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ANO PRO\HK888\HK Racecards\"/>
    </mc:Choice>
  </mc:AlternateContent>
  <bookViews>
    <workbookView xWindow="0" yWindow="0" windowWidth="15525" windowHeight="8940"/>
  </bookViews>
  <sheets>
    <sheet name="Race 10 S" sheetId="13" r:id="rId1"/>
    <sheet name="Race 9 S" sheetId="12" r:id="rId2"/>
    <sheet name="Race 8 S" sheetId="11" r:id="rId3"/>
    <sheet name="Race 7 S" sheetId="10" r:id="rId4"/>
    <sheet name="Race 6 S" sheetId="9" r:id="rId5"/>
    <sheet name="Race 5 S" sheetId="8" r:id="rId6"/>
    <sheet name="Race 4 N" sheetId="7" r:id="rId7"/>
    <sheet name="Race 3 S" sheetId="6" r:id="rId8"/>
    <sheet name="Race 2 S" sheetId="5" r:id="rId9"/>
    <sheet name="Race 1 S" sheetId="4" r:id="rId10"/>
    <sheet name="Pace Score" sheetId="3" r:id="rId11"/>
    <sheet name="Probability" sheetId="2" r:id="rId12"/>
    <sheet name="Sheet1" sheetId="1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Z186" i="13" l="1"/>
  <c r="AV186" i="13"/>
  <c r="AT186" i="13"/>
  <c r="AN186" i="13"/>
  <c r="AL186" i="13"/>
  <c r="AK186" i="13"/>
  <c r="AJ186" i="13"/>
  <c r="AG186" i="13"/>
  <c r="AD186" i="13"/>
  <c r="AU186" i="13" s="1"/>
  <c r="AC186" i="13"/>
  <c r="BZ184" i="13"/>
  <c r="AT184" i="13"/>
  <c r="AN184" i="13"/>
  <c r="AL184" i="13"/>
  <c r="AK184" i="13"/>
  <c r="AJ184" i="13"/>
  <c r="AG184" i="13"/>
  <c r="AV184" i="13" s="1"/>
  <c r="AD184" i="13"/>
  <c r="AU184" i="13" s="1"/>
  <c r="AC184" i="13"/>
  <c r="BZ182" i="13"/>
  <c r="AT182" i="13"/>
  <c r="AN182" i="13"/>
  <c r="AL182" i="13"/>
  <c r="AK182" i="13"/>
  <c r="AJ182" i="13"/>
  <c r="AG182" i="13"/>
  <c r="AV182" i="13" s="1"/>
  <c r="AD182" i="13"/>
  <c r="AU182" i="13" s="1"/>
  <c r="AC182" i="13"/>
  <c r="BZ176" i="13"/>
  <c r="AT176" i="13"/>
  <c r="AN176" i="13"/>
  <c r="AL176" i="13"/>
  <c r="AK176" i="13"/>
  <c r="AJ176" i="13"/>
  <c r="AG176" i="13"/>
  <c r="AV176" i="13" s="1"/>
  <c r="AD176" i="13"/>
  <c r="AU176" i="13" s="1"/>
  <c r="AC176" i="13"/>
  <c r="BZ166" i="13"/>
  <c r="AV166" i="13"/>
  <c r="AT166" i="13"/>
  <c r="AN166" i="13"/>
  <c r="AL166" i="13"/>
  <c r="AK166" i="13"/>
  <c r="AJ166" i="13"/>
  <c r="AG166" i="13"/>
  <c r="AD166" i="13"/>
  <c r="AU166" i="13" s="1"/>
  <c r="AC166" i="13"/>
  <c r="BZ165" i="13"/>
  <c r="AV165" i="13"/>
  <c r="AT165" i="13"/>
  <c r="AN165" i="13"/>
  <c r="AL165" i="13"/>
  <c r="AK165" i="13"/>
  <c r="AJ165" i="13"/>
  <c r="AG165" i="13"/>
  <c r="AD165" i="13"/>
  <c r="AU165" i="13" s="1"/>
  <c r="AC165" i="13"/>
  <c r="BZ163" i="13"/>
  <c r="AT163" i="13"/>
  <c r="AN163" i="13"/>
  <c r="AL163" i="13"/>
  <c r="AK163" i="13"/>
  <c r="AJ163" i="13"/>
  <c r="AG163" i="13"/>
  <c r="AV163" i="13" s="1"/>
  <c r="AD163" i="13"/>
  <c r="AU163" i="13" s="1"/>
  <c r="AC163" i="13"/>
  <c r="BZ162" i="13"/>
  <c r="AT162" i="13"/>
  <c r="AN162" i="13"/>
  <c r="AL162" i="13"/>
  <c r="AK162" i="13"/>
  <c r="AJ162" i="13"/>
  <c r="AG162" i="13"/>
  <c r="AV162" i="13" s="1"/>
  <c r="AD162" i="13"/>
  <c r="AU162" i="13" s="1"/>
  <c r="AC162" i="13"/>
  <c r="BZ161" i="13"/>
  <c r="AV161" i="13"/>
  <c r="AT161" i="13"/>
  <c r="AN161" i="13"/>
  <c r="AL161" i="13"/>
  <c r="AK161" i="13"/>
  <c r="AJ161" i="13"/>
  <c r="AG161" i="13"/>
  <c r="AD161" i="13"/>
  <c r="AU161" i="13" s="1"/>
  <c r="AC161" i="13"/>
  <c r="BZ159" i="13"/>
  <c r="AT159" i="13"/>
  <c r="AN159" i="13"/>
  <c r="AL159" i="13"/>
  <c r="AK159" i="13"/>
  <c r="AJ159" i="13"/>
  <c r="AG159" i="13"/>
  <c r="AV159" i="13" s="1"/>
  <c r="AD159" i="13"/>
  <c r="AU159" i="13" s="1"/>
  <c r="AC159" i="13"/>
  <c r="BZ154" i="13"/>
  <c r="AV154" i="13"/>
  <c r="AT154" i="13"/>
  <c r="AN154" i="13"/>
  <c r="AL154" i="13"/>
  <c r="AK154" i="13"/>
  <c r="AJ154" i="13"/>
  <c r="AG154" i="13"/>
  <c r="AD154" i="13"/>
  <c r="AU154" i="13" s="1"/>
  <c r="AC154" i="13"/>
  <c r="BZ149" i="13"/>
  <c r="AV149" i="13"/>
  <c r="AT149" i="13"/>
  <c r="AN149" i="13"/>
  <c r="AL149" i="13"/>
  <c r="AK149" i="13"/>
  <c r="AJ149" i="13"/>
  <c r="AG149" i="13"/>
  <c r="AD149" i="13"/>
  <c r="AU149" i="13" s="1"/>
  <c r="AC149" i="13"/>
  <c r="BZ146" i="13"/>
  <c r="AT146" i="13"/>
  <c r="AN146" i="13"/>
  <c r="AL146" i="13"/>
  <c r="AK146" i="13"/>
  <c r="AJ146" i="13"/>
  <c r="AG146" i="13"/>
  <c r="AV146" i="13" s="1"/>
  <c r="AD146" i="13"/>
  <c r="AU146" i="13" s="1"/>
  <c r="AC146" i="13"/>
  <c r="BZ145" i="13"/>
  <c r="AT145" i="13"/>
  <c r="AN145" i="13"/>
  <c r="AL145" i="13"/>
  <c r="AK145" i="13"/>
  <c r="AJ145" i="13"/>
  <c r="AG145" i="13"/>
  <c r="AV145" i="13" s="1"/>
  <c r="AD145" i="13"/>
  <c r="AU145" i="13" s="1"/>
  <c r="AC145" i="13"/>
  <c r="BZ144" i="13"/>
  <c r="AT144" i="13"/>
  <c r="AN144" i="13"/>
  <c r="AL144" i="13"/>
  <c r="AK144" i="13"/>
  <c r="AJ144" i="13"/>
  <c r="AG144" i="13"/>
  <c r="AV144" i="13" s="1"/>
  <c r="AD144" i="13"/>
  <c r="AU144" i="13" s="1"/>
  <c r="AC144" i="13"/>
  <c r="BZ139" i="13"/>
  <c r="AT139" i="13"/>
  <c r="AN139" i="13"/>
  <c r="AL139" i="13"/>
  <c r="AK139" i="13"/>
  <c r="AJ139" i="13"/>
  <c r="AG139" i="13"/>
  <c r="AV139" i="13" s="1"/>
  <c r="AD139" i="13"/>
  <c r="AU139" i="13" s="1"/>
  <c r="AC139" i="13"/>
  <c r="BZ138" i="13"/>
  <c r="AV138" i="13"/>
  <c r="AT138" i="13"/>
  <c r="AN138" i="13"/>
  <c r="AL138" i="13"/>
  <c r="AK138" i="13"/>
  <c r="AJ138" i="13"/>
  <c r="AG138" i="13"/>
  <c r="AD138" i="13"/>
  <c r="AU138" i="13" s="1"/>
  <c r="AC138" i="13"/>
  <c r="BZ137" i="13"/>
  <c r="AV137" i="13"/>
  <c r="AT137" i="13"/>
  <c r="AN137" i="13"/>
  <c r="AL137" i="13"/>
  <c r="AK137" i="13"/>
  <c r="AJ137" i="13"/>
  <c r="AG137" i="13"/>
  <c r="AD137" i="13"/>
  <c r="AU137" i="13" s="1"/>
  <c r="AC137" i="13"/>
  <c r="BZ136" i="13"/>
  <c r="AV136" i="13"/>
  <c r="AT136" i="13"/>
  <c r="AN136" i="13"/>
  <c r="AL136" i="13"/>
  <c r="AK136" i="13"/>
  <c r="AJ136" i="13"/>
  <c r="AG136" i="13"/>
  <c r="AD136" i="13"/>
  <c r="AU136" i="13" s="1"/>
  <c r="AC136" i="13"/>
  <c r="BZ135" i="13"/>
  <c r="AV135" i="13"/>
  <c r="AT135" i="13"/>
  <c r="AN135" i="13"/>
  <c r="AL135" i="13"/>
  <c r="AK135" i="13"/>
  <c r="AJ135" i="13"/>
  <c r="AG135" i="13"/>
  <c r="AD135" i="13"/>
  <c r="AU135" i="13" s="1"/>
  <c r="AC135" i="13"/>
  <c r="BZ133" i="13"/>
  <c r="AT133" i="13"/>
  <c r="AN133" i="13"/>
  <c r="AL133" i="13"/>
  <c r="AK133" i="13"/>
  <c r="AJ133" i="13"/>
  <c r="AG133" i="13"/>
  <c r="AV133" i="13" s="1"/>
  <c r="AD133" i="13"/>
  <c r="AU133" i="13" s="1"/>
  <c r="AC133" i="13"/>
  <c r="BZ132" i="13"/>
  <c r="AT132" i="13"/>
  <c r="AN132" i="13"/>
  <c r="AL132" i="13"/>
  <c r="AK132" i="13"/>
  <c r="AJ132" i="13"/>
  <c r="AG132" i="13"/>
  <c r="AV132" i="13" s="1"/>
  <c r="AD132" i="13"/>
  <c r="AU132" i="13" s="1"/>
  <c r="AC132" i="13"/>
  <c r="BZ130" i="13"/>
  <c r="AV130" i="13"/>
  <c r="AT130" i="13"/>
  <c r="AN130" i="13"/>
  <c r="AL130" i="13"/>
  <c r="AK130" i="13"/>
  <c r="AJ130" i="13"/>
  <c r="AG130" i="13"/>
  <c r="AD130" i="13"/>
  <c r="AU130" i="13" s="1"/>
  <c r="AC130" i="13"/>
  <c r="BZ128" i="13"/>
  <c r="AT128" i="13"/>
  <c r="AN128" i="13"/>
  <c r="AL128" i="13"/>
  <c r="AK128" i="13"/>
  <c r="AJ128" i="13"/>
  <c r="AG128" i="13"/>
  <c r="AV128" i="13" s="1"/>
  <c r="AD128" i="13"/>
  <c r="AU128" i="13" s="1"/>
  <c r="AC128" i="13"/>
  <c r="BZ127" i="13"/>
  <c r="AT127" i="13"/>
  <c r="AN127" i="13"/>
  <c r="AL127" i="13"/>
  <c r="AK127" i="13"/>
  <c r="AJ127" i="13"/>
  <c r="AG127" i="13"/>
  <c r="AV127" i="13" s="1"/>
  <c r="AD127" i="13"/>
  <c r="AU127" i="13" s="1"/>
  <c r="AC127" i="13"/>
  <c r="BZ126" i="13"/>
  <c r="AT126" i="13"/>
  <c r="AN126" i="13"/>
  <c r="AL126" i="13"/>
  <c r="AK126" i="13"/>
  <c r="AJ126" i="13"/>
  <c r="AG126" i="13"/>
  <c r="AV126" i="13" s="1"/>
  <c r="AD126" i="13"/>
  <c r="AU126" i="13" s="1"/>
  <c r="AC126" i="13"/>
  <c r="BZ121" i="13"/>
  <c r="AT121" i="13"/>
  <c r="AN121" i="13"/>
  <c r="AL121" i="13"/>
  <c r="AK121" i="13"/>
  <c r="AJ121" i="13"/>
  <c r="AG121" i="13"/>
  <c r="AV121" i="13" s="1"/>
  <c r="AD121" i="13"/>
  <c r="AU121" i="13" s="1"/>
  <c r="AC121" i="13"/>
  <c r="BZ120" i="13"/>
  <c r="AV120" i="13"/>
  <c r="AT120" i="13"/>
  <c r="AN120" i="13"/>
  <c r="AL120" i="13"/>
  <c r="AK120" i="13"/>
  <c r="AJ120" i="13"/>
  <c r="AG120" i="13"/>
  <c r="AD120" i="13"/>
  <c r="AU120" i="13" s="1"/>
  <c r="AC120" i="13"/>
  <c r="BZ119" i="13"/>
  <c r="BV119" i="13"/>
  <c r="AT119" i="13"/>
  <c r="AN119" i="13"/>
  <c r="AL119" i="13"/>
  <c r="AK119" i="13"/>
  <c r="AJ119" i="13"/>
  <c r="AG119" i="13"/>
  <c r="AV119" i="13" s="1"/>
  <c r="AE119" i="13"/>
  <c r="AD119" i="13"/>
  <c r="AU119" i="13" s="1"/>
  <c r="AC119" i="13"/>
  <c r="BZ118" i="13"/>
  <c r="BV118" i="13"/>
  <c r="AT118" i="13"/>
  <c r="AN118" i="13"/>
  <c r="AL118" i="13"/>
  <c r="AK118" i="13"/>
  <c r="AJ118" i="13"/>
  <c r="AG118" i="13"/>
  <c r="AV118" i="13" s="1"/>
  <c r="AE118" i="13"/>
  <c r="AD118" i="13"/>
  <c r="AU118" i="13" s="1"/>
  <c r="AC118" i="13"/>
  <c r="BZ117" i="13"/>
  <c r="AT117" i="13"/>
  <c r="AN117" i="13"/>
  <c r="AL117" i="13"/>
  <c r="AK117" i="13"/>
  <c r="AJ117" i="13"/>
  <c r="AG117" i="13"/>
  <c r="AV117" i="13" s="1"/>
  <c r="AD117" i="13"/>
  <c r="AU117" i="13" s="1"/>
  <c r="AC117" i="13"/>
  <c r="BZ116" i="13"/>
  <c r="BV116" i="13"/>
  <c r="AT116" i="13"/>
  <c r="AN116" i="13"/>
  <c r="AL116" i="13"/>
  <c r="AK116" i="13"/>
  <c r="AJ116" i="13"/>
  <c r="AG116" i="13"/>
  <c r="AV116" i="13" s="1"/>
  <c r="AE116" i="13"/>
  <c r="AD116" i="13"/>
  <c r="AU116" i="13" s="1"/>
  <c r="AC116" i="13"/>
  <c r="BZ114" i="13"/>
  <c r="BV114" i="13"/>
  <c r="AT114" i="13"/>
  <c r="AN114" i="13"/>
  <c r="AL114" i="13"/>
  <c r="AK114" i="13"/>
  <c r="AJ114" i="13"/>
  <c r="AG114" i="13"/>
  <c r="AV114" i="13" s="1"/>
  <c r="AE114" i="13"/>
  <c r="AD114" i="13"/>
  <c r="AU114" i="13" s="1"/>
  <c r="AC114" i="13"/>
  <c r="BZ112" i="13"/>
  <c r="AT112" i="13"/>
  <c r="AN112" i="13"/>
  <c r="AL112" i="13"/>
  <c r="AK112" i="13"/>
  <c r="AJ112" i="13"/>
  <c r="AG112" i="13"/>
  <c r="AV112" i="13" s="1"/>
  <c r="AD112" i="13"/>
  <c r="AU112" i="13" s="1"/>
  <c r="AC112" i="13"/>
  <c r="BZ111" i="13"/>
  <c r="AT111" i="13"/>
  <c r="AN111" i="13"/>
  <c r="AL111" i="13"/>
  <c r="AK111" i="13"/>
  <c r="AJ111" i="13"/>
  <c r="AG111" i="13"/>
  <c r="AV111" i="13" s="1"/>
  <c r="AD111" i="13"/>
  <c r="AU111" i="13" s="1"/>
  <c r="AC111" i="13"/>
  <c r="BZ110" i="13"/>
  <c r="AT110" i="13"/>
  <c r="AN110" i="13"/>
  <c r="AL110" i="13"/>
  <c r="AK110" i="13"/>
  <c r="AJ110" i="13"/>
  <c r="AG110" i="13"/>
  <c r="AV110" i="13" s="1"/>
  <c r="AD110" i="13"/>
  <c r="AU110" i="13" s="1"/>
  <c r="AC110" i="13"/>
  <c r="BZ109" i="13"/>
  <c r="BV109" i="13"/>
  <c r="AT109" i="13"/>
  <c r="AN109" i="13"/>
  <c r="AL109" i="13"/>
  <c r="AK109" i="13"/>
  <c r="AJ109" i="13"/>
  <c r="AG109" i="13"/>
  <c r="AV109" i="13" s="1"/>
  <c r="AE109" i="13"/>
  <c r="AD109" i="13"/>
  <c r="AU109" i="13" s="1"/>
  <c r="AC109" i="13"/>
  <c r="BZ108" i="13"/>
  <c r="AV108" i="13"/>
  <c r="AT108" i="13"/>
  <c r="AN108" i="13"/>
  <c r="AL108" i="13"/>
  <c r="AK108" i="13"/>
  <c r="AJ108" i="13"/>
  <c r="AG108" i="13"/>
  <c r="AD108" i="13"/>
  <c r="AU108" i="13" s="1"/>
  <c r="AC108" i="13"/>
  <c r="BZ102" i="13"/>
  <c r="AV102" i="13"/>
  <c r="AT102" i="13"/>
  <c r="AN102" i="13"/>
  <c r="AL102" i="13"/>
  <c r="AK102" i="13"/>
  <c r="AJ102" i="13"/>
  <c r="AG102" i="13"/>
  <c r="AD102" i="13"/>
  <c r="AU102" i="13" s="1"/>
  <c r="AC102" i="13"/>
  <c r="BZ97" i="13"/>
  <c r="BV97" i="13"/>
  <c r="AV97" i="13"/>
  <c r="AT97" i="13"/>
  <c r="AN97" i="13"/>
  <c r="AL97" i="13"/>
  <c r="AK97" i="13"/>
  <c r="AJ97" i="13"/>
  <c r="AG97" i="13"/>
  <c r="AE97" i="13"/>
  <c r="AD97" i="13"/>
  <c r="AU97" i="13" s="1"/>
  <c r="AC97" i="13"/>
  <c r="BZ96" i="13"/>
  <c r="BV96" i="13"/>
  <c r="AV96" i="13"/>
  <c r="AT96" i="13"/>
  <c r="AN96" i="13"/>
  <c r="AL96" i="13"/>
  <c r="AK96" i="13"/>
  <c r="AJ96" i="13"/>
  <c r="AG96" i="13"/>
  <c r="AE96" i="13"/>
  <c r="AD96" i="13"/>
  <c r="AU96" i="13" s="1"/>
  <c r="AC96" i="13"/>
  <c r="BZ95" i="13"/>
  <c r="BV95" i="13"/>
  <c r="AT95" i="13"/>
  <c r="AN95" i="13"/>
  <c r="AL95" i="13"/>
  <c r="AK95" i="13"/>
  <c r="AJ95" i="13"/>
  <c r="AG95" i="13"/>
  <c r="AV95" i="13" s="1"/>
  <c r="AE95" i="13"/>
  <c r="AD95" i="13"/>
  <c r="AU95" i="13" s="1"/>
  <c r="AC95" i="13"/>
  <c r="BZ93" i="13"/>
  <c r="AV93" i="13"/>
  <c r="AT93" i="13"/>
  <c r="AN93" i="13"/>
  <c r="AL93" i="13"/>
  <c r="AK93" i="13"/>
  <c r="AJ93" i="13"/>
  <c r="AG93" i="13"/>
  <c r="AD93" i="13"/>
  <c r="AU93" i="13" s="1"/>
  <c r="AC93" i="13"/>
  <c r="BZ92" i="13"/>
  <c r="BV92" i="13"/>
  <c r="AT92" i="13"/>
  <c r="AN92" i="13"/>
  <c r="AL92" i="13"/>
  <c r="AK92" i="13"/>
  <c r="AJ92" i="13"/>
  <c r="AG92" i="13"/>
  <c r="AV92" i="13" s="1"/>
  <c r="AE92" i="13"/>
  <c r="AD92" i="13"/>
  <c r="AU92" i="13" s="1"/>
  <c r="AC92" i="13"/>
  <c r="BZ91" i="13"/>
  <c r="AT91" i="13"/>
  <c r="AN91" i="13"/>
  <c r="AL91" i="13"/>
  <c r="AK91" i="13"/>
  <c r="AJ91" i="13"/>
  <c r="AG91" i="13"/>
  <c r="AV91" i="13" s="1"/>
  <c r="AD91" i="13"/>
  <c r="AU91" i="13" s="1"/>
  <c r="AC91" i="13"/>
  <c r="BZ89" i="13"/>
  <c r="AT89" i="13"/>
  <c r="AN89" i="13"/>
  <c r="AL89" i="13"/>
  <c r="AK89" i="13"/>
  <c r="AJ89" i="13"/>
  <c r="AG89" i="13"/>
  <c r="AV89" i="13" s="1"/>
  <c r="AD89" i="13"/>
  <c r="AU89" i="13" s="1"/>
  <c r="AC89" i="13"/>
  <c r="BZ86" i="13"/>
  <c r="AT86" i="13"/>
  <c r="AN86" i="13"/>
  <c r="AL86" i="13"/>
  <c r="AK86" i="13"/>
  <c r="AJ86" i="13"/>
  <c r="AG86" i="13"/>
  <c r="AV86" i="13" s="1"/>
  <c r="AD86" i="13"/>
  <c r="AU86" i="13" s="1"/>
  <c r="AC86" i="13"/>
  <c r="BZ85" i="13"/>
  <c r="AT85" i="13"/>
  <c r="AN85" i="13"/>
  <c r="AL85" i="13"/>
  <c r="AK85" i="13"/>
  <c r="AJ85" i="13"/>
  <c r="AG85" i="13"/>
  <c r="AV85" i="13" s="1"/>
  <c r="AD85" i="13"/>
  <c r="AU85" i="13" s="1"/>
  <c r="AC85" i="13"/>
  <c r="BZ84" i="13"/>
  <c r="BV84" i="13"/>
  <c r="AT84" i="13"/>
  <c r="AN84" i="13"/>
  <c r="AL84" i="13"/>
  <c r="AK84" i="13"/>
  <c r="AJ84" i="13"/>
  <c r="AG84" i="13"/>
  <c r="AV84" i="13" s="1"/>
  <c r="AE84" i="13"/>
  <c r="AD84" i="13"/>
  <c r="AU84" i="13" s="1"/>
  <c r="AC84" i="13"/>
  <c r="BZ83" i="13"/>
  <c r="AT83" i="13"/>
  <c r="AN83" i="13"/>
  <c r="AL83" i="13"/>
  <c r="AK83" i="13"/>
  <c r="AJ83" i="13"/>
  <c r="AG83" i="13"/>
  <c r="AV83" i="13" s="1"/>
  <c r="AD83" i="13"/>
  <c r="AU83" i="13" s="1"/>
  <c r="AC83" i="13"/>
  <c r="BZ82" i="13"/>
  <c r="BV82" i="13"/>
  <c r="AV82" i="13"/>
  <c r="AT82" i="13"/>
  <c r="AN82" i="13"/>
  <c r="AL82" i="13"/>
  <c r="AK82" i="13"/>
  <c r="AJ82" i="13"/>
  <c r="AG82" i="13"/>
  <c r="AE82" i="13"/>
  <c r="AD82" i="13"/>
  <c r="AU82" i="13" s="1"/>
  <c r="AC82" i="13"/>
  <c r="BZ76" i="13"/>
  <c r="AT76" i="13"/>
  <c r="AN76" i="13"/>
  <c r="AL76" i="13"/>
  <c r="AK76" i="13"/>
  <c r="AJ76" i="13"/>
  <c r="AG76" i="13"/>
  <c r="AV76" i="13" s="1"/>
  <c r="AD76" i="13"/>
  <c r="AU76" i="13" s="1"/>
  <c r="AC76" i="13"/>
  <c r="BZ71" i="13"/>
  <c r="AT71" i="13"/>
  <c r="AN71" i="13"/>
  <c r="AL71" i="13"/>
  <c r="AK71" i="13"/>
  <c r="AJ71" i="13"/>
  <c r="AG71" i="13"/>
  <c r="AV71" i="13" s="1"/>
  <c r="AD71" i="13"/>
  <c r="AU71" i="13" s="1"/>
  <c r="AC71" i="13"/>
  <c r="BZ70" i="13"/>
  <c r="AT70" i="13"/>
  <c r="AN70" i="13"/>
  <c r="AL70" i="13"/>
  <c r="AK70" i="13"/>
  <c r="AJ70" i="13"/>
  <c r="AG70" i="13"/>
  <c r="AV70" i="13" s="1"/>
  <c r="AD70" i="13"/>
  <c r="AU70" i="13" s="1"/>
  <c r="AC70" i="13"/>
  <c r="BZ69" i="13"/>
  <c r="BV69" i="13"/>
  <c r="AT69" i="13"/>
  <c r="AN69" i="13"/>
  <c r="AL69" i="13"/>
  <c r="AK69" i="13"/>
  <c r="AJ69" i="13"/>
  <c r="AG69" i="13"/>
  <c r="AV69" i="13" s="1"/>
  <c r="AE69" i="13"/>
  <c r="AD69" i="13"/>
  <c r="AU69" i="13" s="1"/>
  <c r="AC69" i="13"/>
  <c r="BZ68" i="13"/>
  <c r="AT68" i="13"/>
  <c r="AN68" i="13"/>
  <c r="AL68" i="13"/>
  <c r="AK68" i="13"/>
  <c r="AJ68" i="13"/>
  <c r="AG68" i="13"/>
  <c r="AV68" i="13" s="1"/>
  <c r="AD68" i="13"/>
  <c r="AU68" i="13" s="1"/>
  <c r="AC68" i="13"/>
  <c r="BZ67" i="13"/>
  <c r="AT67" i="13"/>
  <c r="AN67" i="13"/>
  <c r="AL67" i="13"/>
  <c r="AK67" i="13"/>
  <c r="AJ67" i="13"/>
  <c r="AG67" i="13"/>
  <c r="AV67" i="13" s="1"/>
  <c r="AD67" i="13"/>
  <c r="AU67" i="13" s="1"/>
  <c r="AC67" i="13"/>
  <c r="BZ64" i="13"/>
  <c r="BV64" i="13"/>
  <c r="AT64" i="13"/>
  <c r="AN64" i="13"/>
  <c r="AL64" i="13"/>
  <c r="AK64" i="13"/>
  <c r="AJ64" i="13"/>
  <c r="AG64" i="13"/>
  <c r="AV64" i="13" s="1"/>
  <c r="AE64" i="13"/>
  <c r="AD64" i="13"/>
  <c r="AU64" i="13" s="1"/>
  <c r="AC64" i="13"/>
  <c r="BZ61" i="13"/>
  <c r="AV61" i="13"/>
  <c r="AT61" i="13"/>
  <c r="AN61" i="13"/>
  <c r="AL61" i="13"/>
  <c r="AK61" i="13"/>
  <c r="AJ61" i="13"/>
  <c r="AG61" i="13"/>
  <c r="AD61" i="13"/>
  <c r="AU61" i="13" s="1"/>
  <c r="AC61" i="13"/>
  <c r="BZ59" i="13"/>
  <c r="AT59" i="13"/>
  <c r="AN59" i="13"/>
  <c r="AL59" i="13"/>
  <c r="AK59" i="13"/>
  <c r="AJ59" i="13"/>
  <c r="AG59" i="13"/>
  <c r="AV59" i="13" s="1"/>
  <c r="AD59" i="13"/>
  <c r="AU59" i="13" s="1"/>
  <c r="AC59" i="13"/>
  <c r="BZ58" i="13"/>
  <c r="AT58" i="13"/>
  <c r="AN58" i="13"/>
  <c r="AL58" i="13"/>
  <c r="AK58" i="13"/>
  <c r="AJ58" i="13"/>
  <c r="AG58" i="13"/>
  <c r="AV58" i="13" s="1"/>
  <c r="AD58" i="13"/>
  <c r="AU58" i="13" s="1"/>
  <c r="AC58" i="13"/>
  <c r="BZ57" i="13"/>
  <c r="AT57" i="13"/>
  <c r="AN57" i="13"/>
  <c r="AL57" i="13"/>
  <c r="AK57" i="13"/>
  <c r="AJ57" i="13"/>
  <c r="AG57" i="13"/>
  <c r="AV57" i="13" s="1"/>
  <c r="AD57" i="13"/>
  <c r="AU57" i="13" s="1"/>
  <c r="AC57" i="13"/>
  <c r="BZ52" i="13"/>
  <c r="BV52" i="13"/>
  <c r="AT52" i="13"/>
  <c r="AN52" i="13"/>
  <c r="AL52" i="13"/>
  <c r="AK52" i="13"/>
  <c r="AJ52" i="13"/>
  <c r="AG52" i="13"/>
  <c r="AV52" i="13" s="1"/>
  <c r="AE52" i="13"/>
  <c r="AD52" i="13"/>
  <c r="AU52" i="13" s="1"/>
  <c r="AC52" i="13"/>
  <c r="BZ51" i="13"/>
  <c r="AV51" i="13"/>
  <c r="AT51" i="13"/>
  <c r="AN51" i="13"/>
  <c r="AL51" i="13"/>
  <c r="AK51" i="13"/>
  <c r="AJ51" i="13"/>
  <c r="AG51" i="13"/>
  <c r="AD51" i="13"/>
  <c r="AU51" i="13" s="1"/>
  <c r="AC51" i="13"/>
  <c r="BZ50" i="13"/>
  <c r="AT50" i="13"/>
  <c r="AN50" i="13"/>
  <c r="AL50" i="13"/>
  <c r="AK50" i="13"/>
  <c r="AJ50" i="13"/>
  <c r="AG50" i="13"/>
  <c r="AV50" i="13" s="1"/>
  <c r="AD50" i="13"/>
  <c r="AU50" i="13" s="1"/>
  <c r="AC50" i="13"/>
  <c r="BZ49" i="13"/>
  <c r="AT49" i="13"/>
  <c r="AN49" i="13"/>
  <c r="AL49" i="13"/>
  <c r="AK49" i="13"/>
  <c r="AJ49" i="13"/>
  <c r="AG49" i="13"/>
  <c r="AV49" i="13" s="1"/>
  <c r="AD49" i="13"/>
  <c r="AU49" i="13" s="1"/>
  <c r="AC49" i="13"/>
  <c r="BZ48" i="13"/>
  <c r="AT48" i="13"/>
  <c r="AN48" i="13"/>
  <c r="AL48" i="13"/>
  <c r="AK48" i="13"/>
  <c r="AJ48" i="13"/>
  <c r="AG48" i="13"/>
  <c r="AV48" i="13" s="1"/>
  <c r="AD48" i="13"/>
  <c r="AU48" i="13" s="1"/>
  <c r="AC48" i="13"/>
  <c r="BZ47" i="13"/>
  <c r="AT47" i="13"/>
  <c r="AN47" i="13"/>
  <c r="AL47" i="13"/>
  <c r="AK47" i="13"/>
  <c r="AJ47" i="13"/>
  <c r="AG47" i="13"/>
  <c r="AV47" i="13" s="1"/>
  <c r="AD47" i="13"/>
  <c r="AU47" i="13" s="1"/>
  <c r="AC47" i="13"/>
  <c r="BZ45" i="13"/>
  <c r="AT45" i="13"/>
  <c r="AN45" i="13"/>
  <c r="AL45" i="13"/>
  <c r="AK45" i="13"/>
  <c r="AJ45" i="13"/>
  <c r="AG45" i="13"/>
  <c r="AV45" i="13" s="1"/>
  <c r="AD45" i="13"/>
  <c r="AU45" i="13" s="1"/>
  <c r="AC45" i="13"/>
  <c r="BZ43" i="13"/>
  <c r="BV43" i="13"/>
  <c r="AT43" i="13"/>
  <c r="AN43" i="13"/>
  <c r="AL43" i="13"/>
  <c r="AK43" i="13"/>
  <c r="AJ43" i="13"/>
  <c r="AG43" i="13"/>
  <c r="AV43" i="13" s="1"/>
  <c r="AE43" i="13"/>
  <c r="AD43" i="13"/>
  <c r="AU43" i="13" s="1"/>
  <c r="AC43" i="13"/>
  <c r="BZ41" i="13"/>
  <c r="BV41" i="13"/>
  <c r="AT41" i="13"/>
  <c r="AN41" i="13"/>
  <c r="AL41" i="13"/>
  <c r="AK41" i="13"/>
  <c r="AJ41" i="13"/>
  <c r="AG41" i="13"/>
  <c r="AV41" i="13" s="1"/>
  <c r="AE41" i="13"/>
  <c r="AD41" i="13"/>
  <c r="AU41" i="13" s="1"/>
  <c r="AC41" i="13"/>
  <c r="BZ40" i="13"/>
  <c r="AT40" i="13"/>
  <c r="AN40" i="13"/>
  <c r="AL40" i="13"/>
  <c r="AK40" i="13"/>
  <c r="AJ40" i="13"/>
  <c r="AG40" i="13"/>
  <c r="AV40" i="13" s="1"/>
  <c r="AD40" i="13"/>
  <c r="AU40" i="13" s="1"/>
  <c r="AC40" i="13"/>
  <c r="BZ38" i="13"/>
  <c r="BV38" i="13"/>
  <c r="AV38" i="13"/>
  <c r="AT38" i="13"/>
  <c r="AN38" i="13"/>
  <c r="AL38" i="13"/>
  <c r="AK38" i="13"/>
  <c r="AJ38" i="13"/>
  <c r="AG38" i="13"/>
  <c r="AE38" i="13"/>
  <c r="AD38" i="13"/>
  <c r="AU38" i="13" s="1"/>
  <c r="AC38" i="13"/>
  <c r="BZ32" i="13"/>
  <c r="BV32" i="13"/>
  <c r="AT32" i="13"/>
  <c r="AN32" i="13"/>
  <c r="AL32" i="13"/>
  <c r="AK32" i="13"/>
  <c r="AJ32" i="13"/>
  <c r="AG32" i="13"/>
  <c r="AV32" i="13" s="1"/>
  <c r="AE32" i="13"/>
  <c r="AD32" i="13"/>
  <c r="AU32" i="13" s="1"/>
  <c r="AC32" i="13"/>
  <c r="BZ30" i="13"/>
  <c r="BV30" i="13"/>
  <c r="AT30" i="13"/>
  <c r="AN30" i="13"/>
  <c r="AL30" i="13"/>
  <c r="AK30" i="13"/>
  <c r="AJ30" i="13"/>
  <c r="AG30" i="13"/>
  <c r="AV30" i="13" s="1"/>
  <c r="AE30" i="13"/>
  <c r="AD30" i="13"/>
  <c r="AU30" i="13" s="1"/>
  <c r="AC30" i="13"/>
  <c r="BZ29" i="13"/>
  <c r="AV29" i="13"/>
  <c r="AT29" i="13"/>
  <c r="AN29" i="13"/>
  <c r="AL29" i="13"/>
  <c r="AK29" i="13"/>
  <c r="AJ29" i="13"/>
  <c r="AG29" i="13"/>
  <c r="AD29" i="13"/>
  <c r="AU29" i="13" s="1"/>
  <c r="AC29" i="13"/>
  <c r="BZ28" i="13"/>
  <c r="AT28" i="13"/>
  <c r="AN28" i="13"/>
  <c r="AL28" i="13"/>
  <c r="AK28" i="13"/>
  <c r="AJ28" i="13"/>
  <c r="AG28" i="13"/>
  <c r="AV28" i="13" s="1"/>
  <c r="AD28" i="13"/>
  <c r="AU28" i="13" s="1"/>
  <c r="AC28" i="13"/>
  <c r="BZ27" i="13"/>
  <c r="AT27" i="13"/>
  <c r="AN27" i="13"/>
  <c r="AL27" i="13"/>
  <c r="AK27" i="13"/>
  <c r="AJ27" i="13"/>
  <c r="AG27" i="13"/>
  <c r="AV27" i="13" s="1"/>
  <c r="AD27" i="13"/>
  <c r="AU27" i="13" s="1"/>
  <c r="AC27" i="13"/>
  <c r="BZ26" i="13"/>
  <c r="AT26" i="13"/>
  <c r="AN26" i="13"/>
  <c r="AL26" i="13"/>
  <c r="AK26" i="13"/>
  <c r="AJ26" i="13"/>
  <c r="AG26" i="13"/>
  <c r="AV26" i="13" s="1"/>
  <c r="AD26" i="13"/>
  <c r="AU26" i="13" s="1"/>
  <c r="AC26" i="13"/>
  <c r="BZ25" i="13"/>
  <c r="AT25" i="13"/>
  <c r="AN25" i="13"/>
  <c r="AL25" i="13"/>
  <c r="AK25" i="13"/>
  <c r="AJ25" i="13"/>
  <c r="AG25" i="13"/>
  <c r="AV25" i="13" s="1"/>
  <c r="AD25" i="13"/>
  <c r="AU25" i="13" s="1"/>
  <c r="AC25" i="13"/>
  <c r="BZ23" i="13"/>
  <c r="AV23" i="13"/>
  <c r="AT23" i="13"/>
  <c r="AN23" i="13"/>
  <c r="AL23" i="13"/>
  <c r="AK23" i="13"/>
  <c r="AJ23" i="13"/>
  <c r="AG23" i="13"/>
  <c r="AD23" i="13"/>
  <c r="AU23" i="13" s="1"/>
  <c r="AC23" i="13"/>
  <c r="BZ22" i="13"/>
  <c r="BV22" i="13"/>
  <c r="AV22" i="13"/>
  <c r="AT22" i="13"/>
  <c r="AN22" i="13"/>
  <c r="AL22" i="13"/>
  <c r="AK22" i="13"/>
  <c r="AJ22" i="13"/>
  <c r="AG22" i="13"/>
  <c r="AE22" i="13"/>
  <c r="AD22" i="13"/>
  <c r="AU22" i="13" s="1"/>
  <c r="AC22" i="13"/>
  <c r="BZ21" i="13"/>
  <c r="AT21" i="13"/>
  <c r="AN21" i="13"/>
  <c r="AL21" i="13"/>
  <c r="AK21" i="13"/>
  <c r="AJ21" i="13"/>
  <c r="AG21" i="13"/>
  <c r="AV21" i="13" s="1"/>
  <c r="AD21" i="13"/>
  <c r="AU21" i="13" s="1"/>
  <c r="AC21" i="13"/>
  <c r="BZ20" i="13"/>
  <c r="AT20" i="13"/>
  <c r="AN20" i="13"/>
  <c r="AL20" i="13"/>
  <c r="AK20" i="13"/>
  <c r="AJ20" i="13"/>
  <c r="AG20" i="13"/>
  <c r="AV20" i="13" s="1"/>
  <c r="AD20" i="13"/>
  <c r="AU20" i="13" s="1"/>
  <c r="AC20" i="13"/>
  <c r="BZ19" i="13"/>
  <c r="AV19" i="13"/>
  <c r="AT19" i="13"/>
  <c r="AN19" i="13"/>
  <c r="AL19" i="13"/>
  <c r="AK19" i="13"/>
  <c r="AJ19" i="13"/>
  <c r="AG19" i="13"/>
  <c r="AD19" i="13"/>
  <c r="AU19" i="13" s="1"/>
  <c r="AC19" i="13"/>
  <c r="BZ14" i="13"/>
  <c r="AV14" i="13"/>
  <c r="AT14" i="13"/>
  <c r="AN14" i="13"/>
  <c r="AL14" i="13"/>
  <c r="AK14" i="13"/>
  <c r="AJ14" i="13"/>
  <c r="AG14" i="13"/>
  <c r="AD14" i="13"/>
  <c r="AU14" i="13" s="1"/>
  <c r="AC14" i="13"/>
  <c r="BZ13" i="13"/>
  <c r="AT13" i="13"/>
  <c r="AN13" i="13"/>
  <c r="AL13" i="13"/>
  <c r="AK13" i="13"/>
  <c r="AJ13" i="13"/>
  <c r="AG13" i="13"/>
  <c r="AV13" i="13" s="1"/>
  <c r="AD13" i="13"/>
  <c r="AU13" i="13" s="1"/>
  <c r="AC13" i="13"/>
  <c r="BZ12" i="13"/>
  <c r="AT12" i="13"/>
  <c r="AN12" i="13"/>
  <c r="AL12" i="13"/>
  <c r="AK12" i="13"/>
  <c r="AJ12" i="13"/>
  <c r="AG12" i="13"/>
  <c r="AV12" i="13" s="1"/>
  <c r="AD12" i="13"/>
  <c r="AU12" i="13" s="1"/>
  <c r="AC12" i="13"/>
  <c r="BZ11" i="13"/>
  <c r="AT11" i="13"/>
  <c r="AN11" i="13"/>
  <c r="AL11" i="13"/>
  <c r="AK11" i="13"/>
  <c r="AJ11" i="13"/>
  <c r="AG11" i="13"/>
  <c r="AV11" i="13" s="1"/>
  <c r="AD11" i="13"/>
  <c r="AU11" i="13" s="1"/>
  <c r="AC11" i="13"/>
  <c r="BZ10" i="13"/>
  <c r="AT10" i="13"/>
  <c r="AN10" i="13"/>
  <c r="AL10" i="13"/>
  <c r="AK10" i="13"/>
  <c r="AJ10" i="13"/>
  <c r="AG10" i="13"/>
  <c r="AV10" i="13" s="1"/>
  <c r="AD10" i="13"/>
  <c r="AU10" i="13" s="1"/>
  <c r="AC10" i="13"/>
  <c r="BZ8" i="13"/>
  <c r="AT8" i="13"/>
  <c r="AN8" i="13"/>
  <c r="AL8" i="13"/>
  <c r="AK8" i="13"/>
  <c r="AJ8" i="13"/>
  <c r="AG8" i="13"/>
  <c r="AV8" i="13" s="1"/>
  <c r="AD8" i="13"/>
  <c r="AU8" i="13" s="1"/>
  <c r="AC8" i="13"/>
  <c r="BZ7" i="13"/>
  <c r="AV7" i="13"/>
  <c r="AT7" i="13"/>
  <c r="AN7" i="13"/>
  <c r="AL7" i="13"/>
  <c r="AK7" i="13"/>
  <c r="AJ7" i="13"/>
  <c r="AG7" i="13"/>
  <c r="AD7" i="13"/>
  <c r="AU7" i="13" s="1"/>
  <c r="AC7" i="13"/>
  <c r="BZ6" i="13"/>
  <c r="AV6" i="13"/>
  <c r="AT6" i="13"/>
  <c r="AN6" i="13"/>
  <c r="AL6" i="13"/>
  <c r="AK6" i="13"/>
  <c r="AJ6" i="13"/>
  <c r="AG6" i="13"/>
  <c r="AD6" i="13"/>
  <c r="AU6" i="13" s="1"/>
  <c r="AC6" i="13"/>
  <c r="BZ4" i="13"/>
  <c r="AT4" i="13"/>
  <c r="AN4" i="13"/>
  <c r="AL4" i="13"/>
  <c r="AK4" i="13"/>
  <c r="AJ4" i="13"/>
  <c r="AG4" i="13"/>
  <c r="AV4" i="13" s="1"/>
  <c r="AD4" i="13"/>
  <c r="AU4" i="13" s="1"/>
  <c r="AC4" i="13"/>
  <c r="BZ3" i="13"/>
  <c r="AT3" i="13"/>
  <c r="AN3" i="13"/>
  <c r="AL3" i="13"/>
  <c r="AK3" i="13"/>
  <c r="AJ3" i="13"/>
  <c r="AG3" i="13"/>
  <c r="AV3" i="13" s="1"/>
  <c r="AD3" i="13"/>
  <c r="AU3" i="13" s="1"/>
  <c r="AC3" i="13"/>
  <c r="BZ230" i="12"/>
  <c r="AV230" i="12"/>
  <c r="AT230" i="12"/>
  <c r="AN230" i="12"/>
  <c r="AL230" i="12"/>
  <c r="AK230" i="12"/>
  <c r="AJ230" i="12"/>
  <c r="AG230" i="12"/>
  <c r="AD230" i="12"/>
  <c r="AU230" i="12" s="1"/>
  <c r="AC230" i="12"/>
  <c r="BZ228" i="12"/>
  <c r="AT228" i="12"/>
  <c r="AN228" i="12"/>
  <c r="AL228" i="12"/>
  <c r="AK228" i="12"/>
  <c r="AJ228" i="12"/>
  <c r="AG228" i="12"/>
  <c r="AV228" i="12" s="1"/>
  <c r="AD228" i="12"/>
  <c r="AU228" i="12" s="1"/>
  <c r="AC228" i="12"/>
  <c r="BZ223" i="12"/>
  <c r="AT223" i="12"/>
  <c r="AN223" i="12"/>
  <c r="AL223" i="12"/>
  <c r="AK223" i="12"/>
  <c r="AJ223" i="12"/>
  <c r="AG223" i="12"/>
  <c r="AV223" i="12" s="1"/>
  <c r="AD223" i="12"/>
  <c r="AU223" i="12" s="1"/>
  <c r="AC223" i="12"/>
  <c r="BZ222" i="12"/>
  <c r="AV222" i="12"/>
  <c r="AT222" i="12"/>
  <c r="AN222" i="12"/>
  <c r="AL222" i="12"/>
  <c r="AK222" i="12"/>
  <c r="AJ222" i="12"/>
  <c r="AG222" i="12"/>
  <c r="AD222" i="12"/>
  <c r="AU222" i="12" s="1"/>
  <c r="AC222" i="12"/>
  <c r="BZ221" i="12"/>
  <c r="AV221" i="12"/>
  <c r="AT221" i="12"/>
  <c r="AN221" i="12"/>
  <c r="AL221" i="12"/>
  <c r="AK221" i="12"/>
  <c r="AJ221" i="12"/>
  <c r="AG221" i="12"/>
  <c r="AD221" i="12"/>
  <c r="AU221" i="12" s="1"/>
  <c r="AC221" i="12"/>
  <c r="BZ219" i="12"/>
  <c r="AT219" i="12"/>
  <c r="AN219" i="12"/>
  <c r="AL219" i="12"/>
  <c r="AK219" i="12"/>
  <c r="AJ219" i="12"/>
  <c r="AG219" i="12"/>
  <c r="AV219" i="12" s="1"/>
  <c r="AD219" i="12"/>
  <c r="AU219" i="12" s="1"/>
  <c r="AC219" i="12"/>
  <c r="BZ213" i="12"/>
  <c r="AV213" i="12"/>
  <c r="AT213" i="12"/>
  <c r="AN213" i="12"/>
  <c r="AL213" i="12"/>
  <c r="AK213" i="12"/>
  <c r="AJ213" i="12"/>
  <c r="AG213" i="12"/>
  <c r="AD213" i="12"/>
  <c r="AU213" i="12" s="1"/>
  <c r="AC213" i="12"/>
  <c r="BZ212" i="12"/>
  <c r="BV212" i="12"/>
  <c r="AV212" i="12"/>
  <c r="AT212" i="12"/>
  <c r="AN212" i="12"/>
  <c r="AL212" i="12"/>
  <c r="AK212" i="12"/>
  <c r="AJ212" i="12"/>
  <c r="AG212" i="12"/>
  <c r="AE212" i="12"/>
  <c r="AD212" i="12"/>
  <c r="AU212" i="12" s="1"/>
  <c r="AC212" i="12"/>
  <c r="BZ211" i="12"/>
  <c r="AV211" i="12"/>
  <c r="AT211" i="12"/>
  <c r="AN211" i="12"/>
  <c r="AL211" i="12"/>
  <c r="AK211" i="12"/>
  <c r="AJ211" i="12"/>
  <c r="AG211" i="12"/>
  <c r="AD211" i="12"/>
  <c r="AU211" i="12" s="1"/>
  <c r="AC211" i="12"/>
  <c r="BZ210" i="12"/>
  <c r="AV210" i="12"/>
  <c r="AT210" i="12"/>
  <c r="AN210" i="12"/>
  <c r="AL210" i="12"/>
  <c r="AK210" i="12"/>
  <c r="AJ210" i="12"/>
  <c r="AG210" i="12"/>
  <c r="AD210" i="12"/>
  <c r="AU210" i="12" s="1"/>
  <c r="AC210" i="12"/>
  <c r="BZ209" i="12"/>
  <c r="AT209" i="12"/>
  <c r="AN209" i="12"/>
  <c r="AL209" i="12"/>
  <c r="AK209" i="12"/>
  <c r="AJ209" i="12"/>
  <c r="AG209" i="12"/>
  <c r="AV209" i="12" s="1"/>
  <c r="AD209" i="12"/>
  <c r="AU209" i="12" s="1"/>
  <c r="AC209" i="12"/>
  <c r="BZ207" i="12"/>
  <c r="BV207" i="12"/>
  <c r="AT207" i="12"/>
  <c r="AN207" i="12"/>
  <c r="AL207" i="12"/>
  <c r="AK207" i="12"/>
  <c r="AJ207" i="12"/>
  <c r="AG207" i="12"/>
  <c r="AV207" i="12" s="1"/>
  <c r="AE207" i="12"/>
  <c r="AD207" i="12"/>
  <c r="AU207" i="12" s="1"/>
  <c r="AC207" i="12"/>
  <c r="BZ206" i="12"/>
  <c r="AT206" i="12"/>
  <c r="AN206" i="12"/>
  <c r="AL206" i="12"/>
  <c r="AK206" i="12"/>
  <c r="AJ206" i="12"/>
  <c r="AG206" i="12"/>
  <c r="AV206" i="12" s="1"/>
  <c r="AD206" i="12"/>
  <c r="AU206" i="12" s="1"/>
  <c r="AC206" i="12"/>
  <c r="BZ203" i="12"/>
  <c r="AT203" i="12"/>
  <c r="AN203" i="12"/>
  <c r="AL203" i="12"/>
  <c r="AK203" i="12"/>
  <c r="AJ203" i="12"/>
  <c r="AG203" i="12"/>
  <c r="AV203" i="12" s="1"/>
  <c r="AD203" i="12"/>
  <c r="AU203" i="12" s="1"/>
  <c r="AC203" i="12"/>
  <c r="BZ202" i="12"/>
  <c r="AV202" i="12"/>
  <c r="AT202" i="12"/>
  <c r="AN202" i="12"/>
  <c r="AL202" i="12"/>
  <c r="AK202" i="12"/>
  <c r="AJ202" i="12"/>
  <c r="AG202" i="12"/>
  <c r="AD202" i="12"/>
  <c r="AU202" i="12" s="1"/>
  <c r="AC202" i="12"/>
  <c r="BZ200" i="12"/>
  <c r="AV200" i="12"/>
  <c r="AT200" i="12"/>
  <c r="AN200" i="12"/>
  <c r="AL200" i="12"/>
  <c r="AK200" i="12"/>
  <c r="AJ200" i="12"/>
  <c r="AG200" i="12"/>
  <c r="AD200" i="12"/>
  <c r="AU200" i="12" s="1"/>
  <c r="AC200" i="12"/>
  <c r="BZ199" i="12"/>
  <c r="AT199" i="12"/>
  <c r="AN199" i="12"/>
  <c r="AL199" i="12"/>
  <c r="AK199" i="12"/>
  <c r="AJ199" i="12"/>
  <c r="AG199" i="12"/>
  <c r="AV199" i="12" s="1"/>
  <c r="AD199" i="12"/>
  <c r="AU199" i="12" s="1"/>
  <c r="AC199" i="12"/>
  <c r="BZ198" i="12"/>
  <c r="AT198" i="12"/>
  <c r="AN198" i="12"/>
  <c r="AL198" i="12"/>
  <c r="AK198" i="12"/>
  <c r="AJ198" i="12"/>
  <c r="AG198" i="12"/>
  <c r="AV198" i="12" s="1"/>
  <c r="AD198" i="12"/>
  <c r="AU198" i="12" s="1"/>
  <c r="AC198" i="12"/>
  <c r="BZ193" i="12"/>
  <c r="BV193" i="12"/>
  <c r="AT193" i="12"/>
  <c r="AN193" i="12"/>
  <c r="AL193" i="12"/>
  <c r="AK193" i="12"/>
  <c r="AJ193" i="12"/>
  <c r="AG193" i="12"/>
  <c r="AV193" i="12" s="1"/>
  <c r="AE193" i="12"/>
  <c r="AD193" i="12"/>
  <c r="AU193" i="12" s="1"/>
  <c r="AC193" i="12"/>
  <c r="BZ190" i="12"/>
  <c r="BV190" i="12"/>
  <c r="AT190" i="12"/>
  <c r="AN190" i="12"/>
  <c r="AL190" i="12"/>
  <c r="AK190" i="12"/>
  <c r="AJ190" i="12"/>
  <c r="AG190" i="12"/>
  <c r="AV190" i="12" s="1"/>
  <c r="AE190" i="12"/>
  <c r="AD190" i="12"/>
  <c r="AU190" i="12" s="1"/>
  <c r="AC190" i="12"/>
  <c r="BZ189" i="12"/>
  <c r="AT189" i="12"/>
  <c r="AN189" i="12"/>
  <c r="AL189" i="12"/>
  <c r="AK189" i="12"/>
  <c r="AJ189" i="12"/>
  <c r="AG189" i="12"/>
  <c r="AV189" i="12" s="1"/>
  <c r="AD189" i="12"/>
  <c r="AU189" i="12" s="1"/>
  <c r="AC189" i="12"/>
  <c r="BZ188" i="12"/>
  <c r="BV188" i="12"/>
  <c r="AT188" i="12"/>
  <c r="AN188" i="12"/>
  <c r="AL188" i="12"/>
  <c r="AK188" i="12"/>
  <c r="AJ188" i="12"/>
  <c r="AG188" i="12"/>
  <c r="AV188" i="12" s="1"/>
  <c r="AE188" i="12"/>
  <c r="AD188" i="12"/>
  <c r="AU188" i="12" s="1"/>
  <c r="AC188" i="12"/>
  <c r="BZ187" i="12"/>
  <c r="BV187" i="12"/>
  <c r="AT187" i="12"/>
  <c r="AN187" i="12"/>
  <c r="AL187" i="12"/>
  <c r="AK187" i="12"/>
  <c r="AJ187" i="12"/>
  <c r="AG187" i="12"/>
  <c r="AV187" i="12" s="1"/>
  <c r="AE187" i="12"/>
  <c r="AD187" i="12"/>
  <c r="AU187" i="12" s="1"/>
  <c r="AC187" i="12"/>
  <c r="BZ186" i="12"/>
  <c r="AT186" i="12"/>
  <c r="AN186" i="12"/>
  <c r="AL186" i="12"/>
  <c r="AK186" i="12"/>
  <c r="AJ186" i="12"/>
  <c r="AG186" i="12"/>
  <c r="AV186" i="12" s="1"/>
  <c r="AD186" i="12"/>
  <c r="AU186" i="12" s="1"/>
  <c r="AC186" i="12"/>
  <c r="BZ185" i="12"/>
  <c r="BV185" i="12"/>
  <c r="AT185" i="12"/>
  <c r="AN185" i="12"/>
  <c r="AL185" i="12"/>
  <c r="AK185" i="12"/>
  <c r="AJ185" i="12"/>
  <c r="AG185" i="12"/>
  <c r="AV185" i="12" s="1"/>
  <c r="AE185" i="12"/>
  <c r="AD185" i="12"/>
  <c r="AU185" i="12" s="1"/>
  <c r="AC185" i="12"/>
  <c r="BZ183" i="12"/>
  <c r="BV183" i="12"/>
  <c r="AT183" i="12"/>
  <c r="AN183" i="12"/>
  <c r="AL183" i="12"/>
  <c r="AK183" i="12"/>
  <c r="AJ183" i="12"/>
  <c r="AG183" i="12"/>
  <c r="AV183" i="12" s="1"/>
  <c r="AE183" i="12"/>
  <c r="AD183" i="12"/>
  <c r="AU183" i="12" s="1"/>
  <c r="AC183" i="12"/>
  <c r="BZ181" i="12"/>
  <c r="AT181" i="12"/>
  <c r="AN181" i="12"/>
  <c r="AL181" i="12"/>
  <c r="AK181" i="12"/>
  <c r="AJ181" i="12"/>
  <c r="AG181" i="12"/>
  <c r="AV181" i="12" s="1"/>
  <c r="AD181" i="12"/>
  <c r="AU181" i="12" s="1"/>
  <c r="AC181" i="12"/>
  <c r="BZ175" i="12"/>
  <c r="BV175" i="12"/>
  <c r="AT175" i="12"/>
  <c r="AN175" i="12"/>
  <c r="AL175" i="12"/>
  <c r="AK175" i="12"/>
  <c r="AJ175" i="12"/>
  <c r="AG175" i="12"/>
  <c r="AV175" i="12" s="1"/>
  <c r="AE175" i="12"/>
  <c r="AD175" i="12"/>
  <c r="AU175" i="12" s="1"/>
  <c r="AC175" i="12"/>
  <c r="BZ174" i="12"/>
  <c r="BV174" i="12"/>
  <c r="AT174" i="12"/>
  <c r="AN174" i="12"/>
  <c r="AL174" i="12"/>
  <c r="AK174" i="12"/>
  <c r="AJ174" i="12"/>
  <c r="AG174" i="12"/>
  <c r="AV174" i="12" s="1"/>
  <c r="AE174" i="12"/>
  <c r="AD174" i="12"/>
  <c r="AU174" i="12" s="1"/>
  <c r="AC174" i="12"/>
  <c r="BZ173" i="12"/>
  <c r="BV173" i="12"/>
  <c r="AV173" i="12"/>
  <c r="AT173" i="12"/>
  <c r="AN173" i="12"/>
  <c r="AL173" i="12"/>
  <c r="AK173" i="12"/>
  <c r="AJ173" i="12"/>
  <c r="AG173" i="12"/>
  <c r="AE173" i="12"/>
  <c r="AD173" i="12"/>
  <c r="AU173" i="12" s="1"/>
  <c r="AC173" i="12"/>
  <c r="BZ172" i="12"/>
  <c r="AT172" i="12"/>
  <c r="AN172" i="12"/>
  <c r="AL172" i="12"/>
  <c r="AK172" i="12"/>
  <c r="AJ172" i="12"/>
  <c r="AG172" i="12"/>
  <c r="AV172" i="12" s="1"/>
  <c r="AD172" i="12"/>
  <c r="AU172" i="12" s="1"/>
  <c r="AC172" i="12"/>
  <c r="BZ170" i="12"/>
  <c r="AT170" i="12"/>
  <c r="AN170" i="12"/>
  <c r="AL170" i="12"/>
  <c r="AK170" i="12"/>
  <c r="AJ170" i="12"/>
  <c r="AG170" i="12"/>
  <c r="AV170" i="12" s="1"/>
  <c r="AD170" i="12"/>
  <c r="AU170" i="12" s="1"/>
  <c r="AC170" i="12"/>
  <c r="BZ168" i="12"/>
  <c r="AT168" i="12"/>
  <c r="AN168" i="12"/>
  <c r="AL168" i="12"/>
  <c r="AK168" i="12"/>
  <c r="AJ168" i="12"/>
  <c r="AG168" i="12"/>
  <c r="AV168" i="12" s="1"/>
  <c r="AD168" i="12"/>
  <c r="AU168" i="12" s="1"/>
  <c r="AC168" i="12"/>
  <c r="BZ167" i="12"/>
  <c r="AT167" i="12"/>
  <c r="AN167" i="12"/>
  <c r="AL167" i="12"/>
  <c r="AK167" i="12"/>
  <c r="AJ167" i="12"/>
  <c r="AG167" i="12"/>
  <c r="AV167" i="12" s="1"/>
  <c r="AD167" i="12"/>
  <c r="AU167" i="12" s="1"/>
  <c r="AC167" i="12"/>
  <c r="BZ161" i="12"/>
  <c r="BV161" i="12"/>
  <c r="AT161" i="12"/>
  <c r="AN161" i="12"/>
  <c r="AL161" i="12"/>
  <c r="AK161" i="12"/>
  <c r="AJ161" i="12"/>
  <c r="AG161" i="12"/>
  <c r="AV161" i="12" s="1"/>
  <c r="AE161" i="12"/>
  <c r="AD161" i="12"/>
  <c r="AU161" i="12" s="1"/>
  <c r="AC161" i="12"/>
  <c r="BZ160" i="12"/>
  <c r="BV160" i="12"/>
  <c r="AT160" i="12"/>
  <c r="AN160" i="12"/>
  <c r="AL160" i="12"/>
  <c r="AK160" i="12"/>
  <c r="AJ160" i="12"/>
  <c r="AG160" i="12"/>
  <c r="AV160" i="12" s="1"/>
  <c r="AE160" i="12"/>
  <c r="AD160" i="12"/>
  <c r="AU160" i="12" s="1"/>
  <c r="AC160" i="12"/>
  <c r="BZ159" i="12"/>
  <c r="AT159" i="12"/>
  <c r="AN159" i="12"/>
  <c r="AL159" i="12"/>
  <c r="AK159" i="12"/>
  <c r="AJ159" i="12"/>
  <c r="AG159" i="12"/>
  <c r="AV159" i="12" s="1"/>
  <c r="AD159" i="12"/>
  <c r="AU159" i="12" s="1"/>
  <c r="AC159" i="12"/>
  <c r="BZ157" i="12"/>
  <c r="AV157" i="12"/>
  <c r="AT157" i="12"/>
  <c r="AN157" i="12"/>
  <c r="AL157" i="12"/>
  <c r="AK157" i="12"/>
  <c r="AJ157" i="12"/>
  <c r="AG157" i="12"/>
  <c r="AD157" i="12"/>
  <c r="AU157" i="12" s="1"/>
  <c r="AC157" i="12"/>
  <c r="BZ155" i="12"/>
  <c r="AT155" i="12"/>
  <c r="AN155" i="12"/>
  <c r="AL155" i="12"/>
  <c r="AK155" i="12"/>
  <c r="AJ155" i="12"/>
  <c r="AG155" i="12"/>
  <c r="AV155" i="12" s="1"/>
  <c r="AD155" i="12"/>
  <c r="AU155" i="12" s="1"/>
  <c r="AC155" i="12"/>
  <c r="BZ154" i="12"/>
  <c r="AT154" i="12"/>
  <c r="AN154" i="12"/>
  <c r="AL154" i="12"/>
  <c r="AK154" i="12"/>
  <c r="AJ154" i="12"/>
  <c r="AG154" i="12"/>
  <c r="AV154" i="12" s="1"/>
  <c r="AD154" i="12"/>
  <c r="AU154" i="12" s="1"/>
  <c r="AC154" i="12"/>
  <c r="BZ152" i="12"/>
  <c r="AT152" i="12"/>
  <c r="AN152" i="12"/>
  <c r="AL152" i="12"/>
  <c r="AK152" i="12"/>
  <c r="AJ152" i="12"/>
  <c r="AG152" i="12"/>
  <c r="AV152" i="12" s="1"/>
  <c r="AD152" i="12"/>
  <c r="AU152" i="12" s="1"/>
  <c r="AC152" i="12"/>
  <c r="BZ151" i="12"/>
  <c r="AT151" i="12"/>
  <c r="AN151" i="12"/>
  <c r="AL151" i="12"/>
  <c r="AK151" i="12"/>
  <c r="AJ151" i="12"/>
  <c r="AG151" i="12"/>
  <c r="AV151" i="12" s="1"/>
  <c r="AD151" i="12"/>
  <c r="AU151" i="12" s="1"/>
  <c r="AC151" i="12"/>
  <c r="BZ146" i="12"/>
  <c r="AV146" i="12"/>
  <c r="AT146" i="12"/>
  <c r="AN146" i="12"/>
  <c r="AL146" i="12"/>
  <c r="AK146" i="12"/>
  <c r="AJ146" i="12"/>
  <c r="AG146" i="12"/>
  <c r="AD146" i="12"/>
  <c r="AU146" i="12" s="1"/>
  <c r="AC146" i="12"/>
  <c r="BZ141" i="12"/>
  <c r="AT141" i="12"/>
  <c r="AN141" i="12"/>
  <c r="AL141" i="12"/>
  <c r="AK141" i="12"/>
  <c r="AJ141" i="12"/>
  <c r="AG141" i="12"/>
  <c r="AV141" i="12" s="1"/>
  <c r="AD141" i="12"/>
  <c r="AU141" i="12" s="1"/>
  <c r="AC141" i="12"/>
  <c r="BZ140" i="12"/>
  <c r="AV140" i="12"/>
  <c r="AT140" i="12"/>
  <c r="AN140" i="12"/>
  <c r="AL140" i="12"/>
  <c r="AK140" i="12"/>
  <c r="AJ140" i="12"/>
  <c r="AG140" i="12"/>
  <c r="AD140" i="12"/>
  <c r="AU140" i="12" s="1"/>
  <c r="AC140" i="12"/>
  <c r="BZ138" i="12"/>
  <c r="AT138" i="12"/>
  <c r="AN138" i="12"/>
  <c r="AL138" i="12"/>
  <c r="AK138" i="12"/>
  <c r="AJ138" i="12"/>
  <c r="AG138" i="12"/>
  <c r="AV138" i="12" s="1"/>
  <c r="AD138" i="12"/>
  <c r="AU138" i="12" s="1"/>
  <c r="AC138" i="12"/>
  <c r="BZ136" i="12"/>
  <c r="BV136" i="12"/>
  <c r="AT136" i="12"/>
  <c r="AN136" i="12"/>
  <c r="AL136" i="12"/>
  <c r="AK136" i="12"/>
  <c r="AJ136" i="12"/>
  <c r="AG136" i="12"/>
  <c r="AV136" i="12" s="1"/>
  <c r="AE136" i="12"/>
  <c r="AD136" i="12"/>
  <c r="AU136" i="12" s="1"/>
  <c r="AC136" i="12"/>
  <c r="BZ135" i="12"/>
  <c r="AV135" i="12"/>
  <c r="AT135" i="12"/>
  <c r="AN135" i="12"/>
  <c r="AL135" i="12"/>
  <c r="AK135" i="12"/>
  <c r="AJ135" i="12"/>
  <c r="AG135" i="12"/>
  <c r="AD135" i="12"/>
  <c r="AU135" i="12" s="1"/>
  <c r="AC135" i="12"/>
  <c r="BZ134" i="12"/>
  <c r="BV134" i="12"/>
  <c r="AT134" i="12"/>
  <c r="AN134" i="12"/>
  <c r="AL134" i="12"/>
  <c r="AK134" i="12"/>
  <c r="AJ134" i="12"/>
  <c r="AG134" i="12"/>
  <c r="AV134" i="12" s="1"/>
  <c r="AE134" i="12"/>
  <c r="AD134" i="12"/>
  <c r="AU134" i="12" s="1"/>
  <c r="AC134" i="12"/>
  <c r="BZ132" i="12"/>
  <c r="AT132" i="12"/>
  <c r="AN132" i="12"/>
  <c r="AL132" i="12"/>
  <c r="AK132" i="12"/>
  <c r="AJ132" i="12"/>
  <c r="AG132" i="12"/>
  <c r="AV132" i="12" s="1"/>
  <c r="AD132" i="12"/>
  <c r="AU132" i="12" s="1"/>
  <c r="AC132" i="12"/>
  <c r="BZ130" i="12"/>
  <c r="AV130" i="12"/>
  <c r="AT130" i="12"/>
  <c r="AN130" i="12"/>
  <c r="AL130" i="12"/>
  <c r="AK130" i="12"/>
  <c r="AJ130" i="12"/>
  <c r="AG130" i="12"/>
  <c r="AD130" i="12"/>
  <c r="AU130" i="12" s="1"/>
  <c r="AC130" i="12"/>
  <c r="BZ129" i="12"/>
  <c r="AV129" i="12"/>
  <c r="AT129" i="12"/>
  <c r="AN129" i="12"/>
  <c r="AL129" i="12"/>
  <c r="AK129" i="12"/>
  <c r="AJ129" i="12"/>
  <c r="AG129" i="12"/>
  <c r="AD129" i="12"/>
  <c r="AU129" i="12" s="1"/>
  <c r="AC129" i="12"/>
  <c r="BZ128" i="12"/>
  <c r="BV128" i="12"/>
  <c r="AT128" i="12"/>
  <c r="AN128" i="12"/>
  <c r="AL128" i="12"/>
  <c r="AK128" i="12"/>
  <c r="AJ128" i="12"/>
  <c r="AG128" i="12"/>
  <c r="AV128" i="12" s="1"/>
  <c r="AE128" i="12"/>
  <c r="AD128" i="12"/>
  <c r="AU128" i="12" s="1"/>
  <c r="AC128" i="12"/>
  <c r="BZ125" i="12"/>
  <c r="AT125" i="12"/>
  <c r="AN125" i="12"/>
  <c r="AL125" i="12"/>
  <c r="AK125" i="12"/>
  <c r="AJ125" i="12"/>
  <c r="AG125" i="12"/>
  <c r="AV125" i="12" s="1"/>
  <c r="AD125" i="12"/>
  <c r="AU125" i="12" s="1"/>
  <c r="AC125" i="12"/>
  <c r="BZ120" i="12"/>
  <c r="AT120" i="12"/>
  <c r="AN120" i="12"/>
  <c r="AL120" i="12"/>
  <c r="AK120" i="12"/>
  <c r="AJ120" i="12"/>
  <c r="AG120" i="12"/>
  <c r="AV120" i="12" s="1"/>
  <c r="AD120" i="12"/>
  <c r="AU120" i="12" s="1"/>
  <c r="AC120" i="12"/>
  <c r="BZ118" i="12"/>
  <c r="AV118" i="12"/>
  <c r="AT118" i="12"/>
  <c r="AN118" i="12"/>
  <c r="AL118" i="12"/>
  <c r="AK118" i="12"/>
  <c r="AJ118" i="12"/>
  <c r="AG118" i="12"/>
  <c r="AD118" i="12"/>
  <c r="AU118" i="12" s="1"/>
  <c r="AC118" i="12"/>
  <c r="BZ117" i="12"/>
  <c r="AT117" i="12"/>
  <c r="AN117" i="12"/>
  <c r="AL117" i="12"/>
  <c r="AK117" i="12"/>
  <c r="AJ117" i="12"/>
  <c r="AG117" i="12"/>
  <c r="AV117" i="12" s="1"/>
  <c r="AD117" i="12"/>
  <c r="AU117" i="12" s="1"/>
  <c r="AC117" i="12"/>
  <c r="BZ115" i="12"/>
  <c r="BV115" i="12"/>
  <c r="AT115" i="12"/>
  <c r="AN115" i="12"/>
  <c r="AL115" i="12"/>
  <c r="AK115" i="12"/>
  <c r="AJ115" i="12"/>
  <c r="AG115" i="12"/>
  <c r="AV115" i="12" s="1"/>
  <c r="AE115" i="12"/>
  <c r="AD115" i="12"/>
  <c r="AU115" i="12" s="1"/>
  <c r="AC115" i="12"/>
  <c r="BZ114" i="12"/>
  <c r="AV114" i="12"/>
  <c r="AT114" i="12"/>
  <c r="AN114" i="12"/>
  <c r="AL114" i="12"/>
  <c r="AK114" i="12"/>
  <c r="AJ114" i="12"/>
  <c r="AG114" i="12"/>
  <c r="AD114" i="12"/>
  <c r="AU114" i="12" s="1"/>
  <c r="AC114" i="12"/>
  <c r="BZ109" i="12"/>
  <c r="AV109" i="12"/>
  <c r="AT109" i="12"/>
  <c r="AN109" i="12"/>
  <c r="AL109" i="12"/>
  <c r="AK109" i="12"/>
  <c r="AJ109" i="12"/>
  <c r="AG109" i="12"/>
  <c r="AD109" i="12"/>
  <c r="AU109" i="12" s="1"/>
  <c r="AC109" i="12"/>
  <c r="BZ108" i="12"/>
  <c r="BV108" i="12"/>
  <c r="AT108" i="12"/>
  <c r="AN108" i="12"/>
  <c r="AL108" i="12"/>
  <c r="AK108" i="12"/>
  <c r="AJ108" i="12"/>
  <c r="AG108" i="12"/>
  <c r="AV108" i="12" s="1"/>
  <c r="AE108" i="12"/>
  <c r="AD108" i="12"/>
  <c r="AU108" i="12" s="1"/>
  <c r="AC108" i="12"/>
  <c r="BZ107" i="12"/>
  <c r="AT107" i="12"/>
  <c r="AN107" i="12"/>
  <c r="AL107" i="12"/>
  <c r="AK107" i="12"/>
  <c r="AJ107" i="12"/>
  <c r="AG107" i="12"/>
  <c r="AV107" i="12" s="1"/>
  <c r="AD107" i="12"/>
  <c r="AU107" i="12" s="1"/>
  <c r="AC107" i="12"/>
  <c r="BZ106" i="12"/>
  <c r="AV106" i="12"/>
  <c r="AT106" i="12"/>
  <c r="AN106" i="12"/>
  <c r="AL106" i="12"/>
  <c r="AK106" i="12"/>
  <c r="AJ106" i="12"/>
  <c r="AG106" i="12"/>
  <c r="AD106" i="12"/>
  <c r="AU106" i="12" s="1"/>
  <c r="AC106" i="12"/>
  <c r="BZ104" i="12"/>
  <c r="BV104" i="12"/>
  <c r="AT104" i="12"/>
  <c r="AN104" i="12"/>
  <c r="AL104" i="12"/>
  <c r="AK104" i="12"/>
  <c r="AJ104" i="12"/>
  <c r="AG104" i="12"/>
  <c r="AV104" i="12" s="1"/>
  <c r="AE104" i="12"/>
  <c r="AD104" i="12"/>
  <c r="AU104" i="12" s="1"/>
  <c r="AC104" i="12"/>
  <c r="BZ102" i="12"/>
  <c r="AV102" i="12"/>
  <c r="AT102" i="12"/>
  <c r="AN102" i="12"/>
  <c r="AL102" i="12"/>
  <c r="AK102" i="12"/>
  <c r="AJ102" i="12"/>
  <c r="AG102" i="12"/>
  <c r="AD102" i="12"/>
  <c r="AU102" i="12" s="1"/>
  <c r="AC102" i="12"/>
  <c r="BZ101" i="12"/>
  <c r="AV101" i="12"/>
  <c r="AT101" i="12"/>
  <c r="AN101" i="12"/>
  <c r="AL101" i="12"/>
  <c r="AK101" i="12"/>
  <c r="AJ101" i="12"/>
  <c r="AG101" i="12"/>
  <c r="AD101" i="12"/>
  <c r="AU101" i="12" s="1"/>
  <c r="AC101" i="12"/>
  <c r="BZ100" i="12"/>
  <c r="AV100" i="12"/>
  <c r="AT100" i="12"/>
  <c r="AN100" i="12"/>
  <c r="AL100" i="12"/>
  <c r="AK100" i="12"/>
  <c r="AJ100" i="12"/>
  <c r="AG100" i="12"/>
  <c r="AD100" i="12"/>
  <c r="AU100" i="12" s="1"/>
  <c r="AC100" i="12"/>
  <c r="BZ98" i="12"/>
  <c r="AT98" i="12"/>
  <c r="AN98" i="12"/>
  <c r="AL98" i="12"/>
  <c r="AK98" i="12"/>
  <c r="AJ98" i="12"/>
  <c r="AG98" i="12"/>
  <c r="AV98" i="12" s="1"/>
  <c r="AD98" i="12"/>
  <c r="AU98" i="12" s="1"/>
  <c r="AC98" i="12"/>
  <c r="BZ97" i="12"/>
  <c r="BV97" i="12"/>
  <c r="AV97" i="12"/>
  <c r="AT97" i="12"/>
  <c r="AN97" i="12"/>
  <c r="AL97" i="12"/>
  <c r="AK97" i="12"/>
  <c r="AJ97" i="12"/>
  <c r="AG97" i="12"/>
  <c r="AE97" i="12"/>
  <c r="AD97" i="12"/>
  <c r="AU97" i="12" s="1"/>
  <c r="AC97" i="12"/>
  <c r="BZ96" i="12"/>
  <c r="AV96" i="12"/>
  <c r="AT96" i="12"/>
  <c r="AN96" i="12"/>
  <c r="AL96" i="12"/>
  <c r="AK96" i="12"/>
  <c r="AJ96" i="12"/>
  <c r="AG96" i="12"/>
  <c r="AD96" i="12"/>
  <c r="AU96" i="12" s="1"/>
  <c r="AC96" i="12"/>
  <c r="BZ95" i="12"/>
  <c r="BV95" i="12"/>
  <c r="AV95" i="12"/>
  <c r="AT95" i="12"/>
  <c r="AN95" i="12"/>
  <c r="AL95" i="12"/>
  <c r="AK95" i="12"/>
  <c r="AJ95" i="12"/>
  <c r="AG95" i="12"/>
  <c r="AE95" i="12"/>
  <c r="AD95" i="12"/>
  <c r="AU95" i="12" s="1"/>
  <c r="AC95" i="12"/>
  <c r="BZ89" i="12"/>
  <c r="AV89" i="12"/>
  <c r="AT89" i="12"/>
  <c r="AN89" i="12"/>
  <c r="AL89" i="12"/>
  <c r="AK89" i="12"/>
  <c r="AJ89" i="12"/>
  <c r="AG89" i="12"/>
  <c r="AD89" i="12"/>
  <c r="AU89" i="12" s="1"/>
  <c r="AC89" i="12"/>
  <c r="BZ88" i="12"/>
  <c r="BV88" i="12"/>
  <c r="AT88" i="12"/>
  <c r="AN88" i="12"/>
  <c r="AL88" i="12"/>
  <c r="AK88" i="12"/>
  <c r="AJ88" i="12"/>
  <c r="AG88" i="12"/>
  <c r="AV88" i="12" s="1"/>
  <c r="AE88" i="12"/>
  <c r="AD88" i="12"/>
  <c r="AU88" i="12" s="1"/>
  <c r="AC88" i="12"/>
  <c r="BZ86" i="12"/>
  <c r="AT86" i="12"/>
  <c r="AN86" i="12"/>
  <c r="AL86" i="12"/>
  <c r="AK86" i="12"/>
  <c r="AJ86" i="12"/>
  <c r="AG86" i="12"/>
  <c r="AV86" i="12" s="1"/>
  <c r="AD86" i="12"/>
  <c r="AU86" i="12" s="1"/>
  <c r="AC86" i="12"/>
  <c r="BZ85" i="12"/>
  <c r="AV85" i="12"/>
  <c r="AT85" i="12"/>
  <c r="AN85" i="12"/>
  <c r="AL85" i="12"/>
  <c r="AK85" i="12"/>
  <c r="AJ85" i="12"/>
  <c r="AG85" i="12"/>
  <c r="AD85" i="12"/>
  <c r="AU85" i="12" s="1"/>
  <c r="AC85" i="12"/>
  <c r="BZ79" i="12"/>
  <c r="AV79" i="12"/>
  <c r="AT79" i="12"/>
  <c r="AN79" i="12"/>
  <c r="AL79" i="12"/>
  <c r="AK79" i="12"/>
  <c r="AJ79" i="12"/>
  <c r="AG79" i="12"/>
  <c r="AD79" i="12"/>
  <c r="AU79" i="12" s="1"/>
  <c r="AC79" i="12"/>
  <c r="BZ77" i="12"/>
  <c r="AV77" i="12"/>
  <c r="AT77" i="12"/>
  <c r="AN77" i="12"/>
  <c r="AL77" i="12"/>
  <c r="AK77" i="12"/>
  <c r="AJ77" i="12"/>
  <c r="AG77" i="12"/>
  <c r="AD77" i="12"/>
  <c r="AU77" i="12" s="1"/>
  <c r="AC77" i="12"/>
  <c r="BZ76" i="12"/>
  <c r="BV76" i="12"/>
  <c r="AV76" i="12"/>
  <c r="AT76" i="12"/>
  <c r="AN76" i="12"/>
  <c r="AL76" i="12"/>
  <c r="AK76" i="12"/>
  <c r="AJ76" i="12"/>
  <c r="AG76" i="12"/>
  <c r="AE76" i="12"/>
  <c r="AD76" i="12"/>
  <c r="AU76" i="12" s="1"/>
  <c r="AC76" i="12"/>
  <c r="BZ75" i="12"/>
  <c r="BV75" i="12"/>
  <c r="AT75" i="12"/>
  <c r="AN75" i="12"/>
  <c r="AL75" i="12"/>
  <c r="AK75" i="12"/>
  <c r="AJ75" i="12"/>
  <c r="AG75" i="12"/>
  <c r="AV75" i="12" s="1"/>
  <c r="AE75" i="12"/>
  <c r="AD75" i="12"/>
  <c r="AU75" i="12" s="1"/>
  <c r="AC75" i="12"/>
  <c r="BZ74" i="12"/>
  <c r="BV74" i="12"/>
  <c r="AT74" i="12"/>
  <c r="AN74" i="12"/>
  <c r="AL74" i="12"/>
  <c r="AK74" i="12"/>
  <c r="AJ74" i="12"/>
  <c r="AG74" i="12"/>
  <c r="AV74" i="12" s="1"/>
  <c r="AE74" i="12"/>
  <c r="AD74" i="12"/>
  <c r="AU74" i="12" s="1"/>
  <c r="AC74" i="12"/>
  <c r="BZ73" i="12"/>
  <c r="AT73" i="12"/>
  <c r="AN73" i="12"/>
  <c r="AL73" i="12"/>
  <c r="AK73" i="12"/>
  <c r="AJ73" i="12"/>
  <c r="AG73" i="12"/>
  <c r="AV73" i="12" s="1"/>
  <c r="AD73" i="12"/>
  <c r="AU73" i="12" s="1"/>
  <c r="AC73" i="12"/>
  <c r="BZ71" i="12"/>
  <c r="BV71" i="12"/>
  <c r="AT71" i="12"/>
  <c r="AN71" i="12"/>
  <c r="AL71" i="12"/>
  <c r="AK71" i="12"/>
  <c r="AJ71" i="12"/>
  <c r="AG71" i="12"/>
  <c r="AV71" i="12" s="1"/>
  <c r="AE71" i="12"/>
  <c r="AD71" i="12"/>
  <c r="AU71" i="12" s="1"/>
  <c r="AC71" i="12"/>
  <c r="BZ70" i="12"/>
  <c r="AT70" i="12"/>
  <c r="AN70" i="12"/>
  <c r="AL70" i="12"/>
  <c r="AK70" i="12"/>
  <c r="AJ70" i="12"/>
  <c r="AG70" i="12"/>
  <c r="AV70" i="12" s="1"/>
  <c r="AD70" i="12"/>
  <c r="AU70" i="12" s="1"/>
  <c r="AC70" i="12"/>
  <c r="BZ69" i="12"/>
  <c r="AT69" i="12"/>
  <c r="AN69" i="12"/>
  <c r="AL69" i="12"/>
  <c r="AK69" i="12"/>
  <c r="AJ69" i="12"/>
  <c r="AG69" i="12"/>
  <c r="AV69" i="12" s="1"/>
  <c r="AD69" i="12"/>
  <c r="AU69" i="12" s="1"/>
  <c r="AC69" i="12"/>
  <c r="BZ68" i="12"/>
  <c r="AT68" i="12"/>
  <c r="AN68" i="12"/>
  <c r="AL68" i="12"/>
  <c r="AK68" i="12"/>
  <c r="AJ68" i="12"/>
  <c r="AG68" i="12"/>
  <c r="AV68" i="12" s="1"/>
  <c r="AD68" i="12"/>
  <c r="AU68" i="12" s="1"/>
  <c r="AC68" i="12"/>
  <c r="BZ67" i="12"/>
  <c r="AV67" i="12"/>
  <c r="AT67" i="12"/>
  <c r="AN67" i="12"/>
  <c r="AL67" i="12"/>
  <c r="AK67" i="12"/>
  <c r="AJ67" i="12"/>
  <c r="AG67" i="12"/>
  <c r="AD67" i="12"/>
  <c r="AU67" i="12" s="1"/>
  <c r="AC67" i="12"/>
  <c r="BZ66" i="12"/>
  <c r="AT66" i="12"/>
  <c r="AN66" i="12"/>
  <c r="AL66" i="12"/>
  <c r="AK66" i="12"/>
  <c r="AJ66" i="12"/>
  <c r="AG66" i="12"/>
  <c r="AV66" i="12" s="1"/>
  <c r="AD66" i="12"/>
  <c r="AU66" i="12" s="1"/>
  <c r="AC66" i="12"/>
  <c r="BZ61" i="12"/>
  <c r="AT61" i="12"/>
  <c r="AN61" i="12"/>
  <c r="AL61" i="12"/>
  <c r="AK61" i="12"/>
  <c r="AJ61" i="12"/>
  <c r="AG61" i="12"/>
  <c r="AV61" i="12" s="1"/>
  <c r="AD61" i="12"/>
  <c r="AU61" i="12" s="1"/>
  <c r="AC61" i="12"/>
  <c r="BZ59" i="12"/>
  <c r="AV59" i="12"/>
  <c r="AT59" i="12"/>
  <c r="AN59" i="12"/>
  <c r="AL59" i="12"/>
  <c r="AK59" i="12"/>
  <c r="AJ59" i="12"/>
  <c r="AG59" i="12"/>
  <c r="AD59" i="12"/>
  <c r="AU59" i="12" s="1"/>
  <c r="AC59" i="12"/>
  <c r="BZ58" i="12"/>
  <c r="BV58" i="12"/>
  <c r="AT58" i="12"/>
  <c r="AN58" i="12"/>
  <c r="AL58" i="12"/>
  <c r="AK58" i="12"/>
  <c r="AJ58" i="12"/>
  <c r="AG58" i="12"/>
  <c r="AV58" i="12" s="1"/>
  <c r="AE58" i="12"/>
  <c r="AD58" i="12"/>
  <c r="AU58" i="12" s="1"/>
  <c r="AC58" i="12"/>
  <c r="BZ57" i="12"/>
  <c r="AT57" i="12"/>
  <c r="AN57" i="12"/>
  <c r="AL57" i="12"/>
  <c r="AK57" i="12"/>
  <c r="AJ57" i="12"/>
  <c r="AG57" i="12"/>
  <c r="AV57" i="12" s="1"/>
  <c r="AD57" i="12"/>
  <c r="AU57" i="12" s="1"/>
  <c r="AC57" i="12"/>
  <c r="BZ56" i="12"/>
  <c r="AT56" i="12"/>
  <c r="AN56" i="12"/>
  <c r="AL56" i="12"/>
  <c r="AK56" i="12"/>
  <c r="AJ56" i="12"/>
  <c r="AG56" i="12"/>
  <c r="AV56" i="12" s="1"/>
  <c r="AD56" i="12"/>
  <c r="AU56" i="12" s="1"/>
  <c r="AC56" i="12"/>
  <c r="BZ55" i="12"/>
  <c r="AT55" i="12"/>
  <c r="AN55" i="12"/>
  <c r="AL55" i="12"/>
  <c r="AK55" i="12"/>
  <c r="AJ55" i="12"/>
  <c r="AG55" i="12"/>
  <c r="AV55" i="12" s="1"/>
  <c r="AD55" i="12"/>
  <c r="AU55" i="12" s="1"/>
  <c r="AC55" i="12"/>
  <c r="BZ54" i="12"/>
  <c r="BV54" i="12"/>
  <c r="AV54" i="12"/>
  <c r="AT54" i="12"/>
  <c r="AN54" i="12"/>
  <c r="AL54" i="12"/>
  <c r="AK54" i="12"/>
  <c r="AJ54" i="12"/>
  <c r="AG54" i="12"/>
  <c r="AE54" i="12"/>
  <c r="AD54" i="12"/>
  <c r="AU54" i="12" s="1"/>
  <c r="AC54" i="12"/>
  <c r="BZ51" i="12"/>
  <c r="AT51" i="12"/>
  <c r="AN51" i="12"/>
  <c r="AL51" i="12"/>
  <c r="AK51" i="12"/>
  <c r="AJ51" i="12"/>
  <c r="AG51" i="12"/>
  <c r="AV51" i="12" s="1"/>
  <c r="AD51" i="12"/>
  <c r="AU51" i="12" s="1"/>
  <c r="AC51" i="12"/>
  <c r="BZ48" i="12"/>
  <c r="BV48" i="12"/>
  <c r="AV48" i="12"/>
  <c r="AT48" i="12"/>
  <c r="AN48" i="12"/>
  <c r="AL48" i="12"/>
  <c r="AK48" i="12"/>
  <c r="AJ48" i="12"/>
  <c r="AG48" i="12"/>
  <c r="AE48" i="12"/>
  <c r="AD48" i="12"/>
  <c r="AU48" i="12" s="1"/>
  <c r="AC48" i="12"/>
  <c r="BZ47" i="12"/>
  <c r="BV47" i="12"/>
  <c r="AT47" i="12"/>
  <c r="AN47" i="12"/>
  <c r="AL47" i="12"/>
  <c r="AK47" i="12"/>
  <c r="AJ47" i="12"/>
  <c r="AG47" i="12"/>
  <c r="AV47" i="12" s="1"/>
  <c r="AE47" i="12"/>
  <c r="AD47" i="12"/>
  <c r="AU47" i="12" s="1"/>
  <c r="AC47" i="12"/>
  <c r="BZ46" i="12"/>
  <c r="AT46" i="12"/>
  <c r="AN46" i="12"/>
  <c r="AL46" i="12"/>
  <c r="AK46" i="12"/>
  <c r="AJ46" i="12"/>
  <c r="AG46" i="12"/>
  <c r="AV46" i="12" s="1"/>
  <c r="AD46" i="12"/>
  <c r="AU46" i="12" s="1"/>
  <c r="AC46" i="12"/>
  <c r="BZ45" i="12"/>
  <c r="AV45" i="12"/>
  <c r="AT45" i="12"/>
  <c r="AN45" i="12"/>
  <c r="AL45" i="12"/>
  <c r="AK45" i="12"/>
  <c r="AJ45" i="12"/>
  <c r="AG45" i="12"/>
  <c r="AD45" i="12"/>
  <c r="AU45" i="12" s="1"/>
  <c r="AC45" i="12"/>
  <c r="BZ44" i="12"/>
  <c r="AV44" i="12"/>
  <c r="AT44" i="12"/>
  <c r="AN44" i="12"/>
  <c r="AL44" i="12"/>
  <c r="AK44" i="12"/>
  <c r="AJ44" i="12"/>
  <c r="AG44" i="12"/>
  <c r="AD44" i="12"/>
  <c r="AU44" i="12" s="1"/>
  <c r="AC44" i="12"/>
  <c r="BZ41" i="12"/>
  <c r="AT41" i="12"/>
  <c r="AN41" i="12"/>
  <c r="AL41" i="12"/>
  <c r="AK41" i="12"/>
  <c r="AJ41" i="12"/>
  <c r="AG41" i="12"/>
  <c r="AV41" i="12" s="1"/>
  <c r="AD41" i="12"/>
  <c r="AU41" i="12" s="1"/>
  <c r="AC41" i="12"/>
  <c r="BZ40" i="12"/>
  <c r="AT40" i="12"/>
  <c r="AN40" i="12"/>
  <c r="AL40" i="12"/>
  <c r="AK40" i="12"/>
  <c r="AJ40" i="12"/>
  <c r="AG40" i="12"/>
  <c r="AV40" i="12" s="1"/>
  <c r="AD40" i="12"/>
  <c r="AU40" i="12" s="1"/>
  <c r="AC40" i="12"/>
  <c r="BZ35" i="12"/>
  <c r="BV35" i="12"/>
  <c r="AT35" i="12"/>
  <c r="AN35" i="12"/>
  <c r="AL35" i="12"/>
  <c r="AK35" i="12"/>
  <c r="AJ35" i="12"/>
  <c r="AG35" i="12"/>
  <c r="AV35" i="12" s="1"/>
  <c r="AE35" i="12"/>
  <c r="AD35" i="12"/>
  <c r="AU35" i="12" s="1"/>
  <c r="AC35" i="12"/>
  <c r="BZ34" i="12"/>
  <c r="BV34" i="12"/>
  <c r="AV34" i="12"/>
  <c r="AT34" i="12"/>
  <c r="AN34" i="12"/>
  <c r="AL34" i="12"/>
  <c r="AK34" i="12"/>
  <c r="AJ34" i="12"/>
  <c r="AG34" i="12"/>
  <c r="AE34" i="12"/>
  <c r="AD34" i="12"/>
  <c r="AU34" i="12" s="1"/>
  <c r="AC34" i="12"/>
  <c r="BZ33" i="12"/>
  <c r="BV33" i="12"/>
  <c r="AV33" i="12"/>
  <c r="AT33" i="12"/>
  <c r="AN33" i="12"/>
  <c r="AL33" i="12"/>
  <c r="AK33" i="12"/>
  <c r="AJ33" i="12"/>
  <c r="AG33" i="12"/>
  <c r="AE33" i="12"/>
  <c r="AD33" i="12"/>
  <c r="AU33" i="12" s="1"/>
  <c r="AC33" i="12"/>
  <c r="BZ31" i="12"/>
  <c r="AV31" i="12"/>
  <c r="AT31" i="12"/>
  <c r="AN31" i="12"/>
  <c r="AL31" i="12"/>
  <c r="AK31" i="12"/>
  <c r="AJ31" i="12"/>
  <c r="AG31" i="12"/>
  <c r="AD31" i="12"/>
  <c r="AU31" i="12" s="1"/>
  <c r="AC31" i="12"/>
  <c r="BZ29" i="12"/>
  <c r="AV29" i="12"/>
  <c r="AT29" i="12"/>
  <c r="AN29" i="12"/>
  <c r="AL29" i="12"/>
  <c r="AK29" i="12"/>
  <c r="AJ29" i="12"/>
  <c r="AG29" i="12"/>
  <c r="AD29" i="12"/>
  <c r="AU29" i="12" s="1"/>
  <c r="AC29" i="12"/>
  <c r="BZ28" i="12"/>
  <c r="BV28" i="12"/>
  <c r="AT28" i="12"/>
  <c r="AN28" i="12"/>
  <c r="AL28" i="12"/>
  <c r="AK28" i="12"/>
  <c r="AJ28" i="12"/>
  <c r="AG28" i="12"/>
  <c r="AV28" i="12" s="1"/>
  <c r="AE28" i="12"/>
  <c r="AD28" i="12"/>
  <c r="AU28" i="12" s="1"/>
  <c r="AC28" i="12"/>
  <c r="BZ25" i="12"/>
  <c r="BV25" i="12"/>
  <c r="AT25" i="12"/>
  <c r="AN25" i="12"/>
  <c r="AL25" i="12"/>
  <c r="AK25" i="12"/>
  <c r="AJ25" i="12"/>
  <c r="AG25" i="12"/>
  <c r="AV25" i="12" s="1"/>
  <c r="AE25" i="12"/>
  <c r="AD25" i="12"/>
  <c r="AU25" i="12" s="1"/>
  <c r="AC25" i="12"/>
  <c r="BZ24" i="12"/>
  <c r="BV24" i="12"/>
  <c r="AT24" i="12"/>
  <c r="AN24" i="12"/>
  <c r="AL24" i="12"/>
  <c r="AK24" i="12"/>
  <c r="AJ24" i="12"/>
  <c r="AG24" i="12"/>
  <c r="AV24" i="12" s="1"/>
  <c r="AE24" i="12"/>
  <c r="AD24" i="12"/>
  <c r="AU24" i="12" s="1"/>
  <c r="AC24" i="12"/>
  <c r="BZ23" i="12"/>
  <c r="BV23" i="12"/>
  <c r="AT23" i="12"/>
  <c r="AN23" i="12"/>
  <c r="AL23" i="12"/>
  <c r="AK23" i="12"/>
  <c r="AJ23" i="12"/>
  <c r="AG23" i="12"/>
  <c r="AV23" i="12" s="1"/>
  <c r="AE23" i="12"/>
  <c r="AD23" i="12"/>
  <c r="AU23" i="12" s="1"/>
  <c r="AC23" i="12"/>
  <c r="BZ17" i="12"/>
  <c r="AV17" i="12"/>
  <c r="AT17" i="12"/>
  <c r="AN17" i="12"/>
  <c r="AL17" i="12"/>
  <c r="AK17" i="12"/>
  <c r="AJ17" i="12"/>
  <c r="AG17" i="12"/>
  <c r="AD17" i="12"/>
  <c r="AU17" i="12" s="1"/>
  <c r="AC17" i="12"/>
  <c r="BZ16" i="12"/>
  <c r="AV16" i="12"/>
  <c r="AT16" i="12"/>
  <c r="AN16" i="12"/>
  <c r="AL16" i="12"/>
  <c r="AK16" i="12"/>
  <c r="AJ16" i="12"/>
  <c r="AG16" i="12"/>
  <c r="AD16" i="12"/>
  <c r="AU16" i="12" s="1"/>
  <c r="AC16" i="12"/>
  <c r="BZ14" i="12"/>
  <c r="AV14" i="12"/>
  <c r="AT14" i="12"/>
  <c r="AN14" i="12"/>
  <c r="AL14" i="12"/>
  <c r="AK14" i="12"/>
  <c r="AJ14" i="12"/>
  <c r="AG14" i="12"/>
  <c r="AD14" i="12"/>
  <c r="AU14" i="12" s="1"/>
  <c r="AC14" i="12"/>
  <c r="BZ13" i="12"/>
  <c r="AV13" i="12"/>
  <c r="AT13" i="12"/>
  <c r="AN13" i="12"/>
  <c r="AL13" i="12"/>
  <c r="AK13" i="12"/>
  <c r="AJ13" i="12"/>
  <c r="AG13" i="12"/>
  <c r="AD13" i="12"/>
  <c r="AU13" i="12" s="1"/>
  <c r="AC13" i="12"/>
  <c r="BZ11" i="12"/>
  <c r="AT11" i="12"/>
  <c r="AN11" i="12"/>
  <c r="AL11" i="12"/>
  <c r="AK11" i="12"/>
  <c r="AJ11" i="12"/>
  <c r="AG11" i="12"/>
  <c r="AV11" i="12" s="1"/>
  <c r="AD11" i="12"/>
  <c r="AU11" i="12" s="1"/>
  <c r="AC11" i="12"/>
  <c r="BZ10" i="12"/>
  <c r="AT10" i="12"/>
  <c r="AN10" i="12"/>
  <c r="AL10" i="12"/>
  <c r="AK10" i="12"/>
  <c r="AJ10" i="12"/>
  <c r="AG10" i="12"/>
  <c r="AV10" i="12" s="1"/>
  <c r="AD10" i="12"/>
  <c r="AU10" i="12" s="1"/>
  <c r="AC10" i="12"/>
  <c r="BZ8" i="12"/>
  <c r="AT8" i="12"/>
  <c r="AN8" i="12"/>
  <c r="AL8" i="12"/>
  <c r="AK8" i="12"/>
  <c r="AJ8" i="12"/>
  <c r="AG8" i="12"/>
  <c r="AV8" i="12" s="1"/>
  <c r="AD8" i="12"/>
  <c r="AU8" i="12" s="1"/>
  <c r="AC8" i="12"/>
  <c r="BZ6" i="12"/>
  <c r="AT6" i="12"/>
  <c r="AN6" i="12"/>
  <c r="AL6" i="12"/>
  <c r="AK6" i="12"/>
  <c r="AJ6" i="12"/>
  <c r="AG6" i="12"/>
  <c r="AV6" i="12" s="1"/>
  <c r="AD6" i="12"/>
  <c r="AU6" i="12" s="1"/>
  <c r="AC6" i="12"/>
  <c r="BZ4" i="12"/>
  <c r="AV4" i="12"/>
  <c r="AT4" i="12"/>
  <c r="AN4" i="12"/>
  <c r="AL4" i="12"/>
  <c r="AK4" i="12"/>
  <c r="AJ4" i="12"/>
  <c r="AG4" i="12"/>
  <c r="AD4" i="12"/>
  <c r="AU4" i="12" s="1"/>
  <c r="AC4" i="12"/>
  <c r="BZ3" i="12"/>
  <c r="AT3" i="12"/>
  <c r="AN3" i="12"/>
  <c r="AL3" i="12"/>
  <c r="AK3" i="12"/>
  <c r="AJ3" i="12"/>
  <c r="AG3" i="12"/>
  <c r="AV3" i="12" s="1"/>
  <c r="AD3" i="12"/>
  <c r="AU3" i="12" s="1"/>
  <c r="AC3" i="12"/>
  <c r="BZ215" i="11"/>
  <c r="AV215" i="11"/>
  <c r="AT215" i="11"/>
  <c r="AN215" i="11"/>
  <c r="AL215" i="11"/>
  <c r="AK215" i="11"/>
  <c r="AJ215" i="11"/>
  <c r="AG215" i="11"/>
  <c r="AD215" i="11"/>
  <c r="AU215" i="11" s="1"/>
  <c r="AC215" i="11"/>
  <c r="BZ213" i="11"/>
  <c r="AT213" i="11"/>
  <c r="AN213" i="11"/>
  <c r="AL213" i="11"/>
  <c r="AK213" i="11"/>
  <c r="AJ213" i="11"/>
  <c r="AG213" i="11"/>
  <c r="AV213" i="11" s="1"/>
  <c r="AD213" i="11"/>
  <c r="AU213" i="11" s="1"/>
  <c r="AC213" i="11"/>
  <c r="BZ211" i="11"/>
  <c r="AT211" i="11"/>
  <c r="AN211" i="11"/>
  <c r="AL211" i="11"/>
  <c r="AK211" i="11"/>
  <c r="AJ211" i="11"/>
  <c r="AG211" i="11"/>
  <c r="AV211" i="11" s="1"/>
  <c r="AD211" i="11"/>
  <c r="AU211" i="11" s="1"/>
  <c r="AC211" i="11"/>
  <c r="BZ210" i="11"/>
  <c r="AT210" i="11"/>
  <c r="AN210" i="11"/>
  <c r="AL210" i="11"/>
  <c r="AK210" i="11"/>
  <c r="AJ210" i="11"/>
  <c r="AG210" i="11"/>
  <c r="AV210" i="11" s="1"/>
  <c r="AD210" i="11"/>
  <c r="AU210" i="11" s="1"/>
  <c r="AC210" i="11"/>
  <c r="BZ209" i="11"/>
  <c r="AT209" i="11"/>
  <c r="AL209" i="11"/>
  <c r="AK209" i="11"/>
  <c r="AJ209" i="11"/>
  <c r="AG209" i="11"/>
  <c r="AV209" i="11" s="1"/>
  <c r="AD209" i="11"/>
  <c r="AU209" i="11" s="1"/>
  <c r="AC209" i="11"/>
  <c r="BZ207" i="11"/>
  <c r="AT207" i="11"/>
  <c r="AN207" i="11"/>
  <c r="AL207" i="11"/>
  <c r="AK207" i="11"/>
  <c r="AJ207" i="11"/>
  <c r="AG207" i="11"/>
  <c r="AV207" i="11" s="1"/>
  <c r="AD207" i="11"/>
  <c r="AU207" i="11" s="1"/>
  <c r="AC207" i="11"/>
  <c r="BZ206" i="11"/>
  <c r="AV206" i="11"/>
  <c r="AT206" i="11"/>
  <c r="AN206" i="11"/>
  <c r="AL206" i="11"/>
  <c r="AK206" i="11"/>
  <c r="AJ206" i="11"/>
  <c r="AG206" i="11"/>
  <c r="AD206" i="11"/>
  <c r="AU206" i="11" s="1"/>
  <c r="AC206" i="11"/>
  <c r="BZ205" i="11"/>
  <c r="AT205" i="11"/>
  <c r="AN205" i="11"/>
  <c r="AL205" i="11"/>
  <c r="AK205" i="11"/>
  <c r="AJ205" i="11"/>
  <c r="AG205" i="11"/>
  <c r="AV205" i="11" s="1"/>
  <c r="AD205" i="11"/>
  <c r="AU205" i="11" s="1"/>
  <c r="AC205" i="11"/>
  <c r="BZ203" i="11"/>
  <c r="AV203" i="11"/>
  <c r="AT203" i="11"/>
  <c r="AN203" i="11"/>
  <c r="AL203" i="11"/>
  <c r="AK203" i="11"/>
  <c r="AJ203" i="11"/>
  <c r="AG203" i="11"/>
  <c r="AD203" i="11"/>
  <c r="AU203" i="11" s="1"/>
  <c r="AC203" i="11"/>
  <c r="BZ202" i="11"/>
  <c r="AV202" i="11"/>
  <c r="AT202" i="11"/>
  <c r="AN202" i="11"/>
  <c r="AL202" i="11"/>
  <c r="AK202" i="11"/>
  <c r="AJ202" i="11"/>
  <c r="AG202" i="11"/>
  <c r="AD202" i="11"/>
  <c r="AU202" i="11" s="1"/>
  <c r="AC202" i="11"/>
  <c r="BZ201" i="11"/>
  <c r="AT201" i="11"/>
  <c r="AN201" i="11"/>
  <c r="AL201" i="11"/>
  <c r="AK201" i="11"/>
  <c r="AJ201" i="11"/>
  <c r="AG201" i="11"/>
  <c r="AV201" i="11" s="1"/>
  <c r="AD201" i="11"/>
  <c r="AU201" i="11" s="1"/>
  <c r="AC201" i="11"/>
  <c r="BZ200" i="11"/>
  <c r="AV200" i="11"/>
  <c r="AT200" i="11"/>
  <c r="AN200" i="11"/>
  <c r="AL200" i="11"/>
  <c r="AK200" i="11"/>
  <c r="AJ200" i="11"/>
  <c r="AG200" i="11"/>
  <c r="AD200" i="11"/>
  <c r="AU200" i="11" s="1"/>
  <c r="AC200" i="11"/>
  <c r="BZ198" i="11"/>
  <c r="AT198" i="11"/>
  <c r="AN198" i="11"/>
  <c r="AL198" i="11"/>
  <c r="AK198" i="11"/>
  <c r="AJ198" i="11"/>
  <c r="AG198" i="11"/>
  <c r="AV198" i="11" s="1"/>
  <c r="AD198" i="11"/>
  <c r="AU198" i="11" s="1"/>
  <c r="AC198" i="11"/>
  <c r="BZ197" i="11"/>
  <c r="AT197" i="11"/>
  <c r="AN197" i="11"/>
  <c r="AL197" i="11"/>
  <c r="AK197" i="11"/>
  <c r="AJ197" i="11"/>
  <c r="AG197" i="11"/>
  <c r="AV197" i="11" s="1"/>
  <c r="AD197" i="11"/>
  <c r="AU197" i="11" s="1"/>
  <c r="AC197" i="11"/>
  <c r="BZ196" i="11"/>
  <c r="AT196" i="11"/>
  <c r="AN196" i="11"/>
  <c r="AL196" i="11"/>
  <c r="AK196" i="11"/>
  <c r="AJ196" i="11"/>
  <c r="AG196" i="11"/>
  <c r="AV196" i="11" s="1"/>
  <c r="AD196" i="11"/>
  <c r="AU196" i="11" s="1"/>
  <c r="AC196" i="11"/>
  <c r="BZ194" i="11"/>
  <c r="AV194" i="11"/>
  <c r="AT194" i="11"/>
  <c r="AN194" i="11"/>
  <c r="AL194" i="11"/>
  <c r="AK194" i="11"/>
  <c r="AJ194" i="11"/>
  <c r="AG194" i="11"/>
  <c r="AD194" i="11"/>
  <c r="AU194" i="11" s="1"/>
  <c r="AC194" i="11"/>
  <c r="BZ193" i="11"/>
  <c r="BV193" i="11"/>
  <c r="AT193" i="11"/>
  <c r="AN193" i="11"/>
  <c r="AL193" i="11"/>
  <c r="AK193" i="11"/>
  <c r="AJ193" i="11"/>
  <c r="AG193" i="11"/>
  <c r="AV193" i="11" s="1"/>
  <c r="AE193" i="11"/>
  <c r="AD193" i="11"/>
  <c r="AU193" i="11" s="1"/>
  <c r="AC193" i="11"/>
  <c r="BZ188" i="11"/>
  <c r="AT188" i="11"/>
  <c r="AN188" i="11"/>
  <c r="AL188" i="11"/>
  <c r="AK188" i="11"/>
  <c r="AJ188" i="11"/>
  <c r="AG188" i="11"/>
  <c r="AV188" i="11" s="1"/>
  <c r="AD188" i="11"/>
  <c r="AU188" i="11" s="1"/>
  <c r="AC188" i="11"/>
  <c r="BZ186" i="11"/>
  <c r="AV186" i="11"/>
  <c r="AT186" i="11"/>
  <c r="AN186" i="11"/>
  <c r="AL186" i="11"/>
  <c r="AK186" i="11"/>
  <c r="AJ186" i="11"/>
  <c r="AG186" i="11"/>
  <c r="AD186" i="11"/>
  <c r="AU186" i="11" s="1"/>
  <c r="AC186" i="11"/>
  <c r="BZ185" i="11"/>
  <c r="AT185" i="11"/>
  <c r="AN185" i="11"/>
  <c r="AL185" i="11"/>
  <c r="AK185" i="11"/>
  <c r="AJ185" i="11"/>
  <c r="AG185" i="11"/>
  <c r="AV185" i="11" s="1"/>
  <c r="AD185" i="11"/>
  <c r="AU185" i="11" s="1"/>
  <c r="AC185" i="11"/>
  <c r="BZ183" i="11"/>
  <c r="AV183" i="11"/>
  <c r="AT183" i="11"/>
  <c r="AN183" i="11"/>
  <c r="AL183" i="11"/>
  <c r="AK183" i="11"/>
  <c r="AJ183" i="11"/>
  <c r="AG183" i="11"/>
  <c r="AD183" i="11"/>
  <c r="AU183" i="11" s="1"/>
  <c r="AC183" i="11"/>
  <c r="BZ181" i="11"/>
  <c r="AV181" i="11"/>
  <c r="AT181" i="11"/>
  <c r="AN181" i="11"/>
  <c r="AL181" i="11"/>
  <c r="AK181" i="11"/>
  <c r="AJ181" i="11"/>
  <c r="AG181" i="11"/>
  <c r="AD181" i="11"/>
  <c r="AU181" i="11" s="1"/>
  <c r="AC181" i="11"/>
  <c r="BZ179" i="11"/>
  <c r="AT179" i="11"/>
  <c r="AN179" i="11"/>
  <c r="AL179" i="11"/>
  <c r="AK179" i="11"/>
  <c r="AJ179" i="11"/>
  <c r="AG179" i="11"/>
  <c r="AV179" i="11" s="1"/>
  <c r="AD179" i="11"/>
  <c r="AU179" i="11" s="1"/>
  <c r="AC179" i="11"/>
  <c r="BZ178" i="11"/>
  <c r="AT178" i="11"/>
  <c r="AN178" i="11"/>
  <c r="AL178" i="11"/>
  <c r="AK178" i="11"/>
  <c r="AJ178" i="11"/>
  <c r="AG178" i="11"/>
  <c r="AV178" i="11" s="1"/>
  <c r="AD178" i="11"/>
  <c r="AU178" i="11" s="1"/>
  <c r="AC178" i="11"/>
  <c r="BZ177" i="11"/>
  <c r="AV177" i="11"/>
  <c r="AT177" i="11"/>
  <c r="AN177" i="11"/>
  <c r="AL177" i="11"/>
  <c r="AK177" i="11"/>
  <c r="AJ177" i="11"/>
  <c r="AG177" i="11"/>
  <c r="AD177" i="11"/>
  <c r="AU177" i="11" s="1"/>
  <c r="AC177" i="11"/>
  <c r="BZ176" i="11"/>
  <c r="AT176" i="11"/>
  <c r="AN176" i="11"/>
  <c r="AL176" i="11"/>
  <c r="AK176" i="11"/>
  <c r="AJ176" i="11"/>
  <c r="AG176" i="11"/>
  <c r="AV176" i="11" s="1"/>
  <c r="AD176" i="11"/>
  <c r="AU176" i="11" s="1"/>
  <c r="AC176" i="11"/>
  <c r="BZ169" i="11"/>
  <c r="BV169" i="11"/>
  <c r="AT169" i="11"/>
  <c r="AN169" i="11"/>
  <c r="AL169" i="11"/>
  <c r="AK169" i="11"/>
  <c r="AJ169" i="11"/>
  <c r="AG169" i="11"/>
  <c r="AV169" i="11" s="1"/>
  <c r="AE169" i="11"/>
  <c r="AD169" i="11"/>
  <c r="AU169" i="11" s="1"/>
  <c r="AC169" i="11"/>
  <c r="BZ168" i="11"/>
  <c r="AT168" i="11"/>
  <c r="AN168" i="11"/>
  <c r="AL168" i="11"/>
  <c r="AK168" i="11"/>
  <c r="AJ168" i="11"/>
  <c r="AG168" i="11"/>
  <c r="AV168" i="11" s="1"/>
  <c r="AD168" i="11"/>
  <c r="AU168" i="11" s="1"/>
  <c r="AC168" i="11"/>
  <c r="BZ167" i="11"/>
  <c r="AT167" i="11"/>
  <c r="AN167" i="11"/>
  <c r="AL167" i="11"/>
  <c r="AK167" i="11"/>
  <c r="AJ167" i="11"/>
  <c r="AG167" i="11"/>
  <c r="AV167" i="11" s="1"/>
  <c r="AD167" i="11"/>
  <c r="AU167" i="11" s="1"/>
  <c r="AC167" i="11"/>
  <c r="BZ165" i="11"/>
  <c r="BV165" i="11"/>
  <c r="AV165" i="11"/>
  <c r="AT165" i="11"/>
  <c r="AN165" i="11"/>
  <c r="AL165" i="11"/>
  <c r="AK165" i="11"/>
  <c r="AJ165" i="11"/>
  <c r="AG165" i="11"/>
  <c r="AE165" i="11"/>
  <c r="AD165" i="11"/>
  <c r="AU165" i="11" s="1"/>
  <c r="AC165" i="11"/>
  <c r="BZ163" i="11"/>
  <c r="BV163" i="11"/>
  <c r="AT163" i="11"/>
  <c r="AN163" i="11"/>
  <c r="AL163" i="11"/>
  <c r="AK163" i="11"/>
  <c r="AJ163" i="11"/>
  <c r="AG163" i="11"/>
  <c r="AV163" i="11" s="1"/>
  <c r="AE163" i="11"/>
  <c r="AD163" i="11"/>
  <c r="AU163" i="11" s="1"/>
  <c r="AC163" i="11"/>
  <c r="BZ162" i="11"/>
  <c r="BV162" i="11"/>
  <c r="AT162" i="11"/>
  <c r="AN162" i="11"/>
  <c r="AL162" i="11"/>
  <c r="AK162" i="11"/>
  <c r="AJ162" i="11"/>
  <c r="AG162" i="11"/>
  <c r="AV162" i="11" s="1"/>
  <c r="AE162" i="11"/>
  <c r="AD162" i="11"/>
  <c r="AU162" i="11" s="1"/>
  <c r="AC162" i="11"/>
  <c r="BZ160" i="11"/>
  <c r="AT160" i="11"/>
  <c r="AN160" i="11"/>
  <c r="AL160" i="11"/>
  <c r="AK160" i="11"/>
  <c r="AJ160" i="11"/>
  <c r="AG160" i="11"/>
  <c r="AV160" i="11" s="1"/>
  <c r="AD160" i="11"/>
  <c r="AU160" i="11" s="1"/>
  <c r="AC160" i="11"/>
  <c r="BZ159" i="11"/>
  <c r="AT159" i="11"/>
  <c r="AN159" i="11"/>
  <c r="AL159" i="11"/>
  <c r="AK159" i="11"/>
  <c r="AJ159" i="11"/>
  <c r="AG159" i="11"/>
  <c r="AV159" i="11" s="1"/>
  <c r="AD159" i="11"/>
  <c r="AU159" i="11" s="1"/>
  <c r="AC159" i="11"/>
  <c r="BZ157" i="11"/>
  <c r="AT157" i="11"/>
  <c r="AN157" i="11"/>
  <c r="AL157" i="11"/>
  <c r="AK157" i="11"/>
  <c r="AJ157" i="11"/>
  <c r="AG157" i="11"/>
  <c r="AV157" i="11" s="1"/>
  <c r="AD157" i="11"/>
  <c r="AU157" i="11" s="1"/>
  <c r="AC157" i="11"/>
  <c r="BZ152" i="11"/>
  <c r="BV152" i="11"/>
  <c r="AT152" i="11"/>
  <c r="AN152" i="11"/>
  <c r="AL152" i="11"/>
  <c r="AK152" i="11"/>
  <c r="AJ152" i="11"/>
  <c r="AG152" i="11"/>
  <c r="AV152" i="11" s="1"/>
  <c r="AE152" i="11"/>
  <c r="AD152" i="11"/>
  <c r="AU152" i="11" s="1"/>
  <c r="AC152" i="11"/>
  <c r="BZ151" i="11"/>
  <c r="BV151" i="11"/>
  <c r="AV151" i="11"/>
  <c r="AT151" i="11"/>
  <c r="AN151" i="11"/>
  <c r="AL151" i="11"/>
  <c r="AK151" i="11"/>
  <c r="AJ151" i="11"/>
  <c r="AG151" i="11"/>
  <c r="AE151" i="11"/>
  <c r="AD151" i="11"/>
  <c r="AU151" i="11" s="1"/>
  <c r="AC151" i="11"/>
  <c r="BZ149" i="11"/>
  <c r="BV149" i="11"/>
  <c r="AT149" i="11"/>
  <c r="AN149" i="11"/>
  <c r="AL149" i="11"/>
  <c r="AK149" i="11"/>
  <c r="AJ149" i="11"/>
  <c r="AG149" i="11"/>
  <c r="AV149" i="11" s="1"/>
  <c r="AE149" i="11"/>
  <c r="AD149" i="11"/>
  <c r="AU149" i="11" s="1"/>
  <c r="AC149" i="11"/>
  <c r="BZ148" i="11"/>
  <c r="AV148" i="11"/>
  <c r="AT148" i="11"/>
  <c r="AN148" i="11"/>
  <c r="AL148" i="11"/>
  <c r="AK148" i="11"/>
  <c r="AJ148" i="11"/>
  <c r="AG148" i="11"/>
  <c r="AD148" i="11"/>
  <c r="AU148" i="11" s="1"/>
  <c r="AC148" i="11"/>
  <c r="BZ147" i="11"/>
  <c r="BV147" i="11"/>
  <c r="AT147" i="11"/>
  <c r="AN147" i="11"/>
  <c r="AL147" i="11"/>
  <c r="AK147" i="11"/>
  <c r="AJ147" i="11"/>
  <c r="AG147" i="11"/>
  <c r="AV147" i="11" s="1"/>
  <c r="AE147" i="11"/>
  <c r="AD147" i="11"/>
  <c r="AU147" i="11" s="1"/>
  <c r="AC147" i="11"/>
  <c r="BZ146" i="11"/>
  <c r="BV146" i="11"/>
  <c r="AT146" i="11"/>
  <c r="AN146" i="11"/>
  <c r="AL146" i="11"/>
  <c r="AK146" i="11"/>
  <c r="AJ146" i="11"/>
  <c r="AG146" i="11"/>
  <c r="AV146" i="11" s="1"/>
  <c r="AE146" i="11"/>
  <c r="AD146" i="11"/>
  <c r="AU146" i="11" s="1"/>
  <c r="AC146" i="11"/>
  <c r="BZ144" i="11"/>
  <c r="BV144" i="11"/>
  <c r="AV144" i="11"/>
  <c r="AT144" i="11"/>
  <c r="AN144" i="11"/>
  <c r="AL144" i="11"/>
  <c r="AK144" i="11"/>
  <c r="AJ144" i="11"/>
  <c r="AG144" i="11"/>
  <c r="AE144" i="11"/>
  <c r="AD144" i="11"/>
  <c r="AU144" i="11" s="1"/>
  <c r="AC144" i="11"/>
  <c r="BZ142" i="11"/>
  <c r="AV142" i="11"/>
  <c r="AT142" i="11"/>
  <c r="AN142" i="11"/>
  <c r="AL142" i="11"/>
  <c r="AK142" i="11"/>
  <c r="AJ142" i="11"/>
  <c r="AG142" i="11"/>
  <c r="AD142" i="11"/>
  <c r="AU142" i="11" s="1"/>
  <c r="AC142" i="11"/>
  <c r="BZ137" i="11"/>
  <c r="BV137" i="11"/>
  <c r="AT137" i="11"/>
  <c r="AN137" i="11"/>
  <c r="AL137" i="11"/>
  <c r="AK137" i="11"/>
  <c r="AJ137" i="11"/>
  <c r="AG137" i="11"/>
  <c r="AV137" i="11" s="1"/>
  <c r="AE137" i="11"/>
  <c r="AD137" i="11"/>
  <c r="AU137" i="11" s="1"/>
  <c r="AC137" i="11"/>
  <c r="BZ134" i="11"/>
  <c r="BV134" i="11"/>
  <c r="AT134" i="11"/>
  <c r="AN134" i="11"/>
  <c r="AL134" i="11"/>
  <c r="AK134" i="11"/>
  <c r="AJ134" i="11"/>
  <c r="AG134" i="11"/>
  <c r="AV134" i="11" s="1"/>
  <c r="AE134" i="11"/>
  <c r="AD134" i="11"/>
  <c r="AU134" i="11" s="1"/>
  <c r="AC134" i="11"/>
  <c r="BZ132" i="11"/>
  <c r="AV132" i="11"/>
  <c r="AT132" i="11"/>
  <c r="AN132" i="11"/>
  <c r="AL132" i="11"/>
  <c r="AK132" i="11"/>
  <c r="AJ132" i="11"/>
  <c r="AG132" i="11"/>
  <c r="AD132" i="11"/>
  <c r="AU132" i="11" s="1"/>
  <c r="AC132" i="11"/>
  <c r="BZ130" i="11"/>
  <c r="AV130" i="11"/>
  <c r="AT130" i="11"/>
  <c r="AN130" i="11"/>
  <c r="AL130" i="11"/>
  <c r="AK130" i="11"/>
  <c r="AJ130" i="11"/>
  <c r="AG130" i="11"/>
  <c r="AD130" i="11"/>
  <c r="AU130" i="11" s="1"/>
  <c r="AC130" i="11"/>
  <c r="BZ129" i="11"/>
  <c r="BV129" i="11"/>
  <c r="AT129" i="11"/>
  <c r="AN129" i="11"/>
  <c r="AL129" i="11"/>
  <c r="AK129" i="11"/>
  <c r="AJ129" i="11"/>
  <c r="AG129" i="11"/>
  <c r="AV129" i="11" s="1"/>
  <c r="AE129" i="11"/>
  <c r="AD129" i="11"/>
  <c r="AU129" i="11" s="1"/>
  <c r="AC129" i="11"/>
  <c r="BZ127" i="11"/>
  <c r="AT127" i="11"/>
  <c r="AN127" i="11"/>
  <c r="AL127" i="11"/>
  <c r="AK127" i="11"/>
  <c r="AJ127" i="11"/>
  <c r="AG127" i="11"/>
  <c r="AV127" i="11" s="1"/>
  <c r="AD127" i="11"/>
  <c r="AU127" i="11" s="1"/>
  <c r="AC127" i="11"/>
  <c r="BZ125" i="11"/>
  <c r="AT125" i="11"/>
  <c r="AN125" i="11"/>
  <c r="AL125" i="11"/>
  <c r="AK125" i="11"/>
  <c r="AJ125" i="11"/>
  <c r="AG125" i="11"/>
  <c r="AV125" i="11" s="1"/>
  <c r="AD125" i="11"/>
  <c r="AU125" i="11" s="1"/>
  <c r="AC125" i="11"/>
  <c r="BZ120" i="11"/>
  <c r="AT120" i="11"/>
  <c r="AN120" i="11"/>
  <c r="AL120" i="11"/>
  <c r="AK120" i="11"/>
  <c r="AJ120" i="11"/>
  <c r="AG120" i="11"/>
  <c r="AV120" i="11" s="1"/>
  <c r="AD120" i="11"/>
  <c r="AU120" i="11" s="1"/>
  <c r="AC120" i="11"/>
  <c r="BZ119" i="11"/>
  <c r="AV119" i="11"/>
  <c r="AT119" i="11"/>
  <c r="AN119" i="11"/>
  <c r="AL119" i="11"/>
  <c r="AK119" i="11"/>
  <c r="AJ119" i="11"/>
  <c r="AG119" i="11"/>
  <c r="AD119" i="11"/>
  <c r="AU119" i="11" s="1"/>
  <c r="AC119" i="11"/>
  <c r="BZ114" i="11"/>
  <c r="AV114" i="11"/>
  <c r="AT114" i="11"/>
  <c r="AN114" i="11"/>
  <c r="AL114" i="11"/>
  <c r="AK114" i="11"/>
  <c r="AJ114" i="11"/>
  <c r="AG114" i="11"/>
  <c r="AD114" i="11"/>
  <c r="AU114" i="11" s="1"/>
  <c r="AC114" i="11"/>
  <c r="BZ113" i="11"/>
  <c r="AV113" i="11"/>
  <c r="AT113" i="11"/>
  <c r="AN113" i="11"/>
  <c r="AL113" i="11"/>
  <c r="AK113" i="11"/>
  <c r="AJ113" i="11"/>
  <c r="AG113" i="11"/>
  <c r="AD113" i="11"/>
  <c r="AU113" i="11" s="1"/>
  <c r="AC113" i="11"/>
  <c r="BZ107" i="11"/>
  <c r="BV107" i="11"/>
  <c r="AV107" i="11"/>
  <c r="AT107" i="11"/>
  <c r="AN107" i="11"/>
  <c r="AL107" i="11"/>
  <c r="AK107" i="11"/>
  <c r="AJ107" i="11"/>
  <c r="AG107" i="11"/>
  <c r="AE107" i="11"/>
  <c r="AD107" i="11"/>
  <c r="AU107" i="11" s="1"/>
  <c r="AC107" i="11"/>
  <c r="BZ106" i="11"/>
  <c r="AV106" i="11"/>
  <c r="AT106" i="11"/>
  <c r="AN106" i="11"/>
  <c r="AL106" i="11"/>
  <c r="AK106" i="11"/>
  <c r="AJ106" i="11"/>
  <c r="AG106" i="11"/>
  <c r="AD106" i="11"/>
  <c r="AU106" i="11" s="1"/>
  <c r="AC106" i="11"/>
  <c r="BZ105" i="11"/>
  <c r="AT105" i="11"/>
  <c r="AN105" i="11"/>
  <c r="AL105" i="11"/>
  <c r="AK105" i="11"/>
  <c r="AJ105" i="11"/>
  <c r="AG105" i="11"/>
  <c r="AV105" i="11" s="1"/>
  <c r="AD105" i="11"/>
  <c r="AU105" i="11" s="1"/>
  <c r="AC105" i="11"/>
  <c r="BZ104" i="11"/>
  <c r="AT104" i="11"/>
  <c r="AN104" i="11"/>
  <c r="AL104" i="11"/>
  <c r="AK104" i="11"/>
  <c r="AJ104" i="11"/>
  <c r="AG104" i="11"/>
  <c r="AV104" i="11" s="1"/>
  <c r="AD104" i="11"/>
  <c r="AU104" i="11" s="1"/>
  <c r="AC104" i="11"/>
  <c r="BZ103" i="11"/>
  <c r="AV103" i="11"/>
  <c r="AT103" i="11"/>
  <c r="AN103" i="11"/>
  <c r="AL103" i="11"/>
  <c r="AK103" i="11"/>
  <c r="AJ103" i="11"/>
  <c r="AG103" i="11"/>
  <c r="AD103" i="11"/>
  <c r="AU103" i="11" s="1"/>
  <c r="AC103" i="11"/>
  <c r="BZ98" i="11"/>
  <c r="AT98" i="11"/>
  <c r="AN98" i="11"/>
  <c r="AL98" i="11"/>
  <c r="AK98" i="11"/>
  <c r="AJ98" i="11"/>
  <c r="AG98" i="11"/>
  <c r="AV98" i="11" s="1"/>
  <c r="AD98" i="11"/>
  <c r="AU98" i="11" s="1"/>
  <c r="AC98" i="11"/>
  <c r="BZ96" i="11"/>
  <c r="BV96" i="11"/>
  <c r="AT96" i="11"/>
  <c r="AN96" i="11"/>
  <c r="AL96" i="11"/>
  <c r="AK96" i="11"/>
  <c r="AJ96" i="11"/>
  <c r="AG96" i="11"/>
  <c r="AV96" i="11" s="1"/>
  <c r="AE96" i="11"/>
  <c r="AD96" i="11"/>
  <c r="AU96" i="11" s="1"/>
  <c r="AC96" i="11"/>
  <c r="BZ95" i="11"/>
  <c r="AT95" i="11"/>
  <c r="AN95" i="11"/>
  <c r="AL95" i="11"/>
  <c r="AK95" i="11"/>
  <c r="AJ95" i="11"/>
  <c r="AG95" i="11"/>
  <c r="AV95" i="11" s="1"/>
  <c r="AD95" i="11"/>
  <c r="AU95" i="11" s="1"/>
  <c r="AC95" i="11"/>
  <c r="BZ93" i="11"/>
  <c r="AT93" i="11"/>
  <c r="AN93" i="11"/>
  <c r="AL93" i="11"/>
  <c r="AK93" i="11"/>
  <c r="AJ93" i="11"/>
  <c r="AG93" i="11"/>
  <c r="AV93" i="11" s="1"/>
  <c r="AD93" i="11"/>
  <c r="AU93" i="11" s="1"/>
  <c r="AC93" i="11"/>
  <c r="BZ92" i="11"/>
  <c r="AT92" i="11"/>
  <c r="AN92" i="11"/>
  <c r="AL92" i="11"/>
  <c r="AK92" i="11"/>
  <c r="AJ92" i="11"/>
  <c r="AG92" i="11"/>
  <c r="AV92" i="11" s="1"/>
  <c r="AD92" i="11"/>
  <c r="AU92" i="11" s="1"/>
  <c r="AC92" i="11"/>
  <c r="BZ87" i="11"/>
  <c r="AT87" i="11"/>
  <c r="AN87" i="11"/>
  <c r="AL87" i="11"/>
  <c r="AK87" i="11"/>
  <c r="AJ87" i="11"/>
  <c r="AG87" i="11"/>
  <c r="AV87" i="11" s="1"/>
  <c r="AD87" i="11"/>
  <c r="AU87" i="11" s="1"/>
  <c r="AC87" i="11"/>
  <c r="BZ81" i="11"/>
  <c r="AV81" i="11"/>
  <c r="AT81" i="11"/>
  <c r="AN81" i="11"/>
  <c r="AL81" i="11"/>
  <c r="AK81" i="11"/>
  <c r="AJ81" i="11"/>
  <c r="AG81" i="11"/>
  <c r="AD81" i="11"/>
  <c r="AU81" i="11" s="1"/>
  <c r="AC81" i="11"/>
  <c r="BZ80" i="11"/>
  <c r="BV80" i="11"/>
  <c r="AV80" i="11"/>
  <c r="AT80" i="11"/>
  <c r="AN80" i="11"/>
  <c r="AL80" i="11"/>
  <c r="AK80" i="11"/>
  <c r="AJ80" i="11"/>
  <c r="AG80" i="11"/>
  <c r="AE80" i="11"/>
  <c r="AD80" i="11"/>
  <c r="AU80" i="11" s="1"/>
  <c r="AC80" i="11"/>
  <c r="BZ73" i="11"/>
  <c r="AT73" i="11"/>
  <c r="AN73" i="11"/>
  <c r="AL73" i="11"/>
  <c r="AK73" i="11"/>
  <c r="AJ73" i="11"/>
  <c r="AG73" i="11"/>
  <c r="AV73" i="11" s="1"/>
  <c r="AD73" i="11"/>
  <c r="AU73" i="11" s="1"/>
  <c r="AC73" i="11"/>
  <c r="BZ72" i="11"/>
  <c r="BV72" i="11"/>
  <c r="AT72" i="11"/>
  <c r="AN72" i="11"/>
  <c r="AL72" i="11"/>
  <c r="AK72" i="11"/>
  <c r="AJ72" i="11"/>
  <c r="AG72" i="11"/>
  <c r="AV72" i="11" s="1"/>
  <c r="AE72" i="11"/>
  <c r="AD72" i="11"/>
  <c r="AU72" i="11" s="1"/>
  <c r="AC72" i="11"/>
  <c r="BZ70" i="11"/>
  <c r="AT70" i="11"/>
  <c r="AN70" i="11"/>
  <c r="AL70" i="11"/>
  <c r="AK70" i="11"/>
  <c r="AJ70" i="11"/>
  <c r="AG70" i="11"/>
  <c r="AV70" i="11" s="1"/>
  <c r="AD70" i="11"/>
  <c r="AU70" i="11" s="1"/>
  <c r="AC70" i="11"/>
  <c r="BZ69" i="11"/>
  <c r="BV69" i="11"/>
  <c r="AT69" i="11"/>
  <c r="AN69" i="11"/>
  <c r="AL69" i="11"/>
  <c r="AK69" i="11"/>
  <c r="AJ69" i="11"/>
  <c r="AG69" i="11"/>
  <c r="AV69" i="11" s="1"/>
  <c r="AE69" i="11"/>
  <c r="AD69" i="11"/>
  <c r="AU69" i="11" s="1"/>
  <c r="AC69" i="11"/>
  <c r="BZ68" i="11"/>
  <c r="AT68" i="11"/>
  <c r="AN68" i="11"/>
  <c r="AL68" i="11"/>
  <c r="AK68" i="11"/>
  <c r="AJ68" i="11"/>
  <c r="AG68" i="11"/>
  <c r="AV68" i="11" s="1"/>
  <c r="AD68" i="11"/>
  <c r="AU68" i="11" s="1"/>
  <c r="AC68" i="11"/>
  <c r="BZ66" i="11"/>
  <c r="BV66" i="11"/>
  <c r="AT66" i="11"/>
  <c r="AN66" i="11"/>
  <c r="AL66" i="11"/>
  <c r="AK66" i="11"/>
  <c r="AJ66" i="11"/>
  <c r="AG66" i="11"/>
  <c r="AV66" i="11" s="1"/>
  <c r="AE66" i="11"/>
  <c r="AD66" i="11"/>
  <c r="AU66" i="11" s="1"/>
  <c r="AC66" i="11"/>
  <c r="BZ65" i="11"/>
  <c r="AT65" i="11"/>
  <c r="AN65" i="11"/>
  <c r="AL65" i="11"/>
  <c r="AK65" i="11"/>
  <c r="AJ65" i="11"/>
  <c r="AG65" i="11"/>
  <c r="AV65" i="11" s="1"/>
  <c r="AD65" i="11"/>
  <c r="AU65" i="11" s="1"/>
  <c r="AC65" i="11"/>
  <c r="BZ60" i="11"/>
  <c r="AT60" i="11"/>
  <c r="AN60" i="11"/>
  <c r="AL60" i="11"/>
  <c r="AK60" i="11"/>
  <c r="AJ60" i="11"/>
  <c r="AG60" i="11"/>
  <c r="AV60" i="11" s="1"/>
  <c r="AD60" i="11"/>
  <c r="AU60" i="11" s="1"/>
  <c r="AC60" i="11"/>
  <c r="BZ59" i="11"/>
  <c r="AV59" i="11"/>
  <c r="AT59" i="11"/>
  <c r="AN59" i="11"/>
  <c r="AL59" i="11"/>
  <c r="AK59" i="11"/>
  <c r="AJ59" i="11"/>
  <c r="AG59" i="11"/>
  <c r="AD59" i="11"/>
  <c r="AU59" i="11" s="1"/>
  <c r="AC59" i="11"/>
  <c r="BZ58" i="11"/>
  <c r="AT58" i="11"/>
  <c r="AN58" i="11"/>
  <c r="AL58" i="11"/>
  <c r="AK58" i="11"/>
  <c r="AJ58" i="11"/>
  <c r="AG58" i="11"/>
  <c r="AV58" i="11" s="1"/>
  <c r="AD58" i="11"/>
  <c r="AU58" i="11" s="1"/>
  <c r="AC58" i="11"/>
  <c r="BZ57" i="11"/>
  <c r="AT57" i="11"/>
  <c r="AN57" i="11"/>
  <c r="AL57" i="11"/>
  <c r="AK57" i="11"/>
  <c r="AJ57" i="11"/>
  <c r="AG57" i="11"/>
  <c r="AV57" i="11" s="1"/>
  <c r="AD57" i="11"/>
  <c r="AU57" i="11" s="1"/>
  <c r="AC57" i="11"/>
  <c r="BZ56" i="11"/>
  <c r="BV56" i="11"/>
  <c r="AT56" i="11"/>
  <c r="AN56" i="11"/>
  <c r="AL56" i="11"/>
  <c r="AK56" i="11"/>
  <c r="AJ56" i="11"/>
  <c r="AG56" i="11"/>
  <c r="AV56" i="11" s="1"/>
  <c r="AE56" i="11"/>
  <c r="AD56" i="11"/>
  <c r="AU56" i="11" s="1"/>
  <c r="AC56" i="11"/>
  <c r="BZ55" i="11"/>
  <c r="AV55" i="11"/>
  <c r="AT55" i="11"/>
  <c r="AN55" i="11"/>
  <c r="AL55" i="11"/>
  <c r="AK55" i="11"/>
  <c r="AJ55" i="11"/>
  <c r="AG55" i="11"/>
  <c r="AD55" i="11"/>
  <c r="AU55" i="11" s="1"/>
  <c r="AC55" i="11"/>
  <c r="BZ54" i="11"/>
  <c r="AT54" i="11"/>
  <c r="AN54" i="11"/>
  <c r="AL54" i="11"/>
  <c r="AK54" i="11"/>
  <c r="AJ54" i="11"/>
  <c r="AG54" i="11"/>
  <c r="AV54" i="11" s="1"/>
  <c r="AD54" i="11"/>
  <c r="AU54" i="11" s="1"/>
  <c r="AC54" i="11"/>
  <c r="BZ52" i="11"/>
  <c r="AT52" i="11"/>
  <c r="AN52" i="11"/>
  <c r="AL52" i="11"/>
  <c r="AK52" i="11"/>
  <c r="AJ52" i="11"/>
  <c r="AG52" i="11"/>
  <c r="AV52" i="11" s="1"/>
  <c r="AD52" i="11"/>
  <c r="AU52" i="11" s="1"/>
  <c r="AC52" i="11"/>
  <c r="BZ50" i="11"/>
  <c r="AV50" i="11"/>
  <c r="AT50" i="11"/>
  <c r="AN50" i="11"/>
  <c r="AL50" i="11"/>
  <c r="AK50" i="11"/>
  <c r="AJ50" i="11"/>
  <c r="AG50" i="11"/>
  <c r="AD50" i="11"/>
  <c r="AU50" i="11" s="1"/>
  <c r="AC50" i="11"/>
  <c r="BZ44" i="11"/>
  <c r="BV44" i="11"/>
  <c r="AT44" i="11"/>
  <c r="AN44" i="11"/>
  <c r="AL44" i="11"/>
  <c r="AK44" i="11"/>
  <c r="AJ44" i="11"/>
  <c r="AG44" i="11"/>
  <c r="AV44" i="11" s="1"/>
  <c r="AE44" i="11"/>
  <c r="AD44" i="11"/>
  <c r="AU44" i="11" s="1"/>
  <c r="AC44" i="11"/>
  <c r="BZ43" i="11"/>
  <c r="AV43" i="11"/>
  <c r="AT43" i="11"/>
  <c r="AN43" i="11"/>
  <c r="AL43" i="11"/>
  <c r="AK43" i="11"/>
  <c r="AJ43" i="11"/>
  <c r="AG43" i="11"/>
  <c r="AD43" i="11"/>
  <c r="AU43" i="11" s="1"/>
  <c r="AC43" i="11"/>
  <c r="BZ42" i="11"/>
  <c r="AT42" i="11"/>
  <c r="AN42" i="11"/>
  <c r="AL42" i="11"/>
  <c r="AK42" i="11"/>
  <c r="AJ42" i="11"/>
  <c r="AG42" i="11"/>
  <c r="AV42" i="11" s="1"/>
  <c r="AD42" i="11"/>
  <c r="AU42" i="11" s="1"/>
  <c r="AC42" i="11"/>
  <c r="BZ41" i="11"/>
  <c r="BV41" i="11"/>
  <c r="AT41" i="11"/>
  <c r="AN41" i="11"/>
  <c r="AL41" i="11"/>
  <c r="AK41" i="11"/>
  <c r="AJ41" i="11"/>
  <c r="AG41" i="11"/>
  <c r="AV41" i="11" s="1"/>
  <c r="AE41" i="11"/>
  <c r="AD41" i="11"/>
  <c r="AU41" i="11" s="1"/>
  <c r="AC41" i="11"/>
  <c r="BZ38" i="11"/>
  <c r="AT38" i="11"/>
  <c r="AN38" i="11"/>
  <c r="AL38" i="11"/>
  <c r="AK38" i="11"/>
  <c r="AJ38" i="11"/>
  <c r="AG38" i="11"/>
  <c r="AV38" i="11" s="1"/>
  <c r="AD38" i="11"/>
  <c r="AU38" i="11" s="1"/>
  <c r="AC38" i="11"/>
  <c r="BZ37" i="11"/>
  <c r="BV37" i="11"/>
  <c r="AT37" i="11"/>
  <c r="AN37" i="11"/>
  <c r="AL37" i="11"/>
  <c r="AK37" i="11"/>
  <c r="AJ37" i="11"/>
  <c r="AG37" i="11"/>
  <c r="AV37" i="11" s="1"/>
  <c r="AE37" i="11"/>
  <c r="AD37" i="11"/>
  <c r="AU37" i="11" s="1"/>
  <c r="AC37" i="11"/>
  <c r="BZ35" i="11"/>
  <c r="AV35" i="11"/>
  <c r="AT35" i="11"/>
  <c r="AN35" i="11"/>
  <c r="AL35" i="11"/>
  <c r="AK35" i="11"/>
  <c r="AJ35" i="11"/>
  <c r="AG35" i="11"/>
  <c r="AD35" i="11"/>
  <c r="AU35" i="11" s="1"/>
  <c r="AC35" i="11"/>
  <c r="BZ34" i="11"/>
  <c r="AT34" i="11"/>
  <c r="AN34" i="11"/>
  <c r="AL34" i="11"/>
  <c r="AK34" i="11"/>
  <c r="AJ34" i="11"/>
  <c r="AG34" i="11"/>
  <c r="AV34" i="11" s="1"/>
  <c r="AD34" i="11"/>
  <c r="AU34" i="11" s="1"/>
  <c r="AC34" i="11"/>
  <c r="BZ33" i="11"/>
  <c r="AT33" i="11"/>
  <c r="AN33" i="11"/>
  <c r="AL33" i="11"/>
  <c r="AK33" i="11"/>
  <c r="AJ33" i="11"/>
  <c r="AG33" i="11"/>
  <c r="AV33" i="11" s="1"/>
  <c r="AD33" i="11"/>
  <c r="AU33" i="11" s="1"/>
  <c r="AC33" i="11"/>
  <c r="BZ28" i="11"/>
  <c r="AV28" i="11"/>
  <c r="AT28" i="11"/>
  <c r="AN28" i="11"/>
  <c r="AL28" i="11"/>
  <c r="AK28" i="11"/>
  <c r="AJ28" i="11"/>
  <c r="AG28" i="11"/>
  <c r="AD28" i="11"/>
  <c r="AU28" i="11" s="1"/>
  <c r="AC28" i="11"/>
  <c r="BZ27" i="11"/>
  <c r="AV27" i="11"/>
  <c r="AT27" i="11"/>
  <c r="AN27" i="11"/>
  <c r="AL27" i="11"/>
  <c r="AK27" i="11"/>
  <c r="AJ27" i="11"/>
  <c r="AG27" i="11"/>
  <c r="AD27" i="11"/>
  <c r="AU27" i="11" s="1"/>
  <c r="AC27" i="11"/>
  <c r="BZ26" i="11"/>
  <c r="AV26" i="11"/>
  <c r="AT26" i="11"/>
  <c r="AN26" i="11"/>
  <c r="AL26" i="11"/>
  <c r="AK26" i="11"/>
  <c r="AJ26" i="11"/>
  <c r="AG26" i="11"/>
  <c r="AD26" i="11"/>
  <c r="AU26" i="11" s="1"/>
  <c r="AC26" i="11"/>
  <c r="BZ24" i="11"/>
  <c r="AV24" i="11"/>
  <c r="AT24" i="11"/>
  <c r="AN24" i="11"/>
  <c r="AL24" i="11"/>
  <c r="AK24" i="11"/>
  <c r="AJ24" i="11"/>
  <c r="AG24" i="11"/>
  <c r="AD24" i="11"/>
  <c r="AU24" i="11" s="1"/>
  <c r="AC24" i="11"/>
  <c r="BZ22" i="11"/>
  <c r="AV22" i="11"/>
  <c r="AT22" i="11"/>
  <c r="AN22" i="11"/>
  <c r="AL22" i="11"/>
  <c r="AK22" i="11"/>
  <c r="AJ22" i="11"/>
  <c r="AG22" i="11"/>
  <c r="AD22" i="11"/>
  <c r="AU22" i="11" s="1"/>
  <c r="AC22" i="11"/>
  <c r="BZ20" i="11"/>
  <c r="AV20" i="11"/>
  <c r="AT20" i="11"/>
  <c r="AN20" i="11"/>
  <c r="AL20" i="11"/>
  <c r="AK20" i="11"/>
  <c r="AJ20" i="11"/>
  <c r="AG20" i="11"/>
  <c r="AD20" i="11"/>
  <c r="AU20" i="11" s="1"/>
  <c r="AC20" i="11"/>
  <c r="BZ19" i="11"/>
  <c r="AT19" i="11"/>
  <c r="AN19" i="11"/>
  <c r="AL19" i="11"/>
  <c r="AK19" i="11"/>
  <c r="AJ19" i="11"/>
  <c r="AG19" i="11"/>
  <c r="AV19" i="11" s="1"/>
  <c r="AD19" i="11"/>
  <c r="AU19" i="11" s="1"/>
  <c r="AC19" i="11"/>
  <c r="BZ17" i="11"/>
  <c r="AV17" i="11"/>
  <c r="AT17" i="11"/>
  <c r="AN17" i="11"/>
  <c r="AL17" i="11"/>
  <c r="AK17" i="11"/>
  <c r="AJ17" i="11"/>
  <c r="AG17" i="11"/>
  <c r="AD17" i="11"/>
  <c r="AU17" i="11" s="1"/>
  <c r="AC17" i="11"/>
  <c r="BZ15" i="11"/>
  <c r="AT15" i="11"/>
  <c r="AN15" i="11"/>
  <c r="AL15" i="11"/>
  <c r="AK15" i="11"/>
  <c r="AJ15" i="11"/>
  <c r="AG15" i="11"/>
  <c r="AV15" i="11" s="1"/>
  <c r="AD15" i="11"/>
  <c r="AU15" i="11" s="1"/>
  <c r="AC15" i="11"/>
  <c r="BZ13" i="11"/>
  <c r="AV13" i="11"/>
  <c r="AT13" i="11"/>
  <c r="AN13" i="11"/>
  <c r="AL13" i="11"/>
  <c r="AK13" i="11"/>
  <c r="AJ13" i="11"/>
  <c r="AG13" i="11"/>
  <c r="AD13" i="11"/>
  <c r="AU13" i="11" s="1"/>
  <c r="AC13" i="11"/>
  <c r="BZ12" i="11"/>
  <c r="AT12" i="11"/>
  <c r="AL12" i="11"/>
  <c r="AK12" i="11"/>
  <c r="AJ12" i="11"/>
  <c r="AG12" i="11"/>
  <c r="AV12" i="11" s="1"/>
  <c r="AD12" i="11"/>
  <c r="AU12" i="11" s="1"/>
  <c r="AC12" i="11"/>
  <c r="BZ11" i="11"/>
  <c r="AT11" i="11"/>
  <c r="AN11" i="11"/>
  <c r="AL11" i="11"/>
  <c r="AK11" i="11"/>
  <c r="AJ11" i="11"/>
  <c r="AG11" i="11"/>
  <c r="AV11" i="11" s="1"/>
  <c r="AD11" i="11"/>
  <c r="AU11" i="11" s="1"/>
  <c r="AC11" i="11"/>
  <c r="BZ5" i="11"/>
  <c r="AT5" i="11"/>
  <c r="AN5" i="11"/>
  <c r="AL5" i="11"/>
  <c r="AK5" i="11"/>
  <c r="AJ5" i="11"/>
  <c r="AG5" i="11"/>
  <c r="AV5" i="11" s="1"/>
  <c r="AD5" i="11"/>
  <c r="AU5" i="11" s="1"/>
  <c r="AC5" i="11"/>
  <c r="BZ4" i="11"/>
  <c r="AV4" i="11"/>
  <c r="AT4" i="11"/>
  <c r="AN4" i="11"/>
  <c r="AL4" i="11"/>
  <c r="AK4" i="11"/>
  <c r="AJ4" i="11"/>
  <c r="AG4" i="11"/>
  <c r="AD4" i="11"/>
  <c r="AU4" i="11" s="1"/>
  <c r="AC4" i="11"/>
  <c r="BZ3" i="11"/>
  <c r="AT3" i="11"/>
  <c r="AN3" i="11"/>
  <c r="AL3" i="11"/>
  <c r="AK3" i="11"/>
  <c r="AJ3" i="11"/>
  <c r="AG3" i="11"/>
  <c r="AV3" i="11" s="1"/>
  <c r="AD3" i="11"/>
  <c r="AU3" i="11" s="1"/>
  <c r="AC3" i="11"/>
  <c r="BZ186" i="10"/>
  <c r="AT186" i="10"/>
  <c r="AN186" i="10"/>
  <c r="AL186" i="10"/>
  <c r="AK186" i="10"/>
  <c r="AJ186" i="10"/>
  <c r="AG186" i="10"/>
  <c r="AV186" i="10" s="1"/>
  <c r="AD186" i="10"/>
  <c r="AU186" i="10" s="1"/>
  <c r="AC186" i="10"/>
  <c r="BZ184" i="10"/>
  <c r="AT184" i="10"/>
  <c r="AN184" i="10"/>
  <c r="AL184" i="10"/>
  <c r="AK184" i="10"/>
  <c r="AJ184" i="10"/>
  <c r="AG184" i="10"/>
  <c r="AV184" i="10" s="1"/>
  <c r="AD184" i="10"/>
  <c r="AU184" i="10" s="1"/>
  <c r="AC184" i="10"/>
  <c r="BZ183" i="10"/>
  <c r="AT183" i="10"/>
  <c r="AN183" i="10"/>
  <c r="AL183" i="10"/>
  <c r="AK183" i="10"/>
  <c r="AJ183" i="10"/>
  <c r="AG183" i="10"/>
  <c r="AV183" i="10" s="1"/>
  <c r="AD183" i="10"/>
  <c r="AU183" i="10" s="1"/>
  <c r="AC183" i="10"/>
  <c r="BZ180" i="10"/>
  <c r="AT180" i="10"/>
  <c r="AN180" i="10"/>
  <c r="AL180" i="10"/>
  <c r="AK180" i="10"/>
  <c r="AJ180" i="10"/>
  <c r="AG180" i="10"/>
  <c r="AV180" i="10" s="1"/>
  <c r="AD180" i="10"/>
  <c r="AU180" i="10" s="1"/>
  <c r="AC180" i="10"/>
  <c r="BZ177" i="10"/>
  <c r="AT177" i="10"/>
  <c r="AN177" i="10"/>
  <c r="AL177" i="10"/>
  <c r="AK177" i="10"/>
  <c r="AJ177" i="10"/>
  <c r="AG177" i="10"/>
  <c r="AV177" i="10" s="1"/>
  <c r="AD177" i="10"/>
  <c r="AU177" i="10" s="1"/>
  <c r="AC177" i="10"/>
  <c r="BZ176" i="10"/>
  <c r="BV176" i="10"/>
  <c r="AV176" i="10"/>
  <c r="AT176" i="10"/>
  <c r="AN176" i="10"/>
  <c r="AL176" i="10"/>
  <c r="AK176" i="10"/>
  <c r="AJ176" i="10"/>
  <c r="AG176" i="10"/>
  <c r="AE176" i="10"/>
  <c r="AD176" i="10"/>
  <c r="AU176" i="10" s="1"/>
  <c r="AC176" i="10"/>
  <c r="BZ174" i="10"/>
  <c r="AT174" i="10"/>
  <c r="AN174" i="10"/>
  <c r="AL174" i="10"/>
  <c r="AK174" i="10"/>
  <c r="AJ174" i="10"/>
  <c r="AG174" i="10"/>
  <c r="AV174" i="10" s="1"/>
  <c r="AD174" i="10"/>
  <c r="AU174" i="10" s="1"/>
  <c r="AC174" i="10"/>
  <c r="BZ173" i="10"/>
  <c r="AV173" i="10"/>
  <c r="AT173" i="10"/>
  <c r="AN173" i="10"/>
  <c r="AL173" i="10"/>
  <c r="AK173" i="10"/>
  <c r="AJ173" i="10"/>
  <c r="AG173" i="10"/>
  <c r="AD173" i="10"/>
  <c r="AU173" i="10" s="1"/>
  <c r="AC173" i="10"/>
  <c r="BZ172" i="10"/>
  <c r="AV172" i="10"/>
  <c r="AT172" i="10"/>
  <c r="AN172" i="10"/>
  <c r="AL172" i="10"/>
  <c r="AK172" i="10"/>
  <c r="AJ172" i="10"/>
  <c r="AG172" i="10"/>
  <c r="AD172" i="10"/>
  <c r="AU172" i="10" s="1"/>
  <c r="AC172" i="10"/>
  <c r="BZ171" i="10"/>
  <c r="AT171" i="10"/>
  <c r="AN171" i="10"/>
  <c r="AL171" i="10"/>
  <c r="AK171" i="10"/>
  <c r="AJ171" i="10"/>
  <c r="AG171" i="10"/>
  <c r="AV171" i="10" s="1"/>
  <c r="AD171" i="10"/>
  <c r="AU171" i="10" s="1"/>
  <c r="AC171" i="10"/>
  <c r="BZ170" i="10"/>
  <c r="AT170" i="10"/>
  <c r="AN170" i="10"/>
  <c r="AL170" i="10"/>
  <c r="AK170" i="10"/>
  <c r="AJ170" i="10"/>
  <c r="AG170" i="10"/>
  <c r="AV170" i="10" s="1"/>
  <c r="AD170" i="10"/>
  <c r="AU170" i="10" s="1"/>
  <c r="AC170" i="10"/>
  <c r="BZ169" i="10"/>
  <c r="AV169" i="10"/>
  <c r="AT169" i="10"/>
  <c r="AN169" i="10"/>
  <c r="AL169" i="10"/>
  <c r="AK169" i="10"/>
  <c r="AJ169" i="10"/>
  <c r="AG169" i="10"/>
  <c r="AD169" i="10"/>
  <c r="AU169" i="10" s="1"/>
  <c r="AC169" i="10"/>
  <c r="BZ167" i="10"/>
  <c r="BV167" i="10"/>
  <c r="AT167" i="10"/>
  <c r="AN167" i="10"/>
  <c r="AL167" i="10"/>
  <c r="AK167" i="10"/>
  <c r="AJ167" i="10"/>
  <c r="AG167" i="10"/>
  <c r="AV167" i="10" s="1"/>
  <c r="AE167" i="10"/>
  <c r="AD167" i="10"/>
  <c r="AU167" i="10" s="1"/>
  <c r="AC167" i="10"/>
  <c r="BZ162" i="10"/>
  <c r="AV162" i="10"/>
  <c r="AT162" i="10"/>
  <c r="AN162" i="10"/>
  <c r="AL162" i="10"/>
  <c r="AK162" i="10"/>
  <c r="AJ162" i="10"/>
  <c r="AG162" i="10"/>
  <c r="AD162" i="10"/>
  <c r="AU162" i="10" s="1"/>
  <c r="AC162" i="10"/>
  <c r="BZ160" i="10"/>
  <c r="AT160" i="10"/>
  <c r="AN160" i="10"/>
  <c r="AL160" i="10"/>
  <c r="AK160" i="10"/>
  <c r="AJ160" i="10"/>
  <c r="AG160" i="10"/>
  <c r="AV160" i="10" s="1"/>
  <c r="AD160" i="10"/>
  <c r="AU160" i="10" s="1"/>
  <c r="AC160" i="10"/>
  <c r="BZ157" i="10"/>
  <c r="AT157" i="10"/>
  <c r="AN157" i="10"/>
  <c r="AL157" i="10"/>
  <c r="AK157" i="10"/>
  <c r="AJ157" i="10"/>
  <c r="AG157" i="10"/>
  <c r="AV157" i="10" s="1"/>
  <c r="AD157" i="10"/>
  <c r="AU157" i="10" s="1"/>
  <c r="AC157" i="10"/>
  <c r="BZ156" i="10"/>
  <c r="AT156" i="10"/>
  <c r="AN156" i="10"/>
  <c r="AL156" i="10"/>
  <c r="AK156" i="10"/>
  <c r="AJ156" i="10"/>
  <c r="AG156" i="10"/>
  <c r="AV156" i="10" s="1"/>
  <c r="AD156" i="10"/>
  <c r="AU156" i="10" s="1"/>
  <c r="AC156" i="10"/>
  <c r="BZ154" i="10"/>
  <c r="AT154" i="10"/>
  <c r="AN154" i="10"/>
  <c r="AL154" i="10"/>
  <c r="AK154" i="10"/>
  <c r="AJ154" i="10"/>
  <c r="AG154" i="10"/>
  <c r="AV154" i="10" s="1"/>
  <c r="AD154" i="10"/>
  <c r="AU154" i="10" s="1"/>
  <c r="AC154" i="10"/>
  <c r="BZ151" i="10"/>
  <c r="AT151" i="10"/>
  <c r="AN151" i="10"/>
  <c r="AL151" i="10"/>
  <c r="AK151" i="10"/>
  <c r="AJ151" i="10"/>
  <c r="AG151" i="10"/>
  <c r="AV151" i="10" s="1"/>
  <c r="AD151" i="10"/>
  <c r="AU151" i="10" s="1"/>
  <c r="AC151" i="10"/>
  <c r="BZ150" i="10"/>
  <c r="AV150" i="10"/>
  <c r="AT150" i="10"/>
  <c r="AN150" i="10"/>
  <c r="AL150" i="10"/>
  <c r="AK150" i="10"/>
  <c r="AJ150" i="10"/>
  <c r="AG150" i="10"/>
  <c r="AD150" i="10"/>
  <c r="AU150" i="10" s="1"/>
  <c r="AC150" i="10"/>
  <c r="BZ148" i="10"/>
  <c r="AT148" i="10"/>
  <c r="AN148" i="10"/>
  <c r="AL148" i="10"/>
  <c r="AK148" i="10"/>
  <c r="AJ148" i="10"/>
  <c r="AG148" i="10"/>
  <c r="AV148" i="10" s="1"/>
  <c r="AD148" i="10"/>
  <c r="AU148" i="10" s="1"/>
  <c r="AC148" i="10"/>
  <c r="BZ147" i="10"/>
  <c r="AV147" i="10"/>
  <c r="AT147" i="10"/>
  <c r="AN147" i="10"/>
  <c r="AL147" i="10"/>
  <c r="AK147" i="10"/>
  <c r="AJ147" i="10"/>
  <c r="AG147" i="10"/>
  <c r="AD147" i="10"/>
  <c r="AU147" i="10" s="1"/>
  <c r="AC147" i="10"/>
  <c r="BZ145" i="10"/>
  <c r="AT145" i="10"/>
  <c r="AN145" i="10"/>
  <c r="AL145" i="10"/>
  <c r="AK145" i="10"/>
  <c r="AJ145" i="10"/>
  <c r="AG145" i="10"/>
  <c r="AV145" i="10" s="1"/>
  <c r="AD145" i="10"/>
  <c r="AU145" i="10" s="1"/>
  <c r="AC145" i="10"/>
  <c r="BZ140" i="10"/>
  <c r="AV140" i="10"/>
  <c r="AT140" i="10"/>
  <c r="AN140" i="10"/>
  <c r="AL140" i="10"/>
  <c r="AK140" i="10"/>
  <c r="AJ140" i="10"/>
  <c r="AG140" i="10"/>
  <c r="AD140" i="10"/>
  <c r="AU140" i="10" s="1"/>
  <c r="AC140" i="10"/>
  <c r="BZ139" i="10"/>
  <c r="BV139" i="10"/>
  <c r="AT139" i="10"/>
  <c r="AN139" i="10"/>
  <c r="AL139" i="10"/>
  <c r="AK139" i="10"/>
  <c r="AJ139" i="10"/>
  <c r="AG139" i="10"/>
  <c r="AV139" i="10" s="1"/>
  <c r="AE139" i="10"/>
  <c r="AD139" i="10"/>
  <c r="AU139" i="10" s="1"/>
  <c r="AC139" i="10"/>
  <c r="BZ137" i="10"/>
  <c r="AT137" i="10"/>
  <c r="AN137" i="10"/>
  <c r="AL137" i="10"/>
  <c r="AK137" i="10"/>
  <c r="AJ137" i="10"/>
  <c r="AG137" i="10"/>
  <c r="AV137" i="10" s="1"/>
  <c r="AD137" i="10"/>
  <c r="AU137" i="10" s="1"/>
  <c r="AC137" i="10"/>
  <c r="BZ136" i="10"/>
  <c r="AT136" i="10"/>
  <c r="AN136" i="10"/>
  <c r="AL136" i="10"/>
  <c r="AK136" i="10"/>
  <c r="AJ136" i="10"/>
  <c r="AG136" i="10"/>
  <c r="AV136" i="10" s="1"/>
  <c r="AD136" i="10"/>
  <c r="AU136" i="10" s="1"/>
  <c r="AC136" i="10"/>
  <c r="BZ135" i="10"/>
  <c r="AT135" i="10"/>
  <c r="AN135" i="10"/>
  <c r="AL135" i="10"/>
  <c r="AK135" i="10"/>
  <c r="AJ135" i="10"/>
  <c r="AG135" i="10"/>
  <c r="AV135" i="10" s="1"/>
  <c r="AD135" i="10"/>
  <c r="AU135" i="10" s="1"/>
  <c r="AC135" i="10"/>
  <c r="BZ134" i="10"/>
  <c r="AV134" i="10"/>
  <c r="AT134" i="10"/>
  <c r="AN134" i="10"/>
  <c r="AL134" i="10"/>
  <c r="AK134" i="10"/>
  <c r="AJ134" i="10"/>
  <c r="AG134" i="10"/>
  <c r="AD134" i="10"/>
  <c r="AU134" i="10" s="1"/>
  <c r="AC134" i="10"/>
  <c r="BZ132" i="10"/>
  <c r="AV132" i="10"/>
  <c r="AT132" i="10"/>
  <c r="AN132" i="10"/>
  <c r="AL132" i="10"/>
  <c r="AK132" i="10"/>
  <c r="AJ132" i="10"/>
  <c r="AG132" i="10"/>
  <c r="AD132" i="10"/>
  <c r="AU132" i="10" s="1"/>
  <c r="AC132" i="10"/>
  <c r="BZ131" i="10"/>
  <c r="AT131" i="10"/>
  <c r="AN131" i="10"/>
  <c r="AL131" i="10"/>
  <c r="AK131" i="10"/>
  <c r="AJ131" i="10"/>
  <c r="AG131" i="10"/>
  <c r="AV131" i="10" s="1"/>
  <c r="AD131" i="10"/>
  <c r="AU131" i="10" s="1"/>
  <c r="AC131" i="10"/>
  <c r="BZ130" i="10"/>
  <c r="BV130" i="10"/>
  <c r="AT130" i="10"/>
  <c r="AN130" i="10"/>
  <c r="AL130" i="10"/>
  <c r="AK130" i="10"/>
  <c r="AJ130" i="10"/>
  <c r="AG130" i="10"/>
  <c r="AV130" i="10" s="1"/>
  <c r="AE130" i="10"/>
  <c r="AD130" i="10"/>
  <c r="AU130" i="10" s="1"/>
  <c r="AC130" i="10"/>
  <c r="BZ128" i="10"/>
  <c r="AV128" i="10"/>
  <c r="AT128" i="10"/>
  <c r="AN128" i="10"/>
  <c r="AL128" i="10"/>
  <c r="AK128" i="10"/>
  <c r="AJ128" i="10"/>
  <c r="AG128" i="10"/>
  <c r="AD128" i="10"/>
  <c r="AU128" i="10" s="1"/>
  <c r="AC128" i="10"/>
  <c r="BZ126" i="10"/>
  <c r="BV126" i="10"/>
  <c r="AV126" i="10"/>
  <c r="AT126" i="10"/>
  <c r="AN126" i="10"/>
  <c r="AL126" i="10"/>
  <c r="AK126" i="10"/>
  <c r="AJ126" i="10"/>
  <c r="AG126" i="10"/>
  <c r="AE126" i="10"/>
  <c r="AD126" i="10"/>
  <c r="AU126" i="10" s="1"/>
  <c r="AC126" i="10"/>
  <c r="BZ121" i="10"/>
  <c r="AT121" i="10"/>
  <c r="AN121" i="10"/>
  <c r="AL121" i="10"/>
  <c r="AK121" i="10"/>
  <c r="AJ121" i="10"/>
  <c r="AG121" i="10"/>
  <c r="AV121" i="10" s="1"/>
  <c r="AD121" i="10"/>
  <c r="AU121" i="10" s="1"/>
  <c r="AC121" i="10"/>
  <c r="BZ120" i="10"/>
  <c r="AT120" i="10"/>
  <c r="AN120" i="10"/>
  <c r="AL120" i="10"/>
  <c r="AK120" i="10"/>
  <c r="AJ120" i="10"/>
  <c r="AG120" i="10"/>
  <c r="AV120" i="10" s="1"/>
  <c r="AD120" i="10"/>
  <c r="AU120" i="10" s="1"/>
  <c r="AC120" i="10"/>
  <c r="BZ118" i="10"/>
  <c r="AT118" i="10"/>
  <c r="AN118" i="10"/>
  <c r="AL118" i="10"/>
  <c r="AK118" i="10"/>
  <c r="AJ118" i="10"/>
  <c r="AG118" i="10"/>
  <c r="AV118" i="10" s="1"/>
  <c r="AD118" i="10"/>
  <c r="AU118" i="10" s="1"/>
  <c r="AC118" i="10"/>
  <c r="BZ117" i="10"/>
  <c r="AT117" i="10"/>
  <c r="AN117" i="10"/>
  <c r="AL117" i="10"/>
  <c r="AK117" i="10"/>
  <c r="AJ117" i="10"/>
  <c r="AG117" i="10"/>
  <c r="AV117" i="10" s="1"/>
  <c r="AD117" i="10"/>
  <c r="AU117" i="10" s="1"/>
  <c r="AC117" i="10"/>
  <c r="BZ116" i="10"/>
  <c r="BV116" i="10"/>
  <c r="AV116" i="10"/>
  <c r="AT116" i="10"/>
  <c r="AN116" i="10"/>
  <c r="AL116" i="10"/>
  <c r="AK116" i="10"/>
  <c r="AJ116" i="10"/>
  <c r="AG116" i="10"/>
  <c r="AE116" i="10"/>
  <c r="AD116" i="10"/>
  <c r="AU116" i="10" s="1"/>
  <c r="AC116" i="10"/>
  <c r="BZ114" i="10"/>
  <c r="AT114" i="10"/>
  <c r="AN114" i="10"/>
  <c r="AL114" i="10"/>
  <c r="AK114" i="10"/>
  <c r="AJ114" i="10"/>
  <c r="AG114" i="10"/>
  <c r="AV114" i="10" s="1"/>
  <c r="AD114" i="10"/>
  <c r="AU114" i="10" s="1"/>
  <c r="AC114" i="10"/>
  <c r="BZ113" i="10"/>
  <c r="AT113" i="10"/>
  <c r="AN113" i="10"/>
  <c r="AL113" i="10"/>
  <c r="AK113" i="10"/>
  <c r="AJ113" i="10"/>
  <c r="AG113" i="10"/>
  <c r="AV113" i="10" s="1"/>
  <c r="AD113" i="10"/>
  <c r="AU113" i="10" s="1"/>
  <c r="AC113" i="10"/>
  <c r="BZ112" i="10"/>
  <c r="BV112" i="10"/>
  <c r="AT112" i="10"/>
  <c r="AN112" i="10"/>
  <c r="AL112" i="10"/>
  <c r="AK112" i="10"/>
  <c r="AJ112" i="10"/>
  <c r="AG112" i="10"/>
  <c r="AV112" i="10" s="1"/>
  <c r="AE112" i="10"/>
  <c r="AD112" i="10"/>
  <c r="AU112" i="10" s="1"/>
  <c r="AC112" i="10"/>
  <c r="BZ111" i="10"/>
  <c r="BV111" i="10"/>
  <c r="AT111" i="10"/>
  <c r="AN111" i="10"/>
  <c r="AL111" i="10"/>
  <c r="AK111" i="10"/>
  <c r="AJ111" i="10"/>
  <c r="AG111" i="10"/>
  <c r="AV111" i="10" s="1"/>
  <c r="AE111" i="10"/>
  <c r="AD111" i="10"/>
  <c r="AU111" i="10" s="1"/>
  <c r="AC111" i="10"/>
  <c r="BZ108" i="10"/>
  <c r="BV108" i="10"/>
  <c r="AT108" i="10"/>
  <c r="AN108" i="10"/>
  <c r="AL108" i="10"/>
  <c r="AK108" i="10"/>
  <c r="AJ108" i="10"/>
  <c r="AG108" i="10"/>
  <c r="AV108" i="10" s="1"/>
  <c r="AE108" i="10"/>
  <c r="AD108" i="10"/>
  <c r="AU108" i="10" s="1"/>
  <c r="AC108" i="10"/>
  <c r="BZ106" i="10"/>
  <c r="AT106" i="10"/>
  <c r="AN106" i="10"/>
  <c r="AL106" i="10"/>
  <c r="AK106" i="10"/>
  <c r="AJ106" i="10"/>
  <c r="AG106" i="10"/>
  <c r="AV106" i="10" s="1"/>
  <c r="AD106" i="10"/>
  <c r="AU106" i="10" s="1"/>
  <c r="AC106" i="10"/>
  <c r="BZ101" i="10"/>
  <c r="AV101" i="10"/>
  <c r="AT101" i="10"/>
  <c r="AN101" i="10"/>
  <c r="AL101" i="10"/>
  <c r="AK101" i="10"/>
  <c r="AJ101" i="10"/>
  <c r="AG101" i="10"/>
  <c r="AD101" i="10"/>
  <c r="AU101" i="10" s="1"/>
  <c r="AC101" i="10"/>
  <c r="BZ99" i="10"/>
  <c r="AT99" i="10"/>
  <c r="AN99" i="10"/>
  <c r="AL99" i="10"/>
  <c r="AK99" i="10"/>
  <c r="AJ99" i="10"/>
  <c r="AG99" i="10"/>
  <c r="AV99" i="10" s="1"/>
  <c r="AD99" i="10"/>
  <c r="AU99" i="10" s="1"/>
  <c r="AC99" i="10"/>
  <c r="BZ98" i="10"/>
  <c r="AT98" i="10"/>
  <c r="AN98" i="10"/>
  <c r="AL98" i="10"/>
  <c r="AK98" i="10"/>
  <c r="AJ98" i="10"/>
  <c r="AG98" i="10"/>
  <c r="AV98" i="10" s="1"/>
  <c r="AD98" i="10"/>
  <c r="AU98" i="10" s="1"/>
  <c r="AC98" i="10"/>
  <c r="BZ96" i="10"/>
  <c r="AT96" i="10"/>
  <c r="AN96" i="10"/>
  <c r="AL96" i="10"/>
  <c r="AK96" i="10"/>
  <c r="AJ96" i="10"/>
  <c r="AG96" i="10"/>
  <c r="AV96" i="10" s="1"/>
  <c r="AD96" i="10"/>
  <c r="AU96" i="10" s="1"/>
  <c r="AC96" i="10"/>
  <c r="BZ94" i="10"/>
  <c r="AT94" i="10"/>
  <c r="AN94" i="10"/>
  <c r="AL94" i="10"/>
  <c r="AK94" i="10"/>
  <c r="AJ94" i="10"/>
  <c r="AG94" i="10"/>
  <c r="AV94" i="10" s="1"/>
  <c r="AD94" i="10"/>
  <c r="AU94" i="10" s="1"/>
  <c r="AC94" i="10"/>
  <c r="BZ93" i="10"/>
  <c r="AT93" i="10"/>
  <c r="AN93" i="10"/>
  <c r="AL93" i="10"/>
  <c r="AK93" i="10"/>
  <c r="AJ93" i="10"/>
  <c r="AG93" i="10"/>
  <c r="AV93" i="10" s="1"/>
  <c r="AD93" i="10"/>
  <c r="AU93" i="10" s="1"/>
  <c r="AC93" i="10"/>
  <c r="BZ91" i="10"/>
  <c r="AT91" i="10"/>
  <c r="AN91" i="10"/>
  <c r="AL91" i="10"/>
  <c r="AK91" i="10"/>
  <c r="AJ91" i="10"/>
  <c r="AG91" i="10"/>
  <c r="AV91" i="10" s="1"/>
  <c r="AD91" i="10"/>
  <c r="AU91" i="10" s="1"/>
  <c r="AC91" i="10"/>
  <c r="BZ86" i="10"/>
  <c r="AT86" i="10"/>
  <c r="AN86" i="10"/>
  <c r="AL86" i="10"/>
  <c r="AK86" i="10"/>
  <c r="AJ86" i="10"/>
  <c r="AG86" i="10"/>
  <c r="AV86" i="10" s="1"/>
  <c r="AD86" i="10"/>
  <c r="AU86" i="10" s="1"/>
  <c r="AC86" i="10"/>
  <c r="BZ85" i="10"/>
  <c r="BV85" i="10"/>
  <c r="AT85" i="10"/>
  <c r="AN85" i="10"/>
  <c r="AL85" i="10"/>
  <c r="AK85" i="10"/>
  <c r="AJ85" i="10"/>
  <c r="AG85" i="10"/>
  <c r="AV85" i="10" s="1"/>
  <c r="AE85" i="10"/>
  <c r="AD85" i="10"/>
  <c r="AU85" i="10" s="1"/>
  <c r="AC85" i="10"/>
  <c r="BZ83" i="10"/>
  <c r="AV83" i="10"/>
  <c r="AT83" i="10"/>
  <c r="AN83" i="10"/>
  <c r="AL83" i="10"/>
  <c r="AK83" i="10"/>
  <c r="AJ83" i="10"/>
  <c r="AG83" i="10"/>
  <c r="AD83" i="10"/>
  <c r="AU83" i="10" s="1"/>
  <c r="AC83" i="10"/>
  <c r="BZ82" i="10"/>
  <c r="AT82" i="10"/>
  <c r="AN82" i="10"/>
  <c r="AL82" i="10"/>
  <c r="AK82" i="10"/>
  <c r="AJ82" i="10"/>
  <c r="AG82" i="10"/>
  <c r="AV82" i="10" s="1"/>
  <c r="AD82" i="10"/>
  <c r="AU82" i="10" s="1"/>
  <c r="AC82" i="10"/>
  <c r="BZ80" i="10"/>
  <c r="AT80" i="10"/>
  <c r="AN80" i="10"/>
  <c r="AL80" i="10"/>
  <c r="AK80" i="10"/>
  <c r="AJ80" i="10"/>
  <c r="AG80" i="10"/>
  <c r="AV80" i="10" s="1"/>
  <c r="AD80" i="10"/>
  <c r="AU80" i="10" s="1"/>
  <c r="AC80" i="10"/>
  <c r="BZ78" i="10"/>
  <c r="AT78" i="10"/>
  <c r="AN78" i="10"/>
  <c r="AL78" i="10"/>
  <c r="AK78" i="10"/>
  <c r="AJ78" i="10"/>
  <c r="AG78" i="10"/>
  <c r="AV78" i="10" s="1"/>
  <c r="AD78" i="10"/>
  <c r="AU78" i="10" s="1"/>
  <c r="AC78" i="10"/>
  <c r="BZ77" i="10"/>
  <c r="BV77" i="10"/>
  <c r="AV77" i="10"/>
  <c r="AT77" i="10"/>
  <c r="AN77" i="10"/>
  <c r="AL77" i="10"/>
  <c r="AK77" i="10"/>
  <c r="AJ77" i="10"/>
  <c r="AG77" i="10"/>
  <c r="AE77" i="10"/>
  <c r="AD77" i="10"/>
  <c r="AU77" i="10" s="1"/>
  <c r="AC77" i="10"/>
  <c r="BZ75" i="10"/>
  <c r="BV75" i="10"/>
  <c r="AT75" i="10"/>
  <c r="AN75" i="10"/>
  <c r="AL75" i="10"/>
  <c r="AK75" i="10"/>
  <c r="AJ75" i="10"/>
  <c r="AG75" i="10"/>
  <c r="AV75" i="10" s="1"/>
  <c r="AE75" i="10"/>
  <c r="AD75" i="10"/>
  <c r="AU75" i="10" s="1"/>
  <c r="AC75" i="10"/>
  <c r="BZ70" i="10"/>
  <c r="BV70" i="10"/>
  <c r="AT70" i="10"/>
  <c r="AN70" i="10"/>
  <c r="AL70" i="10"/>
  <c r="AK70" i="10"/>
  <c r="AJ70" i="10"/>
  <c r="AG70" i="10"/>
  <c r="AV70" i="10" s="1"/>
  <c r="AE70" i="10"/>
  <c r="AD70" i="10"/>
  <c r="AU70" i="10" s="1"/>
  <c r="AC70" i="10"/>
  <c r="BZ68" i="10"/>
  <c r="AT68" i="10"/>
  <c r="AN68" i="10"/>
  <c r="AL68" i="10"/>
  <c r="AK68" i="10"/>
  <c r="AJ68" i="10"/>
  <c r="AG68" i="10"/>
  <c r="AV68" i="10" s="1"/>
  <c r="AD68" i="10"/>
  <c r="AU68" i="10" s="1"/>
  <c r="AC68" i="10"/>
  <c r="BZ67" i="10"/>
  <c r="AT67" i="10"/>
  <c r="AN67" i="10"/>
  <c r="AL67" i="10"/>
  <c r="AK67" i="10"/>
  <c r="AJ67" i="10"/>
  <c r="AG67" i="10"/>
  <c r="AV67" i="10" s="1"/>
  <c r="AD67" i="10"/>
  <c r="AU67" i="10" s="1"/>
  <c r="AC67" i="10"/>
  <c r="BZ66" i="10"/>
  <c r="BV66" i="10"/>
  <c r="AT66" i="10"/>
  <c r="AN66" i="10"/>
  <c r="AL66" i="10"/>
  <c r="AK66" i="10"/>
  <c r="AJ66" i="10"/>
  <c r="AG66" i="10"/>
  <c r="AV66" i="10" s="1"/>
  <c r="AE66" i="10"/>
  <c r="AD66" i="10"/>
  <c r="AU66" i="10" s="1"/>
  <c r="AC66" i="10"/>
  <c r="BZ64" i="10"/>
  <c r="AT64" i="10"/>
  <c r="AN64" i="10"/>
  <c r="AL64" i="10"/>
  <c r="AK64" i="10"/>
  <c r="AJ64" i="10"/>
  <c r="AG64" i="10"/>
  <c r="AV64" i="10" s="1"/>
  <c r="AD64" i="10"/>
  <c r="AU64" i="10" s="1"/>
  <c r="AC64" i="10"/>
  <c r="BZ61" i="10"/>
  <c r="AT61" i="10"/>
  <c r="AN61" i="10"/>
  <c r="AL61" i="10"/>
  <c r="AK61" i="10"/>
  <c r="AJ61" i="10"/>
  <c r="AG61" i="10"/>
  <c r="AV61" i="10" s="1"/>
  <c r="AD61" i="10"/>
  <c r="AU61" i="10" s="1"/>
  <c r="AC61" i="10"/>
  <c r="BZ60" i="10"/>
  <c r="AT60" i="10"/>
  <c r="AN60" i="10"/>
  <c r="AL60" i="10"/>
  <c r="AK60" i="10"/>
  <c r="AJ60" i="10"/>
  <c r="AG60" i="10"/>
  <c r="AV60" i="10" s="1"/>
  <c r="AD60" i="10"/>
  <c r="AU60" i="10" s="1"/>
  <c r="AC60" i="10"/>
  <c r="BZ55" i="10"/>
  <c r="AT55" i="10"/>
  <c r="AN55" i="10"/>
  <c r="AL55" i="10"/>
  <c r="AK55" i="10"/>
  <c r="AJ55" i="10"/>
  <c r="AG55" i="10"/>
  <c r="AV55" i="10" s="1"/>
  <c r="AD55" i="10"/>
  <c r="AU55" i="10" s="1"/>
  <c r="AC55" i="10"/>
  <c r="BZ54" i="10"/>
  <c r="AT54" i="10"/>
  <c r="AN54" i="10"/>
  <c r="AL54" i="10"/>
  <c r="AK54" i="10"/>
  <c r="AJ54" i="10"/>
  <c r="AG54" i="10"/>
  <c r="AV54" i="10" s="1"/>
  <c r="AD54" i="10"/>
  <c r="AU54" i="10" s="1"/>
  <c r="AC54" i="10"/>
  <c r="BZ52" i="10"/>
  <c r="AT52" i="10"/>
  <c r="AN52" i="10"/>
  <c r="AL52" i="10"/>
  <c r="AK52" i="10"/>
  <c r="AJ52" i="10"/>
  <c r="AG52" i="10"/>
  <c r="AV52" i="10" s="1"/>
  <c r="AD52" i="10"/>
  <c r="AU52" i="10" s="1"/>
  <c r="AC52" i="10"/>
  <c r="BZ51" i="10"/>
  <c r="AT51" i="10"/>
  <c r="AN51" i="10"/>
  <c r="AL51" i="10"/>
  <c r="AK51" i="10"/>
  <c r="AJ51" i="10"/>
  <c r="AG51" i="10"/>
  <c r="AV51" i="10" s="1"/>
  <c r="AD51" i="10"/>
  <c r="AU51" i="10" s="1"/>
  <c r="AC51" i="10"/>
  <c r="BZ50" i="10"/>
  <c r="BV50" i="10"/>
  <c r="AV50" i="10"/>
  <c r="AT50" i="10"/>
  <c r="AN50" i="10"/>
  <c r="AL50" i="10"/>
  <c r="AK50" i="10"/>
  <c r="AJ50" i="10"/>
  <c r="AG50" i="10"/>
  <c r="AE50" i="10"/>
  <c r="AD50" i="10"/>
  <c r="AU50" i="10" s="1"/>
  <c r="AC50" i="10"/>
  <c r="BZ49" i="10"/>
  <c r="AT49" i="10"/>
  <c r="AN49" i="10"/>
  <c r="AL49" i="10"/>
  <c r="AK49" i="10"/>
  <c r="AJ49" i="10"/>
  <c r="AG49" i="10"/>
  <c r="AV49" i="10" s="1"/>
  <c r="AD49" i="10"/>
  <c r="AU49" i="10" s="1"/>
  <c r="AC49" i="10"/>
  <c r="BZ47" i="10"/>
  <c r="BV47" i="10"/>
  <c r="AT47" i="10"/>
  <c r="AN47" i="10"/>
  <c r="AL47" i="10"/>
  <c r="AK47" i="10"/>
  <c r="AJ47" i="10"/>
  <c r="AG47" i="10"/>
  <c r="AV47" i="10" s="1"/>
  <c r="AE47" i="10"/>
  <c r="AD47" i="10"/>
  <c r="AU47" i="10" s="1"/>
  <c r="AC47" i="10"/>
  <c r="BZ46" i="10"/>
  <c r="AT46" i="10"/>
  <c r="AN46" i="10"/>
  <c r="AL46" i="10"/>
  <c r="AK46" i="10"/>
  <c r="AJ46" i="10"/>
  <c r="AG46" i="10"/>
  <c r="AV46" i="10" s="1"/>
  <c r="AD46" i="10"/>
  <c r="AU46" i="10" s="1"/>
  <c r="AC46" i="10"/>
  <c r="BZ45" i="10"/>
  <c r="AT45" i="10"/>
  <c r="AN45" i="10"/>
  <c r="AL45" i="10"/>
  <c r="AK45" i="10"/>
  <c r="AJ45" i="10"/>
  <c r="AG45" i="10"/>
  <c r="AV45" i="10" s="1"/>
  <c r="AD45" i="10"/>
  <c r="AU45" i="10" s="1"/>
  <c r="AC45" i="10"/>
  <c r="BZ43" i="10"/>
  <c r="BV43" i="10"/>
  <c r="AT43" i="10"/>
  <c r="AN43" i="10"/>
  <c r="AL43" i="10"/>
  <c r="AK43" i="10"/>
  <c r="AJ43" i="10"/>
  <c r="AG43" i="10"/>
  <c r="AV43" i="10" s="1"/>
  <c r="AE43" i="10"/>
  <c r="AD43" i="10"/>
  <c r="AU43" i="10" s="1"/>
  <c r="AC43" i="10"/>
  <c r="BZ40" i="10"/>
  <c r="AT40" i="10"/>
  <c r="AN40" i="10"/>
  <c r="AL40" i="10"/>
  <c r="AK40" i="10"/>
  <c r="AJ40" i="10"/>
  <c r="AG40" i="10"/>
  <c r="AV40" i="10" s="1"/>
  <c r="AD40" i="10"/>
  <c r="AU40" i="10" s="1"/>
  <c r="AC40" i="10"/>
  <c r="BZ39" i="10"/>
  <c r="AT39" i="10"/>
  <c r="AN39" i="10"/>
  <c r="AL39" i="10"/>
  <c r="AK39" i="10"/>
  <c r="AJ39" i="10"/>
  <c r="AG39" i="10"/>
  <c r="AV39" i="10" s="1"/>
  <c r="AD39" i="10"/>
  <c r="AU39" i="10" s="1"/>
  <c r="AC39" i="10"/>
  <c r="BZ33" i="10"/>
  <c r="AT33" i="10"/>
  <c r="AN33" i="10"/>
  <c r="AL33" i="10"/>
  <c r="AK33" i="10"/>
  <c r="AJ33" i="10"/>
  <c r="AG33" i="10"/>
  <c r="AV33" i="10" s="1"/>
  <c r="AD33" i="10"/>
  <c r="AU33" i="10" s="1"/>
  <c r="AC33" i="10"/>
  <c r="BZ31" i="10"/>
  <c r="AV31" i="10"/>
  <c r="AT31" i="10"/>
  <c r="AN31" i="10"/>
  <c r="AL31" i="10"/>
  <c r="AK31" i="10"/>
  <c r="AJ31" i="10"/>
  <c r="AG31" i="10"/>
  <c r="AD31" i="10"/>
  <c r="AU31" i="10" s="1"/>
  <c r="AC31" i="10"/>
  <c r="BZ30" i="10"/>
  <c r="AT30" i="10"/>
  <c r="AN30" i="10"/>
  <c r="AL30" i="10"/>
  <c r="AK30" i="10"/>
  <c r="AJ30" i="10"/>
  <c r="AG30" i="10"/>
  <c r="AV30" i="10" s="1"/>
  <c r="AD30" i="10"/>
  <c r="AU30" i="10" s="1"/>
  <c r="AC30" i="10"/>
  <c r="BZ28" i="10"/>
  <c r="BV28" i="10"/>
  <c r="AT28" i="10"/>
  <c r="AN28" i="10"/>
  <c r="AL28" i="10"/>
  <c r="AK28" i="10"/>
  <c r="AJ28" i="10"/>
  <c r="AG28" i="10"/>
  <c r="AV28" i="10" s="1"/>
  <c r="AE28" i="10"/>
  <c r="AD28" i="10"/>
  <c r="AU28" i="10" s="1"/>
  <c r="AC28" i="10"/>
  <c r="BZ26" i="10"/>
  <c r="BV26" i="10"/>
  <c r="AT26" i="10"/>
  <c r="AN26" i="10"/>
  <c r="AL26" i="10"/>
  <c r="AK26" i="10"/>
  <c r="AJ26" i="10"/>
  <c r="AG26" i="10"/>
  <c r="AV26" i="10" s="1"/>
  <c r="AE26" i="10"/>
  <c r="AD26" i="10"/>
  <c r="AU26" i="10" s="1"/>
  <c r="AC26" i="10"/>
  <c r="BZ25" i="10"/>
  <c r="AT25" i="10"/>
  <c r="AN25" i="10"/>
  <c r="AL25" i="10"/>
  <c r="AK25" i="10"/>
  <c r="AJ25" i="10"/>
  <c r="AG25" i="10"/>
  <c r="AV25" i="10" s="1"/>
  <c r="AD25" i="10"/>
  <c r="AU25" i="10" s="1"/>
  <c r="AC25" i="10"/>
  <c r="BZ23" i="10"/>
  <c r="AT23" i="10"/>
  <c r="AN23" i="10"/>
  <c r="AL23" i="10"/>
  <c r="AK23" i="10"/>
  <c r="AJ23" i="10"/>
  <c r="AG23" i="10"/>
  <c r="AV23" i="10" s="1"/>
  <c r="AD23" i="10"/>
  <c r="AU23" i="10" s="1"/>
  <c r="AC23" i="10"/>
  <c r="BZ21" i="10"/>
  <c r="BV21" i="10"/>
  <c r="AT21" i="10"/>
  <c r="AN21" i="10"/>
  <c r="AL21" i="10"/>
  <c r="AK21" i="10"/>
  <c r="AJ21" i="10"/>
  <c r="AG21" i="10"/>
  <c r="AV21" i="10" s="1"/>
  <c r="AE21" i="10"/>
  <c r="AD21" i="10"/>
  <c r="AU21" i="10" s="1"/>
  <c r="AC21" i="10"/>
  <c r="BZ20" i="10"/>
  <c r="AT20" i="10"/>
  <c r="AN20" i="10"/>
  <c r="AL20" i="10"/>
  <c r="AK20" i="10"/>
  <c r="AJ20" i="10"/>
  <c r="AG20" i="10"/>
  <c r="AV20" i="10" s="1"/>
  <c r="AD20" i="10"/>
  <c r="AU20" i="10" s="1"/>
  <c r="AC20" i="10"/>
  <c r="BZ18" i="10"/>
  <c r="AV18" i="10"/>
  <c r="AT18" i="10"/>
  <c r="AN18" i="10"/>
  <c r="AL18" i="10"/>
  <c r="AK18" i="10"/>
  <c r="AJ18" i="10"/>
  <c r="AG18" i="10"/>
  <c r="AD18" i="10"/>
  <c r="AU18" i="10" s="1"/>
  <c r="AC18" i="10"/>
  <c r="BZ12" i="10"/>
  <c r="AT12" i="10"/>
  <c r="AN12" i="10"/>
  <c r="AL12" i="10"/>
  <c r="AK12" i="10"/>
  <c r="AJ12" i="10"/>
  <c r="AG12" i="10"/>
  <c r="AV12" i="10" s="1"/>
  <c r="AD12" i="10"/>
  <c r="AU12" i="10" s="1"/>
  <c r="AC12" i="10"/>
  <c r="BZ10" i="10"/>
  <c r="AT10" i="10"/>
  <c r="AN10" i="10"/>
  <c r="AL10" i="10"/>
  <c r="AK10" i="10"/>
  <c r="AJ10" i="10"/>
  <c r="AG10" i="10"/>
  <c r="AV10" i="10" s="1"/>
  <c r="AD10" i="10"/>
  <c r="AU10" i="10" s="1"/>
  <c r="AC10" i="10"/>
  <c r="BZ9" i="10"/>
  <c r="AT9" i="10"/>
  <c r="AN9" i="10"/>
  <c r="AL9" i="10"/>
  <c r="AK9" i="10"/>
  <c r="AJ9" i="10"/>
  <c r="AG9" i="10"/>
  <c r="AV9" i="10" s="1"/>
  <c r="AD9" i="10"/>
  <c r="AU9" i="10" s="1"/>
  <c r="AC9" i="10"/>
  <c r="BZ7" i="10"/>
  <c r="AT7" i="10"/>
  <c r="AN7" i="10"/>
  <c r="AL7" i="10"/>
  <c r="AK7" i="10"/>
  <c r="AJ7" i="10"/>
  <c r="AG7" i="10"/>
  <c r="AV7" i="10" s="1"/>
  <c r="AD7" i="10"/>
  <c r="AU7" i="10" s="1"/>
  <c r="AC7" i="10"/>
  <c r="BZ5" i="10"/>
  <c r="AT5" i="10"/>
  <c r="AN5" i="10"/>
  <c r="AL5" i="10"/>
  <c r="AK5" i="10"/>
  <c r="AJ5" i="10"/>
  <c r="AG5" i="10"/>
  <c r="AV5" i="10" s="1"/>
  <c r="AD5" i="10"/>
  <c r="AU5" i="10" s="1"/>
  <c r="AC5" i="10"/>
  <c r="BZ3" i="10"/>
  <c r="AT3" i="10"/>
  <c r="AN3" i="10"/>
  <c r="AL3" i="10"/>
  <c r="AK3" i="10"/>
  <c r="AJ3" i="10"/>
  <c r="AG3" i="10"/>
  <c r="AV3" i="10" s="1"/>
  <c r="AD3" i="10"/>
  <c r="AU3" i="10" s="1"/>
  <c r="AC3" i="10"/>
  <c r="BZ272" i="9"/>
  <c r="AV272" i="9"/>
  <c r="AU272" i="9"/>
  <c r="AT272" i="9"/>
  <c r="AN272" i="9"/>
  <c r="AL272" i="9"/>
  <c r="AK272" i="9"/>
  <c r="AJ272" i="9"/>
  <c r="AG272" i="9"/>
  <c r="AD272" i="9"/>
  <c r="AC272" i="9"/>
  <c r="BZ270" i="9"/>
  <c r="BV270" i="9"/>
  <c r="AT270" i="9"/>
  <c r="AN270" i="9"/>
  <c r="AL270" i="9"/>
  <c r="AK270" i="9"/>
  <c r="AJ270" i="9"/>
  <c r="AG270" i="9"/>
  <c r="AV270" i="9" s="1"/>
  <c r="AE270" i="9"/>
  <c r="AD270" i="9"/>
  <c r="AU270" i="9" s="1"/>
  <c r="AC270" i="9"/>
  <c r="BZ269" i="9"/>
  <c r="BV269" i="9"/>
  <c r="AT269" i="9"/>
  <c r="AN269" i="9"/>
  <c r="AL269" i="9"/>
  <c r="AK269" i="9"/>
  <c r="AJ269" i="9"/>
  <c r="AG269" i="9"/>
  <c r="AV269" i="9" s="1"/>
  <c r="AE269" i="9"/>
  <c r="AD269" i="9"/>
  <c r="AU269" i="9" s="1"/>
  <c r="AC269" i="9"/>
  <c r="BZ267" i="9"/>
  <c r="BV267" i="9"/>
  <c r="AT267" i="9"/>
  <c r="AN267" i="9"/>
  <c r="AL267" i="9"/>
  <c r="AK267" i="9"/>
  <c r="AJ267" i="9"/>
  <c r="AG267" i="9"/>
  <c r="AV267" i="9" s="1"/>
  <c r="AE267" i="9"/>
  <c r="AD267" i="9"/>
  <c r="AU267" i="9" s="1"/>
  <c r="AC267" i="9"/>
  <c r="BZ266" i="9"/>
  <c r="BV266" i="9"/>
  <c r="AV266" i="9"/>
  <c r="AT266" i="9"/>
  <c r="AN266" i="9"/>
  <c r="AL266" i="9"/>
  <c r="AK266" i="9"/>
  <c r="AJ266" i="9"/>
  <c r="AG266" i="9"/>
  <c r="AE266" i="9"/>
  <c r="AD266" i="9"/>
  <c r="AU266" i="9" s="1"/>
  <c r="AC266" i="9"/>
  <c r="BZ264" i="9"/>
  <c r="BV264" i="9"/>
  <c r="AT264" i="9"/>
  <c r="AN264" i="9"/>
  <c r="AL264" i="9"/>
  <c r="AK264" i="9"/>
  <c r="AJ264" i="9"/>
  <c r="AG264" i="9"/>
  <c r="AV264" i="9" s="1"/>
  <c r="AE264" i="9"/>
  <c r="AD264" i="9"/>
  <c r="AU264" i="9" s="1"/>
  <c r="AC264" i="9"/>
  <c r="BZ263" i="9"/>
  <c r="BV263" i="9"/>
  <c r="AT263" i="9"/>
  <c r="AN263" i="9"/>
  <c r="AL263" i="9"/>
  <c r="AK263" i="9"/>
  <c r="AJ263" i="9"/>
  <c r="AG263" i="9"/>
  <c r="AV263" i="9" s="1"/>
  <c r="AE263" i="9"/>
  <c r="AD263" i="9"/>
  <c r="AU263" i="9" s="1"/>
  <c r="AC263" i="9"/>
  <c r="BZ261" i="9"/>
  <c r="AV261" i="9"/>
  <c r="AT261" i="9"/>
  <c r="AN261" i="9"/>
  <c r="AL261" i="9"/>
  <c r="AK261" i="9"/>
  <c r="AJ261" i="9"/>
  <c r="AG261" i="9"/>
  <c r="AD261" i="9"/>
  <c r="AU261" i="9" s="1"/>
  <c r="AC261" i="9"/>
  <c r="BZ260" i="9"/>
  <c r="AV260" i="9"/>
  <c r="AT260" i="9"/>
  <c r="AN260" i="9"/>
  <c r="AL260" i="9"/>
  <c r="AK260" i="9"/>
  <c r="AJ260" i="9"/>
  <c r="AG260" i="9"/>
  <c r="AD260" i="9"/>
  <c r="AU260" i="9" s="1"/>
  <c r="AC260" i="9"/>
  <c r="BZ259" i="9"/>
  <c r="AT259" i="9"/>
  <c r="AN259" i="9"/>
  <c r="AL259" i="9"/>
  <c r="AK259" i="9"/>
  <c r="AJ259" i="9"/>
  <c r="AG259" i="9"/>
  <c r="AV259" i="9" s="1"/>
  <c r="AD259" i="9"/>
  <c r="AU259" i="9" s="1"/>
  <c r="AC259" i="9"/>
  <c r="BZ257" i="9"/>
  <c r="AT257" i="9"/>
  <c r="AN257" i="9"/>
  <c r="AL257" i="9"/>
  <c r="AK257" i="9"/>
  <c r="AJ257" i="9"/>
  <c r="AG257" i="9"/>
  <c r="AV257" i="9" s="1"/>
  <c r="AD257" i="9"/>
  <c r="AU257" i="9" s="1"/>
  <c r="AC257" i="9"/>
  <c r="BZ251" i="9"/>
  <c r="AV251" i="9"/>
  <c r="AT251" i="9"/>
  <c r="AN251" i="9"/>
  <c r="AL251" i="9"/>
  <c r="AK251" i="9"/>
  <c r="AJ251" i="9"/>
  <c r="AG251" i="9"/>
  <c r="AD251" i="9"/>
  <c r="AU251" i="9" s="1"/>
  <c r="AC251" i="9"/>
  <c r="BZ250" i="9"/>
  <c r="AV250" i="9"/>
  <c r="AT250" i="9"/>
  <c r="AN250" i="9"/>
  <c r="AL250" i="9"/>
  <c r="AK250" i="9"/>
  <c r="AJ250" i="9"/>
  <c r="AG250" i="9"/>
  <c r="AD250" i="9"/>
  <c r="AU250" i="9" s="1"/>
  <c r="AC250" i="9"/>
  <c r="BZ244" i="9"/>
  <c r="AT244" i="9"/>
  <c r="AN244" i="9"/>
  <c r="AL244" i="9"/>
  <c r="AK244" i="9"/>
  <c r="AJ244" i="9"/>
  <c r="AG244" i="9"/>
  <c r="AV244" i="9" s="1"/>
  <c r="AD244" i="9"/>
  <c r="AU244" i="9" s="1"/>
  <c r="AC244" i="9"/>
  <c r="BZ241" i="9"/>
  <c r="AV241" i="9"/>
  <c r="AT241" i="9"/>
  <c r="AN241" i="9"/>
  <c r="AL241" i="9"/>
  <c r="AK241" i="9"/>
  <c r="AJ241" i="9"/>
  <c r="AG241" i="9"/>
  <c r="AD241" i="9"/>
  <c r="AU241" i="9" s="1"/>
  <c r="AC241" i="9"/>
  <c r="BZ240" i="9"/>
  <c r="AT240" i="9"/>
  <c r="AN240" i="9"/>
  <c r="AL240" i="9"/>
  <c r="AK240" i="9"/>
  <c r="AJ240" i="9"/>
  <c r="AG240" i="9"/>
  <c r="AV240" i="9" s="1"/>
  <c r="AD240" i="9"/>
  <c r="AU240" i="9" s="1"/>
  <c r="AC240" i="9"/>
  <c r="BZ238" i="9"/>
  <c r="AV238" i="9"/>
  <c r="AT238" i="9"/>
  <c r="AN238" i="9"/>
  <c r="AL238" i="9"/>
  <c r="AK238" i="9"/>
  <c r="AJ238" i="9"/>
  <c r="AG238" i="9"/>
  <c r="AD238" i="9"/>
  <c r="AU238" i="9" s="1"/>
  <c r="AC238" i="9"/>
  <c r="BZ237" i="9"/>
  <c r="AT237" i="9"/>
  <c r="AN237" i="9"/>
  <c r="AL237" i="9"/>
  <c r="AK237" i="9"/>
  <c r="AJ237" i="9"/>
  <c r="AG237" i="9"/>
  <c r="AV237" i="9" s="1"/>
  <c r="AD237" i="9"/>
  <c r="AU237" i="9" s="1"/>
  <c r="AC237" i="9"/>
  <c r="BZ235" i="9"/>
  <c r="AT235" i="9"/>
  <c r="AN235" i="9"/>
  <c r="AL235" i="9"/>
  <c r="AK235" i="9"/>
  <c r="AJ235" i="9"/>
  <c r="AG235" i="9"/>
  <c r="AV235" i="9" s="1"/>
  <c r="AD235" i="9"/>
  <c r="AU235" i="9" s="1"/>
  <c r="AC235" i="9"/>
  <c r="BZ233" i="9"/>
  <c r="BV233" i="9"/>
  <c r="AT233" i="9"/>
  <c r="AN233" i="9"/>
  <c r="AL233" i="9"/>
  <c r="AK233" i="9"/>
  <c r="AJ233" i="9"/>
  <c r="AG233" i="9"/>
  <c r="AV233" i="9" s="1"/>
  <c r="AE233" i="9"/>
  <c r="AD233" i="9"/>
  <c r="AU233" i="9" s="1"/>
  <c r="AC233" i="9"/>
  <c r="BZ231" i="9"/>
  <c r="AV231" i="9"/>
  <c r="AT231" i="9"/>
  <c r="AN231" i="9"/>
  <c r="AL231" i="9"/>
  <c r="AK231" i="9"/>
  <c r="AJ231" i="9"/>
  <c r="AG231" i="9"/>
  <c r="AD231" i="9"/>
  <c r="AU231" i="9" s="1"/>
  <c r="AC231" i="9"/>
  <c r="BZ230" i="9"/>
  <c r="AV230" i="9"/>
  <c r="AT230" i="9"/>
  <c r="AN230" i="9"/>
  <c r="AL230" i="9"/>
  <c r="AK230" i="9"/>
  <c r="AJ230" i="9"/>
  <c r="AG230" i="9"/>
  <c r="AD230" i="9"/>
  <c r="AU230" i="9" s="1"/>
  <c r="AC230" i="9"/>
  <c r="BZ223" i="9"/>
  <c r="BV223" i="9"/>
  <c r="AT223" i="9"/>
  <c r="AN223" i="9"/>
  <c r="AL223" i="9"/>
  <c r="AK223" i="9"/>
  <c r="AJ223" i="9"/>
  <c r="AG223" i="9"/>
  <c r="AV223" i="9" s="1"/>
  <c r="AE223" i="9"/>
  <c r="AD223" i="9"/>
  <c r="AU223" i="9" s="1"/>
  <c r="AC223" i="9"/>
  <c r="BZ222" i="9"/>
  <c r="BV222" i="9"/>
  <c r="AV222" i="9"/>
  <c r="AT222" i="9"/>
  <c r="AN222" i="9"/>
  <c r="AL222" i="9"/>
  <c r="AK222" i="9"/>
  <c r="AJ222" i="9"/>
  <c r="AG222" i="9"/>
  <c r="AE222" i="9"/>
  <c r="AD222" i="9"/>
  <c r="AU222" i="9" s="1"/>
  <c r="AC222" i="9"/>
  <c r="BZ221" i="9"/>
  <c r="BV221" i="9"/>
  <c r="AT221" i="9"/>
  <c r="AN221" i="9"/>
  <c r="AL221" i="9"/>
  <c r="AK221" i="9"/>
  <c r="AJ221" i="9"/>
  <c r="AG221" i="9"/>
  <c r="AV221" i="9" s="1"/>
  <c r="AE221" i="9"/>
  <c r="AD221" i="9"/>
  <c r="AU221" i="9" s="1"/>
  <c r="AC221" i="9"/>
  <c r="BZ219" i="9"/>
  <c r="AV219" i="9"/>
  <c r="AT219" i="9"/>
  <c r="AN219" i="9"/>
  <c r="AL219" i="9"/>
  <c r="AK219" i="9"/>
  <c r="AJ219" i="9"/>
  <c r="AG219" i="9"/>
  <c r="AD219" i="9"/>
  <c r="AU219" i="9" s="1"/>
  <c r="AC219" i="9"/>
  <c r="BZ218" i="9"/>
  <c r="AT218" i="9"/>
  <c r="AN218" i="9"/>
  <c r="AL218" i="9"/>
  <c r="AK218" i="9"/>
  <c r="AJ218" i="9"/>
  <c r="AG218" i="9"/>
  <c r="AV218" i="9" s="1"/>
  <c r="AD218" i="9"/>
  <c r="AU218" i="9" s="1"/>
  <c r="AC218" i="9"/>
  <c r="BZ216" i="9"/>
  <c r="BV216" i="9"/>
  <c r="AV216" i="9"/>
  <c r="AT216" i="9"/>
  <c r="AN216" i="9"/>
  <c r="AL216" i="9"/>
  <c r="AK216" i="9"/>
  <c r="AJ216" i="9"/>
  <c r="AG216" i="9"/>
  <c r="AE216" i="9"/>
  <c r="AD216" i="9"/>
  <c r="AU216" i="9" s="1"/>
  <c r="AC216" i="9"/>
  <c r="BZ215" i="9"/>
  <c r="BV215" i="9"/>
  <c r="AV215" i="9"/>
  <c r="AT215" i="9"/>
  <c r="AN215" i="9"/>
  <c r="AL215" i="9"/>
  <c r="AK215" i="9"/>
  <c r="AJ215" i="9"/>
  <c r="AG215" i="9"/>
  <c r="AE215" i="9"/>
  <c r="AD215" i="9"/>
  <c r="AU215" i="9" s="1"/>
  <c r="AC215" i="9"/>
  <c r="BZ213" i="9"/>
  <c r="BV213" i="9"/>
  <c r="AV213" i="9"/>
  <c r="AT213" i="9"/>
  <c r="AN213" i="9"/>
  <c r="AL213" i="9"/>
  <c r="AK213" i="9"/>
  <c r="AJ213" i="9"/>
  <c r="AG213" i="9"/>
  <c r="AE213" i="9"/>
  <c r="AD213" i="9"/>
  <c r="AU213" i="9" s="1"/>
  <c r="AC213" i="9"/>
  <c r="BZ212" i="9"/>
  <c r="AV212" i="9"/>
  <c r="AT212" i="9"/>
  <c r="AN212" i="9"/>
  <c r="AL212" i="9"/>
  <c r="AK212" i="9"/>
  <c r="AJ212" i="9"/>
  <c r="AG212" i="9"/>
  <c r="AD212" i="9"/>
  <c r="AU212" i="9" s="1"/>
  <c r="AC212" i="9"/>
  <c r="BZ211" i="9"/>
  <c r="AT211" i="9"/>
  <c r="AN211" i="9"/>
  <c r="AL211" i="9"/>
  <c r="AK211" i="9"/>
  <c r="AJ211" i="9"/>
  <c r="AG211" i="9"/>
  <c r="AV211" i="9" s="1"/>
  <c r="AD211" i="9"/>
  <c r="AU211" i="9" s="1"/>
  <c r="AC211" i="9"/>
  <c r="BZ210" i="9"/>
  <c r="BV210" i="9"/>
  <c r="AT210" i="9"/>
  <c r="AN210" i="9"/>
  <c r="AL210" i="9"/>
  <c r="AK210" i="9"/>
  <c r="AJ210" i="9"/>
  <c r="AG210" i="9"/>
  <c r="AV210" i="9" s="1"/>
  <c r="AE210" i="9"/>
  <c r="AD210" i="9"/>
  <c r="AU210" i="9" s="1"/>
  <c r="AC210" i="9"/>
  <c r="BZ209" i="9"/>
  <c r="BV209" i="9"/>
  <c r="AV209" i="9"/>
  <c r="AT209" i="9"/>
  <c r="AN209" i="9"/>
  <c r="AL209" i="9"/>
  <c r="AK209" i="9"/>
  <c r="AJ209" i="9"/>
  <c r="AG209" i="9"/>
  <c r="AE209" i="9"/>
  <c r="AD209" i="9"/>
  <c r="AU209" i="9" s="1"/>
  <c r="AC209" i="9"/>
  <c r="BZ207" i="9"/>
  <c r="AT207" i="9"/>
  <c r="AN207" i="9"/>
  <c r="AL207" i="9"/>
  <c r="AK207" i="9"/>
  <c r="AJ207" i="9"/>
  <c r="AG207" i="9"/>
  <c r="AV207" i="9" s="1"/>
  <c r="AD207" i="9"/>
  <c r="AU207" i="9" s="1"/>
  <c r="AC207" i="9"/>
  <c r="BZ201" i="9"/>
  <c r="BV201" i="9"/>
  <c r="AT201" i="9"/>
  <c r="AN201" i="9"/>
  <c r="AL201" i="9"/>
  <c r="AK201" i="9"/>
  <c r="AJ201" i="9"/>
  <c r="AG201" i="9"/>
  <c r="AV201" i="9" s="1"/>
  <c r="AE201" i="9"/>
  <c r="AD201" i="9"/>
  <c r="AU201" i="9" s="1"/>
  <c r="AC201" i="9"/>
  <c r="BZ200" i="9"/>
  <c r="AV200" i="9"/>
  <c r="AT200" i="9"/>
  <c r="AN200" i="9"/>
  <c r="AL200" i="9"/>
  <c r="AK200" i="9"/>
  <c r="AJ200" i="9"/>
  <c r="AG200" i="9"/>
  <c r="AD200" i="9"/>
  <c r="AU200" i="9" s="1"/>
  <c r="AC200" i="9"/>
  <c r="BZ199" i="9"/>
  <c r="BV199" i="9"/>
  <c r="AT199" i="9"/>
  <c r="AN199" i="9"/>
  <c r="AL199" i="9"/>
  <c r="AK199" i="9"/>
  <c r="AJ199" i="9"/>
  <c r="AG199" i="9"/>
  <c r="AV199" i="9" s="1"/>
  <c r="AE199" i="9"/>
  <c r="AD199" i="9"/>
  <c r="AU199" i="9" s="1"/>
  <c r="AC199" i="9"/>
  <c r="BZ197" i="9"/>
  <c r="AV197" i="9"/>
  <c r="AT197" i="9"/>
  <c r="AN197" i="9"/>
  <c r="AL197" i="9"/>
  <c r="AK197" i="9"/>
  <c r="AJ197" i="9"/>
  <c r="AG197" i="9"/>
  <c r="AD197" i="9"/>
  <c r="AU197" i="9" s="1"/>
  <c r="AC197" i="9"/>
  <c r="BZ195" i="9"/>
  <c r="BV195" i="9"/>
  <c r="AV195" i="9"/>
  <c r="AT195" i="9"/>
  <c r="AN195" i="9"/>
  <c r="AL195" i="9"/>
  <c r="AK195" i="9"/>
  <c r="AJ195" i="9"/>
  <c r="AG195" i="9"/>
  <c r="AE195" i="9"/>
  <c r="AD195" i="9"/>
  <c r="AU195" i="9" s="1"/>
  <c r="AC195" i="9"/>
  <c r="BZ194" i="9"/>
  <c r="BV194" i="9"/>
  <c r="AV194" i="9"/>
  <c r="AT194" i="9"/>
  <c r="AN194" i="9"/>
  <c r="AL194" i="9"/>
  <c r="AK194" i="9"/>
  <c r="AJ194" i="9"/>
  <c r="AG194" i="9"/>
  <c r="AE194" i="9"/>
  <c r="AD194" i="9"/>
  <c r="AU194" i="9" s="1"/>
  <c r="AC194" i="9"/>
  <c r="BZ192" i="9"/>
  <c r="AT192" i="9"/>
  <c r="AN192" i="9"/>
  <c r="AL192" i="9"/>
  <c r="AK192" i="9"/>
  <c r="AJ192" i="9"/>
  <c r="AG192" i="9"/>
  <c r="AV192" i="9" s="1"/>
  <c r="AD192" i="9"/>
  <c r="AU192" i="9" s="1"/>
  <c r="AC192" i="9"/>
  <c r="BZ191" i="9"/>
  <c r="AT191" i="9"/>
  <c r="AN191" i="9"/>
  <c r="AL191" i="9"/>
  <c r="AK191" i="9"/>
  <c r="AJ191" i="9"/>
  <c r="AG191" i="9"/>
  <c r="AV191" i="9" s="1"/>
  <c r="AD191" i="9"/>
  <c r="AU191" i="9" s="1"/>
  <c r="AC191" i="9"/>
  <c r="BZ185" i="9"/>
  <c r="AT185" i="9"/>
  <c r="AN185" i="9"/>
  <c r="AL185" i="9"/>
  <c r="AK185" i="9"/>
  <c r="AJ185" i="9"/>
  <c r="AG185" i="9"/>
  <c r="AV185" i="9" s="1"/>
  <c r="AD185" i="9"/>
  <c r="AU185" i="9" s="1"/>
  <c r="AC185" i="9"/>
  <c r="BZ183" i="9"/>
  <c r="AV183" i="9"/>
  <c r="AT183" i="9"/>
  <c r="AN183" i="9"/>
  <c r="AL183" i="9"/>
  <c r="AK183" i="9"/>
  <c r="AJ183" i="9"/>
  <c r="AG183" i="9"/>
  <c r="AD183" i="9"/>
  <c r="AU183" i="9" s="1"/>
  <c r="AC183" i="9"/>
  <c r="BZ182" i="9"/>
  <c r="AV182" i="9"/>
  <c r="AT182" i="9"/>
  <c r="AN182" i="9"/>
  <c r="AL182" i="9"/>
  <c r="AK182" i="9"/>
  <c r="AJ182" i="9"/>
  <c r="AG182" i="9"/>
  <c r="AD182" i="9"/>
  <c r="AU182" i="9" s="1"/>
  <c r="AC182" i="9"/>
  <c r="BZ180" i="9"/>
  <c r="AV180" i="9"/>
  <c r="AT180" i="9"/>
  <c r="AN180" i="9"/>
  <c r="AL180" i="9"/>
  <c r="AK180" i="9"/>
  <c r="AJ180" i="9"/>
  <c r="AG180" i="9"/>
  <c r="AD180" i="9"/>
  <c r="AU180" i="9" s="1"/>
  <c r="AC180" i="9"/>
  <c r="BZ179" i="9"/>
  <c r="BV179" i="9"/>
  <c r="AT179" i="9"/>
  <c r="AN179" i="9"/>
  <c r="AL179" i="9"/>
  <c r="AK179" i="9"/>
  <c r="AJ179" i="9"/>
  <c r="AG179" i="9"/>
  <c r="AV179" i="9" s="1"/>
  <c r="AE179" i="9"/>
  <c r="AD179" i="9"/>
  <c r="AU179" i="9" s="1"/>
  <c r="AC179" i="9"/>
  <c r="BZ177" i="9"/>
  <c r="AV177" i="9"/>
  <c r="AT177" i="9"/>
  <c r="AN177" i="9"/>
  <c r="AL177" i="9"/>
  <c r="AK177" i="9"/>
  <c r="AJ177" i="9"/>
  <c r="AG177" i="9"/>
  <c r="AD177" i="9"/>
  <c r="AU177" i="9" s="1"/>
  <c r="AC177" i="9"/>
  <c r="BZ176" i="9"/>
  <c r="AT176" i="9"/>
  <c r="AN176" i="9"/>
  <c r="AL176" i="9"/>
  <c r="AK176" i="9"/>
  <c r="AJ176" i="9"/>
  <c r="AG176" i="9"/>
  <c r="AV176" i="9" s="1"/>
  <c r="AD176" i="9"/>
  <c r="AU176" i="9" s="1"/>
  <c r="AC176" i="9"/>
  <c r="BZ175" i="9"/>
  <c r="AV175" i="9"/>
  <c r="AT175" i="9"/>
  <c r="AN175" i="9"/>
  <c r="AL175" i="9"/>
  <c r="AK175" i="9"/>
  <c r="AJ175" i="9"/>
  <c r="AG175" i="9"/>
  <c r="AD175" i="9"/>
  <c r="AU175" i="9" s="1"/>
  <c r="AC175" i="9"/>
  <c r="BZ174" i="9"/>
  <c r="AT174" i="9"/>
  <c r="AN174" i="9"/>
  <c r="AL174" i="9"/>
  <c r="AK174" i="9"/>
  <c r="AJ174" i="9"/>
  <c r="AG174" i="9"/>
  <c r="AV174" i="9" s="1"/>
  <c r="AD174" i="9"/>
  <c r="AU174" i="9" s="1"/>
  <c r="AC174" i="9"/>
  <c r="BZ173" i="9"/>
  <c r="AT173" i="9"/>
  <c r="AN173" i="9"/>
  <c r="AL173" i="9"/>
  <c r="AK173" i="9"/>
  <c r="AJ173" i="9"/>
  <c r="AG173" i="9"/>
  <c r="AV173" i="9" s="1"/>
  <c r="AD173" i="9"/>
  <c r="AU173" i="9" s="1"/>
  <c r="AC173" i="9"/>
  <c r="BZ172" i="9"/>
  <c r="AV172" i="9"/>
  <c r="AT172" i="9"/>
  <c r="AN172" i="9"/>
  <c r="AL172" i="9"/>
  <c r="AK172" i="9"/>
  <c r="AJ172" i="9"/>
  <c r="AG172" i="9"/>
  <c r="AD172" i="9"/>
  <c r="AU172" i="9" s="1"/>
  <c r="AC172" i="9"/>
  <c r="BZ171" i="9"/>
  <c r="AT171" i="9"/>
  <c r="AN171" i="9"/>
  <c r="AL171" i="9"/>
  <c r="AK171" i="9"/>
  <c r="AJ171" i="9"/>
  <c r="AG171" i="9"/>
  <c r="AV171" i="9" s="1"/>
  <c r="AD171" i="9"/>
  <c r="AU171" i="9" s="1"/>
  <c r="AC171" i="9"/>
  <c r="BZ166" i="9"/>
  <c r="BV166" i="9"/>
  <c r="AT166" i="9"/>
  <c r="AN166" i="9"/>
  <c r="AL166" i="9"/>
  <c r="AK166" i="9"/>
  <c r="AJ166" i="9"/>
  <c r="AG166" i="9"/>
  <c r="AV166" i="9" s="1"/>
  <c r="AE166" i="9"/>
  <c r="AD166" i="9"/>
  <c r="AU166" i="9" s="1"/>
  <c r="AC166" i="9"/>
  <c r="BZ164" i="9"/>
  <c r="AV164" i="9"/>
  <c r="AT164" i="9"/>
  <c r="AN164" i="9"/>
  <c r="AL164" i="9"/>
  <c r="AK164" i="9"/>
  <c r="AJ164" i="9"/>
  <c r="AG164" i="9"/>
  <c r="AD164" i="9"/>
  <c r="AU164" i="9" s="1"/>
  <c r="AC164" i="9"/>
  <c r="BZ163" i="9"/>
  <c r="AT163" i="9"/>
  <c r="AN163" i="9"/>
  <c r="AL163" i="9"/>
  <c r="AK163" i="9"/>
  <c r="AJ163" i="9"/>
  <c r="AG163" i="9"/>
  <c r="AV163" i="9" s="1"/>
  <c r="AD163" i="9"/>
  <c r="AU163" i="9" s="1"/>
  <c r="AC163" i="9"/>
  <c r="BZ162" i="9"/>
  <c r="BV162" i="9"/>
  <c r="AT162" i="9"/>
  <c r="AN162" i="9"/>
  <c r="AL162" i="9"/>
  <c r="AK162" i="9"/>
  <c r="AJ162" i="9"/>
  <c r="AG162" i="9"/>
  <c r="AV162" i="9" s="1"/>
  <c r="AE162" i="9"/>
  <c r="AD162" i="9"/>
  <c r="AU162" i="9" s="1"/>
  <c r="AC162" i="9"/>
  <c r="BZ160" i="9"/>
  <c r="AV160" i="9"/>
  <c r="AT160" i="9"/>
  <c r="AN160" i="9"/>
  <c r="AL160" i="9"/>
  <c r="AK160" i="9"/>
  <c r="AJ160" i="9"/>
  <c r="AG160" i="9"/>
  <c r="AD160" i="9"/>
  <c r="AU160" i="9" s="1"/>
  <c r="AC160" i="9"/>
  <c r="BZ158" i="9"/>
  <c r="BV158" i="9"/>
  <c r="AV158" i="9"/>
  <c r="AT158" i="9"/>
  <c r="AN158" i="9"/>
  <c r="AL158" i="9"/>
  <c r="AK158" i="9"/>
  <c r="AJ158" i="9"/>
  <c r="AG158" i="9"/>
  <c r="AE158" i="9"/>
  <c r="AD158" i="9"/>
  <c r="AU158" i="9" s="1"/>
  <c r="AC158" i="9"/>
  <c r="BZ152" i="9"/>
  <c r="BV152" i="9"/>
  <c r="AT152" i="9"/>
  <c r="AN152" i="9"/>
  <c r="AL152" i="9"/>
  <c r="AK152" i="9"/>
  <c r="AJ152" i="9"/>
  <c r="AG152" i="9"/>
  <c r="AV152" i="9" s="1"/>
  <c r="AE152" i="9"/>
  <c r="AD152" i="9"/>
  <c r="AU152" i="9" s="1"/>
  <c r="AC152" i="9"/>
  <c r="BZ151" i="9"/>
  <c r="AV151" i="9"/>
  <c r="AT151" i="9"/>
  <c r="AN151" i="9"/>
  <c r="AL151" i="9"/>
  <c r="AK151" i="9"/>
  <c r="AJ151" i="9"/>
  <c r="AG151" i="9"/>
  <c r="AD151" i="9"/>
  <c r="AU151" i="9" s="1"/>
  <c r="AC151" i="9"/>
  <c r="BZ150" i="9"/>
  <c r="BV150" i="9"/>
  <c r="AV150" i="9"/>
  <c r="AT150" i="9"/>
  <c r="AN150" i="9"/>
  <c r="AL150" i="9"/>
  <c r="AK150" i="9"/>
  <c r="AJ150" i="9"/>
  <c r="AG150" i="9"/>
  <c r="AE150" i="9"/>
  <c r="AD150" i="9"/>
  <c r="AU150" i="9" s="1"/>
  <c r="AC150" i="9"/>
  <c r="BZ149" i="9"/>
  <c r="BV149" i="9"/>
  <c r="AV149" i="9"/>
  <c r="AT149" i="9"/>
  <c r="AN149" i="9"/>
  <c r="AL149" i="9"/>
  <c r="AK149" i="9"/>
  <c r="AJ149" i="9"/>
  <c r="AG149" i="9"/>
  <c r="AE149" i="9"/>
  <c r="AD149" i="9"/>
  <c r="AU149" i="9" s="1"/>
  <c r="AC149" i="9"/>
  <c r="BZ147" i="9"/>
  <c r="AV147" i="9"/>
  <c r="AT147" i="9"/>
  <c r="AN147" i="9"/>
  <c r="AL147" i="9"/>
  <c r="AK147" i="9"/>
  <c r="AJ147" i="9"/>
  <c r="AG147" i="9"/>
  <c r="AD147" i="9"/>
  <c r="AU147" i="9" s="1"/>
  <c r="AC147" i="9"/>
  <c r="BZ145" i="9"/>
  <c r="AV145" i="9"/>
  <c r="AT145" i="9"/>
  <c r="AN145" i="9"/>
  <c r="AL145" i="9"/>
  <c r="AK145" i="9"/>
  <c r="AJ145" i="9"/>
  <c r="AG145" i="9"/>
  <c r="AD145" i="9"/>
  <c r="AU145" i="9" s="1"/>
  <c r="AC145" i="9"/>
  <c r="BZ143" i="9"/>
  <c r="AT143" i="9"/>
  <c r="AN143" i="9"/>
  <c r="AL143" i="9"/>
  <c r="AK143" i="9"/>
  <c r="AJ143" i="9"/>
  <c r="AG143" i="9"/>
  <c r="AV143" i="9" s="1"/>
  <c r="AD143" i="9"/>
  <c r="AU143" i="9" s="1"/>
  <c r="AC143" i="9"/>
  <c r="BZ138" i="9"/>
  <c r="AT138" i="9"/>
  <c r="AN138" i="9"/>
  <c r="AL138" i="9"/>
  <c r="AK138" i="9"/>
  <c r="AJ138" i="9"/>
  <c r="AG138" i="9"/>
  <c r="AV138" i="9" s="1"/>
  <c r="AD138" i="9"/>
  <c r="AU138" i="9" s="1"/>
  <c r="AC138" i="9"/>
  <c r="BZ137" i="9"/>
  <c r="BV137" i="9"/>
  <c r="AT137" i="9"/>
  <c r="AN137" i="9"/>
  <c r="AL137" i="9"/>
  <c r="AK137" i="9"/>
  <c r="AJ137" i="9"/>
  <c r="AG137" i="9"/>
  <c r="AV137" i="9" s="1"/>
  <c r="AE137" i="9"/>
  <c r="AD137" i="9"/>
  <c r="AU137" i="9" s="1"/>
  <c r="AC137" i="9"/>
  <c r="BZ136" i="9"/>
  <c r="BV136" i="9"/>
  <c r="AT136" i="9"/>
  <c r="AN136" i="9"/>
  <c r="AL136" i="9"/>
  <c r="AK136" i="9"/>
  <c r="AJ136" i="9"/>
  <c r="AG136" i="9"/>
  <c r="AV136" i="9" s="1"/>
  <c r="AE136" i="9"/>
  <c r="AD136" i="9"/>
  <c r="AU136" i="9" s="1"/>
  <c r="AC136" i="9"/>
  <c r="BZ135" i="9"/>
  <c r="AV135" i="9"/>
  <c r="AT135" i="9"/>
  <c r="AN135" i="9"/>
  <c r="AL135" i="9"/>
  <c r="AK135" i="9"/>
  <c r="AJ135" i="9"/>
  <c r="AG135" i="9"/>
  <c r="AD135" i="9"/>
  <c r="AU135" i="9" s="1"/>
  <c r="AC135" i="9"/>
  <c r="BZ134" i="9"/>
  <c r="BV134" i="9"/>
  <c r="AT134" i="9"/>
  <c r="AN134" i="9"/>
  <c r="AL134" i="9"/>
  <c r="AK134" i="9"/>
  <c r="AJ134" i="9"/>
  <c r="AG134" i="9"/>
  <c r="AV134" i="9" s="1"/>
  <c r="AE134" i="9"/>
  <c r="AD134" i="9"/>
  <c r="AU134" i="9" s="1"/>
  <c r="AC134" i="9"/>
  <c r="BZ133" i="9"/>
  <c r="AT133" i="9"/>
  <c r="AN133" i="9"/>
  <c r="AL133" i="9"/>
  <c r="AK133" i="9"/>
  <c r="AJ133" i="9"/>
  <c r="AG133" i="9"/>
  <c r="AV133" i="9" s="1"/>
  <c r="AD133" i="9"/>
  <c r="AU133" i="9" s="1"/>
  <c r="AC133" i="9"/>
  <c r="BZ132" i="9"/>
  <c r="AT132" i="9"/>
  <c r="AN132" i="9"/>
  <c r="AL132" i="9"/>
  <c r="AK132" i="9"/>
  <c r="AJ132" i="9"/>
  <c r="AG132" i="9"/>
  <c r="AV132" i="9" s="1"/>
  <c r="AD132" i="9"/>
  <c r="AU132" i="9" s="1"/>
  <c r="AC132" i="9"/>
  <c r="BZ130" i="9"/>
  <c r="BV130" i="9"/>
  <c r="AV130" i="9"/>
  <c r="AT130" i="9"/>
  <c r="AN130" i="9"/>
  <c r="AL130" i="9"/>
  <c r="AK130" i="9"/>
  <c r="AJ130" i="9"/>
  <c r="AG130" i="9"/>
  <c r="AE130" i="9"/>
  <c r="AD130" i="9"/>
  <c r="AU130" i="9" s="1"/>
  <c r="AC130" i="9"/>
  <c r="BZ128" i="9"/>
  <c r="BV128" i="9"/>
  <c r="AV128" i="9"/>
  <c r="AT128" i="9"/>
  <c r="AN128" i="9"/>
  <c r="AL128" i="9"/>
  <c r="AK128" i="9"/>
  <c r="AJ128" i="9"/>
  <c r="AG128" i="9"/>
  <c r="AE128" i="9"/>
  <c r="AD128" i="9"/>
  <c r="AU128" i="9" s="1"/>
  <c r="AC128" i="9"/>
  <c r="BZ123" i="9"/>
  <c r="AV123" i="9"/>
  <c r="AT123" i="9"/>
  <c r="AN123" i="9"/>
  <c r="AL123" i="9"/>
  <c r="AK123" i="9"/>
  <c r="AJ123" i="9"/>
  <c r="AG123" i="9"/>
  <c r="AD123" i="9"/>
  <c r="AU123" i="9" s="1"/>
  <c r="AC123" i="9"/>
  <c r="BZ121" i="9"/>
  <c r="BV121" i="9"/>
  <c r="AV121" i="9"/>
  <c r="AT121" i="9"/>
  <c r="AN121" i="9"/>
  <c r="AL121" i="9"/>
  <c r="AK121" i="9"/>
  <c r="AJ121" i="9"/>
  <c r="AG121" i="9"/>
  <c r="AE121" i="9"/>
  <c r="AD121" i="9"/>
  <c r="AU121" i="9" s="1"/>
  <c r="AC121" i="9"/>
  <c r="BZ119" i="9"/>
  <c r="AT119" i="9"/>
  <c r="AN119" i="9"/>
  <c r="AL119" i="9"/>
  <c r="AK119" i="9"/>
  <c r="AJ119" i="9"/>
  <c r="AG119" i="9"/>
  <c r="AV119" i="9" s="1"/>
  <c r="AD119" i="9"/>
  <c r="AU119" i="9" s="1"/>
  <c r="AC119" i="9"/>
  <c r="BZ118" i="9"/>
  <c r="AT118" i="9"/>
  <c r="AN118" i="9"/>
  <c r="AL118" i="9"/>
  <c r="AK118" i="9"/>
  <c r="AJ118" i="9"/>
  <c r="AG118" i="9"/>
  <c r="AV118" i="9" s="1"/>
  <c r="AD118" i="9"/>
  <c r="AU118" i="9" s="1"/>
  <c r="AC118" i="9"/>
  <c r="BZ117" i="9"/>
  <c r="BV117" i="9"/>
  <c r="AT117" i="9"/>
  <c r="AN117" i="9"/>
  <c r="AL117" i="9"/>
  <c r="AK117" i="9"/>
  <c r="AJ117" i="9"/>
  <c r="AG117" i="9"/>
  <c r="AV117" i="9" s="1"/>
  <c r="AE117" i="9"/>
  <c r="AD117" i="9"/>
  <c r="AU117" i="9" s="1"/>
  <c r="AC117" i="9"/>
  <c r="BZ116" i="9"/>
  <c r="AT116" i="9"/>
  <c r="AN116" i="9"/>
  <c r="AL116" i="9"/>
  <c r="AK116" i="9"/>
  <c r="AJ116" i="9"/>
  <c r="AG116" i="9"/>
  <c r="AV116" i="9" s="1"/>
  <c r="AD116" i="9"/>
  <c r="AU116" i="9" s="1"/>
  <c r="AC116" i="9"/>
  <c r="BZ114" i="9"/>
  <c r="AT114" i="9"/>
  <c r="AN114" i="9"/>
  <c r="AL114" i="9"/>
  <c r="AK114" i="9"/>
  <c r="AJ114" i="9"/>
  <c r="AG114" i="9"/>
  <c r="AV114" i="9" s="1"/>
  <c r="AD114" i="9"/>
  <c r="AU114" i="9" s="1"/>
  <c r="AC114" i="9"/>
  <c r="BZ113" i="9"/>
  <c r="AT113" i="9"/>
  <c r="AN113" i="9"/>
  <c r="AL113" i="9"/>
  <c r="AK113" i="9"/>
  <c r="AJ113" i="9"/>
  <c r="AG113" i="9"/>
  <c r="AV113" i="9" s="1"/>
  <c r="AD113" i="9"/>
  <c r="AU113" i="9" s="1"/>
  <c r="AC113" i="9"/>
  <c r="BZ111" i="9"/>
  <c r="AT111" i="9"/>
  <c r="AN111" i="9"/>
  <c r="AL111" i="9"/>
  <c r="AK111" i="9"/>
  <c r="AJ111" i="9"/>
  <c r="AG111" i="9"/>
  <c r="AV111" i="9" s="1"/>
  <c r="AD111" i="9"/>
  <c r="AU111" i="9" s="1"/>
  <c r="AC111" i="9"/>
  <c r="BZ109" i="9"/>
  <c r="AT109" i="9"/>
  <c r="AN109" i="9"/>
  <c r="AL109" i="9"/>
  <c r="AK109" i="9"/>
  <c r="AJ109" i="9"/>
  <c r="AG109" i="9"/>
  <c r="AV109" i="9" s="1"/>
  <c r="AD109" i="9"/>
  <c r="AU109" i="9" s="1"/>
  <c r="AC109" i="9"/>
  <c r="BZ108" i="9"/>
  <c r="AV108" i="9"/>
  <c r="AT108" i="9"/>
  <c r="AN108" i="9"/>
  <c r="AL108" i="9"/>
  <c r="AK108" i="9"/>
  <c r="AJ108" i="9"/>
  <c r="AG108" i="9"/>
  <c r="AD108" i="9"/>
  <c r="AU108" i="9" s="1"/>
  <c r="AC108" i="9"/>
  <c r="BZ106" i="9"/>
  <c r="AV106" i="9"/>
  <c r="AT106" i="9"/>
  <c r="AN106" i="9"/>
  <c r="AL106" i="9"/>
  <c r="AK106" i="9"/>
  <c r="AJ106" i="9"/>
  <c r="AG106" i="9"/>
  <c r="AD106" i="9"/>
  <c r="AU106" i="9" s="1"/>
  <c r="AC106" i="9"/>
  <c r="BZ100" i="9"/>
  <c r="AT100" i="9"/>
  <c r="AN100" i="9"/>
  <c r="AL100" i="9"/>
  <c r="AK100" i="9"/>
  <c r="AJ100" i="9"/>
  <c r="AG100" i="9"/>
  <c r="AV100" i="9" s="1"/>
  <c r="AD100" i="9"/>
  <c r="AU100" i="9" s="1"/>
  <c r="AC100" i="9"/>
  <c r="BZ98" i="9"/>
  <c r="AV98" i="9"/>
  <c r="AT98" i="9"/>
  <c r="AN98" i="9"/>
  <c r="AL98" i="9"/>
  <c r="AK98" i="9"/>
  <c r="AJ98" i="9"/>
  <c r="AG98" i="9"/>
  <c r="AD98" i="9"/>
  <c r="AU98" i="9" s="1"/>
  <c r="AC98" i="9"/>
  <c r="BZ97" i="9"/>
  <c r="AT97" i="9"/>
  <c r="AN97" i="9"/>
  <c r="AL97" i="9"/>
  <c r="AK97" i="9"/>
  <c r="AJ97" i="9"/>
  <c r="AG97" i="9"/>
  <c r="AV97" i="9" s="1"/>
  <c r="AD97" i="9"/>
  <c r="AU97" i="9" s="1"/>
  <c r="AC97" i="9"/>
  <c r="BZ95" i="9"/>
  <c r="AT95" i="9"/>
  <c r="AN95" i="9"/>
  <c r="AL95" i="9"/>
  <c r="AK95" i="9"/>
  <c r="AJ95" i="9"/>
  <c r="AG95" i="9"/>
  <c r="AV95" i="9" s="1"/>
  <c r="AD95" i="9"/>
  <c r="AU95" i="9" s="1"/>
  <c r="AC95" i="9"/>
  <c r="BZ94" i="9"/>
  <c r="AT94" i="9"/>
  <c r="AN94" i="9"/>
  <c r="AL94" i="9"/>
  <c r="AK94" i="9"/>
  <c r="AJ94" i="9"/>
  <c r="AG94" i="9"/>
  <c r="AV94" i="9" s="1"/>
  <c r="AD94" i="9"/>
  <c r="AU94" i="9" s="1"/>
  <c r="AC94" i="9"/>
  <c r="BZ92" i="9"/>
  <c r="AT92" i="9"/>
  <c r="AN92" i="9"/>
  <c r="AL92" i="9"/>
  <c r="AK92" i="9"/>
  <c r="AJ92" i="9"/>
  <c r="AG92" i="9"/>
  <c r="AV92" i="9" s="1"/>
  <c r="AD92" i="9"/>
  <c r="AU92" i="9" s="1"/>
  <c r="AC92" i="9"/>
  <c r="BZ91" i="9"/>
  <c r="AV91" i="9"/>
  <c r="AT91" i="9"/>
  <c r="AN91" i="9"/>
  <c r="AL91" i="9"/>
  <c r="AK91" i="9"/>
  <c r="AJ91" i="9"/>
  <c r="AG91" i="9"/>
  <c r="AD91" i="9"/>
  <c r="AU91" i="9" s="1"/>
  <c r="AC91" i="9"/>
  <c r="BZ89" i="9"/>
  <c r="AV89" i="9"/>
  <c r="AT89" i="9"/>
  <c r="AN89" i="9"/>
  <c r="AL89" i="9"/>
  <c r="AK89" i="9"/>
  <c r="AJ89" i="9"/>
  <c r="AG89" i="9"/>
  <c r="AD89" i="9"/>
  <c r="AU89" i="9" s="1"/>
  <c r="AC89" i="9"/>
  <c r="BZ87" i="9"/>
  <c r="AV87" i="9"/>
  <c r="AT87" i="9"/>
  <c r="AN87" i="9"/>
  <c r="AL87" i="9"/>
  <c r="AK87" i="9"/>
  <c r="AJ87" i="9"/>
  <c r="AG87" i="9"/>
  <c r="AD87" i="9"/>
  <c r="AU87" i="9" s="1"/>
  <c r="AC87" i="9"/>
  <c r="BZ82" i="9"/>
  <c r="AT82" i="9"/>
  <c r="AN82" i="9"/>
  <c r="AL82" i="9"/>
  <c r="AK82" i="9"/>
  <c r="AJ82" i="9"/>
  <c r="AG82" i="9"/>
  <c r="AV82" i="9" s="1"/>
  <c r="AD82" i="9"/>
  <c r="AU82" i="9" s="1"/>
  <c r="AC82" i="9"/>
  <c r="BZ81" i="9"/>
  <c r="AV81" i="9"/>
  <c r="AT81" i="9"/>
  <c r="AN81" i="9"/>
  <c r="AL81" i="9"/>
  <c r="AK81" i="9"/>
  <c r="AJ81" i="9"/>
  <c r="AG81" i="9"/>
  <c r="AD81" i="9"/>
  <c r="AU81" i="9" s="1"/>
  <c r="AC81" i="9"/>
  <c r="BZ80" i="9"/>
  <c r="AV80" i="9"/>
  <c r="AT80" i="9"/>
  <c r="AN80" i="9"/>
  <c r="AL80" i="9"/>
  <c r="AK80" i="9"/>
  <c r="AJ80" i="9"/>
  <c r="AG80" i="9"/>
  <c r="AD80" i="9"/>
  <c r="AU80" i="9" s="1"/>
  <c r="AC80" i="9"/>
  <c r="BZ79" i="9"/>
  <c r="AV79" i="9"/>
  <c r="AT79" i="9"/>
  <c r="AN79" i="9"/>
  <c r="AL79" i="9"/>
  <c r="AK79" i="9"/>
  <c r="AJ79" i="9"/>
  <c r="AG79" i="9"/>
  <c r="AD79" i="9"/>
  <c r="AU79" i="9" s="1"/>
  <c r="AC79" i="9"/>
  <c r="BZ77" i="9"/>
  <c r="AT77" i="9"/>
  <c r="AN77" i="9"/>
  <c r="AL77" i="9"/>
  <c r="AK77" i="9"/>
  <c r="AJ77" i="9"/>
  <c r="AG77" i="9"/>
  <c r="AV77" i="9" s="1"/>
  <c r="AD77" i="9"/>
  <c r="AU77" i="9" s="1"/>
  <c r="AC77" i="9"/>
  <c r="BZ76" i="9"/>
  <c r="AV76" i="9"/>
  <c r="AT76" i="9"/>
  <c r="AN76" i="9"/>
  <c r="AL76" i="9"/>
  <c r="AK76" i="9"/>
  <c r="AJ76" i="9"/>
  <c r="AG76" i="9"/>
  <c r="AD76" i="9"/>
  <c r="AU76" i="9" s="1"/>
  <c r="AC76" i="9"/>
  <c r="BZ75" i="9"/>
  <c r="AV75" i="9"/>
  <c r="AT75" i="9"/>
  <c r="AN75" i="9"/>
  <c r="AL75" i="9"/>
  <c r="AK75" i="9"/>
  <c r="AJ75" i="9"/>
  <c r="AG75" i="9"/>
  <c r="AD75" i="9"/>
  <c r="AU75" i="9" s="1"/>
  <c r="AC75" i="9"/>
  <c r="BZ73" i="9"/>
  <c r="AV73" i="9"/>
  <c r="AT73" i="9"/>
  <c r="AN73" i="9"/>
  <c r="AL73" i="9"/>
  <c r="AK73" i="9"/>
  <c r="AJ73" i="9"/>
  <c r="AG73" i="9"/>
  <c r="AD73" i="9"/>
  <c r="AU73" i="9" s="1"/>
  <c r="AC73" i="9"/>
  <c r="BZ72" i="9"/>
  <c r="AT72" i="9"/>
  <c r="AN72" i="9"/>
  <c r="AL72" i="9"/>
  <c r="AK72" i="9"/>
  <c r="AJ72" i="9"/>
  <c r="AG72" i="9"/>
  <c r="AV72" i="9" s="1"/>
  <c r="AD72" i="9"/>
  <c r="AU72" i="9" s="1"/>
  <c r="AC72" i="9"/>
  <c r="BZ71" i="9"/>
  <c r="AV71" i="9"/>
  <c r="AT71" i="9"/>
  <c r="AN71" i="9"/>
  <c r="AL71" i="9"/>
  <c r="AK71" i="9"/>
  <c r="AJ71" i="9"/>
  <c r="AG71" i="9"/>
  <c r="AD71" i="9"/>
  <c r="AU71" i="9" s="1"/>
  <c r="AC71" i="9"/>
  <c r="BZ70" i="9"/>
  <c r="AT70" i="9"/>
  <c r="AN70" i="9"/>
  <c r="AL70" i="9"/>
  <c r="AK70" i="9"/>
  <c r="AJ70" i="9"/>
  <c r="AG70" i="9"/>
  <c r="AV70" i="9" s="1"/>
  <c r="AD70" i="9"/>
  <c r="AU70" i="9" s="1"/>
  <c r="AC70" i="9"/>
  <c r="BZ69" i="9"/>
  <c r="AV69" i="9"/>
  <c r="AT69" i="9"/>
  <c r="AN69" i="9"/>
  <c r="AL69" i="9"/>
  <c r="AK69" i="9"/>
  <c r="AJ69" i="9"/>
  <c r="AG69" i="9"/>
  <c r="AD69" i="9"/>
  <c r="AU69" i="9" s="1"/>
  <c r="AC69" i="9"/>
  <c r="BZ68" i="9"/>
  <c r="AT68" i="9"/>
  <c r="AN68" i="9"/>
  <c r="AL68" i="9"/>
  <c r="AK68" i="9"/>
  <c r="AJ68" i="9"/>
  <c r="AG68" i="9"/>
  <c r="AV68" i="9" s="1"/>
  <c r="AD68" i="9"/>
  <c r="AU68" i="9" s="1"/>
  <c r="AC68" i="9"/>
  <c r="BZ67" i="9"/>
  <c r="AT67" i="9"/>
  <c r="AN67" i="9"/>
  <c r="AL67" i="9"/>
  <c r="AK67" i="9"/>
  <c r="AJ67" i="9"/>
  <c r="AG67" i="9"/>
  <c r="AV67" i="9" s="1"/>
  <c r="AD67" i="9"/>
  <c r="AU67" i="9" s="1"/>
  <c r="AC67" i="9"/>
  <c r="BZ66" i="9"/>
  <c r="AV66" i="9"/>
  <c r="AT66" i="9"/>
  <c r="AN66" i="9"/>
  <c r="AL66" i="9"/>
  <c r="AK66" i="9"/>
  <c r="AJ66" i="9"/>
  <c r="AG66" i="9"/>
  <c r="AD66" i="9"/>
  <c r="AU66" i="9" s="1"/>
  <c r="AC66" i="9"/>
  <c r="BZ64" i="9"/>
  <c r="AT64" i="9"/>
  <c r="AN64" i="9"/>
  <c r="AL64" i="9"/>
  <c r="AK64" i="9"/>
  <c r="AJ64" i="9"/>
  <c r="AG64" i="9"/>
  <c r="AV64" i="9" s="1"/>
  <c r="AD64" i="9"/>
  <c r="AU64" i="9" s="1"/>
  <c r="AC64" i="9"/>
  <c r="BZ58" i="9"/>
  <c r="BV58" i="9"/>
  <c r="AT58" i="9"/>
  <c r="AN58" i="9"/>
  <c r="AL58" i="9"/>
  <c r="AK58" i="9"/>
  <c r="AJ58" i="9"/>
  <c r="AG58" i="9"/>
  <c r="AV58" i="9" s="1"/>
  <c r="AE58" i="9"/>
  <c r="AD58" i="9"/>
  <c r="AU58" i="9" s="1"/>
  <c r="AC58" i="9"/>
  <c r="BZ56" i="9"/>
  <c r="AV56" i="9"/>
  <c r="AT56" i="9"/>
  <c r="AN56" i="9"/>
  <c r="AL56" i="9"/>
  <c r="AK56" i="9"/>
  <c r="AJ56" i="9"/>
  <c r="AG56" i="9"/>
  <c r="AD56" i="9"/>
  <c r="AU56" i="9" s="1"/>
  <c r="AC56" i="9"/>
  <c r="BZ54" i="9"/>
  <c r="AV54" i="9"/>
  <c r="AT54" i="9"/>
  <c r="AN54" i="9"/>
  <c r="AL54" i="9"/>
  <c r="AK54" i="9"/>
  <c r="AJ54" i="9"/>
  <c r="AG54" i="9"/>
  <c r="AD54" i="9"/>
  <c r="AU54" i="9" s="1"/>
  <c r="AC54" i="9"/>
  <c r="BZ52" i="9"/>
  <c r="AT52" i="9"/>
  <c r="AN52" i="9"/>
  <c r="AL52" i="9"/>
  <c r="AK52" i="9"/>
  <c r="AJ52" i="9"/>
  <c r="AG52" i="9"/>
  <c r="AV52" i="9" s="1"/>
  <c r="AD52" i="9"/>
  <c r="AU52" i="9" s="1"/>
  <c r="AC52" i="9"/>
  <c r="BZ46" i="9"/>
  <c r="BV46" i="9"/>
  <c r="AT46" i="9"/>
  <c r="AN46" i="9"/>
  <c r="AL46" i="9"/>
  <c r="AK46" i="9"/>
  <c r="AJ46" i="9"/>
  <c r="AG46" i="9"/>
  <c r="AV46" i="9" s="1"/>
  <c r="AE46" i="9"/>
  <c r="AD46" i="9"/>
  <c r="AU46" i="9" s="1"/>
  <c r="AC46" i="9"/>
  <c r="BZ44" i="9"/>
  <c r="AT44" i="9"/>
  <c r="AN44" i="9"/>
  <c r="AL44" i="9"/>
  <c r="AK44" i="9"/>
  <c r="AJ44" i="9"/>
  <c r="AG44" i="9"/>
  <c r="AV44" i="9" s="1"/>
  <c r="AD44" i="9"/>
  <c r="AU44" i="9" s="1"/>
  <c r="AC44" i="9"/>
  <c r="BZ42" i="9"/>
  <c r="AT42" i="9"/>
  <c r="AN42" i="9"/>
  <c r="AL42" i="9"/>
  <c r="AK42" i="9"/>
  <c r="AJ42" i="9"/>
  <c r="AG42" i="9"/>
  <c r="AV42" i="9" s="1"/>
  <c r="AD42" i="9"/>
  <c r="AU42" i="9" s="1"/>
  <c r="AC42" i="9"/>
  <c r="BZ40" i="9"/>
  <c r="AT40" i="9"/>
  <c r="AN40" i="9"/>
  <c r="AL40" i="9"/>
  <c r="AK40" i="9"/>
  <c r="AJ40" i="9"/>
  <c r="AG40" i="9"/>
  <c r="AV40" i="9" s="1"/>
  <c r="AD40" i="9"/>
  <c r="AU40" i="9" s="1"/>
  <c r="AC40" i="9"/>
  <c r="BZ38" i="9"/>
  <c r="BV38" i="9"/>
  <c r="AV38" i="9"/>
  <c r="AT38" i="9"/>
  <c r="AN38" i="9"/>
  <c r="AL38" i="9"/>
  <c r="AK38" i="9"/>
  <c r="AJ38" i="9"/>
  <c r="AG38" i="9"/>
  <c r="AE38" i="9"/>
  <c r="AD38" i="9"/>
  <c r="AU38" i="9" s="1"/>
  <c r="AC38" i="9"/>
  <c r="BZ36" i="9"/>
  <c r="BV36" i="9"/>
  <c r="AT36" i="9"/>
  <c r="AN36" i="9"/>
  <c r="AL36" i="9"/>
  <c r="AK36" i="9"/>
  <c r="AJ36" i="9"/>
  <c r="AG36" i="9"/>
  <c r="AV36" i="9" s="1"/>
  <c r="AE36" i="9"/>
  <c r="AD36" i="9"/>
  <c r="AU36" i="9" s="1"/>
  <c r="AC36" i="9"/>
  <c r="BZ35" i="9"/>
  <c r="AT35" i="9"/>
  <c r="AN35" i="9"/>
  <c r="AL35" i="9"/>
  <c r="AK35" i="9"/>
  <c r="AJ35" i="9"/>
  <c r="AG35" i="9"/>
  <c r="AV35" i="9" s="1"/>
  <c r="AD35" i="9"/>
  <c r="AU35" i="9" s="1"/>
  <c r="AC35" i="9"/>
  <c r="BZ29" i="9"/>
  <c r="AV29" i="9"/>
  <c r="AT29" i="9"/>
  <c r="AN29" i="9"/>
  <c r="AL29" i="9"/>
  <c r="AK29" i="9"/>
  <c r="AJ29" i="9"/>
  <c r="AG29" i="9"/>
  <c r="AD29" i="9"/>
  <c r="AU29" i="9" s="1"/>
  <c r="AC29" i="9"/>
  <c r="BZ28" i="9"/>
  <c r="BV28" i="9"/>
  <c r="AT28" i="9"/>
  <c r="AN28" i="9"/>
  <c r="AL28" i="9"/>
  <c r="AK28" i="9"/>
  <c r="AJ28" i="9"/>
  <c r="AG28" i="9"/>
  <c r="AV28" i="9" s="1"/>
  <c r="AE28" i="9"/>
  <c r="AD28" i="9"/>
  <c r="AU28" i="9" s="1"/>
  <c r="AC28" i="9"/>
  <c r="BZ26" i="9"/>
  <c r="BV26" i="9"/>
  <c r="AT26" i="9"/>
  <c r="AN26" i="9"/>
  <c r="AL26" i="9"/>
  <c r="AK26" i="9"/>
  <c r="AJ26" i="9"/>
  <c r="AG26" i="9"/>
  <c r="AV26" i="9" s="1"/>
  <c r="AE26" i="9"/>
  <c r="AD26" i="9"/>
  <c r="AU26" i="9" s="1"/>
  <c r="AC26" i="9"/>
  <c r="BZ25" i="9"/>
  <c r="BV25" i="9"/>
  <c r="AV25" i="9"/>
  <c r="AT25" i="9"/>
  <c r="AN25" i="9"/>
  <c r="AL25" i="9"/>
  <c r="AK25" i="9"/>
  <c r="AJ25" i="9"/>
  <c r="AG25" i="9"/>
  <c r="AE25" i="9"/>
  <c r="AD25" i="9"/>
  <c r="AU25" i="9" s="1"/>
  <c r="AC25" i="9"/>
  <c r="BZ23" i="9"/>
  <c r="AT23" i="9"/>
  <c r="AN23" i="9"/>
  <c r="AL23" i="9"/>
  <c r="AK23" i="9"/>
  <c r="AJ23" i="9"/>
  <c r="AG23" i="9"/>
  <c r="AV23" i="9" s="1"/>
  <c r="AD23" i="9"/>
  <c r="AU23" i="9" s="1"/>
  <c r="AC23" i="9"/>
  <c r="BZ22" i="9"/>
  <c r="BV22" i="9"/>
  <c r="AT22" i="9"/>
  <c r="AN22" i="9"/>
  <c r="AL22" i="9"/>
  <c r="AK22" i="9"/>
  <c r="AJ22" i="9"/>
  <c r="AG22" i="9"/>
  <c r="AV22" i="9" s="1"/>
  <c r="AE22" i="9"/>
  <c r="AD22" i="9"/>
  <c r="AU22" i="9" s="1"/>
  <c r="AC22" i="9"/>
  <c r="BZ20" i="9"/>
  <c r="AT20" i="9"/>
  <c r="AN20" i="9"/>
  <c r="AL20" i="9"/>
  <c r="AK20" i="9"/>
  <c r="AJ20" i="9"/>
  <c r="AG20" i="9"/>
  <c r="AV20" i="9" s="1"/>
  <c r="AD20" i="9"/>
  <c r="AU20" i="9" s="1"/>
  <c r="AC20" i="9"/>
  <c r="BZ19" i="9"/>
  <c r="AT19" i="9"/>
  <c r="AN19" i="9"/>
  <c r="AL19" i="9"/>
  <c r="AK19" i="9"/>
  <c r="AJ19" i="9"/>
  <c r="AG19" i="9"/>
  <c r="AV19" i="9" s="1"/>
  <c r="AD19" i="9"/>
  <c r="AU19" i="9" s="1"/>
  <c r="AC19" i="9"/>
  <c r="BZ17" i="9"/>
  <c r="AV17" i="9"/>
  <c r="AT17" i="9"/>
  <c r="AN17" i="9"/>
  <c r="AL17" i="9"/>
  <c r="AK17" i="9"/>
  <c r="AJ17" i="9"/>
  <c r="AG17" i="9"/>
  <c r="AD17" i="9"/>
  <c r="AU17" i="9" s="1"/>
  <c r="AC17" i="9"/>
  <c r="BZ15" i="9"/>
  <c r="AT15" i="9"/>
  <c r="AN15" i="9"/>
  <c r="AL15" i="9"/>
  <c r="AK15" i="9"/>
  <c r="AJ15" i="9"/>
  <c r="AG15" i="9"/>
  <c r="AV15" i="9" s="1"/>
  <c r="AD15" i="9"/>
  <c r="AU15" i="9" s="1"/>
  <c r="AC15" i="9"/>
  <c r="BZ14" i="9"/>
  <c r="AT14" i="9"/>
  <c r="AN14" i="9"/>
  <c r="AL14" i="9"/>
  <c r="AK14" i="9"/>
  <c r="AJ14" i="9"/>
  <c r="AG14" i="9"/>
  <c r="AV14" i="9" s="1"/>
  <c r="AD14" i="9"/>
  <c r="AU14" i="9" s="1"/>
  <c r="AC14" i="9"/>
  <c r="BZ13" i="9"/>
  <c r="BV13" i="9"/>
  <c r="AV13" i="9"/>
  <c r="AT13" i="9"/>
  <c r="AN13" i="9"/>
  <c r="AL13" i="9"/>
  <c r="AK13" i="9"/>
  <c r="AJ13" i="9"/>
  <c r="AG13" i="9"/>
  <c r="AE13" i="9"/>
  <c r="AD13" i="9"/>
  <c r="AU13" i="9" s="1"/>
  <c r="AC13" i="9"/>
  <c r="BZ6" i="9"/>
  <c r="BV6" i="9"/>
  <c r="AV6" i="9"/>
  <c r="AT6" i="9"/>
  <c r="AN6" i="9"/>
  <c r="AL6" i="9"/>
  <c r="AK6" i="9"/>
  <c r="AJ6" i="9"/>
  <c r="AG6" i="9"/>
  <c r="AE6" i="9"/>
  <c r="AD6" i="9"/>
  <c r="AU6" i="9" s="1"/>
  <c r="AC6" i="9"/>
  <c r="BZ5" i="9"/>
  <c r="AV5" i="9"/>
  <c r="AT5" i="9"/>
  <c r="AN5" i="9"/>
  <c r="AL5" i="9"/>
  <c r="AK5" i="9"/>
  <c r="AJ5" i="9"/>
  <c r="AG5" i="9"/>
  <c r="AD5" i="9"/>
  <c r="AU5" i="9" s="1"/>
  <c r="AC5" i="9"/>
  <c r="BZ4" i="9"/>
  <c r="AV4" i="9"/>
  <c r="AT4" i="9"/>
  <c r="AN4" i="9"/>
  <c r="AL4" i="9"/>
  <c r="AK4" i="9"/>
  <c r="AJ4" i="9"/>
  <c r="AG4" i="9"/>
  <c r="AD4" i="9"/>
  <c r="AU4" i="9" s="1"/>
  <c r="AC4" i="9"/>
  <c r="BZ3" i="9"/>
  <c r="AT3" i="9"/>
  <c r="AN3" i="9"/>
  <c r="AL3" i="9"/>
  <c r="AK3" i="9"/>
  <c r="AJ3" i="9"/>
  <c r="AG3" i="9"/>
  <c r="AV3" i="9" s="1"/>
  <c r="AD3" i="9"/>
  <c r="AU3" i="9" s="1"/>
  <c r="AC3" i="9"/>
  <c r="BZ147" i="8"/>
  <c r="AT147" i="8"/>
  <c r="AN147" i="8"/>
  <c r="AL147" i="8"/>
  <c r="AK147" i="8"/>
  <c r="AJ147" i="8"/>
  <c r="AG147" i="8"/>
  <c r="AV147" i="8" s="1"/>
  <c r="AD147" i="8"/>
  <c r="AU147" i="8" s="1"/>
  <c r="AC147" i="8"/>
  <c r="BZ145" i="8"/>
  <c r="AT145" i="8"/>
  <c r="AN145" i="8"/>
  <c r="AL145" i="8"/>
  <c r="AK145" i="8"/>
  <c r="AJ145" i="8"/>
  <c r="AG145" i="8"/>
  <c r="AV145" i="8" s="1"/>
  <c r="AD145" i="8"/>
  <c r="AU145" i="8" s="1"/>
  <c r="AC145" i="8"/>
  <c r="BZ144" i="8"/>
  <c r="AT144" i="8"/>
  <c r="AN144" i="8"/>
  <c r="AL144" i="8"/>
  <c r="AK144" i="8"/>
  <c r="AJ144" i="8"/>
  <c r="AG144" i="8"/>
  <c r="AV144" i="8" s="1"/>
  <c r="AD144" i="8"/>
  <c r="AU144" i="8" s="1"/>
  <c r="AC144" i="8"/>
  <c r="BZ142" i="8"/>
  <c r="AT142" i="8"/>
  <c r="AN142" i="8"/>
  <c r="AL142" i="8"/>
  <c r="AK142" i="8"/>
  <c r="AJ142" i="8"/>
  <c r="AG142" i="8"/>
  <c r="AV142" i="8" s="1"/>
  <c r="AD142" i="8"/>
  <c r="AU142" i="8" s="1"/>
  <c r="AC142" i="8"/>
  <c r="BZ140" i="8"/>
  <c r="BV140" i="8"/>
  <c r="AT140" i="8"/>
  <c r="AN140" i="8"/>
  <c r="AL140" i="8"/>
  <c r="AK140" i="8"/>
  <c r="AJ140" i="8"/>
  <c r="AG140" i="8"/>
  <c r="AV140" i="8" s="1"/>
  <c r="AE140" i="8"/>
  <c r="AD140" i="8"/>
  <c r="AU140" i="8" s="1"/>
  <c r="AC140" i="8"/>
  <c r="BZ134" i="8"/>
  <c r="AT134" i="8"/>
  <c r="AN134" i="8"/>
  <c r="AL134" i="8"/>
  <c r="AK134" i="8"/>
  <c r="AJ134" i="8"/>
  <c r="AG134" i="8"/>
  <c r="AV134" i="8" s="1"/>
  <c r="AD134" i="8"/>
  <c r="AU134" i="8" s="1"/>
  <c r="AC134" i="8"/>
  <c r="BZ133" i="8"/>
  <c r="AT133" i="8"/>
  <c r="AN133" i="8"/>
  <c r="AL133" i="8"/>
  <c r="AK133" i="8"/>
  <c r="AJ133" i="8"/>
  <c r="AG133" i="8"/>
  <c r="AV133" i="8" s="1"/>
  <c r="AD133" i="8"/>
  <c r="AU133" i="8" s="1"/>
  <c r="AC133" i="8"/>
  <c r="BZ130" i="8"/>
  <c r="AT130" i="8"/>
  <c r="AN130" i="8"/>
  <c r="AL130" i="8"/>
  <c r="AK130" i="8"/>
  <c r="AJ130" i="8"/>
  <c r="AG130" i="8"/>
  <c r="AV130" i="8" s="1"/>
  <c r="AD130" i="8"/>
  <c r="AU130" i="8" s="1"/>
  <c r="AC130" i="8"/>
  <c r="BZ128" i="8"/>
  <c r="BV128" i="8"/>
  <c r="AT128" i="8"/>
  <c r="AN128" i="8"/>
  <c r="AL128" i="8"/>
  <c r="AK128" i="8"/>
  <c r="AJ128" i="8"/>
  <c r="AG128" i="8"/>
  <c r="AV128" i="8" s="1"/>
  <c r="AE128" i="8"/>
  <c r="AD128" i="8"/>
  <c r="AU128" i="8" s="1"/>
  <c r="AC128" i="8"/>
  <c r="BZ127" i="8"/>
  <c r="AT127" i="8"/>
  <c r="AN127" i="8"/>
  <c r="AL127" i="8"/>
  <c r="AK127" i="8"/>
  <c r="AJ127" i="8"/>
  <c r="AG127" i="8"/>
  <c r="AV127" i="8" s="1"/>
  <c r="AD127" i="8"/>
  <c r="AU127" i="8" s="1"/>
  <c r="AC127" i="8"/>
  <c r="BZ124" i="8"/>
  <c r="AT124" i="8"/>
  <c r="AN124" i="8"/>
  <c r="AL124" i="8"/>
  <c r="AK124" i="8"/>
  <c r="AJ124" i="8"/>
  <c r="AG124" i="8"/>
  <c r="AV124" i="8" s="1"/>
  <c r="AD124" i="8"/>
  <c r="AU124" i="8" s="1"/>
  <c r="AC124" i="8"/>
  <c r="BZ122" i="8"/>
  <c r="AT122" i="8"/>
  <c r="AN122" i="8"/>
  <c r="AL122" i="8"/>
  <c r="AK122" i="8"/>
  <c r="AJ122" i="8"/>
  <c r="AG122" i="8"/>
  <c r="AV122" i="8" s="1"/>
  <c r="AD122" i="8"/>
  <c r="AU122" i="8" s="1"/>
  <c r="AC122" i="8"/>
  <c r="BZ121" i="8"/>
  <c r="BV121" i="8"/>
  <c r="AT121" i="8"/>
  <c r="AN121" i="8"/>
  <c r="AL121" i="8"/>
  <c r="AK121" i="8"/>
  <c r="AJ121" i="8"/>
  <c r="AG121" i="8"/>
  <c r="AV121" i="8" s="1"/>
  <c r="AE121" i="8"/>
  <c r="AD121" i="8"/>
  <c r="AU121" i="8" s="1"/>
  <c r="AC121" i="8"/>
  <c r="BZ119" i="8"/>
  <c r="AT119" i="8"/>
  <c r="AN119" i="8"/>
  <c r="AL119" i="8"/>
  <c r="AK119" i="8"/>
  <c r="AJ119" i="8"/>
  <c r="AG119" i="8"/>
  <c r="AV119" i="8" s="1"/>
  <c r="AD119" i="8"/>
  <c r="AU119" i="8" s="1"/>
  <c r="AC119" i="8"/>
  <c r="BZ118" i="8"/>
  <c r="AT118" i="8"/>
  <c r="AN118" i="8"/>
  <c r="AL118" i="8"/>
  <c r="AK118" i="8"/>
  <c r="AJ118" i="8"/>
  <c r="AG118" i="8"/>
  <c r="AV118" i="8" s="1"/>
  <c r="AD118" i="8"/>
  <c r="AU118" i="8" s="1"/>
  <c r="AC118" i="8"/>
  <c r="BZ116" i="8"/>
  <c r="BV116" i="8"/>
  <c r="AT116" i="8"/>
  <c r="AN116" i="8"/>
  <c r="AL116" i="8"/>
  <c r="AK116" i="8"/>
  <c r="AJ116" i="8"/>
  <c r="AG116" i="8"/>
  <c r="AV116" i="8" s="1"/>
  <c r="AE116" i="8"/>
  <c r="AD116" i="8"/>
  <c r="AU116" i="8" s="1"/>
  <c r="AC116" i="8"/>
  <c r="BZ110" i="8"/>
  <c r="AT110" i="8"/>
  <c r="AN110" i="8"/>
  <c r="AL110" i="8"/>
  <c r="AK110" i="8"/>
  <c r="AJ110" i="8"/>
  <c r="AG110" i="8"/>
  <c r="AV110" i="8" s="1"/>
  <c r="AD110" i="8"/>
  <c r="AU110" i="8" s="1"/>
  <c r="AC110" i="8"/>
  <c r="BZ109" i="8"/>
  <c r="AT109" i="8"/>
  <c r="AN109" i="8"/>
  <c r="AL109" i="8"/>
  <c r="AK109" i="8"/>
  <c r="AJ109" i="8"/>
  <c r="AG109" i="8"/>
  <c r="AV109" i="8" s="1"/>
  <c r="AD109" i="8"/>
  <c r="AU109" i="8" s="1"/>
  <c r="AC109" i="8"/>
  <c r="BZ108" i="8"/>
  <c r="AV108" i="8"/>
  <c r="AT108" i="8"/>
  <c r="AN108" i="8"/>
  <c r="AL108" i="8"/>
  <c r="AK108" i="8"/>
  <c r="AJ108" i="8"/>
  <c r="AG108" i="8"/>
  <c r="AD108" i="8"/>
  <c r="AU108" i="8" s="1"/>
  <c r="AC108" i="8"/>
  <c r="BZ107" i="8"/>
  <c r="AT107" i="8"/>
  <c r="AN107" i="8"/>
  <c r="AL107" i="8"/>
  <c r="AK107" i="8"/>
  <c r="AJ107" i="8"/>
  <c r="AG107" i="8"/>
  <c r="AV107" i="8" s="1"/>
  <c r="AD107" i="8"/>
  <c r="AU107" i="8" s="1"/>
  <c r="AC107" i="8"/>
  <c r="BZ105" i="8"/>
  <c r="AV105" i="8"/>
  <c r="AT105" i="8"/>
  <c r="AN105" i="8"/>
  <c r="AL105" i="8"/>
  <c r="AK105" i="8"/>
  <c r="AJ105" i="8"/>
  <c r="AG105" i="8"/>
  <c r="AD105" i="8"/>
  <c r="AU105" i="8" s="1"/>
  <c r="AC105" i="8"/>
  <c r="BZ103" i="8"/>
  <c r="AT103" i="8"/>
  <c r="AN103" i="8"/>
  <c r="AL103" i="8"/>
  <c r="AK103" i="8"/>
  <c r="AJ103" i="8"/>
  <c r="AG103" i="8"/>
  <c r="AV103" i="8" s="1"/>
  <c r="AD103" i="8"/>
  <c r="AU103" i="8" s="1"/>
  <c r="AC103" i="8"/>
  <c r="BZ102" i="8"/>
  <c r="BV102" i="8"/>
  <c r="AT102" i="8"/>
  <c r="AN102" i="8"/>
  <c r="AL102" i="8"/>
  <c r="AK102" i="8"/>
  <c r="AJ102" i="8"/>
  <c r="AG102" i="8"/>
  <c r="AV102" i="8" s="1"/>
  <c r="AE102" i="8"/>
  <c r="AD102" i="8"/>
  <c r="AU102" i="8" s="1"/>
  <c r="AC102" i="8"/>
  <c r="BZ101" i="8"/>
  <c r="AT101" i="8"/>
  <c r="AN101" i="8"/>
  <c r="AL101" i="8"/>
  <c r="AK101" i="8"/>
  <c r="AJ101" i="8"/>
  <c r="AG101" i="8"/>
  <c r="AV101" i="8" s="1"/>
  <c r="AD101" i="8"/>
  <c r="AU101" i="8" s="1"/>
  <c r="AC101" i="8"/>
  <c r="BZ95" i="8"/>
  <c r="AT95" i="8"/>
  <c r="AN95" i="8"/>
  <c r="AL95" i="8"/>
  <c r="AK95" i="8"/>
  <c r="AJ95" i="8"/>
  <c r="AG95" i="8"/>
  <c r="AV95" i="8" s="1"/>
  <c r="AD95" i="8"/>
  <c r="AU95" i="8" s="1"/>
  <c r="AC95" i="8"/>
  <c r="BZ93" i="8"/>
  <c r="AV93" i="8"/>
  <c r="AT93" i="8"/>
  <c r="AN93" i="8"/>
  <c r="AL93" i="8"/>
  <c r="AK93" i="8"/>
  <c r="AJ93" i="8"/>
  <c r="AG93" i="8"/>
  <c r="AD93" i="8"/>
  <c r="AU93" i="8" s="1"/>
  <c r="AC93" i="8"/>
  <c r="BZ92" i="8"/>
  <c r="AT92" i="8"/>
  <c r="AN92" i="8"/>
  <c r="AL92" i="8"/>
  <c r="AK92" i="8"/>
  <c r="AJ92" i="8"/>
  <c r="AG92" i="8"/>
  <c r="AV92" i="8" s="1"/>
  <c r="AD92" i="8"/>
  <c r="AU92" i="8" s="1"/>
  <c r="AC92" i="8"/>
  <c r="BZ91" i="8"/>
  <c r="AT91" i="8"/>
  <c r="AN91" i="8"/>
  <c r="AL91" i="8"/>
  <c r="AK91" i="8"/>
  <c r="AJ91" i="8"/>
  <c r="AG91" i="8"/>
  <c r="AV91" i="8" s="1"/>
  <c r="AD91" i="8"/>
  <c r="AU91" i="8" s="1"/>
  <c r="AC91" i="8"/>
  <c r="BZ90" i="8"/>
  <c r="AV90" i="8"/>
  <c r="AT90" i="8"/>
  <c r="AN90" i="8"/>
  <c r="AL90" i="8"/>
  <c r="AK90" i="8"/>
  <c r="AJ90" i="8"/>
  <c r="AG90" i="8"/>
  <c r="AD90" i="8"/>
  <c r="AU90" i="8" s="1"/>
  <c r="AC90" i="8"/>
  <c r="BZ88" i="8"/>
  <c r="AV88" i="8"/>
  <c r="AT88" i="8"/>
  <c r="AN88" i="8"/>
  <c r="AL88" i="8"/>
  <c r="AK88" i="8"/>
  <c r="AJ88" i="8"/>
  <c r="AG88" i="8"/>
  <c r="AD88" i="8"/>
  <c r="AU88" i="8" s="1"/>
  <c r="AC88" i="8"/>
  <c r="BZ86" i="8"/>
  <c r="AT86" i="8"/>
  <c r="AN86" i="8"/>
  <c r="AL86" i="8"/>
  <c r="AK86" i="8"/>
  <c r="AJ86" i="8"/>
  <c r="AG86" i="8"/>
  <c r="AV86" i="8" s="1"/>
  <c r="AD86" i="8"/>
  <c r="AU86" i="8" s="1"/>
  <c r="AC86" i="8"/>
  <c r="BZ85" i="8"/>
  <c r="AT85" i="8"/>
  <c r="AN85" i="8"/>
  <c r="AL85" i="8"/>
  <c r="AK85" i="8"/>
  <c r="AJ85" i="8"/>
  <c r="AG85" i="8"/>
  <c r="AV85" i="8" s="1"/>
  <c r="AD85" i="8"/>
  <c r="AU85" i="8" s="1"/>
  <c r="AC85" i="8"/>
  <c r="BZ84" i="8"/>
  <c r="AT84" i="8"/>
  <c r="AN84" i="8"/>
  <c r="AL84" i="8"/>
  <c r="AK84" i="8"/>
  <c r="AJ84" i="8"/>
  <c r="AG84" i="8"/>
  <c r="AV84" i="8" s="1"/>
  <c r="AD84" i="8"/>
  <c r="AU84" i="8" s="1"/>
  <c r="AC84" i="8"/>
  <c r="BZ82" i="8"/>
  <c r="AT82" i="8"/>
  <c r="AN82" i="8"/>
  <c r="AL82" i="8"/>
  <c r="AK82" i="8"/>
  <c r="AJ82" i="8"/>
  <c r="AG82" i="8"/>
  <c r="AV82" i="8" s="1"/>
  <c r="AD82" i="8"/>
  <c r="AU82" i="8" s="1"/>
  <c r="AC82" i="8"/>
  <c r="BZ76" i="8"/>
  <c r="AT76" i="8"/>
  <c r="AN76" i="8"/>
  <c r="AL76" i="8"/>
  <c r="AK76" i="8"/>
  <c r="AJ76" i="8"/>
  <c r="AG76" i="8"/>
  <c r="AV76" i="8" s="1"/>
  <c r="AD76" i="8"/>
  <c r="AU76" i="8" s="1"/>
  <c r="AC76" i="8"/>
  <c r="BZ75" i="8"/>
  <c r="BV75" i="8"/>
  <c r="AT75" i="8"/>
  <c r="AN75" i="8"/>
  <c r="AL75" i="8"/>
  <c r="AK75" i="8"/>
  <c r="AJ75" i="8"/>
  <c r="AG75" i="8"/>
  <c r="AV75" i="8" s="1"/>
  <c r="AE75" i="8"/>
  <c r="AD75" i="8"/>
  <c r="AU75" i="8" s="1"/>
  <c r="AC75" i="8"/>
  <c r="BZ74" i="8"/>
  <c r="AV74" i="8"/>
  <c r="AT74" i="8"/>
  <c r="AN74" i="8"/>
  <c r="AL74" i="8"/>
  <c r="AK74" i="8"/>
  <c r="AJ74" i="8"/>
  <c r="AG74" i="8"/>
  <c r="AD74" i="8"/>
  <c r="AU74" i="8" s="1"/>
  <c r="AC74" i="8"/>
  <c r="BZ73" i="8"/>
  <c r="BV73" i="8"/>
  <c r="AT73" i="8"/>
  <c r="AN73" i="8"/>
  <c r="AL73" i="8"/>
  <c r="AK73" i="8"/>
  <c r="AJ73" i="8"/>
  <c r="AG73" i="8"/>
  <c r="AV73" i="8" s="1"/>
  <c r="AE73" i="8"/>
  <c r="AD73" i="8"/>
  <c r="AU73" i="8" s="1"/>
  <c r="AC73" i="8"/>
  <c r="BZ72" i="8"/>
  <c r="BV72" i="8"/>
  <c r="AT72" i="8"/>
  <c r="AN72" i="8"/>
  <c r="AL72" i="8"/>
  <c r="AK72" i="8"/>
  <c r="AJ72" i="8"/>
  <c r="AG72" i="8"/>
  <c r="AV72" i="8" s="1"/>
  <c r="AE72" i="8"/>
  <c r="AD72" i="8"/>
  <c r="AU72" i="8" s="1"/>
  <c r="AC72" i="8"/>
  <c r="BZ70" i="8"/>
  <c r="AT70" i="8"/>
  <c r="AN70" i="8"/>
  <c r="AL70" i="8"/>
  <c r="AK70" i="8"/>
  <c r="AJ70" i="8"/>
  <c r="AG70" i="8"/>
  <c r="AV70" i="8" s="1"/>
  <c r="AD70" i="8"/>
  <c r="AU70" i="8" s="1"/>
  <c r="AC70" i="8"/>
  <c r="BZ68" i="8"/>
  <c r="AV68" i="8"/>
  <c r="AT68" i="8"/>
  <c r="AN68" i="8"/>
  <c r="AL68" i="8"/>
  <c r="AK68" i="8"/>
  <c r="AJ68" i="8"/>
  <c r="AG68" i="8"/>
  <c r="AD68" i="8"/>
  <c r="AU68" i="8" s="1"/>
  <c r="AC68" i="8"/>
  <c r="BZ67" i="8"/>
  <c r="AT67" i="8"/>
  <c r="AN67" i="8"/>
  <c r="AL67" i="8"/>
  <c r="AK67" i="8"/>
  <c r="AJ67" i="8"/>
  <c r="AG67" i="8"/>
  <c r="AV67" i="8" s="1"/>
  <c r="AD67" i="8"/>
  <c r="AU67" i="8" s="1"/>
  <c r="AC67" i="8"/>
  <c r="BZ66" i="8"/>
  <c r="BV66" i="8"/>
  <c r="AT66" i="8"/>
  <c r="AN66" i="8"/>
  <c r="AL66" i="8"/>
  <c r="AK66" i="8"/>
  <c r="AJ66" i="8"/>
  <c r="AG66" i="8"/>
  <c r="AV66" i="8" s="1"/>
  <c r="AE66" i="8"/>
  <c r="AD66" i="8"/>
  <c r="AU66" i="8" s="1"/>
  <c r="AC66" i="8"/>
  <c r="BZ60" i="8"/>
  <c r="AT60" i="8"/>
  <c r="AN60" i="8"/>
  <c r="AL60" i="8"/>
  <c r="AK60" i="8"/>
  <c r="AJ60" i="8"/>
  <c r="AG60" i="8"/>
  <c r="AV60" i="8" s="1"/>
  <c r="AD60" i="8"/>
  <c r="AU60" i="8" s="1"/>
  <c r="AC60" i="8"/>
  <c r="BZ58" i="8"/>
  <c r="AT58" i="8"/>
  <c r="AN58" i="8"/>
  <c r="AL58" i="8"/>
  <c r="AK58" i="8"/>
  <c r="AJ58" i="8"/>
  <c r="AG58" i="8"/>
  <c r="AV58" i="8" s="1"/>
  <c r="AD58" i="8"/>
  <c r="AU58" i="8" s="1"/>
  <c r="AC58" i="8"/>
  <c r="BZ57" i="8"/>
  <c r="BV57" i="8"/>
  <c r="AT57" i="8"/>
  <c r="AN57" i="8"/>
  <c r="AL57" i="8"/>
  <c r="AK57" i="8"/>
  <c r="AJ57" i="8"/>
  <c r="AG57" i="8"/>
  <c r="AV57" i="8" s="1"/>
  <c r="AE57" i="8"/>
  <c r="AD57" i="8"/>
  <c r="AU57" i="8" s="1"/>
  <c r="AC57" i="8"/>
  <c r="BZ56" i="8"/>
  <c r="BV56" i="8"/>
  <c r="AT56" i="8"/>
  <c r="AN56" i="8"/>
  <c r="AL56" i="8"/>
  <c r="AK56" i="8"/>
  <c r="AJ56" i="8"/>
  <c r="AG56" i="8"/>
  <c r="AV56" i="8" s="1"/>
  <c r="AE56" i="8"/>
  <c r="AD56" i="8"/>
  <c r="AU56" i="8" s="1"/>
  <c r="AC56" i="8"/>
  <c r="BZ54" i="8"/>
  <c r="AT54" i="8"/>
  <c r="AN54" i="8"/>
  <c r="AL54" i="8"/>
  <c r="AK54" i="8"/>
  <c r="AJ54" i="8"/>
  <c r="AG54" i="8"/>
  <c r="AV54" i="8" s="1"/>
  <c r="AD54" i="8"/>
  <c r="AU54" i="8" s="1"/>
  <c r="AC54" i="8"/>
  <c r="BZ53" i="8"/>
  <c r="AT53" i="8"/>
  <c r="AN53" i="8"/>
  <c r="AL53" i="8"/>
  <c r="AK53" i="8"/>
  <c r="AJ53" i="8"/>
  <c r="AG53" i="8"/>
  <c r="AV53" i="8" s="1"/>
  <c r="AD53" i="8"/>
  <c r="AU53" i="8" s="1"/>
  <c r="AC53" i="8"/>
  <c r="BZ47" i="8"/>
  <c r="AT47" i="8"/>
  <c r="AN47" i="8"/>
  <c r="AL47" i="8"/>
  <c r="AK47" i="8"/>
  <c r="AJ47" i="8"/>
  <c r="AG47" i="8"/>
  <c r="AV47" i="8" s="1"/>
  <c r="AD47" i="8"/>
  <c r="AU47" i="8" s="1"/>
  <c r="AC47" i="8"/>
  <c r="BZ45" i="8"/>
  <c r="AV45" i="8"/>
  <c r="AT45" i="8"/>
  <c r="AN45" i="8"/>
  <c r="AL45" i="8"/>
  <c r="AK45" i="8"/>
  <c r="AJ45" i="8"/>
  <c r="AG45" i="8"/>
  <c r="AD45" i="8"/>
  <c r="AU45" i="8" s="1"/>
  <c r="AC45" i="8"/>
  <c r="BZ44" i="8"/>
  <c r="AT44" i="8"/>
  <c r="AN44" i="8"/>
  <c r="AL44" i="8"/>
  <c r="AK44" i="8"/>
  <c r="AJ44" i="8"/>
  <c r="AG44" i="8"/>
  <c r="AV44" i="8" s="1"/>
  <c r="AD44" i="8"/>
  <c r="AU44" i="8" s="1"/>
  <c r="AC44" i="8"/>
  <c r="BZ42" i="8"/>
  <c r="AV42" i="8"/>
  <c r="AT42" i="8"/>
  <c r="AN42" i="8"/>
  <c r="AL42" i="8"/>
  <c r="AK42" i="8"/>
  <c r="AJ42" i="8"/>
  <c r="AG42" i="8"/>
  <c r="AD42" i="8"/>
  <c r="AU42" i="8" s="1"/>
  <c r="AC42" i="8"/>
  <c r="BZ40" i="8"/>
  <c r="AT40" i="8"/>
  <c r="AN40" i="8"/>
  <c r="AL40" i="8"/>
  <c r="AK40" i="8"/>
  <c r="AJ40" i="8"/>
  <c r="AG40" i="8"/>
  <c r="AV40" i="8" s="1"/>
  <c r="AD40" i="8"/>
  <c r="AU40" i="8" s="1"/>
  <c r="AC40" i="8"/>
  <c r="BZ39" i="8"/>
  <c r="BV39" i="8"/>
  <c r="AT39" i="8"/>
  <c r="AN39" i="8"/>
  <c r="AL39" i="8"/>
  <c r="AK39" i="8"/>
  <c r="AJ39" i="8"/>
  <c r="AG39" i="8"/>
  <c r="AV39" i="8" s="1"/>
  <c r="AE39" i="8"/>
  <c r="AD39" i="8"/>
  <c r="AU39" i="8" s="1"/>
  <c r="AC39" i="8"/>
  <c r="BZ38" i="8"/>
  <c r="BV38" i="8"/>
  <c r="AV38" i="8"/>
  <c r="AT38" i="8"/>
  <c r="AN38" i="8"/>
  <c r="AL38" i="8"/>
  <c r="AK38" i="8"/>
  <c r="AJ38" i="8"/>
  <c r="AG38" i="8"/>
  <c r="AE38" i="8"/>
  <c r="AD38" i="8"/>
  <c r="AU38" i="8" s="1"/>
  <c r="AC38" i="8"/>
  <c r="BZ32" i="8"/>
  <c r="AT32" i="8"/>
  <c r="AN32" i="8"/>
  <c r="AL32" i="8"/>
  <c r="AK32" i="8"/>
  <c r="AJ32" i="8"/>
  <c r="AG32" i="8"/>
  <c r="AV32" i="8" s="1"/>
  <c r="AD32" i="8"/>
  <c r="AU32" i="8" s="1"/>
  <c r="AC32" i="8"/>
  <c r="BZ31" i="8"/>
  <c r="AT31" i="8"/>
  <c r="AN31" i="8"/>
  <c r="AL31" i="8"/>
  <c r="AK31" i="8"/>
  <c r="AJ31" i="8"/>
  <c r="AG31" i="8"/>
  <c r="AV31" i="8" s="1"/>
  <c r="AD31" i="8"/>
  <c r="AU31" i="8" s="1"/>
  <c r="AC31" i="8"/>
  <c r="BZ30" i="8"/>
  <c r="AV30" i="8"/>
  <c r="AT30" i="8"/>
  <c r="AN30" i="8"/>
  <c r="AL30" i="8"/>
  <c r="AK30" i="8"/>
  <c r="AJ30" i="8"/>
  <c r="AG30" i="8"/>
  <c r="AD30" i="8"/>
  <c r="AU30" i="8" s="1"/>
  <c r="AC30" i="8"/>
  <c r="BZ29" i="8"/>
  <c r="AT29" i="8"/>
  <c r="AN29" i="8"/>
  <c r="AL29" i="8"/>
  <c r="AK29" i="8"/>
  <c r="AJ29" i="8"/>
  <c r="AG29" i="8"/>
  <c r="AV29" i="8" s="1"/>
  <c r="AD29" i="8"/>
  <c r="AU29" i="8" s="1"/>
  <c r="AC29" i="8"/>
  <c r="BZ28" i="8"/>
  <c r="AT28" i="8"/>
  <c r="AN28" i="8"/>
  <c r="AL28" i="8"/>
  <c r="AK28" i="8"/>
  <c r="AJ28" i="8"/>
  <c r="AG28" i="8"/>
  <c r="AV28" i="8" s="1"/>
  <c r="AD28" i="8"/>
  <c r="AU28" i="8" s="1"/>
  <c r="AC28" i="8"/>
  <c r="BZ26" i="8"/>
  <c r="AT26" i="8"/>
  <c r="AN26" i="8"/>
  <c r="AL26" i="8"/>
  <c r="AK26" i="8"/>
  <c r="AJ26" i="8"/>
  <c r="AG26" i="8"/>
  <c r="AV26" i="8" s="1"/>
  <c r="AD26" i="8"/>
  <c r="AU26" i="8" s="1"/>
  <c r="AC26" i="8"/>
  <c r="BZ24" i="8"/>
  <c r="AT24" i="8"/>
  <c r="AN24" i="8"/>
  <c r="AL24" i="8"/>
  <c r="AK24" i="8"/>
  <c r="AJ24" i="8"/>
  <c r="AG24" i="8"/>
  <c r="AV24" i="8" s="1"/>
  <c r="AD24" i="8"/>
  <c r="AU24" i="8" s="1"/>
  <c r="AC24" i="8"/>
  <c r="BZ22" i="8"/>
  <c r="AT22" i="8"/>
  <c r="AN22" i="8"/>
  <c r="AL22" i="8"/>
  <c r="AK22" i="8"/>
  <c r="AJ22" i="8"/>
  <c r="AG22" i="8"/>
  <c r="AV22" i="8" s="1"/>
  <c r="AD22" i="8"/>
  <c r="AU22" i="8" s="1"/>
  <c r="AC22" i="8"/>
  <c r="BZ16" i="8"/>
  <c r="AT16" i="8"/>
  <c r="AN16" i="8"/>
  <c r="AL16" i="8"/>
  <c r="AK16" i="8"/>
  <c r="AJ16" i="8"/>
  <c r="AG16" i="8"/>
  <c r="AV16" i="8" s="1"/>
  <c r="AD16" i="8"/>
  <c r="AU16" i="8" s="1"/>
  <c r="AC16" i="8"/>
  <c r="BZ14" i="8"/>
  <c r="AT14" i="8"/>
  <c r="AN14" i="8"/>
  <c r="AL14" i="8"/>
  <c r="AK14" i="8"/>
  <c r="AJ14" i="8"/>
  <c r="AG14" i="8"/>
  <c r="AV14" i="8" s="1"/>
  <c r="AD14" i="8"/>
  <c r="AU14" i="8" s="1"/>
  <c r="AC14" i="8"/>
  <c r="BZ13" i="8"/>
  <c r="BV13" i="8"/>
  <c r="AT13" i="8"/>
  <c r="AN13" i="8"/>
  <c r="AL13" i="8"/>
  <c r="AK13" i="8"/>
  <c r="AJ13" i="8"/>
  <c r="AG13" i="8"/>
  <c r="AV13" i="8" s="1"/>
  <c r="AE13" i="8"/>
  <c r="AD13" i="8"/>
  <c r="AU13" i="8" s="1"/>
  <c r="AC13" i="8"/>
  <c r="BZ12" i="8"/>
  <c r="AT12" i="8"/>
  <c r="AN12" i="8"/>
  <c r="AL12" i="8"/>
  <c r="AK12" i="8"/>
  <c r="AJ12" i="8"/>
  <c r="AG12" i="8"/>
  <c r="AV12" i="8" s="1"/>
  <c r="AD12" i="8"/>
  <c r="AU12" i="8" s="1"/>
  <c r="AC12" i="8"/>
  <c r="BZ10" i="8"/>
  <c r="AT10" i="8"/>
  <c r="AN10" i="8"/>
  <c r="AL10" i="8"/>
  <c r="AK10" i="8"/>
  <c r="AJ10" i="8"/>
  <c r="AG10" i="8"/>
  <c r="AV10" i="8" s="1"/>
  <c r="AD10" i="8"/>
  <c r="AU10" i="8" s="1"/>
  <c r="AC10" i="8"/>
  <c r="BZ8" i="8"/>
  <c r="AT8" i="8"/>
  <c r="AN8" i="8"/>
  <c r="AL8" i="8"/>
  <c r="AK8" i="8"/>
  <c r="AJ8" i="8"/>
  <c r="AG8" i="8"/>
  <c r="AV8" i="8" s="1"/>
  <c r="AD8" i="8"/>
  <c r="AU8" i="8" s="1"/>
  <c r="AC8" i="8"/>
  <c r="BZ6" i="8"/>
  <c r="AT6" i="8"/>
  <c r="AN6" i="8"/>
  <c r="AL6" i="8"/>
  <c r="AK6" i="8"/>
  <c r="AJ6" i="8"/>
  <c r="AG6" i="8"/>
  <c r="AV6" i="8" s="1"/>
  <c r="AD6" i="8"/>
  <c r="AU6" i="8" s="1"/>
  <c r="AC6" i="8"/>
  <c r="BZ3" i="8"/>
  <c r="AT3" i="8"/>
  <c r="AN3" i="8"/>
  <c r="AL3" i="8"/>
  <c r="AK3" i="8"/>
  <c r="AJ3" i="8"/>
  <c r="AG3" i="8"/>
  <c r="AV3" i="8" s="1"/>
  <c r="AD3" i="8"/>
  <c r="AU3" i="8" s="1"/>
  <c r="AC3" i="8"/>
  <c r="BZ176" i="7"/>
  <c r="AV176" i="7"/>
  <c r="AT176" i="7"/>
  <c r="AN176" i="7"/>
  <c r="AL176" i="7"/>
  <c r="AK176" i="7"/>
  <c r="AJ176" i="7"/>
  <c r="AG176" i="7"/>
  <c r="AD176" i="7"/>
  <c r="AU176" i="7" s="1"/>
  <c r="AC176" i="7"/>
  <c r="BZ174" i="7"/>
  <c r="AT174" i="7"/>
  <c r="AN174" i="7"/>
  <c r="AL174" i="7"/>
  <c r="AK174" i="7"/>
  <c r="AJ174" i="7"/>
  <c r="AG174" i="7"/>
  <c r="AV174" i="7" s="1"/>
  <c r="AD174" i="7"/>
  <c r="AU174" i="7" s="1"/>
  <c r="AC174" i="7"/>
  <c r="BZ173" i="7"/>
  <c r="AV173" i="7"/>
  <c r="AT173" i="7"/>
  <c r="AN173" i="7"/>
  <c r="AL173" i="7"/>
  <c r="AK173" i="7"/>
  <c r="AJ173" i="7"/>
  <c r="AG173" i="7"/>
  <c r="AD173" i="7"/>
  <c r="AU173" i="7" s="1"/>
  <c r="AC173" i="7"/>
  <c r="BZ172" i="7"/>
  <c r="AV172" i="7"/>
  <c r="AT172" i="7"/>
  <c r="AN172" i="7"/>
  <c r="AL172" i="7"/>
  <c r="AK172" i="7"/>
  <c r="AJ172" i="7"/>
  <c r="AG172" i="7"/>
  <c r="AD172" i="7"/>
  <c r="AU172" i="7" s="1"/>
  <c r="AC172" i="7"/>
  <c r="BZ170" i="7"/>
  <c r="AT170" i="7"/>
  <c r="AN170" i="7"/>
  <c r="AL170" i="7"/>
  <c r="AK170" i="7"/>
  <c r="AJ170" i="7"/>
  <c r="AG170" i="7"/>
  <c r="AV170" i="7" s="1"/>
  <c r="AD170" i="7"/>
  <c r="AU170" i="7" s="1"/>
  <c r="AC170" i="7"/>
  <c r="BZ165" i="7"/>
  <c r="AT165" i="7"/>
  <c r="AN165" i="7"/>
  <c r="AL165" i="7"/>
  <c r="AK165" i="7"/>
  <c r="AJ165" i="7"/>
  <c r="AG165" i="7"/>
  <c r="AV165" i="7" s="1"/>
  <c r="AD165" i="7"/>
  <c r="AU165" i="7" s="1"/>
  <c r="AC165" i="7"/>
  <c r="BZ163" i="7"/>
  <c r="AV163" i="7"/>
  <c r="AT163" i="7"/>
  <c r="AN163" i="7"/>
  <c r="AL163" i="7"/>
  <c r="AK163" i="7"/>
  <c r="AJ163" i="7"/>
  <c r="AG163" i="7"/>
  <c r="AD163" i="7"/>
  <c r="AU163" i="7" s="1"/>
  <c r="AC163" i="7"/>
  <c r="BZ162" i="7"/>
  <c r="AT162" i="7"/>
  <c r="AN162" i="7"/>
  <c r="AL162" i="7"/>
  <c r="AK162" i="7"/>
  <c r="AJ162" i="7"/>
  <c r="AG162" i="7"/>
  <c r="AV162" i="7" s="1"/>
  <c r="AD162" i="7"/>
  <c r="AU162" i="7" s="1"/>
  <c r="AC162" i="7"/>
  <c r="BZ161" i="7"/>
  <c r="AV161" i="7"/>
  <c r="AT161" i="7"/>
  <c r="AN161" i="7"/>
  <c r="AL161" i="7"/>
  <c r="AK161" i="7"/>
  <c r="AJ161" i="7"/>
  <c r="AG161" i="7"/>
  <c r="AD161" i="7"/>
  <c r="AU161" i="7" s="1"/>
  <c r="AC161" i="7"/>
  <c r="BZ160" i="7"/>
  <c r="AV160" i="7"/>
  <c r="AT160" i="7"/>
  <c r="AN160" i="7"/>
  <c r="AL160" i="7"/>
  <c r="AK160" i="7"/>
  <c r="AJ160" i="7"/>
  <c r="AG160" i="7"/>
  <c r="AD160" i="7"/>
  <c r="AU160" i="7" s="1"/>
  <c r="AC160" i="7"/>
  <c r="BZ157" i="7"/>
  <c r="AV157" i="7"/>
  <c r="AT157" i="7"/>
  <c r="AN157" i="7"/>
  <c r="AL157" i="7"/>
  <c r="AK157" i="7"/>
  <c r="AJ157" i="7"/>
  <c r="AG157" i="7"/>
  <c r="AD157" i="7"/>
  <c r="AU157" i="7" s="1"/>
  <c r="AC157" i="7"/>
  <c r="BZ155" i="7"/>
  <c r="AV155" i="7"/>
  <c r="AT155" i="7"/>
  <c r="AN155" i="7"/>
  <c r="AL155" i="7"/>
  <c r="AK155" i="7"/>
  <c r="AJ155" i="7"/>
  <c r="AG155" i="7"/>
  <c r="AD155" i="7"/>
  <c r="AU155" i="7" s="1"/>
  <c r="AC155" i="7"/>
  <c r="BZ154" i="7"/>
  <c r="AV154" i="7"/>
  <c r="AT154" i="7"/>
  <c r="AN154" i="7"/>
  <c r="AL154" i="7"/>
  <c r="AK154" i="7"/>
  <c r="AJ154" i="7"/>
  <c r="AG154" i="7"/>
  <c r="AD154" i="7"/>
  <c r="AU154" i="7" s="1"/>
  <c r="AC154" i="7"/>
  <c r="BZ149" i="7"/>
  <c r="AV149" i="7"/>
  <c r="AT149" i="7"/>
  <c r="AN149" i="7"/>
  <c r="AL149" i="7"/>
  <c r="AK149" i="7"/>
  <c r="AJ149" i="7"/>
  <c r="AG149" i="7"/>
  <c r="AD149" i="7"/>
  <c r="AU149" i="7" s="1"/>
  <c r="AC149" i="7"/>
  <c r="BZ148" i="7"/>
  <c r="AT148" i="7"/>
  <c r="AL148" i="7"/>
  <c r="AK148" i="7"/>
  <c r="AJ148" i="7"/>
  <c r="AG148" i="7"/>
  <c r="AV148" i="7" s="1"/>
  <c r="AD148" i="7"/>
  <c r="AU148" i="7" s="1"/>
  <c r="AC148" i="7"/>
  <c r="BZ147" i="7"/>
  <c r="AV147" i="7"/>
  <c r="AT147" i="7"/>
  <c r="AN147" i="7"/>
  <c r="AL147" i="7"/>
  <c r="AK147" i="7"/>
  <c r="AJ147" i="7"/>
  <c r="AG147" i="7"/>
  <c r="AD147" i="7"/>
  <c r="AU147" i="7" s="1"/>
  <c r="AC147" i="7"/>
  <c r="BZ145" i="7"/>
  <c r="AV145" i="7"/>
  <c r="AT145" i="7"/>
  <c r="AN145" i="7"/>
  <c r="AL145" i="7"/>
  <c r="AK145" i="7"/>
  <c r="AJ145" i="7"/>
  <c r="AG145" i="7"/>
  <c r="AD145" i="7"/>
  <c r="AU145" i="7" s="1"/>
  <c r="AC145" i="7"/>
  <c r="BZ143" i="7"/>
  <c r="BV143" i="7"/>
  <c r="AV143" i="7"/>
  <c r="AT143" i="7"/>
  <c r="AN143" i="7"/>
  <c r="AL143" i="7"/>
  <c r="AK143" i="7"/>
  <c r="AJ143" i="7"/>
  <c r="AG143" i="7"/>
  <c r="AE143" i="7"/>
  <c r="AD143" i="7"/>
  <c r="AU143" i="7" s="1"/>
  <c r="AC143" i="7"/>
  <c r="BZ142" i="7"/>
  <c r="AV142" i="7"/>
  <c r="AT142" i="7"/>
  <c r="AN142" i="7"/>
  <c r="AL142" i="7"/>
  <c r="AK142" i="7"/>
  <c r="AJ142" i="7"/>
  <c r="AG142" i="7"/>
  <c r="AD142" i="7"/>
  <c r="AU142" i="7" s="1"/>
  <c r="AC142" i="7"/>
  <c r="BZ141" i="7"/>
  <c r="AV141" i="7"/>
  <c r="AT141" i="7"/>
  <c r="AN141" i="7"/>
  <c r="AL141" i="7"/>
  <c r="AK141" i="7"/>
  <c r="AJ141" i="7"/>
  <c r="AG141" i="7"/>
  <c r="AD141" i="7"/>
  <c r="AU141" i="7" s="1"/>
  <c r="AC141" i="7"/>
  <c r="BZ140" i="7"/>
  <c r="AV140" i="7"/>
  <c r="AT140" i="7"/>
  <c r="AN140" i="7"/>
  <c r="AL140" i="7"/>
  <c r="AK140" i="7"/>
  <c r="AJ140" i="7"/>
  <c r="AG140" i="7"/>
  <c r="AD140" i="7"/>
  <c r="AU140" i="7" s="1"/>
  <c r="AC140" i="7"/>
  <c r="BZ138" i="7"/>
  <c r="BV138" i="7"/>
  <c r="AT138" i="7"/>
  <c r="AN138" i="7"/>
  <c r="AL138" i="7"/>
  <c r="AK138" i="7"/>
  <c r="AJ138" i="7"/>
  <c r="AG138" i="7"/>
  <c r="AV138" i="7" s="1"/>
  <c r="AE138" i="7"/>
  <c r="AD138" i="7"/>
  <c r="AU138" i="7" s="1"/>
  <c r="AC138" i="7"/>
  <c r="BZ135" i="7"/>
  <c r="AV135" i="7"/>
  <c r="AT135" i="7"/>
  <c r="AN135" i="7"/>
  <c r="AL135" i="7"/>
  <c r="AK135" i="7"/>
  <c r="AJ135" i="7"/>
  <c r="AG135" i="7"/>
  <c r="AD135" i="7"/>
  <c r="AU135" i="7" s="1"/>
  <c r="AC135" i="7"/>
  <c r="BZ133" i="7"/>
  <c r="AV133" i="7"/>
  <c r="AT133" i="7"/>
  <c r="AN133" i="7"/>
  <c r="AL133" i="7"/>
  <c r="AK133" i="7"/>
  <c r="AJ133" i="7"/>
  <c r="AG133" i="7"/>
  <c r="AD133" i="7"/>
  <c r="AU133" i="7" s="1"/>
  <c r="AC133" i="7"/>
  <c r="BZ132" i="7"/>
  <c r="BV132" i="7"/>
  <c r="AV132" i="7"/>
  <c r="AT132" i="7"/>
  <c r="AN132" i="7"/>
  <c r="AL132" i="7"/>
  <c r="AK132" i="7"/>
  <c r="AJ132" i="7"/>
  <c r="AG132" i="7"/>
  <c r="AE132" i="7"/>
  <c r="AD132" i="7"/>
  <c r="AU132" i="7" s="1"/>
  <c r="AC132" i="7"/>
  <c r="BZ127" i="7"/>
  <c r="AT127" i="7"/>
  <c r="AN127" i="7"/>
  <c r="AL127" i="7"/>
  <c r="AK127" i="7"/>
  <c r="AJ127" i="7"/>
  <c r="AG127" i="7"/>
  <c r="AV127" i="7" s="1"/>
  <c r="AD127" i="7"/>
  <c r="AU127" i="7" s="1"/>
  <c r="AC127" i="7"/>
  <c r="BZ126" i="7"/>
  <c r="AT126" i="7"/>
  <c r="AN126" i="7"/>
  <c r="AL126" i="7"/>
  <c r="AK126" i="7"/>
  <c r="AJ126" i="7"/>
  <c r="AG126" i="7"/>
  <c r="AV126" i="7" s="1"/>
  <c r="AD126" i="7"/>
  <c r="AU126" i="7" s="1"/>
  <c r="AC126" i="7"/>
  <c r="BZ125" i="7"/>
  <c r="AT125" i="7"/>
  <c r="AN125" i="7"/>
  <c r="AL125" i="7"/>
  <c r="AK125" i="7"/>
  <c r="AJ125" i="7"/>
  <c r="AG125" i="7"/>
  <c r="AV125" i="7" s="1"/>
  <c r="AD125" i="7"/>
  <c r="AU125" i="7" s="1"/>
  <c r="AC125" i="7"/>
  <c r="BZ124" i="7"/>
  <c r="BV124" i="7"/>
  <c r="AT124" i="7"/>
  <c r="AN124" i="7"/>
  <c r="AL124" i="7"/>
  <c r="AK124" i="7"/>
  <c r="AJ124" i="7"/>
  <c r="AG124" i="7"/>
  <c r="AV124" i="7" s="1"/>
  <c r="AE124" i="7"/>
  <c r="AD124" i="7"/>
  <c r="AU124" i="7" s="1"/>
  <c r="AC124" i="7"/>
  <c r="BZ123" i="7"/>
  <c r="BV123" i="7"/>
  <c r="AV123" i="7"/>
  <c r="AT123" i="7"/>
  <c r="AN123" i="7"/>
  <c r="AL123" i="7"/>
  <c r="AK123" i="7"/>
  <c r="AJ123" i="7"/>
  <c r="AG123" i="7"/>
  <c r="AE123" i="7"/>
  <c r="AD123" i="7"/>
  <c r="AU123" i="7" s="1"/>
  <c r="AC123" i="7"/>
  <c r="BZ122" i="7"/>
  <c r="AT122" i="7"/>
  <c r="AN122" i="7"/>
  <c r="AL122" i="7"/>
  <c r="AK122" i="7"/>
  <c r="AJ122" i="7"/>
  <c r="AG122" i="7"/>
  <c r="AV122" i="7" s="1"/>
  <c r="AD122" i="7"/>
  <c r="AU122" i="7" s="1"/>
  <c r="AC122" i="7"/>
  <c r="BZ121" i="7"/>
  <c r="BV121" i="7"/>
  <c r="AT121" i="7"/>
  <c r="AN121" i="7"/>
  <c r="AL121" i="7"/>
  <c r="AK121" i="7"/>
  <c r="AJ121" i="7"/>
  <c r="AG121" i="7"/>
  <c r="AV121" i="7" s="1"/>
  <c r="AE121" i="7"/>
  <c r="AD121" i="7"/>
  <c r="AU121" i="7" s="1"/>
  <c r="AC121" i="7"/>
  <c r="BZ119" i="7"/>
  <c r="BV119" i="7"/>
  <c r="AT119" i="7"/>
  <c r="AN119" i="7"/>
  <c r="AL119" i="7"/>
  <c r="AK119" i="7"/>
  <c r="AJ119" i="7"/>
  <c r="AG119" i="7"/>
  <c r="AV119" i="7" s="1"/>
  <c r="AE119" i="7"/>
  <c r="AD119" i="7"/>
  <c r="AU119" i="7" s="1"/>
  <c r="AC119" i="7"/>
  <c r="BZ117" i="7"/>
  <c r="AV117" i="7"/>
  <c r="AT117" i="7"/>
  <c r="AN117" i="7"/>
  <c r="AL117" i="7"/>
  <c r="AK117" i="7"/>
  <c r="AJ117" i="7"/>
  <c r="AG117" i="7"/>
  <c r="AD117" i="7"/>
  <c r="AU117" i="7" s="1"/>
  <c r="AC117" i="7"/>
  <c r="BZ116" i="7"/>
  <c r="BV116" i="7"/>
  <c r="AV116" i="7"/>
  <c r="AT116" i="7"/>
  <c r="AN116" i="7"/>
  <c r="AL116" i="7"/>
  <c r="AK116" i="7"/>
  <c r="AJ116" i="7"/>
  <c r="AG116" i="7"/>
  <c r="AE116" i="7"/>
  <c r="AD116" i="7"/>
  <c r="AU116" i="7" s="1"/>
  <c r="AC116" i="7"/>
  <c r="BZ115" i="7"/>
  <c r="AT115" i="7"/>
  <c r="AN115" i="7"/>
  <c r="AL115" i="7"/>
  <c r="AK115" i="7"/>
  <c r="AJ115" i="7"/>
  <c r="AG115" i="7"/>
  <c r="AV115" i="7" s="1"/>
  <c r="AD115" i="7"/>
  <c r="AU115" i="7" s="1"/>
  <c r="AC115" i="7"/>
  <c r="BZ109" i="7"/>
  <c r="BV109" i="7"/>
  <c r="AT109" i="7"/>
  <c r="AN109" i="7"/>
  <c r="AL109" i="7"/>
  <c r="AK109" i="7"/>
  <c r="AJ109" i="7"/>
  <c r="AG109" i="7"/>
  <c r="AV109" i="7" s="1"/>
  <c r="AE109" i="7"/>
  <c r="AD109" i="7"/>
  <c r="AU109" i="7" s="1"/>
  <c r="AC109" i="7"/>
  <c r="BZ108" i="7"/>
  <c r="BV108" i="7"/>
  <c r="AT108" i="7"/>
  <c r="AN108" i="7"/>
  <c r="AL108" i="7"/>
  <c r="AK108" i="7"/>
  <c r="AJ108" i="7"/>
  <c r="AG108" i="7"/>
  <c r="AV108" i="7" s="1"/>
  <c r="AE108" i="7"/>
  <c r="AD108" i="7"/>
  <c r="AU108" i="7" s="1"/>
  <c r="AC108" i="7"/>
  <c r="BZ107" i="7"/>
  <c r="AT107" i="7"/>
  <c r="AN107" i="7"/>
  <c r="AL107" i="7"/>
  <c r="AK107" i="7"/>
  <c r="AJ107" i="7"/>
  <c r="AG107" i="7"/>
  <c r="AV107" i="7" s="1"/>
  <c r="AD107" i="7"/>
  <c r="AU107" i="7" s="1"/>
  <c r="AC107" i="7"/>
  <c r="BZ106" i="7"/>
  <c r="AT106" i="7"/>
  <c r="AN106" i="7"/>
  <c r="AL106" i="7"/>
  <c r="AK106" i="7"/>
  <c r="AJ106" i="7"/>
  <c r="AG106" i="7"/>
  <c r="AV106" i="7" s="1"/>
  <c r="AD106" i="7"/>
  <c r="AU106" i="7" s="1"/>
  <c r="AC106" i="7"/>
  <c r="BZ105" i="7"/>
  <c r="AT105" i="7"/>
  <c r="AN105" i="7"/>
  <c r="AL105" i="7"/>
  <c r="AK105" i="7"/>
  <c r="AJ105" i="7"/>
  <c r="AG105" i="7"/>
  <c r="AV105" i="7" s="1"/>
  <c r="AD105" i="7"/>
  <c r="AU105" i="7" s="1"/>
  <c r="AC105" i="7"/>
  <c r="BZ104" i="7"/>
  <c r="BV104" i="7"/>
  <c r="AT104" i="7"/>
  <c r="AN104" i="7"/>
  <c r="AL104" i="7"/>
  <c r="AK104" i="7"/>
  <c r="AJ104" i="7"/>
  <c r="AG104" i="7"/>
  <c r="AV104" i="7" s="1"/>
  <c r="AE104" i="7"/>
  <c r="AD104" i="7"/>
  <c r="AU104" i="7" s="1"/>
  <c r="AC104" i="7"/>
  <c r="BZ98" i="7"/>
  <c r="AV98" i="7"/>
  <c r="AT98" i="7"/>
  <c r="AN98" i="7"/>
  <c r="AL98" i="7"/>
  <c r="AK98" i="7"/>
  <c r="AJ98" i="7"/>
  <c r="AG98" i="7"/>
  <c r="AD98" i="7"/>
  <c r="AU98" i="7" s="1"/>
  <c r="AC98" i="7"/>
  <c r="BZ97" i="7"/>
  <c r="AV97" i="7"/>
  <c r="AT97" i="7"/>
  <c r="AN97" i="7"/>
  <c r="AL97" i="7"/>
  <c r="AK97" i="7"/>
  <c r="AJ97" i="7"/>
  <c r="AG97" i="7"/>
  <c r="AD97" i="7"/>
  <c r="AU97" i="7" s="1"/>
  <c r="AC97" i="7"/>
  <c r="BZ91" i="7"/>
  <c r="AV91" i="7"/>
  <c r="AT91" i="7"/>
  <c r="AN91" i="7"/>
  <c r="AL91" i="7"/>
  <c r="AK91" i="7"/>
  <c r="AJ91" i="7"/>
  <c r="AG91" i="7"/>
  <c r="AD91" i="7"/>
  <c r="AU91" i="7" s="1"/>
  <c r="AC91" i="7"/>
  <c r="BZ86" i="7"/>
  <c r="AT86" i="7"/>
  <c r="AN86" i="7"/>
  <c r="AL86" i="7"/>
  <c r="AK86" i="7"/>
  <c r="AJ86" i="7"/>
  <c r="AG86" i="7"/>
  <c r="AV86" i="7" s="1"/>
  <c r="AD86" i="7"/>
  <c r="AU86" i="7" s="1"/>
  <c r="AC86" i="7"/>
  <c r="BZ84" i="7"/>
  <c r="AV84" i="7"/>
  <c r="AT84" i="7"/>
  <c r="AN84" i="7"/>
  <c r="AL84" i="7"/>
  <c r="AK84" i="7"/>
  <c r="AJ84" i="7"/>
  <c r="AG84" i="7"/>
  <c r="AD84" i="7"/>
  <c r="AU84" i="7" s="1"/>
  <c r="AC84" i="7"/>
  <c r="BZ83" i="7"/>
  <c r="AT83" i="7"/>
  <c r="AN83" i="7"/>
  <c r="AL83" i="7"/>
  <c r="AK83" i="7"/>
  <c r="AJ83" i="7"/>
  <c r="AG83" i="7"/>
  <c r="AV83" i="7" s="1"/>
  <c r="AD83" i="7"/>
  <c r="AU83" i="7" s="1"/>
  <c r="AC83" i="7"/>
  <c r="BZ82" i="7"/>
  <c r="BV82" i="7"/>
  <c r="AV82" i="7"/>
  <c r="AT82" i="7"/>
  <c r="AN82" i="7"/>
  <c r="AL82" i="7"/>
  <c r="AK82" i="7"/>
  <c r="AJ82" i="7"/>
  <c r="AG82" i="7"/>
  <c r="AE82" i="7"/>
  <c r="AD82" i="7"/>
  <c r="AU82" i="7" s="1"/>
  <c r="AC82" i="7"/>
  <c r="BZ79" i="7"/>
  <c r="BV79" i="7"/>
  <c r="AV79" i="7"/>
  <c r="AT79" i="7"/>
  <c r="AN79" i="7"/>
  <c r="AL79" i="7"/>
  <c r="AK79" i="7"/>
  <c r="AJ79" i="7"/>
  <c r="AG79" i="7"/>
  <c r="AE79" i="7"/>
  <c r="AD79" i="7"/>
  <c r="AU79" i="7" s="1"/>
  <c r="AC79" i="7"/>
  <c r="BZ78" i="7"/>
  <c r="AV78" i="7"/>
  <c r="AT78" i="7"/>
  <c r="AN78" i="7"/>
  <c r="AL78" i="7"/>
  <c r="AK78" i="7"/>
  <c r="AJ78" i="7"/>
  <c r="AG78" i="7"/>
  <c r="AD78" i="7"/>
  <c r="AU78" i="7" s="1"/>
  <c r="AC78" i="7"/>
  <c r="BZ77" i="7"/>
  <c r="BV77" i="7"/>
  <c r="AT77" i="7"/>
  <c r="AN77" i="7"/>
  <c r="AL77" i="7"/>
  <c r="AK77" i="7"/>
  <c r="AJ77" i="7"/>
  <c r="AG77" i="7"/>
  <c r="AV77" i="7" s="1"/>
  <c r="AE77" i="7"/>
  <c r="AD77" i="7"/>
  <c r="AU77" i="7" s="1"/>
  <c r="AC77" i="7"/>
  <c r="BZ75" i="7"/>
  <c r="AT75" i="7"/>
  <c r="AN75" i="7"/>
  <c r="AL75" i="7"/>
  <c r="AK75" i="7"/>
  <c r="AJ75" i="7"/>
  <c r="AG75" i="7"/>
  <c r="AV75" i="7" s="1"/>
  <c r="AD75" i="7"/>
  <c r="AU75" i="7" s="1"/>
  <c r="AC75" i="7"/>
  <c r="BZ60" i="7"/>
  <c r="BV60" i="7"/>
  <c r="AT60" i="7"/>
  <c r="AN60" i="7"/>
  <c r="AL60" i="7"/>
  <c r="AK60" i="7"/>
  <c r="AJ60" i="7"/>
  <c r="AG60" i="7"/>
  <c r="AV60" i="7" s="1"/>
  <c r="AE60" i="7"/>
  <c r="AD60" i="7"/>
  <c r="AU60" i="7" s="1"/>
  <c r="AC60" i="7"/>
  <c r="BZ54" i="7"/>
  <c r="AT54" i="7"/>
  <c r="AN54" i="7"/>
  <c r="AL54" i="7"/>
  <c r="AK54" i="7"/>
  <c r="AJ54" i="7"/>
  <c r="AG54" i="7"/>
  <c r="AV54" i="7" s="1"/>
  <c r="AD54" i="7"/>
  <c r="AU54" i="7" s="1"/>
  <c r="AC54" i="7"/>
  <c r="BZ44" i="7"/>
  <c r="AT44" i="7"/>
  <c r="AN44" i="7"/>
  <c r="AL44" i="7"/>
  <c r="AK44" i="7"/>
  <c r="AJ44" i="7"/>
  <c r="AG44" i="7"/>
  <c r="AV44" i="7" s="1"/>
  <c r="AD44" i="7"/>
  <c r="AU44" i="7" s="1"/>
  <c r="AC44" i="7"/>
  <c r="BZ42" i="7"/>
  <c r="AT42" i="7"/>
  <c r="AN42" i="7"/>
  <c r="AL42" i="7"/>
  <c r="AK42" i="7"/>
  <c r="AJ42" i="7"/>
  <c r="AG42" i="7"/>
  <c r="AV42" i="7" s="1"/>
  <c r="AD42" i="7"/>
  <c r="AU42" i="7" s="1"/>
  <c r="AC42" i="7"/>
  <c r="BZ41" i="7"/>
  <c r="AT41" i="7"/>
  <c r="AN41" i="7"/>
  <c r="AL41" i="7"/>
  <c r="AK41" i="7"/>
  <c r="AJ41" i="7"/>
  <c r="AG41" i="7"/>
  <c r="AV41" i="7" s="1"/>
  <c r="AD41" i="7"/>
  <c r="AU41" i="7" s="1"/>
  <c r="AC41" i="7"/>
  <c r="BZ38" i="7"/>
  <c r="AV38" i="7"/>
  <c r="AT38" i="7"/>
  <c r="AN38" i="7"/>
  <c r="AL38" i="7"/>
  <c r="AK38" i="7"/>
  <c r="AJ38" i="7"/>
  <c r="AG38" i="7"/>
  <c r="AD38" i="7"/>
  <c r="AU38" i="7" s="1"/>
  <c r="AC38" i="7"/>
  <c r="BZ37" i="7"/>
  <c r="AV37" i="7"/>
  <c r="AT37" i="7"/>
  <c r="AN37" i="7"/>
  <c r="AL37" i="7"/>
  <c r="AK37" i="7"/>
  <c r="AJ37" i="7"/>
  <c r="AG37" i="7"/>
  <c r="AD37" i="7"/>
  <c r="AU37" i="7" s="1"/>
  <c r="AC37" i="7"/>
  <c r="BZ36" i="7"/>
  <c r="AV36" i="7"/>
  <c r="AT36" i="7"/>
  <c r="AN36" i="7"/>
  <c r="AL36" i="7"/>
  <c r="AK36" i="7"/>
  <c r="AJ36" i="7"/>
  <c r="AG36" i="7"/>
  <c r="AD36" i="7"/>
  <c r="AU36" i="7" s="1"/>
  <c r="AC36" i="7"/>
  <c r="BZ34" i="7"/>
  <c r="AV34" i="7"/>
  <c r="AT34" i="7"/>
  <c r="AN34" i="7"/>
  <c r="AL34" i="7"/>
  <c r="AK34" i="7"/>
  <c r="AJ34" i="7"/>
  <c r="AG34" i="7"/>
  <c r="AD34" i="7"/>
  <c r="AU34" i="7" s="1"/>
  <c r="AC34" i="7"/>
  <c r="BZ29" i="7"/>
  <c r="AV29" i="7"/>
  <c r="AT29" i="7"/>
  <c r="AN29" i="7"/>
  <c r="AL29" i="7"/>
  <c r="AK29" i="7"/>
  <c r="AJ29" i="7"/>
  <c r="AG29" i="7"/>
  <c r="AD29" i="7"/>
  <c r="AU29" i="7" s="1"/>
  <c r="AC29" i="7"/>
  <c r="BZ28" i="7"/>
  <c r="AT28" i="7"/>
  <c r="AN28" i="7"/>
  <c r="AL28" i="7"/>
  <c r="AK28" i="7"/>
  <c r="AJ28" i="7"/>
  <c r="AG28" i="7"/>
  <c r="AV28" i="7" s="1"/>
  <c r="AD28" i="7"/>
  <c r="AU28" i="7" s="1"/>
  <c r="AC28" i="7"/>
  <c r="BZ26" i="7"/>
  <c r="AT26" i="7"/>
  <c r="AN26" i="7"/>
  <c r="AL26" i="7"/>
  <c r="AK26" i="7"/>
  <c r="AJ26" i="7"/>
  <c r="AG26" i="7"/>
  <c r="AV26" i="7" s="1"/>
  <c r="AD26" i="7"/>
  <c r="AU26" i="7" s="1"/>
  <c r="AC26" i="7"/>
  <c r="BZ21" i="7"/>
  <c r="AT21" i="7"/>
  <c r="AN21" i="7"/>
  <c r="AL21" i="7"/>
  <c r="AK21" i="7"/>
  <c r="AJ21" i="7"/>
  <c r="AG21" i="7"/>
  <c r="AV21" i="7" s="1"/>
  <c r="AD21" i="7"/>
  <c r="AU21" i="7" s="1"/>
  <c r="AC21" i="7"/>
  <c r="BZ19" i="7"/>
  <c r="BV19" i="7"/>
  <c r="AT19" i="7"/>
  <c r="AN19" i="7"/>
  <c r="AL19" i="7"/>
  <c r="AK19" i="7"/>
  <c r="AJ19" i="7"/>
  <c r="AG19" i="7"/>
  <c r="AV19" i="7" s="1"/>
  <c r="AE19" i="7"/>
  <c r="AD19" i="7"/>
  <c r="AU19" i="7" s="1"/>
  <c r="AC19" i="7"/>
  <c r="BZ17" i="7"/>
  <c r="AV17" i="7"/>
  <c r="AT17" i="7"/>
  <c r="AN17" i="7"/>
  <c r="AL17" i="7"/>
  <c r="AK17" i="7"/>
  <c r="AJ17" i="7"/>
  <c r="AG17" i="7"/>
  <c r="AD17" i="7"/>
  <c r="AU17" i="7" s="1"/>
  <c r="AC17" i="7"/>
  <c r="BZ15" i="7"/>
  <c r="AT15" i="7"/>
  <c r="AN15" i="7"/>
  <c r="AL15" i="7"/>
  <c r="AK15" i="7"/>
  <c r="AJ15" i="7"/>
  <c r="AG15" i="7"/>
  <c r="AV15" i="7" s="1"/>
  <c r="AD15" i="7"/>
  <c r="AU15" i="7" s="1"/>
  <c r="AC15" i="7"/>
  <c r="BZ14" i="7"/>
  <c r="BV14" i="7"/>
  <c r="AV14" i="7"/>
  <c r="AT14" i="7"/>
  <c r="AN14" i="7"/>
  <c r="AL14" i="7"/>
  <c r="AK14" i="7"/>
  <c r="AJ14" i="7"/>
  <c r="AG14" i="7"/>
  <c r="AE14" i="7"/>
  <c r="AD14" i="7"/>
  <c r="AU14" i="7" s="1"/>
  <c r="AC14" i="7"/>
  <c r="BZ13" i="7"/>
  <c r="AV13" i="7"/>
  <c r="AT13" i="7"/>
  <c r="AN13" i="7"/>
  <c r="AL13" i="7"/>
  <c r="AK13" i="7"/>
  <c r="AJ13" i="7"/>
  <c r="AG13" i="7"/>
  <c r="AD13" i="7"/>
  <c r="AU13" i="7" s="1"/>
  <c r="AC13" i="7"/>
  <c r="BZ11" i="7"/>
  <c r="AT11" i="7"/>
  <c r="AN11" i="7"/>
  <c r="AL11" i="7"/>
  <c r="AK11" i="7"/>
  <c r="AJ11" i="7"/>
  <c r="AG11" i="7"/>
  <c r="AV11" i="7" s="1"/>
  <c r="AD11" i="7"/>
  <c r="AU11" i="7" s="1"/>
  <c r="AC11" i="7"/>
  <c r="BZ10" i="7"/>
  <c r="AT10" i="7"/>
  <c r="AN10" i="7"/>
  <c r="AL10" i="7"/>
  <c r="AK10" i="7"/>
  <c r="AJ10" i="7"/>
  <c r="AG10" i="7"/>
  <c r="AV10" i="7" s="1"/>
  <c r="AD10" i="7"/>
  <c r="AU10" i="7" s="1"/>
  <c r="AC10" i="7"/>
  <c r="BZ9" i="7"/>
  <c r="AT9" i="7"/>
  <c r="AN9" i="7"/>
  <c r="AL9" i="7"/>
  <c r="AK9" i="7"/>
  <c r="AJ9" i="7"/>
  <c r="AG9" i="7"/>
  <c r="AV9" i="7" s="1"/>
  <c r="AD9" i="7"/>
  <c r="AU9" i="7" s="1"/>
  <c r="AC9" i="7"/>
  <c r="BZ8" i="7"/>
  <c r="AT8" i="7"/>
  <c r="AN8" i="7"/>
  <c r="AL8" i="7"/>
  <c r="AK8" i="7"/>
  <c r="AJ8" i="7"/>
  <c r="AG8" i="7"/>
  <c r="AV8" i="7" s="1"/>
  <c r="AD8" i="7"/>
  <c r="AU8" i="7" s="1"/>
  <c r="AC8" i="7"/>
  <c r="BZ7" i="7"/>
  <c r="BV7" i="7"/>
  <c r="AT7" i="7"/>
  <c r="AN7" i="7"/>
  <c r="AL7" i="7"/>
  <c r="AK7" i="7"/>
  <c r="AJ7" i="7"/>
  <c r="AG7" i="7"/>
  <c r="AV7" i="7" s="1"/>
  <c r="AE7" i="7"/>
  <c r="AD7" i="7"/>
  <c r="AU7" i="7" s="1"/>
  <c r="AC7" i="7"/>
  <c r="BZ5" i="7"/>
  <c r="BV5" i="7"/>
  <c r="AT5" i="7"/>
  <c r="AN5" i="7"/>
  <c r="AL5" i="7"/>
  <c r="AK5" i="7"/>
  <c r="AJ5" i="7"/>
  <c r="AG5" i="7"/>
  <c r="AV5" i="7" s="1"/>
  <c r="AE5" i="7"/>
  <c r="AD5" i="7"/>
  <c r="AU5" i="7" s="1"/>
  <c r="AC5" i="7"/>
  <c r="BZ4" i="7"/>
  <c r="BV4" i="7"/>
  <c r="AT4" i="7"/>
  <c r="AN4" i="7"/>
  <c r="AL4" i="7"/>
  <c r="AK4" i="7"/>
  <c r="AJ4" i="7"/>
  <c r="AG4" i="7"/>
  <c r="AV4" i="7" s="1"/>
  <c r="AE4" i="7"/>
  <c r="AD4" i="7"/>
  <c r="AU4" i="7" s="1"/>
  <c r="AC4" i="7"/>
  <c r="BZ3" i="7"/>
  <c r="BV3" i="7"/>
  <c r="AT3" i="7"/>
  <c r="AN3" i="7"/>
  <c r="AL3" i="7"/>
  <c r="AK3" i="7"/>
  <c r="AJ3" i="7"/>
  <c r="AG3" i="7"/>
  <c r="AV3" i="7" s="1"/>
  <c r="AE3" i="7"/>
  <c r="AD3" i="7"/>
  <c r="AU3" i="7" s="1"/>
  <c r="AC3" i="7"/>
  <c r="BZ193" i="6"/>
  <c r="BV193" i="6"/>
  <c r="AT193" i="6"/>
  <c r="AN193" i="6"/>
  <c r="AL193" i="6"/>
  <c r="AK193" i="6"/>
  <c r="AJ193" i="6"/>
  <c r="AG193" i="6"/>
  <c r="AV193" i="6" s="1"/>
  <c r="AE193" i="6"/>
  <c r="AD193" i="6"/>
  <c r="AU193" i="6" s="1"/>
  <c r="AC193" i="6"/>
  <c r="BZ191" i="6"/>
  <c r="AV191" i="6"/>
  <c r="AT191" i="6"/>
  <c r="AN191" i="6"/>
  <c r="AL191" i="6"/>
  <c r="AK191" i="6"/>
  <c r="AJ191" i="6"/>
  <c r="AG191" i="6"/>
  <c r="AD191" i="6"/>
  <c r="AU191" i="6" s="1"/>
  <c r="AC191" i="6"/>
  <c r="BZ189" i="6"/>
  <c r="AV189" i="6"/>
  <c r="AT189" i="6"/>
  <c r="AN189" i="6"/>
  <c r="AL189" i="6"/>
  <c r="AK189" i="6"/>
  <c r="AJ189" i="6"/>
  <c r="AG189" i="6"/>
  <c r="AD189" i="6"/>
  <c r="AU189" i="6" s="1"/>
  <c r="AC189" i="6"/>
  <c r="BZ188" i="6"/>
  <c r="AV188" i="6"/>
  <c r="AT188" i="6"/>
  <c r="AN188" i="6"/>
  <c r="AL188" i="6"/>
  <c r="AK188" i="6"/>
  <c r="AJ188" i="6"/>
  <c r="AG188" i="6"/>
  <c r="AD188" i="6"/>
  <c r="AU188" i="6" s="1"/>
  <c r="AC188" i="6"/>
  <c r="BZ186" i="6"/>
  <c r="AV186" i="6"/>
  <c r="AT186" i="6"/>
  <c r="AN186" i="6"/>
  <c r="AL186" i="6"/>
  <c r="AK186" i="6"/>
  <c r="AJ186" i="6"/>
  <c r="AG186" i="6"/>
  <c r="AD186" i="6"/>
  <c r="AU186" i="6" s="1"/>
  <c r="AC186" i="6"/>
  <c r="BZ185" i="6"/>
  <c r="BV185" i="6"/>
  <c r="AT185" i="6"/>
  <c r="AN185" i="6"/>
  <c r="AL185" i="6"/>
  <c r="AK185" i="6"/>
  <c r="AJ185" i="6"/>
  <c r="AG185" i="6"/>
  <c r="AV185" i="6" s="1"/>
  <c r="AE185" i="6"/>
  <c r="AD185" i="6"/>
  <c r="AU185" i="6" s="1"/>
  <c r="AC185" i="6"/>
  <c r="BZ183" i="6"/>
  <c r="AV183" i="6"/>
  <c r="AT183" i="6"/>
  <c r="AN183" i="6"/>
  <c r="AL183" i="6"/>
  <c r="AK183" i="6"/>
  <c r="AJ183" i="6"/>
  <c r="AG183" i="6"/>
  <c r="AD183" i="6"/>
  <c r="AU183" i="6" s="1"/>
  <c r="AC183" i="6"/>
  <c r="BZ182" i="6"/>
  <c r="AT182" i="6"/>
  <c r="AN182" i="6"/>
  <c r="AL182" i="6"/>
  <c r="AK182" i="6"/>
  <c r="AJ182" i="6"/>
  <c r="AG182" i="6"/>
  <c r="AV182" i="6" s="1"/>
  <c r="AD182" i="6"/>
  <c r="AU182" i="6" s="1"/>
  <c r="AC182" i="6"/>
  <c r="BZ181" i="6"/>
  <c r="AT181" i="6"/>
  <c r="AN181" i="6"/>
  <c r="AL181" i="6"/>
  <c r="AK181" i="6"/>
  <c r="AJ181" i="6"/>
  <c r="AG181" i="6"/>
  <c r="AV181" i="6" s="1"/>
  <c r="AD181" i="6"/>
  <c r="AU181" i="6" s="1"/>
  <c r="AC181" i="6"/>
  <c r="BZ180" i="6"/>
  <c r="AT180" i="6"/>
  <c r="AN180" i="6"/>
  <c r="AL180" i="6"/>
  <c r="AK180" i="6"/>
  <c r="AJ180" i="6"/>
  <c r="AG180" i="6"/>
  <c r="AV180" i="6" s="1"/>
  <c r="AD180" i="6"/>
  <c r="AU180" i="6" s="1"/>
  <c r="AC180" i="6"/>
  <c r="BZ179" i="6"/>
  <c r="AV179" i="6"/>
  <c r="AT179" i="6"/>
  <c r="AN179" i="6"/>
  <c r="AL179" i="6"/>
  <c r="AK179" i="6"/>
  <c r="AJ179" i="6"/>
  <c r="AG179" i="6"/>
  <c r="AD179" i="6"/>
  <c r="AU179" i="6" s="1"/>
  <c r="AC179" i="6"/>
  <c r="BZ178" i="6"/>
  <c r="AT178" i="6"/>
  <c r="AN178" i="6"/>
  <c r="AL178" i="6"/>
  <c r="AK178" i="6"/>
  <c r="AJ178" i="6"/>
  <c r="AG178" i="6"/>
  <c r="AV178" i="6" s="1"/>
  <c r="AD178" i="6"/>
  <c r="AU178" i="6" s="1"/>
  <c r="AC178" i="6"/>
  <c r="BZ177" i="6"/>
  <c r="AV177" i="6"/>
  <c r="AT177" i="6"/>
  <c r="AN177" i="6"/>
  <c r="AL177" i="6"/>
  <c r="AK177" i="6"/>
  <c r="AJ177" i="6"/>
  <c r="AG177" i="6"/>
  <c r="AD177" i="6"/>
  <c r="AU177" i="6" s="1"/>
  <c r="AC177" i="6"/>
  <c r="BZ172" i="6"/>
  <c r="AT172" i="6"/>
  <c r="AN172" i="6"/>
  <c r="AL172" i="6"/>
  <c r="AK172" i="6"/>
  <c r="AJ172" i="6"/>
  <c r="AG172" i="6"/>
  <c r="AV172" i="6" s="1"/>
  <c r="AD172" i="6"/>
  <c r="AU172" i="6" s="1"/>
  <c r="AC172" i="6"/>
  <c r="BZ171" i="6"/>
  <c r="AT171" i="6"/>
  <c r="AN171" i="6"/>
  <c r="AL171" i="6"/>
  <c r="AK171" i="6"/>
  <c r="AJ171" i="6"/>
  <c r="AG171" i="6"/>
  <c r="AV171" i="6" s="1"/>
  <c r="AD171" i="6"/>
  <c r="AU171" i="6" s="1"/>
  <c r="AC171" i="6"/>
  <c r="BZ165" i="6"/>
  <c r="BV165" i="6"/>
  <c r="AV165" i="6"/>
  <c r="AT165" i="6"/>
  <c r="AN165" i="6"/>
  <c r="AL165" i="6"/>
  <c r="AK165" i="6"/>
  <c r="AJ165" i="6"/>
  <c r="AG165" i="6"/>
  <c r="AE165" i="6"/>
  <c r="AD165" i="6"/>
  <c r="AU165" i="6" s="1"/>
  <c r="AC165" i="6"/>
  <c r="BZ164" i="6"/>
  <c r="AV164" i="6"/>
  <c r="AT164" i="6"/>
  <c r="AN164" i="6"/>
  <c r="AL164" i="6"/>
  <c r="AK164" i="6"/>
  <c r="AJ164" i="6"/>
  <c r="AG164" i="6"/>
  <c r="AD164" i="6"/>
  <c r="AU164" i="6" s="1"/>
  <c r="AC164" i="6"/>
  <c r="BZ163" i="6"/>
  <c r="AT163" i="6"/>
  <c r="AN163" i="6"/>
  <c r="AL163" i="6"/>
  <c r="AK163" i="6"/>
  <c r="AJ163" i="6"/>
  <c r="AG163" i="6"/>
  <c r="AV163" i="6" s="1"/>
  <c r="AD163" i="6"/>
  <c r="AU163" i="6" s="1"/>
  <c r="AC163" i="6"/>
  <c r="BZ162" i="6"/>
  <c r="BV162" i="6"/>
  <c r="AT162" i="6"/>
  <c r="AN162" i="6"/>
  <c r="AL162" i="6"/>
  <c r="AK162" i="6"/>
  <c r="AJ162" i="6"/>
  <c r="AG162" i="6"/>
  <c r="AV162" i="6" s="1"/>
  <c r="AE162" i="6"/>
  <c r="AD162" i="6"/>
  <c r="AU162" i="6" s="1"/>
  <c r="AC162" i="6"/>
  <c r="BZ161" i="6"/>
  <c r="AT161" i="6"/>
  <c r="AN161" i="6"/>
  <c r="AL161" i="6"/>
  <c r="AK161" i="6"/>
  <c r="AJ161" i="6"/>
  <c r="AG161" i="6"/>
  <c r="AV161" i="6" s="1"/>
  <c r="AD161" i="6"/>
  <c r="AU161" i="6" s="1"/>
  <c r="AC161" i="6"/>
  <c r="BZ159" i="6"/>
  <c r="AT159" i="6"/>
  <c r="AN159" i="6"/>
  <c r="AL159" i="6"/>
  <c r="AK159" i="6"/>
  <c r="AJ159" i="6"/>
  <c r="AG159" i="6"/>
  <c r="AV159" i="6" s="1"/>
  <c r="AD159" i="6"/>
  <c r="AU159" i="6" s="1"/>
  <c r="AC159" i="6"/>
  <c r="BZ157" i="6"/>
  <c r="AT157" i="6"/>
  <c r="AN157" i="6"/>
  <c r="AL157" i="6"/>
  <c r="AK157" i="6"/>
  <c r="AJ157" i="6"/>
  <c r="AG157" i="6"/>
  <c r="AV157" i="6" s="1"/>
  <c r="AD157" i="6"/>
  <c r="AU157" i="6" s="1"/>
  <c r="AC157" i="6"/>
  <c r="BZ156" i="6"/>
  <c r="AT156" i="6"/>
  <c r="AN156" i="6"/>
  <c r="AL156" i="6"/>
  <c r="AK156" i="6"/>
  <c r="AJ156" i="6"/>
  <c r="AG156" i="6"/>
  <c r="AV156" i="6" s="1"/>
  <c r="AD156" i="6"/>
  <c r="AU156" i="6" s="1"/>
  <c r="AC156" i="6"/>
  <c r="BZ155" i="6"/>
  <c r="AT155" i="6"/>
  <c r="AN155" i="6"/>
  <c r="AL155" i="6"/>
  <c r="AK155" i="6"/>
  <c r="AJ155" i="6"/>
  <c r="AG155" i="6"/>
  <c r="AV155" i="6" s="1"/>
  <c r="AD155" i="6"/>
  <c r="AU155" i="6" s="1"/>
  <c r="AC155" i="6"/>
  <c r="BZ154" i="6"/>
  <c r="BV154" i="6"/>
  <c r="AT154" i="6"/>
  <c r="AN154" i="6"/>
  <c r="AL154" i="6"/>
  <c r="AK154" i="6"/>
  <c r="AJ154" i="6"/>
  <c r="AG154" i="6"/>
  <c r="AV154" i="6" s="1"/>
  <c r="AE154" i="6"/>
  <c r="AD154" i="6"/>
  <c r="AU154" i="6" s="1"/>
  <c r="AC154" i="6"/>
  <c r="BZ152" i="6"/>
  <c r="AV152" i="6"/>
  <c r="AT152" i="6"/>
  <c r="AN152" i="6"/>
  <c r="AL152" i="6"/>
  <c r="AK152" i="6"/>
  <c r="AJ152" i="6"/>
  <c r="AG152" i="6"/>
  <c r="AD152" i="6"/>
  <c r="AU152" i="6" s="1"/>
  <c r="AC152" i="6"/>
  <c r="BZ147" i="6"/>
  <c r="AV147" i="6"/>
  <c r="AT147" i="6"/>
  <c r="AN147" i="6"/>
  <c r="AL147" i="6"/>
  <c r="AK147" i="6"/>
  <c r="AJ147" i="6"/>
  <c r="AG147" i="6"/>
  <c r="AD147" i="6"/>
  <c r="AU147" i="6" s="1"/>
  <c r="AC147" i="6"/>
  <c r="BZ146" i="6"/>
  <c r="AV146" i="6"/>
  <c r="AT146" i="6"/>
  <c r="AN146" i="6"/>
  <c r="AL146" i="6"/>
  <c r="AK146" i="6"/>
  <c r="AJ146" i="6"/>
  <c r="AG146" i="6"/>
  <c r="AD146" i="6"/>
  <c r="AU146" i="6" s="1"/>
  <c r="AC146" i="6"/>
  <c r="BZ145" i="6"/>
  <c r="AT145" i="6"/>
  <c r="AN145" i="6"/>
  <c r="AL145" i="6"/>
  <c r="AK145" i="6"/>
  <c r="AJ145" i="6"/>
  <c r="AG145" i="6"/>
  <c r="AV145" i="6" s="1"/>
  <c r="AD145" i="6"/>
  <c r="AU145" i="6" s="1"/>
  <c r="AC145" i="6"/>
  <c r="BZ144" i="6"/>
  <c r="AT144" i="6"/>
  <c r="AN144" i="6"/>
  <c r="AL144" i="6"/>
  <c r="AK144" i="6"/>
  <c r="AJ144" i="6"/>
  <c r="AG144" i="6"/>
  <c r="AV144" i="6" s="1"/>
  <c r="AD144" i="6"/>
  <c r="AU144" i="6" s="1"/>
  <c r="AC144" i="6"/>
  <c r="BZ143" i="6"/>
  <c r="AT143" i="6"/>
  <c r="AN143" i="6"/>
  <c r="AL143" i="6"/>
  <c r="AK143" i="6"/>
  <c r="AJ143" i="6"/>
  <c r="AG143" i="6"/>
  <c r="AV143" i="6" s="1"/>
  <c r="AD143" i="6"/>
  <c r="AU143" i="6" s="1"/>
  <c r="AC143" i="6"/>
  <c r="BZ142" i="6"/>
  <c r="BV142" i="6"/>
  <c r="AT142" i="6"/>
  <c r="AN142" i="6"/>
  <c r="AL142" i="6"/>
  <c r="AK142" i="6"/>
  <c r="AJ142" i="6"/>
  <c r="AG142" i="6"/>
  <c r="AV142" i="6" s="1"/>
  <c r="AE142" i="6"/>
  <c r="AD142" i="6"/>
  <c r="AU142" i="6" s="1"/>
  <c r="AC142" i="6"/>
  <c r="BZ141" i="6"/>
  <c r="AT141" i="6"/>
  <c r="AN141" i="6"/>
  <c r="AL141" i="6"/>
  <c r="AK141" i="6"/>
  <c r="AJ141" i="6"/>
  <c r="AG141" i="6"/>
  <c r="AV141" i="6" s="1"/>
  <c r="AD141" i="6"/>
  <c r="AU141" i="6" s="1"/>
  <c r="AC141" i="6"/>
  <c r="BZ139" i="6"/>
  <c r="AV139" i="6"/>
  <c r="AT139" i="6"/>
  <c r="AN139" i="6"/>
  <c r="AL139" i="6"/>
  <c r="AK139" i="6"/>
  <c r="AJ139" i="6"/>
  <c r="AG139" i="6"/>
  <c r="AD139" i="6"/>
  <c r="AU139" i="6" s="1"/>
  <c r="AC139" i="6"/>
  <c r="BZ138" i="6"/>
  <c r="AV138" i="6"/>
  <c r="AT138" i="6"/>
  <c r="AN138" i="6"/>
  <c r="AL138" i="6"/>
  <c r="AK138" i="6"/>
  <c r="AJ138" i="6"/>
  <c r="AG138" i="6"/>
  <c r="AD138" i="6"/>
  <c r="AU138" i="6" s="1"/>
  <c r="AC138" i="6"/>
  <c r="BZ137" i="6"/>
  <c r="AT137" i="6"/>
  <c r="AN137" i="6"/>
  <c r="AL137" i="6"/>
  <c r="AK137" i="6"/>
  <c r="AJ137" i="6"/>
  <c r="AG137" i="6"/>
  <c r="AV137" i="6" s="1"/>
  <c r="AD137" i="6"/>
  <c r="AU137" i="6" s="1"/>
  <c r="AC137" i="6"/>
  <c r="BZ131" i="6"/>
  <c r="AV131" i="6"/>
  <c r="AT131" i="6"/>
  <c r="AN131" i="6"/>
  <c r="AL131" i="6"/>
  <c r="AK131" i="6"/>
  <c r="AJ131" i="6"/>
  <c r="AG131" i="6"/>
  <c r="AD131" i="6"/>
  <c r="AU131" i="6" s="1"/>
  <c r="AC131" i="6"/>
  <c r="BZ130" i="6"/>
  <c r="AT130" i="6"/>
  <c r="AN130" i="6"/>
  <c r="AL130" i="6"/>
  <c r="AK130" i="6"/>
  <c r="AJ130" i="6"/>
  <c r="AG130" i="6"/>
  <c r="AV130" i="6" s="1"/>
  <c r="AD130" i="6"/>
  <c r="AU130" i="6" s="1"/>
  <c r="AC130" i="6"/>
  <c r="BZ128" i="6"/>
  <c r="AT128" i="6"/>
  <c r="AN128" i="6"/>
  <c r="AL128" i="6"/>
  <c r="AK128" i="6"/>
  <c r="AJ128" i="6"/>
  <c r="AG128" i="6"/>
  <c r="AV128" i="6" s="1"/>
  <c r="AD128" i="6"/>
  <c r="AU128" i="6" s="1"/>
  <c r="AC128" i="6"/>
  <c r="BZ127" i="6"/>
  <c r="AT127" i="6"/>
  <c r="AN127" i="6"/>
  <c r="AL127" i="6"/>
  <c r="AK127" i="6"/>
  <c r="AJ127" i="6"/>
  <c r="AG127" i="6"/>
  <c r="AV127" i="6" s="1"/>
  <c r="AD127" i="6"/>
  <c r="AU127" i="6" s="1"/>
  <c r="AC127" i="6"/>
  <c r="BZ126" i="6"/>
  <c r="AT126" i="6"/>
  <c r="AN126" i="6"/>
  <c r="AL126" i="6"/>
  <c r="AK126" i="6"/>
  <c r="AJ126" i="6"/>
  <c r="AG126" i="6"/>
  <c r="AV126" i="6" s="1"/>
  <c r="AD126" i="6"/>
  <c r="AU126" i="6" s="1"/>
  <c r="AC126" i="6"/>
  <c r="BZ125" i="6"/>
  <c r="AT125" i="6"/>
  <c r="AN125" i="6"/>
  <c r="AL125" i="6"/>
  <c r="AK125" i="6"/>
  <c r="AJ125" i="6"/>
  <c r="AG125" i="6"/>
  <c r="AV125" i="6" s="1"/>
  <c r="AD125" i="6"/>
  <c r="AU125" i="6" s="1"/>
  <c r="AC125" i="6"/>
  <c r="BZ120" i="6"/>
  <c r="BV120" i="6"/>
  <c r="AT120" i="6"/>
  <c r="AN120" i="6"/>
  <c r="AL120" i="6"/>
  <c r="AK120" i="6"/>
  <c r="AJ120" i="6"/>
  <c r="AG120" i="6"/>
  <c r="AV120" i="6" s="1"/>
  <c r="AE120" i="6"/>
  <c r="AD120" i="6"/>
  <c r="AU120" i="6" s="1"/>
  <c r="AC120" i="6"/>
  <c r="BZ119" i="6"/>
  <c r="AT119" i="6"/>
  <c r="AN119" i="6"/>
  <c r="AL119" i="6"/>
  <c r="AK119" i="6"/>
  <c r="AJ119" i="6"/>
  <c r="AG119" i="6"/>
  <c r="AV119" i="6" s="1"/>
  <c r="AD119" i="6"/>
  <c r="AU119" i="6" s="1"/>
  <c r="AC119" i="6"/>
  <c r="BZ117" i="6"/>
  <c r="AV117" i="6"/>
  <c r="AT117" i="6"/>
  <c r="AN117" i="6"/>
  <c r="AL117" i="6"/>
  <c r="AK117" i="6"/>
  <c r="AJ117" i="6"/>
  <c r="AG117" i="6"/>
  <c r="AD117" i="6"/>
  <c r="AU117" i="6" s="1"/>
  <c r="AC117" i="6"/>
  <c r="BZ107" i="6"/>
  <c r="BV107" i="6"/>
  <c r="AT107" i="6"/>
  <c r="AN107" i="6"/>
  <c r="AL107" i="6"/>
  <c r="AK107" i="6"/>
  <c r="AJ107" i="6"/>
  <c r="AG107" i="6"/>
  <c r="AV107" i="6" s="1"/>
  <c r="AE107" i="6"/>
  <c r="AD107" i="6"/>
  <c r="AU107" i="6" s="1"/>
  <c r="AC107" i="6"/>
  <c r="BZ106" i="6"/>
  <c r="AT106" i="6"/>
  <c r="AN106" i="6"/>
  <c r="AL106" i="6"/>
  <c r="AK106" i="6"/>
  <c r="AJ106" i="6"/>
  <c r="AG106" i="6"/>
  <c r="AV106" i="6" s="1"/>
  <c r="AD106" i="6"/>
  <c r="AU106" i="6" s="1"/>
  <c r="AC106" i="6"/>
  <c r="BZ105" i="6"/>
  <c r="AV105" i="6"/>
  <c r="AT105" i="6"/>
  <c r="AN105" i="6"/>
  <c r="AL105" i="6"/>
  <c r="AK105" i="6"/>
  <c r="AJ105" i="6"/>
  <c r="AG105" i="6"/>
  <c r="AD105" i="6"/>
  <c r="AU105" i="6" s="1"/>
  <c r="AC105" i="6"/>
  <c r="BZ104" i="6"/>
  <c r="AV104" i="6"/>
  <c r="AT104" i="6"/>
  <c r="AN104" i="6"/>
  <c r="AL104" i="6"/>
  <c r="AK104" i="6"/>
  <c r="AJ104" i="6"/>
  <c r="AG104" i="6"/>
  <c r="AD104" i="6"/>
  <c r="AU104" i="6" s="1"/>
  <c r="AC104" i="6"/>
  <c r="BZ101" i="6"/>
  <c r="AT101" i="6"/>
  <c r="AN101" i="6"/>
  <c r="AL101" i="6"/>
  <c r="AK101" i="6"/>
  <c r="AJ101" i="6"/>
  <c r="AG101" i="6"/>
  <c r="AV101" i="6" s="1"/>
  <c r="AD101" i="6"/>
  <c r="AU101" i="6" s="1"/>
  <c r="AC101" i="6"/>
  <c r="BZ98" i="6"/>
  <c r="AT98" i="6"/>
  <c r="AN98" i="6"/>
  <c r="AL98" i="6"/>
  <c r="AK98" i="6"/>
  <c r="AJ98" i="6"/>
  <c r="AG98" i="6"/>
  <c r="AV98" i="6" s="1"/>
  <c r="AD98" i="6"/>
  <c r="AU98" i="6" s="1"/>
  <c r="AC98" i="6"/>
  <c r="BZ97" i="6"/>
  <c r="AT97" i="6"/>
  <c r="AN97" i="6"/>
  <c r="AL97" i="6"/>
  <c r="AK97" i="6"/>
  <c r="AJ97" i="6"/>
  <c r="AG97" i="6"/>
  <c r="AV97" i="6" s="1"/>
  <c r="AD97" i="6"/>
  <c r="AU97" i="6" s="1"/>
  <c r="AC97" i="6"/>
  <c r="BZ95" i="6"/>
  <c r="AV95" i="6"/>
  <c r="AT95" i="6"/>
  <c r="AN95" i="6"/>
  <c r="AL95" i="6"/>
  <c r="AK95" i="6"/>
  <c r="AJ95" i="6"/>
  <c r="AG95" i="6"/>
  <c r="AD95" i="6"/>
  <c r="AU95" i="6" s="1"/>
  <c r="AC95" i="6"/>
  <c r="BZ94" i="6"/>
  <c r="AT94" i="6"/>
  <c r="AN94" i="6"/>
  <c r="AL94" i="6"/>
  <c r="AK94" i="6"/>
  <c r="AJ94" i="6"/>
  <c r="AG94" i="6"/>
  <c r="AV94" i="6" s="1"/>
  <c r="AD94" i="6"/>
  <c r="AU94" i="6" s="1"/>
  <c r="AC94" i="6"/>
  <c r="BZ93" i="6"/>
  <c r="AT93" i="6"/>
  <c r="AN93" i="6"/>
  <c r="AL93" i="6"/>
  <c r="AK93" i="6"/>
  <c r="AJ93" i="6"/>
  <c r="AG93" i="6"/>
  <c r="AV93" i="6" s="1"/>
  <c r="AD93" i="6"/>
  <c r="AU93" i="6" s="1"/>
  <c r="AC93" i="6"/>
  <c r="BZ88" i="6"/>
  <c r="BV88" i="6"/>
  <c r="AT88" i="6"/>
  <c r="AN88" i="6"/>
  <c r="AL88" i="6"/>
  <c r="AK88" i="6"/>
  <c r="AJ88" i="6"/>
  <c r="AG88" i="6"/>
  <c r="AV88" i="6" s="1"/>
  <c r="AE88" i="6"/>
  <c r="AD88" i="6"/>
  <c r="AU88" i="6" s="1"/>
  <c r="AC88" i="6"/>
  <c r="BZ83" i="6"/>
  <c r="BV83" i="6"/>
  <c r="AV83" i="6"/>
  <c r="AT83" i="6"/>
  <c r="AN83" i="6"/>
  <c r="AL83" i="6"/>
  <c r="AK83" i="6"/>
  <c r="AJ83" i="6"/>
  <c r="AG83" i="6"/>
  <c r="AE83" i="6"/>
  <c r="AD83" i="6"/>
  <c r="AU83" i="6" s="1"/>
  <c r="AC83" i="6"/>
  <c r="BZ72" i="6"/>
  <c r="AV72" i="6"/>
  <c r="AT72" i="6"/>
  <c r="AN72" i="6"/>
  <c r="AL72" i="6"/>
  <c r="AK72" i="6"/>
  <c r="AJ72" i="6"/>
  <c r="AG72" i="6"/>
  <c r="AD72" i="6"/>
  <c r="AU72" i="6" s="1"/>
  <c r="AC72" i="6"/>
  <c r="BZ66" i="6"/>
  <c r="AV66" i="6"/>
  <c r="AT66" i="6"/>
  <c r="AN66" i="6"/>
  <c r="AL66" i="6"/>
  <c r="AK66" i="6"/>
  <c r="AJ66" i="6"/>
  <c r="AG66" i="6"/>
  <c r="AD66" i="6"/>
  <c r="AU66" i="6" s="1"/>
  <c r="AC66" i="6"/>
  <c r="BZ63" i="6"/>
  <c r="AT63" i="6"/>
  <c r="AN63" i="6"/>
  <c r="AL63" i="6"/>
  <c r="AK63" i="6"/>
  <c r="AJ63" i="6"/>
  <c r="AG63" i="6"/>
  <c r="AV63" i="6" s="1"/>
  <c r="AD63" i="6"/>
  <c r="AU63" i="6" s="1"/>
  <c r="AC63" i="6"/>
  <c r="BZ62" i="6"/>
  <c r="AT62" i="6"/>
  <c r="AN62" i="6"/>
  <c r="AL62" i="6"/>
  <c r="AK62" i="6"/>
  <c r="AJ62" i="6"/>
  <c r="AG62" i="6"/>
  <c r="AV62" i="6" s="1"/>
  <c r="AD62" i="6"/>
  <c r="AU62" i="6" s="1"/>
  <c r="AC62" i="6"/>
  <c r="BZ60" i="6"/>
  <c r="BV60" i="6"/>
  <c r="AT60" i="6"/>
  <c r="AN60" i="6"/>
  <c r="AL60" i="6"/>
  <c r="AK60" i="6"/>
  <c r="AJ60" i="6"/>
  <c r="AG60" i="6"/>
  <c r="AV60" i="6" s="1"/>
  <c r="AE60" i="6"/>
  <c r="AD60" i="6"/>
  <c r="AU60" i="6" s="1"/>
  <c r="AC60" i="6"/>
  <c r="BZ59" i="6"/>
  <c r="BV59" i="6"/>
  <c r="AT59" i="6"/>
  <c r="AL59" i="6"/>
  <c r="AK59" i="6"/>
  <c r="AJ59" i="6"/>
  <c r="AG59" i="6"/>
  <c r="AV59" i="6" s="1"/>
  <c r="AE59" i="6"/>
  <c r="AD59" i="6"/>
  <c r="AU59" i="6" s="1"/>
  <c r="AC59" i="6"/>
  <c r="BZ58" i="6"/>
  <c r="AV58" i="6"/>
  <c r="AT58" i="6"/>
  <c r="AN58" i="6"/>
  <c r="AL58" i="6"/>
  <c r="AK58" i="6"/>
  <c r="AJ58" i="6"/>
  <c r="AG58" i="6"/>
  <c r="AD58" i="6"/>
  <c r="AU58" i="6" s="1"/>
  <c r="AC58" i="6"/>
  <c r="BZ56" i="6"/>
  <c r="AV56" i="6"/>
  <c r="AT56" i="6"/>
  <c r="AN56" i="6"/>
  <c r="AL56" i="6"/>
  <c r="AK56" i="6"/>
  <c r="AJ56" i="6"/>
  <c r="AG56" i="6"/>
  <c r="AD56" i="6"/>
  <c r="AU56" i="6" s="1"/>
  <c r="AC56" i="6"/>
  <c r="BZ55" i="6"/>
  <c r="AT55" i="6"/>
  <c r="AL55" i="6"/>
  <c r="AK55" i="6"/>
  <c r="AJ55" i="6"/>
  <c r="AG55" i="6"/>
  <c r="AV55" i="6" s="1"/>
  <c r="AD55" i="6"/>
  <c r="AU55" i="6" s="1"/>
  <c r="AC55" i="6"/>
  <c r="BZ54" i="6"/>
  <c r="AT54" i="6"/>
  <c r="AN54" i="6"/>
  <c r="AL54" i="6"/>
  <c r="AK54" i="6"/>
  <c r="AJ54" i="6"/>
  <c r="AG54" i="6"/>
  <c r="AV54" i="6" s="1"/>
  <c r="AD54" i="6"/>
  <c r="AU54" i="6" s="1"/>
  <c r="AC54" i="6"/>
  <c r="BZ52" i="6"/>
  <c r="AT52" i="6"/>
  <c r="AN52" i="6"/>
  <c r="AL52" i="6"/>
  <c r="AK52" i="6"/>
  <c r="AJ52" i="6"/>
  <c r="AG52" i="6"/>
  <c r="AV52" i="6" s="1"/>
  <c r="AD52" i="6"/>
  <c r="AU52" i="6" s="1"/>
  <c r="AC52" i="6"/>
  <c r="BZ50" i="6"/>
  <c r="BV50" i="6"/>
  <c r="AV50" i="6"/>
  <c r="AT50" i="6"/>
  <c r="AN50" i="6"/>
  <c r="AL50" i="6"/>
  <c r="AK50" i="6"/>
  <c r="AJ50" i="6"/>
  <c r="AG50" i="6"/>
  <c r="AE50" i="6"/>
  <c r="AD50" i="6"/>
  <c r="AU50" i="6" s="1"/>
  <c r="AC50" i="6"/>
  <c r="BZ48" i="6"/>
  <c r="AT48" i="6"/>
  <c r="AN48" i="6"/>
  <c r="AL48" i="6"/>
  <c r="AK48" i="6"/>
  <c r="AJ48" i="6"/>
  <c r="AG48" i="6"/>
  <c r="AV48" i="6" s="1"/>
  <c r="AD48" i="6"/>
  <c r="AU48" i="6" s="1"/>
  <c r="AC48" i="6"/>
  <c r="BZ42" i="6"/>
  <c r="AV42" i="6"/>
  <c r="AT42" i="6"/>
  <c r="AN42" i="6"/>
  <c r="AL42" i="6"/>
  <c r="AK42" i="6"/>
  <c r="AJ42" i="6"/>
  <c r="AG42" i="6"/>
  <c r="AD42" i="6"/>
  <c r="AU42" i="6" s="1"/>
  <c r="AC42" i="6"/>
  <c r="BZ41" i="6"/>
  <c r="AV41" i="6"/>
  <c r="AT41" i="6"/>
  <c r="AN41" i="6"/>
  <c r="AL41" i="6"/>
  <c r="AK41" i="6"/>
  <c r="AJ41" i="6"/>
  <c r="AG41" i="6"/>
  <c r="AD41" i="6"/>
  <c r="AU41" i="6" s="1"/>
  <c r="AC41" i="6"/>
  <c r="BZ40" i="6"/>
  <c r="AT40" i="6"/>
  <c r="AN40" i="6"/>
  <c r="AL40" i="6"/>
  <c r="AK40" i="6"/>
  <c r="AJ40" i="6"/>
  <c r="AG40" i="6"/>
  <c r="AV40" i="6" s="1"/>
  <c r="AD40" i="6"/>
  <c r="AU40" i="6" s="1"/>
  <c r="AC40" i="6"/>
  <c r="BZ39" i="6"/>
  <c r="AT39" i="6"/>
  <c r="AN39" i="6"/>
  <c r="AL39" i="6"/>
  <c r="AK39" i="6"/>
  <c r="AJ39" i="6"/>
  <c r="AG39" i="6"/>
  <c r="AV39" i="6" s="1"/>
  <c r="AD39" i="6"/>
  <c r="AU39" i="6" s="1"/>
  <c r="AC39" i="6"/>
  <c r="BZ36" i="6"/>
  <c r="BV36" i="6"/>
  <c r="AT36" i="6"/>
  <c r="AN36" i="6"/>
  <c r="AL36" i="6"/>
  <c r="AK36" i="6"/>
  <c r="AJ36" i="6"/>
  <c r="AG36" i="6"/>
  <c r="AV36" i="6" s="1"/>
  <c r="AE36" i="6"/>
  <c r="AD36" i="6"/>
  <c r="AU36" i="6" s="1"/>
  <c r="AC36" i="6"/>
  <c r="BZ35" i="6"/>
  <c r="AT35" i="6"/>
  <c r="AN35" i="6"/>
  <c r="AL35" i="6"/>
  <c r="AK35" i="6"/>
  <c r="AJ35" i="6"/>
  <c r="AG35" i="6"/>
  <c r="AV35" i="6" s="1"/>
  <c r="AD35" i="6"/>
  <c r="AU35" i="6" s="1"/>
  <c r="AC35" i="6"/>
  <c r="BZ34" i="6"/>
  <c r="AT34" i="6"/>
  <c r="AN34" i="6"/>
  <c r="AL34" i="6"/>
  <c r="AK34" i="6"/>
  <c r="AJ34" i="6"/>
  <c r="AG34" i="6"/>
  <c r="AV34" i="6" s="1"/>
  <c r="AD34" i="6"/>
  <c r="AU34" i="6" s="1"/>
  <c r="AC34" i="6"/>
  <c r="BZ32" i="6"/>
  <c r="AT32" i="6"/>
  <c r="AN32" i="6"/>
  <c r="AL32" i="6"/>
  <c r="AK32" i="6"/>
  <c r="AJ32" i="6"/>
  <c r="AG32" i="6"/>
  <c r="AV32" i="6" s="1"/>
  <c r="AD32" i="6"/>
  <c r="AU32" i="6" s="1"/>
  <c r="AC32" i="6"/>
  <c r="BZ31" i="6"/>
  <c r="AT31" i="6"/>
  <c r="AN31" i="6"/>
  <c r="AL31" i="6"/>
  <c r="AK31" i="6"/>
  <c r="AJ31" i="6"/>
  <c r="AG31" i="6"/>
  <c r="AV31" i="6" s="1"/>
  <c r="AD31" i="6"/>
  <c r="AU31" i="6" s="1"/>
  <c r="AC31" i="6"/>
  <c r="BZ30" i="6"/>
  <c r="AT30" i="6"/>
  <c r="AN30" i="6"/>
  <c r="AL30" i="6"/>
  <c r="AK30" i="6"/>
  <c r="AJ30" i="6"/>
  <c r="AG30" i="6"/>
  <c r="AV30" i="6" s="1"/>
  <c r="AD30" i="6"/>
  <c r="AU30" i="6" s="1"/>
  <c r="AC30" i="6"/>
  <c r="BZ29" i="6"/>
  <c r="AT29" i="6"/>
  <c r="AN29" i="6"/>
  <c r="AL29" i="6"/>
  <c r="AK29" i="6"/>
  <c r="AJ29" i="6"/>
  <c r="AG29" i="6"/>
  <c r="AV29" i="6" s="1"/>
  <c r="AD29" i="6"/>
  <c r="AU29" i="6" s="1"/>
  <c r="AC29" i="6"/>
  <c r="BZ24" i="6"/>
  <c r="BV24" i="6"/>
  <c r="AT24" i="6"/>
  <c r="AN24" i="6"/>
  <c r="AL24" i="6"/>
  <c r="AK24" i="6"/>
  <c r="AJ24" i="6"/>
  <c r="AG24" i="6"/>
  <c r="AV24" i="6" s="1"/>
  <c r="AE24" i="6"/>
  <c r="AD24" i="6"/>
  <c r="AU24" i="6" s="1"/>
  <c r="AC24" i="6"/>
  <c r="BZ23" i="6"/>
  <c r="BV23" i="6"/>
  <c r="AT23" i="6"/>
  <c r="AN23" i="6"/>
  <c r="AL23" i="6"/>
  <c r="AK23" i="6"/>
  <c r="AJ23" i="6"/>
  <c r="AG23" i="6"/>
  <c r="AV23" i="6" s="1"/>
  <c r="AE23" i="6"/>
  <c r="AD23" i="6"/>
  <c r="AU23" i="6" s="1"/>
  <c r="AC23" i="6"/>
  <c r="BZ17" i="6"/>
  <c r="AT17" i="6"/>
  <c r="AN17" i="6"/>
  <c r="AL17" i="6"/>
  <c r="AK17" i="6"/>
  <c r="AJ17" i="6"/>
  <c r="AG17" i="6"/>
  <c r="AV17" i="6" s="1"/>
  <c r="AD17" i="6"/>
  <c r="AU17" i="6" s="1"/>
  <c r="AC17" i="6"/>
  <c r="BZ15" i="6"/>
  <c r="AT15" i="6"/>
  <c r="AN15" i="6"/>
  <c r="AL15" i="6"/>
  <c r="AK15" i="6"/>
  <c r="AJ15" i="6"/>
  <c r="AG15" i="6"/>
  <c r="AV15" i="6" s="1"/>
  <c r="AD15" i="6"/>
  <c r="AU15" i="6" s="1"/>
  <c r="AC15" i="6"/>
  <c r="BZ14" i="6"/>
  <c r="BV14" i="6"/>
  <c r="AV14" i="6"/>
  <c r="AT14" i="6"/>
  <c r="AN14" i="6"/>
  <c r="AL14" i="6"/>
  <c r="AK14" i="6"/>
  <c r="AJ14" i="6"/>
  <c r="AG14" i="6"/>
  <c r="AE14" i="6"/>
  <c r="AD14" i="6"/>
  <c r="AU14" i="6" s="1"/>
  <c r="AC14" i="6"/>
  <c r="BZ13" i="6"/>
  <c r="AV13" i="6"/>
  <c r="AT13" i="6"/>
  <c r="AN13" i="6"/>
  <c r="AL13" i="6"/>
  <c r="AK13" i="6"/>
  <c r="AJ13" i="6"/>
  <c r="AG13" i="6"/>
  <c r="AD13" i="6"/>
  <c r="AU13" i="6" s="1"/>
  <c r="AC13" i="6"/>
  <c r="BZ12" i="6"/>
  <c r="BV12" i="6"/>
  <c r="AT12" i="6"/>
  <c r="AN12" i="6"/>
  <c r="AL12" i="6"/>
  <c r="AK12" i="6"/>
  <c r="AJ12" i="6"/>
  <c r="AG12" i="6"/>
  <c r="AV12" i="6" s="1"/>
  <c r="AE12" i="6"/>
  <c r="AD12" i="6"/>
  <c r="AU12" i="6" s="1"/>
  <c r="AC12" i="6"/>
  <c r="BZ11" i="6"/>
  <c r="BV11" i="6"/>
  <c r="AT11" i="6"/>
  <c r="AN11" i="6"/>
  <c r="AL11" i="6"/>
  <c r="AK11" i="6"/>
  <c r="AJ11" i="6"/>
  <c r="AG11" i="6"/>
  <c r="AV11" i="6" s="1"/>
  <c r="AE11" i="6"/>
  <c r="AD11" i="6"/>
  <c r="AU11" i="6" s="1"/>
  <c r="AC11" i="6"/>
  <c r="BZ10" i="6"/>
  <c r="BV10" i="6"/>
  <c r="AV10" i="6"/>
  <c r="AT10" i="6"/>
  <c r="AN10" i="6"/>
  <c r="AL10" i="6"/>
  <c r="AK10" i="6"/>
  <c r="AJ10" i="6"/>
  <c r="AG10" i="6"/>
  <c r="AE10" i="6"/>
  <c r="AD10" i="6"/>
  <c r="AU10" i="6" s="1"/>
  <c r="AC10" i="6"/>
  <c r="BZ8" i="6"/>
  <c r="AV8" i="6"/>
  <c r="AT8" i="6"/>
  <c r="AN8" i="6"/>
  <c r="AL8" i="6"/>
  <c r="AK8" i="6"/>
  <c r="AJ8" i="6"/>
  <c r="AG8" i="6"/>
  <c r="AD8" i="6"/>
  <c r="AU8" i="6" s="1"/>
  <c r="AC8" i="6"/>
  <c r="BZ7" i="6"/>
  <c r="BV7" i="6"/>
  <c r="AT7" i="6"/>
  <c r="AN7" i="6"/>
  <c r="AL7" i="6"/>
  <c r="AK7" i="6"/>
  <c r="AJ7" i="6"/>
  <c r="AG7" i="6"/>
  <c r="AV7" i="6" s="1"/>
  <c r="AE7" i="6"/>
  <c r="AD7" i="6"/>
  <c r="AU7" i="6" s="1"/>
  <c r="AC7" i="6"/>
  <c r="BZ6" i="6"/>
  <c r="BV6" i="6"/>
  <c r="AT6" i="6"/>
  <c r="AN6" i="6"/>
  <c r="AL6" i="6"/>
  <c r="AK6" i="6"/>
  <c r="AJ6" i="6"/>
  <c r="AG6" i="6"/>
  <c r="AV6" i="6" s="1"/>
  <c r="AE6" i="6"/>
  <c r="AD6" i="6"/>
  <c r="AU6" i="6" s="1"/>
  <c r="AC6" i="6"/>
  <c r="BZ5" i="6"/>
  <c r="AT5" i="6"/>
  <c r="AN5" i="6"/>
  <c r="AL5" i="6"/>
  <c r="AK5" i="6"/>
  <c r="AJ5" i="6"/>
  <c r="AG5" i="6"/>
  <c r="AV5" i="6" s="1"/>
  <c r="AD5" i="6"/>
  <c r="AU5" i="6" s="1"/>
  <c r="AC5" i="6"/>
  <c r="BZ3" i="6"/>
  <c r="BV3" i="6"/>
  <c r="AT3" i="6"/>
  <c r="AN3" i="6"/>
  <c r="AL3" i="6"/>
  <c r="AK3" i="6"/>
  <c r="AJ3" i="6"/>
  <c r="AG3" i="6"/>
  <c r="AV3" i="6" s="1"/>
  <c r="AE3" i="6"/>
  <c r="AD3" i="6"/>
  <c r="AU3" i="6" s="1"/>
  <c r="AC3" i="6"/>
  <c r="BZ180" i="5"/>
  <c r="AT180" i="5"/>
  <c r="AN180" i="5"/>
  <c r="AL180" i="5"/>
  <c r="AK180" i="5"/>
  <c r="AJ180" i="5"/>
  <c r="AG180" i="5"/>
  <c r="AV180" i="5" s="1"/>
  <c r="AD180" i="5"/>
  <c r="AU180" i="5" s="1"/>
  <c r="AC180" i="5"/>
  <c r="BZ178" i="5"/>
  <c r="BV178" i="5"/>
  <c r="AT178" i="5"/>
  <c r="AN178" i="5"/>
  <c r="AL178" i="5"/>
  <c r="AK178" i="5"/>
  <c r="AJ178" i="5"/>
  <c r="AG178" i="5"/>
  <c r="AV178" i="5" s="1"/>
  <c r="AE178" i="5"/>
  <c r="AD178" i="5"/>
  <c r="AU178" i="5" s="1"/>
  <c r="AC178" i="5"/>
  <c r="BZ176" i="5"/>
  <c r="AT176" i="5"/>
  <c r="AN176" i="5"/>
  <c r="AL176" i="5"/>
  <c r="AK176" i="5"/>
  <c r="AJ176" i="5"/>
  <c r="AG176" i="5"/>
  <c r="AV176" i="5" s="1"/>
  <c r="AD176" i="5"/>
  <c r="AU176" i="5" s="1"/>
  <c r="AC176" i="5"/>
  <c r="BZ174" i="5"/>
  <c r="AT174" i="5"/>
  <c r="AN174" i="5"/>
  <c r="AL174" i="5"/>
  <c r="AK174" i="5"/>
  <c r="AJ174" i="5"/>
  <c r="AG174" i="5"/>
  <c r="AV174" i="5" s="1"/>
  <c r="AD174" i="5"/>
  <c r="AU174" i="5" s="1"/>
  <c r="AC174" i="5"/>
  <c r="BZ172" i="5"/>
  <c r="AT172" i="5"/>
  <c r="AN172" i="5"/>
  <c r="AL172" i="5"/>
  <c r="AK172" i="5"/>
  <c r="AJ172" i="5"/>
  <c r="AG172" i="5"/>
  <c r="AV172" i="5" s="1"/>
  <c r="AD172" i="5"/>
  <c r="AU172" i="5" s="1"/>
  <c r="AC172" i="5"/>
  <c r="BZ171" i="5"/>
  <c r="BV171" i="5"/>
  <c r="AT171" i="5"/>
  <c r="AN171" i="5"/>
  <c r="AL171" i="5"/>
  <c r="AK171" i="5"/>
  <c r="AJ171" i="5"/>
  <c r="AG171" i="5"/>
  <c r="AV171" i="5" s="1"/>
  <c r="AE171" i="5"/>
  <c r="AD171" i="5"/>
  <c r="AU171" i="5" s="1"/>
  <c r="AC171" i="5"/>
  <c r="BZ169" i="5"/>
  <c r="AV169" i="5"/>
  <c r="AT169" i="5"/>
  <c r="AN169" i="5"/>
  <c r="AL169" i="5"/>
  <c r="AK169" i="5"/>
  <c r="AJ169" i="5"/>
  <c r="AG169" i="5"/>
  <c r="AD169" i="5"/>
  <c r="AU169" i="5" s="1"/>
  <c r="AC169" i="5"/>
  <c r="BZ168" i="5"/>
  <c r="AT168" i="5"/>
  <c r="AN168" i="5"/>
  <c r="AL168" i="5"/>
  <c r="AK168" i="5"/>
  <c r="AJ168" i="5"/>
  <c r="AG168" i="5"/>
  <c r="AV168" i="5" s="1"/>
  <c r="AD168" i="5"/>
  <c r="AU168" i="5" s="1"/>
  <c r="AC168" i="5"/>
  <c r="BZ167" i="5"/>
  <c r="BV167" i="5"/>
  <c r="AT167" i="5"/>
  <c r="AN167" i="5"/>
  <c r="AL167" i="5"/>
  <c r="AK167" i="5"/>
  <c r="AJ167" i="5"/>
  <c r="AG167" i="5"/>
  <c r="AV167" i="5" s="1"/>
  <c r="AE167" i="5"/>
  <c r="AD167" i="5"/>
  <c r="AU167" i="5" s="1"/>
  <c r="AC167" i="5"/>
  <c r="BZ166" i="5"/>
  <c r="AT166" i="5"/>
  <c r="AN166" i="5"/>
  <c r="AL166" i="5"/>
  <c r="AK166" i="5"/>
  <c r="AJ166" i="5"/>
  <c r="AG166" i="5"/>
  <c r="AV166" i="5" s="1"/>
  <c r="AD166" i="5"/>
  <c r="AU166" i="5" s="1"/>
  <c r="AC166" i="5"/>
  <c r="BZ164" i="5"/>
  <c r="AV164" i="5"/>
  <c r="AT164" i="5"/>
  <c r="AN164" i="5"/>
  <c r="AL164" i="5"/>
  <c r="AK164" i="5"/>
  <c r="AJ164" i="5"/>
  <c r="AG164" i="5"/>
  <c r="AD164" i="5"/>
  <c r="AU164" i="5" s="1"/>
  <c r="AC164" i="5"/>
  <c r="BZ163" i="5"/>
  <c r="AT163" i="5"/>
  <c r="AN163" i="5"/>
  <c r="AL163" i="5"/>
  <c r="AK163" i="5"/>
  <c r="AJ163" i="5"/>
  <c r="AG163" i="5"/>
  <c r="AV163" i="5" s="1"/>
  <c r="AD163" i="5"/>
  <c r="AU163" i="5" s="1"/>
  <c r="AC163" i="5"/>
  <c r="BZ161" i="5"/>
  <c r="BV161" i="5"/>
  <c r="AT161" i="5"/>
  <c r="AN161" i="5"/>
  <c r="AL161" i="5"/>
  <c r="AK161" i="5"/>
  <c r="AJ161" i="5"/>
  <c r="AG161" i="5"/>
  <c r="AV161" i="5" s="1"/>
  <c r="AE161" i="5"/>
  <c r="AD161" i="5"/>
  <c r="AU161" i="5" s="1"/>
  <c r="AC161" i="5"/>
  <c r="BZ159" i="5"/>
  <c r="AT159" i="5"/>
  <c r="AN159" i="5"/>
  <c r="AL159" i="5"/>
  <c r="AK159" i="5"/>
  <c r="AJ159" i="5"/>
  <c r="AG159" i="5"/>
  <c r="AV159" i="5" s="1"/>
  <c r="AD159" i="5"/>
  <c r="AU159" i="5" s="1"/>
  <c r="AC159" i="5"/>
  <c r="BZ158" i="5"/>
  <c r="BV158" i="5"/>
  <c r="AT158" i="5"/>
  <c r="AN158" i="5"/>
  <c r="AL158" i="5"/>
  <c r="AK158" i="5"/>
  <c r="AJ158" i="5"/>
  <c r="AG158" i="5"/>
  <c r="AV158" i="5" s="1"/>
  <c r="AE158" i="5"/>
  <c r="AD158" i="5"/>
  <c r="AU158" i="5" s="1"/>
  <c r="AC158" i="5"/>
  <c r="BZ157" i="5"/>
  <c r="AT157" i="5"/>
  <c r="AN157" i="5"/>
  <c r="AL157" i="5"/>
  <c r="AK157" i="5"/>
  <c r="AJ157" i="5"/>
  <c r="AG157" i="5"/>
  <c r="AV157" i="5" s="1"/>
  <c r="AD157" i="5"/>
  <c r="AU157" i="5" s="1"/>
  <c r="AC157" i="5"/>
  <c r="BZ151" i="5"/>
  <c r="BV151" i="5"/>
  <c r="AT151" i="5"/>
  <c r="AN151" i="5"/>
  <c r="AL151" i="5"/>
  <c r="AK151" i="5"/>
  <c r="AJ151" i="5"/>
  <c r="AG151" i="5"/>
  <c r="AV151" i="5" s="1"/>
  <c r="AE151" i="5"/>
  <c r="AD151" i="5"/>
  <c r="AU151" i="5" s="1"/>
  <c r="AC151" i="5"/>
  <c r="BZ149" i="5"/>
  <c r="AT149" i="5"/>
  <c r="AN149" i="5"/>
  <c r="AL149" i="5"/>
  <c r="AK149" i="5"/>
  <c r="AJ149" i="5"/>
  <c r="AG149" i="5"/>
  <c r="AV149" i="5" s="1"/>
  <c r="AD149" i="5"/>
  <c r="AU149" i="5" s="1"/>
  <c r="AC149" i="5"/>
  <c r="BZ147" i="5"/>
  <c r="AT147" i="5"/>
  <c r="AN147" i="5"/>
  <c r="AL147" i="5"/>
  <c r="AK147" i="5"/>
  <c r="AJ147" i="5"/>
  <c r="AG147" i="5"/>
  <c r="AV147" i="5" s="1"/>
  <c r="AD147" i="5"/>
  <c r="AU147" i="5" s="1"/>
  <c r="AC147" i="5"/>
  <c r="BZ146" i="5"/>
  <c r="AT146" i="5"/>
  <c r="AN146" i="5"/>
  <c r="AL146" i="5"/>
  <c r="AK146" i="5"/>
  <c r="AJ146" i="5"/>
  <c r="AG146" i="5"/>
  <c r="AV146" i="5" s="1"/>
  <c r="AD146" i="5"/>
  <c r="AU146" i="5" s="1"/>
  <c r="AC146" i="5"/>
  <c r="BZ144" i="5"/>
  <c r="AT144" i="5"/>
  <c r="AN144" i="5"/>
  <c r="AL144" i="5"/>
  <c r="AK144" i="5"/>
  <c r="AJ144" i="5"/>
  <c r="AG144" i="5"/>
  <c r="AV144" i="5" s="1"/>
  <c r="AD144" i="5"/>
  <c r="AU144" i="5" s="1"/>
  <c r="AC144" i="5"/>
  <c r="BZ143" i="5"/>
  <c r="AT143" i="5"/>
  <c r="AN143" i="5"/>
  <c r="AL143" i="5"/>
  <c r="AK143" i="5"/>
  <c r="AJ143" i="5"/>
  <c r="AG143" i="5"/>
  <c r="AV143" i="5" s="1"/>
  <c r="AD143" i="5"/>
  <c r="AU143" i="5" s="1"/>
  <c r="AC143" i="5"/>
  <c r="BZ141" i="5"/>
  <c r="AV141" i="5"/>
  <c r="AT141" i="5"/>
  <c r="AN141" i="5"/>
  <c r="AL141" i="5"/>
  <c r="AK141" i="5"/>
  <c r="AJ141" i="5"/>
  <c r="AG141" i="5"/>
  <c r="AD141" i="5"/>
  <c r="AU141" i="5" s="1"/>
  <c r="AC141" i="5"/>
  <c r="BZ140" i="5"/>
  <c r="AT140" i="5"/>
  <c r="AN140" i="5"/>
  <c r="AL140" i="5"/>
  <c r="AK140" i="5"/>
  <c r="AJ140" i="5"/>
  <c r="AG140" i="5"/>
  <c r="AV140" i="5" s="1"/>
  <c r="AD140" i="5"/>
  <c r="AU140" i="5" s="1"/>
  <c r="AC140" i="5"/>
  <c r="BZ139" i="5"/>
  <c r="AV139" i="5"/>
  <c r="AT139" i="5"/>
  <c r="AN139" i="5"/>
  <c r="AL139" i="5"/>
  <c r="AK139" i="5"/>
  <c r="AJ139" i="5"/>
  <c r="AG139" i="5"/>
  <c r="AD139" i="5"/>
  <c r="AU139" i="5" s="1"/>
  <c r="AC139" i="5"/>
  <c r="BZ138" i="5"/>
  <c r="AV138" i="5"/>
  <c r="AT138" i="5"/>
  <c r="AN138" i="5"/>
  <c r="AL138" i="5"/>
  <c r="AK138" i="5"/>
  <c r="AJ138" i="5"/>
  <c r="AG138" i="5"/>
  <c r="AD138" i="5"/>
  <c r="AU138" i="5" s="1"/>
  <c r="AC138" i="5"/>
  <c r="BZ137" i="5"/>
  <c r="BV137" i="5"/>
  <c r="AT137" i="5"/>
  <c r="AN137" i="5"/>
  <c r="AL137" i="5"/>
  <c r="AK137" i="5"/>
  <c r="AJ137" i="5"/>
  <c r="AG137" i="5"/>
  <c r="AV137" i="5" s="1"/>
  <c r="AE137" i="5"/>
  <c r="AD137" i="5"/>
  <c r="AU137" i="5" s="1"/>
  <c r="AC137" i="5"/>
  <c r="BZ135" i="5"/>
  <c r="AT135" i="5"/>
  <c r="AN135" i="5"/>
  <c r="AL135" i="5"/>
  <c r="AK135" i="5"/>
  <c r="AJ135" i="5"/>
  <c r="AG135" i="5"/>
  <c r="AV135" i="5" s="1"/>
  <c r="AD135" i="5"/>
  <c r="AU135" i="5" s="1"/>
  <c r="AC135" i="5"/>
  <c r="BZ129" i="5"/>
  <c r="AV129" i="5"/>
  <c r="AT129" i="5"/>
  <c r="AN129" i="5"/>
  <c r="AL129" i="5"/>
  <c r="AK129" i="5"/>
  <c r="AJ129" i="5"/>
  <c r="AG129" i="5"/>
  <c r="AD129" i="5"/>
  <c r="AU129" i="5" s="1"/>
  <c r="AC129" i="5"/>
  <c r="BZ128" i="5"/>
  <c r="AT128" i="5"/>
  <c r="AN128" i="5"/>
  <c r="AL128" i="5"/>
  <c r="AK128" i="5"/>
  <c r="AJ128" i="5"/>
  <c r="AG128" i="5"/>
  <c r="AV128" i="5" s="1"/>
  <c r="AD128" i="5"/>
  <c r="AU128" i="5" s="1"/>
  <c r="AC128" i="5"/>
  <c r="BZ127" i="5"/>
  <c r="AV127" i="5"/>
  <c r="AT127" i="5"/>
  <c r="AN127" i="5"/>
  <c r="AL127" i="5"/>
  <c r="AK127" i="5"/>
  <c r="AJ127" i="5"/>
  <c r="AG127" i="5"/>
  <c r="AD127" i="5"/>
  <c r="AU127" i="5" s="1"/>
  <c r="AC127" i="5"/>
  <c r="BZ125" i="5"/>
  <c r="AT125" i="5"/>
  <c r="AN125" i="5"/>
  <c r="AL125" i="5"/>
  <c r="AK125" i="5"/>
  <c r="AJ125" i="5"/>
  <c r="AG125" i="5"/>
  <c r="AV125" i="5" s="1"/>
  <c r="AD125" i="5"/>
  <c r="AU125" i="5" s="1"/>
  <c r="AC125" i="5"/>
  <c r="BZ123" i="5"/>
  <c r="AT123" i="5"/>
  <c r="AN123" i="5"/>
  <c r="AL123" i="5"/>
  <c r="AK123" i="5"/>
  <c r="AJ123" i="5"/>
  <c r="AG123" i="5"/>
  <c r="AV123" i="5" s="1"/>
  <c r="AD123" i="5"/>
  <c r="AU123" i="5" s="1"/>
  <c r="AC123" i="5"/>
  <c r="BZ122" i="5"/>
  <c r="AT122" i="5"/>
  <c r="AN122" i="5"/>
  <c r="AL122" i="5"/>
  <c r="AK122" i="5"/>
  <c r="AJ122" i="5"/>
  <c r="AG122" i="5"/>
  <c r="AV122" i="5" s="1"/>
  <c r="AD122" i="5"/>
  <c r="AU122" i="5" s="1"/>
  <c r="AC122" i="5"/>
  <c r="BZ120" i="5"/>
  <c r="AT120" i="5"/>
  <c r="AN120" i="5"/>
  <c r="AL120" i="5"/>
  <c r="AK120" i="5"/>
  <c r="AJ120" i="5"/>
  <c r="AG120" i="5"/>
  <c r="AV120" i="5" s="1"/>
  <c r="AD120" i="5"/>
  <c r="AU120" i="5" s="1"/>
  <c r="AC120" i="5"/>
  <c r="BZ119" i="5"/>
  <c r="AT119" i="5"/>
  <c r="AN119" i="5"/>
  <c r="AL119" i="5"/>
  <c r="AK119" i="5"/>
  <c r="AJ119" i="5"/>
  <c r="AG119" i="5"/>
  <c r="AV119" i="5" s="1"/>
  <c r="AD119" i="5"/>
  <c r="AU119" i="5" s="1"/>
  <c r="AC119" i="5"/>
  <c r="BZ118" i="5"/>
  <c r="AT118" i="5"/>
  <c r="AN118" i="5"/>
  <c r="AL118" i="5"/>
  <c r="AK118" i="5"/>
  <c r="AJ118" i="5"/>
  <c r="AG118" i="5"/>
  <c r="AV118" i="5" s="1"/>
  <c r="AD118" i="5"/>
  <c r="AU118" i="5" s="1"/>
  <c r="AC118" i="5"/>
  <c r="BZ113" i="5"/>
  <c r="AV113" i="5"/>
  <c r="AT113" i="5"/>
  <c r="AN113" i="5"/>
  <c r="AL113" i="5"/>
  <c r="AK113" i="5"/>
  <c r="AJ113" i="5"/>
  <c r="AG113" i="5"/>
  <c r="AD113" i="5"/>
  <c r="AU113" i="5" s="1"/>
  <c r="AC113" i="5"/>
  <c r="BZ112" i="5"/>
  <c r="AV112" i="5"/>
  <c r="AT112" i="5"/>
  <c r="AN112" i="5"/>
  <c r="AL112" i="5"/>
  <c r="AK112" i="5"/>
  <c r="AJ112" i="5"/>
  <c r="AG112" i="5"/>
  <c r="AD112" i="5"/>
  <c r="AU112" i="5" s="1"/>
  <c r="AC112" i="5"/>
  <c r="BZ110" i="5"/>
  <c r="AT110" i="5"/>
  <c r="AN110" i="5"/>
  <c r="AL110" i="5"/>
  <c r="AK110" i="5"/>
  <c r="AJ110" i="5"/>
  <c r="AG110" i="5"/>
  <c r="AV110" i="5" s="1"/>
  <c r="AD110" i="5"/>
  <c r="AU110" i="5" s="1"/>
  <c r="AC110" i="5"/>
  <c r="BZ108" i="5"/>
  <c r="AV108" i="5"/>
  <c r="AT108" i="5"/>
  <c r="AN108" i="5"/>
  <c r="AL108" i="5"/>
  <c r="AK108" i="5"/>
  <c r="AJ108" i="5"/>
  <c r="AG108" i="5"/>
  <c r="AD108" i="5"/>
  <c r="AU108" i="5" s="1"/>
  <c r="AC108" i="5"/>
  <c r="BZ107" i="5"/>
  <c r="AT107" i="5"/>
  <c r="AN107" i="5"/>
  <c r="AL107" i="5"/>
  <c r="AK107" i="5"/>
  <c r="AJ107" i="5"/>
  <c r="AG107" i="5"/>
  <c r="AV107" i="5" s="1"/>
  <c r="AD107" i="5"/>
  <c r="AU107" i="5" s="1"/>
  <c r="AC107" i="5"/>
  <c r="BZ106" i="5"/>
  <c r="AT106" i="5"/>
  <c r="AN106" i="5"/>
  <c r="AL106" i="5"/>
  <c r="AK106" i="5"/>
  <c r="AJ106" i="5"/>
  <c r="AG106" i="5"/>
  <c r="AV106" i="5" s="1"/>
  <c r="AD106" i="5"/>
  <c r="AU106" i="5" s="1"/>
  <c r="AC106" i="5"/>
  <c r="BZ104" i="5"/>
  <c r="AT104" i="5"/>
  <c r="AN104" i="5"/>
  <c r="AL104" i="5"/>
  <c r="AK104" i="5"/>
  <c r="AJ104" i="5"/>
  <c r="AG104" i="5"/>
  <c r="AV104" i="5" s="1"/>
  <c r="AD104" i="5"/>
  <c r="AU104" i="5" s="1"/>
  <c r="AC104" i="5"/>
  <c r="BZ101" i="5"/>
  <c r="AT101" i="5"/>
  <c r="AN101" i="5"/>
  <c r="AL101" i="5"/>
  <c r="AK101" i="5"/>
  <c r="AJ101" i="5"/>
  <c r="AG101" i="5"/>
  <c r="AV101" i="5" s="1"/>
  <c r="AD101" i="5"/>
  <c r="AU101" i="5" s="1"/>
  <c r="AC101" i="5"/>
  <c r="BZ100" i="5"/>
  <c r="AT100" i="5"/>
  <c r="AN100" i="5"/>
  <c r="AL100" i="5"/>
  <c r="AK100" i="5"/>
  <c r="AJ100" i="5"/>
  <c r="AG100" i="5"/>
  <c r="AV100" i="5" s="1"/>
  <c r="AD100" i="5"/>
  <c r="AU100" i="5" s="1"/>
  <c r="AC100" i="5"/>
  <c r="BZ98" i="5"/>
  <c r="AT98" i="5"/>
  <c r="AN98" i="5"/>
  <c r="AL98" i="5"/>
  <c r="AK98" i="5"/>
  <c r="AJ98" i="5"/>
  <c r="AG98" i="5"/>
  <c r="AV98" i="5" s="1"/>
  <c r="AD98" i="5"/>
  <c r="AU98" i="5" s="1"/>
  <c r="AC98" i="5"/>
  <c r="BZ95" i="5"/>
  <c r="AT95" i="5"/>
  <c r="AN95" i="5"/>
  <c r="AL95" i="5"/>
  <c r="AK95" i="5"/>
  <c r="AJ95" i="5"/>
  <c r="AG95" i="5"/>
  <c r="AV95" i="5" s="1"/>
  <c r="AD95" i="5"/>
  <c r="AU95" i="5" s="1"/>
  <c r="AC95" i="5"/>
  <c r="BZ93" i="5"/>
  <c r="AT93" i="5"/>
  <c r="AN93" i="5"/>
  <c r="AL93" i="5"/>
  <c r="AK93" i="5"/>
  <c r="AJ93" i="5"/>
  <c r="AG93" i="5"/>
  <c r="AV93" i="5" s="1"/>
  <c r="AD93" i="5"/>
  <c r="AU93" i="5" s="1"/>
  <c r="AC93" i="5"/>
  <c r="BZ92" i="5"/>
  <c r="AT92" i="5"/>
  <c r="AN92" i="5"/>
  <c r="AL92" i="5"/>
  <c r="AK92" i="5"/>
  <c r="AJ92" i="5"/>
  <c r="AG92" i="5"/>
  <c r="AV92" i="5" s="1"/>
  <c r="AD92" i="5"/>
  <c r="AU92" i="5" s="1"/>
  <c r="AC92" i="5"/>
  <c r="BZ86" i="5"/>
  <c r="AT86" i="5"/>
  <c r="AL86" i="5"/>
  <c r="AK86" i="5"/>
  <c r="AJ86" i="5"/>
  <c r="AG86" i="5"/>
  <c r="AV86" i="5" s="1"/>
  <c r="AD86" i="5"/>
  <c r="AU86" i="5" s="1"/>
  <c r="AC86" i="5"/>
  <c r="BZ84" i="5"/>
  <c r="AT84" i="5"/>
  <c r="AN84" i="5"/>
  <c r="AL84" i="5"/>
  <c r="AK84" i="5"/>
  <c r="AJ84" i="5"/>
  <c r="AG84" i="5"/>
  <c r="AV84" i="5" s="1"/>
  <c r="AD84" i="5"/>
  <c r="AU84" i="5" s="1"/>
  <c r="AC84" i="5"/>
  <c r="BZ81" i="5"/>
  <c r="AV81" i="5"/>
  <c r="AT81" i="5"/>
  <c r="AN81" i="5"/>
  <c r="AL81" i="5"/>
  <c r="AK81" i="5"/>
  <c r="AJ81" i="5"/>
  <c r="AG81" i="5"/>
  <c r="AD81" i="5"/>
  <c r="AU81" i="5" s="1"/>
  <c r="AC81" i="5"/>
  <c r="BZ80" i="5"/>
  <c r="AT80" i="5"/>
  <c r="AN80" i="5"/>
  <c r="AL80" i="5"/>
  <c r="AK80" i="5"/>
  <c r="AJ80" i="5"/>
  <c r="AG80" i="5"/>
  <c r="AV80" i="5" s="1"/>
  <c r="AD80" i="5"/>
  <c r="AU80" i="5" s="1"/>
  <c r="AC80" i="5"/>
  <c r="BZ77" i="5"/>
  <c r="AT77" i="5"/>
  <c r="AN77" i="5"/>
  <c r="AL77" i="5"/>
  <c r="AK77" i="5"/>
  <c r="AJ77" i="5"/>
  <c r="AG77" i="5"/>
  <c r="AV77" i="5" s="1"/>
  <c r="AD77" i="5"/>
  <c r="AU77" i="5" s="1"/>
  <c r="AC77" i="5"/>
  <c r="BZ74" i="5"/>
  <c r="AT74" i="5"/>
  <c r="AN74" i="5"/>
  <c r="AL74" i="5"/>
  <c r="AK74" i="5"/>
  <c r="AJ74" i="5"/>
  <c r="AG74" i="5"/>
  <c r="AV74" i="5" s="1"/>
  <c r="AD74" i="5"/>
  <c r="AU74" i="5" s="1"/>
  <c r="AC74" i="5"/>
  <c r="BZ73" i="5"/>
  <c r="AV73" i="5"/>
  <c r="AT73" i="5"/>
  <c r="AN73" i="5"/>
  <c r="AL73" i="5"/>
  <c r="AK73" i="5"/>
  <c r="AJ73" i="5"/>
  <c r="AG73" i="5"/>
  <c r="AD73" i="5"/>
  <c r="AU73" i="5" s="1"/>
  <c r="AC73" i="5"/>
  <c r="BZ71" i="5"/>
  <c r="AT71" i="5"/>
  <c r="AN71" i="5"/>
  <c r="AL71" i="5"/>
  <c r="AK71" i="5"/>
  <c r="AJ71" i="5"/>
  <c r="AG71" i="5"/>
  <c r="AV71" i="5" s="1"/>
  <c r="AD71" i="5"/>
  <c r="AU71" i="5" s="1"/>
  <c r="AC71" i="5"/>
  <c r="BZ69" i="5"/>
  <c r="AV69" i="5"/>
  <c r="AT69" i="5"/>
  <c r="AN69" i="5"/>
  <c r="AL69" i="5"/>
  <c r="AK69" i="5"/>
  <c r="AJ69" i="5"/>
  <c r="AG69" i="5"/>
  <c r="AD69" i="5"/>
  <c r="AU69" i="5" s="1"/>
  <c r="AC69" i="5"/>
  <c r="BZ68" i="5"/>
  <c r="AV68" i="5"/>
  <c r="AT68" i="5"/>
  <c r="AN68" i="5"/>
  <c r="AL68" i="5"/>
  <c r="AK68" i="5"/>
  <c r="AJ68" i="5"/>
  <c r="AG68" i="5"/>
  <c r="AD68" i="5"/>
  <c r="AU68" i="5" s="1"/>
  <c r="AC68" i="5"/>
  <c r="BZ66" i="5"/>
  <c r="AV66" i="5"/>
  <c r="AT66" i="5"/>
  <c r="AN66" i="5"/>
  <c r="AL66" i="5"/>
  <c r="AK66" i="5"/>
  <c r="AJ66" i="5"/>
  <c r="AG66" i="5"/>
  <c r="AD66" i="5"/>
  <c r="AU66" i="5" s="1"/>
  <c r="AC66" i="5"/>
  <c r="BZ61" i="5"/>
  <c r="AT61" i="5"/>
  <c r="AN61" i="5"/>
  <c r="AL61" i="5"/>
  <c r="AK61" i="5"/>
  <c r="AJ61" i="5"/>
  <c r="AG61" i="5"/>
  <c r="AV61" i="5" s="1"/>
  <c r="AD61" i="5"/>
  <c r="AU61" i="5" s="1"/>
  <c r="AC61" i="5"/>
  <c r="BZ60" i="5"/>
  <c r="AT60" i="5"/>
  <c r="AN60" i="5"/>
  <c r="AL60" i="5"/>
  <c r="AK60" i="5"/>
  <c r="AJ60" i="5"/>
  <c r="AG60" i="5"/>
  <c r="AV60" i="5" s="1"/>
  <c r="AD60" i="5"/>
  <c r="AU60" i="5" s="1"/>
  <c r="AC60" i="5"/>
  <c r="BZ59" i="5"/>
  <c r="AV59" i="5"/>
  <c r="AT59" i="5"/>
  <c r="AN59" i="5"/>
  <c r="AL59" i="5"/>
  <c r="AK59" i="5"/>
  <c r="AJ59" i="5"/>
  <c r="AG59" i="5"/>
  <c r="AD59" i="5"/>
  <c r="AU59" i="5" s="1"/>
  <c r="AC59" i="5"/>
  <c r="BZ57" i="5"/>
  <c r="AT57" i="5"/>
  <c r="AN57" i="5"/>
  <c r="AL57" i="5"/>
  <c r="AK57" i="5"/>
  <c r="AJ57" i="5"/>
  <c r="AG57" i="5"/>
  <c r="AV57" i="5" s="1"/>
  <c r="AD57" i="5"/>
  <c r="AU57" i="5" s="1"/>
  <c r="AC57" i="5"/>
  <c r="BZ55" i="5"/>
  <c r="AT55" i="5"/>
  <c r="AN55" i="5"/>
  <c r="AL55" i="5"/>
  <c r="AK55" i="5"/>
  <c r="AJ55" i="5"/>
  <c r="AG55" i="5"/>
  <c r="AV55" i="5" s="1"/>
  <c r="AD55" i="5"/>
  <c r="AU55" i="5" s="1"/>
  <c r="AC55" i="5"/>
  <c r="BZ53" i="5"/>
  <c r="AT53" i="5"/>
  <c r="AN53" i="5"/>
  <c r="AL53" i="5"/>
  <c r="AK53" i="5"/>
  <c r="AJ53" i="5"/>
  <c r="AG53" i="5"/>
  <c r="AV53" i="5" s="1"/>
  <c r="AD53" i="5"/>
  <c r="AU53" i="5" s="1"/>
  <c r="AC53" i="5"/>
  <c r="BZ52" i="5"/>
  <c r="AT52" i="5"/>
  <c r="AN52" i="5"/>
  <c r="AL52" i="5"/>
  <c r="AK52" i="5"/>
  <c r="AJ52" i="5"/>
  <c r="AG52" i="5"/>
  <c r="AV52" i="5" s="1"/>
  <c r="AD52" i="5"/>
  <c r="AU52" i="5" s="1"/>
  <c r="AC52" i="5"/>
  <c r="BZ49" i="5"/>
  <c r="AV49" i="5"/>
  <c r="AT49" i="5"/>
  <c r="AN49" i="5"/>
  <c r="AL49" i="5"/>
  <c r="AK49" i="5"/>
  <c r="AJ49" i="5"/>
  <c r="AG49" i="5"/>
  <c r="AD49" i="5"/>
  <c r="AU49" i="5" s="1"/>
  <c r="AC49" i="5"/>
  <c r="BZ46" i="5"/>
  <c r="AT46" i="5"/>
  <c r="AN46" i="5"/>
  <c r="AL46" i="5"/>
  <c r="AK46" i="5"/>
  <c r="AJ46" i="5"/>
  <c r="AG46" i="5"/>
  <c r="AV46" i="5" s="1"/>
  <c r="AD46" i="5"/>
  <c r="AU46" i="5" s="1"/>
  <c r="AC46" i="5"/>
  <c r="BZ44" i="5"/>
  <c r="AT44" i="5"/>
  <c r="AN44" i="5"/>
  <c r="AL44" i="5"/>
  <c r="AK44" i="5"/>
  <c r="AJ44" i="5"/>
  <c r="AG44" i="5"/>
  <c r="AV44" i="5" s="1"/>
  <c r="AD44" i="5"/>
  <c r="AU44" i="5" s="1"/>
  <c r="AC44" i="5"/>
  <c r="BZ43" i="5"/>
  <c r="AT43" i="5"/>
  <c r="AN43" i="5"/>
  <c r="AL43" i="5"/>
  <c r="AK43" i="5"/>
  <c r="AJ43" i="5"/>
  <c r="AG43" i="5"/>
  <c r="AV43" i="5" s="1"/>
  <c r="AD43" i="5"/>
  <c r="AU43" i="5" s="1"/>
  <c r="AC43" i="5"/>
  <c r="BZ41" i="5"/>
  <c r="AT41" i="5"/>
  <c r="AN41" i="5"/>
  <c r="AL41" i="5"/>
  <c r="AK41" i="5"/>
  <c r="AJ41" i="5"/>
  <c r="AG41" i="5"/>
  <c r="AV41" i="5" s="1"/>
  <c r="AD41" i="5"/>
  <c r="AU41" i="5" s="1"/>
  <c r="AC41" i="5"/>
  <c r="BZ40" i="5"/>
  <c r="AT40" i="5"/>
  <c r="AN40" i="5"/>
  <c r="AL40" i="5"/>
  <c r="AK40" i="5"/>
  <c r="AJ40" i="5"/>
  <c r="AG40" i="5"/>
  <c r="AV40" i="5" s="1"/>
  <c r="AD40" i="5"/>
  <c r="AU40" i="5" s="1"/>
  <c r="AC40" i="5"/>
  <c r="BZ39" i="5"/>
  <c r="AV39" i="5"/>
  <c r="AT39" i="5"/>
  <c r="AN39" i="5"/>
  <c r="AL39" i="5"/>
  <c r="AK39" i="5"/>
  <c r="AJ39" i="5"/>
  <c r="AG39" i="5"/>
  <c r="AD39" i="5"/>
  <c r="AU39" i="5" s="1"/>
  <c r="AC39" i="5"/>
  <c r="BZ33" i="5"/>
  <c r="AT33" i="5"/>
  <c r="AN33" i="5"/>
  <c r="AL33" i="5"/>
  <c r="AK33" i="5"/>
  <c r="AJ33" i="5"/>
  <c r="AG33" i="5"/>
  <c r="AV33" i="5" s="1"/>
  <c r="AD33" i="5"/>
  <c r="AU33" i="5" s="1"/>
  <c r="AC33" i="5"/>
  <c r="BZ32" i="5"/>
  <c r="AT32" i="5"/>
  <c r="AN32" i="5"/>
  <c r="AL32" i="5"/>
  <c r="AK32" i="5"/>
  <c r="AJ32" i="5"/>
  <c r="AG32" i="5"/>
  <c r="AV32" i="5" s="1"/>
  <c r="AD32" i="5"/>
  <c r="AU32" i="5" s="1"/>
  <c r="AC32" i="5"/>
  <c r="BZ30" i="5"/>
  <c r="AV30" i="5"/>
  <c r="AT30" i="5"/>
  <c r="AN30" i="5"/>
  <c r="AL30" i="5"/>
  <c r="AK30" i="5"/>
  <c r="AJ30" i="5"/>
  <c r="AG30" i="5"/>
  <c r="AD30" i="5"/>
  <c r="AU30" i="5" s="1"/>
  <c r="AC30" i="5"/>
  <c r="BZ29" i="5"/>
  <c r="AT29" i="5"/>
  <c r="AN29" i="5"/>
  <c r="AL29" i="5"/>
  <c r="AK29" i="5"/>
  <c r="AJ29" i="5"/>
  <c r="AG29" i="5"/>
  <c r="AV29" i="5" s="1"/>
  <c r="AD29" i="5"/>
  <c r="AU29" i="5" s="1"/>
  <c r="AC29" i="5"/>
  <c r="BZ27" i="5"/>
  <c r="AT27" i="5"/>
  <c r="AN27" i="5"/>
  <c r="AL27" i="5"/>
  <c r="AK27" i="5"/>
  <c r="AJ27" i="5"/>
  <c r="AG27" i="5"/>
  <c r="AV27" i="5" s="1"/>
  <c r="AD27" i="5"/>
  <c r="AU27" i="5" s="1"/>
  <c r="AC27" i="5"/>
  <c r="BZ25" i="5"/>
  <c r="AT25" i="5"/>
  <c r="AN25" i="5"/>
  <c r="AL25" i="5"/>
  <c r="AK25" i="5"/>
  <c r="AJ25" i="5"/>
  <c r="AG25" i="5"/>
  <c r="AV25" i="5" s="1"/>
  <c r="AD25" i="5"/>
  <c r="AU25" i="5" s="1"/>
  <c r="AC25" i="5"/>
  <c r="BZ22" i="5"/>
  <c r="AT22" i="5"/>
  <c r="AN22" i="5"/>
  <c r="AL22" i="5"/>
  <c r="AK22" i="5"/>
  <c r="AJ22" i="5"/>
  <c r="AG22" i="5"/>
  <c r="AV22" i="5" s="1"/>
  <c r="AD22" i="5"/>
  <c r="AU22" i="5" s="1"/>
  <c r="AC22" i="5"/>
  <c r="BZ21" i="5"/>
  <c r="AT21" i="5"/>
  <c r="AN21" i="5"/>
  <c r="AL21" i="5"/>
  <c r="AK21" i="5"/>
  <c r="AJ21" i="5"/>
  <c r="AG21" i="5"/>
  <c r="AV21" i="5" s="1"/>
  <c r="AD21" i="5"/>
  <c r="AU21" i="5" s="1"/>
  <c r="AC21" i="5"/>
  <c r="BZ15" i="5"/>
  <c r="AT15" i="5"/>
  <c r="AN15" i="5"/>
  <c r="AL15" i="5"/>
  <c r="AK15" i="5"/>
  <c r="AJ15" i="5"/>
  <c r="AG15" i="5"/>
  <c r="AV15" i="5" s="1"/>
  <c r="AD15" i="5"/>
  <c r="AU15" i="5" s="1"/>
  <c r="AC15" i="5"/>
  <c r="BZ14" i="5"/>
  <c r="AT14" i="5"/>
  <c r="AN14" i="5"/>
  <c r="AL14" i="5"/>
  <c r="AK14" i="5"/>
  <c r="AJ14" i="5"/>
  <c r="AG14" i="5"/>
  <c r="AV14" i="5" s="1"/>
  <c r="AD14" i="5"/>
  <c r="AU14" i="5" s="1"/>
  <c r="AC14" i="5"/>
  <c r="BZ13" i="5"/>
  <c r="AT13" i="5"/>
  <c r="AN13" i="5"/>
  <c r="AL13" i="5"/>
  <c r="AK13" i="5"/>
  <c r="AJ13" i="5"/>
  <c r="AG13" i="5"/>
  <c r="AV13" i="5" s="1"/>
  <c r="AD13" i="5"/>
  <c r="AU13" i="5" s="1"/>
  <c r="AC13" i="5"/>
  <c r="BZ10" i="5"/>
  <c r="AT10" i="5"/>
  <c r="AN10" i="5"/>
  <c r="AL10" i="5"/>
  <c r="AK10" i="5"/>
  <c r="AJ10" i="5"/>
  <c r="AG10" i="5"/>
  <c r="AV10" i="5" s="1"/>
  <c r="AD10" i="5"/>
  <c r="AU10" i="5" s="1"/>
  <c r="AC10" i="5"/>
  <c r="BZ7" i="5"/>
  <c r="AT7" i="5"/>
  <c r="AN7" i="5"/>
  <c r="AL7" i="5"/>
  <c r="AK7" i="5"/>
  <c r="AJ7" i="5"/>
  <c r="AG7" i="5"/>
  <c r="AV7" i="5" s="1"/>
  <c r="AD7" i="5"/>
  <c r="AU7" i="5" s="1"/>
  <c r="AC7" i="5"/>
  <c r="BZ5" i="5"/>
  <c r="AT5" i="5"/>
  <c r="AN5" i="5"/>
  <c r="AL5" i="5"/>
  <c r="AK5" i="5"/>
  <c r="AJ5" i="5"/>
  <c r="AG5" i="5"/>
  <c r="AV5" i="5" s="1"/>
  <c r="AD5" i="5"/>
  <c r="AU5" i="5" s="1"/>
  <c r="AC5" i="5"/>
  <c r="BZ3" i="5"/>
  <c r="AT3" i="5"/>
  <c r="AN3" i="5"/>
  <c r="AL3" i="5"/>
  <c r="AK3" i="5"/>
  <c r="AJ3" i="5"/>
  <c r="AG3" i="5"/>
  <c r="AV3" i="5" s="1"/>
  <c r="AD3" i="5"/>
  <c r="AU3" i="5" s="1"/>
  <c r="AC3" i="5"/>
  <c r="BZ177" i="4"/>
  <c r="BV177" i="4"/>
  <c r="AT177" i="4"/>
  <c r="AN177" i="4"/>
  <c r="AL177" i="4"/>
  <c r="AK177" i="4"/>
  <c r="AJ177" i="4"/>
  <c r="AG177" i="4"/>
  <c r="AV177" i="4" s="1"/>
  <c r="AE177" i="4"/>
  <c r="AD177" i="4"/>
  <c r="AU177" i="4" s="1"/>
  <c r="AC177" i="4"/>
  <c r="BZ176" i="4"/>
  <c r="AV176" i="4"/>
  <c r="AT176" i="4"/>
  <c r="AN176" i="4"/>
  <c r="AL176" i="4"/>
  <c r="AK176" i="4"/>
  <c r="AJ176" i="4"/>
  <c r="AG176" i="4"/>
  <c r="AD176" i="4"/>
  <c r="AU176" i="4" s="1"/>
  <c r="AC176" i="4"/>
  <c r="BZ175" i="4"/>
  <c r="AT175" i="4"/>
  <c r="AN175" i="4"/>
  <c r="AL175" i="4"/>
  <c r="AK175" i="4"/>
  <c r="AJ175" i="4"/>
  <c r="AG175" i="4"/>
  <c r="AV175" i="4" s="1"/>
  <c r="AD175" i="4"/>
  <c r="AU175" i="4" s="1"/>
  <c r="AC175" i="4"/>
  <c r="BZ174" i="4"/>
  <c r="AV174" i="4"/>
  <c r="AT174" i="4"/>
  <c r="AN174" i="4"/>
  <c r="AL174" i="4"/>
  <c r="AK174" i="4"/>
  <c r="AJ174" i="4"/>
  <c r="AG174" i="4"/>
  <c r="AD174" i="4"/>
  <c r="AU174" i="4" s="1"/>
  <c r="AC174" i="4"/>
  <c r="BZ173" i="4"/>
  <c r="AV173" i="4"/>
  <c r="AT173" i="4"/>
  <c r="AN173" i="4"/>
  <c r="AL173" i="4"/>
  <c r="AK173" i="4"/>
  <c r="AJ173" i="4"/>
  <c r="AG173" i="4"/>
  <c r="AD173" i="4"/>
  <c r="AU173" i="4" s="1"/>
  <c r="AC173" i="4"/>
  <c r="BZ172" i="4"/>
  <c r="AV172" i="4"/>
  <c r="AT172" i="4"/>
  <c r="AN172" i="4"/>
  <c r="AL172" i="4"/>
  <c r="AK172" i="4"/>
  <c r="AJ172" i="4"/>
  <c r="AG172" i="4"/>
  <c r="AD172" i="4"/>
  <c r="AU172" i="4" s="1"/>
  <c r="AC172" i="4"/>
  <c r="BZ171" i="4"/>
  <c r="AT171" i="4"/>
  <c r="AN171" i="4"/>
  <c r="AL171" i="4"/>
  <c r="AK171" i="4"/>
  <c r="AJ171" i="4"/>
  <c r="AG171" i="4"/>
  <c r="AV171" i="4" s="1"/>
  <c r="AD171" i="4"/>
  <c r="AU171" i="4" s="1"/>
  <c r="AC171" i="4"/>
  <c r="BZ169" i="4"/>
  <c r="BV169" i="4"/>
  <c r="AV169" i="4"/>
  <c r="AT169" i="4"/>
  <c r="AN169" i="4"/>
  <c r="AL169" i="4"/>
  <c r="AK169" i="4"/>
  <c r="AJ169" i="4"/>
  <c r="AG169" i="4"/>
  <c r="AE169" i="4"/>
  <c r="AD169" i="4"/>
  <c r="AU169" i="4" s="1"/>
  <c r="AC169" i="4"/>
  <c r="BZ163" i="4"/>
  <c r="AV163" i="4"/>
  <c r="AT163" i="4"/>
  <c r="AN163" i="4"/>
  <c r="AL163" i="4"/>
  <c r="AK163" i="4"/>
  <c r="AJ163" i="4"/>
  <c r="AG163" i="4"/>
  <c r="AD163" i="4"/>
  <c r="AU163" i="4" s="1"/>
  <c r="AC163" i="4"/>
  <c r="BZ162" i="4"/>
  <c r="AV162" i="4"/>
  <c r="AT162" i="4"/>
  <c r="AN162" i="4"/>
  <c r="AL162" i="4"/>
  <c r="AK162" i="4"/>
  <c r="AJ162" i="4"/>
  <c r="AG162" i="4"/>
  <c r="AD162" i="4"/>
  <c r="AU162" i="4" s="1"/>
  <c r="AC162" i="4"/>
  <c r="BZ160" i="4"/>
  <c r="AV160" i="4"/>
  <c r="AT160" i="4"/>
  <c r="AN160" i="4"/>
  <c r="AL160" i="4"/>
  <c r="AK160" i="4"/>
  <c r="AJ160" i="4"/>
  <c r="AG160" i="4"/>
  <c r="AD160" i="4"/>
  <c r="AU160" i="4" s="1"/>
  <c r="AC160" i="4"/>
  <c r="BZ154" i="4"/>
  <c r="AV154" i="4"/>
  <c r="AT154" i="4"/>
  <c r="AN154" i="4"/>
  <c r="AL154" i="4"/>
  <c r="AK154" i="4"/>
  <c r="AJ154" i="4"/>
  <c r="AG154" i="4"/>
  <c r="AD154" i="4"/>
  <c r="AU154" i="4" s="1"/>
  <c r="AC154" i="4"/>
  <c r="BZ153" i="4"/>
  <c r="BV153" i="4"/>
  <c r="AV153" i="4"/>
  <c r="AT153" i="4"/>
  <c r="AN153" i="4"/>
  <c r="AL153" i="4"/>
  <c r="AK153" i="4"/>
  <c r="AJ153" i="4"/>
  <c r="AG153" i="4"/>
  <c r="AE153" i="4"/>
  <c r="AD153" i="4"/>
  <c r="AU153" i="4" s="1"/>
  <c r="AC153" i="4"/>
  <c r="BZ151" i="4"/>
  <c r="AT151" i="4"/>
  <c r="AN151" i="4"/>
  <c r="AL151" i="4"/>
  <c r="AK151" i="4"/>
  <c r="AJ151" i="4"/>
  <c r="AG151" i="4"/>
  <c r="AV151" i="4" s="1"/>
  <c r="AD151" i="4"/>
  <c r="AU151" i="4" s="1"/>
  <c r="AC151" i="4"/>
  <c r="BZ150" i="4"/>
  <c r="BV150" i="4"/>
  <c r="AV150" i="4"/>
  <c r="AT150" i="4"/>
  <c r="AN150" i="4"/>
  <c r="AL150" i="4"/>
  <c r="AK150" i="4"/>
  <c r="AJ150" i="4"/>
  <c r="AG150" i="4"/>
  <c r="AE150" i="4"/>
  <c r="AD150" i="4"/>
  <c r="AU150" i="4" s="1"/>
  <c r="AC150" i="4"/>
  <c r="BZ149" i="4"/>
  <c r="BV149" i="4"/>
  <c r="AV149" i="4"/>
  <c r="AT149" i="4"/>
  <c r="AN149" i="4"/>
  <c r="AL149" i="4"/>
  <c r="AK149" i="4"/>
  <c r="AJ149" i="4"/>
  <c r="AG149" i="4"/>
  <c r="AE149" i="4"/>
  <c r="AD149" i="4"/>
  <c r="AU149" i="4" s="1"/>
  <c r="AC149" i="4"/>
  <c r="BZ144" i="4"/>
  <c r="AT144" i="4"/>
  <c r="AN144" i="4"/>
  <c r="AL144" i="4"/>
  <c r="AK144" i="4"/>
  <c r="AJ144" i="4"/>
  <c r="AG144" i="4"/>
  <c r="AV144" i="4" s="1"/>
  <c r="AD144" i="4"/>
  <c r="AU144" i="4" s="1"/>
  <c r="AC144" i="4"/>
  <c r="BZ143" i="4"/>
  <c r="AV143" i="4"/>
  <c r="AT143" i="4"/>
  <c r="AN143" i="4"/>
  <c r="AL143" i="4"/>
  <c r="AK143" i="4"/>
  <c r="AJ143" i="4"/>
  <c r="AG143" i="4"/>
  <c r="AD143" i="4"/>
  <c r="AU143" i="4" s="1"/>
  <c r="AC143" i="4"/>
  <c r="BZ138" i="4"/>
  <c r="BV138" i="4"/>
  <c r="AV138" i="4"/>
  <c r="AT138" i="4"/>
  <c r="AN138" i="4"/>
  <c r="AL138" i="4"/>
  <c r="AK138" i="4"/>
  <c r="AJ138" i="4"/>
  <c r="AG138" i="4"/>
  <c r="AE138" i="4"/>
  <c r="AD138" i="4"/>
  <c r="AU138" i="4" s="1"/>
  <c r="AC138" i="4"/>
  <c r="BZ136" i="4"/>
  <c r="BV136" i="4"/>
  <c r="AT136" i="4"/>
  <c r="AN136" i="4"/>
  <c r="AL136" i="4"/>
  <c r="AK136" i="4"/>
  <c r="AJ136" i="4"/>
  <c r="AG136" i="4"/>
  <c r="AV136" i="4" s="1"/>
  <c r="AE136" i="4"/>
  <c r="AD136" i="4"/>
  <c r="AU136" i="4" s="1"/>
  <c r="AC136" i="4"/>
  <c r="BZ134" i="4"/>
  <c r="AV134" i="4"/>
  <c r="AT134" i="4"/>
  <c r="AN134" i="4"/>
  <c r="AL134" i="4"/>
  <c r="AK134" i="4"/>
  <c r="AJ134" i="4"/>
  <c r="AG134" i="4"/>
  <c r="AD134" i="4"/>
  <c r="AU134" i="4" s="1"/>
  <c r="AC134" i="4"/>
  <c r="BZ129" i="4"/>
  <c r="BV129" i="4"/>
  <c r="AT129" i="4"/>
  <c r="AN129" i="4"/>
  <c r="AL129" i="4"/>
  <c r="AK129" i="4"/>
  <c r="AJ129" i="4"/>
  <c r="AG129" i="4"/>
  <c r="AV129" i="4" s="1"/>
  <c r="AE129" i="4"/>
  <c r="AD129" i="4"/>
  <c r="AU129" i="4" s="1"/>
  <c r="AC129" i="4"/>
  <c r="BZ127" i="4"/>
  <c r="BV127" i="4"/>
  <c r="AV127" i="4"/>
  <c r="AT127" i="4"/>
  <c r="AN127" i="4"/>
  <c r="AL127" i="4"/>
  <c r="AK127" i="4"/>
  <c r="AJ127" i="4"/>
  <c r="AG127" i="4"/>
  <c r="AE127" i="4"/>
  <c r="AD127" i="4"/>
  <c r="AU127" i="4" s="1"/>
  <c r="AC127" i="4"/>
  <c r="BZ126" i="4"/>
  <c r="AT126" i="4"/>
  <c r="AN126" i="4"/>
  <c r="AL126" i="4"/>
  <c r="AK126" i="4"/>
  <c r="AJ126" i="4"/>
  <c r="AG126" i="4"/>
  <c r="AV126" i="4" s="1"/>
  <c r="AD126" i="4"/>
  <c r="AU126" i="4" s="1"/>
  <c r="AC126" i="4"/>
  <c r="BZ124" i="4"/>
  <c r="AV124" i="4"/>
  <c r="AT124" i="4"/>
  <c r="AN124" i="4"/>
  <c r="AL124" i="4"/>
  <c r="AK124" i="4"/>
  <c r="AJ124" i="4"/>
  <c r="AG124" i="4"/>
  <c r="AD124" i="4"/>
  <c r="AU124" i="4" s="1"/>
  <c r="AC124" i="4"/>
  <c r="BZ123" i="4"/>
  <c r="AT123" i="4"/>
  <c r="AN123" i="4"/>
  <c r="AL123" i="4"/>
  <c r="AK123" i="4"/>
  <c r="AJ123" i="4"/>
  <c r="AG123" i="4"/>
  <c r="AV123" i="4" s="1"/>
  <c r="AD123" i="4"/>
  <c r="AU123" i="4" s="1"/>
  <c r="AC123" i="4"/>
  <c r="BZ118" i="4"/>
  <c r="AV118" i="4"/>
  <c r="AT118" i="4"/>
  <c r="AN118" i="4"/>
  <c r="AL118" i="4"/>
  <c r="AK118" i="4"/>
  <c r="AJ118" i="4"/>
  <c r="AG118" i="4"/>
  <c r="AD118" i="4"/>
  <c r="AU118" i="4" s="1"/>
  <c r="AC118" i="4"/>
  <c r="BZ117" i="4"/>
  <c r="AT117" i="4"/>
  <c r="AN117" i="4"/>
  <c r="AL117" i="4"/>
  <c r="AK117" i="4"/>
  <c r="AJ117" i="4"/>
  <c r="AG117" i="4"/>
  <c r="AV117" i="4" s="1"/>
  <c r="AD117" i="4"/>
  <c r="AU117" i="4" s="1"/>
  <c r="AC117" i="4"/>
  <c r="BZ116" i="4"/>
  <c r="AV116" i="4"/>
  <c r="AT116" i="4"/>
  <c r="AN116" i="4"/>
  <c r="AL116" i="4"/>
  <c r="AK116" i="4"/>
  <c r="AJ116" i="4"/>
  <c r="AG116" i="4"/>
  <c r="AD116" i="4"/>
  <c r="AU116" i="4" s="1"/>
  <c r="AC116" i="4"/>
  <c r="BZ115" i="4"/>
  <c r="AT115" i="4"/>
  <c r="AN115" i="4"/>
  <c r="AL115" i="4"/>
  <c r="AK115" i="4"/>
  <c r="AJ115" i="4"/>
  <c r="AG115" i="4"/>
  <c r="AV115" i="4" s="1"/>
  <c r="AD115" i="4"/>
  <c r="AU115" i="4" s="1"/>
  <c r="AC115" i="4"/>
  <c r="BZ114" i="4"/>
  <c r="AT114" i="4"/>
  <c r="AN114" i="4"/>
  <c r="AL114" i="4"/>
  <c r="AK114" i="4"/>
  <c r="AJ114" i="4"/>
  <c r="AG114" i="4"/>
  <c r="AV114" i="4" s="1"/>
  <c r="AD114" i="4"/>
  <c r="AU114" i="4" s="1"/>
  <c r="AC114" i="4"/>
  <c r="BZ109" i="4"/>
  <c r="BV109" i="4"/>
  <c r="AV109" i="4"/>
  <c r="AT109" i="4"/>
  <c r="AN109" i="4"/>
  <c r="AL109" i="4"/>
  <c r="AK109" i="4"/>
  <c r="AJ109" i="4"/>
  <c r="AG109" i="4"/>
  <c r="AE109" i="4"/>
  <c r="AD109" i="4"/>
  <c r="AU109" i="4" s="1"/>
  <c r="AC109" i="4"/>
  <c r="BZ107" i="4"/>
  <c r="AV107" i="4"/>
  <c r="AT107" i="4"/>
  <c r="AN107" i="4"/>
  <c r="AL107" i="4"/>
  <c r="AK107" i="4"/>
  <c r="AJ107" i="4"/>
  <c r="AG107" i="4"/>
  <c r="AD107" i="4"/>
  <c r="AU107" i="4" s="1"/>
  <c r="AC107" i="4"/>
  <c r="BZ96" i="4"/>
  <c r="BV96" i="4"/>
  <c r="AT96" i="4"/>
  <c r="AN96" i="4"/>
  <c r="AL96" i="4"/>
  <c r="AK96" i="4"/>
  <c r="AJ96" i="4"/>
  <c r="AG96" i="4"/>
  <c r="AV96" i="4" s="1"/>
  <c r="AE96" i="4"/>
  <c r="AD96" i="4"/>
  <c r="AU96" i="4" s="1"/>
  <c r="AC96" i="4"/>
  <c r="BZ91" i="4"/>
  <c r="BV91" i="4"/>
  <c r="AT91" i="4"/>
  <c r="AN91" i="4"/>
  <c r="AL91" i="4"/>
  <c r="AK91" i="4"/>
  <c r="AJ91" i="4"/>
  <c r="AG91" i="4"/>
  <c r="AV91" i="4" s="1"/>
  <c r="AE91" i="4"/>
  <c r="AD91" i="4"/>
  <c r="AU91" i="4" s="1"/>
  <c r="AC91" i="4"/>
  <c r="BZ89" i="4"/>
  <c r="AV89" i="4"/>
  <c r="AT89" i="4"/>
  <c r="AN89" i="4"/>
  <c r="AL89" i="4"/>
  <c r="AK89" i="4"/>
  <c r="AJ89" i="4"/>
  <c r="AG89" i="4"/>
  <c r="AD89" i="4"/>
  <c r="AU89" i="4" s="1"/>
  <c r="AC89" i="4"/>
  <c r="BZ84" i="4"/>
  <c r="AV84" i="4"/>
  <c r="AT84" i="4"/>
  <c r="AN84" i="4"/>
  <c r="AL84" i="4"/>
  <c r="AK84" i="4"/>
  <c r="AJ84" i="4"/>
  <c r="AG84" i="4"/>
  <c r="AD84" i="4"/>
  <c r="AU84" i="4" s="1"/>
  <c r="AC84" i="4"/>
  <c r="BZ83" i="4"/>
  <c r="BV83" i="4"/>
  <c r="AT83" i="4"/>
  <c r="AN83" i="4"/>
  <c r="AL83" i="4"/>
  <c r="AK83" i="4"/>
  <c r="AJ83" i="4"/>
  <c r="AG83" i="4"/>
  <c r="AV83" i="4" s="1"/>
  <c r="AE83" i="4"/>
  <c r="AD83" i="4"/>
  <c r="AU83" i="4" s="1"/>
  <c r="AC83" i="4"/>
  <c r="BZ81" i="4"/>
  <c r="AV81" i="4"/>
  <c r="AT81" i="4"/>
  <c r="AN81" i="4"/>
  <c r="AL81" i="4"/>
  <c r="AK81" i="4"/>
  <c r="AJ81" i="4"/>
  <c r="AG81" i="4"/>
  <c r="AD81" i="4"/>
  <c r="AU81" i="4" s="1"/>
  <c r="AC81" i="4"/>
  <c r="BZ80" i="4"/>
  <c r="AT80" i="4"/>
  <c r="AN80" i="4"/>
  <c r="AL80" i="4"/>
  <c r="AK80" i="4"/>
  <c r="AJ80" i="4"/>
  <c r="AG80" i="4"/>
  <c r="AV80" i="4" s="1"/>
  <c r="AD80" i="4"/>
  <c r="AU80" i="4" s="1"/>
  <c r="AC80" i="4"/>
  <c r="BZ79" i="4"/>
  <c r="AV79" i="4"/>
  <c r="AT79" i="4"/>
  <c r="AN79" i="4"/>
  <c r="AL79" i="4"/>
  <c r="AK79" i="4"/>
  <c r="AJ79" i="4"/>
  <c r="AG79" i="4"/>
  <c r="AD79" i="4"/>
  <c r="AU79" i="4" s="1"/>
  <c r="AC79" i="4"/>
  <c r="BZ77" i="4"/>
  <c r="AT77" i="4"/>
  <c r="AN77" i="4"/>
  <c r="AL77" i="4"/>
  <c r="AK77" i="4"/>
  <c r="AJ77" i="4"/>
  <c r="AG77" i="4"/>
  <c r="AV77" i="4" s="1"/>
  <c r="AD77" i="4"/>
  <c r="AU77" i="4" s="1"/>
  <c r="AC77" i="4"/>
  <c r="BZ76" i="4"/>
  <c r="AT76" i="4"/>
  <c r="AN76" i="4"/>
  <c r="AL76" i="4"/>
  <c r="AK76" i="4"/>
  <c r="AJ76" i="4"/>
  <c r="AG76" i="4"/>
  <c r="AV76" i="4" s="1"/>
  <c r="AD76" i="4"/>
  <c r="AU76" i="4" s="1"/>
  <c r="AC76" i="4"/>
  <c r="BZ75" i="4"/>
  <c r="AT75" i="4"/>
  <c r="AN75" i="4"/>
  <c r="AL75" i="4"/>
  <c r="AK75" i="4"/>
  <c r="AJ75" i="4"/>
  <c r="AG75" i="4"/>
  <c r="AV75" i="4" s="1"/>
  <c r="AD75" i="4"/>
  <c r="AU75" i="4" s="1"/>
  <c r="AC75" i="4"/>
  <c r="BZ73" i="4"/>
  <c r="AV73" i="4"/>
  <c r="AT73" i="4"/>
  <c r="AN73" i="4"/>
  <c r="AL73" i="4"/>
  <c r="AK73" i="4"/>
  <c r="AJ73" i="4"/>
  <c r="AG73" i="4"/>
  <c r="AD73" i="4"/>
  <c r="AU73" i="4" s="1"/>
  <c r="AC73" i="4"/>
  <c r="BZ72" i="4"/>
  <c r="BV72" i="4"/>
  <c r="AT72" i="4"/>
  <c r="AN72" i="4"/>
  <c r="AL72" i="4"/>
  <c r="AK72" i="4"/>
  <c r="AJ72" i="4"/>
  <c r="AG72" i="4"/>
  <c r="AV72" i="4" s="1"/>
  <c r="AE72" i="4"/>
  <c r="AD72" i="4"/>
  <c r="AU72" i="4" s="1"/>
  <c r="AC72" i="4"/>
  <c r="BZ71" i="4"/>
  <c r="AV71" i="4"/>
  <c r="AT71" i="4"/>
  <c r="AN71" i="4"/>
  <c r="AL71" i="4"/>
  <c r="AK71" i="4"/>
  <c r="AJ71" i="4"/>
  <c r="AG71" i="4"/>
  <c r="AD71" i="4"/>
  <c r="AU71" i="4" s="1"/>
  <c r="AC71" i="4"/>
  <c r="BZ70" i="4"/>
  <c r="AV70" i="4"/>
  <c r="AT70" i="4"/>
  <c r="AN70" i="4"/>
  <c r="AL70" i="4"/>
  <c r="AK70" i="4"/>
  <c r="AJ70" i="4"/>
  <c r="AG70" i="4"/>
  <c r="AD70" i="4"/>
  <c r="AU70" i="4" s="1"/>
  <c r="AC70" i="4"/>
  <c r="BZ69" i="4"/>
  <c r="BV69" i="4"/>
  <c r="AV69" i="4"/>
  <c r="AT69" i="4"/>
  <c r="AN69" i="4"/>
  <c r="AL69" i="4"/>
  <c r="AK69" i="4"/>
  <c r="AJ69" i="4"/>
  <c r="AG69" i="4"/>
  <c r="AE69" i="4"/>
  <c r="AD69" i="4"/>
  <c r="AU69" i="4" s="1"/>
  <c r="AC69" i="4"/>
  <c r="BZ64" i="4"/>
  <c r="AV64" i="4"/>
  <c r="AT64" i="4"/>
  <c r="AN64" i="4"/>
  <c r="AL64" i="4"/>
  <c r="AK64" i="4"/>
  <c r="AJ64" i="4"/>
  <c r="AG64" i="4"/>
  <c r="AD64" i="4"/>
  <c r="AU64" i="4" s="1"/>
  <c r="AC64" i="4"/>
  <c r="BZ62" i="4"/>
  <c r="AT62" i="4"/>
  <c r="AN62" i="4"/>
  <c r="AL62" i="4"/>
  <c r="AK62" i="4"/>
  <c r="AJ62" i="4"/>
  <c r="AG62" i="4"/>
  <c r="AV62" i="4" s="1"/>
  <c r="AD62" i="4"/>
  <c r="AU62" i="4" s="1"/>
  <c r="AC62" i="4"/>
  <c r="BZ60" i="4"/>
  <c r="AV60" i="4"/>
  <c r="AT60" i="4"/>
  <c r="AN60" i="4"/>
  <c r="AL60" i="4"/>
  <c r="AK60" i="4"/>
  <c r="AJ60" i="4"/>
  <c r="AG60" i="4"/>
  <c r="AD60" i="4"/>
  <c r="AU60" i="4" s="1"/>
  <c r="AC60" i="4"/>
  <c r="BZ59" i="4"/>
  <c r="AT59" i="4"/>
  <c r="AN59" i="4"/>
  <c r="AL59" i="4"/>
  <c r="AK59" i="4"/>
  <c r="AJ59" i="4"/>
  <c r="AG59" i="4"/>
  <c r="AV59" i="4" s="1"/>
  <c r="AD59" i="4"/>
  <c r="AU59" i="4" s="1"/>
  <c r="AC59" i="4"/>
  <c r="BZ58" i="4"/>
  <c r="AT58" i="4"/>
  <c r="AN58" i="4"/>
  <c r="AL58" i="4"/>
  <c r="AK58" i="4"/>
  <c r="AJ58" i="4"/>
  <c r="AG58" i="4"/>
  <c r="AV58" i="4" s="1"/>
  <c r="AD58" i="4"/>
  <c r="AU58" i="4" s="1"/>
  <c r="AC58" i="4"/>
  <c r="BZ57" i="4"/>
  <c r="AV57" i="4"/>
  <c r="AT57" i="4"/>
  <c r="AN57" i="4"/>
  <c r="AL57" i="4"/>
  <c r="AK57" i="4"/>
  <c r="AJ57" i="4"/>
  <c r="AG57" i="4"/>
  <c r="AD57" i="4"/>
  <c r="AU57" i="4" s="1"/>
  <c r="AC57" i="4"/>
  <c r="BZ52" i="4"/>
  <c r="AV52" i="4"/>
  <c r="AT52" i="4"/>
  <c r="AN52" i="4"/>
  <c r="AL52" i="4"/>
  <c r="AK52" i="4"/>
  <c r="AJ52" i="4"/>
  <c r="AG52" i="4"/>
  <c r="AD52" i="4"/>
  <c r="AU52" i="4" s="1"/>
  <c r="AC52" i="4"/>
  <c r="BZ51" i="4"/>
  <c r="AV51" i="4"/>
  <c r="AT51" i="4"/>
  <c r="AN51" i="4"/>
  <c r="AL51" i="4"/>
  <c r="AK51" i="4"/>
  <c r="AJ51" i="4"/>
  <c r="AG51" i="4"/>
  <c r="AD51" i="4"/>
  <c r="AU51" i="4" s="1"/>
  <c r="AC51" i="4"/>
  <c r="BZ50" i="4"/>
  <c r="AT50" i="4"/>
  <c r="AN50" i="4"/>
  <c r="AL50" i="4"/>
  <c r="AK50" i="4"/>
  <c r="AJ50" i="4"/>
  <c r="AG50" i="4"/>
  <c r="AV50" i="4" s="1"/>
  <c r="AD50" i="4"/>
  <c r="AU50" i="4" s="1"/>
  <c r="AC50" i="4"/>
  <c r="BZ49" i="4"/>
  <c r="AT49" i="4"/>
  <c r="AN49" i="4"/>
  <c r="AL49" i="4"/>
  <c r="AK49" i="4"/>
  <c r="AJ49" i="4"/>
  <c r="AG49" i="4"/>
  <c r="AV49" i="4" s="1"/>
  <c r="AD49" i="4"/>
  <c r="AU49" i="4" s="1"/>
  <c r="AC49" i="4"/>
  <c r="BZ48" i="4"/>
  <c r="BV48" i="4"/>
  <c r="AT48" i="4"/>
  <c r="AN48" i="4"/>
  <c r="AL48" i="4"/>
  <c r="AK48" i="4"/>
  <c r="AJ48" i="4"/>
  <c r="AG48" i="4"/>
  <c r="AV48" i="4" s="1"/>
  <c r="AE48" i="4"/>
  <c r="AD48" i="4"/>
  <c r="AU48" i="4" s="1"/>
  <c r="AC48" i="4"/>
  <c r="BZ47" i="4"/>
  <c r="AT47" i="4"/>
  <c r="AN47" i="4"/>
  <c r="AL47" i="4"/>
  <c r="AK47" i="4"/>
  <c r="AJ47" i="4"/>
  <c r="AG47" i="4"/>
  <c r="AV47" i="4" s="1"/>
  <c r="AD47" i="4"/>
  <c r="AU47" i="4" s="1"/>
  <c r="AC47" i="4"/>
  <c r="BZ46" i="4"/>
  <c r="BV46" i="4"/>
  <c r="AT46" i="4"/>
  <c r="AN46" i="4"/>
  <c r="AL46" i="4"/>
  <c r="AK46" i="4"/>
  <c r="AJ46" i="4"/>
  <c r="AG46" i="4"/>
  <c r="AV46" i="4" s="1"/>
  <c r="AE46" i="4"/>
  <c r="AD46" i="4"/>
  <c r="AU46" i="4" s="1"/>
  <c r="AC46" i="4"/>
  <c r="BZ45" i="4"/>
  <c r="AT45" i="4"/>
  <c r="AN45" i="4"/>
  <c r="AL45" i="4"/>
  <c r="AK45" i="4"/>
  <c r="AJ45" i="4"/>
  <c r="AG45" i="4"/>
  <c r="AV45" i="4" s="1"/>
  <c r="AD45" i="4"/>
  <c r="AU45" i="4" s="1"/>
  <c r="AC45" i="4"/>
  <c r="BZ44" i="4"/>
  <c r="BV44" i="4"/>
  <c r="AT44" i="4"/>
  <c r="AN44" i="4"/>
  <c r="AL44" i="4"/>
  <c r="AK44" i="4"/>
  <c r="AJ44" i="4"/>
  <c r="AG44" i="4"/>
  <c r="AV44" i="4" s="1"/>
  <c r="AE44" i="4"/>
  <c r="AD44" i="4"/>
  <c r="AU44" i="4" s="1"/>
  <c r="AC44" i="4"/>
  <c r="BZ42" i="4"/>
  <c r="AT42" i="4"/>
  <c r="AN42" i="4"/>
  <c r="AL42" i="4"/>
  <c r="AK42" i="4"/>
  <c r="AJ42" i="4"/>
  <c r="AG42" i="4"/>
  <c r="AV42" i="4" s="1"/>
  <c r="AD42" i="4"/>
  <c r="AU42" i="4" s="1"/>
  <c r="AC42" i="4"/>
  <c r="BZ40" i="4"/>
  <c r="AV40" i="4"/>
  <c r="AT40" i="4"/>
  <c r="AN40" i="4"/>
  <c r="AL40" i="4"/>
  <c r="AK40" i="4"/>
  <c r="AJ40" i="4"/>
  <c r="AG40" i="4"/>
  <c r="AD40" i="4"/>
  <c r="AU40" i="4" s="1"/>
  <c r="AC40" i="4"/>
  <c r="BZ39" i="4"/>
  <c r="AT39" i="4"/>
  <c r="AN39" i="4"/>
  <c r="AL39" i="4"/>
  <c r="AK39" i="4"/>
  <c r="AJ39" i="4"/>
  <c r="AG39" i="4"/>
  <c r="AV39" i="4" s="1"/>
  <c r="AD39" i="4"/>
  <c r="AU39" i="4" s="1"/>
  <c r="AC39" i="4"/>
  <c r="BZ38" i="4"/>
  <c r="AV38" i="4"/>
  <c r="AT38" i="4"/>
  <c r="AN38" i="4"/>
  <c r="AL38" i="4"/>
  <c r="AK38" i="4"/>
  <c r="AJ38" i="4"/>
  <c r="AG38" i="4"/>
  <c r="AD38" i="4"/>
  <c r="AU38" i="4" s="1"/>
  <c r="AC38" i="4"/>
  <c r="BZ36" i="4"/>
  <c r="BV36" i="4"/>
  <c r="AT36" i="4"/>
  <c r="AN36" i="4"/>
  <c r="AL36" i="4"/>
  <c r="AK36" i="4"/>
  <c r="AJ36" i="4"/>
  <c r="AG36" i="4"/>
  <c r="AV36" i="4" s="1"/>
  <c r="AE36" i="4"/>
  <c r="AD36" i="4"/>
  <c r="AU36" i="4" s="1"/>
  <c r="AC36" i="4"/>
  <c r="BZ35" i="4"/>
  <c r="BV35" i="4"/>
  <c r="AV35" i="4"/>
  <c r="AT35" i="4"/>
  <c r="AN35" i="4"/>
  <c r="AL35" i="4"/>
  <c r="AK35" i="4"/>
  <c r="AJ35" i="4"/>
  <c r="AG35" i="4"/>
  <c r="AE35" i="4"/>
  <c r="AD35" i="4"/>
  <c r="AU35" i="4" s="1"/>
  <c r="AC35" i="4"/>
  <c r="BZ34" i="4"/>
  <c r="AV34" i="4"/>
  <c r="AT34" i="4"/>
  <c r="AN34" i="4"/>
  <c r="AL34" i="4"/>
  <c r="AK34" i="4"/>
  <c r="AJ34" i="4"/>
  <c r="AG34" i="4"/>
  <c r="AD34" i="4"/>
  <c r="AU34" i="4" s="1"/>
  <c r="AC34" i="4"/>
  <c r="BZ28" i="4"/>
  <c r="BV28" i="4"/>
  <c r="AT28" i="4"/>
  <c r="AN28" i="4"/>
  <c r="AL28" i="4"/>
  <c r="AK28" i="4"/>
  <c r="AJ28" i="4"/>
  <c r="AG28" i="4"/>
  <c r="AV28" i="4" s="1"/>
  <c r="AE28" i="4"/>
  <c r="AD28" i="4"/>
  <c r="AU28" i="4" s="1"/>
  <c r="AC28" i="4"/>
  <c r="BZ27" i="4"/>
  <c r="BV27" i="4"/>
  <c r="AT27" i="4"/>
  <c r="AN27" i="4"/>
  <c r="AL27" i="4"/>
  <c r="AK27" i="4"/>
  <c r="AJ27" i="4"/>
  <c r="AG27" i="4"/>
  <c r="AV27" i="4" s="1"/>
  <c r="AE27" i="4"/>
  <c r="AD27" i="4"/>
  <c r="AU27" i="4" s="1"/>
  <c r="AC27" i="4"/>
  <c r="BZ25" i="4"/>
  <c r="BV25" i="4"/>
  <c r="AT25" i="4"/>
  <c r="AN25" i="4"/>
  <c r="AL25" i="4"/>
  <c r="AK25" i="4"/>
  <c r="AJ25" i="4"/>
  <c r="AG25" i="4"/>
  <c r="AV25" i="4" s="1"/>
  <c r="AE25" i="4"/>
  <c r="AD25" i="4"/>
  <c r="AU25" i="4" s="1"/>
  <c r="AC25" i="4"/>
  <c r="BZ24" i="4"/>
  <c r="AV24" i="4"/>
  <c r="AT24" i="4"/>
  <c r="AN24" i="4"/>
  <c r="AL24" i="4"/>
  <c r="AK24" i="4"/>
  <c r="AJ24" i="4"/>
  <c r="AG24" i="4"/>
  <c r="AD24" i="4"/>
  <c r="AU24" i="4" s="1"/>
  <c r="AC24" i="4"/>
  <c r="BZ23" i="4"/>
  <c r="BV23" i="4"/>
  <c r="AT23" i="4"/>
  <c r="AN23" i="4"/>
  <c r="AL23" i="4"/>
  <c r="AK23" i="4"/>
  <c r="AJ23" i="4"/>
  <c r="AG23" i="4"/>
  <c r="AV23" i="4" s="1"/>
  <c r="AE23" i="4"/>
  <c r="AD23" i="4"/>
  <c r="AU23" i="4" s="1"/>
  <c r="AC23" i="4"/>
  <c r="BZ21" i="4"/>
  <c r="AV21" i="4"/>
  <c r="AT21" i="4"/>
  <c r="AN21" i="4"/>
  <c r="AL21" i="4"/>
  <c r="AK21" i="4"/>
  <c r="AJ21" i="4"/>
  <c r="AG21" i="4"/>
  <c r="AD21" i="4"/>
  <c r="AU21" i="4" s="1"/>
  <c r="AC21" i="4"/>
  <c r="BZ14" i="4"/>
  <c r="AT14" i="4"/>
  <c r="AN14" i="4"/>
  <c r="AL14" i="4"/>
  <c r="AK14" i="4"/>
  <c r="AJ14" i="4"/>
  <c r="AG14" i="4"/>
  <c r="AV14" i="4" s="1"/>
  <c r="AD14" i="4"/>
  <c r="AU14" i="4" s="1"/>
  <c r="AC14" i="4"/>
  <c r="BZ11" i="4"/>
  <c r="AV11" i="4"/>
  <c r="AT11" i="4"/>
  <c r="AN11" i="4"/>
  <c r="AL11" i="4"/>
  <c r="AK11" i="4"/>
  <c r="AJ11" i="4"/>
  <c r="AG11" i="4"/>
  <c r="AD11" i="4"/>
  <c r="AU11" i="4" s="1"/>
  <c r="AC11" i="4"/>
  <c r="BZ9" i="4"/>
  <c r="AT9" i="4"/>
  <c r="AN9" i="4"/>
  <c r="AL9" i="4"/>
  <c r="AK9" i="4"/>
  <c r="AJ9" i="4"/>
  <c r="AG9" i="4"/>
  <c r="AV9" i="4" s="1"/>
  <c r="AD9" i="4"/>
  <c r="AU9" i="4" s="1"/>
  <c r="AC9" i="4"/>
  <c r="BZ8" i="4"/>
  <c r="BV8" i="4"/>
  <c r="AT8" i="4"/>
  <c r="AN8" i="4"/>
  <c r="AL8" i="4"/>
  <c r="AK8" i="4"/>
  <c r="AJ8" i="4"/>
  <c r="AG8" i="4"/>
  <c r="AV8" i="4" s="1"/>
  <c r="AE8" i="4"/>
  <c r="AD8" i="4"/>
  <c r="AU8" i="4" s="1"/>
  <c r="AC8" i="4"/>
  <c r="BZ7" i="4"/>
  <c r="BV7" i="4"/>
  <c r="AT7" i="4"/>
  <c r="AN7" i="4"/>
  <c r="AL7" i="4"/>
  <c r="AK7" i="4"/>
  <c r="AJ7" i="4"/>
  <c r="AG7" i="4"/>
  <c r="AV7" i="4" s="1"/>
  <c r="AE7" i="4"/>
  <c r="AD7" i="4"/>
  <c r="AU7" i="4" s="1"/>
  <c r="AC7" i="4"/>
  <c r="BZ6" i="4"/>
  <c r="AT6" i="4"/>
  <c r="AN6" i="4"/>
  <c r="AL6" i="4"/>
  <c r="AK6" i="4"/>
  <c r="AJ6" i="4"/>
  <c r="AG6" i="4"/>
  <c r="AV6" i="4" s="1"/>
  <c r="AD6" i="4"/>
  <c r="AU6" i="4" s="1"/>
  <c r="AC6" i="4"/>
  <c r="BZ5" i="4"/>
  <c r="BV5" i="4"/>
  <c r="AT5" i="4"/>
  <c r="AN5" i="4"/>
  <c r="AL5" i="4"/>
  <c r="AK5" i="4"/>
  <c r="AJ5" i="4"/>
  <c r="AG5" i="4"/>
  <c r="AV5" i="4" s="1"/>
  <c r="AE5" i="4"/>
  <c r="AD5" i="4"/>
  <c r="AU5" i="4" s="1"/>
  <c r="AC5" i="4"/>
  <c r="BZ4" i="4"/>
  <c r="AV4" i="4"/>
  <c r="AT4" i="4"/>
  <c r="AN4" i="4"/>
  <c r="AL4" i="4"/>
  <c r="AK4" i="4"/>
  <c r="AJ4" i="4"/>
  <c r="AG4" i="4"/>
  <c r="AD4" i="4"/>
  <c r="AU4" i="4" s="1"/>
  <c r="AC4" i="4"/>
  <c r="BZ3" i="4"/>
  <c r="AT3" i="4"/>
  <c r="AN3" i="4"/>
  <c r="AL3" i="4"/>
  <c r="AK3" i="4"/>
  <c r="AJ3" i="4"/>
  <c r="AG3" i="4"/>
  <c r="AV3" i="4" s="1"/>
  <c r="AD3" i="4"/>
  <c r="AU3" i="4" s="1"/>
  <c r="AC3" i="4"/>
</calcChain>
</file>

<file path=xl/comments1.xml><?xml version="1.0" encoding="utf-8"?>
<comments xmlns="http://schemas.openxmlformats.org/spreadsheetml/2006/main">
  <authors>
    <author>User</author>
  </authors>
  <commentList>
    <comment ref="AN3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</t>
        </r>
      </text>
    </comment>
    <comment ref="AJ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X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8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I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1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G11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1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G1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13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2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2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22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22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C2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2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N25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C2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26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C2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2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2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28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B2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X3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3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3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30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I3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3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3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3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3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32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J3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3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3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3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B4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4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L4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4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4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1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D43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43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4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C4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45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N4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X4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4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4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4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4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4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5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51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C5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5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5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5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5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52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5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5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5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D61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C6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64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K64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64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6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D6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I6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L6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M6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6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6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6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69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N69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7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D71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N7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7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82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</t>
        </r>
      </text>
    </comment>
    <comment ref="AE82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82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G83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8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8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84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84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8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8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J8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85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8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8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8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8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8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8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8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89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89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9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91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J9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on Fast pace &gt;2</t>
        </r>
      </text>
    </comment>
    <comment ref="AN9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9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9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9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9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B9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9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9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9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9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95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D9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</t>
        </r>
      </text>
    </comment>
    <comment ref="AE96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D97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9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K10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B10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0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109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0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11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111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E11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1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1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11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1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1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1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1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17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J11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on Fast pace &gt;2</t>
        </r>
      </text>
    </comment>
    <comment ref="AK117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E11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1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18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L11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N11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1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1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1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19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J12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20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C12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L12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21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126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127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128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13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3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3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32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13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35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</t>
        </r>
      </text>
    </comment>
    <comment ref="AB13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3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X1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1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13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3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139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39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14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45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N14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14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59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16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C16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16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62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G163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6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6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B17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K17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17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76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182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18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8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AB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N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N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10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C1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3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C1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1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D23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23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2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2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X2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2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2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2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24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2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M2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24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2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2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2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2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2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28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28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2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L2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E3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3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3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C3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34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</t>
        </r>
      </text>
    </comment>
    <comment ref="AE34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34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C3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3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3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35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L3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3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4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4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B4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4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45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</t>
        </r>
      </text>
    </comment>
    <comment ref="AB4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4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4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N4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4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4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4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4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E4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4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48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4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8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C5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5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5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54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54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 &amp; PACE IS &lt; 0</t>
        </r>
      </text>
    </comment>
    <comment ref="AB5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5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5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N5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5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5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5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5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5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5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5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5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58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L5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5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5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6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6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C66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N6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J6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6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6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6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J7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L7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7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7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71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71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K71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7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7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7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73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J7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73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73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E7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7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74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7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7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7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75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7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7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76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B7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C8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8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8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N8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K89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E9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9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C9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9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9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B10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0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0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0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0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04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C10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L10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B10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0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0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0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0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0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0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B11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1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1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1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1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J11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L11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1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18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J11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C12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L12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25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12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2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28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N128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13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3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32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13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34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K134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3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3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3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3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3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3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3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138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14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N14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K14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X15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15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I15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5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5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X15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15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15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15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15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52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54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X15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15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L15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M15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5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5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59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C16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6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6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6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16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6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6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61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161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L16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K16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68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17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7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K17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17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7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73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173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B17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17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74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E174" authorId="0" shapeId="0">
      <text>
        <r>
          <rPr>
            <b/>
            <sz val="9"/>
            <color indexed="81"/>
            <rFont val="Tahoma"/>
            <family val="2"/>
          </rPr>
          <t>both wide and pressing profile and made up 2L 400-200m</t>
        </r>
      </text>
    </comment>
    <comment ref="AG174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 &amp; 3 wide</t>
        </r>
      </text>
    </comment>
    <comment ref="AN174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17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7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7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L18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E18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8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18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B18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85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185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18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N18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8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8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8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L18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8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X18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E18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18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18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18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8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88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E188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G188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 &amp; 3 wide</t>
        </r>
      </text>
    </comment>
    <comment ref="AN18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18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9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90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90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K19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19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9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193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93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19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93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19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L19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K20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X20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20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20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20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L20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M20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20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20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20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20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0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20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209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J21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B21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E21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21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21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B21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21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22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J22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22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K230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</commentList>
</comments>
</file>

<file path=xl/comments3.xml><?xml version="1.0" encoding="utf-8"?>
<comments xmlns="http://schemas.openxmlformats.org/spreadsheetml/2006/main">
  <authors>
    <author>User</author>
  </authors>
  <commentList>
    <comment ref="AB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B1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1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1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1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K24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B2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N3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3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3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3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3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3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3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37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X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3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I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L3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M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3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4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4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41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N4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L4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J4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B4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4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44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44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K44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4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4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5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5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5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N5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5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5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56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N5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5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5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6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D65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J6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on Fast pace &gt;2</t>
        </r>
      </text>
    </comment>
    <comment ref="AK65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65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E6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6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6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6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6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6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69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69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6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L6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9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7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7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L7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7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X7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E72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I7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7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7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7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72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7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7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73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73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8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X9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9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I9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9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9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9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9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9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9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9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9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9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9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9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9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9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9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9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98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C103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D103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C10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0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0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J10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10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&lt; -3 !</t>
        </r>
      </text>
    </comment>
    <comment ref="AD107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10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0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L10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&lt; -3 !</t>
        </r>
      </text>
    </comment>
    <comment ref="AB11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1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2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2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2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29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129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12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B13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3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34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34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3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134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3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34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13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3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B14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4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B14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4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14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4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4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47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E14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4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L14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4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4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4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4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49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N149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D151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</t>
        </r>
      </text>
    </comment>
    <comment ref="AE151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C15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5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5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15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52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D162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62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K16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16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62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C16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63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63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6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L16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63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X16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16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65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</t>
        </r>
      </text>
    </comment>
    <comment ref="AE165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I16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6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D16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L16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6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L16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6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6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6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6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L16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69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17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7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7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X17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17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17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7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7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79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B18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K18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C18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8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86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8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8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19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9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B196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9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9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19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98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98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20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20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201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201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20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20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206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20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20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209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20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21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21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21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213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213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21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X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D3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I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3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X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5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C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N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9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1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J1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2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1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L2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N2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2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2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1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2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2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25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2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2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26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2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K2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2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N2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X2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2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28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28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I2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2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28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M2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2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X3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3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3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3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D31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J3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L31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B3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3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33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3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33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39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4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4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4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4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43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4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3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4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D4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N4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4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4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4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4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4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7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4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4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4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4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5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5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5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50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5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5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51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52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5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5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5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55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J5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N5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6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J6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N6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6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66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G6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J6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6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6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6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67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K6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68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C7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7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7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70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7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7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75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K75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7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77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7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N78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8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8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80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J8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80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N8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X8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8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I8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8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82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8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8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85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E85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8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on Fast pace &gt;2</t>
        </r>
      </text>
    </comment>
    <comment ref="AL8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8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J8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8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N8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91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J9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N91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9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X9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9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9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9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9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9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9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0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10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101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J10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C10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08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08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0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L10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0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E11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1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E112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J11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12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112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L11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13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C11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14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J11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N11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11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1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11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16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K117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K118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C12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20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2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2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12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N12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26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126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D128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13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3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3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13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3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131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C13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32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J13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C13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35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J13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N13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3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3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39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E139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13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39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4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4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4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5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5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151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X15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15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15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5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54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156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G15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5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5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6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16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6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62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E16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6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6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6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B17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7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71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17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7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174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7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E17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7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7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7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8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N183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184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18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8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18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18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N18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</commentList>
</comments>
</file>

<file path=xl/comments5.xml><?xml version="1.0" encoding="utf-8"?>
<comments xmlns="http://schemas.openxmlformats.org/spreadsheetml/2006/main">
  <authors>
    <author>User</author>
  </authors>
  <commentList>
    <comment ref="AB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E1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3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K14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D15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C1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1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9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K2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2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2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22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22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2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L2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2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2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E2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2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6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G2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K2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2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28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28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2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28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2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2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E3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E3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3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3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3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4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40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K4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4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D46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46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4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L4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5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K5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E5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5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5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5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64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66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B6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6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6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7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7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7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7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7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72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7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7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7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79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C8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8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8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8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9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9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9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9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9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9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9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N9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9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0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06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B10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1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C11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13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D11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L11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16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D11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1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1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117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1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17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C12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2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2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21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21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 &amp; PACE IS &lt; 0</t>
        </r>
      </text>
    </comment>
    <comment ref="AE12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E13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30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 &amp; PACE IS &lt; 0</t>
        </r>
      </text>
    </comment>
    <comment ref="AC13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13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X13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E13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13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13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13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M13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3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J13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35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3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&lt; -3 !</t>
        </r>
      </text>
    </comment>
    <comment ref="AD13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36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13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3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13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3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3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13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38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3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K145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C14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4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E15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B15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5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E15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5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C16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6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16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62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6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L16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B16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6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6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6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6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7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71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D172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N17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7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7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C17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79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N17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80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K18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D183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N18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K191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91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C19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9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9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194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E19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19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9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9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99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L200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 &amp; PACE IS &lt; 0</t>
        </r>
      </text>
    </comment>
    <comment ref="AB20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20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0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201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201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K207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N20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209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209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C21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1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21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1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21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21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21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1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B21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21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218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21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21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C22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2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22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221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E22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22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C22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23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N223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23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23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3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23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23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23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3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23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B23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K23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23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237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24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24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24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24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L24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4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25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25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25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26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26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26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261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D263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263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26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L26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E26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26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26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26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266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266" authorId="0" shapeId="0">
      <text>
        <r>
          <rPr>
            <b/>
            <sz val="9"/>
            <color indexed="81"/>
            <rFont val="Tahoma"/>
            <family val="2"/>
          </rPr>
          <t>both wide and pressing profile and made up 2L 400-200m</t>
        </r>
      </text>
    </comment>
    <comment ref="AC26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6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26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26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6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26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26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269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N269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E27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27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N27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27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L272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 &amp; PACE IS &lt; 0</t>
        </r>
      </text>
    </comment>
  </commentList>
</comments>
</file>

<file path=xl/comments6.xml><?xml version="1.0" encoding="utf-8"?>
<comments xmlns="http://schemas.openxmlformats.org/spreadsheetml/2006/main">
  <authors>
    <author>User</author>
  </authors>
  <commentList>
    <comment ref="X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N6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C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C1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0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G1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2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E1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G13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3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N1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1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6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2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2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2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2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G24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2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2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2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2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28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3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31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B3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X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E3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3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38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M3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E39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N39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X4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4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4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4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X4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4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4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4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4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4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4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4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X5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5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5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53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5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53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X5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5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5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5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5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5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5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M5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56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E5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5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L5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57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L5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5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6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6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6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0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E6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6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66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6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6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J6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67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6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6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6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6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X7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7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7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7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7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7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7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7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7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E7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7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L7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73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J7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74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B7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7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75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75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7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76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8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K8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8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8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84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8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8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8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8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8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9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95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10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10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0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0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02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102" authorId="0" shapeId="0">
      <text>
        <r>
          <rPr>
            <b/>
            <sz val="9"/>
            <color indexed="81"/>
            <rFont val="Tahoma"/>
            <family val="2"/>
          </rPr>
          <t>both wide and pressing profile and made up 2L 400-200m</t>
        </r>
      </text>
    </comment>
    <comment ref="AN102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X10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10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0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03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10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0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D108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B10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0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110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1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11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16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J11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1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16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K11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1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1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L11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1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X12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12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2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2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12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121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12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M12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21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D122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J12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12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N122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12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2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12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24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24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12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2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J12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N12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128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E128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G128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 &amp; 3 wide</t>
        </r>
      </text>
    </comment>
    <comment ref="AJ12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on Fast pace &gt;2</t>
        </r>
      </text>
    </comment>
    <comment ref="AN12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13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30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13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13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33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33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13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4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4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N140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J14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14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4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4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4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4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4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4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14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45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L14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4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K147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</commentList>
</comments>
</file>

<file path=xl/comments7.xml><?xml version="1.0" encoding="utf-8"?>
<comments xmlns="http://schemas.openxmlformats.org/spreadsheetml/2006/main">
  <authors>
    <author>User</author>
  </authors>
  <commentList>
    <comment ref="AE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4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5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5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5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L1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D14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</t>
        </r>
      </text>
    </comment>
    <comment ref="AE14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on Fast pace &gt;2</t>
        </r>
      </text>
    </comment>
    <comment ref="AC1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9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9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L1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9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2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2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N2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2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2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28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2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L29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 &amp; PACE IS &lt; 0</t>
        </r>
      </text>
    </comment>
    <comment ref="AB3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4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41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4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4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L4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44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E6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6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7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7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7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7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7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7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E7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79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C8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82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82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8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8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8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83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8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84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C8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8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10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N10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0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10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L10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C10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0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0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08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0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0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D109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109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0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L10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0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1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11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E11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117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D117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C11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1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1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19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19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2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2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2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2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G12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2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23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E12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23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E12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2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24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B12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12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2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2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12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2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2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127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E13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B13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3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3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14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40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D142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L142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 &amp; PACE IS &lt; 0</t>
        </r>
      </text>
    </comment>
    <comment ref="AC143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E14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B14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4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48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4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J154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C15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16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6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K165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6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7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17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B17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</commentList>
</comments>
</file>

<file path=xl/comments8.xml><?xml version="1.0" encoding="utf-8"?>
<comments xmlns="http://schemas.openxmlformats.org/spreadsheetml/2006/main">
  <authors>
    <author>User</author>
  </authors>
  <commentList>
    <comment ref="AB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N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L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5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E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E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1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1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D12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E12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1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B1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1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K17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B2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2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2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23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E2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24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2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29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3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3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32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X3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3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3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34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I3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3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34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3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G35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I3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3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3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X3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36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E3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3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3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3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M36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3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3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3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4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4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4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E5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N52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5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54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G55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 &amp; 3 wide</t>
        </r>
      </text>
    </comment>
    <comment ref="AN5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5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5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C5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5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E5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G59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5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6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6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6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6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6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63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J6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L6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6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66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D83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83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8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&lt; -3 !</t>
        </r>
      </text>
    </comment>
    <comment ref="AE8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8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88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C9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9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X10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10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10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01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01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0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0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06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N10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0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0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0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10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0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12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20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B12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2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12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2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2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2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2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13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3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13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3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K13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37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13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13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B14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4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41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14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14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4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14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L14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M14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42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X14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14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I14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4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43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4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14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4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4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4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46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D147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C154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E154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5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15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5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X15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15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I15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15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157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M15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5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D161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 with Good run</t>
        </r>
      </text>
    </comment>
    <comment ref="AJ16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K161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6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N161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E16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6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6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B16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D165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E165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17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L17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B17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7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7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8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8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C182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D182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N18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K18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E18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185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8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K188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B18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9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9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93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93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9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L19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93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</commentList>
</comments>
</file>

<file path=xl/comments9.xml><?xml version="1.0" encoding="utf-8"?>
<comments xmlns="http://schemas.openxmlformats.org/spreadsheetml/2006/main">
  <authors>
    <author>User</author>
  </authors>
  <commentList>
    <comment ref="AC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10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C1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3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14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N1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K21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21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X2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2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2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I2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22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22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X2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2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25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I2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2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25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N2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29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30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C3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3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N32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3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3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33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33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3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4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4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41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N4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4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4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4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4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5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52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5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5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53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5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55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57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59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B6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6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N60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D61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N61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6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6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7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7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73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C7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74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N7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8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8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8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8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8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8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8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92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N92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9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9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95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G98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9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100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B101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C10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10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N104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G10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106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1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12" authorId="0" shapeId="0">
      <text>
        <r>
          <rPr>
            <b/>
            <sz val="9"/>
            <color indexed="81"/>
            <rFont val="Tahoma"/>
            <family val="2"/>
          </rPr>
          <t>Horse is up close 2.5L sprint and 4L routes both calls on a Fast Pace &gt; 3</t>
        </r>
      </text>
    </comment>
    <comment ref="AC11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11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K11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1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N119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12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D120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I12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20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12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2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2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2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123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12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2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2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K135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3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C13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37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N13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3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38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C14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40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4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4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43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4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46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N14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4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49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C151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E151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K151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51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B15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5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5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15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5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C15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6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N161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16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6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6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J166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N16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16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6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6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6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168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K16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68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X16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169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69" authorId="0" shapeId="0">
      <text>
        <r>
          <rPr>
            <b/>
            <sz val="9"/>
            <color indexed="81"/>
            <rFont val="Tahoma"/>
            <family val="2"/>
          </rPr>
          <t>Horse lost at least -1.5L on turn and make up 2L last furlong #</t>
        </r>
      </text>
    </comment>
    <comment ref="AI16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16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171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7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171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17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71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K172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172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17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17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N178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N18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</commentList>
</comments>
</file>

<file path=xl/comments10.xml><?xml version="1.0" encoding="utf-8"?>
<comments xmlns="http://schemas.openxmlformats.org/spreadsheetml/2006/main">
  <authors>
    <author>User</author>
  </authors>
  <commentList>
    <comment ref="AJ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B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B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K5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5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6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6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AE7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K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7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X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K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X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9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1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X2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C2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2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2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2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2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M23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23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X2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B2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24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</t>
        </r>
      </text>
    </comment>
    <comment ref="AI2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24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X2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E2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I2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25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2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SLOW PACE IS &lt; -3 ! &amp; G or GR</t>
        </r>
      </text>
    </comment>
    <comment ref="AM25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25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2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2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2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2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2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N27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28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2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28" authorId="0" shapeId="0">
      <text>
        <r>
          <rPr>
            <b/>
            <sz val="9"/>
            <color indexed="81"/>
            <rFont val="Tahoma"/>
            <family val="2"/>
          </rPr>
          <t>horse is 3wide on Fast Pace of at least 2  and lost maximum only half length at stretch with Good Run</t>
        </r>
      </text>
    </comment>
    <comment ref="AE28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K28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28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35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E36" authorId="0" shapeId="0">
      <text>
        <r>
          <rPr>
            <b/>
            <sz val="9"/>
            <color indexed="81"/>
            <rFont val="Tahoma"/>
            <family val="2"/>
          </rPr>
          <t>both wide and pressing profile and made up 2L 400-200m</t>
        </r>
      </text>
    </comment>
    <comment ref="AB38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42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 on a Fast Pace &gt; 3</t>
        </r>
      </text>
    </comment>
    <comment ref="AC4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G42" authorId="0" shapeId="0">
      <text>
        <r>
          <rPr>
            <b/>
            <sz val="9"/>
            <color indexed="81"/>
            <rFont val="Tahoma"/>
            <family val="2"/>
          </rPr>
          <t>Horse UPC at both calls on Fast Pace &gt;2 and lost only 2L for sprints and 3L for routes</t>
        </r>
      </text>
    </comment>
    <comment ref="AN42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E44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N44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45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4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46" authorId="0" shapeId="0">
      <text>
        <r>
          <rPr>
            <b/>
            <sz val="9"/>
            <color indexed="81"/>
            <rFont val="Tahoma"/>
            <family val="2"/>
          </rPr>
          <t>both wide and pressing profile and made up 2L 400-200m</t>
        </r>
      </text>
    </comment>
    <comment ref="AK4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N46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4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D4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I4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4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 and made up 2 lengths last furlong #</t>
        </r>
      </text>
    </comment>
    <comment ref="AK47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M47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47" authorId="0" shapeId="0">
      <text>
        <r>
          <rPr>
            <b/>
            <sz val="9"/>
            <color indexed="81"/>
            <rFont val="Tahoma"/>
            <family val="2"/>
          </rPr>
          <t>horse ran 1234 and SR &gt; 100 / * at least 4 lengths between 1st to 4th horse</t>
        </r>
      </text>
    </comment>
    <comment ref="X4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E48" authorId="0" shapeId="0">
      <text>
        <r>
          <rPr>
            <b/>
            <sz val="9"/>
            <color indexed="81"/>
            <rFont val="Tahoma"/>
            <family val="2"/>
          </rPr>
          <t>pressing profile and made up 2L 400-200m</t>
        </r>
      </text>
    </comment>
    <comment ref="AI4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J48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M48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48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B49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50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5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J5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5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B5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58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58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X5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I5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M59" authorId="0" shapeId="0">
      <text>
        <r>
          <rPr>
            <b/>
            <sz val="9"/>
            <color indexed="81"/>
            <rFont val="Tahoma"/>
            <family val="2"/>
          </rPr>
          <t>at least 3 winners after and beaten by less than 2 lengths for sprints and 3 lengths for routes</t>
        </r>
      </text>
    </comment>
    <comment ref="AN59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C6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B6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6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B70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B7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2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72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72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K72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72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72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  <comment ref="AK7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B75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5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L75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7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7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7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J77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77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7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C80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80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N80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81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81" authorId="0" shapeId="0">
      <text>
        <r>
          <rPr>
            <b/>
            <sz val="9"/>
            <color indexed="81"/>
            <rFont val="Tahoma"/>
            <family val="2"/>
          </rPr>
          <t>horse is 3wide and SR &lt; 94 or 444 and lost maximum only half length at stretch</t>
        </r>
      </text>
    </comment>
    <comment ref="AC8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8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8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on Fast pace &gt;2</t>
        </r>
      </text>
    </comment>
    <comment ref="AL8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83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91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91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91" authorId="0" shapeId="0">
      <text>
        <r>
          <rPr>
            <b/>
            <sz val="9"/>
            <color indexed="81"/>
            <rFont val="Tahoma"/>
            <family val="2"/>
          </rPr>
          <t>horse made at least 3L on turn and made up 3 positions from midfield  &amp; lost by less than 4L</t>
        </r>
      </text>
    </comment>
    <comment ref="AL91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91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B96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D96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96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K96" authorId="0" shapeId="0">
      <text>
        <r>
          <rPr>
            <b/>
            <sz val="9"/>
            <color indexed="81"/>
            <rFont val="Tahoma"/>
            <family val="2"/>
          </rPr>
          <t>horse gain 3 positions from midfield and only beaten by less than 4 lengths</t>
        </r>
      </text>
    </comment>
    <comment ref="AL9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96" authorId="0" shapeId="0">
      <text>
        <r>
          <rPr>
            <b/>
            <sz val="9"/>
            <color indexed="81"/>
            <rFont val="Tahoma"/>
            <family val="2"/>
          </rPr>
          <t>horse ran 1234 and SR =&gt;97.5 / * at least 4 lengths between 1st to 4th horse</t>
        </r>
      </text>
    </comment>
    <comment ref="AE10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0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L109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B117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L123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23" authorId="0" shapeId="0">
      <text>
        <r>
          <rPr>
            <b/>
            <sz val="9"/>
            <color indexed="81"/>
            <rFont val="Tahoma"/>
            <family val="2"/>
          </rPr>
          <t>lost by &lt; 3L &amp; position 7th or less &amp; SM less than -1.5L &amp; SR =&gt; 95 / * at least 4 lengths between 1st to 4th horse</t>
        </r>
      </text>
    </comment>
    <comment ref="AB12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26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27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E127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129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29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29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J129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 and 3 wide</t>
        </r>
      </text>
    </comment>
    <comment ref="AL129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29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3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36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36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36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PACE IS &lt; 0 &amp; G or GR</t>
        </r>
      </text>
    </comment>
    <comment ref="AN136" authorId="0" shapeId="0">
      <text>
        <r>
          <rPr>
            <b/>
            <sz val="9"/>
            <color indexed="81"/>
            <rFont val="Tahoma"/>
            <family val="2"/>
          </rPr>
          <t>horse beaten by less than 3 lengths &amp; finishing position 7th or less &amp; only lost max -1.5L stretch call &amp; SR =&gt; 95</t>
        </r>
      </text>
    </comment>
    <comment ref="AE138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38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 &amp; PACE IS &lt; 0</t>
        </r>
      </text>
    </comment>
    <comment ref="AB143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J14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E14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E150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C153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E153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J153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K153" authorId="0" shapeId="0">
      <text>
        <r>
          <rPr>
            <b/>
            <sz val="9"/>
            <color indexed="81"/>
            <rFont val="Tahoma"/>
            <family val="2"/>
          </rPr>
          <t>horse made at least 3L on turn</t>
        </r>
      </text>
    </comment>
    <comment ref="AL153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B154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J160" authorId="0" shapeId="0">
      <text>
        <r>
          <rPr>
            <b/>
            <sz val="9"/>
            <color indexed="81"/>
            <rFont val="Tahoma"/>
            <family val="2"/>
          </rPr>
          <t>Horse made at least 2 lengths on turn and did not lose ground stretch</t>
        </r>
      </text>
    </comment>
    <comment ref="AE169" authorId="0" shapeId="0">
      <text>
        <r>
          <rPr>
            <b/>
            <sz val="9"/>
            <color indexed="81"/>
            <rFont val="Tahoma"/>
            <family val="2"/>
          </rPr>
          <t>horse made up 2 lengths 400m-200m</t>
        </r>
      </text>
    </comment>
    <comment ref="AL169" authorId="0" shapeId="0">
      <text>
        <r>
          <rPr>
            <b/>
            <sz val="9"/>
            <color indexed="81"/>
            <rFont val="Tahoma"/>
            <family val="2"/>
          </rPr>
          <t>horse gain 5 positions or made up 5 lengths or (made up 1 position up stretch plus another 4 lengths)</t>
        </r>
      </text>
    </comment>
    <comment ref="AB171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73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B174" authorId="0" shapeId="0">
      <text>
        <r>
          <rPr>
            <b/>
            <sz val="9"/>
            <color indexed="81"/>
            <rFont val="Tahoma"/>
            <family val="2"/>
          </rPr>
          <t>Horse finish evenly at all calls less than 5L &amp; did not lose more than 2L on turn or stretch</t>
        </r>
      </text>
    </comment>
    <comment ref="AC174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N175" authorId="0" shapeId="0">
      <text>
        <r>
          <rPr>
            <b/>
            <sz val="9"/>
            <color indexed="81"/>
            <rFont val="Tahoma"/>
            <family val="2"/>
          </rPr>
          <t>horse ran 1234 and SR =&gt;97.5</t>
        </r>
      </text>
    </comment>
    <comment ref="AB176" authorId="0" shapeId="0">
      <text>
        <r>
          <rPr>
            <b/>
            <sz val="9"/>
            <color indexed="81"/>
            <rFont val="Tahoma"/>
            <family val="2"/>
          </rPr>
          <t>Horse is up close both calls 2.5L sprint and 4L routes</t>
        </r>
      </text>
    </comment>
    <comment ref="AC177" authorId="0" shapeId="0">
      <text>
        <r>
          <rPr>
            <b/>
            <sz val="9"/>
            <color indexed="81"/>
            <rFont val="Tahoma"/>
            <family val="2"/>
          </rPr>
          <t>improve by 2L and beaten less than 5.1 lengths</t>
        </r>
      </text>
    </comment>
    <comment ref="AD177" authorId="0" shapeId="0">
      <text>
        <r>
          <rPr>
            <b/>
            <sz val="9"/>
            <color indexed="81"/>
            <rFont val="Tahoma"/>
            <family val="2"/>
          </rPr>
          <t>horse is 3wide and SR &gt; 94 and lost maximum only half length at stretch with Good Run</t>
        </r>
      </text>
    </comment>
    <comment ref="AE177" authorId="0" shapeId="0">
      <text>
        <r>
          <rPr>
            <b/>
            <sz val="9"/>
            <color indexed="81"/>
            <rFont val="Tahoma"/>
            <family val="2"/>
          </rPr>
          <t>horse is wide and made up 2 lengths 400m-200m</t>
        </r>
      </text>
    </comment>
    <comment ref="AL177" authorId="0" shapeId="0">
      <text>
        <r>
          <rPr>
            <b/>
            <sz val="9"/>
            <color indexed="81"/>
            <rFont val="Tahoma"/>
            <family val="2"/>
          </rPr>
          <t>gain 5 positions or made up 5 lengths or (made up 1 position up stretch plus another 4 lengths) &amp; G or GR</t>
        </r>
      </text>
    </comment>
    <comment ref="AN177" authorId="0" shapeId="0">
      <text>
        <r>
          <rPr>
            <b/>
            <sz val="9"/>
            <color indexed="81"/>
            <rFont val="Tahoma"/>
            <family val="2"/>
          </rPr>
          <t>horse ran 1234 and SR &gt; 100</t>
        </r>
      </text>
    </comment>
  </commentList>
</comments>
</file>

<file path=xl/sharedStrings.xml><?xml version="1.0" encoding="utf-8"?>
<sst xmlns="http://schemas.openxmlformats.org/spreadsheetml/2006/main" count="36515" uniqueCount="3112">
  <si>
    <t>TOP PEAK (H441) (1)</t>
  </si>
  <si>
    <t>Horse Name</t>
  </si>
  <si>
    <t>Date</t>
  </si>
  <si>
    <t>CVS</t>
  </si>
  <si>
    <t>Distance</t>
  </si>
  <si>
    <t>Dr</t>
  </si>
  <si>
    <t>G</t>
  </si>
  <si>
    <t>Sectional Time</t>
  </si>
  <si>
    <t>P1</t>
  </si>
  <si>
    <t>PP</t>
  </si>
  <si>
    <t>SR</t>
  </si>
  <si>
    <t>TA</t>
  </si>
  <si>
    <t>MGT</t>
  </si>
  <si>
    <t>SM</t>
  </si>
  <si>
    <t>FFA</t>
  </si>
  <si>
    <t>HFFA</t>
  </si>
  <si>
    <t>LG2</t>
  </si>
  <si>
    <t>Rtg</t>
  </si>
  <si>
    <t>AcW</t>
  </si>
  <si>
    <t>R</t>
  </si>
  <si>
    <t>QSP</t>
  </si>
  <si>
    <t>UPC</t>
  </si>
  <si>
    <t>iZ</t>
  </si>
  <si>
    <t>WPP</t>
  </si>
  <si>
    <t>42</t>
  </si>
  <si>
    <t>S</t>
  </si>
  <si>
    <t>PPS</t>
  </si>
  <si>
    <t>TMP</t>
  </si>
  <si>
    <t>BO3</t>
  </si>
  <si>
    <t>BO5</t>
  </si>
  <si>
    <t>GR</t>
  </si>
  <si>
    <t>UP</t>
  </si>
  <si>
    <t>*</t>
  </si>
  <si>
    <t>#</t>
  </si>
  <si>
    <t>?</t>
  </si>
  <si>
    <t>%F</t>
  </si>
  <si>
    <t>SW</t>
  </si>
  <si>
    <t>NM</t>
  </si>
  <si>
    <t>FS</t>
  </si>
  <si>
    <t>Odds</t>
  </si>
  <si>
    <t>HW</t>
  </si>
  <si>
    <t>Gear</t>
  </si>
  <si>
    <t>MR</t>
  </si>
  <si>
    <t>PTR</t>
  </si>
  <si>
    <t>Comments</t>
  </si>
  <si>
    <t>W</t>
  </si>
  <si>
    <t>Win</t>
  </si>
  <si>
    <t>Place</t>
  </si>
  <si>
    <t>WS</t>
  </si>
  <si>
    <t>PS</t>
  </si>
  <si>
    <t>H1C</t>
  </si>
  <si>
    <t>TT</t>
  </si>
  <si>
    <t>PG</t>
  </si>
  <si>
    <t>PF</t>
  </si>
  <si>
    <t>TOP PEAK (H441)</t>
  </si>
  <si>
    <t>25-Feb-2024</t>
  </si>
  <si>
    <t>4 S / A+3</t>
  </si>
  <si>
    <t>0/S</t>
  </si>
  <si>
    <t/>
  </si>
  <si>
    <t>--</t>
  </si>
  <si>
    <t>K9.2C.d2.ir.*</t>
  </si>
  <si>
    <t>98 / -2</t>
  </si>
  <si>
    <t>24-Mar-2024</t>
  </si>
  <si>
    <t>4 S / A</t>
  </si>
  <si>
    <t>2/P</t>
  </si>
  <si>
    <t>E</t>
  </si>
  <si>
    <t>F</t>
  </si>
  <si>
    <t>TT1</t>
  </si>
  <si>
    <t>BU5.3N.F</t>
  </si>
  <si>
    <t>1203 / 3602</t>
  </si>
  <si>
    <t>SECOND TO NONE</t>
  </si>
  <si>
    <t>AFFIRM</t>
  </si>
  <si>
    <t>WINNING GOLD</t>
  </si>
  <si>
    <t>WAR OF COURAGE</t>
  </si>
  <si>
    <t>LUCKY FIONN</t>
  </si>
  <si>
    <t>99 / -1</t>
  </si>
  <si>
    <t>14-Apr-2024</t>
  </si>
  <si>
    <t>4 S / C</t>
  </si>
  <si>
    <t>GF</t>
  </si>
  <si>
    <t>X</t>
  </si>
  <si>
    <t>2/S</t>
  </si>
  <si>
    <t>@</t>
  </si>
  <si>
    <t>NF**</t>
  </si>
  <si>
    <t>1C.T3</t>
  </si>
  <si>
    <t>2202 / 4001</t>
  </si>
  <si>
    <t>YOUNG HORIZON</t>
  </si>
  <si>
    <t>DARING PURSUIT</t>
  </si>
  <si>
    <t>SMART FOLKS</t>
  </si>
  <si>
    <t>102 / 2</t>
  </si>
  <si>
    <t>05-May-2024</t>
  </si>
  <si>
    <t>4 S / B</t>
  </si>
  <si>
    <t>4/P</t>
  </si>
  <si>
    <t>E***</t>
  </si>
  <si>
    <t>FF***</t>
  </si>
  <si>
    <t>KH10.2C.T4</t>
  </si>
  <si>
    <t>1301 / 4401</t>
  </si>
  <si>
    <t>BEAUTY GLORY</t>
  </si>
  <si>
    <t>STORMING DRAGON</t>
  </si>
  <si>
    <t>ARIEL</t>
  </si>
  <si>
    <t>26-May-2024</t>
  </si>
  <si>
    <t>3/P</t>
  </si>
  <si>
    <t>E*</t>
  </si>
  <si>
    <t>NN**</t>
  </si>
  <si>
    <t>2C.T5</t>
  </si>
  <si>
    <t>202 / 1602</t>
  </si>
  <si>
    <t>FORERUNNER</t>
  </si>
  <si>
    <t>INVINCIBLE MISSILE</t>
  </si>
  <si>
    <t>ALWAYS FLUKE</t>
  </si>
  <si>
    <t>101 / 1</t>
  </si>
  <si>
    <t>23-Jun-2024</t>
  </si>
  <si>
    <t>NF***</t>
  </si>
  <si>
    <t>2C*T5</t>
  </si>
  <si>
    <t>301 / 4302</t>
  </si>
  <si>
    <t>JUMBO FORTUNE</t>
  </si>
  <si>
    <t>BEAUTY ALLIANCE</t>
  </si>
  <si>
    <t>MASTER MASTERMIND</t>
  </si>
  <si>
    <t>LUCKY PLANET</t>
  </si>
  <si>
    <t>104 / 4</t>
  </si>
  <si>
    <t>14-Jul-2024</t>
  </si>
  <si>
    <t>4/E</t>
  </si>
  <si>
    <t>&gt;RWU8.2N.T6</t>
  </si>
  <si>
    <t>1401 / 5301</t>
  </si>
  <si>
    <t>STEPS AHEAD</t>
  </si>
  <si>
    <t>SMILING COLLECTOR</t>
  </si>
  <si>
    <t>FAMILY JEWEL</t>
  </si>
  <si>
    <t>GREAT SPIRIT</t>
  </si>
  <si>
    <t>100 / 0</t>
  </si>
  <si>
    <t>15-Sep-2024</t>
  </si>
  <si>
    <t>1C</t>
  </si>
  <si>
    <t>3301 / 2102</t>
  </si>
  <si>
    <t>DEVAS TWELVE</t>
  </si>
  <si>
    <t>DRAGON FOUR SEAS</t>
  </si>
  <si>
    <t>SATIRICAL GLORY</t>
  </si>
  <si>
    <t>CHATER GOLD</t>
  </si>
  <si>
    <t>MISSION VOICE</t>
  </si>
  <si>
    <t>01-Dec-2024</t>
  </si>
  <si>
    <t>3 S / C+3</t>
  </si>
  <si>
    <t>1/P</t>
  </si>
  <si>
    <t>RWU10.2C.X(BT)</t>
  </si>
  <si>
    <t>5406 / 4103</t>
  </si>
  <si>
    <t>MY WISH</t>
  </si>
  <si>
    <t>MAGNIFICENT NINE</t>
  </si>
  <si>
    <t>GRACIOUS EXPRESS</t>
  </si>
  <si>
    <t>HUGE WAVE</t>
  </si>
  <si>
    <t>C L Chau</t>
  </si>
  <si>
    <t>B13</t>
  </si>
  <si>
    <t>135</t>
  </si>
  <si>
    <t>4KG</t>
  </si>
  <si>
    <r>
      <t xml:space="preserve">TOP PEAK last race 84 days ago, </t>
    </r>
    <r>
      <rPr>
        <sz val="16"/>
        <color indexed="13"/>
        <rFont val="Calibri"/>
        <family val="2"/>
        <scheme val="minor"/>
      </rPr>
      <t>Up 4 kg</t>
    </r>
    <r>
      <rPr>
        <sz val="16"/>
        <color indexed="9"/>
        <rFont val="Calibri"/>
        <family val="2"/>
        <scheme val="minor"/>
      </rPr>
      <t xml:space="preserve"> with 5 gallops and 2 trials</t>
    </r>
  </si>
  <si>
    <t>S/0</t>
  </si>
  <si>
    <t>T1</t>
  </si>
  <si>
    <t>T2</t>
  </si>
  <si>
    <t xml:space="preserve">                              Up in Class</t>
  </si>
  <si>
    <t xml:space="preserve">                              Down in Class</t>
  </si>
  <si>
    <t>ETALON OR (J273) (2)</t>
  </si>
  <si>
    <t>ETALON OR (J273)</t>
  </si>
  <si>
    <t>GR S / A</t>
  </si>
  <si>
    <t>&lt;1C</t>
  </si>
  <si>
    <t>1102 / 3001</t>
  </si>
  <si>
    <t>THUNDER BLINK</t>
  </si>
  <si>
    <t>SANTORINI</t>
  </si>
  <si>
    <t>RUN YES RUN</t>
  </si>
  <si>
    <t>PATCH OF COSMO</t>
  </si>
  <si>
    <t>CALIFORNIA MOXIE</t>
  </si>
  <si>
    <t>22-Sep-2024</t>
  </si>
  <si>
    <t>4 S / B+2</t>
  </si>
  <si>
    <t>SRX</t>
  </si>
  <si>
    <t>NS**</t>
  </si>
  <si>
    <t>%</t>
  </si>
  <si>
    <t>B1</t>
  </si>
  <si>
    <t>&lt;1CHUT,32.T3#% @</t>
  </si>
  <si>
    <t>101 / 3001</t>
  </si>
  <si>
    <t>NORTHERN FIRE BALL</t>
  </si>
  <si>
    <t>ANGELIC</t>
  </si>
  <si>
    <t>13-Oct-2024</t>
  </si>
  <si>
    <t>SN**</t>
  </si>
  <si>
    <t>B</t>
  </si>
  <si>
    <t>ABU.3C.,B21.WW.T5 # %</t>
  </si>
  <si>
    <t>1000 / 5301</t>
  </si>
  <si>
    <t>JUNEAU PRIDE</t>
  </si>
  <si>
    <t>CIRCUIT JOLLY</t>
  </si>
  <si>
    <t>KA YING ATTACK</t>
  </si>
  <si>
    <t>09-Nov-2024</t>
  </si>
  <si>
    <t>SS*</t>
  </si>
  <si>
    <t>A/2.HUT.2C@#</t>
  </si>
  <si>
    <t>101 / 3201</t>
  </si>
  <si>
    <t>PATCH OF STARS</t>
  </si>
  <si>
    <t>22-Dec-2024</t>
  </si>
  <si>
    <t>3C.T5@</t>
  </si>
  <si>
    <t>1201 / 1100</t>
  </si>
  <si>
    <t>WORLD HERO</t>
  </si>
  <si>
    <t>19-Jan-2025</t>
  </si>
  <si>
    <t>1/S</t>
  </si>
  <si>
    <t>3CW.T5@</t>
  </si>
  <si>
    <t>1501 / 1100</t>
  </si>
  <si>
    <t>BRILLIANT EXPRESS</t>
  </si>
  <si>
    <t>STRATHPEFFER</t>
  </si>
  <si>
    <t>B/TT1</t>
  </si>
  <si>
    <r>
      <t>B/</t>
    </r>
    <r>
      <rPr>
        <b/>
        <sz val="28"/>
        <color indexed="9"/>
        <rFont val="Calibri"/>
        <family val="2"/>
        <scheme val="minor"/>
      </rPr>
      <t>TT1</t>
    </r>
  </si>
  <si>
    <t>A Badel</t>
  </si>
  <si>
    <t>B12</t>
  </si>
  <si>
    <t>132</t>
  </si>
  <si>
    <t>3KG</t>
  </si>
  <si>
    <r>
      <t xml:space="preserve">ETALON OR last race 35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</si>
  <si>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EXCEL WONGCHOY (J194) (3)</t>
  </si>
  <si>
    <t>EXCEL WONGCHOY (J194)</t>
  </si>
  <si>
    <t>03-Mar-2024</t>
  </si>
  <si>
    <t>3 S / B+2</t>
  </si>
  <si>
    <t>2C</t>
  </si>
  <si>
    <t>96 / -4</t>
  </si>
  <si>
    <t>16-Mar-2024</t>
  </si>
  <si>
    <t>31-Mar-2024</t>
  </si>
  <si>
    <t>3 S / A+3</t>
  </si>
  <si>
    <t>SrX</t>
  </si>
  <si>
    <t>A.V.RW.3N</t>
  </si>
  <si>
    <t>17-Apr-2024</t>
  </si>
  <si>
    <t>4 H / C</t>
  </si>
  <si>
    <t>RWU14.1N</t>
  </si>
  <si>
    <t>01-May-2024</t>
  </si>
  <si>
    <t>4 H / A</t>
  </si>
  <si>
    <t>E,i</t>
  </si>
  <si>
    <t>GY</t>
  </si>
  <si>
    <t>RW.3N</t>
  </si>
  <si>
    <t>97 / -3</t>
  </si>
  <si>
    <t>22-May-2024</t>
  </si>
  <si>
    <t>4 H / C+3</t>
  </si>
  <si>
    <t>B1/TT</t>
  </si>
  <si>
    <t>B&lt;3C,DW2</t>
  </si>
  <si>
    <t>4 S / AW</t>
  </si>
  <si>
    <t>GD</t>
  </si>
  <si>
    <t>3/S</t>
  </si>
  <si>
    <t>B-/H1/P1/TT</t>
  </si>
  <si>
    <t>1C.T5</t>
  </si>
  <si>
    <t>FN**</t>
  </si>
  <si>
    <t>H/P/TT</t>
  </si>
  <si>
    <t>2C.T5 @</t>
  </si>
  <si>
    <t>06-Oct-2024</t>
  </si>
  <si>
    <t>P-/H/TT</t>
  </si>
  <si>
    <t>A,K.2C.T4.X</t>
  </si>
  <si>
    <t>1202 / 202</t>
  </si>
  <si>
    <t>FOREVER FOLKS</t>
  </si>
  <si>
    <t>HAKKA RADIANCE</t>
  </si>
  <si>
    <t>LUCKY BANNER</t>
  </si>
  <si>
    <t>FLOOF</t>
  </si>
  <si>
    <t>23-Oct-2024</t>
  </si>
  <si>
    <t>4 S / AW*</t>
  </si>
  <si>
    <t>H/TT</t>
  </si>
  <si>
    <t>3C.T4@X</t>
  </si>
  <si>
    <t>2202 / 1200</t>
  </si>
  <si>
    <t>RELIABLE PROFIT</t>
  </si>
  <si>
    <t>RUN RUN COOL</t>
  </si>
  <si>
    <t>ON THE LASH</t>
  </si>
  <si>
    <t>4/EP</t>
  </si>
  <si>
    <t>FN***</t>
  </si>
  <si>
    <t>RW8.3N6*#.T4</t>
  </si>
  <si>
    <t>2301 / 4001</t>
  </si>
  <si>
    <t>NEVER PETER OUT</t>
  </si>
  <si>
    <t>SIXTH GENERATION</t>
  </si>
  <si>
    <t>ACA POWER</t>
  </si>
  <si>
    <t>RWU10.2C.T3@</t>
  </si>
  <si>
    <t>5003 / 4202</t>
  </si>
  <si>
    <t>HAPPYDEARHAPPYDEER</t>
  </si>
  <si>
    <t>NORTHERN BEAST</t>
  </si>
  <si>
    <t>18-Dec-2024</t>
  </si>
  <si>
    <t>3N6,qcs.X</t>
  </si>
  <si>
    <t>1204 / 3100</t>
  </si>
  <si>
    <t>VIVA HUNTER</t>
  </si>
  <si>
    <t>THESIS</t>
  </si>
  <si>
    <t>15-Jan-2025</t>
  </si>
  <si>
    <t>4 H / B</t>
  </si>
  <si>
    <t>RWU11.2N.X</t>
  </si>
  <si>
    <t>2204 / 1101</t>
  </si>
  <si>
    <t>TAKE ACTION</t>
  </si>
  <si>
    <t>LUCKY TOUCH</t>
  </si>
  <si>
    <t>WAH MAY WAI WAI</t>
  </si>
  <si>
    <t>CORLEONE</t>
  </si>
  <si>
    <t>26-Jan-2025</t>
  </si>
  <si>
    <t>RW10.4N.F.X</t>
  </si>
  <si>
    <t>5104 / 1100</t>
  </si>
  <si>
    <t>VIVA CHALEUR</t>
  </si>
  <si>
    <t>SIGHT SUPREME</t>
  </si>
  <si>
    <t>09-Feb-2025</t>
  </si>
  <si>
    <t>&lt;1C.HU43,1.F</t>
  </si>
  <si>
    <t>1101 / 0</t>
  </si>
  <si>
    <t>GALLANT EPOCH</t>
  </si>
  <si>
    <t>MASTER TRILLION</t>
  </si>
  <si>
    <t>TOP TIME</t>
  </si>
  <si>
    <t>CHARMING BABE</t>
  </si>
  <si>
    <t>LUCKY SAM GOR</t>
  </si>
  <si>
    <t>K Teetan</t>
  </si>
  <si>
    <t>B14</t>
  </si>
  <si>
    <t>0KG</t>
  </si>
  <si>
    <r>
      <t xml:space="preserve">EXCEL WONGCHOY last race 14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</si>
  <si>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FLYING WROTE (J290) (4)</t>
  </si>
  <si>
    <t>FLYING WROTE (J290)</t>
  </si>
  <si>
    <t>FN*</t>
  </si>
  <si>
    <t>F%</t>
  </si>
  <si>
    <t>H1/TT1</t>
  </si>
  <si>
    <t>LiTO.1C.NFT.F%</t>
  </si>
  <si>
    <t>1000 / 1200</t>
  </si>
  <si>
    <t>MEGA BONUS</t>
  </si>
  <si>
    <t>EMBRACES</t>
  </si>
  <si>
    <t>SPEEDY CHARIOT</t>
  </si>
  <si>
    <t>KOWLOON EAST STAR</t>
  </si>
  <si>
    <t>2N.T4 %</t>
  </si>
  <si>
    <t>1102 / 1303</t>
  </si>
  <si>
    <t>LEAN MASTER</t>
  </si>
  <si>
    <t>SCOTCH TYCOON</t>
  </si>
  <si>
    <t>AMAZING ACE</t>
  </si>
  <si>
    <t>SWEET SMILE</t>
  </si>
  <si>
    <t>12-Jun-2024</t>
  </si>
  <si>
    <t>1N.T3</t>
  </si>
  <si>
    <t>1102 / 4400</t>
  </si>
  <si>
    <t>TRAVEL GOLF</t>
  </si>
  <si>
    <t>MR VALIANT</t>
  </si>
  <si>
    <t>GOLDEN RISE</t>
  </si>
  <si>
    <t>SPICY GOLD</t>
  </si>
  <si>
    <t>04-Jul-2024</t>
  </si>
  <si>
    <t>1C.ir.T5</t>
  </si>
  <si>
    <t>1104 / 2002</t>
  </si>
  <si>
    <t>GALLANT VALOUR</t>
  </si>
  <si>
    <t>CAMINO</t>
  </si>
  <si>
    <t>RAGNARR</t>
  </si>
  <si>
    <t>11-Sep-2024</t>
  </si>
  <si>
    <t>BS.1C</t>
  </si>
  <si>
    <t>1101 / 4000</t>
  </si>
  <si>
    <t>PACKING POWER</t>
  </si>
  <si>
    <t>FAIRY HORSE</t>
  </si>
  <si>
    <t>AURORA LADY</t>
  </si>
  <si>
    <t>HAPPY TRIO</t>
  </si>
  <si>
    <t>2C.CW2,E.</t>
  </si>
  <si>
    <t>1002 / 0</t>
  </si>
  <si>
    <t>GALE SAGA</t>
  </si>
  <si>
    <t>LAKESHORE HERO</t>
  </si>
  <si>
    <t>POCHETTINO</t>
  </si>
  <si>
    <t>GOOD LUCK BABE</t>
  </si>
  <si>
    <t>KA YING SUPERB</t>
  </si>
  <si>
    <t>H T Mo</t>
  </si>
  <si>
    <t>B9</t>
  </si>
  <si>
    <t>131</t>
  </si>
  <si>
    <t>2KG</t>
  </si>
  <si>
    <r>
      <t xml:space="preserve">FLYING WROTE last race 14 days ago, </t>
    </r>
    <r>
      <rPr>
        <sz val="16"/>
        <color indexed="13"/>
        <rFont val="Calibri"/>
        <family val="2"/>
        <scheme val="minor"/>
      </rPr>
      <t>Up 2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</si>
  <si>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LESLIE (E471) (5)</t>
  </si>
  <si>
    <t>LESLIE (E471)</t>
  </si>
  <si>
    <t>20-Mar-2024</t>
  </si>
  <si>
    <t>3 H / C+3</t>
  </si>
  <si>
    <t>NN*</t>
  </si>
  <si>
    <t>PC-/B2</t>
  </si>
  <si>
    <t>BCW/3.1C</t>
  </si>
  <si>
    <t>3 H / C</t>
  </si>
  <si>
    <t>A.1C</t>
  </si>
  <si>
    <t>11-May-2024</t>
  </si>
  <si>
    <t>3 S / C</t>
  </si>
  <si>
    <t>08-Jun-2024</t>
  </si>
  <si>
    <t>63(2)</t>
  </si>
  <si>
    <t>B-</t>
  </si>
  <si>
    <t>&lt;1C.ir.T5#</t>
  </si>
  <si>
    <t>06-Jul-2024</t>
  </si>
  <si>
    <t>AB.1C</t>
  </si>
  <si>
    <t>28-Sep-2024</t>
  </si>
  <si>
    <t>65(3)</t>
  </si>
  <si>
    <t>B2</t>
  </si>
  <si>
    <t>AB/1&gt;1C.HU43.*#T5</t>
  </si>
  <si>
    <t>1003 / 1301</t>
  </si>
  <si>
    <t>PRESTIGE ALWAYS</t>
  </si>
  <si>
    <t>NOT USUAL STAR</t>
  </si>
  <si>
    <t>SILO</t>
  </si>
  <si>
    <t>PRINCE OF PORTY</t>
  </si>
  <si>
    <t>20-Oct-2024</t>
  </si>
  <si>
    <t>1C.X</t>
  </si>
  <si>
    <t>5306 / 4302</t>
  </si>
  <si>
    <t>GREEN N WHITE</t>
  </si>
  <si>
    <t>SKY TRUST</t>
  </si>
  <si>
    <t>03-Nov-2024</t>
  </si>
  <si>
    <t>1c #</t>
  </si>
  <si>
    <t>5305 / 3201</t>
  </si>
  <si>
    <t>STELLAR SWIFT</t>
  </si>
  <si>
    <t>08-Dec-2024</t>
  </si>
  <si>
    <t>3 S / A</t>
  </si>
  <si>
    <t>3303 / 2202</t>
  </si>
  <si>
    <t>MARKWIN</t>
  </si>
  <si>
    <t>CHARMING LEGEND</t>
  </si>
  <si>
    <t>BEAUTY CRESCENT</t>
  </si>
  <si>
    <t>JOHANNES BRAHMS</t>
  </si>
  <si>
    <t>TAMRA BLITZ</t>
  </si>
  <si>
    <t>3 S / AW*</t>
  </si>
  <si>
    <t>B-/PC2</t>
  </si>
  <si>
    <t>RW.3N.F%</t>
  </si>
  <si>
    <t>4401 / 200</t>
  </si>
  <si>
    <t>YOUNG BRILLIANT</t>
  </si>
  <si>
    <t>FIGHTING MACHINE</t>
  </si>
  <si>
    <t>TALENTS AMBITION</t>
  </si>
  <si>
    <t>NEVER TOO SOON</t>
  </si>
  <si>
    <t>29-Dec-2024</t>
  </si>
  <si>
    <t>RW.3NW.F</t>
  </si>
  <si>
    <t>4202 / 200</t>
  </si>
  <si>
    <t>TOURBILLON PRINCE</t>
  </si>
  <si>
    <t>STORM RIDER</t>
  </si>
  <si>
    <t>WINNING WING</t>
  </si>
  <si>
    <t>60(1)</t>
  </si>
  <si>
    <t>&lt;2C.HU42?@</t>
  </si>
  <si>
    <t>1702 / 1100</t>
  </si>
  <si>
    <t>ETALON OR</t>
  </si>
  <si>
    <t>31-Jan-2025</t>
  </si>
  <si>
    <t>B.2C.SO3?#</t>
  </si>
  <si>
    <t>501 / 0</t>
  </si>
  <si>
    <t>SKY DEEP</t>
  </si>
  <si>
    <t>PHOENIX LIGHT</t>
  </si>
  <si>
    <t>LUCKY BLESSING</t>
  </si>
  <si>
    <t>LUCKY GOLD</t>
  </si>
  <si>
    <t xml:space="preserve">P N Wong </t>
  </si>
  <si>
    <t>B8</t>
  </si>
  <si>
    <t>1KG</t>
  </si>
  <si>
    <r>
      <t xml:space="preserve">LESLIE last race 23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</si>
  <si>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DREAMING WINNER (K046) (6)</t>
  </si>
  <si>
    <t>DREAMING WINNER (K046)</t>
  </si>
  <si>
    <t>05-Jan-2025</t>
  </si>
  <si>
    <t>4 S / C+3</t>
  </si>
  <si>
    <t>RW.3NWF%</t>
  </si>
  <si>
    <t>2101 / 200</t>
  </si>
  <si>
    <t>HONG LOK GOLF</t>
  </si>
  <si>
    <t>KING OBERON</t>
  </si>
  <si>
    <t>LOVING VIBES</t>
  </si>
  <si>
    <t>KA YING RADIANCE</t>
  </si>
  <si>
    <t>NEW POWER</t>
  </si>
  <si>
    <t>H1/TT</t>
  </si>
  <si>
    <t>1C.T6#@</t>
  </si>
  <si>
    <t>2 / 0</t>
  </si>
  <si>
    <t>SUPER LOVE</t>
  </si>
  <si>
    <t>AUTUMN VIBES</t>
  </si>
  <si>
    <t>GREAT STATE</t>
  </si>
  <si>
    <t>KA YING POWER</t>
  </si>
  <si>
    <t>103 / 3</t>
  </si>
  <si>
    <t>L Hewitson</t>
  </si>
  <si>
    <t>129</t>
  </si>
  <si>
    <r>
      <t xml:space="preserve">DREAMING WINNER last race 14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</si>
  <si>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SHAMUS STORM (K031) (7)</t>
  </si>
  <si>
    <t>SHAMUS STORM (K031)</t>
  </si>
  <si>
    <t>3CW.T4@X</t>
  </si>
  <si>
    <t>101 / 1002</t>
  </si>
  <si>
    <t>ENDEARED</t>
  </si>
  <si>
    <t>SKY VINO</t>
  </si>
  <si>
    <t>PEARL OF PANGS</t>
  </si>
  <si>
    <t>MASTER PHOENIX</t>
  </si>
  <si>
    <t>A Atzeni</t>
  </si>
  <si>
    <t>128</t>
  </si>
  <si>
    <r>
      <t xml:space="preserve">SHAMUS STORM last race 56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5 gallops and 1 trials</t>
    </r>
  </si>
  <si>
    <t>MANAPHY (8)</t>
  </si>
  <si>
    <t>MANAPHY</t>
  </si>
  <si>
    <t>B Shinn</t>
  </si>
  <si>
    <t>B5</t>
  </si>
  <si>
    <t>127</t>
  </si>
  <si>
    <t>MANAPHY With 3 gallops And 7 trials</t>
  </si>
  <si>
    <t>T3</t>
  </si>
  <si>
    <t>T4</t>
  </si>
  <si>
    <t>T5</t>
  </si>
  <si>
    <t>T6</t>
  </si>
  <si>
    <t>T7</t>
  </si>
  <si>
    <t>HAPPY SHOOTER (J427) (9)</t>
  </si>
  <si>
    <t>HAPPY SHOOTER (J427)</t>
  </si>
  <si>
    <t>15-Dec-2024</t>
  </si>
  <si>
    <t>XB1/TT1</t>
  </si>
  <si>
    <t>FA.1C.X</t>
  </si>
  <si>
    <t>2201 / 2002</t>
  </si>
  <si>
    <t>GRAND NOVA</t>
  </si>
  <si>
    <t>SUMMIT CHEERS</t>
  </si>
  <si>
    <t>FUN ELITE</t>
  </si>
  <si>
    <t>RIDING HIGH</t>
  </si>
  <si>
    <t>XB-/B1/TT</t>
  </si>
  <si>
    <t>ACW.1C.HCS.F@#</t>
  </si>
  <si>
    <t>102 / 0</t>
  </si>
  <si>
    <t>RUN RAN RUN</t>
  </si>
  <si>
    <t>BLAZING BEAM</t>
  </si>
  <si>
    <t>CLUB ACE</t>
  </si>
  <si>
    <t>JOYFUL TREASURE</t>
  </si>
  <si>
    <t>B/TT</t>
  </si>
  <si>
    <t>H Bentley</t>
  </si>
  <si>
    <t>B10</t>
  </si>
  <si>
    <t>126</t>
  </si>
  <si>
    <t>7KG</t>
  </si>
  <si>
    <r>
      <t xml:space="preserve">HAPPY SHOOTER last race 23 days ago, </t>
    </r>
    <r>
      <rPr>
        <sz val="16"/>
        <color indexed="13"/>
        <rFont val="Calibri"/>
        <family val="2"/>
        <scheme val="minor"/>
      </rPr>
      <t>Up 7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</si>
  <si>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HAPPY UNIVERSE (J533) (10)</t>
  </si>
  <si>
    <t>HAPPY UNIVERSE (J533)</t>
  </si>
  <si>
    <t>17-Nov-2024</t>
  </si>
  <si>
    <t>AB.1C% X</t>
  </si>
  <si>
    <t>2103 / 4101</t>
  </si>
  <si>
    <t>HAPPY PARK</t>
  </si>
  <si>
    <t>AMAZING RUN</t>
  </si>
  <si>
    <t>SILVER UP</t>
  </si>
  <si>
    <t>VIEW OF THE WORLD</t>
  </si>
  <si>
    <t>04-Dec-2024</t>
  </si>
  <si>
    <t>S/1.1C%</t>
  </si>
  <si>
    <t>3201 / 202</t>
  </si>
  <si>
    <t>YOUTH POWER</t>
  </si>
  <si>
    <t>MIGHTY STRENGTH</t>
  </si>
  <si>
    <t>26-Dec-2024</t>
  </si>
  <si>
    <t>&lt;3C.X</t>
  </si>
  <si>
    <t>3401 / 2000</t>
  </si>
  <si>
    <t>PRINCE ALEX</t>
  </si>
  <si>
    <t>FF*</t>
  </si>
  <si>
    <t>X6.1C.X</t>
  </si>
  <si>
    <t>4504 / 1100</t>
  </si>
  <si>
    <t>CHARITY GAIN</t>
  </si>
  <si>
    <t>CANT GO WONG</t>
  </si>
  <si>
    <t>ME TIME</t>
  </si>
  <si>
    <t>GOOD GOOD</t>
  </si>
  <si>
    <t>DRAGON DELIGHT</t>
  </si>
  <si>
    <t>P</t>
  </si>
  <si>
    <t>2C.E2,50.HCS.F.X</t>
  </si>
  <si>
    <t>R King</t>
  </si>
  <si>
    <t>B7</t>
  </si>
  <si>
    <t>125</t>
  </si>
  <si>
    <t>8KG</t>
  </si>
  <si>
    <r>
      <t xml:space="preserve">HAPPY UNIVERSE last race 14 days ago, </t>
    </r>
    <r>
      <rPr>
        <sz val="16"/>
        <color indexed="13"/>
        <rFont val="Calibri"/>
        <family val="2"/>
        <scheme val="minor"/>
      </rPr>
      <t>Up 8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</si>
  <si>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LAKESHORE HERO (J288) (11)</t>
  </si>
  <si>
    <t>LAKESHORE HERO (J288)</t>
  </si>
  <si>
    <t>27-Oct-2024</t>
  </si>
  <si>
    <t>Au/2 &lt;1c,ir.T4 #%</t>
  </si>
  <si>
    <t>1100 / 2</t>
  </si>
  <si>
    <t>DENFIELD</t>
  </si>
  <si>
    <t>SPEED SWORD</t>
  </si>
  <si>
    <t>THE PRIME</t>
  </si>
  <si>
    <t>13-Nov-2024</t>
  </si>
  <si>
    <t>B.kem.2C.d3.X</t>
  </si>
  <si>
    <t>3200 / 1101</t>
  </si>
  <si>
    <t>CIRCUIT DUFFY</t>
  </si>
  <si>
    <t>CALIFORNIA DEEPLY</t>
  </si>
  <si>
    <t>TEAM HAPPY</t>
  </si>
  <si>
    <t>1N.X</t>
  </si>
  <si>
    <t>2205 / 1100</t>
  </si>
  <si>
    <t>NEW FUTURE FOLKS</t>
  </si>
  <si>
    <t>THE HEIR</t>
  </si>
  <si>
    <t>BALLISTIC WIN</t>
  </si>
  <si>
    <t>08-Jan-2025</t>
  </si>
  <si>
    <t>1C.B2U.T4@</t>
  </si>
  <si>
    <t>1102 / 0</t>
  </si>
  <si>
    <t>HAPPY SOUL</t>
  </si>
  <si>
    <t>TALENTS SUPREMO</t>
  </si>
  <si>
    <t>&lt;3C.T4@</t>
  </si>
  <si>
    <t>1001 / 0</t>
  </si>
  <si>
    <t>B Avdulla</t>
  </si>
  <si>
    <t>B4</t>
  </si>
  <si>
    <r>
      <t xml:space="preserve">LAKESHORE HERO last race 14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</si>
  <si>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MAX QUE (J514) (12)</t>
  </si>
  <si>
    <t>MAX QUE (J514)</t>
  </si>
  <si>
    <t>24-Nov-2024</t>
  </si>
  <si>
    <t>B1/TT1</t>
  </si>
  <si>
    <t>V.E5.4N.F.X</t>
  </si>
  <si>
    <t>1201 / 5101</t>
  </si>
  <si>
    <t>SKY JOY</t>
  </si>
  <si>
    <t>BLUE BARON</t>
  </si>
  <si>
    <t>01-Jan-2025</t>
  </si>
  <si>
    <t>SS**</t>
  </si>
  <si>
    <t>&lt;2C.LOST.D22?*%@#</t>
  </si>
  <si>
    <t>2200 / 1000</t>
  </si>
  <si>
    <t>FUN TOGETHER</t>
  </si>
  <si>
    <t>DRAGON JOY</t>
  </si>
  <si>
    <t>LUCKY MAN</t>
  </si>
  <si>
    <t>CIRCUIT MIGHTY</t>
  </si>
  <si>
    <t>A/3&lt;Q8.2C.HUCS.ir.F*@#</t>
  </si>
  <si>
    <t>B-/TT</t>
  </si>
  <si>
    <r>
      <t>B-</t>
    </r>
    <r>
      <rPr>
        <b/>
        <sz val="14"/>
        <color indexed="10"/>
        <rFont val="Calibri"/>
        <family val="2"/>
        <scheme val="minor"/>
      </rPr>
      <t>/TT</t>
    </r>
  </si>
  <si>
    <t>L Ferraris</t>
  </si>
  <si>
    <t>B6</t>
  </si>
  <si>
    <r>
      <t xml:space="preserve">MAX QUE last race 23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</si>
  <si>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VIEW ALL THINGS (K101) (13)</t>
  </si>
  <si>
    <t>VIEW ALL THINGS (K101)</t>
  </si>
  <si>
    <t>12-Jan-2025</t>
  </si>
  <si>
    <t>BU.2C(G)</t>
  </si>
  <si>
    <t>103 / 101</t>
  </si>
  <si>
    <t>SOLAR RIVER</t>
  </si>
  <si>
    <t>POSITIVE SMILE</t>
  </si>
  <si>
    <t>GROOVY FEELING</t>
  </si>
  <si>
    <t>AB.COW45.2C.X</t>
  </si>
  <si>
    <t>1205 / 1</t>
  </si>
  <si>
    <t>YEE CHEONG GLORY</t>
  </si>
  <si>
    <t>FUN N FUN TOGETHER</t>
  </si>
  <si>
    <t>SHINE BRIGHT</t>
  </si>
  <si>
    <t>TT-</t>
  </si>
  <si>
    <t>M L Yeung</t>
  </si>
  <si>
    <t>B3</t>
  </si>
  <si>
    <r>
      <t xml:space="preserve">VIEW ALL THINGS last race 23 days ago, </t>
    </r>
    <r>
      <rPr>
        <sz val="16"/>
        <color indexed="13"/>
        <rFont val="Calibri"/>
        <family val="2"/>
        <scheme val="minor"/>
      </rPr>
      <t>Up 7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</si>
  <si>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CARRYON SMILING (J392) (14)</t>
  </si>
  <si>
    <t>CARRYON SMILING (J392)</t>
  </si>
  <si>
    <t>&lt;1C.ir#@</t>
  </si>
  <si>
    <t>1502 / 3003</t>
  </si>
  <si>
    <t>MAJESTIC EXPRESS</t>
  </si>
  <si>
    <t>SUPER LEGENDS</t>
  </si>
  <si>
    <t>SPICY SPANGLE</t>
  </si>
  <si>
    <t>FUN N GLORY</t>
  </si>
  <si>
    <t>BEAUTY MISSILE</t>
  </si>
  <si>
    <t>1C@</t>
  </si>
  <si>
    <t>2103 / 4002</t>
  </si>
  <si>
    <t>GENEVA</t>
  </si>
  <si>
    <t>PACKING ANGEL</t>
  </si>
  <si>
    <t>OFFROAD MASTER</t>
  </si>
  <si>
    <t>WINNING LION</t>
  </si>
  <si>
    <t>27-Nov-2024</t>
  </si>
  <si>
    <t>2C.X</t>
  </si>
  <si>
    <t>2202 / 3200</t>
  </si>
  <si>
    <t>BEAUTY DESTINY</t>
  </si>
  <si>
    <t>TELECOM POWER</t>
  </si>
  <si>
    <t>RACINGRACE</t>
  </si>
  <si>
    <t>WOOD ON FIRE</t>
  </si>
  <si>
    <t>GLORY B</t>
  </si>
  <si>
    <t>H-/CP1/TT</t>
  </si>
  <si>
    <t>Q6.2C.HU43.W.T6@X</t>
  </si>
  <si>
    <t>2505 / 2201</t>
  </si>
  <si>
    <t>THE ABSOLUTE</t>
  </si>
  <si>
    <t>CP/TT</t>
  </si>
  <si>
    <t>&gt;2N.X</t>
  </si>
  <si>
    <t>2302 / 100</t>
  </si>
  <si>
    <t>GOLD MASTER</t>
  </si>
  <si>
    <t>SUNDAYS SERENADE</t>
  </si>
  <si>
    <t>MISTER DAPPER</t>
  </si>
  <si>
    <t>FLYING LUCK</t>
  </si>
  <si>
    <t>K De Melo</t>
  </si>
  <si>
    <t>B11</t>
  </si>
  <si>
    <t>119</t>
  </si>
  <si>
    <r>
      <t xml:space="preserve">CARRYON SMILING last race 35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</si>
  <si>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COSMIC SPURS (J380) (101)</t>
  </si>
  <si>
    <t>COSMIC SPURS (J380)</t>
  </si>
  <si>
    <t>PC1/TT1</t>
  </si>
  <si>
    <t>A/1.1C</t>
  </si>
  <si>
    <t>PC-/B1/TT</t>
  </si>
  <si>
    <t>CW.2C.X</t>
  </si>
  <si>
    <t>1200 / 100</t>
  </si>
  <si>
    <t>TRIUMPHANT MORE</t>
  </si>
  <si>
    <t>NEWBORN MIRACLE</t>
  </si>
  <si>
    <t>ELEGANT LIFE</t>
  </si>
  <si>
    <t>ORIENTAL SURPRISE</t>
  </si>
  <si>
    <t>95 / -5</t>
  </si>
  <si>
    <t>H9.4C.X</t>
  </si>
  <si>
    <t>1001 / 1200</t>
  </si>
  <si>
    <t>THE BOOM BOX</t>
  </si>
  <si>
    <t>INVINCIBLE LUCKY</t>
  </si>
  <si>
    <t>GOLDENTRONICMIGHTY</t>
  </si>
  <si>
    <t>ISLAND BREEZES</t>
  </si>
  <si>
    <t>123</t>
  </si>
  <si>
    <r>
      <t xml:space="preserve">COSMIC SPURS last race 53 days ago, </t>
    </r>
    <r>
      <rPr>
        <sz val="16"/>
        <color indexed="10"/>
        <rFont val="Calibri"/>
        <family val="2"/>
        <scheme val="minor"/>
      </rPr>
      <t>Down 4 kg</t>
    </r>
    <r>
      <rPr>
        <sz val="16"/>
        <color indexed="9"/>
        <rFont val="Calibri"/>
        <family val="2"/>
        <scheme val="minor"/>
      </rPr>
      <t xml:space="preserve"> with 4 gallops and 2 trials</t>
    </r>
  </si>
  <si>
    <t>LOVING VIBES (J359) (102)</t>
  </si>
  <si>
    <t>LOVING VIBES (J359)</t>
  </si>
  <si>
    <t>01-Jul-2024</t>
  </si>
  <si>
    <t>H1</t>
  </si>
  <si>
    <t>S.1C.LO1 *</t>
  </si>
  <si>
    <t>1 / 3201</t>
  </si>
  <si>
    <t>AMAZING FUN</t>
  </si>
  <si>
    <t>COLOURFUL WINNER</t>
  </si>
  <si>
    <t>CHEVAL VALIANT</t>
  </si>
  <si>
    <t>DRAGON AIR FORCE</t>
  </si>
  <si>
    <t>PERFECT GENERAL</t>
  </si>
  <si>
    <t>H/CP1</t>
  </si>
  <si>
    <t>A&gt;2C.X</t>
  </si>
  <si>
    <t>3302 / 3004</t>
  </si>
  <si>
    <t>AWESOME TREASURE</t>
  </si>
  <si>
    <t>MASTER OF ALL</t>
  </si>
  <si>
    <t>THRIVING BROTHERS</t>
  </si>
  <si>
    <t>CLASSIC CENTURY</t>
  </si>
  <si>
    <t>30-Oct-2024</t>
  </si>
  <si>
    <t>CP/H</t>
  </si>
  <si>
    <t>2c,hu21.X</t>
  </si>
  <si>
    <t>2203 / 3101</t>
  </si>
  <si>
    <t>GLORY CLOUD</t>
  </si>
  <si>
    <t>HAYDAY</t>
  </si>
  <si>
    <t>20-Nov-2024</t>
  </si>
  <si>
    <t>CWS.K.2C.H2.X</t>
  </si>
  <si>
    <t>1403 / 200</t>
  </si>
  <si>
    <t>YEE CHEONG SPIRIT</t>
  </si>
  <si>
    <t>TELECOM DRAGON</t>
  </si>
  <si>
    <t>SPICY SO SMART</t>
  </si>
  <si>
    <t>MIU FA FA</t>
  </si>
  <si>
    <t>CP-/H</t>
  </si>
  <si>
    <t>1C #</t>
  </si>
  <si>
    <t>H-</t>
  </si>
  <si>
    <t>1C.HU43.ir.T3.F</t>
  </si>
  <si>
    <t>2101 / 100</t>
  </si>
  <si>
    <t>RWU75.1N.T4X</t>
  </si>
  <si>
    <t>1201 / 0</t>
  </si>
  <si>
    <t>BIENVENUE</t>
  </si>
  <si>
    <t>QUICK CONTRIBUTION</t>
  </si>
  <si>
    <t>RAGING RAPIDS</t>
  </si>
  <si>
    <t>NN***</t>
  </si>
  <si>
    <t>A&lt;3C.WN.T6@</t>
  </si>
  <si>
    <t>FLASH CURRENT</t>
  </si>
  <si>
    <t>SIGHT DREAMER</t>
  </si>
  <si>
    <t>ISLAND BUDDY</t>
  </si>
  <si>
    <t>120</t>
  </si>
  <si>
    <r>
      <t xml:space="preserve">LOVING VIBES last race 14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</si>
  <si>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Race 1</t>
  </si>
  <si>
    <t>RUN</t>
  </si>
  <si>
    <t>HEADING</t>
  </si>
  <si>
    <t>WIN</t>
  </si>
  <si>
    <t>PLACE</t>
  </si>
  <si>
    <t>WIN Sample</t>
  </si>
  <si>
    <t>PLACE Sample</t>
  </si>
  <si>
    <t>i</t>
  </si>
  <si>
    <t>W@</t>
  </si>
  <si>
    <t>3P</t>
  </si>
  <si>
    <t>***</t>
  </si>
  <si>
    <t>**</t>
  </si>
  <si>
    <t>$$$</t>
  </si>
  <si>
    <t>3T</t>
  </si>
  <si>
    <t>G*</t>
  </si>
  <si>
    <t>$</t>
  </si>
  <si>
    <t>Race Date</t>
  </si>
  <si>
    <t>Race Distance</t>
  </si>
  <si>
    <t>Draw</t>
  </si>
  <si>
    <t>1st Call</t>
  </si>
  <si>
    <t>2nd Call</t>
  </si>
  <si>
    <t>Score</t>
  </si>
  <si>
    <t>Horse Score</t>
  </si>
  <si>
    <t>Race Score</t>
  </si>
  <si>
    <t>EP</t>
  </si>
  <si>
    <t>NP</t>
  </si>
  <si>
    <t>EP : 1_x000D_
NP : 12</t>
  </si>
  <si>
    <t>MAGIC CONTROL (J333) (1)</t>
  </si>
  <si>
    <t>MAGIC CONTROL (J333)</t>
  </si>
  <si>
    <t>3 H / B</t>
  </si>
  <si>
    <t>CW9.2C</t>
  </si>
  <si>
    <t>502 / 2205</t>
  </si>
  <si>
    <t>YOUTHFUL SPIRITS</t>
  </si>
  <si>
    <t>HAPPY UNITED</t>
  </si>
  <si>
    <t>HEROIC MASTER</t>
  </si>
  <si>
    <t>TELECOM SPEED</t>
  </si>
  <si>
    <t>ATOMIC FORCE</t>
  </si>
  <si>
    <t>2203 / 1300</t>
  </si>
  <si>
    <t>STELLAR EXPRESS</t>
  </si>
  <si>
    <t>CELESTIAL COLOURS</t>
  </si>
  <si>
    <t>FLYING HIGH</t>
  </si>
  <si>
    <t>HASTEN DELIGHT</t>
  </si>
  <si>
    <t>01-Oct-2024</t>
  </si>
  <si>
    <t>GR S / C+3</t>
  </si>
  <si>
    <t>1C.T4</t>
  </si>
  <si>
    <t>6501 / 2</t>
  </si>
  <si>
    <t>BEAUTY WAVES</t>
  </si>
  <si>
    <t>WHIZZ KID</t>
  </si>
  <si>
    <t>CALL ME GLORIOUS</t>
  </si>
  <si>
    <t>MAJESTIC KNIGHT</t>
  </si>
  <si>
    <t>2 S / A+3</t>
  </si>
  <si>
    <t>5100 / 1102</t>
  </si>
  <si>
    <t>WUNDERBAR</t>
  </si>
  <si>
    <t>I GIVE</t>
  </si>
  <si>
    <t>BUNDLE OF CHARM</t>
  </si>
  <si>
    <t>DANCING CODE</t>
  </si>
  <si>
    <t>GR S / C</t>
  </si>
  <si>
    <t>1C.T2</t>
  </si>
  <si>
    <t>2303 / 1</t>
  </si>
  <si>
    <t>HOWDEEPISYOURLOVE</t>
  </si>
  <si>
    <t>AB.2N.X</t>
  </si>
  <si>
    <t>7302 / 1000</t>
  </si>
  <si>
    <t>KA YING RISING</t>
  </si>
  <si>
    <t>HELIOS EXPRESS</t>
  </si>
  <si>
    <t>INVINCIBLE SAGE</t>
  </si>
  <si>
    <t>LUCKY WITH YOU</t>
  </si>
  <si>
    <t>1 S / C</t>
  </si>
  <si>
    <t>P1/TT</t>
  </si>
  <si>
    <t>RWU9.1C.T3.X</t>
  </si>
  <si>
    <t>2302 / 0</t>
  </si>
  <si>
    <t>GORGEOUS WIN</t>
  </si>
  <si>
    <t>COPARTNER PRANCE</t>
  </si>
  <si>
    <t>TAJ DRAGON</t>
  </si>
  <si>
    <t>P/TT</t>
  </si>
  <si>
    <t>5KG</t>
  </si>
  <si>
    <r>
      <t xml:space="preserve">MAGIC CONTROL last race 14 days ago, </t>
    </r>
    <r>
      <rPr>
        <sz val="16"/>
        <color indexed="13"/>
        <rFont val="Calibri"/>
        <family val="2"/>
        <scheme val="minor"/>
      </rPr>
      <t>Up 5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</si>
  <si>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BOTTOMUPTOGETHER (J316) (2)</t>
  </si>
  <si>
    <t>BOTTOMUPTOGETHER (J316)</t>
  </si>
  <si>
    <t>SR1</t>
  </si>
  <si>
    <t>AB/1.1C*#.T6</t>
  </si>
  <si>
    <t>1001 / 3</t>
  </si>
  <si>
    <t>MULTISUPER</t>
  </si>
  <si>
    <t>WINNING MONEY</t>
  </si>
  <si>
    <t>RUBY SAILING</t>
  </si>
  <si>
    <t>2001 / 4204</t>
  </si>
  <si>
    <t>SUPER AXIOM</t>
  </si>
  <si>
    <t>METRO WARRIOR</t>
  </si>
  <si>
    <t>3 S / B</t>
  </si>
  <si>
    <t>1N.BW.T4 *#</t>
  </si>
  <si>
    <t>6003 / 3203</t>
  </si>
  <si>
    <t>DIVANO</t>
  </si>
  <si>
    <t>SOLID IMPACT</t>
  </si>
  <si>
    <t>MUST GO</t>
  </si>
  <si>
    <t>SUPER LOVE DRAGON</t>
  </si>
  <si>
    <t>2N.T4</t>
  </si>
  <si>
    <t>3101 / 2302</t>
  </si>
  <si>
    <t>RUBYLOT</t>
  </si>
  <si>
    <t>SUPER FORTUNE</t>
  </si>
  <si>
    <t>GOKO WIN</t>
  </si>
  <si>
    <t>&gt;1N.T3 *</t>
  </si>
  <si>
    <t>7202 / 2301</t>
  </si>
  <si>
    <t>SING DRAGON</t>
  </si>
  <si>
    <t>SR/TT1</t>
  </si>
  <si>
    <t>2N.T5(BT).X</t>
  </si>
  <si>
    <t>10404 / 3204</t>
  </si>
  <si>
    <t>PACKING HERMOD</t>
  </si>
  <si>
    <t>DROMBEG BANNER</t>
  </si>
  <si>
    <t>SUNLIGHT POWER</t>
  </si>
  <si>
    <t>YOUNG CHAMPION</t>
  </si>
  <si>
    <t>FF**</t>
  </si>
  <si>
    <t>SR-/TT</t>
  </si>
  <si>
    <t>1N.T4.X</t>
  </si>
  <si>
    <t>10104 / 2201</t>
  </si>
  <si>
    <t>RAGING BLIZZARD</t>
  </si>
  <si>
    <t>FAST NETWORK</t>
  </si>
  <si>
    <t>100 / -1</t>
  </si>
  <si>
    <t>2 H / B</t>
  </si>
  <si>
    <t>A.1C.TW1.T4</t>
  </si>
  <si>
    <t>1301 / 0</t>
  </si>
  <si>
    <t>TOMODACHI KOKOROE</t>
  </si>
  <si>
    <t>H Bowman</t>
  </si>
  <si>
    <r>
      <t xml:space="preserve">BOTTOMUPTOGETHER last race 39 days ago, </t>
    </r>
    <r>
      <rPr>
        <sz val="16"/>
        <color indexed="10"/>
        <rFont val="Calibri"/>
        <family val="2"/>
        <scheme val="minor"/>
      </rPr>
      <t>Down 4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</si>
  <si>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FULL CREDIT (J185) (3)</t>
  </si>
  <si>
    <t>FULL CREDIT (J185)</t>
  </si>
  <si>
    <t>A.RW9.3N.List.F</t>
  </si>
  <si>
    <t>V.1N.T4</t>
  </si>
  <si>
    <t>07-Apr-2024</t>
  </si>
  <si>
    <t>1N#*.T4</t>
  </si>
  <si>
    <t>28-Apr-2024</t>
  </si>
  <si>
    <t>EP,i</t>
  </si>
  <si>
    <t>Y</t>
  </si>
  <si>
    <t>V.2N.T4</t>
  </si>
  <si>
    <t>19-May-2024</t>
  </si>
  <si>
    <t>1N.T5</t>
  </si>
  <si>
    <t>2 S / B+2</t>
  </si>
  <si>
    <t>11203 / 2001</t>
  </si>
  <si>
    <t>HARMONY N BLESSED</t>
  </si>
  <si>
    <t>SUPERB CAPITALIST</t>
  </si>
  <si>
    <t>06-Nov-2024</t>
  </si>
  <si>
    <t>3 H / A</t>
  </si>
  <si>
    <t>4002 / 2301</t>
  </si>
  <si>
    <t>BRAVE STAR</t>
  </si>
  <si>
    <t>LUCKY EIGHT</t>
  </si>
  <si>
    <t>1N.T4X</t>
  </si>
  <si>
    <t>4103 / 3100</t>
  </si>
  <si>
    <t>SWIFT ASCEND</t>
  </si>
  <si>
    <t>SAVVY BRILLIANT</t>
  </si>
  <si>
    <t>ENDUED</t>
  </si>
  <si>
    <t>2 S / AW</t>
  </si>
  <si>
    <t>A.1C.T3</t>
  </si>
  <si>
    <t>2200 / 1</t>
  </si>
  <si>
    <t>SUPREME LUCKY</t>
  </si>
  <si>
    <t>3 S / AW</t>
  </si>
  <si>
    <t>PACKING BOLE</t>
  </si>
  <si>
    <t>RISING FROM ASHES</t>
  </si>
  <si>
    <t>GIANT LEAP</t>
  </si>
  <si>
    <t>2 S / C+3</t>
  </si>
  <si>
    <t>&gt;RWU85.1N.X</t>
  </si>
  <si>
    <t>11304 / 1100</t>
  </si>
  <si>
    <t>2C.T4</t>
  </si>
  <si>
    <t>1202 / 100</t>
  </si>
  <si>
    <t>BABY CRYSTAL</t>
  </si>
  <si>
    <t>SON PAK FU</t>
  </si>
  <si>
    <t>12-Feb-2025</t>
  </si>
  <si>
    <t>2 S / AW*</t>
  </si>
  <si>
    <t>3N.T4</t>
  </si>
  <si>
    <t>2201 / 0</t>
  </si>
  <si>
    <t>CAPITAL DELIGHT</t>
  </si>
  <si>
    <r>
      <t xml:space="preserve">FULL CREDIT last race 11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1 gallops and 0 trials</t>
    </r>
  </si>
  <si>
    <t>WHIZZ KID (E392) (4)</t>
  </si>
  <si>
    <t>WHIZZ KID (E392)</t>
  </si>
  <si>
    <t>V/TT</t>
  </si>
  <si>
    <t>1 S / A</t>
  </si>
  <si>
    <t>2N</t>
  </si>
  <si>
    <t>GR S / B+2</t>
  </si>
  <si>
    <t>V.RWU6.3N</t>
  </si>
  <si>
    <t>24-Apr-2024</t>
  </si>
  <si>
    <t>2 H / C+3</t>
  </si>
  <si>
    <t>&gt;2N.sr32,SS.T5.F</t>
  </si>
  <si>
    <t>3202 / 2102</t>
  </si>
  <si>
    <t>NERVOUS WITNESS</t>
  </si>
  <si>
    <t>NORDIC DRAGON</t>
  </si>
  <si>
    <t>2 S / C</t>
  </si>
  <si>
    <t>&gt;1N</t>
  </si>
  <si>
    <t>6503 / 3103</t>
  </si>
  <si>
    <t>DUKE WAI</t>
  </si>
  <si>
    <t>GUMMY GUMMY</t>
  </si>
  <si>
    <t>REWARD SMILE</t>
  </si>
  <si>
    <t>2 H / A</t>
  </si>
  <si>
    <t>96(2)</t>
  </si>
  <si>
    <t>5301 / 2100</t>
  </si>
  <si>
    <t>HUMBLE STAR</t>
  </si>
  <si>
    <t>98(2)</t>
  </si>
  <si>
    <t>7401 / 1103</t>
  </si>
  <si>
    <t>MAGIC CONTROL</t>
  </si>
  <si>
    <t>6200 / 1203</t>
  </si>
  <si>
    <t>A/2.1C.F</t>
  </si>
  <si>
    <t>4202 / 1102</t>
  </si>
  <si>
    <t>FULL CREDIT</t>
  </si>
  <si>
    <t>1CX</t>
  </si>
  <si>
    <t>4302 / 2</t>
  </si>
  <si>
    <t>2502 / 0</t>
  </si>
  <si>
    <t>BOTTOMUPTOGETHER</t>
  </si>
  <si>
    <r>
      <t xml:space="preserve">WHIZZ KID last race 39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</si>
  <si>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SUPERB CAPITALIST (H092) (5)</t>
  </si>
  <si>
    <t>SUPERB CAPITALIST (H092)</t>
  </si>
  <si>
    <t>28-Feb-2024</t>
  </si>
  <si>
    <t>A.K.2N.T4</t>
  </si>
  <si>
    <t>13-Mar-2024</t>
  </si>
  <si>
    <t>A/1.RWU6.1N.F</t>
  </si>
  <si>
    <t>1N.T4*#</t>
  </si>
  <si>
    <t>2N.T5 *</t>
  </si>
  <si>
    <t>26-Jun-2024</t>
  </si>
  <si>
    <t>2 H / C</t>
  </si>
  <si>
    <t>93(1)</t>
  </si>
  <si>
    <t>AU/1.1C.T3</t>
  </si>
  <si>
    <t>2 S / A</t>
  </si>
  <si>
    <t>5501 / 1101</t>
  </si>
  <si>
    <t>PACKING TREADMILL</t>
  </si>
  <si>
    <t>08-Sep-2024</t>
  </si>
  <si>
    <t>94(2)</t>
  </si>
  <si>
    <t>1C.T4.X%</t>
  </si>
  <si>
    <t>9504 / 6001</t>
  </si>
  <si>
    <t>94(2$)</t>
  </si>
  <si>
    <t>FLYING ACE</t>
  </si>
  <si>
    <t>&gt;1N.T3</t>
  </si>
  <si>
    <t>9201 / 2001</t>
  </si>
  <si>
    <t>&gt;KH6.2C,D2.X</t>
  </si>
  <si>
    <t>10302 / 3302</t>
  </si>
  <si>
    <t>Au,b9u.2c.X</t>
  </si>
  <si>
    <t>8202 / 3002</t>
  </si>
  <si>
    <t>LUCKY ENCOUNTER</t>
  </si>
  <si>
    <t>XX</t>
  </si>
  <si>
    <t>&gt;4N.XX</t>
  </si>
  <si>
    <t>12304 / 3201</t>
  </si>
  <si>
    <t>2N.X</t>
  </si>
  <si>
    <t>2304 / 200</t>
  </si>
  <si>
    <t>RW.4N.X</t>
  </si>
  <si>
    <t>3203 / 0</t>
  </si>
  <si>
    <t>M Chadwick</t>
  </si>
  <si>
    <r>
      <t xml:space="preserve">SUPERB CAPITALIST last race 11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</si>
  <si>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JAMES TAK (J007) (6)</t>
  </si>
  <si>
    <t>JAMES TAK (J007)</t>
  </si>
  <si>
    <t>10-Mar-2024</t>
  </si>
  <si>
    <t>3301 / 2103</t>
  </si>
  <si>
    <t>IMA SINGLE MAN</t>
  </si>
  <si>
    <t>KAHOLO ANGEL</t>
  </si>
  <si>
    <t>GOLDEN LONG</t>
  </si>
  <si>
    <t>V.3N.Lo1.T4</t>
  </si>
  <si>
    <t>4303 / 3104</t>
  </si>
  <si>
    <t>STAR CLUB</t>
  </si>
  <si>
    <t>02-Jun-2024</t>
  </si>
  <si>
    <t>CP1</t>
  </si>
  <si>
    <t>A.Kem.2CWW.T6</t>
  </si>
  <si>
    <t>2201 / 1402</t>
  </si>
  <si>
    <t>YOUNG SUPERSTAR</t>
  </si>
  <si>
    <t>PRAWNS ELEVEN</t>
  </si>
  <si>
    <t>CP</t>
  </si>
  <si>
    <t>RWU8.2N.T5</t>
  </si>
  <si>
    <t>4403 / 1101</t>
  </si>
  <si>
    <t>LUCY IN THE SKY</t>
  </si>
  <si>
    <t>MODULECONSTRUCTION</t>
  </si>
  <si>
    <t>TORONADO PHANTOM</t>
  </si>
  <si>
    <t>ACW/2.2C</t>
  </si>
  <si>
    <t>7502 / 1202</t>
  </si>
  <si>
    <t>CP/TT1</t>
  </si>
  <si>
    <t>A.3N.X2!F</t>
  </si>
  <si>
    <t>3104 / 4301</t>
  </si>
  <si>
    <t>BEAUTY CHARGE</t>
  </si>
  <si>
    <t>WONDER KIT</t>
  </si>
  <si>
    <t>5203 / 101</t>
  </si>
  <si>
    <t>HEALTHY HEALTHY</t>
  </si>
  <si>
    <t>3/EP</t>
  </si>
  <si>
    <t>118</t>
  </si>
  <si>
    <t>10KG</t>
  </si>
  <si>
    <r>
      <t xml:space="preserve">JAMES TAK last race 49 days ago, </t>
    </r>
    <r>
      <rPr>
        <sz val="16"/>
        <color indexed="13"/>
        <rFont val="Calibri"/>
        <family val="2"/>
        <scheme val="minor"/>
      </rPr>
      <t>Up 10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</si>
  <si>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STELLAR EXPRESS (J186) (7)</t>
  </si>
  <si>
    <t>STELLAR EXPRESS (J186)</t>
  </si>
  <si>
    <t>A.RW.4N</t>
  </si>
  <si>
    <t>1C.D35,D21.F</t>
  </si>
  <si>
    <t>AB.RWU7.2N.T6</t>
  </si>
  <si>
    <t>2000 / 1202</t>
  </si>
  <si>
    <t>V.1N.T5</t>
  </si>
  <si>
    <t>3303 / 3302</t>
  </si>
  <si>
    <t>SUPERB KID</t>
  </si>
  <si>
    <t>2102 / 1301</t>
  </si>
  <si>
    <t>V.RW.3N,SR1 ? X</t>
  </si>
  <si>
    <t>6502 / 4202</t>
  </si>
  <si>
    <t>GLORY ELITE</t>
  </si>
  <si>
    <t>4103 / 1105</t>
  </si>
  <si>
    <t>POLARIS</t>
  </si>
  <si>
    <t>2103 / 1001</t>
  </si>
  <si>
    <t>OLINER</t>
  </si>
  <si>
    <t>6103 / 1</t>
  </si>
  <si>
    <t>JAMES TAK</t>
  </si>
  <si>
    <t>2C.T4#@</t>
  </si>
  <si>
    <t>1302 / 0</t>
  </si>
  <si>
    <t>117</t>
  </si>
  <si>
    <r>
      <t xml:space="preserve">STELLAR EXPRESS last race 39 days ago, </t>
    </r>
    <r>
      <rPr>
        <sz val="16"/>
        <color indexed="13"/>
        <rFont val="Calibri"/>
        <family val="2"/>
        <scheme val="minor"/>
      </rPr>
      <t>Up 7 kg</t>
    </r>
    <r>
      <rPr>
        <sz val="16"/>
        <color indexed="9"/>
        <rFont val="Calibri"/>
        <family val="2"/>
        <scheme val="minor"/>
      </rPr>
      <t xml:space="preserve"> with 5 gallops and 2 trials</t>
    </r>
  </si>
  <si>
    <t>HEALTHY HEALTHY (H203) (8)</t>
  </si>
  <si>
    <t>HEALTHY HEALTHY (H203)</t>
  </si>
  <si>
    <t>1C.CW2.QST</t>
  </si>
  <si>
    <t>PC1/TT</t>
  </si>
  <si>
    <t>BS&lt;1C.Q1.T5</t>
  </si>
  <si>
    <t>10-Apr-2024</t>
  </si>
  <si>
    <t>PC/TT</t>
  </si>
  <si>
    <t>A&gt;1C.T6</t>
  </si>
  <si>
    <t>15-May-2024</t>
  </si>
  <si>
    <t>A.2C #</t>
  </si>
  <si>
    <t>15-Jun-2024</t>
  </si>
  <si>
    <t>RW.3N.T4</t>
  </si>
  <si>
    <t>1N.QCS.(BT)</t>
  </si>
  <si>
    <t>18-Sep-2024</t>
  </si>
  <si>
    <t>RW.MR8.3N.T4</t>
  </si>
  <si>
    <t>100 / 1</t>
  </si>
  <si>
    <t>25-Sep-2024</t>
  </si>
  <si>
    <t>CWS&lt;1C.T4# @</t>
  </si>
  <si>
    <t>16-Oct-2024</t>
  </si>
  <si>
    <t>H10.3CW</t>
  </si>
  <si>
    <t>3101 / 1101</t>
  </si>
  <si>
    <t>LUCKY ARCHANGEL</t>
  </si>
  <si>
    <t>HAPPY FAT CAT</t>
  </si>
  <si>
    <t>2c,T6 #</t>
  </si>
  <si>
    <t>3402 / 4300</t>
  </si>
  <si>
    <t>HORSEPOWER</t>
  </si>
  <si>
    <t>ALLGREEKTOME</t>
  </si>
  <si>
    <t>ETERNAL FORTUNE</t>
  </si>
  <si>
    <t>RED ELEGANCE</t>
  </si>
  <si>
    <t>&gt;&gt;RWU6.2CW.T4 #@</t>
  </si>
  <si>
    <t>2103 / 2201</t>
  </si>
  <si>
    <t>BUNTA BABY</t>
  </si>
  <si>
    <t>1103 / 2101</t>
  </si>
  <si>
    <t>E9.1C</t>
  </si>
  <si>
    <t>4302 / 101</t>
  </si>
  <si>
    <t>B.1C.Q4.T5</t>
  </si>
  <si>
    <t>104 / 3</t>
  </si>
  <si>
    <t>AURIO</t>
  </si>
  <si>
    <t>CARROLL STREET</t>
  </si>
  <si>
    <t>BU.2C#@</t>
  </si>
  <si>
    <t>05-Feb-2025</t>
  </si>
  <si>
    <t>1C,D32.F</t>
  </si>
  <si>
    <t>2704 / 0</t>
  </si>
  <si>
    <t>115</t>
  </si>
  <si>
    <r>
      <t xml:space="preserve">HEALTHY HEALTHY last race 18 days ago, </t>
    </r>
    <r>
      <rPr>
        <sz val="16"/>
        <color indexed="13"/>
        <rFont val="Calibri"/>
        <family val="2"/>
        <scheme val="minor"/>
      </rPr>
      <t>Up 4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</si>
  <si>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Race 2</t>
  </si>
  <si>
    <t>Z</t>
  </si>
  <si>
    <t>P@</t>
  </si>
  <si>
    <t>E : 3_x000D_
EP : 1_x000D_
NP : 2</t>
  </si>
  <si>
    <t>NEVER TOO SOON (E434) (1)</t>
  </si>
  <si>
    <t>NEVER TOO SOON (E434)</t>
  </si>
  <si>
    <t>70(3)</t>
  </si>
  <si>
    <t>1C,T4</t>
  </si>
  <si>
    <t>68(2)</t>
  </si>
  <si>
    <t>AB.1C.T5#*</t>
  </si>
  <si>
    <t>AB.1C,HU2</t>
  </si>
  <si>
    <t>69(3)</t>
  </si>
  <si>
    <t>&lt;1C.T5 #</t>
  </si>
  <si>
    <t>2C,HU3.F (GO)</t>
  </si>
  <si>
    <t>4502 / 2205</t>
  </si>
  <si>
    <t>RED HARE KING</t>
  </si>
  <si>
    <t>AESTHETICISM</t>
  </si>
  <si>
    <t>STAR CONTACT</t>
  </si>
  <si>
    <t>JUMBO LEGEND</t>
  </si>
  <si>
    <t>SATIRICAL FAN</t>
  </si>
  <si>
    <t>1C.T5.X@</t>
  </si>
  <si>
    <t>3303 / 1103</t>
  </si>
  <si>
    <t>SUPER JOY N FUN</t>
  </si>
  <si>
    <t>RIGHTEOUS ARION</t>
  </si>
  <si>
    <t>KING ECCELLENTE</t>
  </si>
  <si>
    <t>CW&lt;1C.HU43.T6 *#@</t>
  </si>
  <si>
    <t>5104 / 1101</t>
  </si>
  <si>
    <t>TOP GUN</t>
  </si>
  <si>
    <t>LO PAN SPIRIT</t>
  </si>
  <si>
    <t>3CW@X</t>
  </si>
  <si>
    <t>5506 / 4302</t>
  </si>
  <si>
    <t>LESLIE</t>
  </si>
  <si>
    <t>1C.QST.ir*F(PR)</t>
  </si>
  <si>
    <t>1304 / 2105</t>
  </si>
  <si>
    <t>SILVERY BREEZE</t>
  </si>
  <si>
    <t>BS.1C@X</t>
  </si>
  <si>
    <t>1500 / 1202</t>
  </si>
  <si>
    <t>SOLEIL FIGHTER</t>
  </si>
  <si>
    <t>M UNICORN</t>
  </si>
  <si>
    <t>SAMARKAND</t>
  </si>
  <si>
    <t>63(1)</t>
  </si>
  <si>
    <t>4501 / 200</t>
  </si>
  <si>
    <t>A&lt;1C.ir.</t>
  </si>
  <si>
    <t>3204 / 0</t>
  </si>
  <si>
    <t>LIGHT YEARS CHARM</t>
  </si>
  <si>
    <t>SUGAR BALL</t>
  </si>
  <si>
    <t>AERIS NOVA</t>
  </si>
  <si>
    <t>CAPITAL LEGEND</t>
  </si>
  <si>
    <r>
      <t xml:space="preserve">NEVER TOO SOON last race 14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</si>
  <si>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SKY JEWELLERY (K032) (2)</t>
  </si>
  <si>
    <t>SKY JEWELLERY (K032)</t>
  </si>
  <si>
    <t>ABU.2C.HU2.T4*#@</t>
  </si>
  <si>
    <t>202 / 0</t>
  </si>
  <si>
    <t>VIGOR ELLEEGANT</t>
  </si>
  <si>
    <t>SILVER SPURS</t>
  </si>
  <si>
    <t>ALMIGHTY KICK</t>
  </si>
  <si>
    <t>&lt;2C.HU3!!?F(Q)@</t>
  </si>
  <si>
    <t>GOOD PROSPECT</t>
  </si>
  <si>
    <r>
      <t xml:space="preserve">SKY JEWELLERY last race 18 days ago, </t>
    </r>
    <r>
      <rPr>
        <sz val="16"/>
        <color indexed="13"/>
        <rFont val="Calibri"/>
        <family val="2"/>
        <scheme val="minor"/>
      </rPr>
      <t>Up 4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</si>
  <si>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HAROLD WIN (J280) (3)</t>
  </si>
  <si>
    <t>HAROLD WIN (J280)</t>
  </si>
  <si>
    <t>CWS.2C.T4</t>
  </si>
  <si>
    <t>XB1</t>
  </si>
  <si>
    <t>XB/B1</t>
  </si>
  <si>
    <t>1C,HU31.T6</t>
  </si>
  <si>
    <t>10-Jul-2024</t>
  </si>
  <si>
    <t>B/XB</t>
  </si>
  <si>
    <t>2CW.T3#</t>
  </si>
  <si>
    <t>1403 / 102</t>
  </si>
  <si>
    <t>SIGHT HERO</t>
  </si>
  <si>
    <t>BOWSER</t>
  </si>
  <si>
    <t>VALHALLA</t>
  </si>
  <si>
    <t>2N.T4*#</t>
  </si>
  <si>
    <t>1304 / 5003</t>
  </si>
  <si>
    <t>YUEN LONG ELITE</t>
  </si>
  <si>
    <t>1400 / 3403</t>
  </si>
  <si>
    <t>BLAZING WIND</t>
  </si>
  <si>
    <t>WIN SPEED</t>
  </si>
  <si>
    <t>AB.2C.T4#@</t>
  </si>
  <si>
    <t>300 / 4203</t>
  </si>
  <si>
    <t>PATCH OF TIME</t>
  </si>
  <si>
    <t>RW.3N.B3.X</t>
  </si>
  <si>
    <t>6105 / 4301</t>
  </si>
  <si>
    <t>3/E</t>
  </si>
  <si>
    <t>61(1)</t>
  </si>
  <si>
    <t>1C,li4U.T6</t>
  </si>
  <si>
    <t>1400 / 1202</t>
  </si>
  <si>
    <t>SELF IMPROVEMENT</t>
  </si>
  <si>
    <t>ABU.2N.T5</t>
  </si>
  <si>
    <t>10401 / 2100</t>
  </si>
  <si>
    <t>WINGS OF WAR</t>
  </si>
  <si>
    <t>GUSTOSISIMO</t>
  </si>
  <si>
    <t>A,RWU8,HP5.2N,Q31.X</t>
  </si>
  <si>
    <t>3304 / 0</t>
  </si>
  <si>
    <t>EASON</t>
  </si>
  <si>
    <t>A AMERIC TE SPECSO</t>
  </si>
  <si>
    <t>133</t>
  </si>
  <si>
    <t>6KG</t>
  </si>
  <si>
    <r>
      <t xml:space="preserve">HAROLD WIN last race 18 days ago, </t>
    </r>
    <r>
      <rPr>
        <sz val="16"/>
        <color indexed="13"/>
        <rFont val="Calibri"/>
        <family val="2"/>
        <scheme val="minor"/>
      </rPr>
      <t>Up 6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</si>
  <si>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JOLLY RULER (E346) (4)</t>
  </si>
  <si>
    <t>JOLLY RULER (E346)</t>
  </si>
  <si>
    <t>H-/TT2</t>
  </si>
  <si>
    <t>CWS.1C.d2</t>
  </si>
  <si>
    <t>CP1/TT</t>
  </si>
  <si>
    <t>65(2)</t>
  </si>
  <si>
    <t>2C.T3</t>
  </si>
  <si>
    <t>RW9.3N.X4.F</t>
  </si>
  <si>
    <t>3405 / 4502</t>
  </si>
  <si>
    <t>67(3$)</t>
  </si>
  <si>
    <t>Q14.1C.QST.</t>
  </si>
  <si>
    <t>4602 / 1303</t>
  </si>
  <si>
    <t>ZOOM BOOM</t>
  </si>
  <si>
    <t>GLORIOUS JOURNEY</t>
  </si>
  <si>
    <t>FORTUNATE SON</t>
  </si>
  <si>
    <t>RW,3N.X</t>
  </si>
  <si>
    <t>5304 / 1101</t>
  </si>
  <si>
    <t>09-Oct-2024</t>
  </si>
  <si>
    <t>66(2)</t>
  </si>
  <si>
    <t>CP-/TT</t>
  </si>
  <si>
    <t>1C.SO1.T5 @</t>
  </si>
  <si>
    <t>4605 / 2401</t>
  </si>
  <si>
    <t>I CAN</t>
  </si>
  <si>
    <t>ROCKET SPADE</t>
  </si>
  <si>
    <t>64(2)</t>
  </si>
  <si>
    <t>1c,h3so!w *#@</t>
  </si>
  <si>
    <t>2102 / 2301</t>
  </si>
  <si>
    <t>SUPER UNICORN</t>
  </si>
  <si>
    <t>FRANTANCK</t>
  </si>
  <si>
    <t>4504 / 1301</t>
  </si>
  <si>
    <t>PERFECT TEAM</t>
  </si>
  <si>
    <t>WINNING STEPS</t>
  </si>
  <si>
    <t>APACHE PASS</t>
  </si>
  <si>
    <t>&lt;3C,d32!*#F</t>
  </si>
  <si>
    <t>TW10.3N.FX</t>
  </si>
  <si>
    <t>1303 / 2</t>
  </si>
  <si>
    <t>MR ENERGIA</t>
  </si>
  <si>
    <t>GALVANIC</t>
  </si>
  <si>
    <t>BEAUTIFUL WIN</t>
  </si>
  <si>
    <r>
      <t xml:space="preserve">JOLLY RULER last race 35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6 gallops and 0 trials</t>
    </r>
  </si>
  <si>
    <t>CALIFORNIA BLITZ (J370) (5)</t>
  </si>
  <si>
    <t>CALIFORNIA BLITZ (J370)</t>
  </si>
  <si>
    <t>1C.X1.X</t>
  </si>
  <si>
    <t>200 / 1102</t>
  </si>
  <si>
    <t>MASTEROFMYUNIVERSE</t>
  </si>
  <si>
    <t>SEA SAPPHIRE</t>
  </si>
  <si>
    <r>
      <t xml:space="preserve">CALIFORNIA BLITZ last race 56 days ago, </t>
    </r>
    <r>
      <rPr>
        <sz val="16"/>
        <color indexed="10"/>
        <rFont val="Calibri"/>
        <family val="2"/>
        <scheme val="minor"/>
      </rPr>
      <t>Down 6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</si>
  <si>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CELESTIAL PATCH (6)</t>
  </si>
  <si>
    <t>CELESTIAL PATCH</t>
  </si>
  <si>
    <t>CELESTIAL PATCH With 3 gallops And 4 trials</t>
  </si>
  <si>
    <t>LUCKY SAM GOR (K114) (7)</t>
  </si>
  <si>
    <t>LUCKY SAM GOR (K114)</t>
  </si>
  <si>
    <t>3CWN.T5@</t>
  </si>
  <si>
    <t>XB</t>
  </si>
  <si>
    <r>
      <t xml:space="preserve">LUCKY SAM GOR last race 14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</si>
  <si>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SOUTH STAR (K153) (8)</t>
  </si>
  <si>
    <t>SOUTH STAR (K153)</t>
  </si>
  <si>
    <t>&lt;1C.HU4.SO2%@</t>
  </si>
  <si>
    <t>MONARCH COUNTY</t>
  </si>
  <si>
    <r>
      <t xml:space="preserve">SOUTH STAR last race 28 days ago, </t>
    </r>
    <r>
      <rPr>
        <sz val="16"/>
        <color indexed="10"/>
        <rFont val="Calibri"/>
        <family val="2"/>
        <scheme val="minor"/>
      </rPr>
      <t>Down 10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</si>
  <si>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GALE SAGA (J152) (9)</t>
  </si>
  <si>
    <t>GALE SAGA (J152)</t>
  </si>
  <si>
    <t>3CWW</t>
  </si>
  <si>
    <t>2C.QCS</t>
  </si>
  <si>
    <t>27-Mar-2024</t>
  </si>
  <si>
    <t>2401 / 1005</t>
  </si>
  <si>
    <t>OUR LUCKY GLORY</t>
  </si>
  <si>
    <t>SO AWESOME</t>
  </si>
  <si>
    <t>CHEER FOR SOUTH</t>
  </si>
  <si>
    <t>RWU75.2N</t>
  </si>
  <si>
    <t>1305 / 4502</t>
  </si>
  <si>
    <t>CIRCUIT FIERY</t>
  </si>
  <si>
    <t>FAST AS ROCKET</t>
  </si>
  <si>
    <t>1105 / 7303</t>
  </si>
  <si>
    <t>5 S / A+3</t>
  </si>
  <si>
    <t>SN***</t>
  </si>
  <si>
    <t>&gt;RWU8.2CW.T4</t>
  </si>
  <si>
    <t>1201 / 3103</t>
  </si>
  <si>
    <t>HO HO STAR</t>
  </si>
  <si>
    <t>VERBIER</t>
  </si>
  <si>
    <t>THE KHAN</t>
  </si>
  <si>
    <t>4202 / 1301</t>
  </si>
  <si>
    <t>THE AZURE</t>
  </si>
  <si>
    <t>HIGHLAND RAHY</t>
  </si>
  <si>
    <t>HARMONY GALAXY</t>
  </si>
  <si>
    <t>CHARMING STEED</t>
  </si>
  <si>
    <t>BS.2C.T6.X</t>
  </si>
  <si>
    <t>1401 / 1001</t>
  </si>
  <si>
    <t>SOLID WIN</t>
  </si>
  <si>
    <t>NOBLE FANS</t>
  </si>
  <si>
    <t>I AM THE BOSS</t>
  </si>
  <si>
    <t>3C.TW4B.B2</t>
  </si>
  <si>
    <t>3C.T4@</t>
  </si>
  <si>
    <r>
      <t xml:space="preserve">GALE SAGA last race 14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</si>
  <si>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SUPER CONTENTED(H251) (10)</t>
  </si>
  <si>
    <t>SUPER CONTENTED(H251)</t>
  </si>
  <si>
    <t>SUPER CONTENTED With 2 gallops And 4 trials</t>
  </si>
  <si>
    <t>SHINE BRIGHT (H385) (11)</t>
  </si>
  <si>
    <t>SHINE BRIGHT (H385)</t>
  </si>
  <si>
    <t>3C.X</t>
  </si>
  <si>
    <t>3402 / 2200</t>
  </si>
  <si>
    <t>SMART FIGHTER</t>
  </si>
  <si>
    <t>CRYSTAL POWERFUL</t>
  </si>
  <si>
    <t>PRIME MORTAR</t>
  </si>
  <si>
    <t>1201 / 1101</t>
  </si>
  <si>
    <t>FORTUNE WHISKEY</t>
  </si>
  <si>
    <t>EXCELLENT PEERS</t>
  </si>
  <si>
    <t>STREET CONQUEROR</t>
  </si>
  <si>
    <t>2C.ir.T5@#</t>
  </si>
  <si>
    <t>B Thompson</t>
  </si>
  <si>
    <r>
      <t xml:space="preserve">SHINE BRIGHT last race 23 days ago, </t>
    </r>
    <r>
      <rPr>
        <sz val="16"/>
        <color indexed="13"/>
        <rFont val="Calibri"/>
        <family val="2"/>
        <scheme val="minor"/>
      </rPr>
      <t>Up 2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</si>
  <si>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PEARL OF PANG'S (J447) (12)</t>
  </si>
  <si>
    <t>PEARL OF PANG'S (J447)</t>
  </si>
  <si>
    <t>201 / 6303</t>
  </si>
  <si>
    <t>STERLING WONGCHOY</t>
  </si>
  <si>
    <t>94 / -6</t>
  </si>
  <si>
    <t>52(2)</t>
  </si>
  <si>
    <t>1C.ir ?</t>
  </si>
  <si>
    <t>206 / 4303</t>
  </si>
  <si>
    <t>52(2$)</t>
  </si>
  <si>
    <t>RUN RUN TIMING</t>
  </si>
  <si>
    <t>RWU9.2N.List?X</t>
  </si>
  <si>
    <t>2401 / 304</t>
  </si>
  <si>
    <t>FIGHT TIME</t>
  </si>
  <si>
    <t>&gt;2N.Lil.HCS.X</t>
  </si>
  <si>
    <t>2N.T4X</t>
  </si>
  <si>
    <t>SHAMUS STORM</t>
  </si>
  <si>
    <t>502 / 100</t>
  </si>
  <si>
    <t>CITY THUNDER</t>
  </si>
  <si>
    <t>JOLLY JUMPER</t>
  </si>
  <si>
    <t>D McDonogh</t>
  </si>
  <si>
    <r>
      <t xml:space="preserve">PEARL OF PANG'S last race 42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</si>
  <si>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SHINKANSEN (H277) (13)</t>
  </si>
  <si>
    <t>SHINKANSEN (H277)</t>
  </si>
  <si>
    <t>46(1)</t>
  </si>
  <si>
    <t>H/SR/TT</t>
  </si>
  <si>
    <t>&lt;2C.T4#</t>
  </si>
  <si>
    <t>202 / 4508</t>
  </si>
  <si>
    <t>CAPTAIN WIN</t>
  </si>
  <si>
    <t>1102 / 1301</t>
  </si>
  <si>
    <t>CHATEAUNEUF</t>
  </si>
  <si>
    <t>GIMME FIVE</t>
  </si>
  <si>
    <t>2CWW.T5# @</t>
  </si>
  <si>
    <t>3304 / 4300</t>
  </si>
  <si>
    <t>45(1)</t>
  </si>
  <si>
    <t>A/1.1C.T5</t>
  </si>
  <si>
    <t>2200 / 3102</t>
  </si>
  <si>
    <t>45(1$)</t>
  </si>
  <si>
    <t>COLONEL</t>
  </si>
  <si>
    <t>GOLDEN LUCK</t>
  </si>
  <si>
    <t>CHAMPION METHOD</t>
  </si>
  <si>
    <t>2CW</t>
  </si>
  <si>
    <t>1100 / 2101</t>
  </si>
  <si>
    <t>SUNNY DARLING</t>
  </si>
  <si>
    <t>11-Dec-2024</t>
  </si>
  <si>
    <t>SR-/H/CP1/TT</t>
  </si>
  <si>
    <t>2100 / 0</t>
  </si>
  <si>
    <t>HAPPY TANGO</t>
  </si>
  <si>
    <t>LUCKY GENERATIONS</t>
  </si>
  <si>
    <t>REWARDING TWINKLE</t>
  </si>
  <si>
    <t>CP/H/TT</t>
  </si>
  <si>
    <t>&lt;3C.List.WW.T5#</t>
  </si>
  <si>
    <t>2000 / 102</t>
  </si>
  <si>
    <t>JUDYS GREAT</t>
  </si>
  <si>
    <t>BEAUTY LIGHT</t>
  </si>
  <si>
    <t>SIGHT HAPPY</t>
  </si>
  <si>
    <t>DRACO</t>
  </si>
  <si>
    <t>BS.3CW</t>
  </si>
  <si>
    <r>
      <t xml:space="preserve">SHINKANSEN last race 23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</si>
  <si>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YEE CHEONG RAIDER (J176) (14)</t>
  </si>
  <si>
    <t>YEE CHEONG RAIDER (J176)</t>
  </si>
  <si>
    <t>SB.2C</t>
  </si>
  <si>
    <t>A.2C*#?</t>
  </si>
  <si>
    <t>48(2)</t>
  </si>
  <si>
    <t>&lt;1C.ir.T3</t>
  </si>
  <si>
    <t>3204 / 2200</t>
  </si>
  <si>
    <t>LETS DO IT</t>
  </si>
  <si>
    <t>&gt;1C.T4#</t>
  </si>
  <si>
    <t>1102 / 3002</t>
  </si>
  <si>
    <t>49(2$)</t>
  </si>
  <si>
    <t>KING MILES</t>
  </si>
  <si>
    <t>ALL RICHES</t>
  </si>
  <si>
    <t>STORM LEGEND</t>
  </si>
  <si>
    <t>D STAR</t>
  </si>
  <si>
    <t>2401 / 2405</t>
  </si>
  <si>
    <t>DOUBLE WIN</t>
  </si>
  <si>
    <t>STURDY RUBY</t>
  </si>
  <si>
    <t>47(1)</t>
  </si>
  <si>
    <t>A.3C.T4*</t>
  </si>
  <si>
    <t>1101 / 2100</t>
  </si>
  <si>
    <t>FUNG</t>
  </si>
  <si>
    <t>URBAN TRIUMPH</t>
  </si>
  <si>
    <t>LIFE OF STONE</t>
  </si>
  <si>
    <t>AS/2.2C?@.X</t>
  </si>
  <si>
    <t>B-/V1/TT</t>
  </si>
  <si>
    <t>2C.Qd31.F</t>
  </si>
  <si>
    <t>B13.2C.X</t>
  </si>
  <si>
    <t>2402 / 2101</t>
  </si>
  <si>
    <t>V-/B2/TT</t>
  </si>
  <si>
    <t>H9.3C@</t>
  </si>
  <si>
    <r>
      <t xml:space="preserve">YEE CHEONG RAIDER last race 53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4 gallops and 2 trials</t>
    </r>
  </si>
  <si>
    <t>SUNNY Q (J223) (101)</t>
  </si>
  <si>
    <t>SUNNY Q (J223)</t>
  </si>
  <si>
    <t>A/1.1C.km.D2</t>
  </si>
  <si>
    <t>2104 / 200</t>
  </si>
  <si>
    <t>ENJOY GOLF</t>
  </si>
  <si>
    <t>ALLURING LAOS</t>
  </si>
  <si>
    <t>MACANESE MASTER</t>
  </si>
  <si>
    <t>ACW.2C.HUCS.F%</t>
  </si>
  <si>
    <r>
      <t xml:space="preserve">SUNNY Q last race 23 days ago, </t>
    </r>
    <r>
      <rPr>
        <sz val="16"/>
        <color indexed="13"/>
        <rFont val="Calibri"/>
        <family val="2"/>
        <scheme val="minor"/>
      </rPr>
      <t>Up 10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</si>
  <si>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SPECIAL HEDGE (H354) (102)</t>
  </si>
  <si>
    <t>SPECIAL HEDGE (H354)</t>
  </si>
  <si>
    <t>2C.HU53.F</t>
  </si>
  <si>
    <t>CWS.Q10.RW7.3C.F</t>
  </si>
  <si>
    <t>Km.2C.Q50.T6</t>
  </si>
  <si>
    <t>1N.T4</t>
  </si>
  <si>
    <t>3CWW#T3</t>
  </si>
  <si>
    <t>302 / 1000</t>
  </si>
  <si>
    <t>TRADITION</t>
  </si>
  <si>
    <t>DARCI JOY</t>
  </si>
  <si>
    <t>2C.B2.SR2?</t>
  </si>
  <si>
    <t>3503 / 2103</t>
  </si>
  <si>
    <t>JOY OF SPRING</t>
  </si>
  <si>
    <t>FOREVER GLORIOUS</t>
  </si>
  <si>
    <t>PRECISE EXPRESS</t>
  </si>
  <si>
    <t>SERANGOON</t>
  </si>
  <si>
    <t>2C.T4 @</t>
  </si>
  <si>
    <t>100 / 1101</t>
  </si>
  <si>
    <t>SOARING BRONCO</t>
  </si>
  <si>
    <t>MIDORI BURLY</t>
  </si>
  <si>
    <t>1N?(BT) X</t>
  </si>
  <si>
    <t>4202 / 1202</t>
  </si>
  <si>
    <t>HAPPY HERO</t>
  </si>
  <si>
    <t>SHARPEN BRIGHT</t>
  </si>
  <si>
    <t>JUBILATION</t>
  </si>
  <si>
    <t>RW11.3N.CW1.SR1?F.X</t>
  </si>
  <si>
    <t>2303 / 3403</t>
  </si>
  <si>
    <t>CALIFORNIATOTALITY</t>
  </si>
  <si>
    <t>ALPS AFFECTION</t>
  </si>
  <si>
    <t>AB&gt;2NX</t>
  </si>
  <si>
    <t>4501 / 1102</t>
  </si>
  <si>
    <t>MATSU VICTOR</t>
  </si>
  <si>
    <t>GOLDEN DARCI</t>
  </si>
  <si>
    <t>RWU85.2N.X</t>
  </si>
  <si>
    <t>1101 / 100</t>
  </si>
  <si>
    <t>FIRE BALL</t>
  </si>
  <si>
    <t>CERVIN</t>
  </si>
  <si>
    <t>SMASHING EXPRESS</t>
  </si>
  <si>
    <t>LAPRAS</t>
  </si>
  <si>
    <t>WINNING SEVEN</t>
  </si>
  <si>
    <t>5 S / C</t>
  </si>
  <si>
    <t>3C.T4#@</t>
  </si>
  <si>
    <t>1401 / 0</t>
  </si>
  <si>
    <t>REGENCY HAPPY STAR</t>
  </si>
  <si>
    <t>FLYING PHANTOM</t>
  </si>
  <si>
    <r>
      <t xml:space="preserve">SPECIAL HEDGE last race 14 days ago, </t>
    </r>
    <r>
      <rPr>
        <sz val="16"/>
        <color indexed="10"/>
        <rFont val="Calibri"/>
        <family val="2"/>
        <scheme val="minor"/>
      </rPr>
      <t>Down 4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</si>
  <si>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Race 3</t>
  </si>
  <si>
    <t>E : 2_x000D_
EP : 2_x000D_
NP : 8</t>
  </si>
  <si>
    <t>PHOENIX LIGHT (G192) (1)</t>
  </si>
  <si>
    <t>PHOENIX LIGHT (G192)</t>
  </si>
  <si>
    <t>B-/H2/TT-</t>
  </si>
  <si>
    <t>&lt;1C,Hu321 * F</t>
  </si>
  <si>
    <t>H</t>
  </si>
  <si>
    <t>RWU65.2CW*T6</t>
  </si>
  <si>
    <t>&lt;RW.3NWW#T5</t>
  </si>
  <si>
    <t>2C.T4 #</t>
  </si>
  <si>
    <t>3CWW%</t>
  </si>
  <si>
    <t>1C.HO3</t>
  </si>
  <si>
    <t>1001 / 1100</t>
  </si>
  <si>
    <t>WE ARE HERO</t>
  </si>
  <si>
    <t>ALPHA ONE</t>
  </si>
  <si>
    <t>3C6.WW.T6</t>
  </si>
  <si>
    <t>4200 / 3302</t>
  </si>
  <si>
    <t>MONTA FRUTTA</t>
  </si>
  <si>
    <t>2203 / 2501</t>
  </si>
  <si>
    <t>3CWW % @</t>
  </si>
  <si>
    <t>4302 / 4204</t>
  </si>
  <si>
    <t>LADYS CHOICE</t>
  </si>
  <si>
    <t>MIGHTY STRIDE</t>
  </si>
  <si>
    <t>SKY FOREVER</t>
  </si>
  <si>
    <t>CWS/2.1C.F#</t>
  </si>
  <si>
    <t>4601 / 1103</t>
  </si>
  <si>
    <t>ALSONSO</t>
  </si>
  <si>
    <t>THE STORM</t>
  </si>
  <si>
    <t>4NW.X</t>
  </si>
  <si>
    <t>1405 / 1300</t>
  </si>
  <si>
    <t>LIFELINE EXPRESS</t>
  </si>
  <si>
    <t>ROMANTIC SON</t>
  </si>
  <si>
    <t>VICTORY SKY</t>
  </si>
  <si>
    <t>&lt;3CW.T6@#</t>
  </si>
  <si>
    <t>1401 / 1000</t>
  </si>
  <si>
    <t>X9.1C.T4</t>
  </si>
  <si>
    <t>401 / 0</t>
  </si>
  <si>
    <t>E C W Wong</t>
  </si>
  <si>
    <r>
      <t xml:space="preserve">PHOENIX LIGHT last race 23 days ago, </t>
    </r>
    <r>
      <rPr>
        <sz val="16"/>
        <color indexed="13"/>
        <rFont val="Calibri"/>
        <family val="2"/>
        <scheme val="minor"/>
      </rPr>
      <t>Up 3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</si>
  <si>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ALLURING LAOS (J478) (2)</t>
  </si>
  <si>
    <t>ALLURING LAOS (J478)</t>
  </si>
  <si>
    <t>1C.T3#</t>
  </si>
  <si>
    <t>1200 / 1000</t>
  </si>
  <si>
    <t>KA YING RESILIENCE</t>
  </si>
  <si>
    <t>FLYING DRAGON</t>
  </si>
  <si>
    <t>RISING PHOENIX</t>
  </si>
  <si>
    <t>1104 / 200</t>
  </si>
  <si>
    <t>1C.T6</t>
  </si>
  <si>
    <t>2203 / 1100</t>
  </si>
  <si>
    <t>MAGNIFIQUE</t>
  </si>
  <si>
    <t>COUNTRY DANCER</t>
  </si>
  <si>
    <t>134</t>
  </si>
  <si>
    <r>
      <t xml:space="preserve">ALLURING LAOS last race 28 days ago, </t>
    </r>
    <r>
      <rPr>
        <sz val="16"/>
        <color indexed="10"/>
        <rFont val="Calibri"/>
        <family val="2"/>
        <scheme val="minor"/>
      </rPr>
      <t>Down 8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</si>
  <si>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SUMMIT CHEERS (E221) (3)</t>
  </si>
  <si>
    <t>SUMMIT CHEERS (E221)</t>
  </si>
  <si>
    <t>1301 / 203</t>
  </si>
  <si>
    <t>E LEGEND</t>
  </si>
  <si>
    <t>4102 / 1001</t>
  </si>
  <si>
    <t>MIDORI GLORY</t>
  </si>
  <si>
    <t>2c,X</t>
  </si>
  <si>
    <t>2201 / 2001</t>
  </si>
  <si>
    <t>AB.1C.X</t>
  </si>
  <si>
    <t>1C.T4.X</t>
  </si>
  <si>
    <t>3402 / 0</t>
  </si>
  <si>
    <t>LA FORZA</t>
  </si>
  <si>
    <t>JUMBO TREASURE</t>
  </si>
  <si>
    <r>
      <t xml:space="preserve">SUMMIT CHEERS last race 14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</si>
  <si>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AHREN (4)</t>
  </si>
  <si>
    <t>AHREN</t>
  </si>
  <si>
    <t>AHREN With 4 gallops And 5 trials</t>
  </si>
  <si>
    <t>BEAUTY FORMULA (K066) (5)</t>
  </si>
  <si>
    <t>BEAUTY FORMULA (K066)</t>
  </si>
  <si>
    <r>
      <t xml:space="preserve">BEAUTY FORMULA last race 49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3 gallops and 2 trials</t>
    </r>
  </si>
  <si>
    <t>BLAZING BEAM (K103) (6)</t>
  </si>
  <si>
    <t>BLAZING BEAM (K103)</t>
  </si>
  <si>
    <t>2CW?@</t>
  </si>
  <si>
    <r>
      <t xml:space="preserve">BLAZING BEAM last race 23 days ago, </t>
    </r>
    <r>
      <rPr>
        <sz val="16"/>
        <color indexed="13"/>
        <rFont val="Calibri"/>
        <family val="2"/>
        <scheme val="minor"/>
      </rPr>
      <t>Up 5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</si>
  <si>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BULB GENERAL (7)</t>
  </si>
  <si>
    <t>BULB GENERAL</t>
  </si>
  <si>
    <r>
      <t>CP1</t>
    </r>
    <r>
      <rPr>
        <b/>
        <sz val="14"/>
        <color indexed="10"/>
        <rFont val="Calibri"/>
        <family val="2"/>
        <scheme val="minor"/>
      </rPr>
      <t>/</t>
    </r>
    <r>
      <rPr>
        <b/>
        <sz val="28"/>
        <color indexed="9"/>
        <rFont val="Calibri"/>
        <family val="2"/>
        <scheme val="minor"/>
      </rPr>
      <t>TT1</t>
    </r>
  </si>
  <si>
    <t>BULB GENERAL With 3 gallops And 5 trials</t>
  </si>
  <si>
    <t>CROSSBORDERPEGASUS (8)</t>
  </si>
  <si>
    <t>CROSSBORDERPEGASUS</t>
  </si>
  <si>
    <t>CROSSBORDERPEGASUS With 3 gallops And 8 trials</t>
  </si>
  <si>
    <t>T8</t>
  </si>
  <si>
    <t>ELEGANT LIFE (J366) (9)</t>
  </si>
  <si>
    <t>ELEGANT LIFE (J366)</t>
  </si>
  <si>
    <t>Q6.1C</t>
  </si>
  <si>
    <t>2706 / 1500</t>
  </si>
  <si>
    <t>KYRUS DRAGON</t>
  </si>
  <si>
    <t>KA YING CHEER</t>
  </si>
  <si>
    <t>63(3)</t>
  </si>
  <si>
    <t>AB.2C.HU2@</t>
  </si>
  <si>
    <t>4207 / 2503</t>
  </si>
  <si>
    <t>6101 / 3403</t>
  </si>
  <si>
    <t>&lt;1C@X</t>
  </si>
  <si>
    <t>5304 / 1403</t>
  </si>
  <si>
    <t>SUPER INFINITY</t>
  </si>
  <si>
    <t>ARMOUR WAR EAGLE</t>
  </si>
  <si>
    <t>V &gt; RW.3CWW.F @</t>
  </si>
  <si>
    <t>2200 / 4000</t>
  </si>
  <si>
    <t>PANDA</t>
  </si>
  <si>
    <t>57(1)</t>
  </si>
  <si>
    <t>QS&lt;1C,HU43,SO3.W *#</t>
  </si>
  <si>
    <t>A/2.2CW?</t>
  </si>
  <si>
    <t>CP-/B1</t>
  </si>
  <si>
    <t>1C.T6.X</t>
  </si>
  <si>
    <t>B-/V1</t>
  </si>
  <si>
    <r>
      <t>B-</t>
    </r>
    <r>
      <rPr>
        <b/>
        <sz val="14"/>
        <color indexed="10"/>
        <rFont val="Calibri"/>
        <family val="2"/>
        <scheme val="minor"/>
      </rPr>
      <t>/</t>
    </r>
    <r>
      <rPr>
        <b/>
        <sz val="28"/>
        <color indexed="9"/>
        <rFont val="Calibri"/>
        <family val="2"/>
        <scheme val="minor"/>
      </rPr>
      <t>V1</t>
    </r>
  </si>
  <si>
    <r>
      <t xml:space="preserve">ELEGANT LIFE last race 14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</si>
  <si>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WITH A SMILE (K136) (10)</t>
  </si>
  <si>
    <t>WITH A SMILE (K136)</t>
  </si>
  <si>
    <t>CWT.1C.D2CS.F</t>
  </si>
  <si>
    <r>
      <t xml:space="preserve">WITH A SMILE last race 35 days ago, </t>
    </r>
    <r>
      <rPr>
        <sz val="16"/>
        <color indexed="13"/>
        <rFont val="Calibri"/>
        <family val="2"/>
        <scheme val="minor"/>
      </rPr>
      <t>Up 4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</si>
  <si>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JOYOUS LILY (J525) (11)</t>
  </si>
  <si>
    <t>JOYOUS LILY (J525)</t>
  </si>
  <si>
    <t>CWS/2.1C.F</t>
  </si>
  <si>
    <t>204 / 101</t>
  </si>
  <si>
    <t>SPEEDY SMARTIE</t>
  </si>
  <si>
    <t>KOKUSHI MUSOU</t>
  </si>
  <si>
    <t>2CXX</t>
  </si>
  <si>
    <t>2402 / 2201</t>
  </si>
  <si>
    <t>ANOTHER WORLD</t>
  </si>
  <si>
    <r>
      <t>H-</t>
    </r>
    <r>
      <rPr>
        <b/>
        <sz val="14"/>
        <color indexed="10"/>
        <rFont val="Calibri"/>
        <family val="2"/>
        <scheme val="minor"/>
      </rPr>
      <t>/TT</t>
    </r>
  </si>
  <si>
    <t>J Orman</t>
  </si>
  <si>
    <r>
      <t xml:space="preserve">JOYOUS LILY last race 49 days ago, </t>
    </r>
    <r>
      <rPr>
        <sz val="16"/>
        <color indexed="10"/>
        <rFont val="Calibri"/>
        <family val="2"/>
        <scheme val="minor"/>
      </rPr>
      <t>Down 4 kg</t>
    </r>
    <r>
      <rPr>
        <sz val="16"/>
        <color indexed="9"/>
        <rFont val="Calibri"/>
        <family val="2"/>
        <scheme val="minor"/>
      </rPr>
      <t xml:space="preserve"> with 4 gallops and 2 trials</t>
    </r>
  </si>
  <si>
    <t>BIENVENUE (J490) (12)</t>
  </si>
  <si>
    <t>BIENVENUE (J490)</t>
  </si>
  <si>
    <t>52(1)</t>
  </si>
  <si>
    <t>A/1.X9!/2.1C.Q4.siQx1!F @X</t>
  </si>
  <si>
    <t>1102 / 2103</t>
  </si>
  <si>
    <t>TRIUMPHANT WARRIOR</t>
  </si>
  <si>
    <t>ERNEST FEELING</t>
  </si>
  <si>
    <t>A/1.B.1C#</t>
  </si>
  <si>
    <t>52(1$)</t>
  </si>
  <si>
    <t>B&lt;2C.HU4.SO2.ir.F</t>
  </si>
  <si>
    <t>1401 / 2100</t>
  </si>
  <si>
    <t>MEOWTH</t>
  </si>
  <si>
    <t>MEEPMEEP</t>
  </si>
  <si>
    <t>CWS.H10.2CW</t>
  </si>
  <si>
    <t>501 / 5000</t>
  </si>
  <si>
    <t>LEGEND ST PAULS</t>
  </si>
  <si>
    <t>JUBILANT WINNER</t>
  </si>
  <si>
    <t>&lt;2C.HU32.SO2.W.T4*@</t>
  </si>
  <si>
    <t>200 / 1002</t>
  </si>
  <si>
    <t>NS*</t>
  </si>
  <si>
    <t>A.B9.3CW.T4*@</t>
  </si>
  <si>
    <t>124</t>
  </si>
  <si>
    <r>
      <t xml:space="preserve">BIENVENUE last race 35 days ago, </t>
    </r>
    <r>
      <rPr>
        <sz val="16"/>
        <color indexed="13"/>
        <rFont val="Calibri"/>
        <family val="2"/>
        <scheme val="minor"/>
      </rPr>
      <t>Up 4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</si>
  <si>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KING OBERON (H407) (13)</t>
  </si>
  <si>
    <t>KING OBERON (H407)</t>
  </si>
  <si>
    <t>NF*</t>
  </si>
  <si>
    <t>AX9.2C</t>
  </si>
  <si>
    <t>X10.3C?#WW</t>
  </si>
  <si>
    <t>1C.H75.Q4.T4#</t>
  </si>
  <si>
    <t>1 / 2303</t>
  </si>
  <si>
    <t>COURIER ALADDIN</t>
  </si>
  <si>
    <t>2C.HU4.T5# @</t>
  </si>
  <si>
    <t>201 / 600</t>
  </si>
  <si>
    <t>BULB EMPEROR</t>
  </si>
  <si>
    <t>1302 / 3304</t>
  </si>
  <si>
    <t>47(1$)</t>
  </si>
  <si>
    <t>HAROLD WIN</t>
  </si>
  <si>
    <t>2C#@</t>
  </si>
  <si>
    <t>1402 / 4204</t>
  </si>
  <si>
    <t>&lt;1C @</t>
  </si>
  <si>
    <t>CWS.B5.1C.T4</t>
  </si>
  <si>
    <t>1000 / 0</t>
  </si>
  <si>
    <t>2C.LOCS.T5</t>
  </si>
  <si>
    <t>2000 / 200</t>
  </si>
  <si>
    <t>RW.3N.T5.F</t>
  </si>
  <si>
    <t>1104 / 1</t>
  </si>
  <si>
    <r>
      <t xml:space="preserve">KING OBERON last race 23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</si>
  <si>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BULB EMPEROR (J241) (14)</t>
  </si>
  <si>
    <t>BULB EMPEROR (J241)</t>
  </si>
  <si>
    <t>S.1C</t>
  </si>
  <si>
    <t>3C</t>
  </si>
  <si>
    <t>BU.2C.S03</t>
  </si>
  <si>
    <t>V&lt;4N.F.T5</t>
  </si>
  <si>
    <t>301 / 701</t>
  </si>
  <si>
    <t>A/1.2C.X</t>
  </si>
  <si>
    <t>3CW</t>
  </si>
  <si>
    <t>1200 / 1002</t>
  </si>
  <si>
    <t>VICTORYTHIRTYTHREE</t>
  </si>
  <si>
    <t>ROARING BEBE</t>
  </si>
  <si>
    <t>&lt;1c #@</t>
  </si>
  <si>
    <t>2400 / 302</t>
  </si>
  <si>
    <t>CIRCUIT SEVEN</t>
  </si>
  <si>
    <t>SUPER SIXTY</t>
  </si>
  <si>
    <t>MODEST GENTLEMAN</t>
  </si>
  <si>
    <t>1203 / 1100</t>
  </si>
  <si>
    <t>FATAL BLOW</t>
  </si>
  <si>
    <t>THE PERFECT MATCH</t>
  </si>
  <si>
    <t>ZETTA FORCE</t>
  </si>
  <si>
    <t>&lt;HUT.2C.Q2U</t>
  </si>
  <si>
    <t>2201 / 102</t>
  </si>
  <si>
    <t>SHINKANSEN</t>
  </si>
  <si>
    <t>22-Jan-2025</t>
  </si>
  <si>
    <t>V.1C.T5.X</t>
  </si>
  <si>
    <t>203 / 1</t>
  </si>
  <si>
    <t>GOLDEN EMPIRE</t>
  </si>
  <si>
    <t>SOLAR UP</t>
  </si>
  <si>
    <t>&lt;QS.RW.3N.X</t>
  </si>
  <si>
    <t>1304 / 0</t>
  </si>
  <si>
    <t>SWEET DIAMOND</t>
  </si>
  <si>
    <t>ACE POWER</t>
  </si>
  <si>
    <t>116</t>
  </si>
  <si>
    <r>
      <t xml:space="preserve">BULB EMPEROR last race 18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</si>
  <si>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RUN RAN RUN (J108) (101)</t>
  </si>
  <si>
    <t>RUN RAN RUN (J108)</t>
  </si>
  <si>
    <t>&lt;XH9!1CW*#F</t>
  </si>
  <si>
    <t>5203 / 2305</t>
  </si>
  <si>
    <t>ACE VICTORY</t>
  </si>
  <si>
    <t>PARTERRE</t>
  </si>
  <si>
    <t>B-/CP1/TT</t>
  </si>
  <si>
    <t>2303 / 2301</t>
  </si>
  <si>
    <t>OUTGATE</t>
  </si>
  <si>
    <t>SWEET BRIAR</t>
  </si>
  <si>
    <t>FLAGSHIP WARRIOR</t>
  </si>
  <si>
    <t>WINDCHEATER</t>
  </si>
  <si>
    <t>B2/TT</t>
  </si>
  <si>
    <t>2C.HU42.CW.F.X</t>
  </si>
  <si>
    <t>1100 / 1301</t>
  </si>
  <si>
    <t>FASHION LEGEND</t>
  </si>
  <si>
    <t>YOUREMYEVERYTHING</t>
  </si>
  <si>
    <t>NEBRASKAN</t>
  </si>
  <si>
    <t>CW&gt;3NW.F.X</t>
  </si>
  <si>
    <t>2404 / 2301</t>
  </si>
  <si>
    <t>2205 / 1000</t>
  </si>
  <si>
    <t>A.3N.D1.ir.F.X</t>
  </si>
  <si>
    <t>&gt;2C</t>
  </si>
  <si>
    <r>
      <t xml:space="preserve">RUN RAN RUN last race 23 days ago, </t>
    </r>
    <r>
      <rPr>
        <sz val="16"/>
        <color indexed="13"/>
        <rFont val="Calibri"/>
        <family val="2"/>
        <scheme val="minor"/>
      </rPr>
      <t>Up 6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</si>
  <si>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POSITIVE SMILE (J467) (102)</t>
  </si>
  <si>
    <t>POSITIVE SMILE (J467)</t>
  </si>
  <si>
    <t>3201 / 3101</t>
  </si>
  <si>
    <t>1C.ir</t>
  </si>
  <si>
    <t>4201 / 1202</t>
  </si>
  <si>
    <t>THUNDER PRINCE</t>
  </si>
  <si>
    <t>2204 / 2101</t>
  </si>
  <si>
    <t>2105 / 3</t>
  </si>
  <si>
    <t>1C.HU31.F.X</t>
  </si>
  <si>
    <r>
      <t xml:space="preserve">POSITIVE SMILE last race 42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</si>
  <si>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Race 4</t>
  </si>
  <si>
    <t>GR*</t>
  </si>
  <si>
    <t>E : 1_x000D_
EP : 1_x000D_
NP : 9</t>
  </si>
  <si>
    <t>KA YING RISING (J062) (1)</t>
  </si>
  <si>
    <t>KA YING RISING (J062)</t>
  </si>
  <si>
    <t>V&gt;2N.T5*</t>
  </si>
  <si>
    <t>3100 / 4103</t>
  </si>
  <si>
    <t>2 S / B</t>
  </si>
  <si>
    <t>&gt;2N.T4*#</t>
  </si>
  <si>
    <t>3202 / 2002</t>
  </si>
  <si>
    <t>GR S / B</t>
  </si>
  <si>
    <t>2C*T3</t>
  </si>
  <si>
    <t>6204 / 2102</t>
  </si>
  <si>
    <t>MUGEN</t>
  </si>
  <si>
    <t>STOLTZ</t>
  </si>
  <si>
    <t>1C.T4**#</t>
  </si>
  <si>
    <t>7405 / 2101</t>
  </si>
  <si>
    <t>CW.2C**#.NW.T5</t>
  </si>
  <si>
    <t>6502 / 1202</t>
  </si>
  <si>
    <t>CALIFORNIA SPANGLE</t>
  </si>
  <si>
    <t>&gt;2C.T4*#@</t>
  </si>
  <si>
    <t>6402 / 1202</t>
  </si>
  <si>
    <t>&gt;2N</t>
  </si>
  <si>
    <t>3403 / 1101</t>
  </si>
  <si>
    <t>SATONO REVE</t>
  </si>
  <si>
    <t>&gt;RWU8.1N**#.T3</t>
  </si>
  <si>
    <t>2302 / 1000</t>
  </si>
  <si>
    <r>
      <t xml:space="preserve">KA YING RISING last race 35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5 gallops and 1 trials</t>
    </r>
  </si>
  <si>
    <t>CALIFORNIA SPANGLE (E314) (2)</t>
  </si>
  <si>
    <t>CALIFORNIA SPANGLE (E314)</t>
  </si>
  <si>
    <t>126(2)</t>
  </si>
  <si>
    <t>8501 / 5301</t>
  </si>
  <si>
    <t>126(2$)</t>
  </si>
  <si>
    <t>GALAXY PATCH</t>
  </si>
  <si>
    <t>RED LION</t>
  </si>
  <si>
    <t>BEAUTY ETERNAL</t>
  </si>
  <si>
    <t>LUCKY SWEYNESSE</t>
  </si>
  <si>
    <t>4504 / 2202</t>
  </si>
  <si>
    <t>3303 / 100</t>
  </si>
  <si>
    <t>1N.T5.X</t>
  </si>
  <si>
    <t>10302 / 4202</t>
  </si>
  <si>
    <t>11402 / 3202</t>
  </si>
  <si>
    <t>1N</t>
  </si>
  <si>
    <t>7202 / 2101</t>
  </si>
  <si>
    <t>6505 / 1001</t>
  </si>
  <si>
    <t>PATCH OF THETA</t>
  </si>
  <si>
    <t>CHIU CHOW SPIRIT</t>
  </si>
  <si>
    <t>6403 / 0</t>
  </si>
  <si>
    <t>VOYAGE BUBBLE</t>
  </si>
  <si>
    <t>BEAUTY JOY</t>
  </si>
  <si>
    <r>
      <t xml:space="preserve">CALIFORNIA SPANGLE last race 35 days ago, </t>
    </r>
    <r>
      <rPr>
        <sz val="16"/>
        <color indexed="13"/>
        <rFont val="Calibri"/>
        <family val="2"/>
        <scheme val="minor"/>
      </rPr>
      <t>Up 5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</si>
  <si>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BEAUTY ETERNAL (H008) (3)</t>
  </si>
  <si>
    <t>BEAUTY ETERNAL (H008)</t>
  </si>
  <si>
    <t>B,H12.2C,List.T5</t>
  </si>
  <si>
    <t>7400 / 4402</t>
  </si>
  <si>
    <t>H95.2C.T3</t>
  </si>
  <si>
    <t>5104 / 303</t>
  </si>
  <si>
    <t>NIMBLE NIMBUS</t>
  </si>
  <si>
    <t>HAPPY TOGETHER</t>
  </si>
  <si>
    <t>7603 / 6102</t>
  </si>
  <si>
    <t>GOLDEN SIXTY</t>
  </si>
  <si>
    <t>GR S / A+3</t>
  </si>
  <si>
    <t>6604 / 4203</t>
  </si>
  <si>
    <t>CHANCHENG GLORY</t>
  </si>
  <si>
    <t>STRAIGHT ARRON</t>
  </si>
  <si>
    <t>6705 / 3201</t>
  </si>
  <si>
    <t>E1</t>
  </si>
  <si>
    <t>RWU10.1N.T5</t>
  </si>
  <si>
    <t>3303 / 1100</t>
  </si>
  <si>
    <t>SOUL RUSH</t>
  </si>
  <si>
    <t>RWU10.2N.X</t>
  </si>
  <si>
    <t>5303 / 0</t>
  </si>
  <si>
    <r>
      <t xml:space="preserve">BEAUTY ETERNAL last race 35 days ago, </t>
    </r>
    <r>
      <rPr>
        <sz val="16"/>
        <color indexed="13"/>
        <rFont val="Calibri"/>
        <family val="2"/>
        <scheme val="minor"/>
      </rPr>
      <t>Up 4 kg</t>
    </r>
    <r>
      <rPr>
        <sz val="16"/>
        <color indexed="9"/>
        <rFont val="Calibri"/>
        <family val="2"/>
        <scheme val="minor"/>
      </rPr>
      <t xml:space="preserve"> with 3 gallops and 2 trials</t>
    </r>
  </si>
  <si>
    <t>HELIOS EXPRESS (H302) (4)</t>
  </si>
  <si>
    <t>HELIOS EXPRESS (H302)</t>
  </si>
  <si>
    <t>1 S / B+2</t>
  </si>
  <si>
    <t>1C.HU42**NW.T5</t>
  </si>
  <si>
    <t>6304 / 3200</t>
  </si>
  <si>
    <t>ENSUED</t>
  </si>
  <si>
    <t>STAR MAC</t>
  </si>
  <si>
    <t>&lt;B15.1C</t>
  </si>
  <si>
    <t>7201 / 3203</t>
  </si>
  <si>
    <t>MASSIVE SOVEREIGN</t>
  </si>
  <si>
    <t>KA YING GENERATION</t>
  </si>
  <si>
    <t>CHILL CHIBI</t>
  </si>
  <si>
    <t>UNBELIEVABLE</t>
  </si>
  <si>
    <t>&lt;1C.ir.T5#@</t>
  </si>
  <si>
    <t>8501 / 4001</t>
  </si>
  <si>
    <t>1C.T4 @</t>
  </si>
  <si>
    <t>8302 / 3002</t>
  </si>
  <si>
    <t>1C.d3.1</t>
  </si>
  <si>
    <t>6302 / 2001</t>
  </si>
  <si>
    <t>&lt;1C.SO3W*T4#</t>
  </si>
  <si>
    <t>6101 / 1000</t>
  </si>
  <si>
    <r>
      <t xml:space="preserve">HELIOS EXPRESS last race 35 days ago, </t>
    </r>
    <r>
      <rPr>
        <sz val="16"/>
        <color indexed="13"/>
        <rFont val="Calibri"/>
        <family val="2"/>
        <scheme val="minor"/>
      </rPr>
      <t>Up 2 kg</t>
    </r>
    <r>
      <rPr>
        <sz val="16"/>
        <color indexed="9"/>
        <rFont val="Calibri"/>
        <family val="2"/>
        <scheme val="minor"/>
      </rPr>
      <t xml:space="preserve"> with 3 gallops and 2 trials</t>
    </r>
  </si>
  <si>
    <t>HOWDEEPISYOURLOVE (H093) (5)</t>
  </si>
  <si>
    <t>HOWDEEPISYOURLOVE (H093)</t>
  </si>
  <si>
    <t>1C*T4</t>
  </si>
  <si>
    <t>&lt;2C.T4</t>
  </si>
  <si>
    <t>4403 / 1201</t>
  </si>
  <si>
    <t>4404 / 1202</t>
  </si>
  <si>
    <t>1C.Q43*#%T3</t>
  </si>
  <si>
    <t>8304 / 6001</t>
  </si>
  <si>
    <t>1C.D43@</t>
  </si>
  <si>
    <t>11502 / 4202</t>
  </si>
  <si>
    <t>2C.Q1.T4% @</t>
  </si>
  <si>
    <t>11301 / 2201</t>
  </si>
  <si>
    <t>8302 / 1100</t>
  </si>
  <si>
    <t>1C.T2@#</t>
  </si>
  <si>
    <t>4302 / 1</t>
  </si>
  <si>
    <t>B.1C.T4#</t>
  </si>
  <si>
    <t>6201 / 1000</t>
  </si>
  <si>
    <r>
      <t xml:space="preserve">HOWDEEPISYOURLOVE last race 35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3 gallops and 2 trials</t>
    </r>
  </si>
  <si>
    <t>INVINCIBLE SAGE (H301) (6)</t>
  </si>
  <si>
    <t>INVINCIBLE SAGE (H301)</t>
  </si>
  <si>
    <t>1C.HU321.T4.F</t>
  </si>
  <si>
    <t>1CT4</t>
  </si>
  <si>
    <t>4303 / 302</t>
  </si>
  <si>
    <t>5203 / 2303</t>
  </si>
  <si>
    <t>1C.HU43?F</t>
  </si>
  <si>
    <t>9404 / 7102</t>
  </si>
  <si>
    <t>&lt;1C ?</t>
  </si>
  <si>
    <t>7501 / 1103</t>
  </si>
  <si>
    <t>BS.1C.X</t>
  </si>
  <si>
    <t>2CX</t>
  </si>
  <si>
    <t>10302 / 3202</t>
  </si>
  <si>
    <t>8403 / 2101</t>
  </si>
  <si>
    <t>&lt;2C.HU43.T4#</t>
  </si>
  <si>
    <r>
      <t xml:space="preserve">INVINCIBLE SAGE last race 35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3 gallops and 2 trials</t>
    </r>
  </si>
  <si>
    <t>RED LION (H115) (7)</t>
  </si>
  <si>
    <t>RED LION (H115)</t>
  </si>
  <si>
    <t>1C,T5,Qcs</t>
  </si>
  <si>
    <t>8401 / 5401</t>
  </si>
  <si>
    <t>RW.3N.T3</t>
  </si>
  <si>
    <t>5204 / 1203</t>
  </si>
  <si>
    <t>2N,T5</t>
  </si>
  <si>
    <t>7801 / 6101</t>
  </si>
  <si>
    <t>4403 / 1100</t>
  </si>
  <si>
    <t>6404 / 1000</t>
  </si>
  <si>
    <t>6303 / 0</t>
  </si>
  <si>
    <r>
      <t xml:space="preserve">RED LION last race 35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3 gallops and 2 trials</t>
    </r>
  </si>
  <si>
    <t>PATCH OF THETA (H485) (8)</t>
  </si>
  <si>
    <t>PATCH OF THETA (H485)</t>
  </si>
  <si>
    <t>*8</t>
  </si>
  <si>
    <t>H/XB</t>
  </si>
  <si>
    <t>B.2C.T4 **#</t>
  </si>
  <si>
    <t>B.1C.T6</t>
  </si>
  <si>
    <t>20-Apr-2024</t>
  </si>
  <si>
    <t>BU.2C.HU32.F.T5</t>
  </si>
  <si>
    <t>5305 / 6103</t>
  </si>
  <si>
    <t>LOST CHILD</t>
  </si>
  <si>
    <t>SKY HEART</t>
  </si>
  <si>
    <t>RW10.3CW.T4</t>
  </si>
  <si>
    <t>3302 / 2104</t>
  </si>
  <si>
    <t>BEAUTY FIT</t>
  </si>
  <si>
    <t>FANTASTIC FUN</t>
  </si>
  <si>
    <t>H-/XB</t>
  </si>
  <si>
    <t>CW.1C.T3**</t>
  </si>
  <si>
    <t>2200 / 1107</t>
  </si>
  <si>
    <t>SETANTA</t>
  </si>
  <si>
    <t>3C6.W.T3</t>
  </si>
  <si>
    <t>2404 / 2103</t>
  </si>
  <si>
    <t>SUPERB BOY</t>
  </si>
  <si>
    <t>RW.3C.COWT.W.T5@.X</t>
  </si>
  <si>
    <t>4201 / 1003</t>
  </si>
  <si>
    <t>KARMA</t>
  </si>
  <si>
    <t>HELENE FEELING</t>
  </si>
  <si>
    <t>C P BRAVE</t>
  </si>
  <si>
    <t>STUNNING PEACH</t>
  </si>
  <si>
    <t>9502 / 2002</t>
  </si>
  <si>
    <t>VOYAGE SAMURAI</t>
  </si>
  <si>
    <t>K9.1C*T3</t>
  </si>
  <si>
    <t>4304 / 1001</t>
  </si>
  <si>
    <t>km.1C.X</t>
  </si>
  <si>
    <r>
      <t xml:space="preserve">PATCH OF THETA last race 35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</si>
  <si>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MUGEN (H338) (9)</t>
  </si>
  <si>
    <t>MUGEN (H338)</t>
  </si>
  <si>
    <t>1C#?</t>
  </si>
  <si>
    <t>2001 / 1002</t>
  </si>
  <si>
    <t>FLAMING RABBIT</t>
  </si>
  <si>
    <t>THE GOLDEN SCENERY</t>
  </si>
  <si>
    <t>ALL FOR ST PAULS</t>
  </si>
  <si>
    <t>RUNNING GLORY</t>
  </si>
  <si>
    <t>2C,HU3</t>
  </si>
  <si>
    <t>3402 / 1303</t>
  </si>
  <si>
    <t>A.2C.HU32.F</t>
  </si>
  <si>
    <t>8301 / 6102</t>
  </si>
  <si>
    <t>3301 / 101</t>
  </si>
  <si>
    <r>
      <t xml:space="preserve">MUGEN last race 98 days ago, </t>
    </r>
    <r>
      <rPr>
        <sz val="16"/>
        <color indexed="13"/>
        <rFont val="Calibri"/>
        <family val="2"/>
        <scheme val="minor"/>
      </rPr>
      <t>Up 6 kg</t>
    </r>
    <r>
      <rPr>
        <sz val="16"/>
        <color indexed="9"/>
        <rFont val="Calibri"/>
        <family val="2"/>
        <scheme val="minor"/>
      </rPr>
      <t xml:space="preserve"> with 4 gallops and 2 trials</t>
    </r>
  </si>
  <si>
    <t>Race 5</t>
  </si>
  <si>
    <t>6</t>
  </si>
  <si>
    <t>E : 1_x000D_
EP : 2_x000D_
NP : 6</t>
  </si>
  <si>
    <t>DILBAGH (K055) (1)</t>
  </si>
  <si>
    <t>DILBAGH (K055)</t>
  </si>
  <si>
    <t>2c.X</t>
  </si>
  <si>
    <t>5505 / 3201</t>
  </si>
  <si>
    <t>4NX</t>
  </si>
  <si>
    <t>3402 / 1201</t>
  </si>
  <si>
    <t>AMAZING VICTORY</t>
  </si>
  <si>
    <t>GOLDEN ARTIE</t>
  </si>
  <si>
    <t>FALLON</t>
  </si>
  <si>
    <t>XB/SR1</t>
  </si>
  <si>
    <t>B.2C #</t>
  </si>
  <si>
    <t>MICKLEY</t>
  </si>
  <si>
    <t>CAP FERRAT</t>
  </si>
  <si>
    <t>PACKING TURBINE</t>
  </si>
  <si>
    <t>SR-/XB/CP1</t>
  </si>
  <si>
    <t>2C@X</t>
  </si>
  <si>
    <t>3004 / 1100</t>
  </si>
  <si>
    <t>SPEED DRAGON</t>
  </si>
  <si>
    <t>QUANTUM PATCH</t>
  </si>
  <si>
    <t>NOBLE PURSUIT</t>
  </si>
  <si>
    <t>SIMPLE HEDGE</t>
  </si>
  <si>
    <r>
      <t>CP-</t>
    </r>
    <r>
      <rPr>
        <b/>
        <sz val="14"/>
        <color indexed="10"/>
        <rFont val="Calibri"/>
        <family val="2"/>
        <scheme val="minor"/>
      </rPr>
      <t>/XB/</t>
    </r>
    <r>
      <rPr>
        <b/>
        <sz val="28"/>
        <color indexed="9"/>
        <rFont val="Calibri"/>
        <family val="2"/>
        <scheme val="minor"/>
      </rPr>
      <t>SR2</t>
    </r>
  </si>
  <si>
    <r>
      <t xml:space="preserve">DILBAGH last race 46 days ago, </t>
    </r>
    <r>
      <rPr>
        <sz val="16"/>
        <color indexed="10"/>
        <rFont val="Calibri"/>
        <family val="2"/>
        <scheme val="minor"/>
      </rPr>
      <t>Down 8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</si>
  <si>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MATSU VICTOR (H472) (2)</t>
  </si>
  <si>
    <t>MATSU VICTOR (H472)</t>
  </si>
  <si>
    <t>ACW!1C*#%</t>
  </si>
  <si>
    <t>A.3CWW</t>
  </si>
  <si>
    <t>05-Jun-2024</t>
  </si>
  <si>
    <t>HP10.2C</t>
  </si>
  <si>
    <t>A&lt;Ke.2CW#</t>
  </si>
  <si>
    <t>2C.B35.T6#</t>
  </si>
  <si>
    <t>1303 / 2003</t>
  </si>
  <si>
    <t>BRAVE WITNESS</t>
  </si>
  <si>
    <t>GALLANT CROWN</t>
  </si>
  <si>
    <t>SUPER BABY</t>
  </si>
  <si>
    <t>RW.3NWW.T4#@</t>
  </si>
  <si>
    <t>301 / 303</t>
  </si>
  <si>
    <t>RED MAJESTY</t>
  </si>
  <si>
    <t>FOREMOST TEDDY</t>
  </si>
  <si>
    <t>DRAGON STAR</t>
  </si>
  <si>
    <t>&gt;1C.BU2.X</t>
  </si>
  <si>
    <t>4303 / 3404</t>
  </si>
  <si>
    <t>COURIER MAGIC</t>
  </si>
  <si>
    <t>NINJA DERBY</t>
  </si>
  <si>
    <t>SURE JOYFUL</t>
  </si>
  <si>
    <t>&lt;2C.SO35#@</t>
  </si>
  <si>
    <t>1100 / 4502</t>
  </si>
  <si>
    <t>A.1C.T5@</t>
  </si>
  <si>
    <t>3401 / 1101</t>
  </si>
  <si>
    <t>3CWW.T4%@</t>
  </si>
  <si>
    <t>3403 / 100</t>
  </si>
  <si>
    <t>VOLCANIC SPARK</t>
  </si>
  <si>
    <t>RW.4N.F.X</t>
  </si>
  <si>
    <r>
      <t xml:space="preserve">MATSU VICTOR last race 35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</si>
  <si>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MIGHTY STRENGTH (H450) (3)</t>
  </si>
  <si>
    <t>MIGHTY STRENGTH (H450)</t>
  </si>
  <si>
    <t>RW9.3N</t>
  </si>
  <si>
    <t>1203 / 7603</t>
  </si>
  <si>
    <t>HAPPY FOR ALL</t>
  </si>
  <si>
    <t>HANDSOME BOMB</t>
  </si>
  <si>
    <t>A.CW9.1C</t>
  </si>
  <si>
    <t>202 / 3301</t>
  </si>
  <si>
    <t>THE WINNABE</t>
  </si>
  <si>
    <t>YODAS CHOICE</t>
  </si>
  <si>
    <t>SKY SONG</t>
  </si>
  <si>
    <t>A.1C,Q43.T4 #</t>
  </si>
  <si>
    <t>1103 / 2401</t>
  </si>
  <si>
    <t>A&lt;3C.T3</t>
  </si>
  <si>
    <t>1101 / 1301</t>
  </si>
  <si>
    <t>ONLY U</t>
  </si>
  <si>
    <t>STRONGEST BOY</t>
  </si>
  <si>
    <t>AB.2CW.4#</t>
  </si>
  <si>
    <t>2101 / 201</t>
  </si>
  <si>
    <t>XB-/B1</t>
  </si>
  <si>
    <t>QS.4CWW.T4@</t>
  </si>
  <si>
    <r>
      <t xml:space="preserve">MIGHTY STRENGTH last race 35 days ago, </t>
    </r>
    <r>
      <rPr>
        <sz val="16"/>
        <color indexed="13"/>
        <rFont val="Calibri"/>
        <family val="2"/>
        <scheme val="minor"/>
      </rPr>
      <t>Up 2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</si>
  <si>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GOLD MASTER (J389) (4)</t>
  </si>
  <si>
    <t>GOLD MASTER (J389)</t>
  </si>
  <si>
    <t>RW8.3NWW? %.X</t>
  </si>
  <si>
    <t>203 / 2105</t>
  </si>
  <si>
    <t>ROBOT KNIGHT</t>
  </si>
  <si>
    <t>A/2.2CW?F%</t>
  </si>
  <si>
    <t>X13!3C.F.X</t>
  </si>
  <si>
    <t>1C.T4#%@</t>
  </si>
  <si>
    <r>
      <t xml:space="preserve">GOLD MASTER last race 35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</si>
  <si>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ORIENTAL SMOKE (E467) (5)</t>
  </si>
  <si>
    <t>ORIENTAL SMOKE (E467)</t>
  </si>
  <si>
    <t>59(1)</t>
  </si>
  <si>
    <t>&gt;2N.T5</t>
  </si>
  <si>
    <t>RW8.4NWWW</t>
  </si>
  <si>
    <t>&gt;1C.B4.</t>
  </si>
  <si>
    <t>93 / -7</t>
  </si>
  <si>
    <t>64(3)</t>
  </si>
  <si>
    <t>B&gt;RWU10.2N.T5(PJ)</t>
  </si>
  <si>
    <t>ACW.1C</t>
  </si>
  <si>
    <t>B/TT-</t>
  </si>
  <si>
    <t>RW.3N.F</t>
  </si>
  <si>
    <t>RWU8.1N.T4</t>
  </si>
  <si>
    <t>2303 / 2204</t>
  </si>
  <si>
    <t>AWESOME FLUKE</t>
  </si>
  <si>
    <t>TURIN MASCOT</t>
  </si>
  <si>
    <t>WINNING DRAGON</t>
  </si>
  <si>
    <t>PACKING HURRICANE</t>
  </si>
  <si>
    <t>CWU.1C</t>
  </si>
  <si>
    <t>B/TT2</t>
  </si>
  <si>
    <t>1103 / 1301</t>
  </si>
  <si>
    <t>&gt;1N.B2.X</t>
  </si>
  <si>
    <t>&gt;3CWW.T5</t>
  </si>
  <si>
    <t>2102 / 102</t>
  </si>
  <si>
    <t>MY FLYING ANGEL</t>
  </si>
  <si>
    <t>A,Q13.4NF.X</t>
  </si>
  <si>
    <t>&lt;2C%</t>
  </si>
  <si>
    <t>&gt;2N.T4*X</t>
  </si>
  <si>
    <t>402 / 0</t>
  </si>
  <si>
    <t>SUNSTRIDER</t>
  </si>
  <si>
    <t>BRIGHT INHERITANCE</t>
  </si>
  <si>
    <r>
      <t xml:space="preserve">ORIENTAL SMOKE last race 23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</si>
  <si>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AMAZING DUCK (H392) (6)</t>
  </si>
  <si>
    <t>AMAZING DUCK (H392)</t>
  </si>
  <si>
    <t>CW&gt;1N</t>
  </si>
  <si>
    <t>V.RW.3N.T5</t>
  </si>
  <si>
    <t>4304 / 6403</t>
  </si>
  <si>
    <t>CP-/V1</t>
  </si>
  <si>
    <t>RWU95.2C</t>
  </si>
  <si>
    <t>7506 / 8304</t>
  </si>
  <si>
    <t>29-May-2024</t>
  </si>
  <si>
    <t>62(3)</t>
  </si>
  <si>
    <t>V-/CP2</t>
  </si>
  <si>
    <t>2C,T5 #</t>
  </si>
  <si>
    <t>1303 / 2102</t>
  </si>
  <si>
    <t>BERLIN TANGO</t>
  </si>
  <si>
    <t>WOODFIRE BRO</t>
  </si>
  <si>
    <t>&gt;1C.T5</t>
  </si>
  <si>
    <t>1302 / 3401</t>
  </si>
  <si>
    <t>GREENWICH</t>
  </si>
  <si>
    <t>4202 / 3506</t>
  </si>
  <si>
    <t>56(1)</t>
  </si>
  <si>
    <t>A&gt;RWU8.2N.T4.X</t>
  </si>
  <si>
    <t>303 / 2602</t>
  </si>
  <si>
    <t>V.2C.(BT) X</t>
  </si>
  <si>
    <t>3201 / 4201</t>
  </si>
  <si>
    <t>3C (BT)</t>
  </si>
  <si>
    <r>
      <t xml:space="preserve">AMAZING DUCK last race 67 days ago, </t>
    </r>
    <r>
      <rPr>
        <sz val="16"/>
        <color indexed="13"/>
        <rFont val="Calibri"/>
        <family val="2"/>
        <scheme val="minor"/>
      </rPr>
      <t>Up 6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</si>
  <si>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ONLY U (J037) (7)</t>
  </si>
  <si>
    <t>ONLY U (J037)</t>
  </si>
  <si>
    <t>A.Q6.1C</t>
  </si>
  <si>
    <t>CP-/B2/TT</t>
  </si>
  <si>
    <t>CWS.2C.T5%</t>
  </si>
  <si>
    <t>302 / 3402</t>
  </si>
  <si>
    <t>59(3$)</t>
  </si>
  <si>
    <t>AMAZING DUCK</t>
  </si>
  <si>
    <t>A&lt;2C.B2.</t>
  </si>
  <si>
    <t>204 / 1402</t>
  </si>
  <si>
    <t>55(3)</t>
  </si>
  <si>
    <t>4CWW?</t>
  </si>
  <si>
    <t>2101 / 1302</t>
  </si>
  <si>
    <t>3C,si4BU.WW.T4 @</t>
  </si>
  <si>
    <t>2004 / 2702</t>
  </si>
  <si>
    <t>A.Q9.WAL.2C.T5.X</t>
  </si>
  <si>
    <t>202 / 3201</t>
  </si>
  <si>
    <t>ATOMIC BEAUTY</t>
  </si>
  <si>
    <t>ALG.1C.CW5.XXX</t>
  </si>
  <si>
    <t>2401 / 4101</t>
  </si>
  <si>
    <t>EXCEL WONGCHOY</t>
  </si>
  <si>
    <t>AB.1CW.Q1.*?@</t>
  </si>
  <si>
    <t>5503 / 100</t>
  </si>
  <si>
    <t>A.1C.HU4.si3!F</t>
  </si>
  <si>
    <t>ORIENTAL SMOKE</t>
  </si>
  <si>
    <t>122</t>
  </si>
  <si>
    <r>
      <t xml:space="preserve">ONLY U last race 23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</si>
  <si>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SUNDAY'S SERENADE (J231) (8)</t>
  </si>
  <si>
    <t>SUNDAY'S SERENADE (J231)</t>
  </si>
  <si>
    <t>&lt;1C#</t>
  </si>
  <si>
    <t>A.1C.B3.BU1%</t>
  </si>
  <si>
    <t>1302 / 4002</t>
  </si>
  <si>
    <t>SUPER BONUS</t>
  </si>
  <si>
    <t>SILVER DESTINY</t>
  </si>
  <si>
    <t>JOLLY COMPANION</t>
  </si>
  <si>
    <t>1C.X1.XF</t>
  </si>
  <si>
    <t>2004 / 2501</t>
  </si>
  <si>
    <t>BS/1&gt;Q9.1C.Q42.T6@</t>
  </si>
  <si>
    <t>1100 / 4302</t>
  </si>
  <si>
    <t>BU&lt;2C.d321.ir.F%</t>
  </si>
  <si>
    <t>2403 / 2101</t>
  </si>
  <si>
    <t>A.3CW*@</t>
  </si>
  <si>
    <t>100 / 2201</t>
  </si>
  <si>
    <t>EURO ROCKS</t>
  </si>
  <si>
    <t>2C.HUT.W#T4@</t>
  </si>
  <si>
    <t>2301 / 0</t>
  </si>
  <si>
    <t>2C.List.T4*</t>
  </si>
  <si>
    <t>301 / 0</t>
  </si>
  <si>
    <r>
      <t xml:space="preserve">SUNDAY'S SERENADE last race 23 days ago, </t>
    </r>
    <r>
      <rPr>
        <sz val="16"/>
        <color indexed="13"/>
        <rFont val="Calibri"/>
        <family val="2"/>
        <scheme val="minor"/>
      </rPr>
      <t>Up 3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</si>
  <si>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PANDA LEGEND (H002) (9)</t>
  </si>
  <si>
    <t>PANDA LEGEND (H002)</t>
  </si>
  <si>
    <t>1401 / 4405</t>
  </si>
  <si>
    <t>LOYAL BO BO</t>
  </si>
  <si>
    <t>AEROINVINCIBLE</t>
  </si>
  <si>
    <t>03-Apr-2024</t>
  </si>
  <si>
    <t>1C.B2.QST?</t>
  </si>
  <si>
    <t>2104 / 1303</t>
  </si>
  <si>
    <t>STARSHIP EIGHTY</t>
  </si>
  <si>
    <t>2C,E1</t>
  </si>
  <si>
    <t>2203 / 103</t>
  </si>
  <si>
    <t>SUN OF MAKFI</t>
  </si>
  <si>
    <t>MISSION BRAVO</t>
  </si>
  <si>
    <t>GO HERO</t>
  </si>
  <si>
    <t>&lt;2C#@</t>
  </si>
  <si>
    <t>2603 / 6300</t>
  </si>
  <si>
    <t>MIGHTY COMMANDER</t>
  </si>
  <si>
    <t>Q4.2C@</t>
  </si>
  <si>
    <t>QS.1C.HU43!W.F</t>
  </si>
  <si>
    <t>101 / 2401</t>
  </si>
  <si>
    <t>2CW@X</t>
  </si>
  <si>
    <r>
      <t>V1</t>
    </r>
    <r>
      <rPr>
        <b/>
        <sz val="14"/>
        <color indexed="10"/>
        <rFont val="Calibri"/>
        <family val="2"/>
        <scheme val="minor"/>
      </rPr>
      <t>/TT</t>
    </r>
  </si>
  <si>
    <t>121</t>
  </si>
  <si>
    <r>
      <t xml:space="preserve">PANDA LEGEND last race 39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</si>
  <si>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LUCKY GENERATIONS (J338) (10)</t>
  </si>
  <si>
    <t>LUCKY GENERATIONS (J338)</t>
  </si>
  <si>
    <t>SR1/TT1</t>
  </si>
  <si>
    <t>1 / 5201</t>
  </si>
  <si>
    <t>FIRST LOVE</t>
  </si>
  <si>
    <t>OMAKASE</t>
  </si>
  <si>
    <t>SR/TT</t>
  </si>
  <si>
    <t>CWS.K9.H8.QU6.3C.X.F</t>
  </si>
  <si>
    <t>50(2)</t>
  </si>
  <si>
    <t>SR-/H1/P1/TT</t>
  </si>
  <si>
    <t>S.1C*#@</t>
  </si>
  <si>
    <t>CWS/2!X10!1C.F</t>
  </si>
  <si>
    <t>1200 / 2100</t>
  </si>
  <si>
    <t>3C.X1.WW.F</t>
  </si>
  <si>
    <t>H-/P/TT</t>
  </si>
  <si>
    <r>
      <t xml:space="preserve">LUCKY GENERATIONS last race 14 days ago, </t>
    </r>
    <r>
      <rPr>
        <sz val="16"/>
        <color indexed="13"/>
        <rFont val="Calibri"/>
        <family val="2"/>
        <scheme val="minor"/>
      </rPr>
      <t>Up 2 kg</t>
    </r>
    <r>
      <rPr>
        <sz val="16"/>
        <color indexed="9"/>
        <rFont val="Calibri"/>
        <family val="2"/>
        <scheme val="minor"/>
      </rPr>
      <t xml:space="preserve"> with 1 gallops and 0 trials</t>
    </r>
  </si>
  <si>
    <t>MISTER DAPPER (H376) (11)</t>
  </si>
  <si>
    <t>MISTER DAPPER (H376)</t>
  </si>
  <si>
    <t>H/SR/XB</t>
  </si>
  <si>
    <t>RW.3NWW</t>
  </si>
  <si>
    <t>3CWW.T6</t>
  </si>
  <si>
    <t>A,RW.4N6</t>
  </si>
  <si>
    <t>H-/SR-/XB/CP1</t>
  </si>
  <si>
    <t>&gt;RWU12.2N.T5</t>
  </si>
  <si>
    <t>CP/XB</t>
  </si>
  <si>
    <t>3202 / 7005</t>
  </si>
  <si>
    <t>JOYFUL PROSPERITY</t>
  </si>
  <si>
    <t>B,2C</t>
  </si>
  <si>
    <t>1107 / 4202</t>
  </si>
  <si>
    <t>COMET SPLENDIDO</t>
  </si>
  <si>
    <t>CP-/XB/B1</t>
  </si>
  <si>
    <t>CWS.1C.T5</t>
  </si>
  <si>
    <t>2505 / 4001</t>
  </si>
  <si>
    <t>B-/XB/CP2</t>
  </si>
  <si>
    <t>2N? X @</t>
  </si>
  <si>
    <t>1 / 2101</t>
  </si>
  <si>
    <t>SPECIAL HEDGE</t>
  </si>
  <si>
    <t>QH,Blu13.4N.F</t>
  </si>
  <si>
    <t>4303 / 2202</t>
  </si>
  <si>
    <t>&gt;NEP&lt;12.3C.X</t>
  </si>
  <si>
    <t>CP-/XB/V1</t>
  </si>
  <si>
    <t>3CW*#</t>
  </si>
  <si>
    <t>304 / 1203</t>
  </si>
  <si>
    <t>VIVA GRACIOUSNESS</t>
  </si>
  <si>
    <t>SMART CITY</t>
  </si>
  <si>
    <t>V-/XB/B2/TT1</t>
  </si>
  <si>
    <t>A.QS.3NW.T4X</t>
  </si>
  <si>
    <t>B/XB/TT</t>
  </si>
  <si>
    <r>
      <t xml:space="preserve">MISTER DAPPER last race 35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</si>
  <si>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GLUCK RACER (E157) (12)</t>
  </si>
  <si>
    <t>GLUCK RACER (E157)</t>
  </si>
  <si>
    <t>ACW.1C.T5</t>
  </si>
  <si>
    <t>1101 / 2404</t>
  </si>
  <si>
    <t>FLYING ROMANTIC</t>
  </si>
  <si>
    <t>2C?%SR1</t>
  </si>
  <si>
    <t>1302 / 3402</t>
  </si>
  <si>
    <t>&lt;1C.CW1.SR1.F@</t>
  </si>
  <si>
    <t>1102 / 2303</t>
  </si>
  <si>
    <t>H/V2</t>
  </si>
  <si>
    <t>CW/1&gt;2CW%#@</t>
  </si>
  <si>
    <t>V-/H/B2</t>
  </si>
  <si>
    <t>5 S / C+3</t>
  </si>
  <si>
    <t>H-/B</t>
  </si>
  <si>
    <t>CW10.2C.T4 %@</t>
  </si>
  <si>
    <t>3102 / 300</t>
  </si>
  <si>
    <t>MANYTHANKS FOREVER</t>
  </si>
  <si>
    <t>PODIUM</t>
  </si>
  <si>
    <t>CHARMANDER</t>
  </si>
  <si>
    <t>B/H2</t>
  </si>
  <si>
    <t>ACW.2C.HU53*F#</t>
  </si>
  <si>
    <t>102 / 100</t>
  </si>
  <si>
    <t>CHILLI BABA</t>
  </si>
  <si>
    <t>RED MAVERICK</t>
  </si>
  <si>
    <t>SUPER HONG KONG</t>
  </si>
  <si>
    <t>1C.D43.T3#@</t>
  </si>
  <si>
    <t>1100 / 1</t>
  </si>
  <si>
    <t>WINDICATOR FAMILY</t>
  </si>
  <si>
    <t>MULTIDARLING</t>
  </si>
  <si>
    <r>
      <t xml:space="preserve">GLUCK RACER last race 28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</si>
  <si>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KASA PAPA (G312) (13)</t>
  </si>
  <si>
    <t>KASA PAPA (G312)</t>
  </si>
  <si>
    <t>51(3)</t>
  </si>
  <si>
    <t>A.MR85.3N.T4</t>
  </si>
  <si>
    <t>3CW?</t>
  </si>
  <si>
    <t>1C,HU54.T5</t>
  </si>
  <si>
    <t>&lt;1C.Lics?</t>
  </si>
  <si>
    <t>A&lt;1C.HU15</t>
  </si>
  <si>
    <t>2C.HU43.T6</t>
  </si>
  <si>
    <t>2203 / 3103</t>
  </si>
  <si>
    <t>STORM WINNER</t>
  </si>
  <si>
    <t>H15.1C.QCS.@</t>
  </si>
  <si>
    <t>401 / 1304</t>
  </si>
  <si>
    <t>A&lt;1C.ir. @</t>
  </si>
  <si>
    <t>4300 / 2101</t>
  </si>
  <si>
    <t>DEAL COMPLETED</t>
  </si>
  <si>
    <t>HARMONY N HOME</t>
  </si>
  <si>
    <t>5 H / A</t>
  </si>
  <si>
    <t>MR8.2N.T3</t>
  </si>
  <si>
    <t>2503 / 2204</t>
  </si>
  <si>
    <t>RIGHT HONOURABLE</t>
  </si>
  <si>
    <t>YEABOI</t>
  </si>
  <si>
    <t>GO GO GO</t>
  </si>
  <si>
    <t>108 / 8</t>
  </si>
  <si>
    <t>5 H / C+3</t>
  </si>
  <si>
    <t>cws.1c,xT.X</t>
  </si>
  <si>
    <t>3 / 1</t>
  </si>
  <si>
    <t>MEDIC ELITE</t>
  </si>
  <si>
    <t>MERCHANT PRINCE</t>
  </si>
  <si>
    <t>A/4!1C.SO3B.T4F@X</t>
  </si>
  <si>
    <t>102 / 2200</t>
  </si>
  <si>
    <t>COOL BLUE</t>
  </si>
  <si>
    <t>A.1C.HU421.F@X</t>
  </si>
  <si>
    <t>5 H / B</t>
  </si>
  <si>
    <t>1C.T4@</t>
  </si>
  <si>
    <t>GOLD TACK</t>
  </si>
  <si>
    <t>RUNNING AHEAD</t>
  </si>
  <si>
    <t>FURY AND GOLD</t>
  </si>
  <si>
    <r>
      <t xml:space="preserve">KASA PAPA last race 39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</si>
  <si>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FIGHT TIME (H409) (14)</t>
  </si>
  <si>
    <t>FIGHT TIME (H409)</t>
  </si>
  <si>
    <t>ACW.Hu45.1C,hucs. F</t>
  </si>
  <si>
    <t>ABU!2C.F</t>
  </si>
  <si>
    <t>5003 / 3304</t>
  </si>
  <si>
    <t>LAUGH TALE</t>
  </si>
  <si>
    <t>G LINER</t>
  </si>
  <si>
    <t>B&lt;2C*#%</t>
  </si>
  <si>
    <t>1202 / 3102</t>
  </si>
  <si>
    <t>47(2$)</t>
  </si>
  <si>
    <t>YEE CHEONG RAIDER</t>
  </si>
  <si>
    <t>105 / 5</t>
  </si>
  <si>
    <t>1C.QST</t>
  </si>
  <si>
    <t>501 / 5202</t>
  </si>
  <si>
    <t>GRAND BOSS</t>
  </si>
  <si>
    <t>HAPPY DAILY</t>
  </si>
  <si>
    <t>CWX.1C.HU42.SO2.W*T3</t>
  </si>
  <si>
    <t>2401 / 204</t>
  </si>
  <si>
    <t>BRW.3N.B2?.X</t>
  </si>
  <si>
    <t>QS.1C.HU4.SO2.dl.ir.F</t>
  </si>
  <si>
    <t>AB.2C</t>
  </si>
  <si>
    <t>1C.HU3,Si.T4#</t>
  </si>
  <si>
    <t>V</t>
  </si>
  <si>
    <r>
      <t xml:space="preserve">FIGHT TIME last race 14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</si>
  <si>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QUICK QUICK WIN (K102) (101)</t>
  </si>
  <si>
    <t>QUICK QUICK WIN (K102)</t>
  </si>
  <si>
    <t>RWU9.1C.X</t>
  </si>
  <si>
    <t>ke.2C.Q3.X</t>
  </si>
  <si>
    <t>19KG</t>
  </si>
  <si>
    <r>
      <t xml:space="preserve">QUICK QUICK WIN last race 42 days ago, </t>
    </r>
    <r>
      <rPr>
        <sz val="16"/>
        <color indexed="10"/>
        <rFont val="Calibri"/>
        <family val="2"/>
        <scheme val="minor"/>
      </rPr>
      <t>Down 19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</si>
  <si>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HAPPY DAILY (E294) (102)</t>
  </si>
  <si>
    <t>HAPPY DAILY (E294)</t>
  </si>
  <si>
    <t>CP2/TT</t>
  </si>
  <si>
    <t>CWS.Q12.2C</t>
  </si>
  <si>
    <t>&gt;RWU85.2N.Lot.T5</t>
  </si>
  <si>
    <t>RWU85.1N</t>
  </si>
  <si>
    <t>&lt;2CW?</t>
  </si>
  <si>
    <t>403 / 102</t>
  </si>
  <si>
    <t>TOP SCORER</t>
  </si>
  <si>
    <t>HOSS</t>
  </si>
  <si>
    <t>CW,RW.3NWWW.T4</t>
  </si>
  <si>
    <t>501 / 3201</t>
  </si>
  <si>
    <t>2CW.T5#</t>
  </si>
  <si>
    <t>1202 / 2800</t>
  </si>
  <si>
    <t>OWNERS PRAISE</t>
  </si>
  <si>
    <t>3N @</t>
  </si>
  <si>
    <t>2CW. @</t>
  </si>
  <si>
    <t>1301 / 2202</t>
  </si>
  <si>
    <t>B.2CW.T5 @</t>
  </si>
  <si>
    <t>202 / 102</t>
  </si>
  <si>
    <t>A&lt;1C.SO3.T3#@</t>
  </si>
  <si>
    <t>3202 / 102</t>
  </si>
  <si>
    <t>GOOD LUCK WIN</t>
  </si>
  <si>
    <t>SNOWALOT</t>
  </si>
  <si>
    <t>19-Feb-2025</t>
  </si>
  <si>
    <t>FLYING FORTRESS</t>
  </si>
  <si>
    <t>MIDORI FUJI</t>
  </si>
  <si>
    <r>
      <t xml:space="preserve">HAPPY DAILY last race 4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</si>
  <si>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Race 6</t>
  </si>
  <si>
    <t>E : 1_x000D_
EP : 2_x000D_
NP : 11</t>
  </si>
  <si>
    <t>VOYAGE BUBBLE (E436) (1)</t>
  </si>
  <si>
    <t>VOYAGE BUBBLE (E436)</t>
  </si>
  <si>
    <t>3CT4</t>
  </si>
  <si>
    <t>4602 / 3202</t>
  </si>
  <si>
    <t>ROMANTIC WARRIOR</t>
  </si>
  <si>
    <t>FIVE G PATCH</t>
  </si>
  <si>
    <t>7602 / 3002</t>
  </si>
  <si>
    <t>5402 / 1203</t>
  </si>
  <si>
    <t>RWU9.2N.T4</t>
  </si>
  <si>
    <t>5404 / 1201</t>
  </si>
  <si>
    <t>2N.T5</t>
  </si>
  <si>
    <t>2202 / 100</t>
  </si>
  <si>
    <t>4202 / 0</t>
  </si>
  <si>
    <t>J McDonald</t>
  </si>
  <si>
    <r>
      <t xml:space="preserve">VOYAGE BUBBLE last race 35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</si>
  <si>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GALAXY PATCH (H399) (2)</t>
  </si>
  <si>
    <t>GALAXY PATCH (H399)</t>
  </si>
  <si>
    <t>A.1C#?</t>
  </si>
  <si>
    <t>&lt;1C.T5 *#</t>
  </si>
  <si>
    <t>&lt;.1C.T7#</t>
  </si>
  <si>
    <t>5001 / 202</t>
  </si>
  <si>
    <t>1C.T5 %</t>
  </si>
  <si>
    <t>7503 / 3101</t>
  </si>
  <si>
    <t>2C.T4#</t>
  </si>
  <si>
    <t>4202 / 1303</t>
  </si>
  <si>
    <t>ATULLIBIGEAL</t>
  </si>
  <si>
    <t>SS***</t>
  </si>
  <si>
    <t>A/1.4C6#T6</t>
  </si>
  <si>
    <t>3C6.T4 @</t>
  </si>
  <si>
    <t>4404 / 4102</t>
  </si>
  <si>
    <t>A.4N.T4</t>
  </si>
  <si>
    <t>3605 / 3101</t>
  </si>
  <si>
    <t>&lt;3C.HUT.Li43,d21.F</t>
  </si>
  <si>
    <t>A.1C.HU4.Li2.T4</t>
  </si>
  <si>
    <r>
      <t xml:space="preserve">GALAXY PATCH last race 35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</si>
  <si>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CHANCHENG GLORY (H212) (3)</t>
  </si>
  <si>
    <t>CHANCHENG GLORY (H212)</t>
  </si>
  <si>
    <t>V.RWU13.1C.T5</t>
  </si>
  <si>
    <t>2N.T7</t>
  </si>
  <si>
    <t>3N6.T5</t>
  </si>
  <si>
    <t>5402 / 1202</t>
  </si>
  <si>
    <t>B-/XB/V1</t>
  </si>
  <si>
    <t>2CW**#T3</t>
  </si>
  <si>
    <t>2201 / 1100</t>
  </si>
  <si>
    <t>MOMENTS IN TIME</t>
  </si>
  <si>
    <t>V/XB</t>
  </si>
  <si>
    <t>2N.T4.X</t>
  </si>
  <si>
    <t>4504 / 3102</t>
  </si>
  <si>
    <t>2CW.T6@X</t>
  </si>
  <si>
    <t>4103 / 1003</t>
  </si>
  <si>
    <t>LA CITY BLANCHE</t>
  </si>
  <si>
    <t>SWORD POINT</t>
  </si>
  <si>
    <t>107 / 7</t>
  </si>
  <si>
    <t>V-/XB/B2</t>
  </si>
  <si>
    <t>5603 / 2201</t>
  </si>
  <si>
    <t>&gt;&gt;H8.2C.Q50.W.X</t>
  </si>
  <si>
    <t>RWU10.2N.T3</t>
  </si>
  <si>
    <t>2200 / 0</t>
  </si>
  <si>
    <t>ENCOUNTERED</t>
  </si>
  <si>
    <r>
      <t xml:space="preserve">CHANCHENG GLORY last race 23 days ago, </t>
    </r>
    <r>
      <rPr>
        <sz val="16"/>
        <color indexed="13"/>
        <rFont val="Calibri"/>
        <family val="2"/>
        <scheme val="minor"/>
      </rPr>
      <t>Up 5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</si>
  <si>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ENSUED (H452) (4)</t>
  </si>
  <si>
    <t>ENSUED (H452)</t>
  </si>
  <si>
    <t>A&gt;RWU11.Q1.2N.T5</t>
  </si>
  <si>
    <t>7205 / 2501</t>
  </si>
  <si>
    <t>3202 / 301</t>
  </si>
  <si>
    <t>EIGHTEEN CARAT</t>
  </si>
  <si>
    <t>SUPREME AGILITY</t>
  </si>
  <si>
    <t>RWU11.2C.T6@</t>
  </si>
  <si>
    <t>5103 / 2102</t>
  </si>
  <si>
    <t>5102 / 1000</t>
  </si>
  <si>
    <t>101 / 0</t>
  </si>
  <si>
    <t>GIAVELLOTTO</t>
  </si>
  <si>
    <t>DUBAI HONOUR</t>
  </si>
  <si>
    <t>STELLENBOSCH</t>
  </si>
  <si>
    <t>LUXEMBOURG</t>
  </si>
  <si>
    <t>2C.T3@</t>
  </si>
  <si>
    <r>
      <t xml:space="preserve">ENSUED last race 23 days ago, </t>
    </r>
    <r>
      <rPr>
        <sz val="16"/>
        <color indexed="13"/>
        <rFont val="Calibri"/>
        <family val="2"/>
        <scheme val="minor"/>
      </rPr>
      <t>Up 3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</si>
  <si>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HAPPY TOGETHER (G446) (5)</t>
  </si>
  <si>
    <t>HAPPY TOGETHER (G446)</t>
  </si>
  <si>
    <t>1C.T4 #</t>
  </si>
  <si>
    <t>2504 / 1200</t>
  </si>
  <si>
    <t>CHAMPION DRAGON</t>
  </si>
  <si>
    <t>SWEET ENCOUNTER</t>
  </si>
  <si>
    <t>THE BEST PEACH</t>
  </si>
  <si>
    <t>&lt;3C</t>
  </si>
  <si>
    <t>3105 / 1202</t>
  </si>
  <si>
    <t>PROGNOSIS</t>
  </si>
  <si>
    <t>NORTH BRIDGE</t>
  </si>
  <si>
    <t>HISHI IGUAZU</t>
  </si>
  <si>
    <t>3C6*T5</t>
  </si>
  <si>
    <t>5502 / 2204</t>
  </si>
  <si>
    <t>CW13.3N.T4</t>
  </si>
  <si>
    <t>5604 / 3101</t>
  </si>
  <si>
    <t>2C.CW4!F</t>
  </si>
  <si>
    <t>3402 / 1000</t>
  </si>
  <si>
    <t>GR H / A</t>
  </si>
  <si>
    <t>SF***</t>
  </si>
  <si>
    <t>A.3C.DT.WW.T4@</t>
  </si>
  <si>
    <t>400 / 1</t>
  </si>
  <si>
    <r>
      <t xml:space="preserve">HAPPY TOGETHER last race 23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</si>
  <si>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STRAIGHT ARRON (G435) (6)</t>
  </si>
  <si>
    <t>STRAIGHT ARRON (G435)</t>
  </si>
  <si>
    <t>&lt;15h.3C.F</t>
  </si>
  <si>
    <t>5702 / 6303</t>
  </si>
  <si>
    <t>117(1$)</t>
  </si>
  <si>
    <t>X14.2C</t>
  </si>
  <si>
    <t>5501 / 2101</t>
  </si>
  <si>
    <t>3201 / 201</t>
  </si>
  <si>
    <t>REBELS ROMANCE</t>
  </si>
  <si>
    <t>SENOR TOBA</t>
  </si>
  <si>
    <t>6603 / 4203</t>
  </si>
  <si>
    <t>4100 / 0</t>
  </si>
  <si>
    <t>LIBERTY ISLAND</t>
  </si>
  <si>
    <t>TASTIERA</t>
  </si>
  <si>
    <t>THE FOXES</t>
  </si>
  <si>
    <t>A&lt;1C.HU4</t>
  </si>
  <si>
    <r>
      <t xml:space="preserve">STRAIGHT ARRON last race 23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</si>
  <si>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FIVE G PATCH (G286) (7)</t>
  </si>
  <si>
    <t>FIVE G PATCH (G286)</t>
  </si>
  <si>
    <t>1C&gt;6</t>
  </si>
  <si>
    <t>3C6,T4 #</t>
  </si>
  <si>
    <t>3500 / 202</t>
  </si>
  <si>
    <t>NATURAL STORM</t>
  </si>
  <si>
    <t>3000 / 201</t>
  </si>
  <si>
    <t>106 / 6</t>
  </si>
  <si>
    <t>105(1)</t>
  </si>
  <si>
    <t>4C6?</t>
  </si>
  <si>
    <t>6602 / 2304</t>
  </si>
  <si>
    <t>&lt;1C,HC.F%@</t>
  </si>
  <si>
    <t>6204 / 2103</t>
  </si>
  <si>
    <t>6203 / 1001</t>
  </si>
  <si>
    <t>1102 / 1</t>
  </si>
  <si>
    <t>104(1)</t>
  </si>
  <si>
    <t>2C.QST.CS.F</t>
  </si>
  <si>
    <t>401 / 1</t>
  </si>
  <si>
    <t>9KG</t>
  </si>
  <si>
    <r>
      <t xml:space="preserve">FIVE G PATCH last race 23 days ago, </t>
    </r>
    <r>
      <rPr>
        <sz val="16"/>
        <color indexed="13"/>
        <rFont val="Calibri"/>
        <family val="2"/>
        <scheme val="minor"/>
      </rPr>
      <t>Up 9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</si>
  <si>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LA CITY BLANCHE (G371) (8)</t>
  </si>
  <si>
    <t>LA CITY BLANCHE (G371)</t>
  </si>
  <si>
    <t>&lt; 3CWWW</t>
  </si>
  <si>
    <t>2201 / 101</t>
  </si>
  <si>
    <t>4C</t>
  </si>
  <si>
    <t>A.1C.X</t>
  </si>
  <si>
    <t>1C.Q4X.T6</t>
  </si>
  <si>
    <t>5203 / 2102</t>
  </si>
  <si>
    <t>3C.List.WWW.T4#@</t>
  </si>
  <si>
    <t>301 / 1</t>
  </si>
  <si>
    <t>A.1C.CWCS</t>
  </si>
  <si>
    <r>
      <t xml:space="preserve">LA CITY BLANCHE last race 23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</si>
  <si>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SWORD POINT (G448) (9)</t>
  </si>
  <si>
    <t>SWORD POINT (G448)</t>
  </si>
  <si>
    <t>1N.Q1</t>
  </si>
  <si>
    <t>3N</t>
  </si>
  <si>
    <t>MR12.2N</t>
  </si>
  <si>
    <t>3401 / 1202</t>
  </si>
  <si>
    <t>1C.T3 *#</t>
  </si>
  <si>
    <t>2004 / 3101</t>
  </si>
  <si>
    <t>ADEFILL</t>
  </si>
  <si>
    <t>TELECOM FIGHTERS</t>
  </si>
  <si>
    <t>2C.T6.X</t>
  </si>
  <si>
    <t>5204 / 1103</t>
  </si>
  <si>
    <t>RWU12.1C*T4</t>
  </si>
  <si>
    <t>1200 / 2200</t>
  </si>
  <si>
    <t>YELLOWFIN</t>
  </si>
  <si>
    <t>MR ASCENDENCY</t>
  </si>
  <si>
    <t>CP-</t>
  </si>
  <si>
    <r>
      <t xml:space="preserve">SWORD POINT last race 23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</si>
  <si>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WINNING DRAGON (E461) (10)</t>
  </si>
  <si>
    <t>WINNING DRAGON (E461)</t>
  </si>
  <si>
    <t>06-Mar-2024</t>
  </si>
  <si>
    <t>B/H/TT</t>
  </si>
  <si>
    <t>&lt; 1C,ir,T5 #</t>
  </si>
  <si>
    <t>SN*</t>
  </si>
  <si>
    <t>1C,x50.F</t>
  </si>
  <si>
    <t>RWU11.2N</t>
  </si>
  <si>
    <t>B-/H-/V1/TT</t>
  </si>
  <si>
    <t>2C ?</t>
  </si>
  <si>
    <t>2N.CW35.F</t>
  </si>
  <si>
    <t>UNIVERSAL HORIZON</t>
  </si>
  <si>
    <t>BEAUTY LIVE</t>
  </si>
  <si>
    <t>V-/TT</t>
  </si>
  <si>
    <t>2203 / 1004</t>
  </si>
  <si>
    <t>2C @</t>
  </si>
  <si>
    <t>4401 / 2300</t>
  </si>
  <si>
    <t>PRAY FOR MIR</t>
  </si>
  <si>
    <t>&gt; 1C,D3,T4</t>
  </si>
  <si>
    <t>4203 / 1002</t>
  </si>
  <si>
    <t>3101 / 0</t>
  </si>
  <si>
    <t>BRAVEHEARTS</t>
  </si>
  <si>
    <t>ROMANTIC THOR</t>
  </si>
  <si>
    <t>MONEY CATCHER</t>
  </si>
  <si>
    <t>1C.SO1.T4</t>
  </si>
  <si>
    <t>6101 / 0</t>
  </si>
  <si>
    <t>NOISY BOY</t>
  </si>
  <si>
    <r>
      <t xml:space="preserve">WINNING DRAGON last race 23 days ago, </t>
    </r>
    <r>
      <rPr>
        <sz val="16"/>
        <color indexed="13"/>
        <rFont val="Calibri"/>
        <family val="2"/>
        <scheme val="minor"/>
      </rPr>
      <t>Up 6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</si>
  <si>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Race 7</t>
  </si>
  <si>
    <t>$$</t>
  </si>
  <si>
    <t>E : 3_x000D_
EP : 1_x000D_
NP : 6</t>
  </si>
  <si>
    <t>LUCK IS BACK (J398) (1)</t>
  </si>
  <si>
    <t>LUCK IS BACK (J398)</t>
  </si>
  <si>
    <t>2C%</t>
  </si>
  <si>
    <t>3300 / 1202</t>
  </si>
  <si>
    <t>SUPER WIN DRAGON</t>
  </si>
  <si>
    <t>RWU10.2N (L)X</t>
  </si>
  <si>
    <t>S/1.2C</t>
  </si>
  <si>
    <t>2301 / 1001</t>
  </si>
  <si>
    <t>MASK RIDER</t>
  </si>
  <si>
    <t>MOJAVE DESERT</t>
  </si>
  <si>
    <t>SWAGGER BRO</t>
  </si>
  <si>
    <r>
      <t xml:space="preserve">LUCK IS BACK last race 42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6 gallops and 1 trials</t>
    </r>
  </si>
  <si>
    <t>KEEFY (G306) (2)</t>
  </si>
  <si>
    <t>KEEFY (G306)</t>
  </si>
  <si>
    <t>87(3)</t>
  </si>
  <si>
    <t>85(3)</t>
  </si>
  <si>
    <t>2C.B3</t>
  </si>
  <si>
    <t>2C.SR1</t>
  </si>
  <si>
    <t>80(2)</t>
  </si>
  <si>
    <t>3602 / 1101</t>
  </si>
  <si>
    <t>4403 / 1002</t>
  </si>
  <si>
    <t>CHING</t>
  </si>
  <si>
    <t>RW.3N.X</t>
  </si>
  <si>
    <t>5505 / 4104</t>
  </si>
  <si>
    <t>QS.1C</t>
  </si>
  <si>
    <t>4204 / 2201</t>
  </si>
  <si>
    <t>FLAMINGO TRILLION</t>
  </si>
  <si>
    <t>11103 / 1201</t>
  </si>
  <si>
    <t>3N.X</t>
  </si>
  <si>
    <t>1201 / 3002</t>
  </si>
  <si>
    <t>BUNDLE AWARD</t>
  </si>
  <si>
    <t>B.2C.X</t>
  </si>
  <si>
    <t>3305 / 1</t>
  </si>
  <si>
    <t>TOY SOLTERO</t>
  </si>
  <si>
    <t>POWER KOEPP</t>
  </si>
  <si>
    <t>MORGAN SUCCESS</t>
  </si>
  <si>
    <r>
      <t xml:space="preserve">KEEFY last race 14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</si>
  <si>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PATCH OF COSMO (J357) (3)</t>
  </si>
  <si>
    <t>PATCH OF COSMO (J357)</t>
  </si>
  <si>
    <t>&gt;RWU7.2N.B1.T7</t>
  </si>
  <si>
    <t>BS.1C.T4</t>
  </si>
  <si>
    <t>102 / 1200</t>
  </si>
  <si>
    <t>KARATE EXPRESS</t>
  </si>
  <si>
    <t>&gt;.RWU8.2N.BCS.F</t>
  </si>
  <si>
    <t>1203 / 100</t>
  </si>
  <si>
    <t>CALIFORNIA BANNER</t>
  </si>
  <si>
    <t>A/1.2CWWW.T3#% @</t>
  </si>
  <si>
    <t>101 / 1103</t>
  </si>
  <si>
    <t>A.2C,d41.T5 *#</t>
  </si>
  <si>
    <t>100 / 4403</t>
  </si>
  <si>
    <t>2C.QCS.T5 @</t>
  </si>
  <si>
    <t>2201 / 202</t>
  </si>
  <si>
    <t>A.2C.d53.SO2.W.F%</t>
  </si>
  <si>
    <t>4102 / 1101</t>
  </si>
  <si>
    <t>KING PROFIT</t>
  </si>
  <si>
    <t>CHAMPION INSTINCT</t>
  </si>
  <si>
    <t>B.2C.CW3.W?X</t>
  </si>
  <si>
    <t>K.E13.E10.RW.3N.T3*#@</t>
  </si>
  <si>
    <t>1 / 1000</t>
  </si>
  <si>
    <t>EVERYONES STAR</t>
  </si>
  <si>
    <r>
      <t xml:space="preserve">PATCH OF COSMO last race 35 days ago, </t>
    </r>
    <r>
      <rPr>
        <sz val="16"/>
        <color indexed="13"/>
        <rFont val="Calibri"/>
        <family val="2"/>
        <scheme val="minor"/>
      </rPr>
      <t>Up 2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</si>
  <si>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STORM RIDER (J027) (4)</t>
  </si>
  <si>
    <t>STORM RIDER (J027)</t>
  </si>
  <si>
    <t>&lt;2C,CW1.SR ?</t>
  </si>
  <si>
    <t>&gt;3N?</t>
  </si>
  <si>
    <t>3204 / 100</t>
  </si>
  <si>
    <t>JOLLY RULER</t>
  </si>
  <si>
    <t>A&lt;1C.X1.*F%#</t>
  </si>
  <si>
    <t>9503 / 3200</t>
  </si>
  <si>
    <t>SUGAR SUGAR</t>
  </si>
  <si>
    <t>CALIFORNIA TOUCH</t>
  </si>
  <si>
    <t>2N. X</t>
  </si>
  <si>
    <t>4402 / 1200</t>
  </si>
  <si>
    <t>ACROSS DA UNIVERSE</t>
  </si>
  <si>
    <t>1C.T4@#</t>
  </si>
  <si>
    <t>2103 / 102</t>
  </si>
  <si>
    <t>WONDERSTAR</t>
  </si>
  <si>
    <t>A.RW.3NW?SRI.X</t>
  </si>
  <si>
    <t>4201 / 200</t>
  </si>
  <si>
    <t>8205 / 1101</t>
  </si>
  <si>
    <t>A&lt;2CWW.?</t>
  </si>
  <si>
    <r>
      <t xml:space="preserve">STORM RIDER last race 14 days ago, </t>
    </r>
    <r>
      <rPr>
        <sz val="16"/>
        <color indexed="13"/>
        <rFont val="Calibri"/>
        <family val="2"/>
        <scheme val="minor"/>
      </rPr>
      <t>Up 7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</si>
  <si>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JOY OF SPRING (H383) (5)</t>
  </si>
  <si>
    <t>JOY OF SPRING (H383)</t>
  </si>
  <si>
    <t>AB.RW.3NWW</t>
  </si>
  <si>
    <t>1301 / 3203</t>
  </si>
  <si>
    <t>ABU&lt;QU4.1C.T5</t>
  </si>
  <si>
    <t>300 / 2202</t>
  </si>
  <si>
    <t>SHOW RESPECT</t>
  </si>
  <si>
    <t>KEEN UNITY</t>
  </si>
  <si>
    <t>MR ALADDIN</t>
  </si>
  <si>
    <t>1C.d2.ir.T6#</t>
  </si>
  <si>
    <t>201 / 1102</t>
  </si>
  <si>
    <t>CELTIC TIMES</t>
  </si>
  <si>
    <t>PING HAI COMET</t>
  </si>
  <si>
    <t>FLYING MOJITO</t>
  </si>
  <si>
    <t>H10/1.3CWW#*T5</t>
  </si>
  <si>
    <t>100 / 101</t>
  </si>
  <si>
    <t>HOLY POWER</t>
  </si>
  <si>
    <t>200 / 102</t>
  </si>
  <si>
    <t>KINGLY DEMEANOR</t>
  </si>
  <si>
    <t>2302 / 3001</t>
  </si>
  <si>
    <t>B.1C.T5</t>
  </si>
  <si>
    <t>2301 / 2103</t>
  </si>
  <si>
    <r>
      <t xml:space="preserve">JOY OF SPRING last race 234 days ago, </t>
    </r>
    <r>
      <rPr>
        <sz val="16"/>
        <color indexed="13"/>
        <rFont val="Calibri"/>
        <family val="2"/>
        <scheme val="minor"/>
      </rPr>
      <t>Up 6 kg</t>
    </r>
    <r>
      <rPr>
        <sz val="16"/>
        <color indexed="9"/>
        <rFont val="Calibri"/>
        <family val="2"/>
        <scheme val="minor"/>
      </rPr>
      <t xml:space="preserve"> with 2 gallops and 3 trials</t>
    </r>
  </si>
  <si>
    <t>SUNNYVALE (K036) (6)</t>
  </si>
  <si>
    <t>SUNNYVALE (K036)</t>
  </si>
  <si>
    <t>3402 / 2</t>
  </si>
  <si>
    <t>RUN RUN SMART</t>
  </si>
  <si>
    <t>HALO OF SUCCESS</t>
  </si>
  <si>
    <t>2C.Q1.X</t>
  </si>
  <si>
    <t>5501 / 0</t>
  </si>
  <si>
    <r>
      <t xml:space="preserve">SUNNYVALE last race 35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2 gallops and 1 trials</t>
    </r>
  </si>
  <si>
    <t>YIU CHEUNG VICTORY (J529) (7)</t>
  </si>
  <si>
    <t>YIU CHEUNG VICTORY (J529)</t>
  </si>
  <si>
    <r>
      <t xml:space="preserve">YIU CHEUNG VICTORY last race 14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</si>
  <si>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JUNEAU PRIDE (J443) (8)</t>
  </si>
  <si>
    <t>JUNEAU PRIDE (J443)</t>
  </si>
  <si>
    <t>BU.2C.T5 #</t>
  </si>
  <si>
    <t>1100 / 4202</t>
  </si>
  <si>
    <t>Q10.1C</t>
  </si>
  <si>
    <t>101 / 2201</t>
  </si>
  <si>
    <t>A.Q9.1C.ir@T5</t>
  </si>
  <si>
    <t>2N.T4*.X</t>
  </si>
  <si>
    <t>2003 / 0</t>
  </si>
  <si>
    <r>
      <t xml:space="preserve">JUNEAU PRIDE last race 14 days ago, </t>
    </r>
    <r>
      <rPr>
        <sz val="16"/>
        <color indexed="10"/>
        <rFont val="Calibri"/>
        <family val="2"/>
        <scheme val="minor"/>
      </rPr>
      <t>Down 4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</si>
  <si>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VICTORY SKY (J540) (9)</t>
  </si>
  <si>
    <t>VICTORY SKY (J540)</t>
  </si>
  <si>
    <t>3c,so1 #</t>
  </si>
  <si>
    <t>&gt;RWU85.2N</t>
  </si>
  <si>
    <t>6102 / 2101</t>
  </si>
  <si>
    <t>A/3!2CF</t>
  </si>
  <si>
    <t>1305 / 1300</t>
  </si>
  <si>
    <t>XB-</t>
  </si>
  <si>
    <t>&lt;3CWW@</t>
  </si>
  <si>
    <t>5401 / 0</t>
  </si>
  <si>
    <r>
      <t xml:space="preserve">VICTORY SKY last race 35 days ago, </t>
    </r>
    <r>
      <rPr>
        <sz val="16"/>
        <color indexed="10"/>
        <rFont val="Calibri"/>
        <family val="2"/>
        <scheme val="minor"/>
      </rPr>
      <t>Down 7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</si>
  <si>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ANOTHER ZONDA (K176) (10)</t>
  </si>
  <si>
    <t>ANOTHER ZONDA (K176)</t>
  </si>
  <si>
    <t>5403 / 1</t>
  </si>
  <si>
    <t>AB.2C.B3</t>
  </si>
  <si>
    <t>3302 / 0</t>
  </si>
  <si>
    <t>MID WINTER WIND</t>
  </si>
  <si>
    <t>SUNNY DA BEST</t>
  </si>
  <si>
    <t>15KG</t>
  </si>
  <si>
    <r>
      <t xml:space="preserve">ANOTHER ZONDA last race 23 days ago, </t>
    </r>
    <r>
      <rPr>
        <sz val="16"/>
        <color indexed="10"/>
        <rFont val="Calibri"/>
        <family val="2"/>
        <scheme val="minor"/>
      </rPr>
      <t>Down 15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</si>
  <si>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BUCEPHALAS (K096) (11)</t>
  </si>
  <si>
    <t>BUCEPHALAS (K096)</t>
  </si>
  <si>
    <t>&gt;1N.X</t>
  </si>
  <si>
    <t>RWU10.1N.X</t>
  </si>
  <si>
    <t>5401 / 1</t>
  </si>
  <si>
    <r>
      <t xml:space="preserve">BUCEPHALAS last race 23 days ago, </t>
    </r>
    <r>
      <rPr>
        <sz val="16"/>
        <color indexed="10"/>
        <rFont val="Calibri"/>
        <family val="2"/>
        <scheme val="minor"/>
      </rPr>
      <t>Down 3 kg</t>
    </r>
    <r>
      <rPr>
        <sz val="16"/>
        <color indexed="9"/>
        <rFont val="Calibri"/>
        <family val="2"/>
        <scheme val="minor"/>
      </rPr>
      <t xml:space="preserve"> with 2 gallops and 1 trials</t>
    </r>
  </si>
  <si>
    <t>THE ABSOLUTE (H438) (12)</t>
  </si>
  <si>
    <t>THE ABSOLUTE (H438)</t>
  </si>
  <si>
    <t>Rwu9.2N,T4</t>
  </si>
  <si>
    <t>1300 / 2103</t>
  </si>
  <si>
    <t>FOOLISH HEART</t>
  </si>
  <si>
    <t>SUPER WISE DRAGON</t>
  </si>
  <si>
    <t>FAST VICTORY</t>
  </si>
  <si>
    <t>A&lt;or.mr9.3CWW.F</t>
  </si>
  <si>
    <t>203 / 2204</t>
  </si>
  <si>
    <t>CALL ME SUPREME</t>
  </si>
  <si>
    <t>JOYFUL FRIENDSHIP</t>
  </si>
  <si>
    <t>&gt;RW9.3NWW</t>
  </si>
  <si>
    <t>1305 / 4203</t>
  </si>
  <si>
    <t>4N.F(RR)</t>
  </si>
  <si>
    <t>302 / 1100</t>
  </si>
  <si>
    <t>CP1/XB1/TT</t>
  </si>
  <si>
    <t>3C(RR)</t>
  </si>
  <si>
    <t>1202 / 3801</t>
  </si>
  <si>
    <t>CP/XB/TT</t>
  </si>
  <si>
    <t>3C6.WW.T6@</t>
  </si>
  <si>
    <t>2405 / 2201</t>
  </si>
  <si>
    <t>RW.4N6.F(RR)@X</t>
  </si>
  <si>
    <r>
      <t xml:space="preserve">THE ABSOLUTE last race 23 days ago, </t>
    </r>
    <r>
      <rPr>
        <sz val="16"/>
        <color indexed="13"/>
        <rFont val="Calibri"/>
        <family val="2"/>
        <scheme val="minor"/>
      </rPr>
      <t>Up 8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</si>
  <si>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ARMOUR WAR EAGLE (J039) (13)</t>
  </si>
  <si>
    <t>ARMOUR WAR EAGLE (J039)</t>
  </si>
  <si>
    <t>H/XB1</t>
  </si>
  <si>
    <t>A/1.Q10.2C</t>
  </si>
  <si>
    <t>A&lt;1C.HU43.HCS.F#</t>
  </si>
  <si>
    <t>1103 / 1202</t>
  </si>
  <si>
    <t>H-/XB-</t>
  </si>
  <si>
    <t>A.KH9.1C.d4d3.ir@.T4</t>
  </si>
  <si>
    <t>5204 / 1302</t>
  </si>
  <si>
    <t>A&lt;k10.3c6.T4 #@</t>
  </si>
  <si>
    <t>1502 / 1501</t>
  </si>
  <si>
    <t>RW.3NX</t>
  </si>
  <si>
    <t>XB2</t>
  </si>
  <si>
    <t>A.4C.T4 F @X</t>
  </si>
  <si>
    <t>2002 / 3101</t>
  </si>
  <si>
    <t>3C.HU32.X1!F@X</t>
  </si>
  <si>
    <t>2001 / 1000</t>
  </si>
  <si>
    <t>A&lt;H9.1C.D43.T3@</t>
  </si>
  <si>
    <t>5300 / 1</t>
  </si>
  <si>
    <r>
      <t xml:space="preserve">ARMOUR WAR EAGLE last race 23 days ago, </t>
    </r>
    <r>
      <rPr>
        <sz val="16"/>
        <color indexed="13"/>
        <rFont val="Calibri"/>
        <family val="2"/>
        <scheme val="minor"/>
      </rPr>
      <t>Up 6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</si>
  <si>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MR ENERGIA (J239) (14)</t>
  </si>
  <si>
    <t>MR ENERGIA (J239)</t>
  </si>
  <si>
    <t>A&lt;2C</t>
  </si>
  <si>
    <t>1201 / 7702</t>
  </si>
  <si>
    <t>A:CW85.1C.Q41*</t>
  </si>
  <si>
    <t>1200 / 3301</t>
  </si>
  <si>
    <t>VANTASTIC CHOICE</t>
  </si>
  <si>
    <t>&lt;3C.T5# @</t>
  </si>
  <si>
    <t>2202 / 1003</t>
  </si>
  <si>
    <t>CRAZY TREASURE</t>
  </si>
  <si>
    <t>REGENT GLORY</t>
  </si>
  <si>
    <t>SONIC BOOM</t>
  </si>
  <si>
    <t>V.4C.LiST!T3 @</t>
  </si>
  <si>
    <t>202 / 2501</t>
  </si>
  <si>
    <t>FOXHUNTER KING</t>
  </si>
  <si>
    <t>CWS.3C6.W.T6@X</t>
  </si>
  <si>
    <t>B.3CW.T6</t>
  </si>
  <si>
    <t>202 / 1202</t>
  </si>
  <si>
    <t>2CWW.T4</t>
  </si>
  <si>
    <t>2100 / 1000</t>
  </si>
  <si>
    <t>FORTUNE WARRIOR</t>
  </si>
  <si>
    <t>CALIFORNIA STAR</t>
  </si>
  <si>
    <t>&lt;1C.D43.T3#@</t>
  </si>
  <si>
    <t>202 / 2</t>
  </si>
  <si>
    <r>
      <t xml:space="preserve">MR ENERGIA last race 35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</si>
  <si>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LOVERO (H451) (101)</t>
  </si>
  <si>
    <t>LOVERO (H451)</t>
  </si>
  <si>
    <t>&gt;2N.T4</t>
  </si>
  <si>
    <t>CW.1N.cw1sr.F</t>
  </si>
  <si>
    <t>6103 / 2105</t>
  </si>
  <si>
    <t>IVY LEAGUE</t>
  </si>
  <si>
    <t>SIMPLY MAVERICK</t>
  </si>
  <si>
    <t>CHAIN OF GOLD</t>
  </si>
  <si>
    <t>EIGHTEEN PALMS</t>
  </si>
  <si>
    <t>08-May-2024</t>
  </si>
  <si>
    <t>3403 / 4506</t>
  </si>
  <si>
    <t>2105 / 3203</t>
  </si>
  <si>
    <t>HELENE WARRIOR</t>
  </si>
  <si>
    <t>BEATO</t>
  </si>
  <si>
    <t>GALLANT WAKING</t>
  </si>
  <si>
    <t>6302 / 3</t>
  </si>
  <si>
    <t>GIDDY UP</t>
  </si>
  <si>
    <t>5302 / 2302</t>
  </si>
  <si>
    <t>2603 / 2100</t>
  </si>
  <si>
    <t>ROMANTIC LAOS</t>
  </si>
  <si>
    <t>RWU11.1N.X</t>
  </si>
  <si>
    <t>4301 / 1</t>
  </si>
  <si>
    <t>DEFINITIVE</t>
  </si>
  <si>
    <r>
      <t xml:space="preserve">LOVERO last race 18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</si>
  <si>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BEAUTY GLORY (E459) (102)</t>
  </si>
  <si>
    <t>BEAUTY GLORY (E459)</t>
  </si>
  <si>
    <t>SCW/2.1C</t>
  </si>
  <si>
    <t>A/1,2C</t>
  </si>
  <si>
    <t>1C.Lost</t>
  </si>
  <si>
    <t>H-/CP/TT</t>
  </si>
  <si>
    <t>K10.HUT.3CS!F</t>
  </si>
  <si>
    <t>&gt;RWU95.2N*T4</t>
  </si>
  <si>
    <t>1C.RWU95.1C</t>
  </si>
  <si>
    <t>&gt;1N.T5</t>
  </si>
  <si>
    <t>B&gt;3C</t>
  </si>
  <si>
    <t>RW.5N</t>
  </si>
  <si>
    <t>4102 / 2004</t>
  </si>
  <si>
    <t>MIGHTY STEED</t>
  </si>
  <si>
    <t>3C6.X</t>
  </si>
  <si>
    <t>65(1)</t>
  </si>
  <si>
    <t>&gt;1CX</t>
  </si>
  <si>
    <t>2300 / 1202</t>
  </si>
  <si>
    <t>GLORIOUS SUCCESS</t>
  </si>
  <si>
    <t>AB.1C.T6 #</t>
  </si>
  <si>
    <t>2502 / 1102</t>
  </si>
  <si>
    <t>B.2N.X</t>
  </si>
  <si>
    <t>2301 / 101</t>
  </si>
  <si>
    <t>KNOW AT HEART</t>
  </si>
  <si>
    <t>1N.T3*</t>
  </si>
  <si>
    <t>EL.IN.X</t>
  </si>
  <si>
    <r>
      <t xml:space="preserve">BEAUTY GLORY last race 14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</si>
  <si>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Race 8</t>
  </si>
  <si>
    <t>E : 2_x000D_
EP : 3_x000D_
NP : 9</t>
  </si>
  <si>
    <t>SUPERB BOY (G335) (1)</t>
  </si>
  <si>
    <t>SUPERB BOY (G335)</t>
  </si>
  <si>
    <t>83(2)</t>
  </si>
  <si>
    <t>1302 / 100</t>
  </si>
  <si>
    <t>KEEFY</t>
  </si>
  <si>
    <t>SPIRITED EXPRESS</t>
  </si>
  <si>
    <t>84(2)</t>
  </si>
  <si>
    <t>AB.2C.T4</t>
  </si>
  <si>
    <t>3302 / 1001</t>
  </si>
  <si>
    <t>CWS.1C.T4.X</t>
  </si>
  <si>
    <t>5202 / 1002</t>
  </si>
  <si>
    <t>2C,X5,HU43.F</t>
  </si>
  <si>
    <t>5304 / 4104</t>
  </si>
  <si>
    <t>84(2$)</t>
  </si>
  <si>
    <t>1404 / 1102</t>
  </si>
  <si>
    <t>V.1N.CW50!F.X</t>
  </si>
  <si>
    <r>
      <t xml:space="preserve">SUPERB BOY last race 35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</si>
  <si>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WINNING GOLD (H461) (2)</t>
  </si>
  <si>
    <t>WINNING GOLD (H461)</t>
  </si>
  <si>
    <t>3CWW.T5 *#</t>
  </si>
  <si>
    <t>1C.T3*#</t>
  </si>
  <si>
    <t>2201 / 4101</t>
  </si>
  <si>
    <t>TOP PEAK</t>
  </si>
  <si>
    <t>2C,Q43,So1.T3</t>
  </si>
  <si>
    <t>2202 / 1301</t>
  </si>
  <si>
    <t>&lt;2CWW.T6 #@</t>
  </si>
  <si>
    <t>3302 / 101</t>
  </si>
  <si>
    <t>BLU.1C.ir</t>
  </si>
  <si>
    <t>1102 / 3003</t>
  </si>
  <si>
    <t>TURIN STARSPANGLED</t>
  </si>
  <si>
    <t>ILLUMINOUS</t>
  </si>
  <si>
    <t>H/CP1/TT</t>
  </si>
  <si>
    <t>CP-/H-/TT</t>
  </si>
  <si>
    <t>&lt;2CW#@</t>
  </si>
  <si>
    <t>3CW@</t>
  </si>
  <si>
    <t>2C.T4@</t>
  </si>
  <si>
    <r>
      <t xml:space="preserve">WINNING GOLD last race 14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</si>
  <si>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BEAUTY CRESCENT (H334) (3)</t>
  </si>
  <si>
    <t>BEAUTY CRESCENT (H334)</t>
  </si>
  <si>
    <t>&gt;RWU13.1N.T5</t>
  </si>
  <si>
    <t>AB.3C #?</t>
  </si>
  <si>
    <t>2C.T5#</t>
  </si>
  <si>
    <t>77(1)</t>
  </si>
  <si>
    <t>2CW.T3</t>
  </si>
  <si>
    <t>5403 / 1002</t>
  </si>
  <si>
    <t>1CW *#? @</t>
  </si>
  <si>
    <t>2c.T4</t>
  </si>
  <si>
    <t>1303 / 1301</t>
  </si>
  <si>
    <t>K.RW9.3N.T6</t>
  </si>
  <si>
    <t>1103 / 2004</t>
  </si>
  <si>
    <t>B/2.km.H7.2C*T4</t>
  </si>
  <si>
    <t>3102 / 2102</t>
  </si>
  <si>
    <t>2CW.T5@#</t>
  </si>
  <si>
    <t>1302 / 1102</t>
  </si>
  <si>
    <t>AK.2CWW?X</t>
  </si>
  <si>
    <r>
      <t xml:space="preserve">BEAUTY CRESCENT last race 14 days ago, </t>
    </r>
    <r>
      <rPr>
        <sz val="16"/>
        <color indexed="10"/>
        <rFont val="Calibri"/>
        <family val="2"/>
        <scheme val="minor"/>
      </rPr>
      <t>Down 4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</si>
  <si>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CHAIN OF GOLD (J138) (4)</t>
  </si>
  <si>
    <t>CHAIN OF GOLD (J138)</t>
  </si>
  <si>
    <t>CW8.2CW.#*</t>
  </si>
  <si>
    <t>BU/3.KH65.2CWW%</t>
  </si>
  <si>
    <t>CP-/H/TT</t>
  </si>
  <si>
    <t>&lt;2C,Q2.T4 *#</t>
  </si>
  <si>
    <t>ACW.1C,b3,cwcs *#F</t>
  </si>
  <si>
    <t>CWS/1.1CWWW*#?</t>
  </si>
  <si>
    <t>2103 / 2101</t>
  </si>
  <si>
    <t>H/CP2/TT</t>
  </si>
  <si>
    <t>B.H15.3C6.WW.T5 #</t>
  </si>
  <si>
    <t>2101 / 1103</t>
  </si>
  <si>
    <t>HAMERON</t>
  </si>
  <si>
    <t>AHP.H15.MR8.3C.T3</t>
  </si>
  <si>
    <t>1302 / 2300</t>
  </si>
  <si>
    <t>A.2CW.T7</t>
  </si>
  <si>
    <t>102 / 201</t>
  </si>
  <si>
    <t>3205 / 1000</t>
  </si>
  <si>
    <t>&lt;1C,ir #?@</t>
  </si>
  <si>
    <t>3203 / 101</t>
  </si>
  <si>
    <t>FORTUNE SUPERSTAR</t>
  </si>
  <si>
    <t>2CW?</t>
  </si>
  <si>
    <t>2303 / 1001</t>
  </si>
  <si>
    <t>1C.HU41CS!.F.X</t>
  </si>
  <si>
    <r>
      <t xml:space="preserve">CHAIN OF GOLD last race 35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</si>
  <si>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KEMPES (J265) (5)</t>
  </si>
  <si>
    <t>KEMPES (J265)</t>
  </si>
  <si>
    <t>B.HU5.3CWW</t>
  </si>
  <si>
    <t>1302 / 3201</t>
  </si>
  <si>
    <t>73(1)</t>
  </si>
  <si>
    <t>ACW.1C.d2.W@</t>
  </si>
  <si>
    <t>&lt;1C.X</t>
  </si>
  <si>
    <r>
      <t xml:space="preserve">KEMPES last race 63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4 gallops and 2 trials</t>
    </r>
  </si>
  <si>
    <t>RISING FROM ASHES (G209) (6)</t>
  </si>
  <si>
    <t>RISING FROM ASHES (G209)</t>
  </si>
  <si>
    <t>2C,DW1(RR)</t>
  </si>
  <si>
    <t>1C.SO3</t>
  </si>
  <si>
    <t>4304 / 4103</t>
  </si>
  <si>
    <t>WINNING DATA</t>
  </si>
  <si>
    <t>A.ORM.H55.2C</t>
  </si>
  <si>
    <t>2202 / 1004</t>
  </si>
  <si>
    <t>ASTROLOGER</t>
  </si>
  <si>
    <t>CWS.3N(H,RR)</t>
  </si>
  <si>
    <t>5203 / 204</t>
  </si>
  <si>
    <t>75(1)</t>
  </si>
  <si>
    <t>Cw.H5.2cw @</t>
  </si>
  <si>
    <t>1101 / 1101</t>
  </si>
  <si>
    <t>YOUNG EMPEROR</t>
  </si>
  <si>
    <t>CW.1C%</t>
  </si>
  <si>
    <t>4302 / 1102</t>
  </si>
  <si>
    <t>CW10.2C.T3@</t>
  </si>
  <si>
    <t>1C(RR)</t>
  </si>
  <si>
    <t>6205 / 0</t>
  </si>
  <si>
    <r>
      <t xml:space="preserve">RISING FROM ASHES last race 14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</si>
  <si>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TAMRA BLITZ (G237) (7)</t>
  </si>
  <si>
    <t>TAMRA BLITZ (G237)</t>
  </si>
  <si>
    <t>CP/H/SR</t>
  </si>
  <si>
    <t>A&lt;2C.T4%</t>
  </si>
  <si>
    <t>6200 / 3101</t>
  </si>
  <si>
    <t>77(2)</t>
  </si>
  <si>
    <t>CP-/H/SR</t>
  </si>
  <si>
    <t>Q10.2C,hu43 %F(L)</t>
  </si>
  <si>
    <t>1203 / 2301</t>
  </si>
  <si>
    <t>H/SR</t>
  </si>
  <si>
    <t>3C6.WW*%</t>
  </si>
  <si>
    <t>2303 / 2202</t>
  </si>
  <si>
    <t>B.3CW#</t>
  </si>
  <si>
    <t>AB.2C%</t>
  </si>
  <si>
    <r>
      <t xml:space="preserve">TAMRA BLITZ last race 23 days ago, </t>
    </r>
    <r>
      <rPr>
        <sz val="16"/>
        <color indexed="10"/>
        <rFont val="Calibri"/>
        <family val="2"/>
        <scheme val="minor"/>
      </rPr>
      <t>Down 1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</si>
  <si>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SUPER JOY N FUN (J164) (8)</t>
  </si>
  <si>
    <t>SUPER JOY N FUN (J164)</t>
  </si>
  <si>
    <t>A.V.1N.T4</t>
  </si>
  <si>
    <t>1C,ir.T5</t>
  </si>
  <si>
    <t>Q9.2C.T5 #</t>
  </si>
  <si>
    <t>RWU7.2N</t>
  </si>
  <si>
    <t>2C.T6</t>
  </si>
  <si>
    <t>3200 / 2401</t>
  </si>
  <si>
    <t>XB/TT1</t>
  </si>
  <si>
    <t>RWU85.2CW.T5@</t>
  </si>
  <si>
    <t>2202 / 1102</t>
  </si>
  <si>
    <t>XB/TT</t>
  </si>
  <si>
    <t>KM.3CW</t>
  </si>
  <si>
    <t>3604 / 2103</t>
  </si>
  <si>
    <t>72(1)</t>
  </si>
  <si>
    <t>&lt;1cw *#@</t>
  </si>
  <si>
    <t>3303 / 6100</t>
  </si>
  <si>
    <t>72(1$)</t>
  </si>
  <si>
    <t>BEAUTY INFINITY</t>
  </si>
  <si>
    <t>5505 / 2100</t>
  </si>
  <si>
    <t>&gt;AU10.RWU8.2N.X</t>
  </si>
  <si>
    <t>5403 / 302</t>
  </si>
  <si>
    <t>YOUNG ARROW</t>
  </si>
  <si>
    <t>KEM,COW5.2C.T5</t>
  </si>
  <si>
    <t>2303 / 0</t>
  </si>
  <si>
    <r>
      <t xml:space="preserve">SUPER JOY N FUN last race 18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</si>
  <si>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MR VIGOR (K164) (9)</t>
  </si>
  <si>
    <t>MR VIGOR (K164)</t>
  </si>
  <si>
    <r>
      <t xml:space="preserve">MR VIGOR last race 14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</si>
  <si>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YUEN LONG ELITE (J272) (10)</t>
  </si>
  <si>
    <t>YUEN LONG ELITE (J272)</t>
  </si>
  <si>
    <t>2C #</t>
  </si>
  <si>
    <t>1102 / 6204</t>
  </si>
  <si>
    <t>GANGNAM STAR</t>
  </si>
  <si>
    <t>101 / 4103</t>
  </si>
  <si>
    <t>&gt;RW.3N.T4.F.X</t>
  </si>
  <si>
    <t>306 / 5004</t>
  </si>
  <si>
    <t>&gt;2C,HU42.T5 *#%</t>
  </si>
  <si>
    <t>2201 / 3201</t>
  </si>
  <si>
    <t>A/1.1C.d32(BT).X</t>
  </si>
  <si>
    <t>CW12.RW96.3NW.F ?</t>
  </si>
  <si>
    <t>A/2.1C.X2.ir.F.T6@</t>
  </si>
  <si>
    <t>2C.T3*#@</t>
  </si>
  <si>
    <t>1100 / 0</t>
  </si>
  <si>
    <t>SOUTH STAR</t>
  </si>
  <si>
    <r>
      <t xml:space="preserve">YUEN LONG ELITE last race 28 days ago, </t>
    </r>
    <r>
      <rPr>
        <sz val="16"/>
        <color indexed="10"/>
        <rFont val="Calibri"/>
        <family val="2"/>
        <scheme val="minor"/>
      </rPr>
      <t>Down 6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</si>
  <si>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BRILLIANT EXPRESS (J321) (11)</t>
  </si>
  <si>
    <t>BRILLIANT EXPRESS (J321)</t>
  </si>
  <si>
    <t>BU.2C.Q2%</t>
  </si>
  <si>
    <t>2304 / 5501</t>
  </si>
  <si>
    <t>ACW/1.1C.T5</t>
  </si>
  <si>
    <t>3201 / 2402</t>
  </si>
  <si>
    <t>1201 / 2601</t>
  </si>
  <si>
    <t>2C.HU53.T6</t>
  </si>
  <si>
    <t>1102 / 1202</t>
  </si>
  <si>
    <t>VBS&lt;3CW?@</t>
  </si>
  <si>
    <t>RW.3NW*T5%@</t>
  </si>
  <si>
    <t>1501 / 100</t>
  </si>
  <si>
    <t>km.Q8.1C.ir.T4@#</t>
  </si>
  <si>
    <t>200 / 0</t>
  </si>
  <si>
    <r>
      <t xml:space="preserve">BRILLIANT EXPRESS last race 23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</si>
  <si>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SOLID WIN (J225) (12)</t>
  </si>
  <si>
    <t>SOLID WIN (J225)</t>
  </si>
  <si>
    <t>A.2C.SO4.WW</t>
  </si>
  <si>
    <t>F %</t>
  </si>
  <si>
    <t>2C,X2! *F%</t>
  </si>
  <si>
    <t>AS.RW.3CW.T5@</t>
  </si>
  <si>
    <t>2301 / 4</t>
  </si>
  <si>
    <t>RW3CWW.F</t>
  </si>
  <si>
    <t>1 / 2103</t>
  </si>
  <si>
    <t>2CW.T6%@</t>
  </si>
  <si>
    <t>1000 / 3402</t>
  </si>
  <si>
    <t>CW.3CW.T5@X</t>
  </si>
  <si>
    <t>2202 / 1101</t>
  </si>
  <si>
    <t>3CW.T6@#</t>
  </si>
  <si>
    <t>1101 / 1001</t>
  </si>
  <si>
    <t>B.ke.H12.3C6%@</t>
  </si>
  <si>
    <t>4201 / 1</t>
  </si>
  <si>
    <r>
      <t xml:space="preserve">SOLID WIN last race 23 days ago, </t>
    </r>
    <r>
      <rPr>
        <sz val="16"/>
        <color indexed="13"/>
        <rFont val="Calibri"/>
        <family val="2"/>
        <scheme val="minor"/>
      </rPr>
      <t>Up 3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</si>
  <si>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STELLAR SWIFT (J139) (13)</t>
  </si>
  <si>
    <t>STELLAR SWIFT (J139)</t>
  </si>
  <si>
    <t>B.RW.B9,7.3N.B2q21.F</t>
  </si>
  <si>
    <t>1C%</t>
  </si>
  <si>
    <t>&gt;1C.ir.T5</t>
  </si>
  <si>
    <t>1C,</t>
  </si>
  <si>
    <t>6403 / 5205</t>
  </si>
  <si>
    <t>1C.d4.s0.T4.#</t>
  </si>
  <si>
    <t>206 / 3302</t>
  </si>
  <si>
    <t>BS.2C.T5 @</t>
  </si>
  <si>
    <t>1201 / 2201</t>
  </si>
  <si>
    <t>2c.T3</t>
  </si>
  <si>
    <t>4405 / 3201</t>
  </si>
  <si>
    <t>66(1$)</t>
  </si>
  <si>
    <t>XCW/3!1C.e2.F</t>
  </si>
  <si>
    <t>CW.3N,Q3.F .X</t>
  </si>
  <si>
    <t>CP-/B1/TT</t>
  </si>
  <si>
    <t>&lt;2C,SO2.W?@</t>
  </si>
  <si>
    <t>2401 / 1001</t>
  </si>
  <si>
    <t>BLESSED NATION</t>
  </si>
  <si>
    <r>
      <t xml:space="preserve">STELLAR SWIFT last race 42 days ago, </t>
    </r>
    <r>
      <rPr>
        <sz val="16"/>
        <color indexed="13"/>
        <rFont val="Calibri"/>
        <family val="2"/>
        <scheme val="minor"/>
      </rPr>
      <t>Up 1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</si>
  <si>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TIMES TABLE (J230) (14)</t>
  </si>
  <si>
    <t>TIMES TABLE (J230)</t>
  </si>
  <si>
    <t>1CWW</t>
  </si>
  <si>
    <t>XS/3!1C.F%</t>
  </si>
  <si>
    <t>S/2.1C.#</t>
  </si>
  <si>
    <r>
      <t xml:space="preserve">TIMES TABLE last race 14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</si>
  <si>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C YEAH (K034) (101)</t>
  </si>
  <si>
    <t>C YEAH (K034)</t>
  </si>
  <si>
    <t>5301 / 1</t>
  </si>
  <si>
    <t>LOVERO</t>
  </si>
  <si>
    <r>
      <t>CP-</t>
    </r>
    <r>
      <rPr>
        <b/>
        <sz val="14"/>
        <color indexed="10"/>
        <rFont val="Calibri"/>
        <family val="2"/>
        <scheme val="minor"/>
      </rPr>
      <t>/</t>
    </r>
    <r>
      <rPr>
        <b/>
        <sz val="28"/>
        <color indexed="9"/>
        <rFont val="Calibri"/>
        <family val="2"/>
        <scheme val="minor"/>
      </rPr>
      <t>B1</t>
    </r>
  </si>
  <si>
    <r>
      <t xml:space="preserve">C YEAH last race 18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</si>
  <si>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ELIUD (102)</t>
  </si>
  <si>
    <t>ELIUD</t>
  </si>
  <si>
    <t>ELIUD With 4 gallops And 6 trials</t>
  </si>
  <si>
    <t>Race 9</t>
  </si>
  <si>
    <t>E : 1_x000D_
NP : 13</t>
  </si>
  <si>
    <t>YOUNG SUPERSTAR (J400) (1)</t>
  </si>
  <si>
    <t>YOUNG SUPERSTAR (J400)</t>
  </si>
  <si>
    <t>1N.T6*</t>
  </si>
  <si>
    <t>ABU&gt;1N</t>
  </si>
  <si>
    <t>BS&lt;RW.3N.F</t>
  </si>
  <si>
    <t>&gt;2C.T4</t>
  </si>
  <si>
    <t>3302 / 3202</t>
  </si>
  <si>
    <t>3201 / 1200</t>
  </si>
  <si>
    <t>&gt;RWU85.1N.T5</t>
  </si>
  <si>
    <t>5102 / 2100</t>
  </si>
  <si>
    <t>2302 / 1201</t>
  </si>
  <si>
    <t>4402 / 1</t>
  </si>
  <si>
    <t>FA.1N.X</t>
  </si>
  <si>
    <r>
      <t xml:space="preserve">YOUNG SUPERSTAR last race 23 days ago, </t>
    </r>
    <r>
      <rPr>
        <sz val="16"/>
        <color indexed="13"/>
        <rFont val="Calibri"/>
        <family val="2"/>
        <scheme val="minor"/>
      </rPr>
      <t>Up 5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</si>
  <si>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SUPER LEGENDS (H364) (2)</t>
  </si>
  <si>
    <t>SUPER LEGENDS (H364)</t>
  </si>
  <si>
    <t>S.ke.X9.2C</t>
  </si>
  <si>
    <t>1C.ir.DW2</t>
  </si>
  <si>
    <t>3C.B1.T5</t>
  </si>
  <si>
    <t>BS.2CW</t>
  </si>
  <si>
    <t>201 / 3308</t>
  </si>
  <si>
    <t>KH9.2C.T2</t>
  </si>
  <si>
    <t>201 / 4203</t>
  </si>
  <si>
    <t>2C.T3#</t>
  </si>
  <si>
    <t>402 / 1003</t>
  </si>
  <si>
    <t>201 / 100</t>
  </si>
  <si>
    <t>&gt;RW.3N.T5.X</t>
  </si>
  <si>
    <t>1000 / 2000</t>
  </si>
  <si>
    <t>2C.T5*@X</t>
  </si>
  <si>
    <t>1 / 3002</t>
  </si>
  <si>
    <t>SPIRIT OF PEACE</t>
  </si>
  <si>
    <t>1C.D31.T3@#</t>
  </si>
  <si>
    <t>1 / 100</t>
  </si>
  <si>
    <t>PAKISTAN LEGACY</t>
  </si>
  <si>
    <t>FRANCIS MEYNELL</t>
  </si>
  <si>
    <r>
      <t xml:space="preserve">SUPER LEGENDS last race 49 days ago, </t>
    </r>
    <r>
      <rPr>
        <sz val="16"/>
        <color indexed="13"/>
        <rFont val="Calibri"/>
        <family val="2"/>
        <scheme val="minor"/>
      </rPr>
      <t>Up 9 kg</t>
    </r>
    <r>
      <rPr>
        <sz val="16"/>
        <color indexed="9"/>
        <rFont val="Calibri"/>
        <family val="2"/>
        <scheme val="minor"/>
      </rPr>
      <t xml:space="preserve"> with 5 gallops and 1 trials</t>
    </r>
  </si>
  <si>
    <t>CHATEAUNEUF (J219) (3)</t>
  </si>
  <si>
    <t>CHATEAUNEUF (J219)</t>
  </si>
  <si>
    <t>A/1.2C.SR1(MT,L)</t>
  </si>
  <si>
    <t>&lt;1C?</t>
  </si>
  <si>
    <t>&lt;1C,ir.T4 #</t>
  </si>
  <si>
    <t>&lt;3CWW?</t>
  </si>
  <si>
    <t>3201 / 2306</t>
  </si>
  <si>
    <t>2N.T3*</t>
  </si>
  <si>
    <t>102 / 401</t>
  </si>
  <si>
    <t>3503 / 2002</t>
  </si>
  <si>
    <t>&lt;2C?</t>
  </si>
  <si>
    <t>7003 / 3403</t>
  </si>
  <si>
    <t>1C.HU321.F</t>
  </si>
  <si>
    <t>6506 / 2100</t>
  </si>
  <si>
    <t>2302 / 1</t>
  </si>
  <si>
    <t>CW11.3CWW</t>
  </si>
  <si>
    <t>2C.SO4.W.T3@</t>
  </si>
  <si>
    <t>2000 / 0</t>
  </si>
  <si>
    <t>EXCELLENCE VALUE</t>
  </si>
  <si>
    <t>CALL ME GORGEOUS</t>
  </si>
  <si>
    <r>
      <t xml:space="preserve">CHATEAUNEUF last race 28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3 gallops and 1 trials</t>
    </r>
  </si>
  <si>
    <t>LUCKY EIGHT (G204) (4)</t>
  </si>
  <si>
    <t>LUCKY EIGHT (G204)</t>
  </si>
  <si>
    <t>&gt; 2N,T5</t>
  </si>
  <si>
    <t>BS.RW.3N</t>
  </si>
  <si>
    <t>B.RWU11.2N</t>
  </si>
  <si>
    <t>5401 / 2203</t>
  </si>
  <si>
    <t>CHARITY BINGO</t>
  </si>
  <si>
    <t>&gt;3NWW.T5 %</t>
  </si>
  <si>
    <t>3503 / 4204</t>
  </si>
  <si>
    <t>2C.T3. *#@</t>
  </si>
  <si>
    <t>203 / 2004</t>
  </si>
  <si>
    <t>3CWW.T5#</t>
  </si>
  <si>
    <t>6003 / 3302</t>
  </si>
  <si>
    <t>V.2C.T5@</t>
  </si>
  <si>
    <t>1302 / 1101</t>
  </si>
  <si>
    <t>1C.D43.T3</t>
  </si>
  <si>
    <t>&gt;3C.T4.X</t>
  </si>
  <si>
    <r>
      <t xml:space="preserve">LUCKY EIGHT last race 23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</si>
  <si>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PAKISTAN LEGACY (J363) (5)</t>
  </si>
  <si>
    <t>PAKISTAN LEGACY (J363)</t>
  </si>
  <si>
    <t>&gt;LO5.2N.T3</t>
  </si>
  <si>
    <r>
      <t>CP1</t>
    </r>
    <r>
      <rPr>
        <b/>
        <sz val="14"/>
        <color indexed="10"/>
        <rFont val="Calibri"/>
        <family val="2"/>
        <scheme val="minor"/>
      </rPr>
      <t>/TT</t>
    </r>
  </si>
  <si>
    <r>
      <t xml:space="preserve">PAKISTAN LEGACY last race 49 days ago, </t>
    </r>
    <r>
      <rPr>
        <sz val="16"/>
        <color indexed="13"/>
        <rFont val="Calibri"/>
        <family val="2"/>
        <scheme val="minor"/>
      </rPr>
      <t>Up 3 kg</t>
    </r>
    <r>
      <rPr>
        <sz val="16"/>
        <color indexed="9"/>
        <rFont val="Calibri"/>
        <family val="2"/>
        <scheme val="minor"/>
      </rPr>
      <t xml:space="preserve"> with 4 gallops and 2 trials</t>
    </r>
  </si>
  <si>
    <t>KING MILES (J158) (6)</t>
  </si>
  <si>
    <t>KING MILES (J158)</t>
  </si>
  <si>
    <t>Tow8.RW.4NWWW.F</t>
  </si>
  <si>
    <t>V.1N.T6</t>
  </si>
  <si>
    <t>A/2.&lt;1C.T5</t>
  </si>
  <si>
    <t>K.2C.T4</t>
  </si>
  <si>
    <t>102 / 2101</t>
  </si>
  <si>
    <t>B.1C.T3</t>
  </si>
  <si>
    <t>4202 / 2</t>
  </si>
  <si>
    <t>S/3!2CW.F@X</t>
  </si>
  <si>
    <t>1N.T6.X</t>
  </si>
  <si>
    <t>&lt;2CW.T3@</t>
  </si>
  <si>
    <t>301 / 101</t>
  </si>
  <si>
    <t>4VWW.F@X</t>
  </si>
  <si>
    <t>RW.4N?F@X</t>
  </si>
  <si>
    <r>
      <t xml:space="preserve">KING MILES last race 23 days ago, </t>
    </r>
    <r>
      <rPr>
        <sz val="16"/>
        <color indexed="10"/>
        <rFont val="Calibri"/>
        <family val="2"/>
        <scheme val="minor"/>
      </rPr>
      <t>Down 5 kg</t>
    </r>
    <r>
      <rPr>
        <sz val="16"/>
        <color indexed="9"/>
        <rFont val="Calibri"/>
        <family val="2"/>
        <scheme val="minor"/>
      </rPr>
      <t xml:space="preserve"> with 5 gallops and 0 trials</t>
    </r>
  </si>
  <si>
    <t>SMART TRIO (J538) (7)</t>
  </si>
  <si>
    <t>SMART TRIO (J538)</t>
  </si>
  <si>
    <r>
      <t>XB-</t>
    </r>
    <r>
      <rPr>
        <b/>
        <sz val="14"/>
        <color indexed="10"/>
        <rFont val="Calibri"/>
        <family val="2"/>
        <scheme val="minor"/>
      </rPr>
      <t>/</t>
    </r>
    <r>
      <rPr>
        <b/>
        <sz val="28"/>
        <color indexed="9"/>
        <rFont val="Calibri"/>
        <family val="2"/>
        <scheme val="minor"/>
      </rPr>
      <t>B1</t>
    </r>
    <r>
      <rPr>
        <b/>
        <sz val="14"/>
        <color indexed="10"/>
        <rFont val="Calibri"/>
        <family val="2"/>
        <scheme val="minor"/>
      </rPr>
      <t>/TT</t>
    </r>
  </si>
  <si>
    <r>
      <t xml:space="preserve">SMART TRIO last race 63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2 gallops and 1 trials</t>
    </r>
  </si>
  <si>
    <t>LIFELINE EXPRESS (H439) (8)</t>
  </si>
  <si>
    <t>LIFELINE EXPRESS (H439)</t>
  </si>
  <si>
    <t>RW.3NWW.T6</t>
  </si>
  <si>
    <t>&gt;&lt;9, 2C * T3</t>
  </si>
  <si>
    <t>K&lt;2C.T4</t>
  </si>
  <si>
    <t>A.2C (L)</t>
  </si>
  <si>
    <t>1C.SO2.T4#@</t>
  </si>
  <si>
    <t>1102 / 2</t>
  </si>
  <si>
    <t>CHEERFUL WORLD</t>
  </si>
  <si>
    <t>FLYING DOUBLE</t>
  </si>
  <si>
    <t>B&lt;1CW*%T5 #@</t>
  </si>
  <si>
    <t>3000 / 1002</t>
  </si>
  <si>
    <t>AB.3CW.T5</t>
  </si>
  <si>
    <t>1303 / 1200</t>
  </si>
  <si>
    <t>A.1C.d3.1?F@</t>
  </si>
  <si>
    <t>2100 / 1</t>
  </si>
  <si>
    <t>1C.HU41.F</t>
  </si>
  <si>
    <t>3100 / 0</t>
  </si>
  <si>
    <t>16-Feb-2025</t>
  </si>
  <si>
    <t>INVINCIBLE SHIELD</t>
  </si>
  <si>
    <r>
      <t xml:space="preserve">LIFELINE EXPRESS last race 7 days ago, </t>
    </r>
    <r>
      <rPr>
        <sz val="16"/>
        <color indexed="13"/>
        <rFont val="Calibri"/>
        <family val="2"/>
        <scheme val="minor"/>
      </rPr>
      <t>Up 0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</si>
  <si>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LO PAN SPIRIT (J233) (9)</t>
  </si>
  <si>
    <t>LO PAN SPIRIT (J233)</t>
  </si>
  <si>
    <t>&gt;2N.T3</t>
  </si>
  <si>
    <t>1N.T5.BW*#</t>
  </si>
  <si>
    <t>BU.2N</t>
  </si>
  <si>
    <t>7206 / 1204</t>
  </si>
  <si>
    <t>68(1)</t>
  </si>
  <si>
    <t>2101 / 2003</t>
  </si>
  <si>
    <t>RWU7.2N.T6</t>
  </si>
  <si>
    <t>V&lt;12.Rw.3NW</t>
  </si>
  <si>
    <t>1503 / 1502</t>
  </si>
  <si>
    <t>2401 / 1200</t>
  </si>
  <si>
    <t>2N,T7.X</t>
  </si>
  <si>
    <t>1200 / 3001</t>
  </si>
  <si>
    <t>AU.H10.2C.SO4.T4</t>
  </si>
  <si>
    <t>3301 / 0</t>
  </si>
  <si>
    <r>
      <t xml:space="preserve">LO PAN SPIRIT last race 23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3 gallops and 0 trials</t>
    </r>
  </si>
  <si>
    <t>TRIUMPHANT MORE (J489) (10)</t>
  </si>
  <si>
    <t>TRIUMPHANT MORE (J489)</t>
  </si>
  <si>
    <t>cws&gt;rwu7.2n.T4 *</t>
  </si>
  <si>
    <t>2203 / 2101</t>
  </si>
  <si>
    <t>AU.CW/2&gt;K9.2C.# F</t>
  </si>
  <si>
    <t>1502 / 1100</t>
  </si>
  <si>
    <t>EXUBERANT</t>
  </si>
  <si>
    <t>BS.1N.T4</t>
  </si>
  <si>
    <t>200 / 100</t>
  </si>
  <si>
    <t>RWU9.2N.T6</t>
  </si>
  <si>
    <t>4205 / 0</t>
  </si>
  <si>
    <r>
      <t xml:space="preserve">TRIUMPHANT MORE last race 14 days ago, </t>
    </r>
    <r>
      <rPr>
        <sz val="16"/>
        <color indexed="10"/>
        <rFont val="Calibri"/>
        <family val="2"/>
        <scheme val="minor"/>
      </rPr>
      <t>Down 6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</si>
  <si>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EVERSTAR (K264) (11)</t>
  </si>
  <si>
    <t>EVERSTAR (K264)</t>
  </si>
  <si>
    <t>&lt;2C</t>
  </si>
  <si>
    <r>
      <t xml:space="preserve">EVERSTAR last race 14 days ago, </t>
    </r>
    <r>
      <rPr>
        <sz val="16"/>
        <color indexed="10"/>
        <rFont val="Calibri"/>
        <family val="2"/>
        <scheme val="minor"/>
      </rPr>
      <t>Down 0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</si>
  <si>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FUN ELITE (J042) (12)</t>
  </si>
  <si>
    <t>FUN ELITE (J042)</t>
  </si>
  <si>
    <t>103 / 1201</t>
  </si>
  <si>
    <t>LUCKY SYMPHONY</t>
  </si>
  <si>
    <t>PROSECCO</t>
  </si>
  <si>
    <t>1200 / 1001</t>
  </si>
  <si>
    <t>AU.1C.T4 #</t>
  </si>
  <si>
    <t>1101 / 1002</t>
  </si>
  <si>
    <t>0 / 0</t>
  </si>
  <si>
    <t>ALWAYS MY FOLKS</t>
  </si>
  <si>
    <t>SAVVY TWINKLE</t>
  </si>
  <si>
    <t>HAPPY HOLIDAY</t>
  </si>
  <si>
    <t>CWS.RW.3NW.F.X</t>
  </si>
  <si>
    <t>4704 / 0</t>
  </si>
  <si>
    <r>
      <t xml:space="preserve">FUN ELITE last race 18 days ago, </t>
    </r>
    <r>
      <rPr>
        <sz val="16"/>
        <color indexed="10"/>
        <rFont val="Calibri"/>
        <family val="2"/>
        <scheme val="minor"/>
      </rPr>
      <t>Down 2 kg</t>
    </r>
    <r>
      <rPr>
        <sz val="16"/>
        <color indexed="9"/>
        <rFont val="Calibri"/>
        <family val="2"/>
        <scheme val="minor"/>
      </rPr>
      <t xml:space="preserve"> with 2 gallops and 0 trials</t>
    </r>
  </si>
  <si>
    <t>IGOT (13)</t>
  </si>
  <si>
    <t>IGOT</t>
  </si>
  <si>
    <t>IGOT With 4 gallops And 3 trials</t>
  </si>
  <si>
    <t>YEE CHEONG GLORY (K074) (14)</t>
  </si>
  <si>
    <t>YEE CHEONG GLORY (K074)</t>
  </si>
  <si>
    <t>CWS/1.1C.T5*#</t>
  </si>
  <si>
    <r>
      <t xml:space="preserve">YEE CHEONG GLORY last race 23 days ago, </t>
    </r>
    <r>
      <rPr>
        <sz val="16"/>
        <color indexed="13"/>
        <rFont val="Calibri"/>
        <family val="2"/>
        <scheme val="minor"/>
      </rPr>
      <t>Up 4 kg</t>
    </r>
    <r>
      <rPr>
        <sz val="16"/>
        <color indexed="9"/>
        <rFont val="Calibri"/>
        <family val="2"/>
        <scheme val="minor"/>
      </rPr>
      <t xml:space="preserve"> with 4 gallops and 0 trials</t>
    </r>
  </si>
  <si>
    <t>MEOWTH (J487) (101)</t>
  </si>
  <si>
    <t>MEOWTH (J487)</t>
  </si>
  <si>
    <t>1401 / 2000</t>
  </si>
  <si>
    <t>5203 / 2</t>
  </si>
  <si>
    <t>E5.2C</t>
  </si>
  <si>
    <r>
      <t xml:space="preserve">MEOWTH last race 35 days ago, </t>
    </r>
    <r>
      <rPr>
        <sz val="16"/>
        <color indexed="10"/>
        <rFont val="Calibri"/>
        <family val="2"/>
        <scheme val="minor"/>
      </rPr>
      <t>Down 4 kg</t>
    </r>
    <r>
      <rPr>
        <sz val="16"/>
        <color indexed="9"/>
        <rFont val="Calibri"/>
        <family val="2"/>
        <scheme val="minor"/>
      </rPr>
      <t xml:space="preserve"> with 4 gallops and 1 trials</t>
    </r>
  </si>
  <si>
    <t>Race 10</t>
  </si>
  <si>
    <t>E : 4_x000D_
EP : 3_x000D_
NP : 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</si>
</sst>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#####0"/>
    <numFmt numFmtId="165" formatCode="######0.0"/>
  </numFmts>
  <fonts count="5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36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6"/>
      <color indexed="9"/>
      <name val="Calibri"/>
      <family val="2"/>
      <scheme val="minor"/>
    </font>
    <font>
      <b/>
      <vertAlign val="superscript"/>
      <sz val="16"/>
      <color indexed="9"/>
      <name val="Calibri"/>
      <family val="2"/>
      <scheme val="minor"/>
    </font>
    <font>
      <b/>
      <sz val="14"/>
      <color indexed="9"/>
      <name val="Calibri"/>
      <family val="2"/>
      <scheme val="minor"/>
    </font>
    <font>
      <sz val="11"/>
      <color indexed="13"/>
      <name val="Calibri"/>
      <family val="2"/>
      <scheme val="minor"/>
    </font>
    <font>
      <u val="double"/>
      <sz val="11"/>
      <color theme="1"/>
      <name val="Calibri"/>
      <family val="2"/>
      <scheme val="minor"/>
    </font>
    <font>
      <b/>
      <sz val="18"/>
      <color indexed="8"/>
      <name val="Calibri"/>
      <family val="2"/>
      <scheme val="minor"/>
    </font>
    <font>
      <u/>
      <sz val="11"/>
      <color indexed="9"/>
      <name val="Calibri"/>
      <family val="2"/>
      <scheme val="minor"/>
    </font>
    <font>
      <sz val="36"/>
      <color theme="1"/>
      <name val="Calibri"/>
      <family val="2"/>
      <scheme val="minor"/>
    </font>
    <font>
      <sz val="14"/>
      <color indexed="9"/>
      <name val="Calibri"/>
      <family val="2"/>
      <scheme val="minor"/>
    </font>
    <font>
      <sz val="10"/>
      <color indexed="9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EADA"/>
      <name val="Calibri"/>
      <family val="2"/>
      <scheme val="minor"/>
    </font>
    <font>
      <u val="double"/>
      <sz val="11"/>
      <color rgb="FFFFEADA"/>
      <name val="Calibri"/>
      <family val="2"/>
      <scheme val="minor"/>
    </font>
    <font>
      <b/>
      <sz val="18"/>
      <color indexed="13"/>
      <name val="Calibri"/>
      <family val="2"/>
      <scheme val="minor"/>
    </font>
    <font>
      <u val="double"/>
      <sz val="11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6"/>
      <color indexed="10"/>
      <name val="Calibri"/>
      <family val="2"/>
      <scheme val="minor"/>
    </font>
    <font>
      <sz val="36"/>
      <color rgb="FF00B0F0"/>
      <name val="Calibri"/>
      <family val="2"/>
      <scheme val="minor"/>
    </font>
    <font>
      <b/>
      <sz val="14"/>
      <color rgb="FF39FF14"/>
      <name val="Calibri"/>
      <family val="2"/>
      <scheme val="minor"/>
    </font>
    <font>
      <u/>
      <sz val="11"/>
      <color indexed="11"/>
      <name val="Calibri"/>
      <family val="2"/>
      <scheme val="minor"/>
    </font>
    <font>
      <sz val="36"/>
      <color indexed="10"/>
      <name val="Calibri"/>
      <family val="2"/>
      <scheme val="minor"/>
    </font>
    <font>
      <sz val="11"/>
      <color indexed="10"/>
      <name val="Calibri"/>
      <family val="2"/>
      <scheme val="minor"/>
    </font>
    <font>
      <b/>
      <sz val="14"/>
      <color indexed="8"/>
      <name val="Calibri"/>
      <family val="2"/>
      <scheme val="minor"/>
    </font>
    <font>
      <b/>
      <sz val="14"/>
      <color indexed="10"/>
      <name val="Calibri"/>
      <family val="2"/>
      <scheme val="minor"/>
    </font>
    <font>
      <b/>
      <sz val="14"/>
      <color indexed="13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14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20"/>
      <color theme="1"/>
      <name val="Calibri"/>
      <family val="2"/>
      <scheme val="minor"/>
    </font>
    <font>
      <sz val="16"/>
      <color indexed="13"/>
      <name val="Calibri"/>
      <family val="2"/>
      <scheme val="minor"/>
    </font>
    <font>
      <b/>
      <sz val="16"/>
      <color indexed="8"/>
      <name val="Calibri"/>
      <family val="2"/>
      <scheme val="minor"/>
    </font>
    <font>
      <b/>
      <sz val="14"/>
      <color theme="10"/>
      <name val="Calibri"/>
      <family val="2"/>
      <scheme val="minor"/>
    </font>
    <font>
      <b/>
      <sz val="28"/>
      <color indexed="8"/>
      <name val="Calibri"/>
      <family val="2"/>
      <scheme val="minor"/>
    </font>
    <font>
      <b/>
      <sz val="28"/>
      <color indexed="9"/>
      <name val="Calibri"/>
      <family val="2"/>
      <scheme val="minor"/>
    </font>
    <font>
      <b/>
      <sz val="12"/>
      <color indexed="11"/>
      <name val="Calibri"/>
      <family val="2"/>
      <scheme val="minor"/>
    </font>
    <font>
      <b/>
      <sz val="16"/>
      <color indexed="9"/>
      <name val="Calibri"/>
      <family val="2"/>
      <scheme val="minor"/>
    </font>
    <font>
      <sz val="16"/>
      <color rgb="FFFF0000"/>
      <name val="Calibri"/>
      <family val="2"/>
      <scheme val="minor"/>
    </font>
    <font>
      <sz val="16"/>
      <color rgb="FFFFFFFF"/>
      <name val="Calibri"/>
      <family val="2"/>
      <scheme val="minor"/>
    </font>
    <font>
      <sz val="16"/>
      <color rgb="FF2CEE12"/>
      <name val="Calibri"/>
      <family val="2"/>
      <scheme val="minor"/>
    </font>
    <font>
      <sz val="36"/>
      <color indexed="8"/>
      <name val="Calibri"/>
      <family val="2"/>
      <scheme val="minor"/>
    </font>
    <font>
      <sz val="28"/>
      <color indexed="9"/>
      <name val="Calibri"/>
      <family val="2"/>
      <scheme val="minor"/>
    </font>
    <font>
      <sz val="36"/>
      <color rgb="FF00FF08"/>
      <name val="Calibri"/>
      <family val="2"/>
      <scheme val="minor"/>
    </font>
    <font>
      <sz val="16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BF80"/>
        <bgColor indexed="64"/>
      </patternFill>
    </fill>
    <fill>
      <patternFill patternType="solid">
        <fgColor rgb="FF37562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rgb="FF4F626F"/>
        <bgColor indexed="64"/>
      </patternFill>
    </fill>
    <fill>
      <patternFill patternType="solid">
        <fgColor rgb="FF301934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CCFF00"/>
        <bgColor indexed="64"/>
      </patternFill>
    </fill>
    <fill>
      <patternFill patternType="solid">
        <fgColor rgb="FF00FF08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757171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27531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1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3">
    <xf numFmtId="0" fontId="0" fillId="0" borderId="0" xfId="0"/>
    <xf numFmtId="49" fontId="0" fillId="0" borderId="0" xfId="0" applyNumberFormat="1" applyAlignment="1"/>
    <xf numFmtId="164" fontId="0" fillId="0" borderId="0" xfId="0" applyNumberFormat="1" applyAlignment="1">
      <alignment horizontal="right"/>
    </xf>
    <xf numFmtId="164" fontId="1" fillId="0" borderId="0" xfId="0" applyNumberFormat="1" applyFont="1" applyAlignment="1">
      <alignment horizontal="right"/>
    </xf>
    <xf numFmtId="49" fontId="33" fillId="0" borderId="0" xfId="0" applyNumberFormat="1" applyFont="1" applyAlignment="1"/>
    <xf numFmtId="164" fontId="9" fillId="2" borderId="0" xfId="0" applyNumberFormat="1" applyFont="1" applyFill="1" applyAlignment="1">
      <alignment horizontal="right"/>
    </xf>
    <xf numFmtId="164" fontId="34" fillId="2" borderId="0" xfId="0" applyNumberFormat="1" applyFont="1" applyFill="1" applyAlignment="1">
      <alignment horizontal="right"/>
    </xf>
    <xf numFmtId="164" fontId="35" fillId="2" borderId="0" xfId="0" applyNumberFormat="1" applyFont="1" applyFill="1" applyAlignment="1">
      <alignment horizontal="right"/>
    </xf>
    <xf numFmtId="49" fontId="0" fillId="0" borderId="0" xfId="0" applyNumberFormat="1" applyAlignment="1">
      <alignment horizontal="center"/>
    </xf>
    <xf numFmtId="49" fontId="38" fillId="33" borderId="0" xfId="0" applyNumberFormat="1" applyFont="1" applyFill="1" applyAlignment="1">
      <alignment horizontal="center"/>
    </xf>
    <xf numFmtId="0" fontId="39" fillId="0" borderId="0" xfId="1" applyFont="1"/>
    <xf numFmtId="164" fontId="42" fillId="2" borderId="0" xfId="0" applyNumberFormat="1" applyFont="1" applyFill="1" applyAlignment="1">
      <alignment horizontal="right"/>
    </xf>
    <xf numFmtId="49" fontId="43" fillId="8" borderId="0" xfId="0" applyNumberFormat="1" applyFont="1" applyFill="1" applyAlignment="1">
      <alignment horizontal="center"/>
    </xf>
    <xf numFmtId="49" fontId="33" fillId="33" borderId="0" xfId="0" applyNumberFormat="1" applyFont="1" applyFill="1" applyAlignment="1"/>
    <xf numFmtId="164" fontId="30" fillId="33" borderId="0" xfId="0" applyNumberFormat="1" applyFont="1" applyFill="1" applyAlignment="1">
      <alignment horizontal="right"/>
    </xf>
    <xf numFmtId="49" fontId="33" fillId="14" borderId="0" xfId="0" applyNumberFormat="1" applyFont="1" applyFill="1" applyAlignment="1"/>
    <xf numFmtId="164" fontId="30" fillId="14" borderId="0" xfId="0" applyNumberFormat="1" applyFont="1" applyFill="1" applyAlignment="1">
      <alignment horizontal="right"/>
    </xf>
    <xf numFmtId="0" fontId="0" fillId="0" borderId="1" xfId="0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49" fontId="4" fillId="7" borderId="1" xfId="0" applyNumberFormat="1" applyFont="1" applyFill="1" applyBorder="1" applyAlignment="1">
      <alignment horizontal="center" vertical="center"/>
    </xf>
    <xf numFmtId="49" fontId="5" fillId="8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6" fillId="6" borderId="1" xfId="1" applyFont="1" applyFill="1" applyBorder="1" applyAlignment="1">
      <alignment horizontal="center" vertical="center"/>
    </xf>
    <xf numFmtId="49" fontId="4" fillId="4" borderId="1" xfId="0" applyNumberFormat="1" applyFon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5" borderId="1" xfId="0" applyNumberFormat="1" applyFill="1" applyBorder="1" applyAlignment="1">
      <alignment horizontal="center" vertical="center"/>
    </xf>
    <xf numFmtId="49" fontId="0" fillId="10" borderId="1" xfId="0" applyNumberFormat="1" applyFill="1" applyBorder="1" applyAlignment="1">
      <alignment horizontal="center" vertical="center"/>
    </xf>
    <xf numFmtId="164" fontId="7" fillId="2" borderId="1" xfId="0" applyNumberFormat="1" applyFont="1" applyFill="1" applyBorder="1" applyAlignment="1">
      <alignment horizontal="center" vertical="center"/>
    </xf>
    <xf numFmtId="164" fontId="8" fillId="11" borderId="1" xfId="0" applyNumberFormat="1" applyFont="1" applyFill="1" applyBorder="1" applyAlignment="1">
      <alignment horizontal="center" vertical="center"/>
    </xf>
    <xf numFmtId="164" fontId="0" fillId="12" borderId="1" xfId="0" applyNumberFormat="1" applyFill="1" applyBorder="1" applyAlignment="1">
      <alignment horizontal="center" vertical="center"/>
    </xf>
    <xf numFmtId="164" fontId="4" fillId="7" borderId="1" xfId="0" applyNumberFormat="1" applyFont="1" applyFill="1" applyBorder="1" applyAlignment="1">
      <alignment horizontal="center" vertical="center"/>
    </xf>
    <xf numFmtId="164" fontId="9" fillId="8" borderId="1" xfId="0" applyNumberFormat="1" applyFont="1" applyFill="1" applyBorder="1" applyAlignment="1">
      <alignment horizontal="center" vertical="center"/>
    </xf>
    <xf numFmtId="164" fontId="0" fillId="6" borderId="1" xfId="0" applyNumberFormat="1" applyFill="1" applyBorder="1" applyAlignment="1">
      <alignment horizontal="center" vertical="center"/>
    </xf>
    <xf numFmtId="164" fontId="0" fillId="13" borderId="1" xfId="0" applyNumberFormat="1" applyFill="1" applyBorder="1" applyAlignment="1">
      <alignment horizontal="center" vertical="center"/>
    </xf>
    <xf numFmtId="49" fontId="9" fillId="8" borderId="1" xfId="0" applyNumberFormat="1" applyFont="1" applyFill="1" applyBorder="1" applyAlignment="1">
      <alignment horizontal="center" vertical="center"/>
    </xf>
    <xf numFmtId="164" fontId="12" fillId="14" borderId="1" xfId="0" applyNumberFormat="1" applyFont="1" applyFill="1" applyBorder="1" applyAlignment="1">
      <alignment horizontal="center" vertical="center"/>
    </xf>
    <xf numFmtId="49" fontId="18" fillId="4" borderId="1" xfId="0" applyNumberFormat="1" applyFont="1" applyFill="1" applyBorder="1" applyAlignment="1">
      <alignment horizontal="center" vertical="center"/>
    </xf>
    <xf numFmtId="0" fontId="10" fillId="4" borderId="1" xfId="0" applyNumberFormat="1" applyFont="1" applyFill="1" applyBorder="1" applyAlignment="1">
      <alignment horizontal="center" vertical="center"/>
    </xf>
    <xf numFmtId="0" fontId="21" fillId="4" borderId="1" xfId="0" applyNumberFormat="1" applyFont="1" applyFill="1" applyBorder="1" applyAlignment="1">
      <alignment horizontal="center" vertical="center"/>
    </xf>
    <xf numFmtId="49" fontId="22" fillId="4" borderId="1" xfId="0" applyNumberFormat="1" applyFont="1" applyFill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19" fillId="4" borderId="1" xfId="0" applyNumberFormat="1" applyFont="1" applyFill="1" applyBorder="1" applyAlignment="1">
      <alignment horizontal="center" vertical="center"/>
    </xf>
    <xf numFmtId="164" fontId="20" fillId="14" borderId="1" xfId="0" applyNumberFormat="1" applyFont="1" applyFill="1" applyBorder="1" applyAlignment="1">
      <alignment horizontal="center" vertical="center"/>
    </xf>
    <xf numFmtId="0" fontId="22" fillId="4" borderId="1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4" fillId="4" borderId="1" xfId="0" applyNumberFormat="1" applyFont="1" applyFill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4" fontId="13" fillId="15" borderId="1" xfId="1" applyNumberFormat="1" applyFont="1" applyFill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164" fontId="15" fillId="8" borderId="1" xfId="0" applyNumberFormat="1" applyFont="1" applyFill="1" applyBorder="1" applyAlignment="1">
      <alignment horizontal="center" vertical="center"/>
    </xf>
    <xf numFmtId="49" fontId="16" fillId="16" borderId="1" xfId="0" applyNumberFormat="1" applyFont="1" applyFill="1" applyBorder="1" applyAlignment="1">
      <alignment horizontal="center" vertical="center"/>
    </xf>
    <xf numFmtId="164" fontId="23" fillId="14" borderId="1" xfId="0" applyNumberFormat="1" applyFont="1" applyFill="1" applyBorder="1" applyAlignment="1">
      <alignment horizontal="center" vertical="center"/>
    </xf>
    <xf numFmtId="164" fontId="24" fillId="2" borderId="1" xfId="0" applyNumberFormat="1" applyFont="1" applyFill="1" applyBorder="1" applyAlignment="1">
      <alignment horizontal="center" vertical="center"/>
    </xf>
    <xf numFmtId="164" fontId="0" fillId="19" borderId="1" xfId="0" applyNumberFormat="1" applyFill="1" applyBorder="1" applyAlignment="1">
      <alignment horizontal="center" vertical="center"/>
    </xf>
    <xf numFmtId="164" fontId="0" fillId="3" borderId="1" xfId="0" applyNumberFormat="1" applyFill="1" applyBorder="1" applyAlignment="1">
      <alignment horizontal="center" vertical="center"/>
    </xf>
    <xf numFmtId="164" fontId="10" fillId="2" borderId="1" xfId="0" applyNumberFormat="1" applyFont="1" applyFill="1" applyBorder="1" applyAlignment="1">
      <alignment horizontal="center" vertical="center"/>
    </xf>
    <xf numFmtId="0" fontId="18" fillId="4" borderId="1" xfId="0" applyNumberFormat="1" applyFont="1" applyFill="1" applyBorder="1" applyAlignment="1">
      <alignment horizontal="center" vertical="center"/>
    </xf>
    <xf numFmtId="165" fontId="0" fillId="20" borderId="1" xfId="0" applyNumberFormat="1" applyFill="1" applyBorder="1" applyAlignment="1">
      <alignment horizontal="center" vertical="center"/>
    </xf>
    <xf numFmtId="164" fontId="2" fillId="0" borderId="1" xfId="1" applyNumberFormat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49" fontId="0" fillId="21" borderId="1" xfId="0" applyNumberFormat="1" applyFill="1" applyBorder="1" applyAlignment="1">
      <alignment horizontal="center" vertical="center"/>
    </xf>
    <xf numFmtId="49" fontId="0" fillId="22" borderId="1" xfId="0" applyNumberFormat="1" applyFill="1" applyBorder="1" applyAlignment="1">
      <alignment horizontal="center" vertical="center"/>
    </xf>
    <xf numFmtId="49" fontId="0" fillId="23" borderId="1" xfId="0" applyNumberFormat="1" applyFill="1" applyBorder="1" applyAlignment="1">
      <alignment horizontal="center" vertical="center"/>
    </xf>
    <xf numFmtId="164" fontId="7" fillId="8" borderId="1" xfId="0" applyNumberFormat="1" applyFont="1" applyFill="1" applyBorder="1" applyAlignment="1">
      <alignment horizontal="center" vertical="center"/>
    </xf>
    <xf numFmtId="164" fontId="8" fillId="8" borderId="1" xfId="0" applyNumberFormat="1" applyFont="1" applyFill="1" applyBorder="1" applyAlignment="1">
      <alignment horizontal="center" vertical="center"/>
    </xf>
    <xf numFmtId="164" fontId="0" fillId="14" borderId="1" xfId="0" applyNumberFormat="1" applyFill="1" applyBorder="1" applyAlignment="1">
      <alignment horizontal="center" vertical="center"/>
    </xf>
    <xf numFmtId="0" fontId="0" fillId="21" borderId="1" xfId="0" applyNumberFormat="1" applyFill="1" applyBorder="1" applyAlignment="1">
      <alignment horizontal="center" vertical="center"/>
    </xf>
    <xf numFmtId="165" fontId="4" fillId="8" borderId="1" xfId="0" applyNumberFormat="1" applyFont="1" applyFill="1" applyBorder="1" applyAlignment="1">
      <alignment horizontal="center" vertical="center"/>
    </xf>
    <xf numFmtId="164" fontId="25" fillId="2" borderId="1" xfId="0" applyNumberFormat="1" applyFont="1" applyFill="1" applyBorder="1" applyAlignment="1">
      <alignment horizontal="center" vertical="center"/>
    </xf>
    <xf numFmtId="49" fontId="26" fillId="16" borderId="1" xfId="0" applyNumberFormat="1" applyFont="1" applyFill="1" applyBorder="1" applyAlignment="1">
      <alignment horizontal="center" vertical="center"/>
    </xf>
    <xf numFmtId="165" fontId="5" fillId="24" borderId="1" xfId="0" applyNumberFormat="1" applyFont="1" applyFill="1" applyBorder="1" applyAlignment="1">
      <alignment horizontal="center" vertical="center"/>
    </xf>
    <xf numFmtId="0" fontId="11" fillId="21" borderId="1" xfId="0" applyNumberFormat="1" applyFont="1" applyFill="1" applyBorder="1" applyAlignment="1">
      <alignment horizontal="center" vertical="center"/>
    </xf>
    <xf numFmtId="164" fontId="27" fillId="15" borderId="1" xfId="1" applyNumberFormat="1" applyFont="1" applyFill="1" applyBorder="1" applyAlignment="1">
      <alignment horizontal="center" vertical="center"/>
    </xf>
    <xf numFmtId="164" fontId="4" fillId="25" borderId="1" xfId="0" applyNumberFormat="1" applyFont="1" applyFill="1" applyBorder="1" applyAlignment="1">
      <alignment horizontal="center" vertical="center"/>
    </xf>
    <xf numFmtId="0" fontId="0" fillId="22" borderId="1" xfId="0" applyNumberFormat="1" applyFill="1" applyBorder="1" applyAlignment="1">
      <alignment horizontal="center" vertical="center"/>
    </xf>
    <xf numFmtId="164" fontId="5" fillId="26" borderId="1" xfId="0" applyNumberFormat="1" applyFont="1" applyFill="1" applyBorder="1" applyAlignment="1">
      <alignment horizontal="center" vertical="center"/>
    </xf>
    <xf numFmtId="164" fontId="12" fillId="27" borderId="1" xfId="0" applyNumberFormat="1" applyFont="1" applyFill="1" applyBorder="1" applyAlignment="1">
      <alignment horizontal="center" vertical="center"/>
    </xf>
    <xf numFmtId="164" fontId="20" fillId="27" borderId="1" xfId="0" applyNumberFormat="1" applyFont="1" applyFill="1" applyBorder="1" applyAlignment="1">
      <alignment horizontal="center" vertical="center"/>
    </xf>
    <xf numFmtId="49" fontId="0" fillId="28" borderId="1" xfId="0" applyNumberFormat="1" applyFill="1" applyBorder="1" applyAlignment="1">
      <alignment horizontal="center" vertical="center"/>
    </xf>
    <xf numFmtId="164" fontId="30" fillId="30" borderId="1" xfId="0" applyNumberFormat="1" applyFont="1" applyFill="1" applyBorder="1" applyAlignment="1">
      <alignment horizontal="center" vertical="center"/>
    </xf>
    <xf numFmtId="164" fontId="29" fillId="29" borderId="1" xfId="0" applyNumberFormat="1" applyFont="1" applyFill="1" applyBorder="1" applyAlignment="1">
      <alignment horizontal="center" vertical="center"/>
    </xf>
    <xf numFmtId="49" fontId="0" fillId="31" borderId="1" xfId="0" applyNumberFormat="1" applyFill="1" applyBorder="1" applyAlignment="1">
      <alignment horizontal="center" vertical="center"/>
    </xf>
    <xf numFmtId="0" fontId="39" fillId="0" borderId="1" xfId="1" applyFont="1" applyBorder="1" applyAlignment="1">
      <alignment horizontal="center" vertical="center"/>
    </xf>
    <xf numFmtId="49" fontId="9" fillId="24" borderId="1" xfId="0" applyNumberFormat="1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49" fontId="33" fillId="0" borderId="1" xfId="0" applyNumberFormat="1" applyFont="1" applyBorder="1" applyAlignment="1">
      <alignment horizontal="center" vertical="center"/>
    </xf>
    <xf numFmtId="164" fontId="34" fillId="2" borderId="1" xfId="0" applyNumberFormat="1" applyFont="1" applyFill="1" applyBorder="1" applyAlignment="1">
      <alignment horizontal="center" vertical="center"/>
    </xf>
    <xf numFmtId="164" fontId="35" fillId="2" borderId="1" xfId="0" applyNumberFormat="1" applyFont="1" applyFill="1" applyBorder="1" applyAlignment="1">
      <alignment horizontal="center" vertical="center"/>
    </xf>
    <xf numFmtId="164" fontId="9" fillId="2" borderId="1" xfId="0" applyNumberFormat="1" applyFont="1" applyFill="1" applyBorder="1" applyAlignment="1">
      <alignment horizontal="center" vertical="center"/>
    </xf>
    <xf numFmtId="49" fontId="38" fillId="33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64" fontId="25" fillId="35" borderId="1" xfId="0" applyNumberFormat="1" applyFont="1" applyFill="1" applyBorder="1" applyAlignment="1">
      <alignment horizontal="center" vertical="center"/>
    </xf>
    <xf numFmtId="164" fontId="10" fillId="27" borderId="1" xfId="0" applyNumberFormat="1" applyFont="1" applyFill="1" applyBorder="1" applyAlignment="1">
      <alignment horizontal="center" vertical="center"/>
    </xf>
    <xf numFmtId="164" fontId="44" fillId="18" borderId="1" xfId="0" applyNumberFormat="1" applyFont="1" applyFill="1" applyBorder="1" applyAlignment="1">
      <alignment horizontal="center" vertical="center"/>
    </xf>
    <xf numFmtId="164" fontId="46" fillId="18" borderId="1" xfId="0" applyNumberFormat="1" applyFont="1" applyFill="1" applyBorder="1" applyAlignment="1">
      <alignment horizontal="center" vertical="center"/>
    </xf>
    <xf numFmtId="164" fontId="45" fillId="18" borderId="1" xfId="0" applyNumberFormat="1" applyFont="1" applyFill="1" applyBorder="1" applyAlignment="1">
      <alignment horizontal="center" vertical="center"/>
    </xf>
    <xf numFmtId="0" fontId="11" fillId="22" borderId="1" xfId="0" applyNumberFormat="1" applyFont="1" applyFill="1" applyBorder="1" applyAlignment="1">
      <alignment horizontal="center" vertical="center"/>
    </xf>
    <xf numFmtId="164" fontId="42" fillId="2" borderId="1" xfId="0" applyNumberFormat="1" applyFont="1" applyFill="1" applyBorder="1" applyAlignment="1">
      <alignment horizontal="center" vertical="center"/>
    </xf>
    <xf numFmtId="49" fontId="43" fillId="8" borderId="1" xfId="0" applyNumberFormat="1" applyFont="1" applyFill="1" applyBorder="1" applyAlignment="1">
      <alignment horizontal="center" vertical="center"/>
    </xf>
    <xf numFmtId="0" fontId="6" fillId="12" borderId="1" xfId="1" applyFont="1" applyFill="1" applyBorder="1" applyAlignment="1">
      <alignment horizontal="center" vertical="center"/>
    </xf>
    <xf numFmtId="0" fontId="6" fillId="34" borderId="1" xfId="1" applyFont="1" applyFill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49" fontId="0" fillId="27" borderId="1" xfId="0" applyNumberFormat="1" applyFill="1" applyBorder="1" applyAlignment="1">
      <alignment horizontal="center" vertical="center"/>
    </xf>
    <xf numFmtId="49" fontId="0" fillId="37" borderId="1" xfId="0" applyNumberFormat="1" applyFill="1" applyBorder="1" applyAlignment="1">
      <alignment horizontal="center" vertical="center"/>
    </xf>
    <xf numFmtId="164" fontId="30" fillId="33" borderId="1" xfId="0" applyNumberFormat="1" applyFont="1" applyFill="1" applyBorder="1" applyAlignment="1">
      <alignment horizontal="center" vertical="center"/>
    </xf>
    <xf numFmtId="49" fontId="0" fillId="38" borderId="1" xfId="0" applyNumberFormat="1" applyFill="1" applyBorder="1" applyAlignment="1">
      <alignment horizontal="center" vertical="center"/>
    </xf>
    <xf numFmtId="49" fontId="33" fillId="33" borderId="1" xfId="0" applyNumberFormat="1" applyFont="1" applyFill="1" applyBorder="1" applyAlignment="1">
      <alignment horizontal="center" vertical="center"/>
    </xf>
    <xf numFmtId="164" fontId="0" fillId="27" borderId="1" xfId="0" applyNumberFormat="1" applyFill="1" applyBorder="1" applyAlignment="1">
      <alignment horizontal="center" vertical="center"/>
    </xf>
    <xf numFmtId="49" fontId="12" fillId="14" borderId="1" xfId="0" applyNumberFormat="1" applyFont="1" applyFill="1" applyBorder="1" applyAlignment="1">
      <alignment horizontal="center" vertical="center"/>
    </xf>
    <xf numFmtId="49" fontId="12" fillId="22" borderId="1" xfId="0" applyNumberFormat="1" applyFont="1" applyFill="1" applyBorder="1" applyAlignment="1">
      <alignment horizontal="center" vertical="center"/>
    </xf>
    <xf numFmtId="49" fontId="0" fillId="39" borderId="1" xfId="0" applyNumberFormat="1" applyFill="1" applyBorder="1" applyAlignment="1">
      <alignment horizontal="center" vertical="center"/>
    </xf>
    <xf numFmtId="0" fontId="30" fillId="14" borderId="1" xfId="0" applyFont="1" applyFill="1" applyBorder="1" applyAlignment="1">
      <alignment horizontal="center" vertical="center"/>
    </xf>
    <xf numFmtId="164" fontId="30" fillId="14" borderId="1" xfId="0" applyNumberFormat="1" applyFont="1" applyFill="1" applyBorder="1" applyAlignment="1">
      <alignment horizontal="center" vertical="center"/>
    </xf>
    <xf numFmtId="0" fontId="0" fillId="39" borderId="1" xfId="0" applyNumberFormat="1" applyFill="1" applyBorder="1" applyAlignment="1">
      <alignment horizontal="center" vertical="center"/>
    </xf>
    <xf numFmtId="49" fontId="33" fillId="14" borderId="1" xfId="0" applyNumberFormat="1" applyFont="1" applyFill="1" applyBorder="1" applyAlignment="1">
      <alignment horizontal="center" vertical="center"/>
    </xf>
    <xf numFmtId="0" fontId="30" fillId="33" borderId="1" xfId="0" applyFont="1" applyFill="1" applyBorder="1" applyAlignment="1">
      <alignment horizontal="center" vertical="center"/>
    </xf>
    <xf numFmtId="49" fontId="4" fillId="17" borderId="0" xfId="0" applyNumberFormat="1" applyFont="1" applyFill="1" applyAlignment="1">
      <alignment horizontal="center"/>
    </xf>
    <xf numFmtId="49" fontId="1" fillId="41" borderId="0" xfId="0" applyNumberFormat="1" applyFont="1" applyFill="1" applyAlignment="1">
      <alignment horizontal="center"/>
    </xf>
    <xf numFmtId="49" fontId="1" fillId="10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49" fontId="0" fillId="14" borderId="0" xfId="0" applyNumberFormat="1" applyFill="1" applyAlignment="1">
      <alignment horizontal="center"/>
    </xf>
    <xf numFmtId="164" fontId="1" fillId="41" borderId="0" xfId="0" applyNumberFormat="1" applyFont="1" applyFill="1" applyAlignment="1">
      <alignment horizontal="center"/>
    </xf>
    <xf numFmtId="164" fontId="1" fillId="10" borderId="0" xfId="0" applyNumberFormat="1" applyFont="1" applyFill="1" applyAlignment="1">
      <alignment horizontal="center"/>
    </xf>
    <xf numFmtId="164" fontId="0" fillId="0" borderId="0" xfId="0" applyNumberFormat="1" applyFont="1" applyAlignment="1">
      <alignment horizontal="center"/>
    </xf>
    <xf numFmtId="49" fontId="11" fillId="14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 vertical="center"/>
    </xf>
    <xf numFmtId="164" fontId="28" fillId="0" borderId="1" xfId="0" applyNumberFormat="1" applyFont="1" applyBorder="1" applyAlignment="1">
      <alignment horizontal="center" vertical="center"/>
    </xf>
    <xf numFmtId="0" fontId="11" fillId="31" borderId="1" xfId="0" applyNumberFormat="1" applyFont="1" applyFill="1" applyBorder="1" applyAlignment="1">
      <alignment horizontal="center" vertical="center"/>
    </xf>
    <xf numFmtId="164" fontId="49" fillId="35" borderId="1" xfId="0" applyNumberFormat="1" applyFont="1" applyFill="1" applyBorder="1" applyAlignment="1">
      <alignment horizontal="center" vertical="center"/>
    </xf>
    <xf numFmtId="0" fontId="0" fillId="31" borderId="1" xfId="0" applyNumberFormat="1" applyFill="1" applyBorder="1" applyAlignment="1">
      <alignment horizontal="center" vertical="center"/>
    </xf>
    <xf numFmtId="49" fontId="0" fillId="42" borderId="1" xfId="0" applyNumberFormat="1" applyFill="1" applyBorder="1" applyAlignment="1">
      <alignment horizontal="center" vertical="center"/>
    </xf>
    <xf numFmtId="49" fontId="12" fillId="31" borderId="1" xfId="0" applyNumberFormat="1" applyFont="1" applyFill="1" applyBorder="1" applyAlignment="1">
      <alignment horizontal="center" vertical="center"/>
    </xf>
    <xf numFmtId="0" fontId="22" fillId="27" borderId="1" xfId="0" applyNumberFormat="1" applyFont="1" applyFill="1" applyBorder="1" applyAlignment="1">
      <alignment horizontal="center" vertical="center"/>
    </xf>
    <xf numFmtId="164" fontId="49" fillId="2" borderId="1" xfId="0" applyNumberFormat="1" applyFont="1" applyFill="1" applyBorder="1" applyAlignment="1">
      <alignment horizontal="center" vertical="center"/>
    </xf>
    <xf numFmtId="49" fontId="12" fillId="21" borderId="1" xfId="0" applyNumberFormat="1" applyFont="1" applyFill="1" applyBorder="1" applyAlignment="1">
      <alignment horizontal="center" vertical="center"/>
    </xf>
    <xf numFmtId="49" fontId="0" fillId="43" borderId="1" xfId="0" applyNumberFormat="1" applyFill="1" applyBorder="1" applyAlignment="1">
      <alignment horizontal="center" vertical="center"/>
    </xf>
    <xf numFmtId="0" fontId="11" fillId="39" borderId="1" xfId="0" applyNumberFormat="1" applyFont="1" applyFill="1" applyBorder="1" applyAlignment="1">
      <alignment horizontal="center" vertical="center"/>
    </xf>
    <xf numFmtId="49" fontId="12" fillId="27" borderId="1" xfId="0" applyNumberFormat="1" applyFont="1" applyFill="1" applyBorder="1" applyAlignment="1">
      <alignment horizontal="center" vertical="center"/>
    </xf>
    <xf numFmtId="49" fontId="12" fillId="39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  <xf numFmtId="0" fontId="20" fillId="14" borderId="1" xfId="0" applyFont="1" applyFill="1" applyBorder="1" applyAlignment="1">
      <alignment horizontal="center" vertical="center"/>
    </xf>
    <xf numFmtId="0" fontId="3" fillId="36" borderId="1" xfId="1" applyFont="1" applyFill="1" applyBorder="1" applyAlignment="1">
      <alignment horizontal="center" vertical="center"/>
    </xf>
    <xf numFmtId="0" fontId="2" fillId="0" borderId="1" xfId="1" applyBorder="1" applyAlignment="1">
      <alignment horizontal="center" vertical="center"/>
    </xf>
    <xf numFmtId="49" fontId="0" fillId="3" borderId="1" xfId="0" applyNumberForma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40" fillId="13" borderId="1" xfId="0" applyNumberFormat="1" applyFont="1" applyFill="1" applyBorder="1" applyAlignment="1">
      <alignment horizontal="center" vertical="center"/>
    </xf>
    <xf numFmtId="49" fontId="41" fillId="2" borderId="0" xfId="0" applyNumberFormat="1" applyFont="1" applyFill="1" applyAlignment="1">
      <alignment horizontal="center" vertical="center"/>
    </xf>
    <xf numFmtId="49" fontId="32" fillId="2" borderId="0" xfId="0" applyNumberFormat="1" applyFont="1" applyFill="1" applyAlignment="1">
      <alignment horizontal="center" vertical="center"/>
    </xf>
    <xf numFmtId="164" fontId="36" fillId="6" borderId="0" xfId="0" applyNumberFormat="1" applyFont="1" applyFill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49" fontId="7" fillId="32" borderId="0" xfId="0" applyNumberFormat="1" applyFont="1" applyFill="1" applyAlignment="1">
      <alignment horizontal="center"/>
    </xf>
    <xf numFmtId="49" fontId="0" fillId="12" borderId="1" xfId="0" applyNumberFormat="1" applyFill="1" applyBorder="1" applyAlignment="1">
      <alignment horizontal="center" vertical="center"/>
    </xf>
    <xf numFmtId="0" fontId="3" fillId="40" borderId="1" xfId="1" applyFont="1" applyFill="1" applyBorder="1" applyAlignment="1">
      <alignment horizontal="center" vertical="center"/>
    </xf>
    <xf numFmtId="49" fontId="31" fillId="2" borderId="1" xfId="0" applyNumberFormat="1" applyFont="1" applyFill="1" applyBorder="1" applyAlignment="1">
      <alignment horizontal="center" vertical="center"/>
    </xf>
    <xf numFmtId="49" fontId="32" fillId="2" borderId="1" xfId="0" applyNumberFormat="1" applyFont="1" applyFill="1" applyBorder="1" applyAlignment="1">
      <alignment horizontal="center" vertical="center"/>
    </xf>
    <xf numFmtId="164" fontId="36" fillId="6" borderId="1" xfId="0" applyNumberFormat="1" applyFont="1" applyFill="1" applyBorder="1" applyAlignment="1">
      <alignment horizontal="center" vertical="center"/>
    </xf>
    <xf numFmtId="164" fontId="36" fillId="0" borderId="1" xfId="0" applyNumberFormat="1" applyFont="1" applyBorder="1" applyAlignment="1">
      <alignment horizontal="center" vertical="center"/>
    </xf>
    <xf numFmtId="49" fontId="7" fillId="32" borderId="1" xfId="0" applyNumberFormat="1" applyFont="1" applyFill="1" applyBorder="1" applyAlignment="1">
      <alignment horizontal="center" vertical="center"/>
    </xf>
    <xf numFmtId="0" fontId="3" fillId="2" borderId="1" xfId="1" applyFont="1" applyFill="1" applyBorder="1" applyAlignment="1">
      <alignment horizontal="center" vertical="center"/>
    </xf>
    <xf numFmtId="0" fontId="47" fillId="44" borderId="1" xfId="1" applyFont="1" applyFill="1" applyBorder="1" applyAlignment="1">
      <alignment horizontal="center" vertical="center"/>
    </xf>
    <xf numFmtId="49" fontId="30" fillId="33" borderId="1" xfId="0" applyNumberFormat="1" applyFont="1" applyFill="1" applyBorder="1" applyAlignment="1">
      <alignment horizontal="center" vertical="center"/>
    </xf>
    <xf numFmtId="0" fontId="47" fillId="12" borderId="1" xfId="1" applyFont="1" applyFill="1" applyBorder="1" applyAlignment="1">
      <alignment horizontal="center" vertical="center"/>
    </xf>
    <xf numFmtId="49" fontId="41" fillId="2" borderId="1" xfId="0" applyNumberFormat="1" applyFont="1" applyFill="1" applyBorder="1" applyAlignment="1">
      <alignment horizontal="center" vertical="center"/>
    </xf>
    <xf numFmtId="164" fontId="36" fillId="12" borderId="1" xfId="0" applyNumberFormat="1" applyFont="1" applyFill="1" applyBorder="1" applyAlignment="1">
      <alignment horizontal="center" vertical="center"/>
    </xf>
    <xf numFmtId="49" fontId="41" fillId="34" borderId="1" xfId="0" applyNumberFormat="1" applyFont="1" applyFill="1" applyBorder="1" applyAlignment="1">
      <alignment horizontal="center" vertical="center"/>
    </xf>
    <xf numFmtId="0" fontId="3" fillId="24" borderId="1" xfId="1" applyFont="1" applyFill="1" applyBorder="1" applyAlignment="1">
      <alignment horizontal="center" vertical="center"/>
    </xf>
    <xf numFmtId="49" fontId="31" fillId="2" borderId="0" xfId="0" applyNumberFormat="1" applyFont="1" applyFill="1" applyAlignment="1">
      <alignment horizontal="center" vertical="center"/>
    </xf>
    <xf numFmtId="49" fontId="30" fillId="14" borderId="1" xfId="0" applyNumberFormat="1" applyFont="1" applyFill="1" applyBorder="1" applyAlignment="1">
      <alignment horizontal="center" vertical="center"/>
    </xf>
    <xf numFmtId="49" fontId="0" fillId="27" borderId="1" xfId="0" applyNumberFormat="1" applyFill="1" applyBorder="1" applyAlignment="1">
      <alignment horizontal="center" vertical="center"/>
    </xf>
    <xf numFmtId="164" fontId="36" fillId="12" borderId="0" xfId="0" applyNumberFormat="1" applyFont="1" applyFill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47" fillId="14" borderId="0" xfId="0" applyNumberFormat="1" applyFont="1" applyFill="1" applyAlignment="1">
      <alignment horizontal="center" vertical="center"/>
    </xf>
    <xf numFmtId="49" fontId="48" fillId="2" borderId="0" xfId="0" applyNumberFormat="1" applyFont="1" applyFill="1" applyAlignment="1">
      <alignment horizontal="center" vertical="center"/>
    </xf>
    <xf numFmtId="0" fontId="50" fillId="6" borderId="1" xfId="0" applyFont="1" applyFill="1" applyBorder="1" applyAlignment="1">
      <alignment horizontal="center" vertical="center"/>
    </xf>
    <xf numFmtId="0" fontId="50" fillId="0" borderId="1" xfId="0" applyFont="1" applyBorder="1" applyAlignment="1">
      <alignment horizontal="center" vertical="center"/>
    </xf>
    <xf numFmtId="49" fontId="50" fillId="31" borderId="1" xfId="0" applyNumberFormat="1" applyFont="1" applyFill="1" applyBorder="1" applyAlignment="1">
      <alignment horizontal="center" vertical="center"/>
    </xf>
    <xf numFmtId="49" fontId="50" fillId="21" borderId="1" xfId="0" applyNumberFormat="1" applyFont="1" applyFill="1" applyBorder="1" applyAlignment="1">
      <alignment horizontal="center" vertical="center"/>
    </xf>
    <xf numFmtId="49" fontId="50" fillId="22" borderId="1" xfId="0" applyNumberFormat="1" applyFont="1" applyFill="1" applyBorder="1" applyAlignment="1">
      <alignment horizontal="center" vertical="center"/>
    </xf>
    <xf numFmtId="49" fontId="50" fillId="39" borderId="1" xfId="0" applyNumberFormat="1" applyFont="1" applyFill="1" applyBorder="1" applyAlignment="1">
      <alignment horizontal="center" vertical="center"/>
    </xf>
    <xf numFmtId="0" fontId="50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information/English/Racing/LocalResults.aspx?RaceDate=2025/01/01&amp;RaceNo=10" TargetMode="External"/><Relationship Id="rId21" Type="http://schemas.openxmlformats.org/officeDocument/2006/relationships/hyperlink" Target="https://racing.hkjc.com/racing/video/play.asp?type=replay-full&amp;date=20250131&amp;no=10&amp;lang=eng" TargetMode="External"/><Relationship Id="rId42" Type="http://schemas.openxmlformats.org/officeDocument/2006/relationships/hyperlink" Target="https://racing.hkjc.com/racing/video/play.asp?type=replay-full&amp;date=20241201&amp;no=02&amp;lang=eng" TargetMode="External"/><Relationship Id="rId63" Type="http://schemas.openxmlformats.org/officeDocument/2006/relationships/hyperlink" Target="https://racing.hkjc.com/racing/information/English/Racing/LocalResults.aspx?RaceDate=2024/12/04&amp;RaceNo=8" TargetMode="External"/><Relationship Id="rId84" Type="http://schemas.openxmlformats.org/officeDocument/2006/relationships/hyperlink" Target="https://racing.hkjc.com/racing/video/play.asp?type=replay-full&amp;date=20241106&amp;no=08&amp;lang=eng" TargetMode="External"/><Relationship Id="rId138" Type="http://schemas.openxmlformats.org/officeDocument/2006/relationships/hyperlink" Target="https://racing.hkjc.com/racing/information/English/Racing/LocalResults.aspx?RaceDate=2024/11/03&amp;RaceNo=4" TargetMode="External"/><Relationship Id="rId159" Type="http://schemas.openxmlformats.org/officeDocument/2006/relationships/hyperlink" Target="https://racing.hkjc.com/racing/information/English/Racing/LocalResults.aspx?RaceDate=2024/07/06&amp;RaceNo=10" TargetMode="External"/><Relationship Id="rId170" Type="http://schemas.openxmlformats.org/officeDocument/2006/relationships/hyperlink" Target="https://racing.hkjc.com/racing/video/play.asp?type=replay-full&amp;date=20241215&amp;no=10&amp;lang=eng" TargetMode="External"/><Relationship Id="rId191" Type="http://schemas.openxmlformats.org/officeDocument/2006/relationships/hyperlink" Target="https://racing.hkjc.com/racing/video/play.asp?type=replay-full&amp;date=20241124&amp;no=02&amp;lang=eng" TargetMode="External"/><Relationship Id="rId205" Type="http://schemas.openxmlformats.org/officeDocument/2006/relationships/hyperlink" Target="https://racing.hkjc.com/racing/information/English/Racing/LocalResults.aspx?RaceDate=2025/01/31&amp;RaceNo=7" TargetMode="External"/><Relationship Id="rId107" Type="http://schemas.openxmlformats.org/officeDocument/2006/relationships/hyperlink" Target="https://racing.hkjc.com/racing/information/English/Racing/LocalResults.aspx?RaceDate=2024/06/02&amp;RaceNo=5" TargetMode="External"/><Relationship Id="rId11" Type="http://schemas.openxmlformats.org/officeDocument/2006/relationships/hyperlink" Target="https://racing.hkjc.com/racing/video/play.asp?type=replay-full&amp;date=20241006&amp;no=09&amp;lang=eng" TargetMode="External"/><Relationship Id="rId32" Type="http://schemas.openxmlformats.org/officeDocument/2006/relationships/hyperlink" Target="https://racing.hkjc.com/racing/video/play.asp?type=replay-full&amp;date=20240615&amp;no=05&amp;lang=eng" TargetMode="External"/><Relationship Id="rId37" Type="http://schemas.openxmlformats.org/officeDocument/2006/relationships/hyperlink" Target="https://racing.hkjc.com/racing/information/English/Racing/LocalResults.aspx?RaceDate=2024/10/20&amp;RaceNo=4" TargetMode="External"/><Relationship Id="rId53" Type="http://schemas.openxmlformats.org/officeDocument/2006/relationships/hyperlink" Target="https://racing.hkjc.com/racing/information/English/Racing/LocalResults.aspx?RaceDate=2024/05/08&amp;RaceNo=2" TargetMode="External"/><Relationship Id="rId58" Type="http://schemas.openxmlformats.org/officeDocument/2006/relationships/hyperlink" Target="https://racing.hkjc.com/racing/video/play.asp?type=replay-full&amp;date=20240918&amp;no=01&amp;lang=eng" TargetMode="External"/><Relationship Id="rId74" Type="http://schemas.openxmlformats.org/officeDocument/2006/relationships/hyperlink" Target="https://racing.hkjc.com/racing/video/play.asp?type=replay-full&amp;date=20240306&amp;no=05&amp;lang=eng" TargetMode="External"/><Relationship Id="rId79" Type="http://schemas.openxmlformats.org/officeDocument/2006/relationships/hyperlink" Target="https://racing.hkjc.com/racing/information/English/Racing/LocalResults.aspx?RaceDate=2024/05/19&amp;RaceNo=9" TargetMode="External"/><Relationship Id="rId102" Type="http://schemas.openxmlformats.org/officeDocument/2006/relationships/hyperlink" Target="https://racing.hkjc.com/racing/video/play.asp?type=replay-full&amp;date=20240331&amp;no=08&amp;lang=eng" TargetMode="External"/><Relationship Id="rId123" Type="http://schemas.openxmlformats.org/officeDocument/2006/relationships/hyperlink" Target="https://racing.hkjc.com/racing/information/English/Horse/Performance.aspx?HorseId=HK_2023_J538" TargetMode="External"/><Relationship Id="rId128" Type="http://schemas.openxmlformats.org/officeDocument/2006/relationships/hyperlink" Target="https://racing.hkjc.com/racing/information/English/Racing/LocalResults.aspx?RaceDate=2024/02/25&amp;RaceNo=4" TargetMode="External"/><Relationship Id="rId144" Type="http://schemas.openxmlformats.org/officeDocument/2006/relationships/hyperlink" Target="https://racing.hkjc.com/racing/information/English/Racing/LocalResults.aspx?RaceDate=2024/12/22&amp;RaceNo=8" TargetMode="External"/><Relationship Id="rId149" Type="http://schemas.openxmlformats.org/officeDocument/2006/relationships/hyperlink" Target="https://racing.hkjc.com/racing/video/play.asp?type=replay-full&amp;date=20250126&amp;no=10&amp;lang=eng" TargetMode="External"/><Relationship Id="rId5" Type="http://schemas.openxmlformats.org/officeDocument/2006/relationships/hyperlink" Target="https://racing.hkjc.com/racing/video/play.asp?type=replay-full&amp;date=20240623&amp;no=10&amp;lang=eng" TargetMode="External"/><Relationship Id="rId90" Type="http://schemas.openxmlformats.org/officeDocument/2006/relationships/hyperlink" Target="https://racing.hkjc.com/racing/video/play.asp?type=replay-full&amp;date=20250112&amp;no=08&amp;lang=eng" TargetMode="External"/><Relationship Id="rId95" Type="http://schemas.openxmlformats.org/officeDocument/2006/relationships/hyperlink" Target="https://racing.hkjc.com/racing/video/play.asp?type=replay-full&amp;date=20250105&amp;no=08&amp;lang=eng" TargetMode="External"/><Relationship Id="rId160" Type="http://schemas.openxmlformats.org/officeDocument/2006/relationships/hyperlink" Target="https://racing.hkjc.com/racing/video/play.asp?type=replay-full&amp;date=20240706&amp;no=10&amp;lang=eng" TargetMode="External"/><Relationship Id="rId165" Type="http://schemas.openxmlformats.org/officeDocument/2006/relationships/hyperlink" Target="https://racing.hkjc.com/racing/information/English/Racing/LocalResults.aspx?RaceDate=2024/11/03&amp;RaceNo=10" TargetMode="External"/><Relationship Id="rId181" Type="http://schemas.openxmlformats.org/officeDocument/2006/relationships/hyperlink" Target="https://racing.hkjc.com/racing/video/play.asp?type=replay-full&amp;date=20241215&amp;no=03&amp;lang=eng" TargetMode="External"/><Relationship Id="rId186" Type="http://schemas.openxmlformats.org/officeDocument/2006/relationships/hyperlink" Target="https://racing.hkjc.com/racing/video/play.asp?type=replay-full&amp;date=20250209&amp;no=10&amp;lang=eng" TargetMode="External"/><Relationship Id="rId216" Type="http://schemas.openxmlformats.org/officeDocument/2006/relationships/comments" Target="../comments1.xml"/><Relationship Id="rId211" Type="http://schemas.openxmlformats.org/officeDocument/2006/relationships/hyperlink" Target="https://racing.hkjc.com/racing/video/play.asp?type=replay-full&amp;date=20241215&amp;no=09&amp;lang=eng" TargetMode="External"/><Relationship Id="rId22" Type="http://schemas.openxmlformats.org/officeDocument/2006/relationships/hyperlink" Target="https://racing.hkjc.com/racing/information/English/Horse/Performance.aspx?HorseId=HK_2022_H364" TargetMode="External"/><Relationship Id="rId27" Type="http://schemas.openxmlformats.org/officeDocument/2006/relationships/hyperlink" Target="https://racing.hkjc.com/racing/information/English/Racing/LocalResults.aspx?RaceDate=2024/05/05&amp;RaceNo=7" TargetMode="External"/><Relationship Id="rId43" Type="http://schemas.openxmlformats.org/officeDocument/2006/relationships/hyperlink" Target="https://racing.hkjc.com/racing/information/English/Racing/LocalResults.aspx?RaceDate=2024/12/22&amp;RaceNo=3" TargetMode="External"/><Relationship Id="rId48" Type="http://schemas.openxmlformats.org/officeDocument/2006/relationships/hyperlink" Target="https://racing.hkjc.com/racing/information/English/Horse/Performance.aspx?HorseId=HK_2023_J219" TargetMode="External"/><Relationship Id="rId64" Type="http://schemas.openxmlformats.org/officeDocument/2006/relationships/hyperlink" Target="https://racing.hkjc.com/racing/video/play.asp?type=replay-full&amp;date=20241204&amp;no=08&amp;lang=eng" TargetMode="External"/><Relationship Id="rId69" Type="http://schemas.openxmlformats.org/officeDocument/2006/relationships/hyperlink" Target="https://racing.hkjc.com/racing/information/English/Racing/LocalResults.aspx?RaceDate=2025/01/26&amp;RaceNo=10" TargetMode="External"/><Relationship Id="rId113" Type="http://schemas.openxmlformats.org/officeDocument/2006/relationships/hyperlink" Target="https://racing.hkjc.com/racing/information/English/Racing/LocalResults.aspx?RaceDate=2024/10/20&amp;RaceNo=10" TargetMode="External"/><Relationship Id="rId118" Type="http://schemas.openxmlformats.org/officeDocument/2006/relationships/hyperlink" Target="https://racing.hkjc.com/racing/video/play.asp?type=replay-full&amp;date=20250101&amp;no=10&amp;lang=eng" TargetMode="External"/><Relationship Id="rId134" Type="http://schemas.openxmlformats.org/officeDocument/2006/relationships/hyperlink" Target="https://racing.hkjc.com/racing/information/English/Racing/LocalResults.aspx?RaceDate=2024/04/07&amp;RaceNo=6" TargetMode="External"/><Relationship Id="rId139" Type="http://schemas.openxmlformats.org/officeDocument/2006/relationships/hyperlink" Target="https://racing.hkjc.com/racing/video/play.asp?type=replay-full&amp;date=20241103&amp;no=04&amp;lang=eng" TargetMode="External"/><Relationship Id="rId80" Type="http://schemas.openxmlformats.org/officeDocument/2006/relationships/hyperlink" Target="https://racing.hkjc.com/racing/video/play.asp?type=replay-full&amp;date=20240519&amp;no=09&amp;lang=eng" TargetMode="External"/><Relationship Id="rId85" Type="http://schemas.openxmlformats.org/officeDocument/2006/relationships/hyperlink" Target="https://racing.hkjc.com/racing/information/English/Racing/LocalResults.aspx?RaceDate=2024/12/04&amp;RaceNo=8" TargetMode="External"/><Relationship Id="rId150" Type="http://schemas.openxmlformats.org/officeDocument/2006/relationships/hyperlink" Target="https://racing.hkjc.com/racing/information/English/Racing/LocalResults.aspx?RaceDate=2025/02/16&amp;RaceNo=10" TargetMode="External"/><Relationship Id="rId155" Type="http://schemas.openxmlformats.org/officeDocument/2006/relationships/hyperlink" Target="https://racing.hkjc.com/racing/information/English/Racing/LocalResults.aspx?RaceDate=2024/05/11&amp;RaceNo=6" TargetMode="External"/><Relationship Id="rId171" Type="http://schemas.openxmlformats.org/officeDocument/2006/relationships/hyperlink" Target="https://racing.hkjc.com/racing/information/English/Racing/LocalResults.aspx?RaceDate=2025/01/05&amp;RaceNo=10" TargetMode="External"/><Relationship Id="rId176" Type="http://schemas.openxmlformats.org/officeDocument/2006/relationships/hyperlink" Target="https://racing.hkjc.com/racing/information/English/Racing/LocalResults.aspx?RaceDate=2024/10/30&amp;RaceNo=6" TargetMode="External"/><Relationship Id="rId192" Type="http://schemas.openxmlformats.org/officeDocument/2006/relationships/hyperlink" Target="https://racing.hkjc.com/racing/information/English/Racing/LocalResults.aspx?RaceDate=2024/12/15&amp;RaceNo=4" TargetMode="External"/><Relationship Id="rId197" Type="http://schemas.openxmlformats.org/officeDocument/2006/relationships/hyperlink" Target="https://racing.hkjc.com/racing/video/play.asp?type=replay-full&amp;date=20250119&amp;no=11&amp;lang=eng" TargetMode="External"/><Relationship Id="rId206" Type="http://schemas.openxmlformats.org/officeDocument/2006/relationships/hyperlink" Target="https://racing.hkjc.com/racing/video/play.asp?type=replay-full&amp;date=20250131&amp;no=07&amp;lang=eng" TargetMode="External"/><Relationship Id="rId201" Type="http://schemas.openxmlformats.org/officeDocument/2006/relationships/hyperlink" Target="https://racing.hkjc.com/racing/information/English/Horse/BTResult.aspx?Date=2025/02/07" TargetMode="External"/><Relationship Id="rId12" Type="http://schemas.openxmlformats.org/officeDocument/2006/relationships/hyperlink" Target="https://racing.hkjc.com/racing/information/English/Racing/LocalResults.aspx?RaceDate=2024/11/17&amp;RaceNo=11" TargetMode="External"/><Relationship Id="rId17" Type="http://schemas.openxmlformats.org/officeDocument/2006/relationships/hyperlink" Target="https://racing.hkjc.com/racing/video/play.asp?type=replay-full&amp;date=20241222&amp;no=07&amp;lang=eng" TargetMode="External"/><Relationship Id="rId33" Type="http://schemas.openxmlformats.org/officeDocument/2006/relationships/hyperlink" Target="https://racing.hkjc.com/racing/information/English/Racing/LocalResults.aspx?RaceDate=2024/09/08&amp;RaceNo=5" TargetMode="External"/><Relationship Id="rId38" Type="http://schemas.openxmlformats.org/officeDocument/2006/relationships/hyperlink" Target="https://racing.hkjc.com/racing/video/play.asp?type=replay-full&amp;date=20241020&amp;no=04&amp;lang=eng" TargetMode="External"/><Relationship Id="rId59" Type="http://schemas.openxmlformats.org/officeDocument/2006/relationships/hyperlink" Target="https://racing.hkjc.com/racing/information/English/Racing/LocalResults.aspx?RaceDate=2024/10/09&amp;RaceNo=8" TargetMode="External"/><Relationship Id="rId103" Type="http://schemas.openxmlformats.org/officeDocument/2006/relationships/hyperlink" Target="https://racing.hkjc.com/racing/information/English/Racing/LocalResults.aspx?RaceDate=2024/04/14&amp;RaceNo=5" TargetMode="External"/><Relationship Id="rId108" Type="http://schemas.openxmlformats.org/officeDocument/2006/relationships/hyperlink" Target="https://racing.hkjc.com/racing/video/play.asp?type=replay-full&amp;date=20240602&amp;no=05&amp;lang=eng" TargetMode="External"/><Relationship Id="rId124" Type="http://schemas.openxmlformats.org/officeDocument/2006/relationships/hyperlink" Target="https://racing.hkjc.com/racing/information/English/Racing/LocalResults.aspx?RaceDate=2024/12/22&amp;RaceNo=9" TargetMode="External"/><Relationship Id="rId129" Type="http://schemas.openxmlformats.org/officeDocument/2006/relationships/hyperlink" Target="https://racing.hkjc.com/racing/video/play.asp?type=replay-full&amp;date=20240225&amp;no=04&amp;lang=eng" TargetMode="External"/><Relationship Id="rId54" Type="http://schemas.openxmlformats.org/officeDocument/2006/relationships/hyperlink" Target="https://racing.hkjc.com/racing/video/play.asp?type=replay-full&amp;date=20240508&amp;no=02&amp;lang=eng" TargetMode="External"/><Relationship Id="rId70" Type="http://schemas.openxmlformats.org/officeDocument/2006/relationships/hyperlink" Target="https://racing.hkjc.com/racing/video/play.asp?type=replay-full&amp;date=20250126&amp;no=10&amp;lang=eng" TargetMode="External"/><Relationship Id="rId75" Type="http://schemas.openxmlformats.org/officeDocument/2006/relationships/hyperlink" Target="https://racing.hkjc.com/racing/information/English/Racing/LocalResults.aspx?RaceDate=2024/03/27&amp;RaceNo=8" TargetMode="External"/><Relationship Id="rId91" Type="http://schemas.openxmlformats.org/officeDocument/2006/relationships/hyperlink" Target="https://racing.hkjc.com/racing/information/English/Racing/LocalResults.aspx?RaceDate=2025/01/31&amp;RaceNo=10" TargetMode="External"/><Relationship Id="rId96" Type="http://schemas.openxmlformats.org/officeDocument/2006/relationships/hyperlink" Target="https://racing.hkjc.com/racing/information/English/Horse/BTResult.aspx?Date=2025/02/11" TargetMode="External"/><Relationship Id="rId140" Type="http://schemas.openxmlformats.org/officeDocument/2006/relationships/hyperlink" Target="https://racing.hkjc.com/racing/information/English/Racing/LocalResults.aspx?RaceDate=2024/11/17&amp;RaceNo=11" TargetMode="External"/><Relationship Id="rId145" Type="http://schemas.openxmlformats.org/officeDocument/2006/relationships/hyperlink" Target="https://racing.hkjc.com/racing/video/play.asp?type=replay-full&amp;date=20241222&amp;no=08&amp;lang=eng" TargetMode="External"/><Relationship Id="rId161" Type="http://schemas.openxmlformats.org/officeDocument/2006/relationships/hyperlink" Target="https://racing.hkjc.com/racing/information/English/Racing/LocalResults.aspx?RaceDate=2024/09/15&amp;RaceNo=10" TargetMode="External"/><Relationship Id="rId166" Type="http://schemas.openxmlformats.org/officeDocument/2006/relationships/hyperlink" Target="https://racing.hkjc.com/racing/video/play.asp?type=replay-full&amp;date=20241103&amp;no=10&amp;lang=eng" TargetMode="External"/><Relationship Id="rId182" Type="http://schemas.openxmlformats.org/officeDocument/2006/relationships/hyperlink" Target="https://racing.hkjc.com/racing/information/English/Racing/LocalResults.aspx?RaceDate=2025/02/09&amp;RaceNo=10" TargetMode="External"/><Relationship Id="rId187" Type="http://schemas.openxmlformats.org/officeDocument/2006/relationships/hyperlink" Target="https://racing.hkjc.com/racing/information/English/Horse/Performance.aspx?HorseId=HK_2023_J042" TargetMode="External"/><Relationship Id="rId1" Type="http://schemas.openxmlformats.org/officeDocument/2006/relationships/hyperlink" Target="https://racing.hkjc.com/racing/information/English/Horse/Performance.aspx?HorseId=HK_2023_J400" TargetMode="External"/><Relationship Id="rId6" Type="http://schemas.openxmlformats.org/officeDocument/2006/relationships/hyperlink" Target="https://racing.hkjc.com/racing/information/English/Racing/LocalResults.aspx?RaceDate=2024/09/08&amp;RaceNo=10" TargetMode="External"/><Relationship Id="rId212" Type="http://schemas.openxmlformats.org/officeDocument/2006/relationships/hyperlink" Target="https://racing.hkjc.com/racing/information/English/Racing/LocalResults.aspx?RaceDate=2025/01/19&amp;RaceNo=11" TargetMode="External"/><Relationship Id="rId23" Type="http://schemas.openxmlformats.org/officeDocument/2006/relationships/hyperlink" Target="https://racing.hkjc.com/racing/information/English/Racing/LocalResults.aspx?RaceDate=2024/03/31&amp;RaceNo=8" TargetMode="External"/><Relationship Id="rId28" Type="http://schemas.openxmlformats.org/officeDocument/2006/relationships/hyperlink" Target="https://racing.hkjc.com/racing/video/play.asp?type=replay-full&amp;date=20240505&amp;no=07&amp;lang=eng" TargetMode="External"/><Relationship Id="rId49" Type="http://schemas.openxmlformats.org/officeDocument/2006/relationships/hyperlink" Target="https://racing.hkjc.com/racing/information/English/Racing/LocalResults.aspx?RaceDate=2024/03/16&amp;RaceNo=3" TargetMode="External"/><Relationship Id="rId114" Type="http://schemas.openxmlformats.org/officeDocument/2006/relationships/hyperlink" Target="https://racing.hkjc.com/racing/video/play.asp?type=replay-full&amp;date=20241020&amp;no=10&amp;lang=eng" TargetMode="External"/><Relationship Id="rId119" Type="http://schemas.openxmlformats.org/officeDocument/2006/relationships/hyperlink" Target="https://racing.hkjc.com/racing/information/English/Racing/LocalResults.aspx?RaceDate=2025/01/12&amp;RaceNo=9" TargetMode="External"/><Relationship Id="rId44" Type="http://schemas.openxmlformats.org/officeDocument/2006/relationships/hyperlink" Target="https://racing.hkjc.com/racing/video/play.asp?type=replay-full&amp;date=20241222&amp;no=03&amp;lang=eng" TargetMode="External"/><Relationship Id="rId60" Type="http://schemas.openxmlformats.org/officeDocument/2006/relationships/hyperlink" Target="https://racing.hkjc.com/racing/video/play.asp?type=replay-full&amp;date=20241009&amp;no=08&amp;lang=eng" TargetMode="External"/><Relationship Id="rId65" Type="http://schemas.openxmlformats.org/officeDocument/2006/relationships/hyperlink" Target="https://racing.hkjc.com/racing/information/English/Racing/LocalResults.aspx?RaceDate=2025/01/01&amp;RaceNo=9" TargetMode="External"/><Relationship Id="rId81" Type="http://schemas.openxmlformats.org/officeDocument/2006/relationships/hyperlink" Target="https://racing.hkjc.com/racing/information/English/Racing/LocalResults.aspx?RaceDate=2024/10/06&amp;RaceNo=5" TargetMode="External"/><Relationship Id="rId86" Type="http://schemas.openxmlformats.org/officeDocument/2006/relationships/hyperlink" Target="https://racing.hkjc.com/racing/video/play.asp?type=replay-full&amp;date=20241204&amp;no=08&amp;lang=eng" TargetMode="External"/><Relationship Id="rId130" Type="http://schemas.openxmlformats.org/officeDocument/2006/relationships/hyperlink" Target="https://racing.hkjc.com/racing/information/English/Racing/LocalResults.aspx?RaceDate=2024/03/10&amp;RaceNo=5" TargetMode="External"/><Relationship Id="rId135" Type="http://schemas.openxmlformats.org/officeDocument/2006/relationships/hyperlink" Target="https://racing.hkjc.com/racing/video/play.asp?type=replay-full&amp;date=20240407&amp;no=06&amp;lang=eng" TargetMode="External"/><Relationship Id="rId151" Type="http://schemas.openxmlformats.org/officeDocument/2006/relationships/hyperlink" Target="https://racing.hkjc.com/racing/video/play.asp?type=replay-full&amp;date=20250216&amp;no=10&amp;lang=eng" TargetMode="External"/><Relationship Id="rId156" Type="http://schemas.openxmlformats.org/officeDocument/2006/relationships/hyperlink" Target="https://racing.hkjc.com/racing/video/play.asp?type=replay-full&amp;date=20240511&amp;no=06&amp;lang=eng" TargetMode="External"/><Relationship Id="rId177" Type="http://schemas.openxmlformats.org/officeDocument/2006/relationships/hyperlink" Target="https://racing.hkjc.com/racing/video/play.asp?type=replay-full&amp;date=20241030&amp;no=06&amp;lang=eng" TargetMode="External"/><Relationship Id="rId198" Type="http://schemas.openxmlformats.org/officeDocument/2006/relationships/hyperlink" Target="https://racing.hkjc.com/racing/information/English/Racing/LocalResults.aspx?RaceDate=2025/02/05&amp;RaceNo=7" TargetMode="External"/><Relationship Id="rId172" Type="http://schemas.openxmlformats.org/officeDocument/2006/relationships/hyperlink" Target="https://racing.hkjc.com/racing/video/play.asp?type=replay-full&amp;date=20250105&amp;no=10&amp;lang=eng" TargetMode="External"/><Relationship Id="rId193" Type="http://schemas.openxmlformats.org/officeDocument/2006/relationships/hyperlink" Target="https://racing.hkjc.com/racing/video/play.asp?type=replay-full&amp;date=20241215&amp;no=04&amp;lang=eng" TargetMode="External"/><Relationship Id="rId202" Type="http://schemas.openxmlformats.org/officeDocument/2006/relationships/hyperlink" Target="https://racing.hkjc.com/racing/information/English/Horse/BTResult.aspx?Date=2025/01/21" TargetMode="External"/><Relationship Id="rId207" Type="http://schemas.openxmlformats.org/officeDocument/2006/relationships/hyperlink" Target="https://racing.hkjc.com/racing/information/English/Horse/Performance.aspx?HorseId=HK_2023_J487" TargetMode="External"/><Relationship Id="rId13" Type="http://schemas.openxmlformats.org/officeDocument/2006/relationships/hyperlink" Target="https://racing.hkjc.com/racing/video/play.asp?type=replay-full&amp;date=20241117&amp;no=11&amp;lang=eng" TargetMode="External"/><Relationship Id="rId18" Type="http://schemas.openxmlformats.org/officeDocument/2006/relationships/hyperlink" Target="https://racing.hkjc.com/racing/information/English/Racing/LocalResults.aspx?RaceDate=2025/01/12&amp;RaceNo=8" TargetMode="External"/><Relationship Id="rId39" Type="http://schemas.openxmlformats.org/officeDocument/2006/relationships/hyperlink" Target="https://racing.hkjc.com/racing/information/English/Racing/LocalResults.aspx?RaceDate=2024/11/17&amp;RaceNo=3" TargetMode="External"/><Relationship Id="rId109" Type="http://schemas.openxmlformats.org/officeDocument/2006/relationships/hyperlink" Target="https://racing.hkjc.com/racing/information/English/Racing/LocalResults.aspx?RaceDate=2024/07/06&amp;RaceNo=9" TargetMode="External"/><Relationship Id="rId34" Type="http://schemas.openxmlformats.org/officeDocument/2006/relationships/hyperlink" Target="https://racing.hkjc.com/racing/video/play.asp?type=replay-full&amp;date=20240908&amp;no=05&amp;lang=eng" TargetMode="External"/><Relationship Id="rId50" Type="http://schemas.openxmlformats.org/officeDocument/2006/relationships/hyperlink" Target="https://racing.hkjc.com/racing/video/play.asp?type=replay-full&amp;date=20240316&amp;no=03&amp;lang=eng" TargetMode="External"/><Relationship Id="rId55" Type="http://schemas.openxmlformats.org/officeDocument/2006/relationships/hyperlink" Target="https://racing.hkjc.com/racing/information/English/Racing/LocalResults.aspx?RaceDate=2024/07/06&amp;RaceNo=8" TargetMode="External"/><Relationship Id="rId76" Type="http://schemas.openxmlformats.org/officeDocument/2006/relationships/hyperlink" Target="https://racing.hkjc.com/racing/video/play.asp?type=replay-full&amp;date=20240327&amp;no=08&amp;lang=eng" TargetMode="External"/><Relationship Id="rId97" Type="http://schemas.openxmlformats.org/officeDocument/2006/relationships/hyperlink" Target="https://racing.hkjc.com/racing/information/English/Horse/BTResult.aspx?Date=2025/01/28" TargetMode="External"/><Relationship Id="rId104" Type="http://schemas.openxmlformats.org/officeDocument/2006/relationships/hyperlink" Target="https://racing.hkjc.com/racing/video/play.asp?type=replay-full&amp;date=20240414&amp;no=05&amp;lang=eng" TargetMode="External"/><Relationship Id="rId120" Type="http://schemas.openxmlformats.org/officeDocument/2006/relationships/hyperlink" Target="https://racing.hkjc.com/racing/video/play.asp?type=replay-full&amp;date=20250112&amp;no=09&amp;lang=eng" TargetMode="External"/><Relationship Id="rId125" Type="http://schemas.openxmlformats.org/officeDocument/2006/relationships/hyperlink" Target="https://racing.hkjc.com/racing/video/play.asp?type=replay-full&amp;date=20241222&amp;no=09&amp;lang=eng" TargetMode="External"/><Relationship Id="rId141" Type="http://schemas.openxmlformats.org/officeDocument/2006/relationships/hyperlink" Target="https://racing.hkjc.com/racing/video/play.asp?type=replay-full&amp;date=20241117&amp;no=11&amp;lang=eng" TargetMode="External"/><Relationship Id="rId146" Type="http://schemas.openxmlformats.org/officeDocument/2006/relationships/hyperlink" Target="https://racing.hkjc.com/racing/information/English/Racing/LocalResults.aspx?RaceDate=2025/01/01&amp;RaceNo=10" TargetMode="External"/><Relationship Id="rId167" Type="http://schemas.openxmlformats.org/officeDocument/2006/relationships/hyperlink" Target="https://racing.hkjc.com/racing/information/English/Racing/LocalResults.aspx?RaceDate=2024/11/24&amp;RaceNo=10" TargetMode="External"/><Relationship Id="rId188" Type="http://schemas.openxmlformats.org/officeDocument/2006/relationships/hyperlink" Target="https://racing.hkjc.com/racing/information/English/Racing/LocalResults.aspx?RaceDate=2024/03/10&amp;RaceNo=2" TargetMode="External"/><Relationship Id="rId7" Type="http://schemas.openxmlformats.org/officeDocument/2006/relationships/hyperlink" Target="https://racing.hkjc.com/racing/video/play.asp?type=replay-full&amp;date=20240908&amp;no=10&amp;lang=eng" TargetMode="External"/><Relationship Id="rId71" Type="http://schemas.openxmlformats.org/officeDocument/2006/relationships/hyperlink" Target="https://racing.hkjc.com/racing/information/English/Horse/BTResult.aspx?Date=2025/02/14" TargetMode="External"/><Relationship Id="rId92" Type="http://schemas.openxmlformats.org/officeDocument/2006/relationships/hyperlink" Target="https://racing.hkjc.com/racing/video/play.asp?type=replay-full&amp;date=20250131&amp;no=10&amp;lang=eng" TargetMode="External"/><Relationship Id="rId162" Type="http://schemas.openxmlformats.org/officeDocument/2006/relationships/hyperlink" Target="https://racing.hkjc.com/racing/video/play.asp?type=replay-full&amp;date=20240915&amp;no=10&amp;lang=eng" TargetMode="External"/><Relationship Id="rId183" Type="http://schemas.openxmlformats.org/officeDocument/2006/relationships/hyperlink" Target="https://racing.hkjc.com/racing/video/play.asp?type=replay-full&amp;date=20250209&amp;no=10&amp;lang=eng" TargetMode="External"/><Relationship Id="rId213" Type="http://schemas.openxmlformats.org/officeDocument/2006/relationships/hyperlink" Target="https://racing.hkjc.com/racing/video/play.asp?type=replay-full&amp;date=20250119&amp;no=11&amp;lang=eng" TargetMode="External"/><Relationship Id="rId2" Type="http://schemas.openxmlformats.org/officeDocument/2006/relationships/hyperlink" Target="https://racing.hkjc.com/racing/information/English/Racing/LocalResults.aspx?RaceDate=2024/06/02&amp;RaceNo=6" TargetMode="External"/><Relationship Id="rId29" Type="http://schemas.openxmlformats.org/officeDocument/2006/relationships/hyperlink" Target="https://racing.hkjc.com/racing/information/English/Racing/LocalResults.aspx?RaceDate=2024/05/19&amp;RaceNo=8" TargetMode="External"/><Relationship Id="rId24" Type="http://schemas.openxmlformats.org/officeDocument/2006/relationships/hyperlink" Target="https://racing.hkjc.com/racing/video/play.asp?type=replay-full&amp;date=20240331&amp;no=08&amp;lang=eng" TargetMode="External"/><Relationship Id="rId40" Type="http://schemas.openxmlformats.org/officeDocument/2006/relationships/hyperlink" Target="https://racing.hkjc.com/racing/video/play.asp?type=replay-full&amp;date=20241117&amp;no=03&amp;lang=eng" TargetMode="External"/><Relationship Id="rId45" Type="http://schemas.openxmlformats.org/officeDocument/2006/relationships/hyperlink" Target="https://racing.hkjc.com/racing/information/English/Racing/LocalResults.aspx?RaceDate=2025/01/05&amp;RaceNo=8" TargetMode="External"/><Relationship Id="rId66" Type="http://schemas.openxmlformats.org/officeDocument/2006/relationships/hyperlink" Target="https://racing.hkjc.com/racing/video/play.asp?type=replay-full&amp;date=20250101&amp;no=09&amp;lang=eng" TargetMode="External"/><Relationship Id="rId87" Type="http://schemas.openxmlformats.org/officeDocument/2006/relationships/hyperlink" Target="https://racing.hkjc.com/racing/information/English/Racing/LocalResults.aspx?RaceDate=2024/12/22&amp;RaceNo=7" TargetMode="External"/><Relationship Id="rId110" Type="http://schemas.openxmlformats.org/officeDocument/2006/relationships/hyperlink" Target="https://racing.hkjc.com/racing/video/play.asp?type=replay-full&amp;date=20240706&amp;no=09&amp;lang=eng" TargetMode="External"/><Relationship Id="rId115" Type="http://schemas.openxmlformats.org/officeDocument/2006/relationships/hyperlink" Target="https://racing.hkjc.com/racing/information/English/Racing/LocalResults.aspx?RaceDate=2024/11/17&amp;RaceNo=10" TargetMode="External"/><Relationship Id="rId131" Type="http://schemas.openxmlformats.org/officeDocument/2006/relationships/hyperlink" Target="https://racing.hkjc.com/racing/video/play.asp?type=replay-full&amp;date=20240310&amp;no=05&amp;lang=eng" TargetMode="External"/><Relationship Id="rId136" Type="http://schemas.openxmlformats.org/officeDocument/2006/relationships/hyperlink" Target="https://racing.hkjc.com/racing/information/English/Racing/LocalResults.aspx?RaceDate=2024/04/28&amp;RaceNo=3" TargetMode="External"/><Relationship Id="rId157" Type="http://schemas.openxmlformats.org/officeDocument/2006/relationships/hyperlink" Target="https://racing.hkjc.com/racing/information/English/Racing/LocalResults.aspx?RaceDate=2024/06/08&amp;RaceNo=6" TargetMode="External"/><Relationship Id="rId178" Type="http://schemas.openxmlformats.org/officeDocument/2006/relationships/hyperlink" Target="https://racing.hkjc.com/racing/information/English/Racing/LocalResults.aspx?RaceDate=2024/11/20&amp;RaceNo=5" TargetMode="External"/><Relationship Id="rId61" Type="http://schemas.openxmlformats.org/officeDocument/2006/relationships/hyperlink" Target="https://racing.hkjc.com/racing/information/English/Racing/LocalResults.aspx?RaceDate=2024/11/06&amp;RaceNo=8" TargetMode="External"/><Relationship Id="rId82" Type="http://schemas.openxmlformats.org/officeDocument/2006/relationships/hyperlink" Target="https://racing.hkjc.com/racing/video/play.asp?type=replay-full&amp;date=20241006&amp;no=05&amp;lang=eng" TargetMode="External"/><Relationship Id="rId152" Type="http://schemas.openxmlformats.org/officeDocument/2006/relationships/hyperlink" Target="https://racing.hkjc.com/racing/information/English/Horse/Performance.aspx?HorseId=HK_2023_J233" TargetMode="External"/><Relationship Id="rId173" Type="http://schemas.openxmlformats.org/officeDocument/2006/relationships/hyperlink" Target="https://racing.hkjc.com/racing/information/English/Racing/LocalResults.aspx?RaceDate=2025/01/31&amp;RaceNo=10" TargetMode="External"/><Relationship Id="rId194" Type="http://schemas.openxmlformats.org/officeDocument/2006/relationships/hyperlink" Target="https://racing.hkjc.com/racing/information/English/Racing/LocalResults.aspx?RaceDate=2025/01/01&amp;RaceNo=1" TargetMode="External"/><Relationship Id="rId199" Type="http://schemas.openxmlformats.org/officeDocument/2006/relationships/hyperlink" Target="https://racing.hkjc.com/racing/video/play.asp?type=replay-full&amp;date=20250205&amp;no=07&amp;lang=eng" TargetMode="External"/><Relationship Id="rId203" Type="http://schemas.openxmlformats.org/officeDocument/2006/relationships/hyperlink" Target="https://racing.hkjc.com/racing/information/English/Horse/BTResult.aspx?Date=2025/01/10" TargetMode="External"/><Relationship Id="rId208" Type="http://schemas.openxmlformats.org/officeDocument/2006/relationships/hyperlink" Target="https://racing.hkjc.com/racing/information/English/Racing/LocalResults.aspx?RaceDate=2024/11/17&amp;RaceNo=3" TargetMode="External"/><Relationship Id="rId19" Type="http://schemas.openxmlformats.org/officeDocument/2006/relationships/hyperlink" Target="https://racing.hkjc.com/racing/video/play.asp?type=replay-full&amp;date=20250112&amp;no=08&amp;lang=eng" TargetMode="External"/><Relationship Id="rId14" Type="http://schemas.openxmlformats.org/officeDocument/2006/relationships/hyperlink" Target="https://racing.hkjc.com/racing/information/English/Racing/LocalResults.aspx?RaceDate=2024/12/08&amp;RaceNo=3" TargetMode="External"/><Relationship Id="rId30" Type="http://schemas.openxmlformats.org/officeDocument/2006/relationships/hyperlink" Target="https://racing.hkjc.com/racing/video/play.asp?type=replay-full&amp;date=20240519&amp;no=08&amp;lang=eng" TargetMode="External"/><Relationship Id="rId35" Type="http://schemas.openxmlformats.org/officeDocument/2006/relationships/hyperlink" Target="https://racing.hkjc.com/racing/information/English/Racing/LocalResults.aspx?RaceDate=2024/09/28&amp;RaceNo=3" TargetMode="External"/><Relationship Id="rId56" Type="http://schemas.openxmlformats.org/officeDocument/2006/relationships/hyperlink" Target="https://racing.hkjc.com/racing/video/play.asp?type=replay-full&amp;date=20240706&amp;no=08&amp;lang=eng" TargetMode="External"/><Relationship Id="rId77" Type="http://schemas.openxmlformats.org/officeDocument/2006/relationships/hyperlink" Target="https://racing.hkjc.com/racing/information/English/Racing/LocalResults.aspx?RaceDate=2024/04/17&amp;RaceNo=9" TargetMode="External"/><Relationship Id="rId100" Type="http://schemas.openxmlformats.org/officeDocument/2006/relationships/hyperlink" Target="https://racing.hkjc.com/racing/video/play.asp?type=replay-full&amp;date=20240310&amp;no=05&amp;lang=eng" TargetMode="External"/><Relationship Id="rId105" Type="http://schemas.openxmlformats.org/officeDocument/2006/relationships/hyperlink" Target="https://racing.hkjc.com/racing/information/English/Racing/LocalResults.aspx?RaceDate=2024/05/11&amp;RaceNo=5" TargetMode="External"/><Relationship Id="rId126" Type="http://schemas.openxmlformats.org/officeDocument/2006/relationships/hyperlink" Target="https://racing.hkjc.com/racing/information/English/Horse/BTResult.aspx?Date=2025/02/07" TargetMode="External"/><Relationship Id="rId147" Type="http://schemas.openxmlformats.org/officeDocument/2006/relationships/hyperlink" Target="https://racing.hkjc.com/racing/video/play.asp?type=replay-full&amp;date=20250101&amp;no=10&amp;lang=eng" TargetMode="External"/><Relationship Id="rId168" Type="http://schemas.openxmlformats.org/officeDocument/2006/relationships/hyperlink" Target="https://racing.hkjc.com/racing/video/play.asp?type=replay-full&amp;date=20241124&amp;no=10&amp;lang=eng" TargetMode="External"/><Relationship Id="rId8" Type="http://schemas.openxmlformats.org/officeDocument/2006/relationships/hyperlink" Target="https://racing.hkjc.com/racing/information/English/Racing/LocalResults.aspx?RaceDate=2024/09/22&amp;RaceNo=9" TargetMode="External"/><Relationship Id="rId51" Type="http://schemas.openxmlformats.org/officeDocument/2006/relationships/hyperlink" Target="https://racing.hkjc.com/racing/information/English/Racing/LocalResults.aspx?RaceDate=2024/04/20&amp;RaceNo=4" TargetMode="External"/><Relationship Id="rId72" Type="http://schemas.openxmlformats.org/officeDocument/2006/relationships/hyperlink" Target="https://racing.hkjc.com/racing/information/English/Horse/Performance.aspx?HorseId=HK_2021_G204" TargetMode="External"/><Relationship Id="rId93" Type="http://schemas.openxmlformats.org/officeDocument/2006/relationships/hyperlink" Target="https://racing.hkjc.com/racing/information/English/Horse/Performance.aspx?HorseId=HK_2023_J363" TargetMode="External"/><Relationship Id="rId98" Type="http://schemas.openxmlformats.org/officeDocument/2006/relationships/hyperlink" Target="https://racing.hkjc.com/racing/information/English/Horse/Performance.aspx?HorseId=HK_2023_J158" TargetMode="External"/><Relationship Id="rId121" Type="http://schemas.openxmlformats.org/officeDocument/2006/relationships/hyperlink" Target="https://racing.hkjc.com/racing/information/English/Racing/LocalResults.aspx?RaceDate=2025/01/31&amp;RaceNo=10" TargetMode="External"/><Relationship Id="rId142" Type="http://schemas.openxmlformats.org/officeDocument/2006/relationships/hyperlink" Target="https://racing.hkjc.com/racing/information/English/Racing/LocalResults.aspx?RaceDate=2024/12/08&amp;RaceNo=3" TargetMode="External"/><Relationship Id="rId163" Type="http://schemas.openxmlformats.org/officeDocument/2006/relationships/hyperlink" Target="https://racing.hkjc.com/racing/information/English/Racing/LocalResults.aspx?RaceDate=2024/10/01&amp;RaceNo=10" TargetMode="External"/><Relationship Id="rId184" Type="http://schemas.openxmlformats.org/officeDocument/2006/relationships/hyperlink" Target="https://racing.hkjc.com/racing/information/English/Horse/Performance.aspx?HorseId=HK_2024_K264" TargetMode="External"/><Relationship Id="rId189" Type="http://schemas.openxmlformats.org/officeDocument/2006/relationships/hyperlink" Target="https://racing.hkjc.com/racing/video/play.asp?type=replay-full&amp;date=20240310&amp;no=02&amp;lang=eng" TargetMode="External"/><Relationship Id="rId3" Type="http://schemas.openxmlformats.org/officeDocument/2006/relationships/hyperlink" Target="https://racing.hkjc.com/racing/video/play.asp?type=replay-full&amp;date=20240602&amp;no=06&amp;lang=eng" TargetMode="External"/><Relationship Id="rId214" Type="http://schemas.openxmlformats.org/officeDocument/2006/relationships/hyperlink" Target="https://racing.hkjc.com/racing/information/English/Horse/BTResult.aspx?Date=2025/02/14" TargetMode="External"/><Relationship Id="rId25" Type="http://schemas.openxmlformats.org/officeDocument/2006/relationships/hyperlink" Target="https://racing.hkjc.com/racing/information/English/Racing/LocalResults.aspx?RaceDate=2024/04/14&amp;RaceNo=7" TargetMode="External"/><Relationship Id="rId46" Type="http://schemas.openxmlformats.org/officeDocument/2006/relationships/hyperlink" Target="https://racing.hkjc.com/racing/video/play.asp?type=replay-full&amp;date=20250105&amp;no=08&amp;lang=eng" TargetMode="External"/><Relationship Id="rId67" Type="http://schemas.openxmlformats.org/officeDocument/2006/relationships/hyperlink" Target="https://racing.hkjc.com/racing/information/English/Racing/LocalResults.aspx?RaceDate=2025/01/15&amp;RaceNo=9" TargetMode="External"/><Relationship Id="rId116" Type="http://schemas.openxmlformats.org/officeDocument/2006/relationships/hyperlink" Target="https://racing.hkjc.com/racing/video/play.asp?type=replay-full&amp;date=20241117&amp;no=10&amp;lang=eng" TargetMode="External"/><Relationship Id="rId137" Type="http://schemas.openxmlformats.org/officeDocument/2006/relationships/hyperlink" Target="https://racing.hkjc.com/racing/video/play.asp?type=replay-full&amp;date=20240428&amp;no=03&amp;lang=eng" TargetMode="External"/><Relationship Id="rId158" Type="http://schemas.openxmlformats.org/officeDocument/2006/relationships/hyperlink" Target="https://racing.hkjc.com/racing/video/play.asp?type=replay-full&amp;date=20240608&amp;no=06&amp;lang=eng" TargetMode="External"/><Relationship Id="rId20" Type="http://schemas.openxmlformats.org/officeDocument/2006/relationships/hyperlink" Target="https://racing.hkjc.com/racing/information/English/Racing/LocalResults.aspx?RaceDate=2025/01/31&amp;RaceNo=10" TargetMode="External"/><Relationship Id="rId41" Type="http://schemas.openxmlformats.org/officeDocument/2006/relationships/hyperlink" Target="https://racing.hkjc.com/racing/information/English/Racing/LocalResults.aspx?RaceDate=2024/12/01&amp;RaceNo=2" TargetMode="External"/><Relationship Id="rId62" Type="http://schemas.openxmlformats.org/officeDocument/2006/relationships/hyperlink" Target="https://racing.hkjc.com/racing/video/play.asp?type=replay-full&amp;date=20241106&amp;no=08&amp;lang=eng" TargetMode="External"/><Relationship Id="rId83" Type="http://schemas.openxmlformats.org/officeDocument/2006/relationships/hyperlink" Target="https://racing.hkjc.com/racing/information/English/Racing/LocalResults.aspx?RaceDate=2024/11/06&amp;RaceNo=8" TargetMode="External"/><Relationship Id="rId88" Type="http://schemas.openxmlformats.org/officeDocument/2006/relationships/hyperlink" Target="https://racing.hkjc.com/racing/video/play.asp?type=replay-full&amp;date=20241222&amp;no=07&amp;lang=eng" TargetMode="External"/><Relationship Id="rId111" Type="http://schemas.openxmlformats.org/officeDocument/2006/relationships/hyperlink" Target="https://racing.hkjc.com/racing/information/English/Racing/LocalResults.aspx?RaceDate=2024/09/28&amp;RaceNo=10" TargetMode="External"/><Relationship Id="rId132" Type="http://schemas.openxmlformats.org/officeDocument/2006/relationships/hyperlink" Target="https://racing.hkjc.com/racing/information/English/Racing/LocalResults.aspx?RaceDate=2024/03/24&amp;RaceNo=3" TargetMode="External"/><Relationship Id="rId153" Type="http://schemas.openxmlformats.org/officeDocument/2006/relationships/hyperlink" Target="https://racing.hkjc.com/racing/information/English/Racing/LocalResults.aspx?RaceDate=2024/04/14&amp;RaceNo=7" TargetMode="External"/><Relationship Id="rId174" Type="http://schemas.openxmlformats.org/officeDocument/2006/relationships/hyperlink" Target="https://racing.hkjc.com/racing/video/play.asp?type=replay-full&amp;date=20250131&amp;no=10&amp;lang=eng" TargetMode="External"/><Relationship Id="rId179" Type="http://schemas.openxmlformats.org/officeDocument/2006/relationships/hyperlink" Target="https://racing.hkjc.com/racing/video/play.asp?type=replay-full&amp;date=20241120&amp;no=05&amp;lang=eng" TargetMode="External"/><Relationship Id="rId195" Type="http://schemas.openxmlformats.org/officeDocument/2006/relationships/hyperlink" Target="https://racing.hkjc.com/racing/video/play.asp?type=replay-full&amp;date=20250101&amp;no=01&amp;lang=eng" TargetMode="External"/><Relationship Id="rId209" Type="http://schemas.openxmlformats.org/officeDocument/2006/relationships/hyperlink" Target="https://racing.hkjc.com/racing/video/play.asp?type=replay-full&amp;date=20241117&amp;no=03&amp;lang=eng" TargetMode="External"/><Relationship Id="rId190" Type="http://schemas.openxmlformats.org/officeDocument/2006/relationships/hyperlink" Target="https://racing.hkjc.com/racing/information/English/Racing/LocalResults.aspx?RaceDate=2024/11/24&amp;RaceNo=2" TargetMode="External"/><Relationship Id="rId204" Type="http://schemas.openxmlformats.org/officeDocument/2006/relationships/hyperlink" Target="https://racing.hkjc.com/racing/information/English/Horse/Performance.aspx?HorseId=HK_2024_K074" TargetMode="External"/><Relationship Id="rId15" Type="http://schemas.openxmlformats.org/officeDocument/2006/relationships/hyperlink" Target="https://racing.hkjc.com/racing/video/play.asp?type=replay-full&amp;date=20241208&amp;no=03&amp;lang=eng" TargetMode="External"/><Relationship Id="rId36" Type="http://schemas.openxmlformats.org/officeDocument/2006/relationships/hyperlink" Target="https://racing.hkjc.com/racing/video/play.asp?type=replay-full&amp;date=20240928&amp;no=03&amp;lang=eng" TargetMode="External"/><Relationship Id="rId57" Type="http://schemas.openxmlformats.org/officeDocument/2006/relationships/hyperlink" Target="https://racing.hkjc.com/racing/information/English/Racing/LocalResults.aspx?RaceDate=2024/09/18&amp;RaceNo=1" TargetMode="External"/><Relationship Id="rId106" Type="http://schemas.openxmlformats.org/officeDocument/2006/relationships/hyperlink" Target="https://racing.hkjc.com/racing/video/play.asp?type=replay-full&amp;date=20240511&amp;no=05&amp;lang=eng" TargetMode="External"/><Relationship Id="rId127" Type="http://schemas.openxmlformats.org/officeDocument/2006/relationships/hyperlink" Target="https://racing.hkjc.com/racing/information/English/Horse/Performance.aspx?HorseId=HK_2022_H439" TargetMode="External"/><Relationship Id="rId10" Type="http://schemas.openxmlformats.org/officeDocument/2006/relationships/hyperlink" Target="https://racing.hkjc.com/racing/information/English/Racing/LocalResults.aspx?RaceDate=2024/10/06&amp;RaceNo=9" TargetMode="External"/><Relationship Id="rId31" Type="http://schemas.openxmlformats.org/officeDocument/2006/relationships/hyperlink" Target="https://racing.hkjc.com/racing/information/English/Racing/LocalResults.aspx?RaceDate=2024/06/15&amp;RaceNo=5" TargetMode="External"/><Relationship Id="rId52" Type="http://schemas.openxmlformats.org/officeDocument/2006/relationships/hyperlink" Target="https://racing.hkjc.com/racing/video/play.asp?type=replay-full&amp;date=20240420&amp;no=04&amp;lang=eng" TargetMode="External"/><Relationship Id="rId73" Type="http://schemas.openxmlformats.org/officeDocument/2006/relationships/hyperlink" Target="https://racing.hkjc.com/racing/information/English/Racing/LocalResults.aspx?RaceDate=2024/03/06&amp;RaceNo=5" TargetMode="External"/><Relationship Id="rId78" Type="http://schemas.openxmlformats.org/officeDocument/2006/relationships/hyperlink" Target="https://racing.hkjc.com/racing/video/play.asp?type=replay-full&amp;date=20240417&amp;no=09&amp;lang=eng" TargetMode="External"/><Relationship Id="rId94" Type="http://schemas.openxmlformats.org/officeDocument/2006/relationships/hyperlink" Target="https://racing.hkjc.com/racing/information/English/Racing/LocalResults.aspx?RaceDate=2025/01/05&amp;RaceNo=8" TargetMode="External"/><Relationship Id="rId99" Type="http://schemas.openxmlformats.org/officeDocument/2006/relationships/hyperlink" Target="https://racing.hkjc.com/racing/information/English/Racing/LocalResults.aspx?RaceDate=2024/03/10&amp;RaceNo=5" TargetMode="External"/><Relationship Id="rId101" Type="http://schemas.openxmlformats.org/officeDocument/2006/relationships/hyperlink" Target="https://racing.hkjc.com/racing/information/English/Racing/LocalResults.aspx?RaceDate=2024/03/31&amp;RaceNo=8" TargetMode="External"/><Relationship Id="rId122" Type="http://schemas.openxmlformats.org/officeDocument/2006/relationships/hyperlink" Target="https://racing.hkjc.com/racing/video/play.asp?type=replay-full&amp;date=20250131&amp;no=10&amp;lang=eng" TargetMode="External"/><Relationship Id="rId143" Type="http://schemas.openxmlformats.org/officeDocument/2006/relationships/hyperlink" Target="https://racing.hkjc.com/racing/video/play.asp?type=replay-full&amp;date=20241208&amp;no=03&amp;lang=eng" TargetMode="External"/><Relationship Id="rId148" Type="http://schemas.openxmlformats.org/officeDocument/2006/relationships/hyperlink" Target="https://racing.hkjc.com/racing/information/English/Racing/LocalResults.aspx?RaceDate=2025/01/26&amp;RaceNo=10" TargetMode="External"/><Relationship Id="rId164" Type="http://schemas.openxmlformats.org/officeDocument/2006/relationships/hyperlink" Target="https://racing.hkjc.com/racing/video/play.asp?type=replay-full&amp;date=20241001&amp;no=10&amp;lang=eng" TargetMode="External"/><Relationship Id="rId169" Type="http://schemas.openxmlformats.org/officeDocument/2006/relationships/hyperlink" Target="https://racing.hkjc.com/racing/information/English/Racing/LocalResults.aspx?RaceDate=2024/12/15&amp;RaceNo=10" TargetMode="External"/><Relationship Id="rId185" Type="http://schemas.openxmlformats.org/officeDocument/2006/relationships/hyperlink" Target="https://racing.hkjc.com/racing/information/English/Racing/LocalResults.aspx?RaceDate=2025/02/09&amp;RaceNo=10" TargetMode="External"/><Relationship Id="rId4" Type="http://schemas.openxmlformats.org/officeDocument/2006/relationships/hyperlink" Target="https://racing.hkjc.com/racing/information/English/Racing/LocalResults.aspx?RaceDate=2024/06/23&amp;RaceNo=10" TargetMode="External"/><Relationship Id="rId9" Type="http://schemas.openxmlformats.org/officeDocument/2006/relationships/hyperlink" Target="https://racing.hkjc.com/racing/video/play.asp?type=replay-full&amp;date=20240922&amp;no=09&amp;lang=eng" TargetMode="External"/><Relationship Id="rId180" Type="http://schemas.openxmlformats.org/officeDocument/2006/relationships/hyperlink" Target="https://racing.hkjc.com/racing/information/English/Racing/LocalResults.aspx?RaceDate=2024/12/15&amp;RaceNo=3" TargetMode="External"/><Relationship Id="rId210" Type="http://schemas.openxmlformats.org/officeDocument/2006/relationships/hyperlink" Target="https://racing.hkjc.com/racing/information/English/Racing/LocalResults.aspx?RaceDate=2024/12/15&amp;RaceNo=9" TargetMode="External"/><Relationship Id="rId215" Type="http://schemas.openxmlformats.org/officeDocument/2006/relationships/vmlDrawing" Target="../drawings/vmlDrawing1.vml"/><Relationship Id="rId26" Type="http://schemas.openxmlformats.org/officeDocument/2006/relationships/hyperlink" Target="https://racing.hkjc.com/racing/video/play.asp?type=replay-full&amp;date=20240414&amp;no=07&amp;lang=eng" TargetMode="External"/><Relationship Id="rId47" Type="http://schemas.openxmlformats.org/officeDocument/2006/relationships/hyperlink" Target="https://racing.hkjc.com/racing/information/English/Horse/BTResult.aspx?Date=2025/01/20" TargetMode="External"/><Relationship Id="rId68" Type="http://schemas.openxmlformats.org/officeDocument/2006/relationships/hyperlink" Target="https://racing.hkjc.com/racing/video/play.asp?type=replay-full&amp;date=20250115&amp;no=09&amp;lang=eng" TargetMode="External"/><Relationship Id="rId89" Type="http://schemas.openxmlformats.org/officeDocument/2006/relationships/hyperlink" Target="https://racing.hkjc.com/racing/information/English/Racing/LocalResults.aspx?RaceDate=2025/01/12&amp;RaceNo=8" TargetMode="External"/><Relationship Id="rId112" Type="http://schemas.openxmlformats.org/officeDocument/2006/relationships/hyperlink" Target="https://racing.hkjc.com/racing/video/play.asp?type=replay-full&amp;date=20240928&amp;no=10&amp;lang=eng" TargetMode="External"/><Relationship Id="rId133" Type="http://schemas.openxmlformats.org/officeDocument/2006/relationships/hyperlink" Target="https://racing.hkjc.com/racing/video/play.asp?type=replay-full&amp;date=20240324&amp;no=03&amp;lang=eng" TargetMode="External"/><Relationship Id="rId154" Type="http://schemas.openxmlformats.org/officeDocument/2006/relationships/hyperlink" Target="https://racing.hkjc.com/racing/video/play.asp?type=replay-full&amp;date=20240414&amp;no=07&amp;lang=eng" TargetMode="External"/><Relationship Id="rId175" Type="http://schemas.openxmlformats.org/officeDocument/2006/relationships/hyperlink" Target="https://racing.hkjc.com/racing/information/English/Horse/Performance.aspx?HorseId=HK_2023_J489" TargetMode="External"/><Relationship Id="rId196" Type="http://schemas.openxmlformats.org/officeDocument/2006/relationships/hyperlink" Target="https://racing.hkjc.com/racing/information/English/Racing/LocalResults.aspx?RaceDate=2025/01/19&amp;RaceNo=11" TargetMode="External"/><Relationship Id="rId200" Type="http://schemas.openxmlformats.org/officeDocument/2006/relationships/hyperlink" Target="https://racing.hkjc.com/racing/information/English/Horse/Performance.aspx?HorseId=HK_2024_K170" TargetMode="External"/><Relationship Id="rId16" Type="http://schemas.openxmlformats.org/officeDocument/2006/relationships/hyperlink" Target="https://racing.hkjc.com/racing/information/English/Racing/LocalResults.aspx?RaceDate=2024/12/22&amp;RaceNo=7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information/English/Racing/LocalResults.aspx?RaceDate=2024/05/26&amp;RaceNo=10" TargetMode="External"/><Relationship Id="rId21" Type="http://schemas.openxmlformats.org/officeDocument/2006/relationships/hyperlink" Target="https://racing.hkjc.com/racing/video/play.asp?type=replay-full&amp;date=20250119&amp;no=07&amp;lang=eng" TargetMode="External"/><Relationship Id="rId42" Type="http://schemas.openxmlformats.org/officeDocument/2006/relationships/hyperlink" Target="https://racing.hkjc.com/racing/information/English/Racing/LocalResults.aspx?RaceDate=2024/03/03&amp;RaceNo=7" TargetMode="External"/><Relationship Id="rId63" Type="http://schemas.openxmlformats.org/officeDocument/2006/relationships/hyperlink" Target="https://racing.hkjc.com/racing/video/play.asp?type=replay-full&amp;date=20241117&amp;no=10&amp;lang=eng" TargetMode="External"/><Relationship Id="rId84" Type="http://schemas.openxmlformats.org/officeDocument/2006/relationships/hyperlink" Target="https://racing.hkjc.com/racing/video/play.asp?type=replay-full&amp;date=20240626&amp;no=08&amp;lang=eng" TargetMode="External"/><Relationship Id="rId138" Type="http://schemas.openxmlformats.org/officeDocument/2006/relationships/hyperlink" Target="https://racing.hkjc.com/racing/information/English/Racing/LocalResults.aspx?RaceDate=2024/12/08&amp;RaceNo=9" TargetMode="External"/><Relationship Id="rId159" Type="http://schemas.openxmlformats.org/officeDocument/2006/relationships/hyperlink" Target="https://racing.hkjc.com/racing/information/English/Racing/LocalResults.aspx?RaceDate=2024/10/30&amp;RaceNo=8" TargetMode="External"/><Relationship Id="rId170" Type="http://schemas.openxmlformats.org/officeDocument/2006/relationships/hyperlink" Target="https://racing.hkjc.com/racing/information/English/Horse/Performance.aspx?HorseId=HK_2023_J272" TargetMode="External"/><Relationship Id="rId191" Type="http://schemas.openxmlformats.org/officeDocument/2006/relationships/hyperlink" Target="https://racing.hkjc.com/racing/video/play.asp?type=replay-full&amp;date=20240615&amp;no=04&amp;lang=eng" TargetMode="External"/><Relationship Id="rId205" Type="http://schemas.openxmlformats.org/officeDocument/2006/relationships/hyperlink" Target="https://racing.hkjc.com/racing/video/play.asp?type=replay-full&amp;date=20240519&amp;no=04&amp;lang=eng" TargetMode="External"/><Relationship Id="rId226" Type="http://schemas.openxmlformats.org/officeDocument/2006/relationships/hyperlink" Target="https://racing.hkjc.com/racing/video/play.asp?type=replay-full&amp;date=20240331&amp;no=10&amp;lang=eng" TargetMode="External"/><Relationship Id="rId247" Type="http://schemas.openxmlformats.org/officeDocument/2006/relationships/hyperlink" Target="https://racing.hkjc.com/racing/information/English/Horse/BTResult.aspx?Date=2025/02/14" TargetMode="External"/><Relationship Id="rId107" Type="http://schemas.openxmlformats.org/officeDocument/2006/relationships/hyperlink" Target="https://racing.hkjc.com/racing/information/English/Horse/BTResult.aspx?Date=2025/01/24" TargetMode="External"/><Relationship Id="rId268" Type="http://schemas.openxmlformats.org/officeDocument/2006/relationships/hyperlink" Target="https://racing.hkjc.com/racing/information/English/Horse/BTResult.aspx?Date=2024/11/08" TargetMode="External"/><Relationship Id="rId11" Type="http://schemas.openxmlformats.org/officeDocument/2006/relationships/hyperlink" Target="https://racing.hkjc.com/racing/video/play.asp?type=replay-full&amp;date=20240908&amp;no=07&amp;lang=eng" TargetMode="External"/><Relationship Id="rId32" Type="http://schemas.openxmlformats.org/officeDocument/2006/relationships/hyperlink" Target="https://racing.hkjc.com/racing/video/play.asp?type=replay-full&amp;date=20241020&amp;no=09&amp;lang=eng" TargetMode="External"/><Relationship Id="rId53" Type="http://schemas.openxmlformats.org/officeDocument/2006/relationships/hyperlink" Target="https://racing.hkjc.com/racing/video/play.asp?type=replay-full&amp;date=20240623&amp;no=11&amp;lang=eng" TargetMode="External"/><Relationship Id="rId74" Type="http://schemas.openxmlformats.org/officeDocument/2006/relationships/hyperlink" Target="https://racing.hkjc.com/racing/video/play.asp?type=replay-full&amp;date=20240228&amp;no=08&amp;lang=eng" TargetMode="External"/><Relationship Id="rId128" Type="http://schemas.openxmlformats.org/officeDocument/2006/relationships/hyperlink" Target="https://racing.hkjc.com/racing/video/play.asp?type=replay-full&amp;date=20241229&amp;no=09&amp;lang=eng" TargetMode="External"/><Relationship Id="rId149" Type="http://schemas.openxmlformats.org/officeDocument/2006/relationships/hyperlink" Target="https://racing.hkjc.com/racing/information/English/Racing/LocalResults.aspx?RaceDate=2024/05/19&amp;RaceNo=9" TargetMode="External"/><Relationship Id="rId5" Type="http://schemas.openxmlformats.org/officeDocument/2006/relationships/hyperlink" Target="https://racing.hkjc.com/racing/video/play.asp?type=replay-full&amp;date=20240428&amp;no=09&amp;lang=eng" TargetMode="External"/><Relationship Id="rId95" Type="http://schemas.openxmlformats.org/officeDocument/2006/relationships/hyperlink" Target="https://racing.hkjc.com/racing/information/English/Racing/LocalResults.aspx?RaceDate=2025/01/19&amp;RaceNo=7" TargetMode="External"/><Relationship Id="rId160" Type="http://schemas.openxmlformats.org/officeDocument/2006/relationships/hyperlink" Target="https://racing.hkjc.com/racing/video/play.asp?type=replay-full&amp;date=20241030&amp;no=08&amp;lang=eng" TargetMode="External"/><Relationship Id="rId181" Type="http://schemas.openxmlformats.org/officeDocument/2006/relationships/hyperlink" Target="https://racing.hkjc.com/racing/information/English/Racing/LocalResults.aspx?RaceDate=2024/12/15&amp;RaceNo=6" TargetMode="External"/><Relationship Id="rId216" Type="http://schemas.openxmlformats.org/officeDocument/2006/relationships/hyperlink" Target="https://racing.hkjc.com/racing/information/English/Racing/LocalResults.aspx?RaceDate=2024/12/15&amp;RaceNo=5" TargetMode="External"/><Relationship Id="rId237" Type="http://schemas.openxmlformats.org/officeDocument/2006/relationships/hyperlink" Target="https://racing.hkjc.com/racing/information/English/Racing/LocalResults.aspx?RaceDate=2024/11/03&amp;RaceNo=9" TargetMode="External"/><Relationship Id="rId258" Type="http://schemas.openxmlformats.org/officeDocument/2006/relationships/hyperlink" Target="https://racing.hkjc.com/racing/information/English/Racing/LocalResults.aspx?RaceDate=2024/12/08&amp;RaceNo=3" TargetMode="External"/><Relationship Id="rId22" Type="http://schemas.openxmlformats.org/officeDocument/2006/relationships/hyperlink" Target="https://racing.hkjc.com/racing/information/English/Horse/Performance.aspx?HorseId=HK_2022_H461" TargetMode="External"/><Relationship Id="rId43" Type="http://schemas.openxmlformats.org/officeDocument/2006/relationships/hyperlink" Target="https://racing.hkjc.com/racing/video/play.asp?type=replay-full&amp;date=20240303&amp;no=07&amp;lang=eng" TargetMode="External"/><Relationship Id="rId64" Type="http://schemas.openxmlformats.org/officeDocument/2006/relationships/hyperlink" Target="https://racing.hkjc.com/racing/information/English/Racing/LocalResults.aspx?RaceDate=2024/12/08&amp;RaceNo=9" TargetMode="External"/><Relationship Id="rId118" Type="http://schemas.openxmlformats.org/officeDocument/2006/relationships/hyperlink" Target="https://racing.hkjc.com/racing/video/play.asp?type=replay-full&amp;date=20240526&amp;no=10&amp;lang=eng" TargetMode="External"/><Relationship Id="rId139" Type="http://schemas.openxmlformats.org/officeDocument/2006/relationships/hyperlink" Target="https://racing.hkjc.com/racing/video/play.asp?type=replay-full&amp;date=20241208&amp;no=09&amp;lang=eng" TargetMode="External"/><Relationship Id="rId85" Type="http://schemas.openxmlformats.org/officeDocument/2006/relationships/hyperlink" Target="https://racing.hkjc.com/racing/information/English/Racing/LocalResults.aspx?RaceDate=2024/09/25&amp;RaceNo=5" TargetMode="External"/><Relationship Id="rId150" Type="http://schemas.openxmlformats.org/officeDocument/2006/relationships/hyperlink" Target="https://racing.hkjc.com/racing/video/play.asp?type=replay-full&amp;date=20240519&amp;no=09&amp;lang=eng" TargetMode="External"/><Relationship Id="rId171" Type="http://schemas.openxmlformats.org/officeDocument/2006/relationships/hyperlink" Target="https://racing.hkjc.com/racing/information/English/Racing/LocalResults.aspx?RaceDate=2024/05/26&amp;RaceNo=5" TargetMode="External"/><Relationship Id="rId192" Type="http://schemas.openxmlformats.org/officeDocument/2006/relationships/hyperlink" Target="https://racing.hkjc.com/racing/information/English/Racing/LocalResults.aspx?RaceDate=2024/07/14&amp;RaceNo=6" TargetMode="External"/><Relationship Id="rId206" Type="http://schemas.openxmlformats.org/officeDocument/2006/relationships/hyperlink" Target="https://racing.hkjc.com/racing/information/English/Racing/LocalResults.aspx?RaceDate=2024/07/01&amp;RaceNo=8" TargetMode="External"/><Relationship Id="rId227" Type="http://schemas.openxmlformats.org/officeDocument/2006/relationships/hyperlink" Target="https://racing.hkjc.com/racing/information/English/Racing/LocalResults.aspx?RaceDate=2024/04/20&amp;RaceNo=10" TargetMode="External"/><Relationship Id="rId248" Type="http://schemas.openxmlformats.org/officeDocument/2006/relationships/hyperlink" Target="https://racing.hkjc.com/racing/information/English/Horse/Performance.aspx?HorseId=HK_2023_J230" TargetMode="External"/><Relationship Id="rId269" Type="http://schemas.openxmlformats.org/officeDocument/2006/relationships/vmlDrawing" Target="../drawings/vmlDrawing2.vml"/><Relationship Id="rId12" Type="http://schemas.openxmlformats.org/officeDocument/2006/relationships/hyperlink" Target="https://racing.hkjc.com/racing/information/English/Racing/LocalResults.aspx?RaceDate=2024/10/01&amp;RaceNo=8" TargetMode="External"/><Relationship Id="rId33" Type="http://schemas.openxmlformats.org/officeDocument/2006/relationships/hyperlink" Target="https://racing.hkjc.com/racing/information/English/Racing/LocalResults.aspx?RaceDate=2024/11/24&amp;RaceNo=8" TargetMode="External"/><Relationship Id="rId108" Type="http://schemas.openxmlformats.org/officeDocument/2006/relationships/hyperlink" Target="https://racing.hkjc.com/racing/information/English/Horse/Performance.aspx?HorseId=HK_2021_G209" TargetMode="External"/><Relationship Id="rId129" Type="http://schemas.openxmlformats.org/officeDocument/2006/relationships/hyperlink" Target="https://racing.hkjc.com/racing/information/English/Racing/LocalResults.aspx?RaceDate=2025/01/19&amp;RaceNo=7" TargetMode="External"/><Relationship Id="rId54" Type="http://schemas.openxmlformats.org/officeDocument/2006/relationships/hyperlink" Target="https://racing.hkjc.com/racing/information/English/Racing/LocalResults.aspx?RaceDate=2024/07/14&amp;RaceNo=11" TargetMode="External"/><Relationship Id="rId75" Type="http://schemas.openxmlformats.org/officeDocument/2006/relationships/hyperlink" Target="https://racing.hkjc.com/racing/information/English/Racing/LocalResults.aspx?RaceDate=2024/03/20&amp;RaceNo=9" TargetMode="External"/><Relationship Id="rId96" Type="http://schemas.openxmlformats.org/officeDocument/2006/relationships/hyperlink" Target="https://racing.hkjc.com/racing/video/play.asp?type=replay-full&amp;date=20250119&amp;no=07&amp;lang=eng" TargetMode="External"/><Relationship Id="rId140" Type="http://schemas.openxmlformats.org/officeDocument/2006/relationships/hyperlink" Target="https://racing.hkjc.com/racing/information/English/Racing/LocalResults.aspx?RaceDate=2024/12/29&amp;RaceNo=10" TargetMode="External"/><Relationship Id="rId161" Type="http://schemas.openxmlformats.org/officeDocument/2006/relationships/hyperlink" Target="https://racing.hkjc.com/racing/information/English/Racing/LocalResults.aspx?RaceDate=2024/12/04&amp;RaceNo=8" TargetMode="External"/><Relationship Id="rId182" Type="http://schemas.openxmlformats.org/officeDocument/2006/relationships/hyperlink" Target="https://racing.hkjc.com/racing/video/play.asp?type=replay-full&amp;date=20241215&amp;no=06&amp;lang=eng" TargetMode="External"/><Relationship Id="rId217" Type="http://schemas.openxmlformats.org/officeDocument/2006/relationships/hyperlink" Target="https://racing.hkjc.com/racing/video/play.asp?type=replay-full&amp;date=20241215&amp;no=05&amp;lang=eng" TargetMode="External"/><Relationship Id="rId6" Type="http://schemas.openxmlformats.org/officeDocument/2006/relationships/hyperlink" Target="https://racing.hkjc.com/racing/information/English/Racing/LocalResults.aspx?RaceDate=2024/06/02&amp;RaceNo=2" TargetMode="External"/><Relationship Id="rId238" Type="http://schemas.openxmlformats.org/officeDocument/2006/relationships/hyperlink" Target="https://racing.hkjc.com/racing/video/play.asp?type=replay-full&amp;date=20241103&amp;no=09&amp;lang=eng" TargetMode="External"/><Relationship Id="rId259" Type="http://schemas.openxmlformats.org/officeDocument/2006/relationships/hyperlink" Target="https://racing.hkjc.com/racing/video/play.asp?type=replay-full&amp;date=20241208&amp;no=03&amp;lang=eng" TargetMode="External"/><Relationship Id="rId23" Type="http://schemas.openxmlformats.org/officeDocument/2006/relationships/hyperlink" Target="https://racing.hkjc.com/racing/information/English/Racing/LocalResults.aspx?RaceDate=2024/03/24&amp;RaceNo=2" TargetMode="External"/><Relationship Id="rId28" Type="http://schemas.openxmlformats.org/officeDocument/2006/relationships/hyperlink" Target="https://racing.hkjc.com/racing/video/play.asp?type=replay-full&amp;date=20240511&amp;no=08&amp;lang=eng" TargetMode="External"/><Relationship Id="rId49" Type="http://schemas.openxmlformats.org/officeDocument/2006/relationships/hyperlink" Target="https://racing.hkjc.com/racing/video/play.asp?type=replay-full&amp;date=20240526&amp;no=10&amp;lang=eng" TargetMode="External"/><Relationship Id="rId114" Type="http://schemas.openxmlformats.org/officeDocument/2006/relationships/hyperlink" Target="https://racing.hkjc.com/racing/video/play.asp?type=replay-full&amp;date=20240410&amp;no=03&amp;lang=eng" TargetMode="External"/><Relationship Id="rId119" Type="http://schemas.openxmlformats.org/officeDocument/2006/relationships/hyperlink" Target="https://racing.hkjc.com/racing/information/English/Racing/LocalResults.aspx?RaceDate=2024/06/12&amp;RaceNo=7" TargetMode="External"/><Relationship Id="rId270" Type="http://schemas.openxmlformats.org/officeDocument/2006/relationships/comments" Target="../comments2.xml"/><Relationship Id="rId44" Type="http://schemas.openxmlformats.org/officeDocument/2006/relationships/hyperlink" Target="https://racing.hkjc.com/racing/information/English/Racing/LocalResults.aspx?RaceDate=2024/03/24&amp;RaceNo=7" TargetMode="External"/><Relationship Id="rId60" Type="http://schemas.openxmlformats.org/officeDocument/2006/relationships/hyperlink" Target="https://racing.hkjc.com/racing/information/English/Racing/LocalResults.aspx?RaceDate=2024/11/03&amp;RaceNo=10" TargetMode="External"/><Relationship Id="rId65" Type="http://schemas.openxmlformats.org/officeDocument/2006/relationships/hyperlink" Target="https://racing.hkjc.com/racing/video/play.asp?type=replay-full&amp;date=20241208&amp;no=09&amp;lang=eng" TargetMode="External"/><Relationship Id="rId81" Type="http://schemas.openxmlformats.org/officeDocument/2006/relationships/hyperlink" Target="https://racing.hkjc.com/racing/information/English/Racing/LocalResults.aspx?RaceDate=2024/06/05&amp;RaceNo=7" TargetMode="External"/><Relationship Id="rId86" Type="http://schemas.openxmlformats.org/officeDocument/2006/relationships/hyperlink" Target="https://racing.hkjc.com/racing/video/play.asp?type=replay-full&amp;date=20240925&amp;no=05&amp;lang=eng" TargetMode="External"/><Relationship Id="rId130" Type="http://schemas.openxmlformats.org/officeDocument/2006/relationships/hyperlink" Target="https://racing.hkjc.com/racing/video/play.asp?type=replay-full&amp;date=20250119&amp;no=07&amp;lang=eng" TargetMode="External"/><Relationship Id="rId135" Type="http://schemas.openxmlformats.org/officeDocument/2006/relationships/hyperlink" Target="https://racing.hkjc.com/racing/video/play.asp?type=replay-full&amp;date=20240225&amp;no=10&amp;lang=eng" TargetMode="External"/><Relationship Id="rId151" Type="http://schemas.openxmlformats.org/officeDocument/2006/relationships/hyperlink" Target="https://racing.hkjc.com/racing/information/English/Racing/LocalResults.aspx?RaceDate=2024/06/12&amp;RaceNo=7" TargetMode="External"/><Relationship Id="rId156" Type="http://schemas.openxmlformats.org/officeDocument/2006/relationships/hyperlink" Target="https://racing.hkjc.com/racing/video/play.asp?type=replay-full&amp;date=20240911&amp;no=08&amp;lang=eng" TargetMode="External"/><Relationship Id="rId177" Type="http://schemas.openxmlformats.org/officeDocument/2006/relationships/hyperlink" Target="https://racing.hkjc.com/racing/information/English/Racing/LocalResults.aspx?RaceDate=2024/10/01&amp;RaceNo=5" TargetMode="External"/><Relationship Id="rId198" Type="http://schemas.openxmlformats.org/officeDocument/2006/relationships/hyperlink" Target="https://racing.hkjc.com/racing/information/English/Racing/LocalResults.aspx?RaceDate=2025/01/19&amp;RaceNo=4" TargetMode="External"/><Relationship Id="rId172" Type="http://schemas.openxmlformats.org/officeDocument/2006/relationships/hyperlink" Target="https://racing.hkjc.com/racing/video/play.asp?type=replay-full&amp;date=20240526&amp;no=05&amp;lang=eng" TargetMode="External"/><Relationship Id="rId193" Type="http://schemas.openxmlformats.org/officeDocument/2006/relationships/hyperlink" Target="https://racing.hkjc.com/racing/video/play.asp?type=replay-full&amp;date=20240714&amp;no=06&amp;lang=eng" TargetMode="External"/><Relationship Id="rId202" Type="http://schemas.openxmlformats.org/officeDocument/2006/relationships/hyperlink" Target="https://racing.hkjc.com/racing/information/English/Horse/BTResult.aspx?Date=2025/02/14" TargetMode="External"/><Relationship Id="rId207" Type="http://schemas.openxmlformats.org/officeDocument/2006/relationships/hyperlink" Target="https://racing.hkjc.com/racing/video/play.asp?type=replay-full&amp;date=20240701&amp;no=08&amp;lang=eng" TargetMode="External"/><Relationship Id="rId223" Type="http://schemas.openxmlformats.org/officeDocument/2006/relationships/hyperlink" Target="https://racing.hkjc.com/racing/information/English/Racing/LocalResults.aspx?RaceDate=2024/03/03&amp;RaceNo=5" TargetMode="External"/><Relationship Id="rId228" Type="http://schemas.openxmlformats.org/officeDocument/2006/relationships/hyperlink" Target="https://racing.hkjc.com/racing/video/play.asp?type=replay-full&amp;date=20240420&amp;no=10&amp;lang=eng" TargetMode="External"/><Relationship Id="rId244" Type="http://schemas.openxmlformats.org/officeDocument/2006/relationships/hyperlink" Target="https://racing.hkjc.com/racing/video/play.asp?type=replay-full&amp;date=20250105&amp;no=10&amp;lang=eng" TargetMode="External"/><Relationship Id="rId249" Type="http://schemas.openxmlformats.org/officeDocument/2006/relationships/hyperlink" Target="https://racing.hkjc.com/racing/information/English/Racing/LocalResults.aspx?RaceDate=2024/10/20&amp;RaceNo=10" TargetMode="External"/><Relationship Id="rId13" Type="http://schemas.openxmlformats.org/officeDocument/2006/relationships/hyperlink" Target="https://racing.hkjc.com/racing/video/play.asp?type=replay-full&amp;date=20241001&amp;no=08&amp;lang=eng" TargetMode="External"/><Relationship Id="rId18" Type="http://schemas.openxmlformats.org/officeDocument/2006/relationships/hyperlink" Target="https://racing.hkjc.com/racing/information/English/Racing/LocalResults.aspx?RaceDate=2024/12/22&amp;RaceNo=9" TargetMode="External"/><Relationship Id="rId39" Type="http://schemas.openxmlformats.org/officeDocument/2006/relationships/hyperlink" Target="https://racing.hkjc.com/racing/information/English/Racing/LocalResults.aspx?RaceDate=2025/02/09&amp;RaceNo=11" TargetMode="External"/><Relationship Id="rId109" Type="http://schemas.openxmlformats.org/officeDocument/2006/relationships/hyperlink" Target="https://racing.hkjc.com/racing/information/English/Racing/LocalResults.aspx?RaceDate=2024/03/10&amp;RaceNo=9" TargetMode="External"/><Relationship Id="rId260" Type="http://schemas.openxmlformats.org/officeDocument/2006/relationships/hyperlink" Target="https://racing.hkjc.com/racing/information/English/Racing/LocalResults.aspx?RaceDate=2025/02/05&amp;RaceNo=8" TargetMode="External"/><Relationship Id="rId265" Type="http://schemas.openxmlformats.org/officeDocument/2006/relationships/hyperlink" Target="https://racing.hkjc.com/racing/information/English/Horse/BTResult.aspx?Date=2024/12/27" TargetMode="External"/><Relationship Id="rId34" Type="http://schemas.openxmlformats.org/officeDocument/2006/relationships/hyperlink" Target="https://racing.hkjc.com/racing/video/play.asp?type=replay-full&amp;date=20241124&amp;no=08&amp;lang=eng" TargetMode="External"/><Relationship Id="rId50" Type="http://schemas.openxmlformats.org/officeDocument/2006/relationships/hyperlink" Target="https://racing.hkjc.com/racing/information/English/Racing/LocalResults.aspx?RaceDate=2024/06/08&amp;RaceNo=10" TargetMode="External"/><Relationship Id="rId55" Type="http://schemas.openxmlformats.org/officeDocument/2006/relationships/hyperlink" Target="https://racing.hkjc.com/racing/video/play.asp?type=replay-full&amp;date=20240714&amp;no=11&amp;lang=eng" TargetMode="External"/><Relationship Id="rId76" Type="http://schemas.openxmlformats.org/officeDocument/2006/relationships/hyperlink" Target="https://racing.hkjc.com/racing/video/play.asp?type=replay-full&amp;date=20240320&amp;no=09&amp;lang=eng" TargetMode="External"/><Relationship Id="rId97" Type="http://schemas.openxmlformats.org/officeDocument/2006/relationships/hyperlink" Target="https://racing.hkjc.com/racing/information/English/Horse/Performance.aspx?HorseId=HK_2023_J265" TargetMode="External"/><Relationship Id="rId104" Type="http://schemas.openxmlformats.org/officeDocument/2006/relationships/hyperlink" Target="https://racing.hkjc.com/racing/information/English/Racing/LocalResults.aspx?RaceDate=2024/12/22&amp;RaceNo=9" TargetMode="External"/><Relationship Id="rId120" Type="http://schemas.openxmlformats.org/officeDocument/2006/relationships/hyperlink" Target="https://racing.hkjc.com/racing/video/play.asp?type=replay-full&amp;date=20240612&amp;no=07&amp;lang=eng" TargetMode="External"/><Relationship Id="rId125" Type="http://schemas.openxmlformats.org/officeDocument/2006/relationships/hyperlink" Target="https://racing.hkjc.com/racing/information/English/Racing/LocalResults.aspx?RaceDate=2024/12/11&amp;RaceNo=9" TargetMode="External"/><Relationship Id="rId141" Type="http://schemas.openxmlformats.org/officeDocument/2006/relationships/hyperlink" Target="https://racing.hkjc.com/racing/video/play.asp?type=replay-full&amp;date=20241229&amp;no=10&amp;lang=eng" TargetMode="External"/><Relationship Id="rId146" Type="http://schemas.openxmlformats.org/officeDocument/2006/relationships/hyperlink" Target="https://racing.hkjc.com/racing/video/play.asp?type=replay-full&amp;date=20240228&amp;no=06&amp;lang=eng" TargetMode="External"/><Relationship Id="rId167" Type="http://schemas.openxmlformats.org/officeDocument/2006/relationships/hyperlink" Target="https://racing.hkjc.com/racing/information/English/Horse/Performance.aspx?HorseId=HK_2024_K164" TargetMode="External"/><Relationship Id="rId188" Type="http://schemas.openxmlformats.org/officeDocument/2006/relationships/hyperlink" Target="https://racing.hkjc.com/racing/information/English/Racing/LocalResults.aspx?RaceDate=2024/06/02&amp;RaceNo=7" TargetMode="External"/><Relationship Id="rId7" Type="http://schemas.openxmlformats.org/officeDocument/2006/relationships/hyperlink" Target="https://racing.hkjc.com/racing/video/play.asp?type=replay-full&amp;date=20240602&amp;no=02&amp;lang=eng" TargetMode="External"/><Relationship Id="rId71" Type="http://schemas.openxmlformats.org/officeDocument/2006/relationships/hyperlink" Target="https://racing.hkjc.com/racing/video/play.asp?type=replay-full&amp;date=20250209&amp;no=07&amp;lang=eng" TargetMode="External"/><Relationship Id="rId92" Type="http://schemas.openxmlformats.org/officeDocument/2006/relationships/hyperlink" Target="https://racing.hkjc.com/racing/video/play.asp?type=replay-full&amp;date=20241127&amp;no=09&amp;lang=eng" TargetMode="External"/><Relationship Id="rId162" Type="http://schemas.openxmlformats.org/officeDocument/2006/relationships/hyperlink" Target="https://racing.hkjc.com/racing/video/play.asp?type=replay-full&amp;date=20241204&amp;no=08&amp;lang=eng" TargetMode="External"/><Relationship Id="rId183" Type="http://schemas.openxmlformats.org/officeDocument/2006/relationships/hyperlink" Target="https://racing.hkjc.com/racing/information/English/Racing/LocalResults.aspx?RaceDate=2025/01/01&amp;RaceNo=6" TargetMode="External"/><Relationship Id="rId213" Type="http://schemas.openxmlformats.org/officeDocument/2006/relationships/hyperlink" Target="https://racing.hkjc.com/racing/video/play.asp?type=replay-full&amp;date=20241103&amp;no=06&amp;lang=eng" TargetMode="External"/><Relationship Id="rId218" Type="http://schemas.openxmlformats.org/officeDocument/2006/relationships/hyperlink" Target="https://racing.hkjc.com/racing/information/English/Racing/LocalResults.aspx?RaceDate=2025/01/01&amp;RaceNo=6" TargetMode="External"/><Relationship Id="rId234" Type="http://schemas.openxmlformats.org/officeDocument/2006/relationships/hyperlink" Target="https://racing.hkjc.com/racing/video/play.asp?type=replay-full&amp;date=20240922&amp;no=03&amp;lang=eng" TargetMode="External"/><Relationship Id="rId239" Type="http://schemas.openxmlformats.org/officeDocument/2006/relationships/hyperlink" Target="https://racing.hkjc.com/racing/information/English/Racing/LocalResults.aspx?RaceDate=2024/11/24&amp;RaceNo=10" TargetMode="External"/><Relationship Id="rId2" Type="http://schemas.openxmlformats.org/officeDocument/2006/relationships/hyperlink" Target="https://racing.hkjc.com/racing/information/English/Racing/LocalResults.aspx?RaceDate=2024/03/31&amp;RaceNo=3" TargetMode="External"/><Relationship Id="rId29" Type="http://schemas.openxmlformats.org/officeDocument/2006/relationships/hyperlink" Target="https://racing.hkjc.com/racing/information/English/Racing/LocalResults.aspx?RaceDate=2024/10/01&amp;RaceNo=10" TargetMode="External"/><Relationship Id="rId250" Type="http://schemas.openxmlformats.org/officeDocument/2006/relationships/hyperlink" Target="https://racing.hkjc.com/racing/video/play.asp?type=replay-full&amp;date=20241020&amp;no=10&amp;lang=eng" TargetMode="External"/><Relationship Id="rId255" Type="http://schemas.openxmlformats.org/officeDocument/2006/relationships/hyperlink" Target="https://racing.hkjc.com/racing/information/English/Racing/LocalResults.aspx?RaceDate=2025/02/09&amp;RaceNo=7" TargetMode="External"/><Relationship Id="rId24" Type="http://schemas.openxmlformats.org/officeDocument/2006/relationships/hyperlink" Target="https://racing.hkjc.com/racing/video/play.asp?type=replay-full&amp;date=20240324&amp;no=02&amp;lang=eng" TargetMode="External"/><Relationship Id="rId40" Type="http://schemas.openxmlformats.org/officeDocument/2006/relationships/hyperlink" Target="https://racing.hkjc.com/racing/video/play.asp?type=replay-full&amp;date=20250209&amp;no=11&amp;lang=eng" TargetMode="External"/><Relationship Id="rId45" Type="http://schemas.openxmlformats.org/officeDocument/2006/relationships/hyperlink" Target="https://racing.hkjc.com/racing/video/play.asp?type=replay-full&amp;date=20240324&amp;no=07&amp;lang=eng" TargetMode="External"/><Relationship Id="rId66" Type="http://schemas.openxmlformats.org/officeDocument/2006/relationships/hyperlink" Target="https://racing.hkjc.com/racing/information/English/Racing/LocalResults.aspx?RaceDate=2024/12/22&amp;RaceNo=9" TargetMode="External"/><Relationship Id="rId87" Type="http://schemas.openxmlformats.org/officeDocument/2006/relationships/hyperlink" Target="https://racing.hkjc.com/racing/information/English/Racing/LocalResults.aspx?RaceDate=2024/10/16&amp;RaceNo=7" TargetMode="External"/><Relationship Id="rId110" Type="http://schemas.openxmlformats.org/officeDocument/2006/relationships/hyperlink" Target="https://racing.hkjc.com/racing/video/play.asp?type=replay-full&amp;date=20240310&amp;no=09&amp;lang=eng" TargetMode="External"/><Relationship Id="rId115" Type="http://schemas.openxmlformats.org/officeDocument/2006/relationships/hyperlink" Target="https://racing.hkjc.com/racing/information/English/Racing/LocalResults.aspx?RaceDate=2024/05/05&amp;RaceNo=10" TargetMode="External"/><Relationship Id="rId131" Type="http://schemas.openxmlformats.org/officeDocument/2006/relationships/hyperlink" Target="https://racing.hkjc.com/racing/information/English/Racing/LocalResults.aspx?RaceDate=2025/02/09&amp;RaceNo=10" TargetMode="External"/><Relationship Id="rId136" Type="http://schemas.openxmlformats.org/officeDocument/2006/relationships/hyperlink" Target="https://racing.hkjc.com/racing/information/English/Racing/LocalResults.aspx?RaceDate=2024/03/16&amp;RaceNo=10" TargetMode="External"/><Relationship Id="rId157" Type="http://schemas.openxmlformats.org/officeDocument/2006/relationships/hyperlink" Target="https://racing.hkjc.com/racing/information/English/Racing/LocalResults.aspx?RaceDate=2024/10/09&amp;RaceNo=8" TargetMode="External"/><Relationship Id="rId178" Type="http://schemas.openxmlformats.org/officeDocument/2006/relationships/hyperlink" Target="https://racing.hkjc.com/racing/video/play.asp?type=replay-full&amp;date=20241001&amp;no=05&amp;lang=eng" TargetMode="External"/><Relationship Id="rId61" Type="http://schemas.openxmlformats.org/officeDocument/2006/relationships/hyperlink" Target="https://racing.hkjc.com/racing/video/play.asp?type=replay-full&amp;date=20241103&amp;no=10&amp;lang=eng" TargetMode="External"/><Relationship Id="rId82" Type="http://schemas.openxmlformats.org/officeDocument/2006/relationships/hyperlink" Target="https://racing.hkjc.com/racing/video/play.asp?type=replay-full&amp;date=20240605&amp;no=07&amp;lang=eng" TargetMode="External"/><Relationship Id="rId152" Type="http://schemas.openxmlformats.org/officeDocument/2006/relationships/hyperlink" Target="https://racing.hkjc.com/racing/video/play.asp?type=replay-full&amp;date=20240612&amp;no=07&amp;lang=eng" TargetMode="External"/><Relationship Id="rId173" Type="http://schemas.openxmlformats.org/officeDocument/2006/relationships/hyperlink" Target="https://racing.hkjc.com/racing/information/English/Racing/LocalResults.aspx?RaceDate=2024/06/23&amp;RaceNo=1" TargetMode="External"/><Relationship Id="rId194" Type="http://schemas.openxmlformats.org/officeDocument/2006/relationships/hyperlink" Target="https://racing.hkjc.com/racing/information/English/Racing/LocalResults.aspx?RaceDate=2024/12/08&amp;RaceNo=1" TargetMode="External"/><Relationship Id="rId199" Type="http://schemas.openxmlformats.org/officeDocument/2006/relationships/hyperlink" Target="https://racing.hkjc.com/racing/video/play.asp?type=replay-full&amp;date=20250119&amp;no=04&amp;lang=eng" TargetMode="External"/><Relationship Id="rId203" Type="http://schemas.openxmlformats.org/officeDocument/2006/relationships/hyperlink" Target="https://racing.hkjc.com/racing/information/English/Horse/Performance.aspx?HorseId=HK_2023_J225" TargetMode="External"/><Relationship Id="rId208" Type="http://schemas.openxmlformats.org/officeDocument/2006/relationships/hyperlink" Target="https://racing.hkjc.com/racing/information/English/Racing/LocalResults.aspx?RaceDate=2024/09/08&amp;RaceNo=8" TargetMode="External"/><Relationship Id="rId229" Type="http://schemas.openxmlformats.org/officeDocument/2006/relationships/hyperlink" Target="https://racing.hkjc.com/racing/information/English/Racing/LocalResults.aspx?RaceDate=2024/05/19&amp;RaceNo=10" TargetMode="External"/><Relationship Id="rId19" Type="http://schemas.openxmlformats.org/officeDocument/2006/relationships/hyperlink" Target="https://racing.hkjc.com/racing/video/play.asp?type=replay-full&amp;date=20241222&amp;no=09&amp;lang=eng" TargetMode="External"/><Relationship Id="rId224" Type="http://schemas.openxmlformats.org/officeDocument/2006/relationships/hyperlink" Target="https://racing.hkjc.com/racing/video/play.asp?type=replay-full&amp;date=20240303&amp;no=05&amp;lang=eng" TargetMode="External"/><Relationship Id="rId240" Type="http://schemas.openxmlformats.org/officeDocument/2006/relationships/hyperlink" Target="https://racing.hkjc.com/racing/video/play.asp?type=replay-full&amp;date=20241124&amp;no=10&amp;lang=eng" TargetMode="External"/><Relationship Id="rId245" Type="http://schemas.openxmlformats.org/officeDocument/2006/relationships/hyperlink" Target="https://racing.hkjc.com/racing/information/English/Racing/LocalResults.aspx?RaceDate=2025/01/12&amp;RaceNo=10" TargetMode="External"/><Relationship Id="rId261" Type="http://schemas.openxmlformats.org/officeDocument/2006/relationships/hyperlink" Target="https://racing.hkjc.com/racing/video/play.asp?type=replay-full&amp;date=20250205&amp;no=08&amp;lang=eng" TargetMode="External"/><Relationship Id="rId266" Type="http://schemas.openxmlformats.org/officeDocument/2006/relationships/hyperlink" Target="https://racing.hkjc.com/racing/information/English/Horse/BTResult.aspx?Date=2024/12/17" TargetMode="External"/><Relationship Id="rId14" Type="http://schemas.openxmlformats.org/officeDocument/2006/relationships/hyperlink" Target="https://racing.hkjc.com/racing/information/English/Racing/LocalResults.aspx?RaceDate=2024/11/09&amp;RaceNo=7" TargetMode="External"/><Relationship Id="rId30" Type="http://schemas.openxmlformats.org/officeDocument/2006/relationships/hyperlink" Target="https://racing.hkjc.com/racing/video/play.asp?type=replay-full&amp;date=20241001&amp;no=10&amp;lang=eng" TargetMode="External"/><Relationship Id="rId35" Type="http://schemas.openxmlformats.org/officeDocument/2006/relationships/hyperlink" Target="https://racing.hkjc.com/racing/information/English/Racing/LocalResults.aspx?RaceDate=2024/12/29&amp;RaceNo=10" TargetMode="External"/><Relationship Id="rId56" Type="http://schemas.openxmlformats.org/officeDocument/2006/relationships/hyperlink" Target="https://racing.hkjc.com/racing/information/English/Racing/LocalResults.aspx?RaceDate=2024/09/08&amp;RaceNo=7" TargetMode="External"/><Relationship Id="rId77" Type="http://schemas.openxmlformats.org/officeDocument/2006/relationships/hyperlink" Target="https://racing.hkjc.com/racing/information/English/Racing/LocalResults.aspx?RaceDate=2024/04/10&amp;RaceNo=8" TargetMode="External"/><Relationship Id="rId100" Type="http://schemas.openxmlformats.org/officeDocument/2006/relationships/hyperlink" Target="https://racing.hkjc.com/racing/information/English/Racing/LocalResults.aspx?RaceDate=2024/06/15&amp;RaceNo=11" TargetMode="External"/><Relationship Id="rId105" Type="http://schemas.openxmlformats.org/officeDocument/2006/relationships/hyperlink" Target="https://racing.hkjc.com/racing/video/play.asp?type=replay-full&amp;date=20241222&amp;no=09&amp;lang=eng" TargetMode="External"/><Relationship Id="rId126" Type="http://schemas.openxmlformats.org/officeDocument/2006/relationships/hyperlink" Target="https://racing.hkjc.com/racing/video/play.asp?type=replay-full&amp;date=20241211&amp;no=09&amp;lang=eng" TargetMode="External"/><Relationship Id="rId147" Type="http://schemas.openxmlformats.org/officeDocument/2006/relationships/hyperlink" Target="https://racing.hkjc.com/racing/information/English/Racing/LocalResults.aspx?RaceDate=2024/05/08&amp;RaceNo=9" TargetMode="External"/><Relationship Id="rId168" Type="http://schemas.openxmlformats.org/officeDocument/2006/relationships/hyperlink" Target="https://racing.hkjc.com/racing/information/English/Racing/LocalResults.aspx?RaceDate=2025/02/09&amp;RaceNo=11" TargetMode="External"/><Relationship Id="rId8" Type="http://schemas.openxmlformats.org/officeDocument/2006/relationships/hyperlink" Target="https://racing.hkjc.com/racing/information/English/Racing/LocalResults.aspx?RaceDate=2024/07/01&amp;RaceNo=6" TargetMode="External"/><Relationship Id="rId51" Type="http://schemas.openxmlformats.org/officeDocument/2006/relationships/hyperlink" Target="https://racing.hkjc.com/racing/video/play.asp?type=replay-full&amp;date=20240608&amp;no=10&amp;lang=eng" TargetMode="External"/><Relationship Id="rId72" Type="http://schemas.openxmlformats.org/officeDocument/2006/relationships/hyperlink" Target="https://racing.hkjc.com/racing/information/English/Horse/Performance.aspx?HorseId=HK_2023_J138" TargetMode="External"/><Relationship Id="rId93" Type="http://schemas.openxmlformats.org/officeDocument/2006/relationships/hyperlink" Target="https://racing.hkjc.com/racing/information/English/Racing/LocalResults.aspx?RaceDate=2024/12/11&amp;RaceNo=9" TargetMode="External"/><Relationship Id="rId98" Type="http://schemas.openxmlformats.org/officeDocument/2006/relationships/hyperlink" Target="https://racing.hkjc.com/racing/information/English/Racing/LocalResults.aspx?RaceDate=2024/05/19&amp;RaceNo=10" TargetMode="External"/><Relationship Id="rId121" Type="http://schemas.openxmlformats.org/officeDocument/2006/relationships/hyperlink" Target="https://racing.hkjc.com/racing/information/English/Racing/LocalResults.aspx?RaceDate=2024/07/10&amp;RaceNo=9" TargetMode="External"/><Relationship Id="rId142" Type="http://schemas.openxmlformats.org/officeDocument/2006/relationships/hyperlink" Target="https://racing.hkjc.com/racing/information/English/Racing/LocalResults.aspx?RaceDate=2025/01/31&amp;RaceNo=11" TargetMode="External"/><Relationship Id="rId163" Type="http://schemas.openxmlformats.org/officeDocument/2006/relationships/hyperlink" Target="https://racing.hkjc.com/racing/information/English/Racing/LocalResults.aspx?RaceDate=2025/01/08&amp;RaceNo=8" TargetMode="External"/><Relationship Id="rId184" Type="http://schemas.openxmlformats.org/officeDocument/2006/relationships/hyperlink" Target="https://racing.hkjc.com/racing/video/play.asp?type=replay-full&amp;date=20250101&amp;no=06&amp;lang=eng" TargetMode="External"/><Relationship Id="rId189" Type="http://schemas.openxmlformats.org/officeDocument/2006/relationships/hyperlink" Target="https://racing.hkjc.com/racing/video/play.asp?type=replay-full&amp;date=20240602&amp;no=07&amp;lang=eng" TargetMode="External"/><Relationship Id="rId219" Type="http://schemas.openxmlformats.org/officeDocument/2006/relationships/hyperlink" Target="https://racing.hkjc.com/racing/video/play.asp?type=replay-full&amp;date=20250101&amp;no=06&amp;lang=eng" TargetMode="External"/><Relationship Id="rId3" Type="http://schemas.openxmlformats.org/officeDocument/2006/relationships/hyperlink" Target="https://racing.hkjc.com/racing/video/play.asp?type=replay-full&amp;date=20240331&amp;no=03&amp;lang=eng" TargetMode="External"/><Relationship Id="rId214" Type="http://schemas.openxmlformats.org/officeDocument/2006/relationships/hyperlink" Target="https://racing.hkjc.com/racing/information/English/Racing/LocalResults.aspx?RaceDate=2024/11/24&amp;RaceNo=6" TargetMode="External"/><Relationship Id="rId230" Type="http://schemas.openxmlformats.org/officeDocument/2006/relationships/hyperlink" Target="https://racing.hkjc.com/racing/video/play.asp?type=replay-full&amp;date=20240519&amp;no=10&amp;lang=eng" TargetMode="External"/><Relationship Id="rId235" Type="http://schemas.openxmlformats.org/officeDocument/2006/relationships/hyperlink" Target="https://racing.hkjc.com/racing/information/English/Racing/LocalResults.aspx?RaceDate=2024/10/13&amp;RaceNo=8" TargetMode="External"/><Relationship Id="rId251" Type="http://schemas.openxmlformats.org/officeDocument/2006/relationships/hyperlink" Target="https://racing.hkjc.com/racing/information/English/Racing/LocalResults.aspx?RaceDate=2024/12/22&amp;RaceNo=8" TargetMode="External"/><Relationship Id="rId256" Type="http://schemas.openxmlformats.org/officeDocument/2006/relationships/hyperlink" Target="https://racing.hkjc.com/racing/video/play.asp?type=replay-full&amp;date=20250209&amp;no=07&amp;lang=eng" TargetMode="External"/><Relationship Id="rId25" Type="http://schemas.openxmlformats.org/officeDocument/2006/relationships/hyperlink" Target="https://racing.hkjc.com/racing/information/English/Racing/LocalResults.aspx?RaceDate=2024/04/14&amp;RaceNo=3" TargetMode="External"/><Relationship Id="rId46" Type="http://schemas.openxmlformats.org/officeDocument/2006/relationships/hyperlink" Target="https://racing.hkjc.com/racing/information/English/Racing/LocalResults.aspx?RaceDate=2024/04/28&amp;RaceNo=6" TargetMode="External"/><Relationship Id="rId67" Type="http://schemas.openxmlformats.org/officeDocument/2006/relationships/hyperlink" Target="https://racing.hkjc.com/racing/video/play.asp?type=replay-full&amp;date=20241222&amp;no=09&amp;lang=eng" TargetMode="External"/><Relationship Id="rId116" Type="http://schemas.openxmlformats.org/officeDocument/2006/relationships/hyperlink" Target="https://racing.hkjc.com/racing/video/play.asp?type=replay-full&amp;date=20240505&amp;no=10&amp;lang=eng" TargetMode="External"/><Relationship Id="rId137" Type="http://schemas.openxmlformats.org/officeDocument/2006/relationships/hyperlink" Target="https://racing.hkjc.com/racing/video/play.asp?type=replay-full&amp;date=20240316&amp;no=10&amp;lang=eng" TargetMode="External"/><Relationship Id="rId158" Type="http://schemas.openxmlformats.org/officeDocument/2006/relationships/hyperlink" Target="https://racing.hkjc.com/racing/video/play.asp?type=replay-full&amp;date=20241009&amp;no=08&amp;lang=eng" TargetMode="External"/><Relationship Id="rId20" Type="http://schemas.openxmlformats.org/officeDocument/2006/relationships/hyperlink" Target="https://racing.hkjc.com/racing/information/English/Racing/LocalResults.aspx?RaceDate=2025/01/19&amp;RaceNo=7" TargetMode="External"/><Relationship Id="rId41" Type="http://schemas.openxmlformats.org/officeDocument/2006/relationships/hyperlink" Target="https://racing.hkjc.com/racing/information/English/Horse/Performance.aspx?HorseId=HK_2022_H334" TargetMode="External"/><Relationship Id="rId62" Type="http://schemas.openxmlformats.org/officeDocument/2006/relationships/hyperlink" Target="https://racing.hkjc.com/racing/information/English/Racing/LocalResults.aspx?RaceDate=2024/11/17&amp;RaceNo=10" TargetMode="External"/><Relationship Id="rId83" Type="http://schemas.openxmlformats.org/officeDocument/2006/relationships/hyperlink" Target="https://racing.hkjc.com/racing/information/English/Racing/LocalResults.aspx?RaceDate=2024/06/26&amp;RaceNo=8" TargetMode="External"/><Relationship Id="rId88" Type="http://schemas.openxmlformats.org/officeDocument/2006/relationships/hyperlink" Target="https://racing.hkjc.com/racing/video/play.asp?type=replay-full&amp;date=20241016&amp;no=07&amp;lang=eng" TargetMode="External"/><Relationship Id="rId111" Type="http://schemas.openxmlformats.org/officeDocument/2006/relationships/hyperlink" Target="https://racing.hkjc.com/racing/information/English/Racing/LocalResults.aspx?RaceDate=2024/03/31&amp;RaceNo=3" TargetMode="External"/><Relationship Id="rId132" Type="http://schemas.openxmlformats.org/officeDocument/2006/relationships/hyperlink" Target="https://racing.hkjc.com/racing/video/play.asp?type=replay-full&amp;date=20250209&amp;no=10&amp;lang=eng" TargetMode="External"/><Relationship Id="rId153" Type="http://schemas.openxmlformats.org/officeDocument/2006/relationships/hyperlink" Target="https://racing.hkjc.com/racing/information/English/Racing/LocalResults.aspx?RaceDate=2024/07/14&amp;RaceNo=9" TargetMode="External"/><Relationship Id="rId174" Type="http://schemas.openxmlformats.org/officeDocument/2006/relationships/hyperlink" Target="https://racing.hkjc.com/racing/video/play.asp?type=replay-full&amp;date=20240623&amp;no=01&amp;lang=eng" TargetMode="External"/><Relationship Id="rId179" Type="http://schemas.openxmlformats.org/officeDocument/2006/relationships/hyperlink" Target="https://racing.hkjc.com/racing/information/English/Racing/LocalResults.aspx?RaceDate=2024/11/03&amp;RaceNo=6" TargetMode="External"/><Relationship Id="rId195" Type="http://schemas.openxmlformats.org/officeDocument/2006/relationships/hyperlink" Target="https://racing.hkjc.com/racing/video/play.asp?type=replay-full&amp;date=20241208&amp;no=01&amp;lang=eng" TargetMode="External"/><Relationship Id="rId209" Type="http://schemas.openxmlformats.org/officeDocument/2006/relationships/hyperlink" Target="https://racing.hkjc.com/racing/video/play.asp?type=replay-full&amp;date=20240908&amp;no=08&amp;lang=eng" TargetMode="External"/><Relationship Id="rId190" Type="http://schemas.openxmlformats.org/officeDocument/2006/relationships/hyperlink" Target="https://racing.hkjc.com/racing/information/English/Racing/LocalResults.aspx?RaceDate=2024/06/15&amp;RaceNo=4" TargetMode="External"/><Relationship Id="rId204" Type="http://schemas.openxmlformats.org/officeDocument/2006/relationships/hyperlink" Target="https://racing.hkjc.com/racing/information/English/Racing/LocalResults.aspx?RaceDate=2024/05/19&amp;RaceNo=4" TargetMode="External"/><Relationship Id="rId220" Type="http://schemas.openxmlformats.org/officeDocument/2006/relationships/hyperlink" Target="https://racing.hkjc.com/racing/information/English/Racing/LocalResults.aspx?RaceDate=2025/01/31&amp;RaceNo=11" TargetMode="External"/><Relationship Id="rId225" Type="http://schemas.openxmlformats.org/officeDocument/2006/relationships/hyperlink" Target="https://racing.hkjc.com/racing/information/English/Racing/LocalResults.aspx?RaceDate=2024/03/31&amp;RaceNo=10" TargetMode="External"/><Relationship Id="rId241" Type="http://schemas.openxmlformats.org/officeDocument/2006/relationships/hyperlink" Target="https://racing.hkjc.com/racing/information/English/Racing/LocalResults.aspx?RaceDate=2024/12/15&amp;RaceNo=10" TargetMode="External"/><Relationship Id="rId246" Type="http://schemas.openxmlformats.org/officeDocument/2006/relationships/hyperlink" Target="https://racing.hkjc.com/racing/video/play.asp?type=replay-full&amp;date=20250112&amp;no=10&amp;lang=eng" TargetMode="External"/><Relationship Id="rId267" Type="http://schemas.openxmlformats.org/officeDocument/2006/relationships/hyperlink" Target="https://racing.hkjc.com/racing/information/English/Horse/BTResult.aspx?Date=2024/11/18" TargetMode="External"/><Relationship Id="rId15" Type="http://schemas.openxmlformats.org/officeDocument/2006/relationships/hyperlink" Target="https://racing.hkjc.com/racing/video/play.asp?type=replay-full&amp;date=20241109&amp;no=07&amp;lang=eng" TargetMode="External"/><Relationship Id="rId36" Type="http://schemas.openxmlformats.org/officeDocument/2006/relationships/hyperlink" Target="https://racing.hkjc.com/racing/video/play.asp?type=replay-full&amp;date=20241229&amp;no=10&amp;lang=eng" TargetMode="External"/><Relationship Id="rId57" Type="http://schemas.openxmlformats.org/officeDocument/2006/relationships/hyperlink" Target="https://racing.hkjc.com/racing/video/play.asp?type=replay-full&amp;date=20240908&amp;no=07&amp;lang=eng" TargetMode="External"/><Relationship Id="rId106" Type="http://schemas.openxmlformats.org/officeDocument/2006/relationships/hyperlink" Target="https://racing.hkjc.com/racing/information/English/Horse/BTResult.aspx?Date=2025/02/14" TargetMode="External"/><Relationship Id="rId127" Type="http://schemas.openxmlformats.org/officeDocument/2006/relationships/hyperlink" Target="https://racing.hkjc.com/racing/information/English/Racing/LocalResults.aspx?RaceDate=2024/12/29&amp;RaceNo=9" TargetMode="External"/><Relationship Id="rId262" Type="http://schemas.openxmlformats.org/officeDocument/2006/relationships/hyperlink" Target="https://racing.hkjc.com/racing/information/English/Horse/Performance.aspx?HorseId=HK_2024_K123" TargetMode="External"/><Relationship Id="rId10" Type="http://schemas.openxmlformats.org/officeDocument/2006/relationships/hyperlink" Target="https://racing.hkjc.com/racing/information/English/Racing/LocalResults.aspx?RaceDate=2024/09/08&amp;RaceNo=7" TargetMode="External"/><Relationship Id="rId31" Type="http://schemas.openxmlformats.org/officeDocument/2006/relationships/hyperlink" Target="https://racing.hkjc.com/racing/information/English/Racing/LocalResults.aspx?RaceDate=2024/10/20&amp;RaceNo=9" TargetMode="External"/><Relationship Id="rId52" Type="http://schemas.openxmlformats.org/officeDocument/2006/relationships/hyperlink" Target="https://racing.hkjc.com/racing/information/English/Racing/LocalResults.aspx?RaceDate=2024/06/23&amp;RaceNo=11" TargetMode="External"/><Relationship Id="rId73" Type="http://schemas.openxmlformats.org/officeDocument/2006/relationships/hyperlink" Target="https://racing.hkjc.com/racing/information/English/Racing/LocalResults.aspx?RaceDate=2024/02/28&amp;RaceNo=8" TargetMode="External"/><Relationship Id="rId78" Type="http://schemas.openxmlformats.org/officeDocument/2006/relationships/hyperlink" Target="https://racing.hkjc.com/racing/video/play.asp?type=replay-full&amp;date=20240410&amp;no=08&amp;lang=eng" TargetMode="External"/><Relationship Id="rId94" Type="http://schemas.openxmlformats.org/officeDocument/2006/relationships/hyperlink" Target="https://racing.hkjc.com/racing/video/play.asp?type=replay-full&amp;date=20241211&amp;no=09&amp;lang=eng" TargetMode="External"/><Relationship Id="rId99" Type="http://schemas.openxmlformats.org/officeDocument/2006/relationships/hyperlink" Target="https://racing.hkjc.com/racing/video/play.asp?type=replay-full&amp;date=20240519&amp;no=10&amp;lang=eng" TargetMode="External"/><Relationship Id="rId101" Type="http://schemas.openxmlformats.org/officeDocument/2006/relationships/hyperlink" Target="https://racing.hkjc.com/racing/video/play.asp?type=replay-full&amp;date=20240615&amp;no=11&amp;lang=eng" TargetMode="External"/><Relationship Id="rId122" Type="http://schemas.openxmlformats.org/officeDocument/2006/relationships/hyperlink" Target="https://racing.hkjc.com/racing/video/play.asp?type=replay-full&amp;date=20240710&amp;no=09&amp;lang=eng" TargetMode="External"/><Relationship Id="rId143" Type="http://schemas.openxmlformats.org/officeDocument/2006/relationships/hyperlink" Target="https://racing.hkjc.com/racing/video/play.asp?type=replay-full&amp;date=20250131&amp;no=11&amp;lang=eng" TargetMode="External"/><Relationship Id="rId148" Type="http://schemas.openxmlformats.org/officeDocument/2006/relationships/hyperlink" Target="https://racing.hkjc.com/racing/video/play.asp?type=replay-full&amp;date=20240508&amp;no=09&amp;lang=eng" TargetMode="External"/><Relationship Id="rId164" Type="http://schemas.openxmlformats.org/officeDocument/2006/relationships/hyperlink" Target="https://racing.hkjc.com/racing/video/play.asp?type=replay-full&amp;date=20250108&amp;no=08&amp;lang=eng" TargetMode="External"/><Relationship Id="rId169" Type="http://schemas.openxmlformats.org/officeDocument/2006/relationships/hyperlink" Target="https://racing.hkjc.com/racing/video/play.asp?type=replay-full&amp;date=20250209&amp;no=11&amp;lang=eng" TargetMode="External"/><Relationship Id="rId185" Type="http://schemas.openxmlformats.org/officeDocument/2006/relationships/hyperlink" Target="https://racing.hkjc.com/racing/information/English/Racing/LocalResults.aspx?RaceDate=2025/01/26&amp;RaceNo=6" TargetMode="External"/><Relationship Id="rId4" Type="http://schemas.openxmlformats.org/officeDocument/2006/relationships/hyperlink" Target="https://racing.hkjc.com/racing/information/English/Racing/LocalResults.aspx?RaceDate=2024/04/28&amp;RaceNo=9" TargetMode="External"/><Relationship Id="rId9" Type="http://schemas.openxmlformats.org/officeDocument/2006/relationships/hyperlink" Target="https://racing.hkjc.com/racing/video/play.asp?type=replay-full&amp;date=20240701&amp;no=06&amp;lang=eng" TargetMode="External"/><Relationship Id="rId180" Type="http://schemas.openxmlformats.org/officeDocument/2006/relationships/hyperlink" Target="https://racing.hkjc.com/racing/video/play.asp?type=replay-full&amp;date=20241103&amp;no=06&amp;lang=eng" TargetMode="External"/><Relationship Id="rId210" Type="http://schemas.openxmlformats.org/officeDocument/2006/relationships/hyperlink" Target="https://racing.hkjc.com/racing/information/English/Racing/LocalResults.aspx?RaceDate=2024/10/06&amp;RaceNo=6" TargetMode="External"/><Relationship Id="rId215" Type="http://schemas.openxmlformats.org/officeDocument/2006/relationships/hyperlink" Target="https://racing.hkjc.com/racing/video/play.asp?type=replay-full&amp;date=20241124&amp;no=06&amp;lang=eng" TargetMode="External"/><Relationship Id="rId236" Type="http://schemas.openxmlformats.org/officeDocument/2006/relationships/hyperlink" Target="https://racing.hkjc.com/racing/video/play.asp?type=replay-full&amp;date=20241013&amp;no=08&amp;lang=eng" TargetMode="External"/><Relationship Id="rId257" Type="http://schemas.openxmlformats.org/officeDocument/2006/relationships/hyperlink" Target="https://racing.hkjc.com/racing/information/English/Horse/Performance.aspx?HorseId=HK_2024_K034" TargetMode="External"/><Relationship Id="rId26" Type="http://schemas.openxmlformats.org/officeDocument/2006/relationships/hyperlink" Target="https://racing.hkjc.com/racing/video/play.asp?type=replay-full&amp;date=20240414&amp;no=03&amp;lang=eng" TargetMode="External"/><Relationship Id="rId231" Type="http://schemas.openxmlformats.org/officeDocument/2006/relationships/hyperlink" Target="https://racing.hkjc.com/racing/information/English/Racing/LocalResults.aspx?RaceDate=2024/06/15&amp;RaceNo=9" TargetMode="External"/><Relationship Id="rId252" Type="http://schemas.openxmlformats.org/officeDocument/2006/relationships/hyperlink" Target="https://racing.hkjc.com/racing/video/play.asp?type=replay-full&amp;date=20241222&amp;no=08&amp;lang=eng" TargetMode="External"/><Relationship Id="rId47" Type="http://schemas.openxmlformats.org/officeDocument/2006/relationships/hyperlink" Target="https://racing.hkjc.com/racing/video/play.asp?type=replay-full&amp;date=20240428&amp;no=06&amp;lang=eng" TargetMode="External"/><Relationship Id="rId68" Type="http://schemas.openxmlformats.org/officeDocument/2006/relationships/hyperlink" Target="https://racing.hkjc.com/racing/information/English/Racing/LocalResults.aspx?RaceDate=2024/12/29&amp;RaceNo=10" TargetMode="External"/><Relationship Id="rId89" Type="http://schemas.openxmlformats.org/officeDocument/2006/relationships/hyperlink" Target="https://racing.hkjc.com/racing/information/English/Racing/LocalResults.aspx?RaceDate=2024/11/06&amp;RaceNo=7" TargetMode="External"/><Relationship Id="rId112" Type="http://schemas.openxmlformats.org/officeDocument/2006/relationships/hyperlink" Target="https://racing.hkjc.com/racing/video/play.asp?type=replay-full&amp;date=20240331&amp;no=03&amp;lang=eng" TargetMode="External"/><Relationship Id="rId133" Type="http://schemas.openxmlformats.org/officeDocument/2006/relationships/hyperlink" Target="https://racing.hkjc.com/racing/information/English/Horse/Performance.aspx?HorseId=HK_2021_G237" TargetMode="External"/><Relationship Id="rId154" Type="http://schemas.openxmlformats.org/officeDocument/2006/relationships/hyperlink" Target="https://racing.hkjc.com/racing/video/play.asp?type=replay-full&amp;date=20240714&amp;no=09&amp;lang=eng" TargetMode="External"/><Relationship Id="rId175" Type="http://schemas.openxmlformats.org/officeDocument/2006/relationships/hyperlink" Target="https://racing.hkjc.com/racing/information/English/Racing/LocalResults.aspx?RaceDate=2024/09/08&amp;RaceNo=9" TargetMode="External"/><Relationship Id="rId196" Type="http://schemas.openxmlformats.org/officeDocument/2006/relationships/hyperlink" Target="https://racing.hkjc.com/racing/information/English/Racing/LocalResults.aspx?RaceDate=2025/01/01&amp;RaceNo=5" TargetMode="External"/><Relationship Id="rId200" Type="http://schemas.openxmlformats.org/officeDocument/2006/relationships/hyperlink" Target="https://racing.hkjc.com/racing/information/English/Racing/LocalResults.aspx?RaceDate=2025/01/31&amp;RaceNo=5" TargetMode="External"/><Relationship Id="rId16" Type="http://schemas.openxmlformats.org/officeDocument/2006/relationships/hyperlink" Target="https://racing.hkjc.com/racing/information/English/Racing/LocalResults.aspx?RaceDate=2024/12/01&amp;RaceNo=7" TargetMode="External"/><Relationship Id="rId221" Type="http://schemas.openxmlformats.org/officeDocument/2006/relationships/hyperlink" Target="https://racing.hkjc.com/racing/video/play.asp?type=replay-full&amp;date=20250131&amp;no=11&amp;lang=eng" TargetMode="External"/><Relationship Id="rId242" Type="http://schemas.openxmlformats.org/officeDocument/2006/relationships/hyperlink" Target="https://racing.hkjc.com/racing/video/play.asp?type=replay-full&amp;date=20241215&amp;no=10&amp;lang=eng" TargetMode="External"/><Relationship Id="rId263" Type="http://schemas.openxmlformats.org/officeDocument/2006/relationships/hyperlink" Target="https://racing.hkjc.com/racing/information/English/Horse/BTResult.aspx?Date=2025/02/15" TargetMode="External"/><Relationship Id="rId37" Type="http://schemas.openxmlformats.org/officeDocument/2006/relationships/hyperlink" Target="https://racing.hkjc.com/racing/information/English/Racing/LocalResults.aspx?RaceDate=2025/01/19&amp;RaceNo=7" TargetMode="External"/><Relationship Id="rId58" Type="http://schemas.openxmlformats.org/officeDocument/2006/relationships/hyperlink" Target="https://racing.hkjc.com/racing/information/English/Racing/LocalResults.aspx?RaceDate=2024/10/13&amp;RaceNo=9" TargetMode="External"/><Relationship Id="rId79" Type="http://schemas.openxmlformats.org/officeDocument/2006/relationships/hyperlink" Target="https://racing.hkjc.com/racing/information/English/Racing/LocalResults.aspx?RaceDate=2024/05/08&amp;RaceNo=7" TargetMode="External"/><Relationship Id="rId102" Type="http://schemas.openxmlformats.org/officeDocument/2006/relationships/hyperlink" Target="https://racing.hkjc.com/racing/information/English/Racing/LocalResults.aspx?RaceDate=2024/11/24&amp;RaceNo=8" TargetMode="External"/><Relationship Id="rId123" Type="http://schemas.openxmlformats.org/officeDocument/2006/relationships/hyperlink" Target="https://racing.hkjc.com/racing/information/English/Racing/LocalResults.aspx?RaceDate=2024/10/27&amp;RaceNo=8" TargetMode="External"/><Relationship Id="rId144" Type="http://schemas.openxmlformats.org/officeDocument/2006/relationships/hyperlink" Target="https://racing.hkjc.com/racing/information/English/Horse/Performance.aspx?HorseId=HK_2023_J164" TargetMode="External"/><Relationship Id="rId90" Type="http://schemas.openxmlformats.org/officeDocument/2006/relationships/hyperlink" Target="https://racing.hkjc.com/racing/video/play.asp?type=replay-full&amp;date=20241106&amp;no=07&amp;lang=eng" TargetMode="External"/><Relationship Id="rId165" Type="http://schemas.openxmlformats.org/officeDocument/2006/relationships/hyperlink" Target="https://racing.hkjc.com/racing/information/English/Racing/LocalResults.aspx?RaceDate=2025/02/05&amp;RaceNo=9" TargetMode="External"/><Relationship Id="rId186" Type="http://schemas.openxmlformats.org/officeDocument/2006/relationships/hyperlink" Target="https://racing.hkjc.com/racing/video/play.asp?type=replay-full&amp;date=20250126&amp;no=06&amp;lang=eng" TargetMode="External"/><Relationship Id="rId211" Type="http://schemas.openxmlformats.org/officeDocument/2006/relationships/hyperlink" Target="https://racing.hkjc.com/racing/video/play.asp?type=replay-full&amp;date=20241006&amp;no=06&amp;lang=eng" TargetMode="External"/><Relationship Id="rId232" Type="http://schemas.openxmlformats.org/officeDocument/2006/relationships/hyperlink" Target="https://racing.hkjc.com/racing/video/play.asp?type=replay-full&amp;date=20240615&amp;no=09&amp;lang=eng" TargetMode="External"/><Relationship Id="rId253" Type="http://schemas.openxmlformats.org/officeDocument/2006/relationships/hyperlink" Target="https://racing.hkjc.com/racing/information/English/Racing/LocalResults.aspx?RaceDate=2025/01/19&amp;RaceNo=11" TargetMode="External"/><Relationship Id="rId27" Type="http://schemas.openxmlformats.org/officeDocument/2006/relationships/hyperlink" Target="https://racing.hkjc.com/racing/information/English/Racing/LocalResults.aspx?RaceDate=2024/05/11&amp;RaceNo=8" TargetMode="External"/><Relationship Id="rId48" Type="http://schemas.openxmlformats.org/officeDocument/2006/relationships/hyperlink" Target="https://racing.hkjc.com/racing/information/English/Racing/LocalResults.aspx?RaceDate=2024/05/26&amp;RaceNo=10" TargetMode="External"/><Relationship Id="rId69" Type="http://schemas.openxmlformats.org/officeDocument/2006/relationships/hyperlink" Target="https://racing.hkjc.com/racing/video/play.asp?type=replay-full&amp;date=20241229&amp;no=10&amp;lang=eng" TargetMode="External"/><Relationship Id="rId113" Type="http://schemas.openxmlformats.org/officeDocument/2006/relationships/hyperlink" Target="https://racing.hkjc.com/racing/information/English/Racing/LocalResults.aspx?RaceDate=2024/04/10&amp;RaceNo=3" TargetMode="External"/><Relationship Id="rId134" Type="http://schemas.openxmlformats.org/officeDocument/2006/relationships/hyperlink" Target="https://racing.hkjc.com/racing/information/English/Racing/LocalResults.aspx?RaceDate=2024/02/25&amp;RaceNo=10" TargetMode="External"/><Relationship Id="rId80" Type="http://schemas.openxmlformats.org/officeDocument/2006/relationships/hyperlink" Target="https://racing.hkjc.com/racing/video/play.asp?type=replay-full&amp;date=20240508&amp;no=07&amp;lang=eng" TargetMode="External"/><Relationship Id="rId155" Type="http://schemas.openxmlformats.org/officeDocument/2006/relationships/hyperlink" Target="https://racing.hkjc.com/racing/information/English/Racing/LocalResults.aspx?RaceDate=2024/09/11&amp;RaceNo=8" TargetMode="External"/><Relationship Id="rId176" Type="http://schemas.openxmlformats.org/officeDocument/2006/relationships/hyperlink" Target="https://racing.hkjc.com/racing/video/play.asp?type=replay-full&amp;date=20240908&amp;no=09&amp;lang=eng" TargetMode="External"/><Relationship Id="rId197" Type="http://schemas.openxmlformats.org/officeDocument/2006/relationships/hyperlink" Target="https://racing.hkjc.com/racing/video/play.asp?type=replay-full&amp;date=20250101&amp;no=05&amp;lang=eng" TargetMode="External"/><Relationship Id="rId201" Type="http://schemas.openxmlformats.org/officeDocument/2006/relationships/hyperlink" Target="https://racing.hkjc.com/racing/video/play.asp?type=replay-full&amp;date=20250131&amp;no=05&amp;lang=eng" TargetMode="External"/><Relationship Id="rId222" Type="http://schemas.openxmlformats.org/officeDocument/2006/relationships/hyperlink" Target="https://racing.hkjc.com/racing/information/English/Horse/Performance.aspx?HorseId=HK_2023_J139" TargetMode="External"/><Relationship Id="rId243" Type="http://schemas.openxmlformats.org/officeDocument/2006/relationships/hyperlink" Target="https://racing.hkjc.com/racing/information/English/Racing/LocalResults.aspx?RaceDate=2025/01/05&amp;RaceNo=10" TargetMode="External"/><Relationship Id="rId264" Type="http://schemas.openxmlformats.org/officeDocument/2006/relationships/hyperlink" Target="https://racing.hkjc.com/racing/information/English/Horse/BTResult.aspx?Date=2025/01/10" TargetMode="External"/><Relationship Id="rId17" Type="http://schemas.openxmlformats.org/officeDocument/2006/relationships/hyperlink" Target="https://racing.hkjc.com/racing/video/play.asp?type=replay-full&amp;date=20241201&amp;no=07&amp;lang=eng" TargetMode="External"/><Relationship Id="rId38" Type="http://schemas.openxmlformats.org/officeDocument/2006/relationships/hyperlink" Target="https://racing.hkjc.com/racing/video/play.asp?type=replay-full&amp;date=20250119&amp;no=07&amp;lang=eng" TargetMode="External"/><Relationship Id="rId59" Type="http://schemas.openxmlformats.org/officeDocument/2006/relationships/hyperlink" Target="https://racing.hkjc.com/racing/video/play.asp?type=replay-full&amp;date=20241013&amp;no=09&amp;lang=eng" TargetMode="External"/><Relationship Id="rId103" Type="http://schemas.openxmlformats.org/officeDocument/2006/relationships/hyperlink" Target="https://racing.hkjc.com/racing/video/play.asp?type=replay-full&amp;date=20241124&amp;no=08&amp;lang=eng" TargetMode="External"/><Relationship Id="rId124" Type="http://schemas.openxmlformats.org/officeDocument/2006/relationships/hyperlink" Target="https://racing.hkjc.com/racing/video/play.asp?type=replay-full&amp;date=20241027&amp;no=08&amp;lang=eng" TargetMode="External"/><Relationship Id="rId70" Type="http://schemas.openxmlformats.org/officeDocument/2006/relationships/hyperlink" Target="https://racing.hkjc.com/racing/information/English/Racing/LocalResults.aspx?RaceDate=2025/02/09&amp;RaceNo=7" TargetMode="External"/><Relationship Id="rId91" Type="http://schemas.openxmlformats.org/officeDocument/2006/relationships/hyperlink" Target="https://racing.hkjc.com/racing/information/English/Racing/LocalResults.aspx?RaceDate=2024/11/27&amp;RaceNo=9" TargetMode="External"/><Relationship Id="rId145" Type="http://schemas.openxmlformats.org/officeDocument/2006/relationships/hyperlink" Target="https://racing.hkjc.com/racing/information/English/Racing/LocalResults.aspx?RaceDate=2024/02/28&amp;RaceNo=6" TargetMode="External"/><Relationship Id="rId166" Type="http://schemas.openxmlformats.org/officeDocument/2006/relationships/hyperlink" Target="https://racing.hkjc.com/racing/video/play.asp?type=replay-full&amp;date=20250205&amp;no=09&amp;lang=eng" TargetMode="External"/><Relationship Id="rId187" Type="http://schemas.openxmlformats.org/officeDocument/2006/relationships/hyperlink" Target="https://racing.hkjc.com/racing/information/English/Horse/Performance.aspx?HorseId=HK_2023_J321" TargetMode="External"/><Relationship Id="rId1" Type="http://schemas.openxmlformats.org/officeDocument/2006/relationships/hyperlink" Target="https://racing.hkjc.com/racing/information/English/Horse/Performance.aspx?HorseId=HK_2021_G335" TargetMode="External"/><Relationship Id="rId212" Type="http://schemas.openxmlformats.org/officeDocument/2006/relationships/hyperlink" Target="https://racing.hkjc.com/racing/information/English/Racing/LocalResults.aspx?RaceDate=2024/11/03&amp;RaceNo=6" TargetMode="External"/><Relationship Id="rId233" Type="http://schemas.openxmlformats.org/officeDocument/2006/relationships/hyperlink" Target="https://racing.hkjc.com/racing/information/English/Racing/LocalResults.aspx?RaceDate=2024/09/22&amp;RaceNo=3" TargetMode="External"/><Relationship Id="rId254" Type="http://schemas.openxmlformats.org/officeDocument/2006/relationships/hyperlink" Target="https://racing.hkjc.com/racing/video/play.asp?type=replay-full&amp;date=20250119&amp;no=11&amp;lang=eng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video/play.asp?type=replay-full&amp;date=20241208&amp;no=03&amp;lang=eng" TargetMode="External"/><Relationship Id="rId21" Type="http://schemas.openxmlformats.org/officeDocument/2006/relationships/hyperlink" Target="https://racing.hkjc.com/racing/video/play.asp?type=replay-full&amp;date=20240908&amp;no=07&amp;lang=eng" TargetMode="External"/><Relationship Id="rId42" Type="http://schemas.openxmlformats.org/officeDocument/2006/relationships/hyperlink" Target="https://racing.hkjc.com/racing/video/play.asp?type=replay-full&amp;date=20240922&amp;no=04&amp;lang=eng" TargetMode="External"/><Relationship Id="rId63" Type="http://schemas.openxmlformats.org/officeDocument/2006/relationships/hyperlink" Target="https://racing.hkjc.com/racing/information/English/Racing/LocalResults.aspx?RaceDate=2024/11/09&amp;RaceNo=9" TargetMode="External"/><Relationship Id="rId84" Type="http://schemas.openxmlformats.org/officeDocument/2006/relationships/hyperlink" Target="https://racing.hkjc.com/racing/information/English/Racing/LocalResults.aspx?RaceDate=2024/06/23&amp;RaceNo=4" TargetMode="External"/><Relationship Id="rId138" Type="http://schemas.openxmlformats.org/officeDocument/2006/relationships/hyperlink" Target="https://racing.hkjc.com/racing/video/play.asp?type=replay-full&amp;date=20240414&amp;no=09&amp;lang=eng" TargetMode="External"/><Relationship Id="rId159" Type="http://schemas.openxmlformats.org/officeDocument/2006/relationships/hyperlink" Target="https://racing.hkjc.com/racing/video/play.asp?type=replay-full&amp;date=20241124&amp;no=10&amp;lang=eng" TargetMode="External"/><Relationship Id="rId170" Type="http://schemas.openxmlformats.org/officeDocument/2006/relationships/hyperlink" Target="https://racing.hkjc.com/racing/video/play.asp?type=replay-full&amp;date=20240519&amp;no=04&amp;lang=eng" TargetMode="External"/><Relationship Id="rId191" Type="http://schemas.openxmlformats.org/officeDocument/2006/relationships/hyperlink" Target="https://racing.hkjc.com/racing/information/English/Racing/LocalResults.aspx?RaceDate=2024/05/08&amp;RaceNo=7" TargetMode="External"/><Relationship Id="rId205" Type="http://schemas.openxmlformats.org/officeDocument/2006/relationships/hyperlink" Target="https://racing.hkjc.com/racing/information/English/Horse/Performance.aspx?HorseId=HK_2020_E459" TargetMode="External"/><Relationship Id="rId226" Type="http://schemas.openxmlformats.org/officeDocument/2006/relationships/hyperlink" Target="https://racing.hkjc.com/racing/information/English/Racing/LocalResults.aspx?RaceDate=2024/10/01&amp;RaceNo=10" TargetMode="External"/><Relationship Id="rId107" Type="http://schemas.openxmlformats.org/officeDocument/2006/relationships/hyperlink" Target="https://racing.hkjc.com/racing/information/English/Racing/LocalResults.aspx?RaceDate=2025/01/12&amp;RaceNo=5" TargetMode="External"/><Relationship Id="rId11" Type="http://schemas.openxmlformats.org/officeDocument/2006/relationships/hyperlink" Target="https://racing.hkjc.com/racing/video/play.asp?type=replay-full&amp;date=20240316&amp;no=09&amp;lang=eng" TargetMode="External"/><Relationship Id="rId32" Type="http://schemas.openxmlformats.org/officeDocument/2006/relationships/hyperlink" Target="https://racing.hkjc.com/racing/information/English/Racing/LocalResults.aspx?RaceDate=2025/02/09&amp;RaceNo=11" TargetMode="External"/><Relationship Id="rId53" Type="http://schemas.openxmlformats.org/officeDocument/2006/relationships/hyperlink" Target="https://racing.hkjc.com/racing/information/English/Horse/BTResult.aspx?Date=2025/02/11" TargetMode="External"/><Relationship Id="rId74" Type="http://schemas.openxmlformats.org/officeDocument/2006/relationships/hyperlink" Target="https://racing.hkjc.com/racing/information/English/Racing/LocalResults.aspx?RaceDate=2024/02/25&amp;RaceNo=6" TargetMode="External"/><Relationship Id="rId128" Type="http://schemas.openxmlformats.org/officeDocument/2006/relationships/hyperlink" Target="https://racing.hkjc.com/racing/information/English/Horse/Performance.aspx?HorseId=HK_2024_K096" TargetMode="External"/><Relationship Id="rId149" Type="http://schemas.openxmlformats.org/officeDocument/2006/relationships/hyperlink" Target="https://racing.hkjc.com/racing/information/English/Horse/Performance.aspx?HorseId=HK_2023_J039" TargetMode="External"/><Relationship Id="rId5" Type="http://schemas.openxmlformats.org/officeDocument/2006/relationships/hyperlink" Target="https://racing.hkjc.com/racing/video/play.asp?type=replay-full&amp;date=20241218&amp;no=08&amp;lang=eng" TargetMode="External"/><Relationship Id="rId95" Type="http://schemas.openxmlformats.org/officeDocument/2006/relationships/hyperlink" Target="https://racing.hkjc.com/racing/video/play.asp?type=replay-full&amp;date=20250119&amp;no=11&amp;lang=eng" TargetMode="External"/><Relationship Id="rId160" Type="http://schemas.openxmlformats.org/officeDocument/2006/relationships/hyperlink" Target="https://racing.hkjc.com/racing/information/English/Racing/LocalResults.aspx?RaceDate=2024/12/15&amp;RaceNo=8" TargetMode="External"/><Relationship Id="rId181" Type="http://schemas.openxmlformats.org/officeDocument/2006/relationships/hyperlink" Target="https://racing.hkjc.com/racing/information/English/Racing/LocalResults.aspx?RaceDate=2024/12/29&amp;RaceNo=6" TargetMode="External"/><Relationship Id="rId216" Type="http://schemas.openxmlformats.org/officeDocument/2006/relationships/hyperlink" Target="https://racing.hkjc.com/racing/information/English/Racing/LocalResults.aspx?RaceDate=2024/05/19&amp;RaceNo=10" TargetMode="External"/><Relationship Id="rId237" Type="http://schemas.openxmlformats.org/officeDocument/2006/relationships/hyperlink" Target="https://racing.hkjc.com/racing/video/play.asp?type=replay-full&amp;date=20250119&amp;no=05&amp;lang=eng" TargetMode="External"/><Relationship Id="rId22" Type="http://schemas.openxmlformats.org/officeDocument/2006/relationships/hyperlink" Target="https://racing.hkjc.com/racing/information/English/Racing/LocalResults.aspx?RaceDate=2024/10/01&amp;RaceNo=8" TargetMode="External"/><Relationship Id="rId43" Type="http://schemas.openxmlformats.org/officeDocument/2006/relationships/hyperlink" Target="https://racing.hkjc.com/racing/information/English/Racing/LocalResults.aspx?RaceDate=2024/10/13&amp;RaceNo=1" TargetMode="External"/><Relationship Id="rId64" Type="http://schemas.openxmlformats.org/officeDocument/2006/relationships/hyperlink" Target="https://racing.hkjc.com/racing/video/play.asp?type=replay-full&amp;date=20241109&amp;no=09&amp;lang=eng" TargetMode="External"/><Relationship Id="rId118" Type="http://schemas.openxmlformats.org/officeDocument/2006/relationships/hyperlink" Target="https://racing.hkjc.com/racing/information/English/Racing/LocalResults.aspx?RaceDate=2024/12/22&amp;RaceNo=8" TargetMode="External"/><Relationship Id="rId139" Type="http://schemas.openxmlformats.org/officeDocument/2006/relationships/hyperlink" Target="https://racing.hkjc.com/racing/information/English/Racing/LocalResults.aspx?RaceDate=2024/05/19&amp;RaceNo=6" TargetMode="External"/><Relationship Id="rId85" Type="http://schemas.openxmlformats.org/officeDocument/2006/relationships/hyperlink" Target="https://racing.hkjc.com/racing/video/play.asp?type=replay-full&amp;date=20240623&amp;no=04&amp;lang=eng" TargetMode="External"/><Relationship Id="rId150" Type="http://schemas.openxmlformats.org/officeDocument/2006/relationships/hyperlink" Target="https://racing.hkjc.com/racing/information/English/Racing/LocalResults.aspx?RaceDate=2024/03/16&amp;RaceNo=10" TargetMode="External"/><Relationship Id="rId171" Type="http://schemas.openxmlformats.org/officeDocument/2006/relationships/hyperlink" Target="https://racing.hkjc.com/racing/information/English/Racing/LocalResults.aspx?RaceDate=2024/06/08&amp;RaceNo=4" TargetMode="External"/><Relationship Id="rId192" Type="http://schemas.openxmlformats.org/officeDocument/2006/relationships/hyperlink" Target="https://racing.hkjc.com/racing/video/play.asp?type=replay-full&amp;date=20240508&amp;no=07&amp;lang=eng" TargetMode="External"/><Relationship Id="rId206" Type="http://schemas.openxmlformats.org/officeDocument/2006/relationships/hyperlink" Target="https://racing.hkjc.com/racing/information/English/Racing/LocalResults.aspx?RaceDate=2024/03/06&amp;RaceNo=4" TargetMode="External"/><Relationship Id="rId227" Type="http://schemas.openxmlformats.org/officeDocument/2006/relationships/hyperlink" Target="https://racing.hkjc.com/racing/video/play.asp?type=replay-full&amp;date=20241001&amp;no=10&amp;lang=eng" TargetMode="External"/><Relationship Id="rId201" Type="http://schemas.openxmlformats.org/officeDocument/2006/relationships/hyperlink" Target="https://racing.hkjc.com/racing/information/English/Racing/LocalResults.aspx?RaceDate=2024/12/04&amp;RaceNo=7" TargetMode="External"/><Relationship Id="rId222" Type="http://schemas.openxmlformats.org/officeDocument/2006/relationships/hyperlink" Target="https://racing.hkjc.com/racing/information/English/Racing/LocalResults.aspx?RaceDate=2024/07/06&amp;RaceNo=7" TargetMode="External"/><Relationship Id="rId12" Type="http://schemas.openxmlformats.org/officeDocument/2006/relationships/hyperlink" Target="https://racing.hkjc.com/racing/information/English/Racing/LocalResults.aspx?RaceDate=2024/04/10&amp;RaceNo=3" TargetMode="External"/><Relationship Id="rId17" Type="http://schemas.openxmlformats.org/officeDocument/2006/relationships/hyperlink" Target="https://racing.hkjc.com/racing/video/play.asp?type=replay-full&amp;date=20240602&amp;no=02&amp;lang=eng" TargetMode="External"/><Relationship Id="rId33" Type="http://schemas.openxmlformats.org/officeDocument/2006/relationships/hyperlink" Target="https://racing.hkjc.com/racing/video/play.asp?type=replay-full&amp;date=20250209&amp;no=11&amp;lang=eng" TargetMode="External"/><Relationship Id="rId38" Type="http://schemas.openxmlformats.org/officeDocument/2006/relationships/hyperlink" Target="https://racing.hkjc.com/racing/video/play.asp?type=replay-full&amp;date=20240615&amp;no=01&amp;lang=eng" TargetMode="External"/><Relationship Id="rId59" Type="http://schemas.openxmlformats.org/officeDocument/2006/relationships/hyperlink" Target="https://racing.hkjc.com/racing/information/English/Racing/LocalResults.aspx?RaceDate=2024/09/22&amp;RaceNo=9" TargetMode="External"/><Relationship Id="rId103" Type="http://schemas.openxmlformats.org/officeDocument/2006/relationships/hyperlink" Target="https://racing.hkjc.com/racing/information/English/Racing/LocalResults.aspx?RaceDate=2024/11/09&amp;RaceNo=2" TargetMode="External"/><Relationship Id="rId108" Type="http://schemas.openxmlformats.org/officeDocument/2006/relationships/hyperlink" Target="https://racing.hkjc.com/racing/video/play.asp?type=replay-full&amp;date=20250112&amp;no=05&amp;lang=eng" TargetMode="External"/><Relationship Id="rId124" Type="http://schemas.openxmlformats.org/officeDocument/2006/relationships/hyperlink" Target="https://racing.hkjc.com/racing/information/English/Racing/LocalResults.aspx?RaceDate=2025/01/12&amp;RaceNo=8" TargetMode="External"/><Relationship Id="rId129" Type="http://schemas.openxmlformats.org/officeDocument/2006/relationships/hyperlink" Target="https://racing.hkjc.com/racing/information/English/Racing/LocalResults.aspx?RaceDate=2025/01/05&amp;RaceNo=10" TargetMode="External"/><Relationship Id="rId54" Type="http://schemas.openxmlformats.org/officeDocument/2006/relationships/hyperlink" Target="https://racing.hkjc.com/racing/information/English/Horse/Performance.aspx?HorseId=HK_2023_J027" TargetMode="External"/><Relationship Id="rId70" Type="http://schemas.openxmlformats.org/officeDocument/2006/relationships/hyperlink" Target="https://racing.hkjc.com/racing/video/play.asp?type=replay-full&amp;date=20250112&amp;no=09&amp;lang=eng" TargetMode="External"/><Relationship Id="rId75" Type="http://schemas.openxmlformats.org/officeDocument/2006/relationships/hyperlink" Target="https://racing.hkjc.com/racing/video/play.asp?type=replay-full&amp;date=20240225&amp;no=06&amp;lang=eng" TargetMode="External"/><Relationship Id="rId91" Type="http://schemas.openxmlformats.org/officeDocument/2006/relationships/hyperlink" Target="https://racing.hkjc.com/racing/information/English/Horse/Performance.aspx?HorseId=HK_2024_K036" TargetMode="External"/><Relationship Id="rId96" Type="http://schemas.openxmlformats.org/officeDocument/2006/relationships/hyperlink" Target="https://racing.hkjc.com/racing/information/English/Horse/BTResult.aspx?Date=2025/02/11" TargetMode="External"/><Relationship Id="rId140" Type="http://schemas.openxmlformats.org/officeDocument/2006/relationships/hyperlink" Target="https://racing.hkjc.com/racing/video/play.asp?type=replay-full&amp;date=20240519&amp;no=06&amp;lang=eng" TargetMode="External"/><Relationship Id="rId145" Type="http://schemas.openxmlformats.org/officeDocument/2006/relationships/hyperlink" Target="https://racing.hkjc.com/racing/information/English/Racing/LocalResults.aspx?RaceDate=2024/12/29&amp;RaceNo=7" TargetMode="External"/><Relationship Id="rId161" Type="http://schemas.openxmlformats.org/officeDocument/2006/relationships/hyperlink" Target="https://racing.hkjc.com/racing/video/play.asp?type=replay-full&amp;date=20241215&amp;no=08&amp;lang=eng" TargetMode="External"/><Relationship Id="rId166" Type="http://schemas.openxmlformats.org/officeDocument/2006/relationships/hyperlink" Target="https://racing.hkjc.com/racing/information/English/Horse/Performance.aspx?HorseId=HK_2023_J239" TargetMode="External"/><Relationship Id="rId182" Type="http://schemas.openxmlformats.org/officeDocument/2006/relationships/hyperlink" Target="https://racing.hkjc.com/racing/video/play.asp?type=replay-full&amp;date=20241229&amp;no=06&amp;lang=eng" TargetMode="External"/><Relationship Id="rId187" Type="http://schemas.openxmlformats.org/officeDocument/2006/relationships/hyperlink" Target="https://racing.hkjc.com/racing/information/English/Racing/LocalResults.aspx?RaceDate=2024/03/20&amp;RaceNo=8" TargetMode="External"/><Relationship Id="rId217" Type="http://schemas.openxmlformats.org/officeDocument/2006/relationships/hyperlink" Target="https://racing.hkjc.com/racing/video/play.asp?type=replay-full&amp;date=20240519&amp;no=10&amp;lang=eng" TargetMode="External"/><Relationship Id="rId1" Type="http://schemas.openxmlformats.org/officeDocument/2006/relationships/hyperlink" Target="https://racing.hkjc.com/racing/information/English/Horse/Performance.aspx?HorseId=HK_2023_J398" TargetMode="External"/><Relationship Id="rId6" Type="http://schemas.openxmlformats.org/officeDocument/2006/relationships/hyperlink" Target="https://racing.hkjc.com/racing/information/English/Racing/LocalResults.aspx?RaceDate=2025/01/12&amp;RaceNo=6" TargetMode="External"/><Relationship Id="rId212" Type="http://schemas.openxmlformats.org/officeDocument/2006/relationships/hyperlink" Target="https://racing.hkjc.com/racing/information/English/Racing/LocalResults.aspx?RaceDate=2024/04/14&amp;RaceNo=3" TargetMode="External"/><Relationship Id="rId233" Type="http://schemas.openxmlformats.org/officeDocument/2006/relationships/hyperlink" Target="https://racing.hkjc.com/racing/video/play.asp?type=replay-full&amp;date=20241218&amp;no=07&amp;lang=eng" TargetMode="External"/><Relationship Id="rId238" Type="http://schemas.openxmlformats.org/officeDocument/2006/relationships/hyperlink" Target="https://racing.hkjc.com/racing/information/English/Racing/LocalResults.aspx?RaceDate=2025/02/09&amp;RaceNo=11" TargetMode="External"/><Relationship Id="rId23" Type="http://schemas.openxmlformats.org/officeDocument/2006/relationships/hyperlink" Target="https://racing.hkjc.com/racing/video/play.asp?type=replay-full&amp;date=20241001&amp;no=08&amp;lang=eng" TargetMode="External"/><Relationship Id="rId28" Type="http://schemas.openxmlformats.org/officeDocument/2006/relationships/hyperlink" Target="https://racing.hkjc.com/racing/information/English/Racing/LocalResults.aspx?RaceDate=2025/01/05&amp;RaceNo=10" TargetMode="External"/><Relationship Id="rId49" Type="http://schemas.openxmlformats.org/officeDocument/2006/relationships/hyperlink" Target="https://racing.hkjc.com/racing/information/English/Racing/LocalResults.aspx?RaceDate=2025/01/05&amp;RaceNo=10" TargetMode="External"/><Relationship Id="rId114" Type="http://schemas.openxmlformats.org/officeDocument/2006/relationships/hyperlink" Target="https://racing.hkjc.com/racing/information/English/Racing/LocalResults.aspx?RaceDate=2024/11/17&amp;RaceNo=11" TargetMode="External"/><Relationship Id="rId119" Type="http://schemas.openxmlformats.org/officeDocument/2006/relationships/hyperlink" Target="https://racing.hkjc.com/racing/video/play.asp?type=replay-full&amp;date=20241222&amp;no=08&amp;lang=eng" TargetMode="External"/><Relationship Id="rId44" Type="http://schemas.openxmlformats.org/officeDocument/2006/relationships/hyperlink" Target="https://racing.hkjc.com/racing/video/play.asp?type=replay-full&amp;date=20241013&amp;no=01&amp;lang=eng" TargetMode="External"/><Relationship Id="rId60" Type="http://schemas.openxmlformats.org/officeDocument/2006/relationships/hyperlink" Target="https://racing.hkjc.com/racing/video/play.asp?type=replay-full&amp;date=20240922&amp;no=09&amp;lang=eng" TargetMode="External"/><Relationship Id="rId65" Type="http://schemas.openxmlformats.org/officeDocument/2006/relationships/hyperlink" Target="https://racing.hkjc.com/racing/information/English/Racing/LocalResults.aspx?RaceDate=2024/12/01&amp;RaceNo=10" TargetMode="External"/><Relationship Id="rId81" Type="http://schemas.openxmlformats.org/officeDocument/2006/relationships/hyperlink" Target="https://racing.hkjc.com/racing/video/play.asp?type=replay-full&amp;date=20240505&amp;no=06&amp;lang=eng" TargetMode="External"/><Relationship Id="rId86" Type="http://schemas.openxmlformats.org/officeDocument/2006/relationships/hyperlink" Target="https://racing.hkjc.com/racing/information/English/Racing/LocalResults.aspx?RaceDate=2024/07/04&amp;RaceNo=6" TargetMode="External"/><Relationship Id="rId130" Type="http://schemas.openxmlformats.org/officeDocument/2006/relationships/hyperlink" Target="https://racing.hkjc.com/racing/video/play.asp?type=replay-full&amp;date=20250105&amp;no=10&amp;lang=eng" TargetMode="External"/><Relationship Id="rId135" Type="http://schemas.openxmlformats.org/officeDocument/2006/relationships/hyperlink" Target="https://racing.hkjc.com/racing/information/English/Racing/LocalResults.aspx?RaceDate=2024/03/16&amp;RaceNo=8" TargetMode="External"/><Relationship Id="rId151" Type="http://schemas.openxmlformats.org/officeDocument/2006/relationships/hyperlink" Target="https://racing.hkjc.com/racing/video/play.asp?type=replay-full&amp;date=20240316&amp;no=10&amp;lang=eng" TargetMode="External"/><Relationship Id="rId156" Type="http://schemas.openxmlformats.org/officeDocument/2006/relationships/hyperlink" Target="https://racing.hkjc.com/racing/information/English/Racing/LocalResults.aspx?RaceDate=2024/11/03&amp;RaceNo=10" TargetMode="External"/><Relationship Id="rId177" Type="http://schemas.openxmlformats.org/officeDocument/2006/relationships/hyperlink" Target="https://racing.hkjc.com/racing/information/English/Racing/LocalResults.aspx?RaceDate=2024/11/03&amp;RaceNo=6" TargetMode="External"/><Relationship Id="rId198" Type="http://schemas.openxmlformats.org/officeDocument/2006/relationships/hyperlink" Target="https://racing.hkjc.com/racing/video/play.asp?type=replay-full&amp;date=20240911&amp;no=07&amp;lang=eng" TargetMode="External"/><Relationship Id="rId172" Type="http://schemas.openxmlformats.org/officeDocument/2006/relationships/hyperlink" Target="https://racing.hkjc.com/racing/video/play.asp?type=replay-full&amp;date=20240608&amp;no=04&amp;lang=eng" TargetMode="External"/><Relationship Id="rId193" Type="http://schemas.openxmlformats.org/officeDocument/2006/relationships/hyperlink" Target="https://racing.hkjc.com/racing/information/English/Racing/LocalResults.aspx?RaceDate=2024/06/05&amp;RaceNo=7" TargetMode="External"/><Relationship Id="rId202" Type="http://schemas.openxmlformats.org/officeDocument/2006/relationships/hyperlink" Target="https://racing.hkjc.com/racing/video/play.asp?type=replay-full&amp;date=20241204&amp;no=07&amp;lang=eng" TargetMode="External"/><Relationship Id="rId207" Type="http://schemas.openxmlformats.org/officeDocument/2006/relationships/hyperlink" Target="https://racing.hkjc.com/racing/video/play.asp?type=replay-full&amp;date=20240306&amp;no=04&amp;lang=eng" TargetMode="External"/><Relationship Id="rId223" Type="http://schemas.openxmlformats.org/officeDocument/2006/relationships/hyperlink" Target="https://racing.hkjc.com/racing/video/play.asp?type=replay-full&amp;date=20240706&amp;no=07&amp;lang=eng" TargetMode="External"/><Relationship Id="rId228" Type="http://schemas.openxmlformats.org/officeDocument/2006/relationships/hyperlink" Target="https://racing.hkjc.com/racing/information/English/Racing/LocalResults.aspx?RaceDate=2024/10/20&amp;RaceNo=10" TargetMode="External"/><Relationship Id="rId13" Type="http://schemas.openxmlformats.org/officeDocument/2006/relationships/hyperlink" Target="https://racing.hkjc.com/racing/video/play.asp?type=replay-full&amp;date=20240410&amp;no=03&amp;lang=eng" TargetMode="External"/><Relationship Id="rId18" Type="http://schemas.openxmlformats.org/officeDocument/2006/relationships/hyperlink" Target="https://racing.hkjc.com/racing/information/English/Racing/LocalResults.aspx?RaceDate=2024/07/01&amp;RaceNo=6" TargetMode="External"/><Relationship Id="rId39" Type="http://schemas.openxmlformats.org/officeDocument/2006/relationships/hyperlink" Target="https://racing.hkjc.com/racing/information/English/Racing/LocalResults.aspx?RaceDate=2024/07/06&amp;RaceNo=1" TargetMode="External"/><Relationship Id="rId109" Type="http://schemas.openxmlformats.org/officeDocument/2006/relationships/hyperlink" Target="https://racing.hkjc.com/racing/information/English/Racing/LocalResults.aspx?RaceDate=2025/02/09&amp;RaceNo=7" TargetMode="External"/><Relationship Id="rId34" Type="http://schemas.openxmlformats.org/officeDocument/2006/relationships/hyperlink" Target="https://racing.hkjc.com/racing/information/English/Horse/Performance.aspx?HorseId=HK_2023_J357" TargetMode="External"/><Relationship Id="rId50" Type="http://schemas.openxmlformats.org/officeDocument/2006/relationships/hyperlink" Target="https://racing.hkjc.com/racing/video/play.asp?type=replay-full&amp;date=20250105&amp;no=10&amp;lang=eng" TargetMode="External"/><Relationship Id="rId55" Type="http://schemas.openxmlformats.org/officeDocument/2006/relationships/hyperlink" Target="https://racing.hkjc.com/racing/information/English/Racing/LocalResults.aspx?RaceDate=2024/04/28&amp;RaceNo=10" TargetMode="External"/><Relationship Id="rId76" Type="http://schemas.openxmlformats.org/officeDocument/2006/relationships/hyperlink" Target="https://racing.hkjc.com/racing/information/English/Racing/LocalResults.aspx?RaceDate=2024/03/13&amp;RaceNo=7" TargetMode="External"/><Relationship Id="rId97" Type="http://schemas.openxmlformats.org/officeDocument/2006/relationships/hyperlink" Target="https://racing.hkjc.com/racing/information/English/Horse/Performance.aspx?HorseId=HK_2023_J529" TargetMode="External"/><Relationship Id="rId104" Type="http://schemas.openxmlformats.org/officeDocument/2006/relationships/hyperlink" Target="https://racing.hkjc.com/racing/video/play.asp?type=replay-full&amp;date=20241109&amp;no=02&amp;lang=eng" TargetMode="External"/><Relationship Id="rId120" Type="http://schemas.openxmlformats.org/officeDocument/2006/relationships/hyperlink" Target="https://racing.hkjc.com/racing/information/English/Racing/LocalResults.aspx?RaceDate=2025/01/19&amp;RaceNo=11" TargetMode="External"/><Relationship Id="rId125" Type="http://schemas.openxmlformats.org/officeDocument/2006/relationships/hyperlink" Target="https://racing.hkjc.com/racing/video/play.asp?type=replay-full&amp;date=20250112&amp;no=08&amp;lang=eng" TargetMode="External"/><Relationship Id="rId141" Type="http://schemas.openxmlformats.org/officeDocument/2006/relationships/hyperlink" Target="https://racing.hkjc.com/racing/information/English/Racing/LocalResults.aspx?RaceDate=2024/06/08&amp;RaceNo=9" TargetMode="External"/><Relationship Id="rId146" Type="http://schemas.openxmlformats.org/officeDocument/2006/relationships/hyperlink" Target="https://racing.hkjc.com/racing/video/play.asp?type=replay-full&amp;date=20241229&amp;no=07&amp;lang=eng" TargetMode="External"/><Relationship Id="rId167" Type="http://schemas.openxmlformats.org/officeDocument/2006/relationships/hyperlink" Target="https://racing.hkjc.com/racing/information/English/Racing/LocalResults.aspx?RaceDate=2024/04/14&amp;RaceNo=7" TargetMode="External"/><Relationship Id="rId188" Type="http://schemas.openxmlformats.org/officeDocument/2006/relationships/hyperlink" Target="https://racing.hkjc.com/racing/video/play.asp?type=replay-full&amp;date=20240320&amp;no=08&amp;lang=eng" TargetMode="External"/><Relationship Id="rId7" Type="http://schemas.openxmlformats.org/officeDocument/2006/relationships/hyperlink" Target="https://racing.hkjc.com/racing/video/play.asp?type=replay-full&amp;date=20250112&amp;no=06&amp;lang=eng" TargetMode="External"/><Relationship Id="rId71" Type="http://schemas.openxmlformats.org/officeDocument/2006/relationships/hyperlink" Target="https://racing.hkjc.com/racing/information/English/Racing/LocalResults.aspx?RaceDate=2025/02/09&amp;RaceNo=7" TargetMode="External"/><Relationship Id="rId92" Type="http://schemas.openxmlformats.org/officeDocument/2006/relationships/hyperlink" Target="https://racing.hkjc.com/racing/information/English/Racing/LocalResults.aspx?RaceDate=2025/01/01&amp;RaceNo=9" TargetMode="External"/><Relationship Id="rId162" Type="http://schemas.openxmlformats.org/officeDocument/2006/relationships/hyperlink" Target="https://racing.hkjc.com/racing/information/English/Racing/LocalResults.aspx?RaceDate=2025/01/19&amp;RaceNo=7" TargetMode="External"/><Relationship Id="rId183" Type="http://schemas.openxmlformats.org/officeDocument/2006/relationships/hyperlink" Target="https://racing.hkjc.com/racing/information/English/Racing/LocalResults.aspx?RaceDate=2025/01/19&amp;RaceNo=5" TargetMode="External"/><Relationship Id="rId213" Type="http://schemas.openxmlformats.org/officeDocument/2006/relationships/hyperlink" Target="https://racing.hkjc.com/racing/video/play.asp?type=replay-full&amp;date=20240414&amp;no=03&amp;lang=eng" TargetMode="External"/><Relationship Id="rId218" Type="http://schemas.openxmlformats.org/officeDocument/2006/relationships/hyperlink" Target="https://racing.hkjc.com/racing/information/English/Racing/LocalResults.aspx?RaceDate=2024/06/08&amp;RaceNo=10" TargetMode="External"/><Relationship Id="rId234" Type="http://schemas.openxmlformats.org/officeDocument/2006/relationships/hyperlink" Target="https://racing.hkjc.com/racing/information/English/Racing/LocalResults.aspx?RaceDate=2025/01/01&amp;RaceNo=10" TargetMode="External"/><Relationship Id="rId239" Type="http://schemas.openxmlformats.org/officeDocument/2006/relationships/hyperlink" Target="https://racing.hkjc.com/racing/video/play.asp?type=replay-full&amp;date=20250209&amp;no=11&amp;lang=eng" TargetMode="External"/><Relationship Id="rId2" Type="http://schemas.openxmlformats.org/officeDocument/2006/relationships/hyperlink" Target="https://racing.hkjc.com/racing/information/English/Racing/LocalResults.aspx?RaceDate=2024/11/24&amp;RaceNo=5" TargetMode="External"/><Relationship Id="rId29" Type="http://schemas.openxmlformats.org/officeDocument/2006/relationships/hyperlink" Target="https://racing.hkjc.com/racing/video/play.asp?type=replay-full&amp;date=20250105&amp;no=10&amp;lang=eng" TargetMode="External"/><Relationship Id="rId24" Type="http://schemas.openxmlformats.org/officeDocument/2006/relationships/hyperlink" Target="https://racing.hkjc.com/racing/information/English/Racing/LocalResults.aspx?RaceDate=2024/11/06&amp;RaceNo=9" TargetMode="External"/><Relationship Id="rId40" Type="http://schemas.openxmlformats.org/officeDocument/2006/relationships/hyperlink" Target="https://racing.hkjc.com/racing/video/play.asp?type=replay-full&amp;date=20240706&amp;no=01&amp;lang=eng" TargetMode="External"/><Relationship Id="rId45" Type="http://schemas.openxmlformats.org/officeDocument/2006/relationships/hyperlink" Target="https://racing.hkjc.com/racing/information/English/Racing/LocalResults.aspx?RaceDate=2024/11/17&amp;RaceNo=11" TargetMode="External"/><Relationship Id="rId66" Type="http://schemas.openxmlformats.org/officeDocument/2006/relationships/hyperlink" Target="https://racing.hkjc.com/racing/video/play.asp?type=replay-full&amp;date=20241201&amp;no=10&amp;lang=eng" TargetMode="External"/><Relationship Id="rId87" Type="http://schemas.openxmlformats.org/officeDocument/2006/relationships/hyperlink" Target="https://racing.hkjc.com/racing/video/play.asp?type=replay-full&amp;date=20240704&amp;no=06&amp;lang=eng" TargetMode="External"/><Relationship Id="rId110" Type="http://schemas.openxmlformats.org/officeDocument/2006/relationships/hyperlink" Target="https://racing.hkjc.com/racing/video/play.asp?type=replay-full&amp;date=20250209&amp;no=07&amp;lang=eng" TargetMode="External"/><Relationship Id="rId115" Type="http://schemas.openxmlformats.org/officeDocument/2006/relationships/hyperlink" Target="https://racing.hkjc.com/racing/video/play.asp?type=replay-full&amp;date=20241117&amp;no=11&amp;lang=eng" TargetMode="External"/><Relationship Id="rId131" Type="http://schemas.openxmlformats.org/officeDocument/2006/relationships/hyperlink" Target="https://racing.hkjc.com/racing/information/English/Racing/LocalResults.aspx?RaceDate=2025/01/31&amp;RaceNo=11" TargetMode="External"/><Relationship Id="rId136" Type="http://schemas.openxmlformats.org/officeDocument/2006/relationships/hyperlink" Target="https://racing.hkjc.com/racing/video/play.asp?type=replay-full&amp;date=20240316&amp;no=08&amp;lang=eng" TargetMode="External"/><Relationship Id="rId157" Type="http://schemas.openxmlformats.org/officeDocument/2006/relationships/hyperlink" Target="https://racing.hkjc.com/racing/video/play.asp?type=replay-full&amp;date=20241103&amp;no=10&amp;lang=eng" TargetMode="External"/><Relationship Id="rId178" Type="http://schemas.openxmlformats.org/officeDocument/2006/relationships/hyperlink" Target="https://racing.hkjc.com/racing/video/play.asp?type=replay-full&amp;date=20241103&amp;no=06&amp;lang=eng" TargetMode="External"/><Relationship Id="rId61" Type="http://schemas.openxmlformats.org/officeDocument/2006/relationships/hyperlink" Target="https://racing.hkjc.com/racing/information/English/Racing/LocalResults.aspx?RaceDate=2024/10/13&amp;RaceNo=9" TargetMode="External"/><Relationship Id="rId82" Type="http://schemas.openxmlformats.org/officeDocument/2006/relationships/hyperlink" Target="https://racing.hkjc.com/racing/information/English/Racing/LocalResults.aspx?RaceDate=2024/05/19&amp;RaceNo=5" TargetMode="External"/><Relationship Id="rId152" Type="http://schemas.openxmlformats.org/officeDocument/2006/relationships/hyperlink" Target="https://racing.hkjc.com/racing/information/English/Racing/LocalResults.aspx?RaceDate=2024/04/14&amp;RaceNo=10" TargetMode="External"/><Relationship Id="rId173" Type="http://schemas.openxmlformats.org/officeDocument/2006/relationships/hyperlink" Target="https://racing.hkjc.com/racing/information/English/Racing/LocalResults.aspx?RaceDate=2024/09/15&amp;RaceNo=6" TargetMode="External"/><Relationship Id="rId194" Type="http://schemas.openxmlformats.org/officeDocument/2006/relationships/hyperlink" Target="https://racing.hkjc.com/racing/video/play.asp?type=replay-full&amp;date=20240605&amp;no=07&amp;lang=eng" TargetMode="External"/><Relationship Id="rId199" Type="http://schemas.openxmlformats.org/officeDocument/2006/relationships/hyperlink" Target="https://racing.hkjc.com/racing/information/English/Racing/LocalResults.aspx?RaceDate=2024/11/20&amp;RaceNo=7" TargetMode="External"/><Relationship Id="rId203" Type="http://schemas.openxmlformats.org/officeDocument/2006/relationships/hyperlink" Target="https://racing.hkjc.com/racing/information/English/Racing/LocalResults.aspx?RaceDate=2025/02/05&amp;RaceNo=8" TargetMode="External"/><Relationship Id="rId208" Type="http://schemas.openxmlformats.org/officeDocument/2006/relationships/hyperlink" Target="https://racing.hkjc.com/racing/information/English/Racing/LocalResults.aspx?RaceDate=2024/03/16&amp;RaceNo=5" TargetMode="External"/><Relationship Id="rId229" Type="http://schemas.openxmlformats.org/officeDocument/2006/relationships/hyperlink" Target="https://racing.hkjc.com/racing/video/play.asp?type=replay-full&amp;date=20241020&amp;no=10&amp;lang=eng" TargetMode="External"/><Relationship Id="rId19" Type="http://schemas.openxmlformats.org/officeDocument/2006/relationships/hyperlink" Target="https://racing.hkjc.com/racing/video/play.asp?type=replay-full&amp;date=20240701&amp;no=06&amp;lang=eng" TargetMode="External"/><Relationship Id="rId224" Type="http://schemas.openxmlformats.org/officeDocument/2006/relationships/hyperlink" Target="https://racing.hkjc.com/racing/information/English/Racing/LocalResults.aspx?RaceDate=2024/09/15&amp;RaceNo=10" TargetMode="External"/><Relationship Id="rId240" Type="http://schemas.openxmlformats.org/officeDocument/2006/relationships/vmlDrawing" Target="../drawings/vmlDrawing3.vml"/><Relationship Id="rId14" Type="http://schemas.openxmlformats.org/officeDocument/2006/relationships/hyperlink" Target="https://racing.hkjc.com/racing/information/English/Racing/LocalResults.aspx?RaceDate=2024/04/28&amp;RaceNo=9" TargetMode="External"/><Relationship Id="rId30" Type="http://schemas.openxmlformats.org/officeDocument/2006/relationships/hyperlink" Target="https://racing.hkjc.com/racing/information/English/Racing/LocalResults.aspx?RaceDate=2025/01/22&amp;RaceNo=7" TargetMode="External"/><Relationship Id="rId35" Type="http://schemas.openxmlformats.org/officeDocument/2006/relationships/hyperlink" Target="https://racing.hkjc.com/racing/information/English/Racing/LocalResults.aspx?RaceDate=2024/05/26&amp;RaceNo=1" TargetMode="External"/><Relationship Id="rId56" Type="http://schemas.openxmlformats.org/officeDocument/2006/relationships/hyperlink" Target="https://racing.hkjc.com/racing/video/play.asp?type=replay-full&amp;date=20240428&amp;no=10&amp;lang=eng" TargetMode="External"/><Relationship Id="rId77" Type="http://schemas.openxmlformats.org/officeDocument/2006/relationships/hyperlink" Target="https://racing.hkjc.com/racing/video/play.asp?type=replay-full&amp;date=20240313&amp;no=07&amp;lang=eng" TargetMode="External"/><Relationship Id="rId100" Type="http://schemas.openxmlformats.org/officeDocument/2006/relationships/hyperlink" Target="https://racing.hkjc.com/racing/information/English/Horse/Performance.aspx?HorseId=HK_2023_J443" TargetMode="External"/><Relationship Id="rId105" Type="http://schemas.openxmlformats.org/officeDocument/2006/relationships/hyperlink" Target="https://racing.hkjc.com/racing/information/English/Racing/LocalResults.aspx?RaceDate=2024/12/22&amp;RaceNo=2" TargetMode="External"/><Relationship Id="rId126" Type="http://schemas.openxmlformats.org/officeDocument/2006/relationships/hyperlink" Target="https://racing.hkjc.com/racing/information/English/Racing/LocalResults.aspx?RaceDate=2025/01/31&amp;RaceNo=10" TargetMode="External"/><Relationship Id="rId147" Type="http://schemas.openxmlformats.org/officeDocument/2006/relationships/hyperlink" Target="https://racing.hkjc.com/racing/information/English/Racing/LocalResults.aspx?RaceDate=2025/01/31&amp;RaceNo=11" TargetMode="External"/><Relationship Id="rId168" Type="http://schemas.openxmlformats.org/officeDocument/2006/relationships/hyperlink" Target="https://racing.hkjc.com/racing/video/play.asp?type=replay-full&amp;date=20240414&amp;no=07&amp;lang=eng" TargetMode="External"/><Relationship Id="rId8" Type="http://schemas.openxmlformats.org/officeDocument/2006/relationships/hyperlink" Target="https://racing.hkjc.com/racing/information/English/Horse/BTResult.aspx?Date=2025/01/28" TargetMode="External"/><Relationship Id="rId51" Type="http://schemas.openxmlformats.org/officeDocument/2006/relationships/hyperlink" Target="https://racing.hkjc.com/racing/information/English/Racing/LocalResults.aspx?RaceDate=2025/01/19&amp;RaceNo=7" TargetMode="External"/><Relationship Id="rId72" Type="http://schemas.openxmlformats.org/officeDocument/2006/relationships/hyperlink" Target="https://racing.hkjc.com/racing/video/play.asp?type=replay-full&amp;date=20250209&amp;no=07&amp;lang=eng" TargetMode="External"/><Relationship Id="rId93" Type="http://schemas.openxmlformats.org/officeDocument/2006/relationships/hyperlink" Target="https://racing.hkjc.com/racing/video/play.asp?type=replay-full&amp;date=20250101&amp;no=09&amp;lang=eng" TargetMode="External"/><Relationship Id="rId98" Type="http://schemas.openxmlformats.org/officeDocument/2006/relationships/hyperlink" Target="https://racing.hkjc.com/racing/information/English/Racing/LocalResults.aspx?RaceDate=2025/02/09&amp;RaceNo=7" TargetMode="External"/><Relationship Id="rId121" Type="http://schemas.openxmlformats.org/officeDocument/2006/relationships/hyperlink" Target="https://racing.hkjc.com/racing/video/play.asp?type=replay-full&amp;date=20250119&amp;no=11&amp;lang=eng" TargetMode="External"/><Relationship Id="rId142" Type="http://schemas.openxmlformats.org/officeDocument/2006/relationships/hyperlink" Target="https://racing.hkjc.com/racing/video/play.asp?type=replay-full&amp;date=20240608&amp;no=09&amp;lang=eng" TargetMode="External"/><Relationship Id="rId163" Type="http://schemas.openxmlformats.org/officeDocument/2006/relationships/hyperlink" Target="https://racing.hkjc.com/racing/video/play.asp?type=replay-full&amp;date=20250119&amp;no=07&amp;lang=eng" TargetMode="External"/><Relationship Id="rId184" Type="http://schemas.openxmlformats.org/officeDocument/2006/relationships/hyperlink" Target="https://racing.hkjc.com/racing/video/play.asp?type=replay-full&amp;date=20250119&amp;no=05&amp;lang=eng" TargetMode="External"/><Relationship Id="rId189" Type="http://schemas.openxmlformats.org/officeDocument/2006/relationships/hyperlink" Target="https://racing.hkjc.com/racing/information/English/Racing/LocalResults.aspx?RaceDate=2024/04/10&amp;RaceNo=8" TargetMode="External"/><Relationship Id="rId219" Type="http://schemas.openxmlformats.org/officeDocument/2006/relationships/hyperlink" Target="https://racing.hkjc.com/racing/video/play.asp?type=replay-full&amp;date=20240608&amp;no=10&amp;lang=eng" TargetMode="External"/><Relationship Id="rId3" Type="http://schemas.openxmlformats.org/officeDocument/2006/relationships/hyperlink" Target="https://racing.hkjc.com/racing/video/play.asp?type=replay-full&amp;date=20241124&amp;no=05&amp;lang=eng" TargetMode="External"/><Relationship Id="rId214" Type="http://schemas.openxmlformats.org/officeDocument/2006/relationships/hyperlink" Target="https://racing.hkjc.com/racing/information/English/Racing/LocalResults.aspx?RaceDate=2024/05/05&amp;RaceNo=7" TargetMode="External"/><Relationship Id="rId230" Type="http://schemas.openxmlformats.org/officeDocument/2006/relationships/hyperlink" Target="https://racing.hkjc.com/racing/information/English/Racing/LocalResults.aspx?RaceDate=2024/11/24&amp;RaceNo=8" TargetMode="External"/><Relationship Id="rId235" Type="http://schemas.openxmlformats.org/officeDocument/2006/relationships/hyperlink" Target="https://racing.hkjc.com/racing/video/play.asp?type=replay-full&amp;date=20250101&amp;no=10&amp;lang=eng" TargetMode="External"/><Relationship Id="rId25" Type="http://schemas.openxmlformats.org/officeDocument/2006/relationships/hyperlink" Target="https://racing.hkjc.com/racing/video/play.asp?type=replay-full&amp;date=20241106&amp;no=09&amp;lang=eng" TargetMode="External"/><Relationship Id="rId46" Type="http://schemas.openxmlformats.org/officeDocument/2006/relationships/hyperlink" Target="https://racing.hkjc.com/racing/video/play.asp?type=replay-full&amp;date=20241117&amp;no=11&amp;lang=eng" TargetMode="External"/><Relationship Id="rId67" Type="http://schemas.openxmlformats.org/officeDocument/2006/relationships/hyperlink" Target="https://racing.hkjc.com/racing/information/English/Racing/LocalResults.aspx?RaceDate=2024/12/29&amp;RaceNo=10" TargetMode="External"/><Relationship Id="rId116" Type="http://schemas.openxmlformats.org/officeDocument/2006/relationships/hyperlink" Target="https://racing.hkjc.com/racing/information/English/Racing/LocalResults.aspx?RaceDate=2024/12/08&amp;RaceNo=3" TargetMode="External"/><Relationship Id="rId137" Type="http://schemas.openxmlformats.org/officeDocument/2006/relationships/hyperlink" Target="https://racing.hkjc.com/racing/information/English/Racing/LocalResults.aspx?RaceDate=2024/04/14&amp;RaceNo=9" TargetMode="External"/><Relationship Id="rId158" Type="http://schemas.openxmlformats.org/officeDocument/2006/relationships/hyperlink" Target="https://racing.hkjc.com/racing/information/English/Racing/LocalResults.aspx?RaceDate=2024/11/24&amp;RaceNo=10" TargetMode="External"/><Relationship Id="rId20" Type="http://schemas.openxmlformats.org/officeDocument/2006/relationships/hyperlink" Target="https://racing.hkjc.com/racing/information/English/Racing/LocalResults.aspx?RaceDate=2024/09/08&amp;RaceNo=7" TargetMode="External"/><Relationship Id="rId41" Type="http://schemas.openxmlformats.org/officeDocument/2006/relationships/hyperlink" Target="https://racing.hkjc.com/racing/information/English/Racing/LocalResults.aspx?RaceDate=2024/09/22&amp;RaceNo=4" TargetMode="External"/><Relationship Id="rId62" Type="http://schemas.openxmlformats.org/officeDocument/2006/relationships/hyperlink" Target="https://racing.hkjc.com/racing/video/play.asp?type=replay-full&amp;date=20241013&amp;no=09&amp;lang=eng" TargetMode="External"/><Relationship Id="rId83" Type="http://schemas.openxmlformats.org/officeDocument/2006/relationships/hyperlink" Target="https://racing.hkjc.com/racing/video/play.asp?type=replay-full&amp;date=20240519&amp;no=05&amp;lang=eng" TargetMode="External"/><Relationship Id="rId88" Type="http://schemas.openxmlformats.org/officeDocument/2006/relationships/hyperlink" Target="https://racing.hkjc.com/racing/information/English/Horse/BTResult.aspx?Date=2025/02/14" TargetMode="External"/><Relationship Id="rId111" Type="http://schemas.openxmlformats.org/officeDocument/2006/relationships/hyperlink" Target="https://racing.hkjc.com/racing/information/English/Horse/Performance.aspx?HorseId=HK_2023_J540" TargetMode="External"/><Relationship Id="rId132" Type="http://schemas.openxmlformats.org/officeDocument/2006/relationships/hyperlink" Target="https://racing.hkjc.com/racing/video/play.asp?type=replay-full&amp;date=20250131&amp;no=11&amp;lang=eng" TargetMode="External"/><Relationship Id="rId153" Type="http://schemas.openxmlformats.org/officeDocument/2006/relationships/hyperlink" Target="https://racing.hkjc.com/racing/video/play.asp?type=replay-full&amp;date=20240414&amp;no=10&amp;lang=eng" TargetMode="External"/><Relationship Id="rId174" Type="http://schemas.openxmlformats.org/officeDocument/2006/relationships/hyperlink" Target="https://racing.hkjc.com/racing/video/play.asp?type=replay-full&amp;date=20240915&amp;no=06&amp;lang=eng" TargetMode="External"/><Relationship Id="rId179" Type="http://schemas.openxmlformats.org/officeDocument/2006/relationships/hyperlink" Target="https://racing.hkjc.com/racing/information/English/Racing/LocalResults.aspx?RaceDate=2024/12/08&amp;RaceNo=1" TargetMode="External"/><Relationship Id="rId195" Type="http://schemas.openxmlformats.org/officeDocument/2006/relationships/hyperlink" Target="https://racing.hkjc.com/racing/information/English/Racing/LocalResults.aspx?RaceDate=2024/07/06&amp;RaceNo=9" TargetMode="External"/><Relationship Id="rId209" Type="http://schemas.openxmlformats.org/officeDocument/2006/relationships/hyperlink" Target="https://racing.hkjc.com/racing/video/play.asp?type=replay-full&amp;date=20240316&amp;no=05&amp;lang=eng" TargetMode="External"/><Relationship Id="rId190" Type="http://schemas.openxmlformats.org/officeDocument/2006/relationships/hyperlink" Target="https://racing.hkjc.com/racing/video/play.asp?type=replay-full&amp;date=20240410&amp;no=08&amp;lang=eng" TargetMode="External"/><Relationship Id="rId204" Type="http://schemas.openxmlformats.org/officeDocument/2006/relationships/hyperlink" Target="https://racing.hkjc.com/racing/video/play.asp?type=replay-full&amp;date=20250205&amp;no=08&amp;lang=eng" TargetMode="External"/><Relationship Id="rId220" Type="http://schemas.openxmlformats.org/officeDocument/2006/relationships/hyperlink" Target="https://racing.hkjc.com/racing/information/English/Racing/LocalResults.aspx?RaceDate=2024/06/23&amp;RaceNo=11" TargetMode="External"/><Relationship Id="rId225" Type="http://schemas.openxmlformats.org/officeDocument/2006/relationships/hyperlink" Target="https://racing.hkjc.com/racing/video/play.asp?type=replay-full&amp;date=20240915&amp;no=10&amp;lang=eng" TargetMode="External"/><Relationship Id="rId241" Type="http://schemas.openxmlformats.org/officeDocument/2006/relationships/comments" Target="../comments3.xml"/><Relationship Id="rId15" Type="http://schemas.openxmlformats.org/officeDocument/2006/relationships/hyperlink" Target="https://racing.hkjc.com/racing/video/play.asp?type=replay-full&amp;date=20240428&amp;no=09&amp;lang=eng" TargetMode="External"/><Relationship Id="rId36" Type="http://schemas.openxmlformats.org/officeDocument/2006/relationships/hyperlink" Target="https://racing.hkjc.com/racing/video/play.asp?type=replay-full&amp;date=20240526&amp;no=01&amp;lang=eng" TargetMode="External"/><Relationship Id="rId57" Type="http://schemas.openxmlformats.org/officeDocument/2006/relationships/hyperlink" Target="https://racing.hkjc.com/racing/information/English/Racing/LocalResults.aspx?RaceDate=2024/06/02&amp;RaceNo=11" TargetMode="External"/><Relationship Id="rId106" Type="http://schemas.openxmlformats.org/officeDocument/2006/relationships/hyperlink" Target="https://racing.hkjc.com/racing/video/play.asp?type=replay-full&amp;date=20241222&amp;no=02&amp;lang=eng" TargetMode="External"/><Relationship Id="rId127" Type="http://schemas.openxmlformats.org/officeDocument/2006/relationships/hyperlink" Target="https://racing.hkjc.com/racing/video/play.asp?type=replay-full&amp;date=20250131&amp;no=10&amp;lang=eng" TargetMode="External"/><Relationship Id="rId10" Type="http://schemas.openxmlformats.org/officeDocument/2006/relationships/hyperlink" Target="https://racing.hkjc.com/racing/information/English/Racing/LocalResults.aspx?RaceDate=2024/03/16&amp;RaceNo=9" TargetMode="External"/><Relationship Id="rId31" Type="http://schemas.openxmlformats.org/officeDocument/2006/relationships/hyperlink" Target="https://racing.hkjc.com/racing/video/play.asp?type=replay-full&amp;date=20250122&amp;no=07&amp;lang=eng" TargetMode="External"/><Relationship Id="rId52" Type="http://schemas.openxmlformats.org/officeDocument/2006/relationships/hyperlink" Target="https://racing.hkjc.com/racing/video/play.asp?type=replay-full&amp;date=20250119&amp;no=07&amp;lang=eng" TargetMode="External"/><Relationship Id="rId73" Type="http://schemas.openxmlformats.org/officeDocument/2006/relationships/hyperlink" Target="https://racing.hkjc.com/racing/information/English/Horse/Performance.aspx?HorseId=HK_2022_H383" TargetMode="External"/><Relationship Id="rId78" Type="http://schemas.openxmlformats.org/officeDocument/2006/relationships/hyperlink" Target="https://racing.hkjc.com/racing/information/English/Racing/LocalResults.aspx?RaceDate=2024/04/20&amp;RaceNo=7" TargetMode="External"/><Relationship Id="rId94" Type="http://schemas.openxmlformats.org/officeDocument/2006/relationships/hyperlink" Target="https://racing.hkjc.com/racing/information/English/Racing/LocalResults.aspx?RaceDate=2025/01/19&amp;RaceNo=11" TargetMode="External"/><Relationship Id="rId99" Type="http://schemas.openxmlformats.org/officeDocument/2006/relationships/hyperlink" Target="https://racing.hkjc.com/racing/video/play.asp?type=replay-full&amp;date=20250209&amp;no=07&amp;lang=eng" TargetMode="External"/><Relationship Id="rId101" Type="http://schemas.openxmlformats.org/officeDocument/2006/relationships/hyperlink" Target="https://racing.hkjc.com/racing/information/English/Racing/LocalResults.aspx?RaceDate=2024/10/13&amp;RaceNo=1" TargetMode="External"/><Relationship Id="rId122" Type="http://schemas.openxmlformats.org/officeDocument/2006/relationships/hyperlink" Target="https://racing.hkjc.com/racing/information/English/Horse/BTResult.aspx?Date=2025/02/15" TargetMode="External"/><Relationship Id="rId143" Type="http://schemas.openxmlformats.org/officeDocument/2006/relationships/hyperlink" Target="https://racing.hkjc.com/racing/information/English/Racing/LocalResults.aspx?RaceDate=2024/07/14&amp;RaceNo=6" TargetMode="External"/><Relationship Id="rId148" Type="http://schemas.openxmlformats.org/officeDocument/2006/relationships/hyperlink" Target="https://racing.hkjc.com/racing/video/play.asp?type=replay-full&amp;date=20250131&amp;no=11&amp;lang=eng" TargetMode="External"/><Relationship Id="rId164" Type="http://schemas.openxmlformats.org/officeDocument/2006/relationships/hyperlink" Target="https://racing.hkjc.com/racing/information/English/Racing/LocalResults.aspx?RaceDate=2025/01/31&amp;RaceNo=11" TargetMode="External"/><Relationship Id="rId169" Type="http://schemas.openxmlformats.org/officeDocument/2006/relationships/hyperlink" Target="https://racing.hkjc.com/racing/information/English/Racing/LocalResults.aspx?RaceDate=2024/05/19&amp;RaceNo=4" TargetMode="External"/><Relationship Id="rId185" Type="http://schemas.openxmlformats.org/officeDocument/2006/relationships/hyperlink" Target="https://racing.hkjc.com/racing/information/English/Horse/BTResult.aspx?Date=2025/02/13" TargetMode="External"/><Relationship Id="rId4" Type="http://schemas.openxmlformats.org/officeDocument/2006/relationships/hyperlink" Target="https://racing.hkjc.com/racing/information/English/Racing/LocalResults.aspx?RaceDate=2024/12/18&amp;RaceNo=8" TargetMode="External"/><Relationship Id="rId9" Type="http://schemas.openxmlformats.org/officeDocument/2006/relationships/hyperlink" Target="https://racing.hkjc.com/racing/information/English/Horse/Performance.aspx?HorseId=HK_2021_G306" TargetMode="External"/><Relationship Id="rId180" Type="http://schemas.openxmlformats.org/officeDocument/2006/relationships/hyperlink" Target="https://racing.hkjc.com/racing/video/play.asp?type=replay-full&amp;date=20241208&amp;no=01&amp;lang=eng" TargetMode="External"/><Relationship Id="rId210" Type="http://schemas.openxmlformats.org/officeDocument/2006/relationships/hyperlink" Target="https://racing.hkjc.com/racing/information/English/Racing/LocalResults.aspx?RaceDate=2024/03/31&amp;RaceNo=5" TargetMode="External"/><Relationship Id="rId215" Type="http://schemas.openxmlformats.org/officeDocument/2006/relationships/hyperlink" Target="https://racing.hkjc.com/racing/video/play.asp?type=replay-full&amp;date=20240505&amp;no=07&amp;lang=eng" TargetMode="External"/><Relationship Id="rId236" Type="http://schemas.openxmlformats.org/officeDocument/2006/relationships/hyperlink" Target="https://racing.hkjc.com/racing/information/English/Racing/LocalResults.aspx?RaceDate=2025/01/19&amp;RaceNo=5" TargetMode="External"/><Relationship Id="rId26" Type="http://schemas.openxmlformats.org/officeDocument/2006/relationships/hyperlink" Target="https://racing.hkjc.com/racing/information/English/Racing/LocalResults.aspx?RaceDate=2024/12/08&amp;RaceNo=10" TargetMode="External"/><Relationship Id="rId231" Type="http://schemas.openxmlformats.org/officeDocument/2006/relationships/hyperlink" Target="https://racing.hkjc.com/racing/video/play.asp?type=replay-full&amp;date=20241124&amp;no=08&amp;lang=eng" TargetMode="External"/><Relationship Id="rId47" Type="http://schemas.openxmlformats.org/officeDocument/2006/relationships/hyperlink" Target="https://racing.hkjc.com/racing/information/English/Racing/LocalResults.aspx?RaceDate=2024/12/08&amp;RaceNo=3" TargetMode="External"/><Relationship Id="rId68" Type="http://schemas.openxmlformats.org/officeDocument/2006/relationships/hyperlink" Target="https://racing.hkjc.com/racing/video/play.asp?type=replay-full&amp;date=20241229&amp;no=10&amp;lang=eng" TargetMode="External"/><Relationship Id="rId89" Type="http://schemas.openxmlformats.org/officeDocument/2006/relationships/hyperlink" Target="https://racing.hkjc.com/racing/information/English/Horse/BTResult.aspx?Date=2025/01/20" TargetMode="External"/><Relationship Id="rId112" Type="http://schemas.openxmlformats.org/officeDocument/2006/relationships/hyperlink" Target="https://racing.hkjc.com/racing/information/English/Racing/LocalResults.aspx?RaceDate=2024/10/27&amp;RaceNo=9" TargetMode="External"/><Relationship Id="rId133" Type="http://schemas.openxmlformats.org/officeDocument/2006/relationships/hyperlink" Target="https://racing.hkjc.com/racing/information/English/Horse/BTResult.aspx?Date=2025/02/14" TargetMode="External"/><Relationship Id="rId154" Type="http://schemas.openxmlformats.org/officeDocument/2006/relationships/hyperlink" Target="https://racing.hkjc.com/racing/information/English/Racing/LocalResults.aspx?RaceDate=2024/10/20&amp;RaceNo=8" TargetMode="External"/><Relationship Id="rId175" Type="http://schemas.openxmlformats.org/officeDocument/2006/relationships/hyperlink" Target="https://racing.hkjc.com/racing/information/English/Racing/LocalResults.aspx?RaceDate=2024/09/28&amp;RaceNo=5" TargetMode="External"/><Relationship Id="rId196" Type="http://schemas.openxmlformats.org/officeDocument/2006/relationships/hyperlink" Target="https://racing.hkjc.com/racing/video/play.asp?type=replay-full&amp;date=20240706&amp;no=09&amp;lang=eng" TargetMode="External"/><Relationship Id="rId200" Type="http://schemas.openxmlformats.org/officeDocument/2006/relationships/hyperlink" Target="https://racing.hkjc.com/racing/video/play.asp?type=replay-full&amp;date=20241120&amp;no=07&amp;lang=eng" TargetMode="External"/><Relationship Id="rId16" Type="http://schemas.openxmlformats.org/officeDocument/2006/relationships/hyperlink" Target="https://racing.hkjc.com/racing/information/English/Racing/LocalResults.aspx?RaceDate=2024/06/02&amp;RaceNo=2" TargetMode="External"/><Relationship Id="rId221" Type="http://schemas.openxmlformats.org/officeDocument/2006/relationships/hyperlink" Target="https://racing.hkjc.com/racing/video/play.asp?type=replay-full&amp;date=20240623&amp;no=11&amp;lang=eng" TargetMode="External"/><Relationship Id="rId37" Type="http://schemas.openxmlformats.org/officeDocument/2006/relationships/hyperlink" Target="https://racing.hkjc.com/racing/information/English/Racing/LocalResults.aspx?RaceDate=2024/06/15&amp;RaceNo=1" TargetMode="External"/><Relationship Id="rId58" Type="http://schemas.openxmlformats.org/officeDocument/2006/relationships/hyperlink" Target="https://racing.hkjc.com/racing/video/play.asp?type=replay-full&amp;date=20240602&amp;no=11&amp;lang=eng" TargetMode="External"/><Relationship Id="rId79" Type="http://schemas.openxmlformats.org/officeDocument/2006/relationships/hyperlink" Target="https://racing.hkjc.com/racing/video/play.asp?type=replay-full&amp;date=20240420&amp;no=07&amp;lang=eng" TargetMode="External"/><Relationship Id="rId102" Type="http://schemas.openxmlformats.org/officeDocument/2006/relationships/hyperlink" Target="https://racing.hkjc.com/racing/video/play.asp?type=replay-full&amp;date=20241013&amp;no=01&amp;lang=eng" TargetMode="External"/><Relationship Id="rId123" Type="http://schemas.openxmlformats.org/officeDocument/2006/relationships/hyperlink" Target="https://racing.hkjc.com/racing/information/English/Horse/Performance.aspx?HorseId=HK_2024_K176" TargetMode="External"/><Relationship Id="rId144" Type="http://schemas.openxmlformats.org/officeDocument/2006/relationships/hyperlink" Target="https://racing.hkjc.com/racing/video/play.asp?type=replay-full&amp;date=20240714&amp;no=06&amp;lang=eng" TargetMode="External"/><Relationship Id="rId90" Type="http://schemas.openxmlformats.org/officeDocument/2006/relationships/hyperlink" Target="https://racing.hkjc.com/racing/information/English/Horse/BTResult.aspx?Date=2025/01/03" TargetMode="External"/><Relationship Id="rId165" Type="http://schemas.openxmlformats.org/officeDocument/2006/relationships/hyperlink" Target="https://racing.hkjc.com/racing/video/play.asp?type=replay-full&amp;date=20250131&amp;no=11&amp;lang=eng" TargetMode="External"/><Relationship Id="rId186" Type="http://schemas.openxmlformats.org/officeDocument/2006/relationships/hyperlink" Target="https://racing.hkjc.com/racing/information/English/Horse/Performance.aspx?HorseId=HK_2022_H451" TargetMode="External"/><Relationship Id="rId211" Type="http://schemas.openxmlformats.org/officeDocument/2006/relationships/hyperlink" Target="https://racing.hkjc.com/racing/video/play.asp?type=replay-full&amp;date=20240331&amp;no=05&amp;lang=eng" TargetMode="External"/><Relationship Id="rId232" Type="http://schemas.openxmlformats.org/officeDocument/2006/relationships/hyperlink" Target="https://racing.hkjc.com/racing/information/English/Racing/LocalResults.aspx?RaceDate=2024/12/18&amp;RaceNo=7" TargetMode="External"/><Relationship Id="rId27" Type="http://schemas.openxmlformats.org/officeDocument/2006/relationships/hyperlink" Target="https://racing.hkjc.com/racing/video/play.asp?type=replay-full&amp;date=20241208&amp;no=10&amp;lang=eng" TargetMode="External"/><Relationship Id="rId48" Type="http://schemas.openxmlformats.org/officeDocument/2006/relationships/hyperlink" Target="https://racing.hkjc.com/racing/video/play.asp?type=replay-full&amp;date=20241208&amp;no=03&amp;lang=eng" TargetMode="External"/><Relationship Id="rId69" Type="http://schemas.openxmlformats.org/officeDocument/2006/relationships/hyperlink" Target="https://racing.hkjc.com/racing/information/English/Racing/LocalResults.aspx?RaceDate=2025/01/12&amp;RaceNo=9" TargetMode="External"/><Relationship Id="rId113" Type="http://schemas.openxmlformats.org/officeDocument/2006/relationships/hyperlink" Target="https://racing.hkjc.com/racing/video/play.asp?type=replay-full&amp;date=20241027&amp;no=09&amp;lang=eng" TargetMode="External"/><Relationship Id="rId134" Type="http://schemas.openxmlformats.org/officeDocument/2006/relationships/hyperlink" Target="https://racing.hkjc.com/racing/information/English/Horse/Performance.aspx?HorseId=HK_2022_H438" TargetMode="External"/><Relationship Id="rId80" Type="http://schemas.openxmlformats.org/officeDocument/2006/relationships/hyperlink" Target="https://racing.hkjc.com/racing/information/English/Racing/LocalResults.aspx?RaceDate=2024/05/05&amp;RaceNo=6" TargetMode="External"/><Relationship Id="rId155" Type="http://schemas.openxmlformats.org/officeDocument/2006/relationships/hyperlink" Target="https://racing.hkjc.com/racing/video/play.asp?type=replay-full&amp;date=20241020&amp;no=08&amp;lang=eng" TargetMode="External"/><Relationship Id="rId176" Type="http://schemas.openxmlformats.org/officeDocument/2006/relationships/hyperlink" Target="https://racing.hkjc.com/racing/video/play.asp?type=replay-full&amp;date=20240928&amp;no=05&amp;lang=eng" TargetMode="External"/><Relationship Id="rId197" Type="http://schemas.openxmlformats.org/officeDocument/2006/relationships/hyperlink" Target="https://racing.hkjc.com/racing/information/English/Racing/LocalResults.aspx?RaceDate=2024/09/11&amp;RaceNo=7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information/English/Racing/LocalResults.aspx?RaceDate=2024/05/05&amp;RaceNo=8" TargetMode="External"/><Relationship Id="rId21" Type="http://schemas.openxmlformats.org/officeDocument/2006/relationships/hyperlink" Target="https://racing.hkjc.com/racing/video/play.asp?type=replay-full&amp;date=20240324&amp;no=07&amp;lang=eng" TargetMode="External"/><Relationship Id="rId42" Type="http://schemas.openxmlformats.org/officeDocument/2006/relationships/hyperlink" Target="https://racing.hkjc.com/racing/information/English/Racing/LocalResults.aspx?RaceDate=2024/05/11&amp;RaceNo=7" TargetMode="External"/><Relationship Id="rId63" Type="http://schemas.openxmlformats.org/officeDocument/2006/relationships/hyperlink" Target="https://racing.hkjc.com/racing/information/English/Racing/LocalResults.aspx?RaceDate=2024/03/03&amp;RaceNo=7" TargetMode="External"/><Relationship Id="rId84" Type="http://schemas.openxmlformats.org/officeDocument/2006/relationships/hyperlink" Target="https://racing.hkjc.com/racing/video/play.asp?type=replay-full&amp;date=20240428&amp;no=08&amp;lang=eng" TargetMode="External"/><Relationship Id="rId138" Type="http://schemas.openxmlformats.org/officeDocument/2006/relationships/hyperlink" Target="https://racing.hkjc.com/racing/information/English/Racing/LocalResults.aspx?RaceDate=2024/05/05&amp;RaceNo=8" TargetMode="External"/><Relationship Id="rId159" Type="http://schemas.openxmlformats.org/officeDocument/2006/relationships/hyperlink" Target="https://racing.hkjc.com/racing/information/English/Racing/LocalResults.aspx?RaceDate=2024/04/07&amp;RaceNo=8" TargetMode="External"/><Relationship Id="rId170" Type="http://schemas.openxmlformats.org/officeDocument/2006/relationships/hyperlink" Target="https://racing.hkjc.com/racing/video/play.asp?type=replay-full&amp;date=20241103&amp;no=07&amp;lang=eng" TargetMode="External"/><Relationship Id="rId191" Type="http://schemas.openxmlformats.org/officeDocument/2006/relationships/hyperlink" Target="https://racing.hkjc.com/racing/video/play.asp?type=replay-full&amp;date=20240623&amp;no=07&amp;lang=eng" TargetMode="External"/><Relationship Id="rId205" Type="http://schemas.openxmlformats.org/officeDocument/2006/relationships/comments" Target="../comments4.xml"/><Relationship Id="rId16" Type="http://schemas.openxmlformats.org/officeDocument/2006/relationships/hyperlink" Target="https://racing.hkjc.com/racing/information/English/Racing/LocalResults.aspx?RaceDate=2024/03/03&amp;RaceNo=8" TargetMode="External"/><Relationship Id="rId107" Type="http://schemas.openxmlformats.org/officeDocument/2006/relationships/hyperlink" Target="https://racing.hkjc.com/racing/video/play.asp?type=replay-full&amp;date=20241208&amp;no=08&amp;lang=eng" TargetMode="External"/><Relationship Id="rId11" Type="http://schemas.openxmlformats.org/officeDocument/2006/relationships/hyperlink" Target="https://racing.hkjc.com/racing/video/play.asp?type=replay-full&amp;date=20241208&amp;no=07&amp;lang=eng" TargetMode="External"/><Relationship Id="rId32" Type="http://schemas.openxmlformats.org/officeDocument/2006/relationships/hyperlink" Target="https://racing.hkjc.com/racing/information/English/Racing/LocalResults.aspx?RaceDate=2024/12/08&amp;RaceNo=7" TargetMode="External"/><Relationship Id="rId37" Type="http://schemas.openxmlformats.org/officeDocument/2006/relationships/hyperlink" Target="https://racing.hkjc.com/racing/information/English/Horse/Performance.aspx?HorseId=HK_2022_H212" TargetMode="External"/><Relationship Id="rId53" Type="http://schemas.openxmlformats.org/officeDocument/2006/relationships/hyperlink" Target="https://racing.hkjc.com/racing/video/play.asp?type=replay-full&amp;date=20241103&amp;no=07&amp;lang=eng" TargetMode="External"/><Relationship Id="rId58" Type="http://schemas.openxmlformats.org/officeDocument/2006/relationships/hyperlink" Target="https://racing.hkjc.com/racing/information/English/Racing/LocalResults.aspx?RaceDate=2025/01/19&amp;RaceNo=8" TargetMode="External"/><Relationship Id="rId74" Type="http://schemas.openxmlformats.org/officeDocument/2006/relationships/hyperlink" Target="https://racing.hkjc.com/racing/video/play.asp?type=replay-full&amp;date=20241208&amp;no=04&amp;lang=eng" TargetMode="External"/><Relationship Id="rId79" Type="http://schemas.openxmlformats.org/officeDocument/2006/relationships/hyperlink" Target="https://racing.hkjc.com/racing/information/English/Racing/LocalResults.aspx?RaceDate=2024/03/10&amp;RaceNo=9" TargetMode="External"/><Relationship Id="rId102" Type="http://schemas.openxmlformats.org/officeDocument/2006/relationships/hyperlink" Target="https://racing.hkjc.com/racing/information/English/Racing/LocalResults.aspx?RaceDate=2024/10/13&amp;RaceNo=7" TargetMode="External"/><Relationship Id="rId123" Type="http://schemas.openxmlformats.org/officeDocument/2006/relationships/hyperlink" Target="https://racing.hkjc.com/racing/information/English/Racing/LocalResults.aspx?RaceDate=2024/11/03&amp;RaceNo=7" TargetMode="External"/><Relationship Id="rId128" Type="http://schemas.openxmlformats.org/officeDocument/2006/relationships/hyperlink" Target="https://racing.hkjc.com/racing/video/play.asp?type=replay-full&amp;date=20241208&amp;no=04&amp;lang=eng" TargetMode="External"/><Relationship Id="rId144" Type="http://schemas.openxmlformats.org/officeDocument/2006/relationships/hyperlink" Target="https://racing.hkjc.com/racing/information/English/Racing/LocalResults.aspx?RaceDate=2024/10/13&amp;RaceNo=7" TargetMode="External"/><Relationship Id="rId149" Type="http://schemas.openxmlformats.org/officeDocument/2006/relationships/hyperlink" Target="https://racing.hkjc.com/racing/video/play.asp?type=replay-full&amp;date=20241117&amp;no=09&amp;lang=eng" TargetMode="External"/><Relationship Id="rId5" Type="http://schemas.openxmlformats.org/officeDocument/2006/relationships/hyperlink" Target="https://racing.hkjc.com/racing/video/play.asp?type=replay-full&amp;date=20240428&amp;no=07&amp;lang=eng" TargetMode="External"/><Relationship Id="rId90" Type="http://schemas.openxmlformats.org/officeDocument/2006/relationships/hyperlink" Target="https://racing.hkjc.com/racing/video/play.asp?type=replay-full&amp;date=20241208&amp;no=07&amp;lang=eng" TargetMode="External"/><Relationship Id="rId95" Type="http://schemas.openxmlformats.org/officeDocument/2006/relationships/hyperlink" Target="https://racing.hkjc.com/racing/information/English/Horse/Performance.aspx?HorseId=HK_2021_G435" TargetMode="External"/><Relationship Id="rId160" Type="http://schemas.openxmlformats.org/officeDocument/2006/relationships/hyperlink" Target="https://racing.hkjc.com/racing/video/play.asp?type=replay-full&amp;date=20240407&amp;no=08&amp;lang=eng" TargetMode="External"/><Relationship Id="rId165" Type="http://schemas.openxmlformats.org/officeDocument/2006/relationships/hyperlink" Target="https://racing.hkjc.com/racing/information/English/Racing/LocalResults.aspx?RaceDate=2024/07/14&amp;RaceNo=8" TargetMode="External"/><Relationship Id="rId181" Type="http://schemas.openxmlformats.org/officeDocument/2006/relationships/hyperlink" Target="https://racing.hkjc.com/racing/video/play.asp?type=replay-full&amp;date=20240410&amp;no=08&amp;lang=eng" TargetMode="External"/><Relationship Id="rId186" Type="http://schemas.openxmlformats.org/officeDocument/2006/relationships/hyperlink" Target="https://racing.hkjc.com/racing/information/English/Racing/LocalResults.aspx?RaceDate=2024/05/26&amp;RaceNo=3" TargetMode="External"/><Relationship Id="rId22" Type="http://schemas.openxmlformats.org/officeDocument/2006/relationships/hyperlink" Target="https://racing.hkjc.com/racing/information/English/Racing/LocalResults.aspx?RaceDate=2024/04/28&amp;RaceNo=7" TargetMode="External"/><Relationship Id="rId27" Type="http://schemas.openxmlformats.org/officeDocument/2006/relationships/hyperlink" Target="https://racing.hkjc.com/racing/video/play.asp?type=replay-full&amp;date=20240623&amp;no=09&amp;lang=eng" TargetMode="External"/><Relationship Id="rId43" Type="http://schemas.openxmlformats.org/officeDocument/2006/relationships/hyperlink" Target="https://racing.hkjc.com/racing/video/play.asp?type=replay-full&amp;date=20240511&amp;no=07&amp;lang=eng" TargetMode="External"/><Relationship Id="rId48" Type="http://schemas.openxmlformats.org/officeDocument/2006/relationships/hyperlink" Target="https://racing.hkjc.com/racing/information/English/Racing/LocalResults.aspx?RaceDate=2024/07/14&amp;RaceNo=8" TargetMode="External"/><Relationship Id="rId64" Type="http://schemas.openxmlformats.org/officeDocument/2006/relationships/hyperlink" Target="https://racing.hkjc.com/racing/video/play.asp?type=replay-full&amp;date=20240303&amp;no=07&amp;lang=eng" TargetMode="External"/><Relationship Id="rId69" Type="http://schemas.openxmlformats.org/officeDocument/2006/relationships/hyperlink" Target="https://racing.hkjc.com/racing/information/English/Racing/LocalResults.aspx?RaceDate=2024/11/03&amp;RaceNo=7" TargetMode="External"/><Relationship Id="rId113" Type="http://schemas.openxmlformats.org/officeDocument/2006/relationships/hyperlink" Target="https://racing.hkjc.com/racing/information/English/Racing/LocalResults.aspx?RaceDate=2024/03/10&amp;RaceNo=9" TargetMode="External"/><Relationship Id="rId118" Type="http://schemas.openxmlformats.org/officeDocument/2006/relationships/hyperlink" Target="https://racing.hkjc.com/racing/video/play.asp?type=replay-full&amp;date=20240505&amp;no=08&amp;lang=eng" TargetMode="External"/><Relationship Id="rId134" Type="http://schemas.openxmlformats.org/officeDocument/2006/relationships/hyperlink" Target="https://racing.hkjc.com/racing/information/English/Racing/LocalResults.aspx?RaceDate=2024/03/10&amp;RaceNo=9" TargetMode="External"/><Relationship Id="rId139" Type="http://schemas.openxmlformats.org/officeDocument/2006/relationships/hyperlink" Target="https://racing.hkjc.com/racing/video/play.asp?type=replay-full&amp;date=20240505&amp;no=08&amp;lang=eng" TargetMode="External"/><Relationship Id="rId80" Type="http://schemas.openxmlformats.org/officeDocument/2006/relationships/hyperlink" Target="https://racing.hkjc.com/racing/video/play.asp?type=replay-full&amp;date=20240310&amp;no=09&amp;lang=eng" TargetMode="External"/><Relationship Id="rId85" Type="http://schemas.openxmlformats.org/officeDocument/2006/relationships/hyperlink" Target="https://racing.hkjc.com/racing/information/English/Racing/LocalResults.aspx?RaceDate=2024/06/23&amp;RaceNo=9" TargetMode="External"/><Relationship Id="rId150" Type="http://schemas.openxmlformats.org/officeDocument/2006/relationships/hyperlink" Target="https://racing.hkjc.com/racing/information/English/Racing/LocalResults.aspx?RaceDate=2024/12/08&amp;RaceNo=4" TargetMode="External"/><Relationship Id="rId155" Type="http://schemas.openxmlformats.org/officeDocument/2006/relationships/hyperlink" Target="https://racing.hkjc.com/racing/video/play.asp?type=replay-full&amp;date=20250131&amp;no=04&amp;lang=eng" TargetMode="External"/><Relationship Id="rId171" Type="http://schemas.openxmlformats.org/officeDocument/2006/relationships/hyperlink" Target="https://racing.hkjc.com/racing/information/English/Racing/LocalResults.aspx?RaceDate=2024/11/17&amp;RaceNo=9" TargetMode="External"/><Relationship Id="rId176" Type="http://schemas.openxmlformats.org/officeDocument/2006/relationships/hyperlink" Target="https://racing.hkjc.com/racing/video/play.asp?type=replay-full&amp;date=20250131&amp;no=04&amp;lang=eng" TargetMode="External"/><Relationship Id="rId192" Type="http://schemas.openxmlformats.org/officeDocument/2006/relationships/hyperlink" Target="https://racing.hkjc.com/racing/information/English/Racing/LocalResults.aspx?RaceDate=2024/09/28&amp;RaceNo=9" TargetMode="External"/><Relationship Id="rId197" Type="http://schemas.openxmlformats.org/officeDocument/2006/relationships/hyperlink" Target="https://racing.hkjc.com/racing/video/play.asp?type=replay-full&amp;date=20241117&amp;no=09&amp;lang=eng" TargetMode="External"/><Relationship Id="rId201" Type="http://schemas.openxmlformats.org/officeDocument/2006/relationships/hyperlink" Target="https://racing.hkjc.com/racing/video/play.asp?type=replay-full&amp;date=20250119&amp;no=10&amp;lang=eng" TargetMode="External"/><Relationship Id="rId12" Type="http://schemas.openxmlformats.org/officeDocument/2006/relationships/hyperlink" Target="https://racing.hkjc.com/racing/information/English/Racing/LocalResults.aspx?RaceDate=2025/01/19&amp;RaceNo=8" TargetMode="External"/><Relationship Id="rId17" Type="http://schemas.openxmlformats.org/officeDocument/2006/relationships/hyperlink" Target="https://racing.hkjc.com/racing/video/play.asp?type=replay-full&amp;date=20240303&amp;no=08&amp;lang=eng" TargetMode="External"/><Relationship Id="rId33" Type="http://schemas.openxmlformats.org/officeDocument/2006/relationships/hyperlink" Target="https://racing.hkjc.com/racing/video/play.asp?type=replay-full&amp;date=20241208&amp;no=07&amp;lang=eng" TargetMode="External"/><Relationship Id="rId38" Type="http://schemas.openxmlformats.org/officeDocument/2006/relationships/hyperlink" Target="https://racing.hkjc.com/racing/information/English/Racing/LocalResults.aspx?RaceDate=2024/03/03&amp;RaceNo=7" TargetMode="External"/><Relationship Id="rId59" Type="http://schemas.openxmlformats.org/officeDocument/2006/relationships/hyperlink" Target="https://racing.hkjc.com/racing/video/play.asp?type=replay-full&amp;date=20250119&amp;no=08&amp;lang=eng" TargetMode="External"/><Relationship Id="rId103" Type="http://schemas.openxmlformats.org/officeDocument/2006/relationships/hyperlink" Target="https://racing.hkjc.com/racing/video/play.asp?type=replay-full&amp;date=20241013&amp;no=07&amp;lang=eng" TargetMode="External"/><Relationship Id="rId108" Type="http://schemas.openxmlformats.org/officeDocument/2006/relationships/hyperlink" Target="https://racing.hkjc.com/racing/information/English/Racing/LocalResults.aspx?RaceDate=2025/01/31&amp;RaceNo=4" TargetMode="External"/><Relationship Id="rId124" Type="http://schemas.openxmlformats.org/officeDocument/2006/relationships/hyperlink" Target="https://racing.hkjc.com/racing/video/play.asp?type=replay-full&amp;date=20241103&amp;no=07&amp;lang=eng" TargetMode="External"/><Relationship Id="rId129" Type="http://schemas.openxmlformats.org/officeDocument/2006/relationships/hyperlink" Target="https://racing.hkjc.com/racing/information/English/Racing/LocalResults.aspx?RaceDate=2025/01/08&amp;RaceNo=7" TargetMode="External"/><Relationship Id="rId54" Type="http://schemas.openxmlformats.org/officeDocument/2006/relationships/hyperlink" Target="https://racing.hkjc.com/racing/information/English/Racing/LocalResults.aspx?RaceDate=2024/11/17&amp;RaceNo=8" TargetMode="External"/><Relationship Id="rId70" Type="http://schemas.openxmlformats.org/officeDocument/2006/relationships/hyperlink" Target="https://racing.hkjc.com/racing/video/play.asp?type=replay-full&amp;date=20241103&amp;no=07&amp;lang=eng" TargetMode="External"/><Relationship Id="rId75" Type="http://schemas.openxmlformats.org/officeDocument/2006/relationships/hyperlink" Target="https://racing.hkjc.com/racing/information/English/Racing/LocalResults.aspx?RaceDate=2025/01/31&amp;RaceNo=4" TargetMode="External"/><Relationship Id="rId91" Type="http://schemas.openxmlformats.org/officeDocument/2006/relationships/hyperlink" Target="https://racing.hkjc.com/racing/information/English/Racing/LocalResults.aspx?RaceDate=2025/01/08&amp;RaceNo=7" TargetMode="External"/><Relationship Id="rId96" Type="http://schemas.openxmlformats.org/officeDocument/2006/relationships/hyperlink" Target="https://racing.hkjc.com/racing/information/English/Racing/LocalResults.aspx?RaceDate=2024/02/25&amp;RaceNo=7" TargetMode="External"/><Relationship Id="rId140" Type="http://schemas.openxmlformats.org/officeDocument/2006/relationships/hyperlink" Target="https://racing.hkjc.com/racing/information/English/Racing/LocalResults.aspx?RaceDate=2024/05/26&amp;RaceNo=7" TargetMode="External"/><Relationship Id="rId145" Type="http://schemas.openxmlformats.org/officeDocument/2006/relationships/hyperlink" Target="https://racing.hkjc.com/racing/video/play.asp?type=replay-full&amp;date=20241013&amp;no=07&amp;lang=eng" TargetMode="External"/><Relationship Id="rId161" Type="http://schemas.openxmlformats.org/officeDocument/2006/relationships/hyperlink" Target="https://racing.hkjc.com/racing/information/English/Racing/LocalResults.aspx?RaceDate=2024/04/28&amp;RaceNo=8" TargetMode="External"/><Relationship Id="rId166" Type="http://schemas.openxmlformats.org/officeDocument/2006/relationships/hyperlink" Target="https://racing.hkjc.com/racing/video/play.asp?type=replay-full&amp;date=20240714&amp;no=08&amp;lang=eng" TargetMode="External"/><Relationship Id="rId182" Type="http://schemas.openxmlformats.org/officeDocument/2006/relationships/hyperlink" Target="https://racing.hkjc.com/racing/information/English/Racing/LocalResults.aspx?RaceDate=2024/05/01&amp;RaceNo=8" TargetMode="External"/><Relationship Id="rId187" Type="http://schemas.openxmlformats.org/officeDocument/2006/relationships/hyperlink" Target="https://racing.hkjc.com/racing/video/play.asp?type=replay-full&amp;date=20240526&amp;no=03&amp;lang=eng" TargetMode="External"/><Relationship Id="rId1" Type="http://schemas.openxmlformats.org/officeDocument/2006/relationships/hyperlink" Target="https://racing.hkjc.com/racing/information/English/Horse/Performance.aspx?HorseId=HK_2020_E436" TargetMode="External"/><Relationship Id="rId6" Type="http://schemas.openxmlformats.org/officeDocument/2006/relationships/hyperlink" Target="https://racing.hkjc.com/racing/information/English/Racing/LocalResults.aspx?RaceDate=2024/10/13&amp;RaceNo=7" TargetMode="External"/><Relationship Id="rId23" Type="http://schemas.openxmlformats.org/officeDocument/2006/relationships/hyperlink" Target="https://racing.hkjc.com/racing/video/play.asp?type=replay-full&amp;date=20240428&amp;no=07&amp;lang=eng" TargetMode="External"/><Relationship Id="rId28" Type="http://schemas.openxmlformats.org/officeDocument/2006/relationships/hyperlink" Target="https://racing.hkjc.com/racing/information/English/Racing/LocalResults.aspx?RaceDate=2024/10/13&amp;RaceNo=7" TargetMode="External"/><Relationship Id="rId49" Type="http://schemas.openxmlformats.org/officeDocument/2006/relationships/hyperlink" Target="https://racing.hkjc.com/racing/video/play.asp?type=replay-full&amp;date=20240714&amp;no=08&amp;lang=eng" TargetMode="External"/><Relationship Id="rId114" Type="http://schemas.openxmlformats.org/officeDocument/2006/relationships/hyperlink" Target="https://racing.hkjc.com/racing/video/play.asp?type=replay-full&amp;date=20240310&amp;no=09&amp;lang=eng" TargetMode="External"/><Relationship Id="rId119" Type="http://schemas.openxmlformats.org/officeDocument/2006/relationships/hyperlink" Target="https://racing.hkjc.com/racing/information/English/Racing/LocalResults.aspx?RaceDate=2024/05/26&amp;RaceNo=7" TargetMode="External"/><Relationship Id="rId44" Type="http://schemas.openxmlformats.org/officeDocument/2006/relationships/hyperlink" Target="https://racing.hkjc.com/racing/information/English/Racing/LocalResults.aspx?RaceDate=2024/06/02&amp;RaceNo=8" TargetMode="External"/><Relationship Id="rId60" Type="http://schemas.openxmlformats.org/officeDocument/2006/relationships/hyperlink" Target="https://racing.hkjc.com/racing/information/English/Racing/LocalResults.aspx?RaceDate=2025/01/31&amp;RaceNo=4" TargetMode="External"/><Relationship Id="rId65" Type="http://schemas.openxmlformats.org/officeDocument/2006/relationships/hyperlink" Target="https://racing.hkjc.com/racing/information/English/Racing/LocalResults.aspx?RaceDate=2024/03/24&amp;RaceNo=7" TargetMode="External"/><Relationship Id="rId81" Type="http://schemas.openxmlformats.org/officeDocument/2006/relationships/hyperlink" Target="https://racing.hkjc.com/racing/information/English/Racing/LocalResults.aspx?RaceDate=2024/04/07&amp;RaceNo=8" TargetMode="External"/><Relationship Id="rId86" Type="http://schemas.openxmlformats.org/officeDocument/2006/relationships/hyperlink" Target="https://racing.hkjc.com/racing/video/play.asp?type=replay-full&amp;date=20240623&amp;no=09&amp;lang=eng" TargetMode="External"/><Relationship Id="rId130" Type="http://schemas.openxmlformats.org/officeDocument/2006/relationships/hyperlink" Target="https://racing.hkjc.com/racing/video/play.asp?type=replay-full&amp;date=20250108&amp;no=07&amp;lang=eng" TargetMode="External"/><Relationship Id="rId135" Type="http://schemas.openxmlformats.org/officeDocument/2006/relationships/hyperlink" Target="https://racing.hkjc.com/racing/video/play.asp?type=replay-full&amp;date=20240310&amp;no=09&amp;lang=eng" TargetMode="External"/><Relationship Id="rId151" Type="http://schemas.openxmlformats.org/officeDocument/2006/relationships/hyperlink" Target="https://racing.hkjc.com/racing/video/play.asp?type=replay-full&amp;date=20241208&amp;no=04&amp;lang=eng" TargetMode="External"/><Relationship Id="rId156" Type="http://schemas.openxmlformats.org/officeDocument/2006/relationships/hyperlink" Target="https://racing.hkjc.com/racing/information/English/Horse/Performance.aspx?HorseId=HK_2021_G448" TargetMode="External"/><Relationship Id="rId177" Type="http://schemas.openxmlformats.org/officeDocument/2006/relationships/hyperlink" Target="https://racing.hkjc.com/racing/information/English/Horse/Performance.aspx?HorseId=HK_2020_E461" TargetMode="External"/><Relationship Id="rId198" Type="http://schemas.openxmlformats.org/officeDocument/2006/relationships/hyperlink" Target="https://racing.hkjc.com/racing/information/English/Racing/LocalResults.aspx?RaceDate=2024/12/29&amp;RaceNo=3" TargetMode="External"/><Relationship Id="rId172" Type="http://schemas.openxmlformats.org/officeDocument/2006/relationships/hyperlink" Target="https://racing.hkjc.com/racing/video/play.asp?type=replay-full&amp;date=20241117&amp;no=09&amp;lang=eng" TargetMode="External"/><Relationship Id="rId193" Type="http://schemas.openxmlformats.org/officeDocument/2006/relationships/hyperlink" Target="https://racing.hkjc.com/racing/video/play.asp?type=replay-full&amp;date=20240928&amp;no=09&amp;lang=eng" TargetMode="External"/><Relationship Id="rId202" Type="http://schemas.openxmlformats.org/officeDocument/2006/relationships/hyperlink" Target="https://racing.hkjc.com/racing/information/English/Racing/LocalResults.aspx?RaceDate=2025/01/31&amp;RaceNo=4" TargetMode="External"/><Relationship Id="rId13" Type="http://schemas.openxmlformats.org/officeDocument/2006/relationships/hyperlink" Target="https://racing.hkjc.com/racing/video/play.asp?type=replay-full&amp;date=20250119&amp;no=08&amp;lang=eng" TargetMode="External"/><Relationship Id="rId18" Type="http://schemas.openxmlformats.org/officeDocument/2006/relationships/hyperlink" Target="https://racing.hkjc.com/racing/information/English/Racing/LocalResults.aspx?RaceDate=2024/03/10&amp;RaceNo=7" TargetMode="External"/><Relationship Id="rId39" Type="http://schemas.openxmlformats.org/officeDocument/2006/relationships/hyperlink" Target="https://racing.hkjc.com/racing/video/play.asp?type=replay-full&amp;date=20240303&amp;no=07&amp;lang=eng" TargetMode="External"/><Relationship Id="rId109" Type="http://schemas.openxmlformats.org/officeDocument/2006/relationships/hyperlink" Target="https://racing.hkjc.com/racing/video/play.asp?type=replay-full&amp;date=20250131&amp;no=04&amp;lang=eng" TargetMode="External"/><Relationship Id="rId34" Type="http://schemas.openxmlformats.org/officeDocument/2006/relationships/hyperlink" Target="https://racing.hkjc.com/racing/information/English/Racing/LocalResults.aspx?RaceDate=2025/01/19&amp;RaceNo=8" TargetMode="External"/><Relationship Id="rId50" Type="http://schemas.openxmlformats.org/officeDocument/2006/relationships/hyperlink" Target="https://racing.hkjc.com/racing/information/English/Racing/LocalResults.aspx?RaceDate=2024/10/13&amp;RaceNo=7" TargetMode="External"/><Relationship Id="rId55" Type="http://schemas.openxmlformats.org/officeDocument/2006/relationships/hyperlink" Target="https://racing.hkjc.com/racing/video/play.asp?type=replay-full&amp;date=20241117&amp;no=08&amp;lang=eng" TargetMode="External"/><Relationship Id="rId76" Type="http://schemas.openxmlformats.org/officeDocument/2006/relationships/hyperlink" Target="https://racing.hkjc.com/racing/video/play.asp?type=replay-full&amp;date=20250131&amp;no=04&amp;lang=eng" TargetMode="External"/><Relationship Id="rId97" Type="http://schemas.openxmlformats.org/officeDocument/2006/relationships/hyperlink" Target="https://racing.hkjc.com/racing/video/play.asp?type=replay-full&amp;date=20240225&amp;no=07&amp;lang=eng" TargetMode="External"/><Relationship Id="rId104" Type="http://schemas.openxmlformats.org/officeDocument/2006/relationships/hyperlink" Target="https://racing.hkjc.com/racing/information/English/Racing/LocalResults.aspx?RaceDate=2024/11/17&amp;RaceNo=8" TargetMode="External"/><Relationship Id="rId120" Type="http://schemas.openxmlformats.org/officeDocument/2006/relationships/hyperlink" Target="https://racing.hkjc.com/racing/video/play.asp?type=replay-full&amp;date=20240526&amp;no=07&amp;lang=eng" TargetMode="External"/><Relationship Id="rId125" Type="http://schemas.openxmlformats.org/officeDocument/2006/relationships/hyperlink" Target="https://racing.hkjc.com/racing/information/English/Racing/LocalResults.aspx?RaceDate=2024/11/17&amp;RaceNo=9" TargetMode="External"/><Relationship Id="rId141" Type="http://schemas.openxmlformats.org/officeDocument/2006/relationships/hyperlink" Target="https://racing.hkjc.com/racing/video/play.asp?type=replay-full&amp;date=20240526&amp;no=07&amp;lang=eng" TargetMode="External"/><Relationship Id="rId146" Type="http://schemas.openxmlformats.org/officeDocument/2006/relationships/hyperlink" Target="https://racing.hkjc.com/racing/information/English/Racing/LocalResults.aspx?RaceDate=2024/11/03&amp;RaceNo=7" TargetMode="External"/><Relationship Id="rId167" Type="http://schemas.openxmlformats.org/officeDocument/2006/relationships/hyperlink" Target="https://racing.hkjc.com/racing/information/English/Racing/LocalResults.aspx?RaceDate=2024/10/06&amp;RaceNo=10" TargetMode="External"/><Relationship Id="rId188" Type="http://schemas.openxmlformats.org/officeDocument/2006/relationships/hyperlink" Target="https://racing.hkjc.com/racing/information/English/Racing/LocalResults.aspx?RaceDate=2024/06/08&amp;RaceNo=8" TargetMode="External"/><Relationship Id="rId7" Type="http://schemas.openxmlformats.org/officeDocument/2006/relationships/hyperlink" Target="https://racing.hkjc.com/racing/video/play.asp?type=replay-full&amp;date=20241013&amp;no=07&amp;lang=eng" TargetMode="External"/><Relationship Id="rId71" Type="http://schemas.openxmlformats.org/officeDocument/2006/relationships/hyperlink" Target="https://racing.hkjc.com/racing/information/English/Racing/LocalResults.aspx?RaceDate=2024/11/17&amp;RaceNo=9" TargetMode="External"/><Relationship Id="rId92" Type="http://schemas.openxmlformats.org/officeDocument/2006/relationships/hyperlink" Target="https://racing.hkjc.com/racing/video/play.asp?type=replay-full&amp;date=20250108&amp;no=07&amp;lang=eng" TargetMode="External"/><Relationship Id="rId162" Type="http://schemas.openxmlformats.org/officeDocument/2006/relationships/hyperlink" Target="https://racing.hkjc.com/racing/video/play.asp?type=replay-full&amp;date=20240428&amp;no=08&amp;lang=eng" TargetMode="External"/><Relationship Id="rId183" Type="http://schemas.openxmlformats.org/officeDocument/2006/relationships/hyperlink" Target="https://racing.hkjc.com/racing/video/play.asp?type=replay-full&amp;date=20240501&amp;no=08&amp;lang=eng" TargetMode="External"/><Relationship Id="rId2" Type="http://schemas.openxmlformats.org/officeDocument/2006/relationships/hyperlink" Target="https://racing.hkjc.com/racing/information/English/Racing/LocalResults.aspx?RaceDate=2024/02/25&amp;RaceNo=7" TargetMode="External"/><Relationship Id="rId29" Type="http://schemas.openxmlformats.org/officeDocument/2006/relationships/hyperlink" Target="https://racing.hkjc.com/racing/video/play.asp?type=replay-full&amp;date=20241013&amp;no=07&amp;lang=eng" TargetMode="External"/><Relationship Id="rId24" Type="http://schemas.openxmlformats.org/officeDocument/2006/relationships/hyperlink" Target="https://racing.hkjc.com/racing/information/English/Racing/LocalResults.aspx?RaceDate=2024/06/02&amp;RaceNo=8" TargetMode="External"/><Relationship Id="rId40" Type="http://schemas.openxmlformats.org/officeDocument/2006/relationships/hyperlink" Target="https://racing.hkjc.com/racing/information/English/Racing/LocalResults.aspx?RaceDate=2024/03/24&amp;RaceNo=7" TargetMode="External"/><Relationship Id="rId45" Type="http://schemas.openxmlformats.org/officeDocument/2006/relationships/hyperlink" Target="https://racing.hkjc.com/racing/video/play.asp?type=replay-full&amp;date=20240602&amp;no=08&amp;lang=eng" TargetMode="External"/><Relationship Id="rId66" Type="http://schemas.openxmlformats.org/officeDocument/2006/relationships/hyperlink" Target="https://racing.hkjc.com/racing/video/play.asp?type=replay-full&amp;date=20240324&amp;no=07&amp;lang=eng" TargetMode="External"/><Relationship Id="rId87" Type="http://schemas.openxmlformats.org/officeDocument/2006/relationships/hyperlink" Target="https://racing.hkjc.com/racing/information/English/Racing/LocalResults.aspx?RaceDate=2024/11/17&amp;RaceNo=8" TargetMode="External"/><Relationship Id="rId110" Type="http://schemas.openxmlformats.org/officeDocument/2006/relationships/hyperlink" Target="https://racing.hkjc.com/racing/information/English/Horse/Performance.aspx?HorseId=HK_2021_G286" TargetMode="External"/><Relationship Id="rId115" Type="http://schemas.openxmlformats.org/officeDocument/2006/relationships/hyperlink" Target="https://racing.hkjc.com/racing/information/English/Racing/LocalResults.aspx?RaceDate=2024/04/28&amp;RaceNo=8" TargetMode="External"/><Relationship Id="rId131" Type="http://schemas.openxmlformats.org/officeDocument/2006/relationships/hyperlink" Target="https://racing.hkjc.com/racing/information/English/Racing/LocalResults.aspx?RaceDate=2025/01/31&amp;RaceNo=4" TargetMode="External"/><Relationship Id="rId136" Type="http://schemas.openxmlformats.org/officeDocument/2006/relationships/hyperlink" Target="https://racing.hkjc.com/racing/information/English/Racing/LocalResults.aspx?RaceDate=2024/04/20&amp;RaceNo=9" TargetMode="External"/><Relationship Id="rId157" Type="http://schemas.openxmlformats.org/officeDocument/2006/relationships/hyperlink" Target="https://racing.hkjc.com/racing/information/English/Racing/LocalResults.aspx?RaceDate=2024/02/25&amp;RaceNo=7" TargetMode="External"/><Relationship Id="rId178" Type="http://schemas.openxmlformats.org/officeDocument/2006/relationships/hyperlink" Target="https://racing.hkjc.com/racing/information/English/Racing/LocalResults.aspx?RaceDate=2024/03/06&amp;RaceNo=5" TargetMode="External"/><Relationship Id="rId61" Type="http://schemas.openxmlformats.org/officeDocument/2006/relationships/hyperlink" Target="https://racing.hkjc.com/racing/video/play.asp?type=replay-full&amp;date=20250131&amp;no=04&amp;lang=eng" TargetMode="External"/><Relationship Id="rId82" Type="http://schemas.openxmlformats.org/officeDocument/2006/relationships/hyperlink" Target="https://racing.hkjc.com/racing/video/play.asp?type=replay-full&amp;date=20240407&amp;no=08&amp;lang=eng" TargetMode="External"/><Relationship Id="rId152" Type="http://schemas.openxmlformats.org/officeDocument/2006/relationships/hyperlink" Target="https://racing.hkjc.com/racing/information/English/Racing/LocalResults.aspx?RaceDate=2025/01/08&amp;RaceNo=7" TargetMode="External"/><Relationship Id="rId173" Type="http://schemas.openxmlformats.org/officeDocument/2006/relationships/hyperlink" Target="https://racing.hkjc.com/racing/information/English/Racing/LocalResults.aspx?RaceDate=2025/01/05&amp;RaceNo=3" TargetMode="External"/><Relationship Id="rId194" Type="http://schemas.openxmlformats.org/officeDocument/2006/relationships/hyperlink" Target="https://racing.hkjc.com/racing/information/English/Racing/LocalResults.aspx?RaceDate=2024/10/13&amp;RaceNo=3" TargetMode="External"/><Relationship Id="rId199" Type="http://schemas.openxmlformats.org/officeDocument/2006/relationships/hyperlink" Target="https://racing.hkjc.com/racing/video/play.asp?type=replay-full&amp;date=20241229&amp;no=03&amp;lang=eng" TargetMode="External"/><Relationship Id="rId203" Type="http://schemas.openxmlformats.org/officeDocument/2006/relationships/hyperlink" Target="https://racing.hkjc.com/racing/video/play.asp?type=replay-full&amp;date=20250131&amp;no=04&amp;lang=eng" TargetMode="External"/><Relationship Id="rId19" Type="http://schemas.openxmlformats.org/officeDocument/2006/relationships/hyperlink" Target="https://racing.hkjc.com/racing/video/play.asp?type=replay-full&amp;date=20240310&amp;no=07&amp;lang=eng" TargetMode="External"/><Relationship Id="rId14" Type="http://schemas.openxmlformats.org/officeDocument/2006/relationships/hyperlink" Target="https://racing.hkjc.com/racing/information/English/Horse/BTResult.aspx?Date=2025/02/13" TargetMode="External"/><Relationship Id="rId30" Type="http://schemas.openxmlformats.org/officeDocument/2006/relationships/hyperlink" Target="https://racing.hkjc.com/racing/information/English/Racing/LocalResults.aspx?RaceDate=2024/11/17&amp;RaceNo=8" TargetMode="External"/><Relationship Id="rId35" Type="http://schemas.openxmlformats.org/officeDocument/2006/relationships/hyperlink" Target="https://racing.hkjc.com/racing/video/play.asp?type=replay-full&amp;date=20250119&amp;no=08&amp;lang=eng" TargetMode="External"/><Relationship Id="rId56" Type="http://schemas.openxmlformats.org/officeDocument/2006/relationships/hyperlink" Target="https://racing.hkjc.com/racing/information/English/Racing/LocalResults.aspx?RaceDate=2024/12/08&amp;RaceNo=7" TargetMode="External"/><Relationship Id="rId77" Type="http://schemas.openxmlformats.org/officeDocument/2006/relationships/hyperlink" Target="https://racing.hkjc.com/racing/information/English/Horse/BTResult.aspx?Date=2025/02/13" TargetMode="External"/><Relationship Id="rId100" Type="http://schemas.openxmlformats.org/officeDocument/2006/relationships/hyperlink" Target="https://racing.hkjc.com/racing/information/English/Racing/LocalResults.aspx?RaceDate=2024/05/26&amp;RaceNo=7" TargetMode="External"/><Relationship Id="rId105" Type="http://schemas.openxmlformats.org/officeDocument/2006/relationships/hyperlink" Target="https://racing.hkjc.com/racing/video/play.asp?type=replay-full&amp;date=20241117&amp;no=08&amp;lang=eng" TargetMode="External"/><Relationship Id="rId126" Type="http://schemas.openxmlformats.org/officeDocument/2006/relationships/hyperlink" Target="https://racing.hkjc.com/racing/video/play.asp?type=replay-full&amp;date=20241117&amp;no=09&amp;lang=eng" TargetMode="External"/><Relationship Id="rId147" Type="http://schemas.openxmlformats.org/officeDocument/2006/relationships/hyperlink" Target="https://racing.hkjc.com/racing/video/play.asp?type=replay-full&amp;date=20241103&amp;no=07&amp;lang=eng" TargetMode="External"/><Relationship Id="rId168" Type="http://schemas.openxmlformats.org/officeDocument/2006/relationships/hyperlink" Target="https://racing.hkjc.com/racing/video/play.asp?type=replay-full&amp;date=20241006&amp;no=10&amp;lang=eng" TargetMode="External"/><Relationship Id="rId8" Type="http://schemas.openxmlformats.org/officeDocument/2006/relationships/hyperlink" Target="https://racing.hkjc.com/racing/information/English/Racing/LocalResults.aspx?RaceDate=2024/11/17&amp;RaceNo=8" TargetMode="External"/><Relationship Id="rId51" Type="http://schemas.openxmlformats.org/officeDocument/2006/relationships/hyperlink" Target="https://racing.hkjc.com/racing/video/play.asp?type=replay-full&amp;date=20241013&amp;no=07&amp;lang=eng" TargetMode="External"/><Relationship Id="rId72" Type="http://schemas.openxmlformats.org/officeDocument/2006/relationships/hyperlink" Target="https://racing.hkjc.com/racing/video/play.asp?type=replay-full&amp;date=20241117&amp;no=09&amp;lang=eng" TargetMode="External"/><Relationship Id="rId93" Type="http://schemas.openxmlformats.org/officeDocument/2006/relationships/hyperlink" Target="https://racing.hkjc.com/racing/information/English/Racing/LocalResults.aspx?RaceDate=2025/01/31&amp;RaceNo=4" TargetMode="External"/><Relationship Id="rId98" Type="http://schemas.openxmlformats.org/officeDocument/2006/relationships/hyperlink" Target="https://racing.hkjc.com/racing/information/English/Racing/LocalResults.aspx?RaceDate=2024/04/28&amp;RaceNo=8" TargetMode="External"/><Relationship Id="rId121" Type="http://schemas.openxmlformats.org/officeDocument/2006/relationships/hyperlink" Target="https://racing.hkjc.com/racing/information/English/Racing/LocalResults.aspx?RaceDate=2024/06/23&amp;RaceNo=9" TargetMode="External"/><Relationship Id="rId142" Type="http://schemas.openxmlformats.org/officeDocument/2006/relationships/hyperlink" Target="https://racing.hkjc.com/racing/information/English/Racing/LocalResults.aspx?RaceDate=2024/06/23&amp;RaceNo=9" TargetMode="External"/><Relationship Id="rId163" Type="http://schemas.openxmlformats.org/officeDocument/2006/relationships/hyperlink" Target="https://racing.hkjc.com/racing/information/English/Racing/LocalResults.aspx?RaceDate=2024/06/23&amp;RaceNo=9" TargetMode="External"/><Relationship Id="rId184" Type="http://schemas.openxmlformats.org/officeDocument/2006/relationships/hyperlink" Target="https://racing.hkjc.com/racing/information/English/Racing/LocalResults.aspx?RaceDate=2024/05/15&amp;RaceNo=3" TargetMode="External"/><Relationship Id="rId189" Type="http://schemas.openxmlformats.org/officeDocument/2006/relationships/hyperlink" Target="https://racing.hkjc.com/racing/video/play.asp?type=replay-full&amp;date=20240608&amp;no=08&amp;lang=eng" TargetMode="External"/><Relationship Id="rId3" Type="http://schemas.openxmlformats.org/officeDocument/2006/relationships/hyperlink" Target="https://racing.hkjc.com/racing/video/play.asp?type=replay-full&amp;date=20240225&amp;no=07&amp;lang=eng" TargetMode="External"/><Relationship Id="rId25" Type="http://schemas.openxmlformats.org/officeDocument/2006/relationships/hyperlink" Target="https://racing.hkjc.com/racing/video/play.asp?type=replay-full&amp;date=20240602&amp;no=08&amp;lang=eng" TargetMode="External"/><Relationship Id="rId46" Type="http://schemas.openxmlformats.org/officeDocument/2006/relationships/hyperlink" Target="https://racing.hkjc.com/racing/information/English/Racing/LocalResults.aspx?RaceDate=2024/06/23&amp;RaceNo=9" TargetMode="External"/><Relationship Id="rId67" Type="http://schemas.openxmlformats.org/officeDocument/2006/relationships/hyperlink" Target="https://racing.hkjc.com/racing/information/English/Racing/LocalResults.aspx?RaceDate=2024/10/13&amp;RaceNo=3" TargetMode="External"/><Relationship Id="rId116" Type="http://schemas.openxmlformats.org/officeDocument/2006/relationships/hyperlink" Target="https://racing.hkjc.com/racing/video/play.asp?type=replay-full&amp;date=20240428&amp;no=08&amp;lang=eng" TargetMode="External"/><Relationship Id="rId137" Type="http://schemas.openxmlformats.org/officeDocument/2006/relationships/hyperlink" Target="https://racing.hkjc.com/racing/video/play.asp?type=replay-full&amp;date=20240420&amp;no=09&amp;lang=eng" TargetMode="External"/><Relationship Id="rId158" Type="http://schemas.openxmlformats.org/officeDocument/2006/relationships/hyperlink" Target="https://racing.hkjc.com/racing/video/play.asp?type=replay-full&amp;date=20240225&amp;no=07&amp;lang=eng" TargetMode="External"/><Relationship Id="rId20" Type="http://schemas.openxmlformats.org/officeDocument/2006/relationships/hyperlink" Target="https://racing.hkjc.com/racing/information/English/Racing/LocalResults.aspx?RaceDate=2024/03/24&amp;RaceNo=7" TargetMode="External"/><Relationship Id="rId41" Type="http://schemas.openxmlformats.org/officeDocument/2006/relationships/hyperlink" Target="https://racing.hkjc.com/racing/video/play.asp?type=replay-full&amp;date=20240324&amp;no=07&amp;lang=eng" TargetMode="External"/><Relationship Id="rId62" Type="http://schemas.openxmlformats.org/officeDocument/2006/relationships/hyperlink" Target="https://racing.hkjc.com/racing/information/English/Horse/Performance.aspx?HorseId=HK_2022_H452" TargetMode="External"/><Relationship Id="rId83" Type="http://schemas.openxmlformats.org/officeDocument/2006/relationships/hyperlink" Target="https://racing.hkjc.com/racing/information/English/Racing/LocalResults.aspx?RaceDate=2024/04/28&amp;RaceNo=8" TargetMode="External"/><Relationship Id="rId88" Type="http://schemas.openxmlformats.org/officeDocument/2006/relationships/hyperlink" Target="https://racing.hkjc.com/racing/video/play.asp?type=replay-full&amp;date=20241117&amp;no=08&amp;lang=eng" TargetMode="External"/><Relationship Id="rId111" Type="http://schemas.openxmlformats.org/officeDocument/2006/relationships/hyperlink" Target="https://racing.hkjc.com/racing/information/English/Racing/LocalResults.aspx?RaceDate=2024/02/25&amp;RaceNo=7" TargetMode="External"/><Relationship Id="rId132" Type="http://schemas.openxmlformats.org/officeDocument/2006/relationships/hyperlink" Target="https://racing.hkjc.com/racing/video/play.asp?type=replay-full&amp;date=20250131&amp;no=04&amp;lang=eng" TargetMode="External"/><Relationship Id="rId153" Type="http://schemas.openxmlformats.org/officeDocument/2006/relationships/hyperlink" Target="https://racing.hkjc.com/racing/video/play.asp?type=replay-full&amp;date=20250108&amp;no=07&amp;lang=eng" TargetMode="External"/><Relationship Id="rId174" Type="http://schemas.openxmlformats.org/officeDocument/2006/relationships/hyperlink" Target="https://racing.hkjc.com/racing/video/play.asp?type=replay-full&amp;date=20250105&amp;no=03&amp;lang=eng" TargetMode="External"/><Relationship Id="rId179" Type="http://schemas.openxmlformats.org/officeDocument/2006/relationships/hyperlink" Target="https://racing.hkjc.com/racing/video/play.asp?type=replay-full&amp;date=20240306&amp;no=05&amp;lang=eng" TargetMode="External"/><Relationship Id="rId195" Type="http://schemas.openxmlformats.org/officeDocument/2006/relationships/hyperlink" Target="https://racing.hkjc.com/racing/video/play.asp?type=replay-full&amp;date=20241013&amp;no=03&amp;lang=eng" TargetMode="External"/><Relationship Id="rId190" Type="http://schemas.openxmlformats.org/officeDocument/2006/relationships/hyperlink" Target="https://racing.hkjc.com/racing/information/English/Racing/LocalResults.aspx?RaceDate=2024/06/23&amp;RaceNo=7" TargetMode="External"/><Relationship Id="rId204" Type="http://schemas.openxmlformats.org/officeDocument/2006/relationships/vmlDrawing" Target="../drawings/vmlDrawing4.vml"/><Relationship Id="rId15" Type="http://schemas.openxmlformats.org/officeDocument/2006/relationships/hyperlink" Target="https://racing.hkjc.com/racing/information/English/Horse/Performance.aspx?HorseId=HK_2022_H399" TargetMode="External"/><Relationship Id="rId36" Type="http://schemas.openxmlformats.org/officeDocument/2006/relationships/hyperlink" Target="https://racing.hkjc.com/racing/information/English/Horse/BTResult.aspx?Date=2025/02/13" TargetMode="External"/><Relationship Id="rId57" Type="http://schemas.openxmlformats.org/officeDocument/2006/relationships/hyperlink" Target="https://racing.hkjc.com/racing/video/play.asp?type=replay-full&amp;date=20241208&amp;no=07&amp;lang=eng" TargetMode="External"/><Relationship Id="rId106" Type="http://schemas.openxmlformats.org/officeDocument/2006/relationships/hyperlink" Target="https://racing.hkjc.com/racing/information/English/Racing/LocalResults.aspx?RaceDate=2024/12/08&amp;RaceNo=8" TargetMode="External"/><Relationship Id="rId127" Type="http://schemas.openxmlformats.org/officeDocument/2006/relationships/hyperlink" Target="https://racing.hkjc.com/racing/information/English/Racing/LocalResults.aspx?RaceDate=2024/12/08&amp;RaceNo=4" TargetMode="External"/><Relationship Id="rId10" Type="http://schemas.openxmlformats.org/officeDocument/2006/relationships/hyperlink" Target="https://racing.hkjc.com/racing/information/English/Racing/LocalResults.aspx?RaceDate=2024/12/08&amp;RaceNo=7" TargetMode="External"/><Relationship Id="rId31" Type="http://schemas.openxmlformats.org/officeDocument/2006/relationships/hyperlink" Target="https://racing.hkjc.com/racing/video/play.asp?type=replay-full&amp;date=20241117&amp;no=08&amp;lang=eng" TargetMode="External"/><Relationship Id="rId52" Type="http://schemas.openxmlformats.org/officeDocument/2006/relationships/hyperlink" Target="https://racing.hkjc.com/racing/information/English/Racing/LocalResults.aspx?RaceDate=2024/11/03&amp;RaceNo=7" TargetMode="External"/><Relationship Id="rId73" Type="http://schemas.openxmlformats.org/officeDocument/2006/relationships/hyperlink" Target="https://racing.hkjc.com/racing/information/English/Racing/LocalResults.aspx?RaceDate=2024/12/08&amp;RaceNo=4" TargetMode="External"/><Relationship Id="rId78" Type="http://schemas.openxmlformats.org/officeDocument/2006/relationships/hyperlink" Target="https://racing.hkjc.com/racing/information/English/Horse/Performance.aspx?HorseId=HK_2021_G446" TargetMode="External"/><Relationship Id="rId94" Type="http://schemas.openxmlformats.org/officeDocument/2006/relationships/hyperlink" Target="https://racing.hkjc.com/racing/video/play.asp?type=replay-full&amp;date=20250131&amp;no=04&amp;lang=eng" TargetMode="External"/><Relationship Id="rId99" Type="http://schemas.openxmlformats.org/officeDocument/2006/relationships/hyperlink" Target="https://racing.hkjc.com/racing/video/play.asp?type=replay-full&amp;date=20240428&amp;no=08&amp;lang=eng" TargetMode="External"/><Relationship Id="rId101" Type="http://schemas.openxmlformats.org/officeDocument/2006/relationships/hyperlink" Target="https://racing.hkjc.com/racing/video/play.asp?type=replay-full&amp;date=20240526&amp;no=07&amp;lang=eng" TargetMode="External"/><Relationship Id="rId122" Type="http://schemas.openxmlformats.org/officeDocument/2006/relationships/hyperlink" Target="https://racing.hkjc.com/racing/video/play.asp?type=replay-full&amp;date=20240623&amp;no=09&amp;lang=eng" TargetMode="External"/><Relationship Id="rId143" Type="http://schemas.openxmlformats.org/officeDocument/2006/relationships/hyperlink" Target="https://racing.hkjc.com/racing/video/play.asp?type=replay-full&amp;date=20240623&amp;no=09&amp;lang=eng" TargetMode="External"/><Relationship Id="rId148" Type="http://schemas.openxmlformats.org/officeDocument/2006/relationships/hyperlink" Target="https://racing.hkjc.com/racing/information/English/Racing/LocalResults.aspx?RaceDate=2024/11/17&amp;RaceNo=9" TargetMode="External"/><Relationship Id="rId164" Type="http://schemas.openxmlformats.org/officeDocument/2006/relationships/hyperlink" Target="https://racing.hkjc.com/racing/video/play.asp?type=replay-full&amp;date=20240623&amp;no=09&amp;lang=eng" TargetMode="External"/><Relationship Id="rId169" Type="http://schemas.openxmlformats.org/officeDocument/2006/relationships/hyperlink" Target="https://racing.hkjc.com/racing/information/English/Racing/LocalResults.aspx?RaceDate=2024/11/03&amp;RaceNo=7" TargetMode="External"/><Relationship Id="rId185" Type="http://schemas.openxmlformats.org/officeDocument/2006/relationships/hyperlink" Target="https://racing.hkjc.com/racing/video/play.asp?type=replay-full&amp;date=20240515&amp;no=03&amp;lang=eng" TargetMode="External"/><Relationship Id="rId4" Type="http://schemas.openxmlformats.org/officeDocument/2006/relationships/hyperlink" Target="https://racing.hkjc.com/racing/information/English/Racing/LocalResults.aspx?RaceDate=2024/04/28&amp;RaceNo=7" TargetMode="External"/><Relationship Id="rId9" Type="http://schemas.openxmlformats.org/officeDocument/2006/relationships/hyperlink" Target="https://racing.hkjc.com/racing/video/play.asp?type=replay-full&amp;date=20241117&amp;no=08&amp;lang=eng" TargetMode="External"/><Relationship Id="rId180" Type="http://schemas.openxmlformats.org/officeDocument/2006/relationships/hyperlink" Target="https://racing.hkjc.com/racing/information/English/Racing/LocalResults.aspx?RaceDate=2024/04/10&amp;RaceNo=8" TargetMode="External"/><Relationship Id="rId26" Type="http://schemas.openxmlformats.org/officeDocument/2006/relationships/hyperlink" Target="https://racing.hkjc.com/racing/information/English/Racing/LocalResults.aspx?RaceDate=2024/06/23&amp;RaceNo=9" TargetMode="External"/><Relationship Id="rId47" Type="http://schemas.openxmlformats.org/officeDocument/2006/relationships/hyperlink" Target="https://racing.hkjc.com/racing/video/play.asp?type=replay-full&amp;date=20240623&amp;no=09&amp;lang=eng" TargetMode="External"/><Relationship Id="rId68" Type="http://schemas.openxmlformats.org/officeDocument/2006/relationships/hyperlink" Target="https://racing.hkjc.com/racing/video/play.asp?type=replay-full&amp;date=20241013&amp;no=03&amp;lang=eng" TargetMode="External"/><Relationship Id="rId89" Type="http://schemas.openxmlformats.org/officeDocument/2006/relationships/hyperlink" Target="https://racing.hkjc.com/racing/information/English/Racing/LocalResults.aspx?RaceDate=2024/12/08&amp;RaceNo=7" TargetMode="External"/><Relationship Id="rId112" Type="http://schemas.openxmlformats.org/officeDocument/2006/relationships/hyperlink" Target="https://racing.hkjc.com/racing/video/play.asp?type=replay-full&amp;date=20240225&amp;no=07&amp;lang=eng" TargetMode="External"/><Relationship Id="rId133" Type="http://schemas.openxmlformats.org/officeDocument/2006/relationships/hyperlink" Target="https://racing.hkjc.com/racing/information/English/Horse/Performance.aspx?HorseId=HK_2021_G371" TargetMode="External"/><Relationship Id="rId154" Type="http://schemas.openxmlformats.org/officeDocument/2006/relationships/hyperlink" Target="https://racing.hkjc.com/racing/information/English/Racing/LocalResults.aspx?RaceDate=2025/01/31&amp;RaceNo=4" TargetMode="External"/><Relationship Id="rId175" Type="http://schemas.openxmlformats.org/officeDocument/2006/relationships/hyperlink" Target="https://racing.hkjc.com/racing/information/English/Racing/LocalResults.aspx?RaceDate=2025/01/31&amp;RaceNo=4" TargetMode="External"/><Relationship Id="rId196" Type="http://schemas.openxmlformats.org/officeDocument/2006/relationships/hyperlink" Target="https://racing.hkjc.com/racing/information/English/Racing/LocalResults.aspx?RaceDate=2024/11/17&amp;RaceNo=9" TargetMode="External"/><Relationship Id="rId200" Type="http://schemas.openxmlformats.org/officeDocument/2006/relationships/hyperlink" Target="https://racing.hkjc.com/racing/information/English/Racing/LocalResults.aspx?RaceDate=2025/01/19&amp;RaceNo=10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video/play.asp?type=replay-full&amp;date=20240316&amp;no=10&amp;lang=eng" TargetMode="External"/><Relationship Id="rId299" Type="http://schemas.openxmlformats.org/officeDocument/2006/relationships/hyperlink" Target="https://racing.hkjc.com/racing/information/English/Racing/LocalResults.aspx?RaceDate=2024/10/13&amp;RaceNo=8" TargetMode="External"/><Relationship Id="rId303" Type="http://schemas.openxmlformats.org/officeDocument/2006/relationships/hyperlink" Target="https://racing.hkjc.com/racing/information/English/Racing/LocalResults.aspx?RaceDate=2024/12/11&amp;RaceNo=6" TargetMode="External"/><Relationship Id="rId21" Type="http://schemas.openxmlformats.org/officeDocument/2006/relationships/hyperlink" Target="https://racing.hkjc.com/racing/video/play.asp?type=replay-full&amp;date=20240704&amp;no=05&amp;lang=eng" TargetMode="External"/><Relationship Id="rId42" Type="http://schemas.openxmlformats.org/officeDocument/2006/relationships/hyperlink" Target="https://racing.hkjc.com/racing/information/English/Racing/LocalResults.aspx?RaceDate=2024/07/01&amp;RaceNo=9" TargetMode="External"/><Relationship Id="rId63" Type="http://schemas.openxmlformats.org/officeDocument/2006/relationships/hyperlink" Target="https://racing.hkjc.com/racing/information/English/Horse/Performance.aspx?HorseId=HK_2020_E467" TargetMode="External"/><Relationship Id="rId84" Type="http://schemas.openxmlformats.org/officeDocument/2006/relationships/hyperlink" Target="https://racing.hkjc.com/racing/information/English/Racing/LocalResults.aspx?RaceDate=2024/09/28&amp;RaceNo=10" TargetMode="External"/><Relationship Id="rId138" Type="http://schemas.openxmlformats.org/officeDocument/2006/relationships/hyperlink" Target="https://racing.hkjc.com/racing/information/English/Racing/LocalResults.aspx?RaceDate=2025/01/31&amp;RaceNo=3" TargetMode="External"/><Relationship Id="rId159" Type="http://schemas.openxmlformats.org/officeDocument/2006/relationships/hyperlink" Target="https://racing.hkjc.com/racing/information/English/Horse/Performance.aspx?HorseId=HK_2021_H002" TargetMode="External"/><Relationship Id="rId170" Type="http://schemas.openxmlformats.org/officeDocument/2006/relationships/hyperlink" Target="https://racing.hkjc.com/racing/information/English/Racing/LocalResults.aspx?RaceDate=2024/12/22&amp;RaceNo=4" TargetMode="External"/><Relationship Id="rId191" Type="http://schemas.openxmlformats.org/officeDocument/2006/relationships/hyperlink" Target="https://racing.hkjc.com/racing/information/English/Racing/LocalResults.aspx?RaceDate=2024/04/07&amp;RaceNo=9" TargetMode="External"/><Relationship Id="rId205" Type="http://schemas.openxmlformats.org/officeDocument/2006/relationships/hyperlink" Target="https://racing.hkjc.com/racing/information/English/Racing/LocalResults.aspx?RaceDate=2024/10/01&amp;RaceNo=6" TargetMode="External"/><Relationship Id="rId226" Type="http://schemas.openxmlformats.org/officeDocument/2006/relationships/hyperlink" Target="https://racing.hkjc.com/racing/video/play.asp?type=replay-full&amp;date=20241215&amp;no=01&amp;lang=eng" TargetMode="External"/><Relationship Id="rId247" Type="http://schemas.openxmlformats.org/officeDocument/2006/relationships/hyperlink" Target="https://racing.hkjc.com/racing/video/play.asp?type=replay-full&amp;date=20240928&amp;no=06&amp;lang=eng" TargetMode="External"/><Relationship Id="rId107" Type="http://schemas.openxmlformats.org/officeDocument/2006/relationships/hyperlink" Target="https://racing.hkjc.com/racing/information/English/Racing/LocalResults.aspx?RaceDate=2024/07/06&amp;RaceNo=8" TargetMode="External"/><Relationship Id="rId268" Type="http://schemas.openxmlformats.org/officeDocument/2006/relationships/hyperlink" Target="https://racing.hkjc.com/racing/information/English/Racing/LocalResults.aspx?RaceDate=2024/10/20&amp;RaceNo=3" TargetMode="External"/><Relationship Id="rId289" Type="http://schemas.openxmlformats.org/officeDocument/2006/relationships/hyperlink" Target="https://racing.hkjc.com/racing/information/English/Racing/LocalResults.aspx?RaceDate=2024/05/11&amp;RaceNo=8" TargetMode="External"/><Relationship Id="rId11" Type="http://schemas.openxmlformats.org/officeDocument/2006/relationships/hyperlink" Target="https://racing.hkjc.com/racing/information/English/Horse/Performance.aspx?HorseId=HK_2022_H472" TargetMode="External"/><Relationship Id="rId32" Type="http://schemas.openxmlformats.org/officeDocument/2006/relationships/hyperlink" Target="https://racing.hkjc.com/racing/information/English/Racing/LocalResults.aspx?RaceDate=2025/01/01&amp;RaceNo=7" TargetMode="External"/><Relationship Id="rId53" Type="http://schemas.openxmlformats.org/officeDocument/2006/relationships/hyperlink" Target="https://racing.hkjc.com/racing/information/English/Horse/Performance.aspx?HorseId=HK_2023_J389" TargetMode="External"/><Relationship Id="rId74" Type="http://schemas.openxmlformats.org/officeDocument/2006/relationships/hyperlink" Target="https://racing.hkjc.com/racing/information/English/Racing/LocalResults.aspx?RaceDate=2024/05/05&amp;RaceNo=4" TargetMode="External"/><Relationship Id="rId128" Type="http://schemas.openxmlformats.org/officeDocument/2006/relationships/hyperlink" Target="https://racing.hkjc.com/racing/information/English/Racing/LocalResults.aspx?RaceDate=2024/09/15&amp;RaceNo=5" TargetMode="External"/><Relationship Id="rId149" Type="http://schemas.openxmlformats.org/officeDocument/2006/relationships/hyperlink" Target="https://racing.hkjc.com/racing/information/English/Racing/LocalResults.aspx?RaceDate=2024/11/03&amp;RaceNo=6" TargetMode="External"/><Relationship Id="rId5" Type="http://schemas.openxmlformats.org/officeDocument/2006/relationships/hyperlink" Target="https://racing.hkjc.com/racing/video/play.asp?type=replay-full&amp;date=20241124&amp;no=10&amp;lang=eng" TargetMode="External"/><Relationship Id="rId95" Type="http://schemas.openxmlformats.org/officeDocument/2006/relationships/hyperlink" Target="https://racing.hkjc.com/racing/video/play.asp?type=replay-full&amp;date=20250131&amp;no=03&amp;lang=eng" TargetMode="External"/><Relationship Id="rId160" Type="http://schemas.openxmlformats.org/officeDocument/2006/relationships/hyperlink" Target="https://racing.hkjc.com/racing/information/English/Racing/LocalResults.aspx?RaceDate=2024/02/25&amp;RaceNo=6" TargetMode="External"/><Relationship Id="rId181" Type="http://schemas.openxmlformats.org/officeDocument/2006/relationships/hyperlink" Target="https://racing.hkjc.com/racing/video/play.asp?type=replay-full&amp;date=20241211&amp;no=08&amp;lang=eng" TargetMode="External"/><Relationship Id="rId216" Type="http://schemas.openxmlformats.org/officeDocument/2006/relationships/hyperlink" Target="https://racing.hkjc.com/racing/video/play.asp?type=replay-full&amp;date=20240608&amp;no=06&amp;lang=eng" TargetMode="External"/><Relationship Id="rId237" Type="http://schemas.openxmlformats.org/officeDocument/2006/relationships/hyperlink" Target="https://racing.hkjc.com/racing/video/play.asp?type=replay-full&amp;date=20240522&amp;no=05&amp;lang=eng" TargetMode="External"/><Relationship Id="rId258" Type="http://schemas.openxmlformats.org/officeDocument/2006/relationships/hyperlink" Target="https://racing.hkjc.com/racing/information/English/Horse/BTResult.aspx?Date=2025/02/06" TargetMode="External"/><Relationship Id="rId279" Type="http://schemas.openxmlformats.org/officeDocument/2006/relationships/hyperlink" Target="https://racing.hkjc.com/racing/information/English/Racing/LocalResults.aspx?RaceDate=2024/12/29&amp;RaceNo=7" TargetMode="External"/><Relationship Id="rId22" Type="http://schemas.openxmlformats.org/officeDocument/2006/relationships/hyperlink" Target="https://racing.hkjc.com/racing/information/English/Racing/LocalResults.aspx?RaceDate=2024/07/10&amp;RaceNo=3" TargetMode="External"/><Relationship Id="rId43" Type="http://schemas.openxmlformats.org/officeDocument/2006/relationships/hyperlink" Target="https://racing.hkjc.com/racing/video/play.asp?type=replay-full&amp;date=20240701&amp;no=09&amp;lang=eng" TargetMode="External"/><Relationship Id="rId64" Type="http://schemas.openxmlformats.org/officeDocument/2006/relationships/hyperlink" Target="https://racing.hkjc.com/racing/information/English/Racing/LocalResults.aspx?RaceDate=2024/03/03&amp;RaceNo=2" TargetMode="External"/><Relationship Id="rId118" Type="http://schemas.openxmlformats.org/officeDocument/2006/relationships/hyperlink" Target="https://racing.hkjc.com/racing/information/English/Racing/LocalResults.aspx?RaceDate=2024/04/14&amp;RaceNo=10" TargetMode="External"/><Relationship Id="rId139" Type="http://schemas.openxmlformats.org/officeDocument/2006/relationships/hyperlink" Target="https://racing.hkjc.com/racing/video/play.asp?type=replay-full&amp;date=20250131&amp;no=03&amp;lang=eng" TargetMode="External"/><Relationship Id="rId290" Type="http://schemas.openxmlformats.org/officeDocument/2006/relationships/hyperlink" Target="https://racing.hkjc.com/racing/video/play.asp?type=replay-full&amp;date=20240511&amp;no=08&amp;lang=eng" TargetMode="External"/><Relationship Id="rId304" Type="http://schemas.openxmlformats.org/officeDocument/2006/relationships/hyperlink" Target="https://racing.hkjc.com/racing/video/play.asp?type=replay-full&amp;date=20241211&amp;no=06&amp;lang=eng" TargetMode="External"/><Relationship Id="rId85" Type="http://schemas.openxmlformats.org/officeDocument/2006/relationships/hyperlink" Target="https://racing.hkjc.com/racing/video/play.asp?type=replay-full&amp;date=20240928&amp;no=10&amp;lang=eng" TargetMode="External"/><Relationship Id="rId150" Type="http://schemas.openxmlformats.org/officeDocument/2006/relationships/hyperlink" Target="https://racing.hkjc.com/racing/video/play.asp?type=replay-full&amp;date=20241103&amp;no=06&amp;lang=eng" TargetMode="External"/><Relationship Id="rId171" Type="http://schemas.openxmlformats.org/officeDocument/2006/relationships/hyperlink" Target="https://racing.hkjc.com/racing/video/play.asp?type=replay-full&amp;date=20241222&amp;no=04&amp;lang=eng" TargetMode="External"/><Relationship Id="rId192" Type="http://schemas.openxmlformats.org/officeDocument/2006/relationships/hyperlink" Target="https://racing.hkjc.com/racing/video/play.asp?type=replay-full&amp;date=20240407&amp;no=09&amp;lang=eng" TargetMode="External"/><Relationship Id="rId206" Type="http://schemas.openxmlformats.org/officeDocument/2006/relationships/hyperlink" Target="https://racing.hkjc.com/racing/video/play.asp?type=replay-full&amp;date=20241001&amp;no=06&amp;lang=eng" TargetMode="External"/><Relationship Id="rId227" Type="http://schemas.openxmlformats.org/officeDocument/2006/relationships/hyperlink" Target="https://racing.hkjc.com/racing/information/English/Racing/LocalResults.aspx?RaceDate=2025/01/01&amp;RaceNo=2" TargetMode="External"/><Relationship Id="rId248" Type="http://schemas.openxmlformats.org/officeDocument/2006/relationships/hyperlink" Target="https://racing.hkjc.com/racing/information/English/Racing/LocalResults.aspx?RaceDate=2024/10/09&amp;RaceNo=1" TargetMode="External"/><Relationship Id="rId269" Type="http://schemas.openxmlformats.org/officeDocument/2006/relationships/hyperlink" Target="https://racing.hkjc.com/racing/video/play.asp?type=replay-full&amp;date=20241020&amp;no=03&amp;lang=eng" TargetMode="External"/><Relationship Id="rId12" Type="http://schemas.openxmlformats.org/officeDocument/2006/relationships/hyperlink" Target="https://racing.hkjc.com/racing/information/English/Racing/LocalResults.aspx?RaceDate=2024/03/31&amp;RaceNo=4" TargetMode="External"/><Relationship Id="rId33" Type="http://schemas.openxmlformats.org/officeDocument/2006/relationships/hyperlink" Target="https://racing.hkjc.com/racing/video/play.asp?type=replay-full&amp;date=20250101&amp;no=07&amp;lang=eng" TargetMode="External"/><Relationship Id="rId108" Type="http://schemas.openxmlformats.org/officeDocument/2006/relationships/hyperlink" Target="https://racing.hkjc.com/racing/video/play.asp?type=replay-full&amp;date=20240706&amp;no=08&amp;lang=eng" TargetMode="External"/><Relationship Id="rId129" Type="http://schemas.openxmlformats.org/officeDocument/2006/relationships/hyperlink" Target="https://racing.hkjc.com/racing/video/play.asp?type=replay-full&amp;date=20240915&amp;no=05&amp;lang=eng" TargetMode="External"/><Relationship Id="rId280" Type="http://schemas.openxmlformats.org/officeDocument/2006/relationships/hyperlink" Target="https://racing.hkjc.com/racing/video/play.asp?type=replay-full&amp;date=20241229&amp;no=07&amp;lang=eng" TargetMode="External"/><Relationship Id="rId54" Type="http://schemas.openxmlformats.org/officeDocument/2006/relationships/hyperlink" Target="https://racing.hkjc.com/racing/information/English/Racing/LocalResults.aspx?RaceDate=2024/10/06&amp;RaceNo=5" TargetMode="External"/><Relationship Id="rId75" Type="http://schemas.openxmlformats.org/officeDocument/2006/relationships/hyperlink" Target="https://racing.hkjc.com/racing/video/play.asp?type=replay-full&amp;date=20240505&amp;no=04&amp;lang=eng" TargetMode="External"/><Relationship Id="rId96" Type="http://schemas.openxmlformats.org/officeDocument/2006/relationships/hyperlink" Target="https://racing.hkjc.com/racing/information/English/Horse/Performance.aspx?HorseId=HK_2022_H392" TargetMode="External"/><Relationship Id="rId140" Type="http://schemas.openxmlformats.org/officeDocument/2006/relationships/hyperlink" Target="https://racing.hkjc.com/racing/information/English/Horse/Performance.aspx?HorseId=HK_2023_J231" TargetMode="External"/><Relationship Id="rId161" Type="http://schemas.openxmlformats.org/officeDocument/2006/relationships/hyperlink" Target="https://racing.hkjc.com/racing/video/play.asp?type=replay-full&amp;date=20240225&amp;no=06&amp;lang=eng" TargetMode="External"/><Relationship Id="rId182" Type="http://schemas.openxmlformats.org/officeDocument/2006/relationships/hyperlink" Target="https://racing.hkjc.com/racing/information/English/Racing/LocalResults.aspx?RaceDate=2024/12/26&amp;RaceNo=6" TargetMode="External"/><Relationship Id="rId217" Type="http://schemas.openxmlformats.org/officeDocument/2006/relationships/hyperlink" Target="https://racing.hkjc.com/racing/information/English/Racing/LocalResults.aspx?RaceDate=2024/06/23&amp;RaceNo=5" TargetMode="External"/><Relationship Id="rId6" Type="http://schemas.openxmlformats.org/officeDocument/2006/relationships/hyperlink" Target="https://racing.hkjc.com/racing/information/English/Racing/LocalResults.aspx?RaceDate=2024/12/15&amp;RaceNo=10" TargetMode="External"/><Relationship Id="rId238" Type="http://schemas.openxmlformats.org/officeDocument/2006/relationships/hyperlink" Target="https://racing.hkjc.com/racing/information/English/Racing/LocalResults.aspx?RaceDate=2024/06/05&amp;RaceNo=5" TargetMode="External"/><Relationship Id="rId259" Type="http://schemas.openxmlformats.org/officeDocument/2006/relationships/hyperlink" Target="https://racing.hkjc.com/racing/information/English/Horse/Performance.aspx?HorseId=HK_2022_H409" TargetMode="External"/><Relationship Id="rId23" Type="http://schemas.openxmlformats.org/officeDocument/2006/relationships/hyperlink" Target="https://racing.hkjc.com/racing/video/play.asp?type=replay-full&amp;date=20240710&amp;no=03&amp;lang=eng" TargetMode="External"/><Relationship Id="rId119" Type="http://schemas.openxmlformats.org/officeDocument/2006/relationships/hyperlink" Target="https://racing.hkjc.com/racing/video/play.asp?type=replay-full&amp;date=20240414&amp;no=10&amp;lang=eng" TargetMode="External"/><Relationship Id="rId270" Type="http://schemas.openxmlformats.org/officeDocument/2006/relationships/hyperlink" Target="https://racing.hkjc.com/racing/information/English/Racing/LocalResults.aspx?RaceDate=2024/11/09&amp;RaceNo=8" TargetMode="External"/><Relationship Id="rId291" Type="http://schemas.openxmlformats.org/officeDocument/2006/relationships/hyperlink" Target="https://racing.hkjc.com/racing/information/English/Racing/LocalResults.aspx?RaceDate=2024/06/02&amp;RaceNo=10" TargetMode="External"/><Relationship Id="rId305" Type="http://schemas.openxmlformats.org/officeDocument/2006/relationships/hyperlink" Target="https://racing.hkjc.com/racing/information/English/Racing/LocalResults.aspx?RaceDate=2025/02/19&amp;RaceNo=4" TargetMode="External"/><Relationship Id="rId44" Type="http://schemas.openxmlformats.org/officeDocument/2006/relationships/hyperlink" Target="https://racing.hkjc.com/racing/information/English/Racing/LocalResults.aspx?RaceDate=2024/09/15&amp;RaceNo=5" TargetMode="External"/><Relationship Id="rId65" Type="http://schemas.openxmlformats.org/officeDocument/2006/relationships/hyperlink" Target="https://racing.hkjc.com/racing/video/play.asp?type=replay-full&amp;date=20240303&amp;no=02&amp;lang=eng" TargetMode="External"/><Relationship Id="rId86" Type="http://schemas.openxmlformats.org/officeDocument/2006/relationships/hyperlink" Target="https://racing.hkjc.com/racing/information/English/Racing/LocalResults.aspx?RaceDate=2024/10/20&amp;RaceNo=10" TargetMode="External"/><Relationship Id="rId130" Type="http://schemas.openxmlformats.org/officeDocument/2006/relationships/hyperlink" Target="https://racing.hkjc.com/racing/information/English/Racing/LocalResults.aspx?RaceDate=2024/10/06&amp;RaceNo=8" TargetMode="External"/><Relationship Id="rId151" Type="http://schemas.openxmlformats.org/officeDocument/2006/relationships/hyperlink" Target="https://racing.hkjc.com/racing/information/English/Racing/LocalResults.aspx?RaceDate=2024/12/01&amp;RaceNo=9" TargetMode="External"/><Relationship Id="rId172" Type="http://schemas.openxmlformats.org/officeDocument/2006/relationships/hyperlink" Target="https://racing.hkjc.com/racing/information/English/Racing/LocalResults.aspx?RaceDate=2025/01/15&amp;RaceNo=3" TargetMode="External"/><Relationship Id="rId193" Type="http://schemas.openxmlformats.org/officeDocument/2006/relationships/hyperlink" Target="https://racing.hkjc.com/racing/information/English/Racing/LocalResults.aspx?RaceDate=2024/04/28&amp;RaceNo=1" TargetMode="External"/><Relationship Id="rId207" Type="http://schemas.openxmlformats.org/officeDocument/2006/relationships/hyperlink" Target="https://racing.hkjc.com/racing/information/English/Racing/LocalResults.aspx?RaceDate=2024/11/03&amp;RaceNo=3" TargetMode="External"/><Relationship Id="rId228" Type="http://schemas.openxmlformats.org/officeDocument/2006/relationships/hyperlink" Target="https://racing.hkjc.com/racing/video/play.asp?type=replay-full&amp;date=20250101&amp;no=02&amp;lang=eng" TargetMode="External"/><Relationship Id="rId249" Type="http://schemas.openxmlformats.org/officeDocument/2006/relationships/hyperlink" Target="https://racing.hkjc.com/racing/video/play.asp?type=replay-full&amp;date=20241009&amp;no=01&amp;lang=eng" TargetMode="External"/><Relationship Id="rId13" Type="http://schemas.openxmlformats.org/officeDocument/2006/relationships/hyperlink" Target="https://racing.hkjc.com/racing/video/play.asp?type=replay-full&amp;date=20240331&amp;no=04&amp;lang=eng" TargetMode="External"/><Relationship Id="rId109" Type="http://schemas.openxmlformats.org/officeDocument/2006/relationships/hyperlink" Target="https://racing.hkjc.com/racing/information/English/Racing/LocalResults.aspx?RaceDate=2024/09/08&amp;RaceNo=6" TargetMode="External"/><Relationship Id="rId260" Type="http://schemas.openxmlformats.org/officeDocument/2006/relationships/hyperlink" Target="https://racing.hkjc.com/racing/information/English/Racing/LocalResults.aspx?RaceDate=2024/03/24&amp;RaceNo=2" TargetMode="External"/><Relationship Id="rId281" Type="http://schemas.openxmlformats.org/officeDocument/2006/relationships/hyperlink" Target="https://racing.hkjc.com/racing/information/English/Racing/LocalResults.aspx?RaceDate=2025/01/12&amp;RaceNo=5" TargetMode="External"/><Relationship Id="rId34" Type="http://schemas.openxmlformats.org/officeDocument/2006/relationships/hyperlink" Target="https://racing.hkjc.com/racing/information/English/Racing/LocalResults.aspx?RaceDate=2025/01/19&amp;RaceNo=3" TargetMode="External"/><Relationship Id="rId55" Type="http://schemas.openxmlformats.org/officeDocument/2006/relationships/hyperlink" Target="https://racing.hkjc.com/racing/video/play.asp?type=replay-full&amp;date=20241006&amp;no=05&amp;lang=eng" TargetMode="External"/><Relationship Id="rId76" Type="http://schemas.openxmlformats.org/officeDocument/2006/relationships/hyperlink" Target="https://racing.hkjc.com/racing/information/English/Racing/LocalResults.aspx?RaceDate=2024/05/19&amp;RaceNo=7" TargetMode="External"/><Relationship Id="rId97" Type="http://schemas.openxmlformats.org/officeDocument/2006/relationships/hyperlink" Target="https://racing.hkjc.com/racing/information/English/Racing/LocalResults.aspx?RaceDate=2024/03/20&amp;RaceNo=8" TargetMode="External"/><Relationship Id="rId120" Type="http://schemas.openxmlformats.org/officeDocument/2006/relationships/hyperlink" Target="https://racing.hkjc.com/racing/information/English/Racing/LocalResults.aspx?RaceDate=2024/05/01&amp;RaceNo=8" TargetMode="External"/><Relationship Id="rId141" Type="http://schemas.openxmlformats.org/officeDocument/2006/relationships/hyperlink" Target="https://racing.hkjc.com/racing/information/English/Racing/LocalResults.aspx?RaceDate=2024/04/14&amp;RaceNo=5" TargetMode="External"/><Relationship Id="rId7" Type="http://schemas.openxmlformats.org/officeDocument/2006/relationships/hyperlink" Target="https://racing.hkjc.com/racing/video/play.asp?type=replay-full&amp;date=20241215&amp;no=10&amp;lang=eng" TargetMode="External"/><Relationship Id="rId162" Type="http://schemas.openxmlformats.org/officeDocument/2006/relationships/hyperlink" Target="https://racing.hkjc.com/racing/information/English/Racing/LocalResults.aspx?RaceDate=2024/04/03&amp;RaceNo=7" TargetMode="External"/><Relationship Id="rId183" Type="http://schemas.openxmlformats.org/officeDocument/2006/relationships/hyperlink" Target="https://racing.hkjc.com/racing/video/play.asp?type=replay-full&amp;date=20241226&amp;no=06&amp;lang=eng" TargetMode="External"/><Relationship Id="rId218" Type="http://schemas.openxmlformats.org/officeDocument/2006/relationships/hyperlink" Target="https://racing.hkjc.com/racing/video/play.asp?type=replay-full&amp;date=20240623&amp;no=05&amp;lang=eng" TargetMode="External"/><Relationship Id="rId239" Type="http://schemas.openxmlformats.org/officeDocument/2006/relationships/hyperlink" Target="https://racing.hkjc.com/racing/video/play.asp?type=replay-full&amp;date=20240605&amp;no=05&amp;lang=eng" TargetMode="External"/><Relationship Id="rId250" Type="http://schemas.openxmlformats.org/officeDocument/2006/relationships/hyperlink" Target="https://racing.hkjc.com/racing/information/English/Racing/LocalResults.aspx?RaceDate=2024/10/30&amp;RaceNo=2" TargetMode="External"/><Relationship Id="rId271" Type="http://schemas.openxmlformats.org/officeDocument/2006/relationships/hyperlink" Target="https://racing.hkjc.com/racing/video/play.asp?type=replay-full&amp;date=20241109&amp;no=08&amp;lang=eng" TargetMode="External"/><Relationship Id="rId292" Type="http://schemas.openxmlformats.org/officeDocument/2006/relationships/hyperlink" Target="https://racing.hkjc.com/racing/video/play.asp?type=replay-full&amp;date=20240602&amp;no=10&amp;lang=eng" TargetMode="External"/><Relationship Id="rId306" Type="http://schemas.openxmlformats.org/officeDocument/2006/relationships/hyperlink" Target="https://racing.hkjc.com/racing/video/play.asp?type=replay-full&amp;date=20250219&amp;no=04&amp;lang=eng" TargetMode="External"/><Relationship Id="rId24" Type="http://schemas.openxmlformats.org/officeDocument/2006/relationships/hyperlink" Target="https://racing.hkjc.com/racing/information/English/Racing/LocalResults.aspx?RaceDate=2024/09/11&amp;RaceNo=6" TargetMode="External"/><Relationship Id="rId40" Type="http://schemas.openxmlformats.org/officeDocument/2006/relationships/hyperlink" Target="https://racing.hkjc.com/racing/information/English/Racing/LocalResults.aspx?RaceDate=2024/05/19&amp;RaceNo=2" TargetMode="External"/><Relationship Id="rId45" Type="http://schemas.openxmlformats.org/officeDocument/2006/relationships/hyperlink" Target="https://racing.hkjc.com/racing/video/play.asp?type=replay-full&amp;date=20240915&amp;no=05&amp;lang=eng" TargetMode="External"/><Relationship Id="rId66" Type="http://schemas.openxmlformats.org/officeDocument/2006/relationships/hyperlink" Target="https://racing.hkjc.com/racing/information/English/Racing/LocalResults.aspx?RaceDate=2024/03/16&amp;RaceNo=5" TargetMode="External"/><Relationship Id="rId87" Type="http://schemas.openxmlformats.org/officeDocument/2006/relationships/hyperlink" Target="https://racing.hkjc.com/racing/video/play.asp?type=replay-full&amp;date=20241020&amp;no=10&amp;lang=eng" TargetMode="External"/><Relationship Id="rId110" Type="http://schemas.openxmlformats.org/officeDocument/2006/relationships/hyperlink" Target="https://racing.hkjc.com/racing/video/play.asp?type=replay-full&amp;date=20240908&amp;no=06&amp;lang=eng" TargetMode="External"/><Relationship Id="rId115" Type="http://schemas.openxmlformats.org/officeDocument/2006/relationships/hyperlink" Target="https://racing.hkjc.com/racing/information/English/Horse/Performance.aspx?HorseId=HK_2023_J037" TargetMode="External"/><Relationship Id="rId131" Type="http://schemas.openxmlformats.org/officeDocument/2006/relationships/hyperlink" Target="https://racing.hkjc.com/racing/video/play.asp?type=replay-full&amp;date=20241006&amp;no=08&amp;lang=eng" TargetMode="External"/><Relationship Id="rId136" Type="http://schemas.openxmlformats.org/officeDocument/2006/relationships/hyperlink" Target="https://racing.hkjc.com/racing/information/English/Racing/LocalResults.aspx?RaceDate=2025/01/01&amp;RaceNo=7" TargetMode="External"/><Relationship Id="rId157" Type="http://schemas.openxmlformats.org/officeDocument/2006/relationships/hyperlink" Target="https://racing.hkjc.com/racing/information/English/Racing/LocalResults.aspx?RaceDate=2025/01/31&amp;RaceNo=3" TargetMode="External"/><Relationship Id="rId178" Type="http://schemas.openxmlformats.org/officeDocument/2006/relationships/hyperlink" Target="https://racing.hkjc.com/racing/information/English/Racing/LocalResults.aspx?RaceDate=2024/10/20&amp;RaceNo=4" TargetMode="External"/><Relationship Id="rId301" Type="http://schemas.openxmlformats.org/officeDocument/2006/relationships/hyperlink" Target="https://racing.hkjc.com/racing/information/English/Racing/LocalResults.aspx?RaceDate=2024/11/13&amp;RaceNo=3" TargetMode="External"/><Relationship Id="rId61" Type="http://schemas.openxmlformats.org/officeDocument/2006/relationships/hyperlink" Target="https://racing.hkjc.com/racing/video/play.asp?type=replay-full&amp;date=20250119&amp;no=03&amp;lang=eng" TargetMode="External"/><Relationship Id="rId82" Type="http://schemas.openxmlformats.org/officeDocument/2006/relationships/hyperlink" Target="https://racing.hkjc.com/racing/information/English/Racing/LocalResults.aspx?RaceDate=2024/09/15&amp;RaceNo=9" TargetMode="External"/><Relationship Id="rId152" Type="http://schemas.openxmlformats.org/officeDocument/2006/relationships/hyperlink" Target="https://racing.hkjc.com/racing/video/play.asp?type=replay-full&amp;date=20241201&amp;no=09&amp;lang=eng" TargetMode="External"/><Relationship Id="rId173" Type="http://schemas.openxmlformats.org/officeDocument/2006/relationships/hyperlink" Target="https://racing.hkjc.com/racing/video/play.asp?type=replay-full&amp;date=20250115&amp;no=03&amp;lang=eng" TargetMode="External"/><Relationship Id="rId194" Type="http://schemas.openxmlformats.org/officeDocument/2006/relationships/hyperlink" Target="https://racing.hkjc.com/racing/video/play.asp?type=replay-full&amp;date=20240428&amp;no=01&amp;lang=eng" TargetMode="External"/><Relationship Id="rId199" Type="http://schemas.openxmlformats.org/officeDocument/2006/relationships/hyperlink" Target="https://racing.hkjc.com/racing/information/English/Racing/LocalResults.aspx?RaceDate=2024/06/12&amp;RaceNo=2" TargetMode="External"/><Relationship Id="rId203" Type="http://schemas.openxmlformats.org/officeDocument/2006/relationships/hyperlink" Target="https://racing.hkjc.com/racing/information/English/Racing/LocalResults.aspx?RaceDate=2024/09/15&amp;RaceNo=1" TargetMode="External"/><Relationship Id="rId208" Type="http://schemas.openxmlformats.org/officeDocument/2006/relationships/hyperlink" Target="https://racing.hkjc.com/racing/video/play.asp?type=replay-full&amp;date=20241103&amp;no=03&amp;lang=eng" TargetMode="External"/><Relationship Id="rId229" Type="http://schemas.openxmlformats.org/officeDocument/2006/relationships/hyperlink" Target="https://racing.hkjc.com/racing/information/English/Racing/LocalResults.aspx?RaceDate=2025/01/26&amp;RaceNo=2" TargetMode="External"/><Relationship Id="rId19" Type="http://schemas.openxmlformats.org/officeDocument/2006/relationships/hyperlink" Target="https://racing.hkjc.com/racing/video/play.asp?type=replay-full&amp;date=20240605&amp;no=06&amp;lang=eng" TargetMode="External"/><Relationship Id="rId224" Type="http://schemas.openxmlformats.org/officeDocument/2006/relationships/hyperlink" Target="https://racing.hkjc.com/racing/video/play.asp?type=replay-full&amp;date=20241120&amp;no=04&amp;lang=eng" TargetMode="External"/><Relationship Id="rId240" Type="http://schemas.openxmlformats.org/officeDocument/2006/relationships/hyperlink" Target="https://racing.hkjc.com/racing/information/English/Racing/LocalResults.aspx?RaceDate=2024/06/23&amp;RaceNo=6" TargetMode="External"/><Relationship Id="rId245" Type="http://schemas.openxmlformats.org/officeDocument/2006/relationships/hyperlink" Target="https://racing.hkjc.com/racing/video/play.asp?type=replay-full&amp;date=20240911&amp;no=06&amp;lang=eng" TargetMode="External"/><Relationship Id="rId261" Type="http://schemas.openxmlformats.org/officeDocument/2006/relationships/hyperlink" Target="https://racing.hkjc.com/racing/video/play.asp?type=replay-full&amp;date=20240324&amp;no=02&amp;lang=eng" TargetMode="External"/><Relationship Id="rId266" Type="http://schemas.openxmlformats.org/officeDocument/2006/relationships/hyperlink" Target="https://racing.hkjc.com/racing/information/English/Racing/LocalResults.aspx?RaceDate=2024/07/01&amp;RaceNo=8" TargetMode="External"/><Relationship Id="rId287" Type="http://schemas.openxmlformats.org/officeDocument/2006/relationships/hyperlink" Target="https://racing.hkjc.com/racing/information/English/Racing/LocalResults.aspx?RaceDate=2024/04/20&amp;RaceNo=2" TargetMode="External"/><Relationship Id="rId14" Type="http://schemas.openxmlformats.org/officeDocument/2006/relationships/hyperlink" Target="https://racing.hkjc.com/racing/information/English/Racing/LocalResults.aspx?RaceDate=2024/04/20&amp;RaceNo=2" TargetMode="External"/><Relationship Id="rId30" Type="http://schemas.openxmlformats.org/officeDocument/2006/relationships/hyperlink" Target="https://racing.hkjc.com/racing/information/English/Racing/LocalResults.aspx?RaceDate=2024/11/24&amp;RaceNo=6" TargetMode="External"/><Relationship Id="rId35" Type="http://schemas.openxmlformats.org/officeDocument/2006/relationships/hyperlink" Target="https://racing.hkjc.com/racing/video/play.asp?type=replay-full&amp;date=20250119&amp;no=03&amp;lang=eng" TargetMode="External"/><Relationship Id="rId56" Type="http://schemas.openxmlformats.org/officeDocument/2006/relationships/hyperlink" Target="https://racing.hkjc.com/racing/information/English/Racing/LocalResults.aspx?RaceDate=2024/11/09&amp;RaceNo=8" TargetMode="External"/><Relationship Id="rId77" Type="http://schemas.openxmlformats.org/officeDocument/2006/relationships/hyperlink" Target="https://racing.hkjc.com/racing/video/play.asp?type=replay-full&amp;date=20240519&amp;no=07&amp;lang=eng" TargetMode="External"/><Relationship Id="rId100" Type="http://schemas.openxmlformats.org/officeDocument/2006/relationships/hyperlink" Target="https://racing.hkjc.com/racing/video/play.asp?type=replay-full&amp;date=20240420&amp;no=10&amp;lang=eng" TargetMode="External"/><Relationship Id="rId105" Type="http://schemas.openxmlformats.org/officeDocument/2006/relationships/hyperlink" Target="https://racing.hkjc.com/racing/information/English/Racing/LocalResults.aspx?RaceDate=2024/06/23&amp;RaceNo=5" TargetMode="External"/><Relationship Id="rId126" Type="http://schemas.openxmlformats.org/officeDocument/2006/relationships/hyperlink" Target="https://racing.hkjc.com/racing/information/English/Racing/LocalResults.aspx?RaceDate=2024/07/06&amp;RaceNo=6" TargetMode="External"/><Relationship Id="rId147" Type="http://schemas.openxmlformats.org/officeDocument/2006/relationships/hyperlink" Target="https://racing.hkjc.com/racing/information/English/Racing/LocalResults.aspx?RaceDate=2024/10/06&amp;RaceNo=8" TargetMode="External"/><Relationship Id="rId168" Type="http://schemas.openxmlformats.org/officeDocument/2006/relationships/hyperlink" Target="https://racing.hkjc.com/racing/information/English/Racing/LocalResults.aspx?RaceDate=2024/12/04&amp;RaceNo=6" TargetMode="External"/><Relationship Id="rId282" Type="http://schemas.openxmlformats.org/officeDocument/2006/relationships/hyperlink" Target="https://racing.hkjc.com/racing/video/play.asp?type=replay-full&amp;date=20250112&amp;no=05&amp;lang=eng" TargetMode="External"/><Relationship Id="rId8" Type="http://schemas.openxmlformats.org/officeDocument/2006/relationships/hyperlink" Target="https://racing.hkjc.com/racing/information/English/Racing/LocalResults.aspx?RaceDate=2025/01/08&amp;RaceNo=9" TargetMode="External"/><Relationship Id="rId51" Type="http://schemas.openxmlformats.org/officeDocument/2006/relationships/hyperlink" Target="https://racing.hkjc.com/racing/video/play.asp?type=replay-full&amp;date=20250119&amp;no=03&amp;lang=eng" TargetMode="External"/><Relationship Id="rId72" Type="http://schemas.openxmlformats.org/officeDocument/2006/relationships/hyperlink" Target="https://racing.hkjc.com/racing/information/English/Racing/LocalResults.aspx?RaceDate=2024/04/28&amp;RaceNo=6" TargetMode="External"/><Relationship Id="rId93" Type="http://schemas.openxmlformats.org/officeDocument/2006/relationships/hyperlink" Target="https://racing.hkjc.com/racing/video/play.asp?type=replay-full&amp;date=20250112&amp;no=05&amp;lang=eng" TargetMode="External"/><Relationship Id="rId98" Type="http://schemas.openxmlformats.org/officeDocument/2006/relationships/hyperlink" Target="https://racing.hkjc.com/racing/video/play.asp?type=replay-full&amp;date=20240320&amp;no=08&amp;lang=eng" TargetMode="External"/><Relationship Id="rId121" Type="http://schemas.openxmlformats.org/officeDocument/2006/relationships/hyperlink" Target="https://racing.hkjc.com/racing/video/play.asp?type=replay-full&amp;date=20240501&amp;no=08&amp;lang=eng" TargetMode="External"/><Relationship Id="rId142" Type="http://schemas.openxmlformats.org/officeDocument/2006/relationships/hyperlink" Target="https://racing.hkjc.com/racing/video/play.asp?type=replay-full&amp;date=20240414&amp;no=05&amp;lang=eng" TargetMode="External"/><Relationship Id="rId163" Type="http://schemas.openxmlformats.org/officeDocument/2006/relationships/hyperlink" Target="https://racing.hkjc.com/racing/video/play.asp?type=replay-full&amp;date=20240403&amp;no=07&amp;lang=eng" TargetMode="External"/><Relationship Id="rId184" Type="http://schemas.openxmlformats.org/officeDocument/2006/relationships/hyperlink" Target="https://racing.hkjc.com/racing/information/English/Racing/LocalResults.aspx?RaceDate=2025/01/08&amp;RaceNo=4" TargetMode="External"/><Relationship Id="rId189" Type="http://schemas.openxmlformats.org/officeDocument/2006/relationships/hyperlink" Target="https://racing.hkjc.com/racing/information/English/Racing/LocalResults.aspx?RaceDate=2024/03/24&amp;RaceNo=4" TargetMode="External"/><Relationship Id="rId219" Type="http://schemas.openxmlformats.org/officeDocument/2006/relationships/hyperlink" Target="https://racing.hkjc.com/racing/information/English/Racing/LocalResults.aspx?RaceDate=2024/10/01&amp;RaceNo=3" TargetMode="External"/><Relationship Id="rId3" Type="http://schemas.openxmlformats.org/officeDocument/2006/relationships/hyperlink" Target="https://racing.hkjc.com/racing/video/play.asp?type=replay-full&amp;date=20241103&amp;no=09&amp;lang=eng" TargetMode="External"/><Relationship Id="rId214" Type="http://schemas.openxmlformats.org/officeDocument/2006/relationships/hyperlink" Target="https://racing.hkjc.com/racing/information/English/Horse/Performance.aspx?HorseId=HK_2020_E157" TargetMode="External"/><Relationship Id="rId230" Type="http://schemas.openxmlformats.org/officeDocument/2006/relationships/hyperlink" Target="https://racing.hkjc.com/racing/video/play.asp?type=replay-full&amp;date=20250126&amp;no=02&amp;lang=eng" TargetMode="External"/><Relationship Id="rId235" Type="http://schemas.openxmlformats.org/officeDocument/2006/relationships/hyperlink" Target="https://racing.hkjc.com/racing/video/play.asp?type=replay-full&amp;date=20240501&amp;no=06&amp;lang=eng" TargetMode="External"/><Relationship Id="rId251" Type="http://schemas.openxmlformats.org/officeDocument/2006/relationships/hyperlink" Target="https://racing.hkjc.com/racing/video/play.asp?type=replay-full&amp;date=20241030&amp;no=02&amp;lang=eng" TargetMode="External"/><Relationship Id="rId256" Type="http://schemas.openxmlformats.org/officeDocument/2006/relationships/hyperlink" Target="https://racing.hkjc.com/racing/information/English/Racing/LocalResults.aspx?RaceDate=2025/01/15&amp;RaceNo=1" TargetMode="External"/><Relationship Id="rId277" Type="http://schemas.openxmlformats.org/officeDocument/2006/relationships/hyperlink" Target="https://racing.hkjc.com/racing/video/play.asp?type=replay-full&amp;date=20250209&amp;no=01&amp;lang=eng" TargetMode="External"/><Relationship Id="rId298" Type="http://schemas.openxmlformats.org/officeDocument/2006/relationships/hyperlink" Target="https://racing.hkjc.com/racing/video/play.asp?type=replay-full&amp;date=20240928&amp;no=06&amp;lang=eng" TargetMode="External"/><Relationship Id="rId25" Type="http://schemas.openxmlformats.org/officeDocument/2006/relationships/hyperlink" Target="https://racing.hkjc.com/racing/video/play.asp?type=replay-full&amp;date=20240911&amp;no=06&amp;lang=eng" TargetMode="External"/><Relationship Id="rId46" Type="http://schemas.openxmlformats.org/officeDocument/2006/relationships/hyperlink" Target="https://racing.hkjc.com/racing/information/English/Racing/LocalResults.aspx?RaceDate=2024/10/20&amp;RaceNo=3" TargetMode="External"/><Relationship Id="rId67" Type="http://schemas.openxmlformats.org/officeDocument/2006/relationships/hyperlink" Target="https://racing.hkjc.com/racing/video/play.asp?type=replay-full&amp;date=20240316&amp;no=05&amp;lang=eng" TargetMode="External"/><Relationship Id="rId116" Type="http://schemas.openxmlformats.org/officeDocument/2006/relationships/hyperlink" Target="https://racing.hkjc.com/racing/information/English/Racing/LocalResults.aspx?RaceDate=2024/03/16&amp;RaceNo=10" TargetMode="External"/><Relationship Id="rId137" Type="http://schemas.openxmlformats.org/officeDocument/2006/relationships/hyperlink" Target="https://racing.hkjc.com/racing/video/play.asp?type=replay-full&amp;date=20250101&amp;no=07&amp;lang=eng" TargetMode="External"/><Relationship Id="rId158" Type="http://schemas.openxmlformats.org/officeDocument/2006/relationships/hyperlink" Target="https://racing.hkjc.com/racing/video/play.asp?type=replay-full&amp;date=20250131&amp;no=03&amp;lang=eng" TargetMode="External"/><Relationship Id="rId272" Type="http://schemas.openxmlformats.org/officeDocument/2006/relationships/hyperlink" Target="https://racing.hkjc.com/racing/information/English/Racing/LocalResults.aspx?RaceDate=2024/12/08&amp;RaceNo=2" TargetMode="External"/><Relationship Id="rId293" Type="http://schemas.openxmlformats.org/officeDocument/2006/relationships/hyperlink" Target="https://racing.hkjc.com/racing/information/English/Racing/LocalResults.aspx?RaceDate=2024/07/01&amp;RaceNo=8" TargetMode="External"/><Relationship Id="rId302" Type="http://schemas.openxmlformats.org/officeDocument/2006/relationships/hyperlink" Target="https://racing.hkjc.com/racing/video/play.asp?type=replay-full&amp;date=20241113&amp;no=03&amp;lang=eng" TargetMode="External"/><Relationship Id="rId307" Type="http://schemas.openxmlformats.org/officeDocument/2006/relationships/vmlDrawing" Target="../drawings/vmlDrawing5.vml"/><Relationship Id="rId20" Type="http://schemas.openxmlformats.org/officeDocument/2006/relationships/hyperlink" Target="https://racing.hkjc.com/racing/information/English/Racing/LocalResults.aspx?RaceDate=2024/07/04&amp;RaceNo=5" TargetMode="External"/><Relationship Id="rId41" Type="http://schemas.openxmlformats.org/officeDocument/2006/relationships/hyperlink" Target="https://racing.hkjc.com/racing/video/play.asp?type=replay-full&amp;date=20240519&amp;no=02&amp;lang=eng" TargetMode="External"/><Relationship Id="rId62" Type="http://schemas.openxmlformats.org/officeDocument/2006/relationships/hyperlink" Target="https://racing.hkjc.com/racing/information/English/Horse/BTResult.aspx?Date=2025/02/11" TargetMode="External"/><Relationship Id="rId83" Type="http://schemas.openxmlformats.org/officeDocument/2006/relationships/hyperlink" Target="https://racing.hkjc.com/racing/video/play.asp?type=replay-full&amp;date=20240915&amp;no=09&amp;lang=eng" TargetMode="External"/><Relationship Id="rId88" Type="http://schemas.openxmlformats.org/officeDocument/2006/relationships/hyperlink" Target="https://racing.hkjc.com/racing/information/English/Racing/LocalResults.aspx?RaceDate=2024/11/17&amp;RaceNo=2" TargetMode="External"/><Relationship Id="rId111" Type="http://schemas.openxmlformats.org/officeDocument/2006/relationships/hyperlink" Target="https://racing.hkjc.com/racing/information/English/Racing/LocalResults.aspx?RaceDate=2024/10/01&amp;RaceNo=5" TargetMode="External"/><Relationship Id="rId132" Type="http://schemas.openxmlformats.org/officeDocument/2006/relationships/hyperlink" Target="https://racing.hkjc.com/racing/information/English/Racing/LocalResults.aspx?RaceDate=2024/10/23&amp;RaceNo=3" TargetMode="External"/><Relationship Id="rId153" Type="http://schemas.openxmlformats.org/officeDocument/2006/relationships/hyperlink" Target="https://racing.hkjc.com/racing/information/English/Racing/LocalResults.aspx?RaceDate=2024/12/22&amp;RaceNo=4" TargetMode="External"/><Relationship Id="rId174" Type="http://schemas.openxmlformats.org/officeDocument/2006/relationships/hyperlink" Target="https://racing.hkjc.com/racing/information/English/Horse/BTResult.aspx?Date=2025/02/11" TargetMode="External"/><Relationship Id="rId179" Type="http://schemas.openxmlformats.org/officeDocument/2006/relationships/hyperlink" Target="https://racing.hkjc.com/racing/video/play.asp?type=replay-full&amp;date=20241020&amp;no=04&amp;lang=eng" TargetMode="External"/><Relationship Id="rId195" Type="http://schemas.openxmlformats.org/officeDocument/2006/relationships/hyperlink" Target="https://racing.hkjc.com/racing/information/English/Racing/LocalResults.aspx?RaceDate=2024/05/05&amp;RaceNo=6" TargetMode="External"/><Relationship Id="rId209" Type="http://schemas.openxmlformats.org/officeDocument/2006/relationships/hyperlink" Target="https://racing.hkjc.com/racing/information/English/Racing/LocalResults.aspx?RaceDate=2024/11/20&amp;RaceNo=4" TargetMode="External"/><Relationship Id="rId190" Type="http://schemas.openxmlformats.org/officeDocument/2006/relationships/hyperlink" Target="https://racing.hkjc.com/racing/video/play.asp?type=replay-full&amp;date=20240324&amp;no=04&amp;lang=eng" TargetMode="External"/><Relationship Id="rId204" Type="http://schemas.openxmlformats.org/officeDocument/2006/relationships/hyperlink" Target="https://racing.hkjc.com/racing/video/play.asp?type=replay-full&amp;date=20240915&amp;no=01&amp;lang=eng" TargetMode="External"/><Relationship Id="rId220" Type="http://schemas.openxmlformats.org/officeDocument/2006/relationships/hyperlink" Target="https://racing.hkjc.com/racing/video/play.asp?type=replay-full&amp;date=20241001&amp;no=03&amp;lang=eng" TargetMode="External"/><Relationship Id="rId225" Type="http://schemas.openxmlformats.org/officeDocument/2006/relationships/hyperlink" Target="https://racing.hkjc.com/racing/information/English/Racing/LocalResults.aspx?RaceDate=2024/12/15&amp;RaceNo=1" TargetMode="External"/><Relationship Id="rId241" Type="http://schemas.openxmlformats.org/officeDocument/2006/relationships/hyperlink" Target="https://racing.hkjc.com/racing/video/play.asp?type=replay-full&amp;date=20240623&amp;no=06&amp;lang=eng" TargetMode="External"/><Relationship Id="rId246" Type="http://schemas.openxmlformats.org/officeDocument/2006/relationships/hyperlink" Target="https://racing.hkjc.com/racing/information/English/Racing/LocalResults.aspx?RaceDate=2024/09/28&amp;RaceNo=6" TargetMode="External"/><Relationship Id="rId267" Type="http://schemas.openxmlformats.org/officeDocument/2006/relationships/hyperlink" Target="https://racing.hkjc.com/racing/video/play.asp?type=replay-full&amp;date=20240701&amp;no=08&amp;lang=eng" TargetMode="External"/><Relationship Id="rId288" Type="http://schemas.openxmlformats.org/officeDocument/2006/relationships/hyperlink" Target="https://racing.hkjc.com/racing/video/play.asp?type=replay-full&amp;date=20240420&amp;no=02&amp;lang=eng" TargetMode="External"/><Relationship Id="rId15" Type="http://schemas.openxmlformats.org/officeDocument/2006/relationships/hyperlink" Target="https://racing.hkjc.com/racing/video/play.asp?type=replay-full&amp;date=20240420&amp;no=02&amp;lang=eng" TargetMode="External"/><Relationship Id="rId36" Type="http://schemas.openxmlformats.org/officeDocument/2006/relationships/hyperlink" Target="https://racing.hkjc.com/racing/information/English/Horse/BTResult.aspx?Date=2025/02/11" TargetMode="External"/><Relationship Id="rId57" Type="http://schemas.openxmlformats.org/officeDocument/2006/relationships/hyperlink" Target="https://racing.hkjc.com/racing/video/play.asp?type=replay-full&amp;date=20241109&amp;no=08&amp;lang=eng" TargetMode="External"/><Relationship Id="rId106" Type="http://schemas.openxmlformats.org/officeDocument/2006/relationships/hyperlink" Target="https://racing.hkjc.com/racing/video/play.asp?type=replay-full&amp;date=20240623&amp;no=05&amp;lang=eng" TargetMode="External"/><Relationship Id="rId127" Type="http://schemas.openxmlformats.org/officeDocument/2006/relationships/hyperlink" Target="https://racing.hkjc.com/racing/video/play.asp?type=replay-full&amp;date=20240706&amp;no=06&amp;lang=eng" TargetMode="External"/><Relationship Id="rId262" Type="http://schemas.openxmlformats.org/officeDocument/2006/relationships/hyperlink" Target="https://racing.hkjc.com/racing/information/English/Racing/LocalResults.aspx?RaceDate=2024/04/07&amp;RaceNo=9" TargetMode="External"/><Relationship Id="rId283" Type="http://schemas.openxmlformats.org/officeDocument/2006/relationships/hyperlink" Target="https://racing.hkjc.com/racing/information/English/Horse/BTResult.aspx?Date=2025/02/10" TargetMode="External"/><Relationship Id="rId10" Type="http://schemas.openxmlformats.org/officeDocument/2006/relationships/hyperlink" Target="https://racing.hkjc.com/racing/information/English/Horse/BTResult.aspx?Date=2025/02/13" TargetMode="External"/><Relationship Id="rId31" Type="http://schemas.openxmlformats.org/officeDocument/2006/relationships/hyperlink" Target="https://racing.hkjc.com/racing/video/play.asp?type=replay-full&amp;date=20241124&amp;no=06&amp;lang=eng" TargetMode="External"/><Relationship Id="rId52" Type="http://schemas.openxmlformats.org/officeDocument/2006/relationships/hyperlink" Target="https://racing.hkjc.com/racing/information/English/Horse/BTResult.aspx?Date=2025/02/10" TargetMode="External"/><Relationship Id="rId73" Type="http://schemas.openxmlformats.org/officeDocument/2006/relationships/hyperlink" Target="https://racing.hkjc.com/racing/video/play.asp?type=replay-full&amp;date=20240428&amp;no=06&amp;lang=eng" TargetMode="External"/><Relationship Id="rId78" Type="http://schemas.openxmlformats.org/officeDocument/2006/relationships/hyperlink" Target="https://racing.hkjc.com/racing/information/English/Racing/LocalResults.aspx?RaceDate=2024/06/15&amp;RaceNo=11" TargetMode="External"/><Relationship Id="rId94" Type="http://schemas.openxmlformats.org/officeDocument/2006/relationships/hyperlink" Target="https://racing.hkjc.com/racing/information/English/Racing/LocalResults.aspx?RaceDate=2025/01/31&amp;RaceNo=3" TargetMode="External"/><Relationship Id="rId99" Type="http://schemas.openxmlformats.org/officeDocument/2006/relationships/hyperlink" Target="https://racing.hkjc.com/racing/information/English/Racing/LocalResults.aspx?RaceDate=2024/04/20&amp;RaceNo=10" TargetMode="External"/><Relationship Id="rId101" Type="http://schemas.openxmlformats.org/officeDocument/2006/relationships/hyperlink" Target="https://racing.hkjc.com/racing/information/English/Racing/LocalResults.aspx?RaceDate=2024/05/19&amp;RaceNo=10" TargetMode="External"/><Relationship Id="rId122" Type="http://schemas.openxmlformats.org/officeDocument/2006/relationships/hyperlink" Target="https://racing.hkjc.com/racing/information/English/Racing/LocalResults.aspx?RaceDate=2024/06/02&amp;RaceNo=11" TargetMode="External"/><Relationship Id="rId143" Type="http://schemas.openxmlformats.org/officeDocument/2006/relationships/hyperlink" Target="https://racing.hkjc.com/racing/information/English/Racing/LocalResults.aspx?RaceDate=2024/06/02&amp;RaceNo=4" TargetMode="External"/><Relationship Id="rId148" Type="http://schemas.openxmlformats.org/officeDocument/2006/relationships/hyperlink" Target="https://racing.hkjc.com/racing/video/play.asp?type=replay-full&amp;date=20241006&amp;no=08&amp;lang=eng" TargetMode="External"/><Relationship Id="rId164" Type="http://schemas.openxmlformats.org/officeDocument/2006/relationships/hyperlink" Target="https://racing.hkjc.com/racing/information/English/Racing/LocalResults.aspx?RaceDate=2024/05/11&amp;RaceNo=4" TargetMode="External"/><Relationship Id="rId169" Type="http://schemas.openxmlformats.org/officeDocument/2006/relationships/hyperlink" Target="https://racing.hkjc.com/racing/video/play.asp?type=replay-full&amp;date=20241204&amp;no=06&amp;lang=eng" TargetMode="External"/><Relationship Id="rId185" Type="http://schemas.openxmlformats.org/officeDocument/2006/relationships/hyperlink" Target="https://racing.hkjc.com/racing/video/play.asp?type=replay-full&amp;date=20250108&amp;no=04&amp;lang=eng" TargetMode="External"/><Relationship Id="rId4" Type="http://schemas.openxmlformats.org/officeDocument/2006/relationships/hyperlink" Target="https://racing.hkjc.com/racing/information/English/Racing/LocalResults.aspx?RaceDate=2024/11/24&amp;RaceNo=10" TargetMode="External"/><Relationship Id="rId9" Type="http://schemas.openxmlformats.org/officeDocument/2006/relationships/hyperlink" Target="https://racing.hkjc.com/racing/video/play.asp?type=replay-full&amp;date=20250108&amp;no=09&amp;lang=eng" TargetMode="External"/><Relationship Id="rId180" Type="http://schemas.openxmlformats.org/officeDocument/2006/relationships/hyperlink" Target="https://racing.hkjc.com/racing/information/English/Racing/LocalResults.aspx?RaceDate=2024/12/11&amp;RaceNo=8" TargetMode="External"/><Relationship Id="rId210" Type="http://schemas.openxmlformats.org/officeDocument/2006/relationships/hyperlink" Target="https://racing.hkjc.com/racing/video/play.asp?type=replay-full&amp;date=20241120&amp;no=04&amp;lang=eng" TargetMode="External"/><Relationship Id="rId215" Type="http://schemas.openxmlformats.org/officeDocument/2006/relationships/hyperlink" Target="https://racing.hkjc.com/racing/information/English/Racing/LocalResults.aspx?RaceDate=2024/06/08&amp;RaceNo=6" TargetMode="External"/><Relationship Id="rId236" Type="http://schemas.openxmlformats.org/officeDocument/2006/relationships/hyperlink" Target="https://racing.hkjc.com/racing/information/English/Racing/LocalResults.aspx?RaceDate=2024/05/22&amp;RaceNo=5" TargetMode="External"/><Relationship Id="rId257" Type="http://schemas.openxmlformats.org/officeDocument/2006/relationships/hyperlink" Target="https://racing.hkjc.com/racing/video/play.asp?type=replay-full&amp;date=20250115&amp;no=01&amp;lang=eng" TargetMode="External"/><Relationship Id="rId278" Type="http://schemas.openxmlformats.org/officeDocument/2006/relationships/hyperlink" Target="https://racing.hkjc.com/racing/information/English/Horse/Performance.aspx?HorseId=HK_2024_K102" TargetMode="External"/><Relationship Id="rId26" Type="http://schemas.openxmlformats.org/officeDocument/2006/relationships/hyperlink" Target="https://racing.hkjc.com/racing/information/English/Racing/LocalResults.aspx?RaceDate=2024/09/25&amp;RaceNo=6" TargetMode="External"/><Relationship Id="rId231" Type="http://schemas.openxmlformats.org/officeDocument/2006/relationships/hyperlink" Target="https://racing.hkjc.com/racing/information/English/Horse/Performance.aspx?HorseId=HK_2021_G312" TargetMode="External"/><Relationship Id="rId252" Type="http://schemas.openxmlformats.org/officeDocument/2006/relationships/hyperlink" Target="https://racing.hkjc.com/racing/information/English/Racing/LocalResults.aspx?RaceDate=2024/12/04&amp;RaceNo=1" TargetMode="External"/><Relationship Id="rId273" Type="http://schemas.openxmlformats.org/officeDocument/2006/relationships/hyperlink" Target="https://racing.hkjc.com/racing/video/play.asp?type=replay-full&amp;date=20241208&amp;no=02&amp;lang=eng" TargetMode="External"/><Relationship Id="rId294" Type="http://schemas.openxmlformats.org/officeDocument/2006/relationships/hyperlink" Target="https://racing.hkjc.com/racing/video/play.asp?type=replay-full&amp;date=20240701&amp;no=08&amp;lang=eng" TargetMode="External"/><Relationship Id="rId308" Type="http://schemas.openxmlformats.org/officeDocument/2006/relationships/comments" Target="../comments5.xml"/><Relationship Id="rId47" Type="http://schemas.openxmlformats.org/officeDocument/2006/relationships/hyperlink" Target="https://racing.hkjc.com/racing/video/play.asp?type=replay-full&amp;date=20241020&amp;no=03&amp;lang=eng" TargetMode="External"/><Relationship Id="rId68" Type="http://schemas.openxmlformats.org/officeDocument/2006/relationships/hyperlink" Target="https://racing.hkjc.com/racing/information/English/Racing/LocalResults.aspx?RaceDate=2024/03/31&amp;RaceNo=7" TargetMode="External"/><Relationship Id="rId89" Type="http://schemas.openxmlformats.org/officeDocument/2006/relationships/hyperlink" Target="https://racing.hkjc.com/racing/video/play.asp?type=replay-full&amp;date=20241117&amp;no=02&amp;lang=eng" TargetMode="External"/><Relationship Id="rId112" Type="http://schemas.openxmlformats.org/officeDocument/2006/relationships/hyperlink" Target="https://racing.hkjc.com/racing/video/play.asp?type=replay-full&amp;date=20241001&amp;no=05&amp;lang=eng" TargetMode="External"/><Relationship Id="rId133" Type="http://schemas.openxmlformats.org/officeDocument/2006/relationships/hyperlink" Target="https://racing.hkjc.com/racing/video/play.asp?type=replay-full&amp;date=20241023&amp;no=03&amp;lang=eng" TargetMode="External"/><Relationship Id="rId154" Type="http://schemas.openxmlformats.org/officeDocument/2006/relationships/hyperlink" Target="https://racing.hkjc.com/racing/video/play.asp?type=replay-full&amp;date=20241222&amp;no=04&amp;lang=eng" TargetMode="External"/><Relationship Id="rId175" Type="http://schemas.openxmlformats.org/officeDocument/2006/relationships/hyperlink" Target="https://racing.hkjc.com/racing/information/English/Horse/Performance.aspx?HorseId=HK_2023_J338" TargetMode="External"/><Relationship Id="rId196" Type="http://schemas.openxmlformats.org/officeDocument/2006/relationships/hyperlink" Target="https://racing.hkjc.com/racing/video/play.asp?type=replay-full&amp;date=20240505&amp;no=06&amp;lang=eng" TargetMode="External"/><Relationship Id="rId200" Type="http://schemas.openxmlformats.org/officeDocument/2006/relationships/hyperlink" Target="https://racing.hkjc.com/racing/video/play.asp?type=replay-full&amp;date=20240612&amp;no=02&amp;lang=eng" TargetMode="External"/><Relationship Id="rId16" Type="http://schemas.openxmlformats.org/officeDocument/2006/relationships/hyperlink" Target="https://racing.hkjc.com/racing/information/English/Racing/LocalResults.aspx?RaceDate=2024/05/05&amp;RaceNo=7" TargetMode="External"/><Relationship Id="rId221" Type="http://schemas.openxmlformats.org/officeDocument/2006/relationships/hyperlink" Target="https://racing.hkjc.com/racing/information/English/Racing/LocalResults.aspx?RaceDate=2024/10/20&amp;RaceNo=4" TargetMode="External"/><Relationship Id="rId242" Type="http://schemas.openxmlformats.org/officeDocument/2006/relationships/hyperlink" Target="https://racing.hkjc.com/racing/information/English/Racing/LocalResults.aspx?RaceDate=2024/07/14&amp;RaceNo=4" TargetMode="External"/><Relationship Id="rId263" Type="http://schemas.openxmlformats.org/officeDocument/2006/relationships/hyperlink" Target="https://racing.hkjc.com/racing/video/play.asp?type=replay-full&amp;date=20240407&amp;no=09&amp;lang=eng" TargetMode="External"/><Relationship Id="rId284" Type="http://schemas.openxmlformats.org/officeDocument/2006/relationships/hyperlink" Target="https://racing.hkjc.com/racing/information/English/Horse/Performance.aspx?HorseId=HK_2020_E294" TargetMode="External"/><Relationship Id="rId37" Type="http://schemas.openxmlformats.org/officeDocument/2006/relationships/hyperlink" Target="https://racing.hkjc.com/racing/information/English/Horse/Performance.aspx?HorseId=HK_2022_H450" TargetMode="External"/><Relationship Id="rId58" Type="http://schemas.openxmlformats.org/officeDocument/2006/relationships/hyperlink" Target="https://racing.hkjc.com/racing/information/English/Racing/LocalResults.aspx?RaceDate=2024/12/15&amp;RaceNo=5" TargetMode="External"/><Relationship Id="rId79" Type="http://schemas.openxmlformats.org/officeDocument/2006/relationships/hyperlink" Target="https://racing.hkjc.com/racing/video/play.asp?type=replay-full&amp;date=20240615&amp;no=11&amp;lang=eng" TargetMode="External"/><Relationship Id="rId102" Type="http://schemas.openxmlformats.org/officeDocument/2006/relationships/hyperlink" Target="https://racing.hkjc.com/racing/video/play.asp?type=replay-full&amp;date=20240519&amp;no=10&amp;lang=eng" TargetMode="External"/><Relationship Id="rId123" Type="http://schemas.openxmlformats.org/officeDocument/2006/relationships/hyperlink" Target="https://racing.hkjc.com/racing/video/play.asp?type=replay-full&amp;date=20240602&amp;no=11&amp;lang=eng" TargetMode="External"/><Relationship Id="rId144" Type="http://schemas.openxmlformats.org/officeDocument/2006/relationships/hyperlink" Target="https://racing.hkjc.com/racing/video/play.asp?type=replay-full&amp;date=20240602&amp;no=04&amp;lang=eng" TargetMode="External"/><Relationship Id="rId90" Type="http://schemas.openxmlformats.org/officeDocument/2006/relationships/hyperlink" Target="https://racing.hkjc.com/racing/information/English/Racing/LocalResults.aspx?RaceDate=2024/12/15&amp;RaceNo=5" TargetMode="External"/><Relationship Id="rId165" Type="http://schemas.openxmlformats.org/officeDocument/2006/relationships/hyperlink" Target="https://racing.hkjc.com/racing/video/play.asp?type=replay-full&amp;date=20240511&amp;no=04&amp;lang=eng" TargetMode="External"/><Relationship Id="rId186" Type="http://schemas.openxmlformats.org/officeDocument/2006/relationships/hyperlink" Target="https://racing.hkjc.com/racing/information/English/Racing/LocalResults.aspx?RaceDate=2025/02/09&amp;RaceNo=4" TargetMode="External"/><Relationship Id="rId211" Type="http://schemas.openxmlformats.org/officeDocument/2006/relationships/hyperlink" Target="https://racing.hkjc.com/racing/information/English/Racing/LocalResults.aspx?RaceDate=2025/01/19&amp;RaceNo=3" TargetMode="External"/><Relationship Id="rId232" Type="http://schemas.openxmlformats.org/officeDocument/2006/relationships/hyperlink" Target="https://racing.hkjc.com/racing/information/English/Racing/LocalResults.aspx?RaceDate=2024/03/20&amp;RaceNo=6" TargetMode="External"/><Relationship Id="rId253" Type="http://schemas.openxmlformats.org/officeDocument/2006/relationships/hyperlink" Target="https://racing.hkjc.com/racing/video/play.asp?type=replay-full&amp;date=20241204&amp;no=01&amp;lang=eng" TargetMode="External"/><Relationship Id="rId274" Type="http://schemas.openxmlformats.org/officeDocument/2006/relationships/hyperlink" Target="https://racing.hkjc.com/racing/information/English/Racing/LocalResults.aspx?RaceDate=2025/01/01&amp;RaceNo=7" TargetMode="External"/><Relationship Id="rId295" Type="http://schemas.openxmlformats.org/officeDocument/2006/relationships/hyperlink" Target="https://racing.hkjc.com/racing/information/English/Racing/LocalResults.aspx?RaceDate=2024/07/14&amp;RaceNo=6" TargetMode="External"/><Relationship Id="rId27" Type="http://schemas.openxmlformats.org/officeDocument/2006/relationships/hyperlink" Target="https://racing.hkjc.com/racing/video/play.asp?type=replay-full&amp;date=20240925&amp;no=06&amp;lang=eng" TargetMode="External"/><Relationship Id="rId48" Type="http://schemas.openxmlformats.org/officeDocument/2006/relationships/hyperlink" Target="https://racing.hkjc.com/racing/information/English/Racing/LocalResults.aspx?RaceDate=2024/12/04&amp;RaceNo=3" TargetMode="External"/><Relationship Id="rId69" Type="http://schemas.openxmlformats.org/officeDocument/2006/relationships/hyperlink" Target="https://racing.hkjc.com/racing/video/play.asp?type=replay-full&amp;date=20240331&amp;no=07&amp;lang=eng" TargetMode="External"/><Relationship Id="rId113" Type="http://schemas.openxmlformats.org/officeDocument/2006/relationships/hyperlink" Target="https://racing.hkjc.com/racing/information/English/Racing/LocalResults.aspx?RaceDate=2024/12/18&amp;RaceNo=5" TargetMode="External"/><Relationship Id="rId134" Type="http://schemas.openxmlformats.org/officeDocument/2006/relationships/hyperlink" Target="https://racing.hkjc.com/racing/information/English/Racing/LocalResults.aspx?RaceDate=2024/11/09&amp;RaceNo=5" TargetMode="External"/><Relationship Id="rId80" Type="http://schemas.openxmlformats.org/officeDocument/2006/relationships/hyperlink" Target="https://racing.hkjc.com/racing/information/English/Racing/LocalResults.aspx?RaceDate=2024/06/23&amp;RaceNo=7" TargetMode="External"/><Relationship Id="rId155" Type="http://schemas.openxmlformats.org/officeDocument/2006/relationships/hyperlink" Target="https://racing.hkjc.com/racing/information/English/Racing/LocalResults.aspx?RaceDate=2025/01/19&amp;RaceNo=3" TargetMode="External"/><Relationship Id="rId176" Type="http://schemas.openxmlformats.org/officeDocument/2006/relationships/hyperlink" Target="https://racing.hkjc.com/racing/information/English/Racing/LocalResults.aspx?RaceDate=2024/07/14&amp;RaceNo=5" TargetMode="External"/><Relationship Id="rId197" Type="http://schemas.openxmlformats.org/officeDocument/2006/relationships/hyperlink" Target="https://racing.hkjc.com/racing/information/English/Racing/LocalResults.aspx?RaceDate=2024/05/26&amp;RaceNo=8" TargetMode="External"/><Relationship Id="rId201" Type="http://schemas.openxmlformats.org/officeDocument/2006/relationships/hyperlink" Target="https://racing.hkjc.com/racing/information/English/Racing/LocalResults.aspx?RaceDate=2024/06/23&amp;RaceNo=4" TargetMode="External"/><Relationship Id="rId222" Type="http://schemas.openxmlformats.org/officeDocument/2006/relationships/hyperlink" Target="https://racing.hkjc.com/racing/video/play.asp?type=replay-full&amp;date=20241020&amp;no=04&amp;lang=eng" TargetMode="External"/><Relationship Id="rId243" Type="http://schemas.openxmlformats.org/officeDocument/2006/relationships/hyperlink" Target="https://racing.hkjc.com/racing/video/play.asp?type=replay-full&amp;date=20240714&amp;no=04&amp;lang=eng" TargetMode="External"/><Relationship Id="rId264" Type="http://schemas.openxmlformats.org/officeDocument/2006/relationships/hyperlink" Target="https://racing.hkjc.com/racing/information/English/Racing/LocalResults.aspx?RaceDate=2024/06/02&amp;RaceNo=5" TargetMode="External"/><Relationship Id="rId285" Type="http://schemas.openxmlformats.org/officeDocument/2006/relationships/hyperlink" Target="https://racing.hkjc.com/racing/information/English/Racing/LocalResults.aspx?RaceDate=2024/03/10&amp;RaceNo=6" TargetMode="External"/><Relationship Id="rId17" Type="http://schemas.openxmlformats.org/officeDocument/2006/relationships/hyperlink" Target="https://racing.hkjc.com/racing/video/play.asp?type=replay-full&amp;date=20240505&amp;no=07&amp;lang=eng" TargetMode="External"/><Relationship Id="rId38" Type="http://schemas.openxmlformats.org/officeDocument/2006/relationships/hyperlink" Target="https://racing.hkjc.com/racing/information/English/Racing/LocalResults.aspx?RaceDate=2024/04/28&amp;RaceNo=3" TargetMode="External"/><Relationship Id="rId59" Type="http://schemas.openxmlformats.org/officeDocument/2006/relationships/hyperlink" Target="https://racing.hkjc.com/racing/video/play.asp?type=replay-full&amp;date=20241215&amp;no=05&amp;lang=eng" TargetMode="External"/><Relationship Id="rId103" Type="http://schemas.openxmlformats.org/officeDocument/2006/relationships/hyperlink" Target="https://racing.hkjc.com/racing/information/English/Racing/LocalResults.aspx?RaceDate=2024/05/29&amp;RaceNo=8" TargetMode="External"/><Relationship Id="rId124" Type="http://schemas.openxmlformats.org/officeDocument/2006/relationships/hyperlink" Target="https://racing.hkjc.com/racing/information/English/Racing/LocalResults.aspx?RaceDate=2024/06/23&amp;RaceNo=5" TargetMode="External"/><Relationship Id="rId70" Type="http://schemas.openxmlformats.org/officeDocument/2006/relationships/hyperlink" Target="https://racing.hkjc.com/racing/information/English/Racing/LocalResults.aspx?RaceDate=2024/04/14&amp;RaceNo=10" TargetMode="External"/><Relationship Id="rId91" Type="http://schemas.openxmlformats.org/officeDocument/2006/relationships/hyperlink" Target="https://racing.hkjc.com/racing/video/play.asp?type=replay-full&amp;date=20241215&amp;no=05&amp;lang=eng" TargetMode="External"/><Relationship Id="rId145" Type="http://schemas.openxmlformats.org/officeDocument/2006/relationships/hyperlink" Target="https://racing.hkjc.com/racing/information/English/Racing/LocalResults.aspx?RaceDate=2024/09/08&amp;RaceNo=5" TargetMode="External"/><Relationship Id="rId166" Type="http://schemas.openxmlformats.org/officeDocument/2006/relationships/hyperlink" Target="https://racing.hkjc.com/racing/information/English/Racing/LocalResults.aspx?RaceDate=2024/11/06&amp;RaceNo=5" TargetMode="External"/><Relationship Id="rId187" Type="http://schemas.openxmlformats.org/officeDocument/2006/relationships/hyperlink" Target="https://racing.hkjc.com/racing/video/play.asp?type=replay-full&amp;date=20250209&amp;no=04&amp;lang=eng" TargetMode="External"/><Relationship Id="rId1" Type="http://schemas.openxmlformats.org/officeDocument/2006/relationships/hyperlink" Target="https://racing.hkjc.com/racing/information/English/Horse/Performance.aspx?HorseId=HK_2024_K055" TargetMode="External"/><Relationship Id="rId212" Type="http://schemas.openxmlformats.org/officeDocument/2006/relationships/hyperlink" Target="https://racing.hkjc.com/racing/video/play.asp?type=replay-full&amp;date=20250119&amp;no=03&amp;lang=eng" TargetMode="External"/><Relationship Id="rId233" Type="http://schemas.openxmlformats.org/officeDocument/2006/relationships/hyperlink" Target="https://racing.hkjc.com/racing/video/play.asp?type=replay-full&amp;date=20240320&amp;no=06&amp;lang=eng" TargetMode="External"/><Relationship Id="rId254" Type="http://schemas.openxmlformats.org/officeDocument/2006/relationships/hyperlink" Target="https://racing.hkjc.com/racing/information/English/Racing/LocalResults.aspx?RaceDate=2024/12/22&amp;RaceNo=1" TargetMode="External"/><Relationship Id="rId28" Type="http://schemas.openxmlformats.org/officeDocument/2006/relationships/hyperlink" Target="https://racing.hkjc.com/racing/information/English/Racing/LocalResults.aspx?RaceDate=2024/11/03&amp;RaceNo=6" TargetMode="External"/><Relationship Id="rId49" Type="http://schemas.openxmlformats.org/officeDocument/2006/relationships/hyperlink" Target="https://racing.hkjc.com/racing/video/play.asp?type=replay-full&amp;date=20241204&amp;no=03&amp;lang=eng" TargetMode="External"/><Relationship Id="rId114" Type="http://schemas.openxmlformats.org/officeDocument/2006/relationships/hyperlink" Target="https://racing.hkjc.com/racing/video/play.asp?type=replay-full&amp;date=20241218&amp;no=05&amp;lang=eng" TargetMode="External"/><Relationship Id="rId275" Type="http://schemas.openxmlformats.org/officeDocument/2006/relationships/hyperlink" Target="https://racing.hkjc.com/racing/video/play.asp?type=replay-full&amp;date=20250101&amp;no=07&amp;lang=eng" TargetMode="External"/><Relationship Id="rId296" Type="http://schemas.openxmlformats.org/officeDocument/2006/relationships/hyperlink" Target="https://racing.hkjc.com/racing/video/play.asp?type=replay-full&amp;date=20240714&amp;no=06&amp;lang=eng" TargetMode="External"/><Relationship Id="rId300" Type="http://schemas.openxmlformats.org/officeDocument/2006/relationships/hyperlink" Target="https://racing.hkjc.com/racing/video/play.asp?type=replay-full&amp;date=20241013&amp;no=08&amp;lang=eng" TargetMode="External"/><Relationship Id="rId60" Type="http://schemas.openxmlformats.org/officeDocument/2006/relationships/hyperlink" Target="https://racing.hkjc.com/racing/information/English/Racing/LocalResults.aspx?RaceDate=2025/01/19&amp;RaceNo=3" TargetMode="External"/><Relationship Id="rId81" Type="http://schemas.openxmlformats.org/officeDocument/2006/relationships/hyperlink" Target="https://racing.hkjc.com/racing/video/play.asp?type=replay-full&amp;date=20240623&amp;no=07&amp;lang=eng" TargetMode="External"/><Relationship Id="rId135" Type="http://schemas.openxmlformats.org/officeDocument/2006/relationships/hyperlink" Target="https://racing.hkjc.com/racing/video/play.asp?type=replay-full&amp;date=20241109&amp;no=05&amp;lang=eng" TargetMode="External"/><Relationship Id="rId156" Type="http://schemas.openxmlformats.org/officeDocument/2006/relationships/hyperlink" Target="https://racing.hkjc.com/racing/video/play.asp?type=replay-full&amp;date=20250119&amp;no=03&amp;lang=eng" TargetMode="External"/><Relationship Id="rId177" Type="http://schemas.openxmlformats.org/officeDocument/2006/relationships/hyperlink" Target="https://racing.hkjc.com/racing/video/play.asp?type=replay-full&amp;date=20240714&amp;no=05&amp;lang=eng" TargetMode="External"/><Relationship Id="rId198" Type="http://schemas.openxmlformats.org/officeDocument/2006/relationships/hyperlink" Target="https://racing.hkjc.com/racing/video/play.asp?type=replay-full&amp;date=20240526&amp;no=08&amp;lang=eng" TargetMode="External"/><Relationship Id="rId202" Type="http://schemas.openxmlformats.org/officeDocument/2006/relationships/hyperlink" Target="https://racing.hkjc.com/racing/video/play.asp?type=replay-full&amp;date=20240623&amp;no=04&amp;lang=eng" TargetMode="External"/><Relationship Id="rId223" Type="http://schemas.openxmlformats.org/officeDocument/2006/relationships/hyperlink" Target="https://racing.hkjc.com/racing/information/English/Racing/LocalResults.aspx?RaceDate=2024/11/20&amp;RaceNo=4" TargetMode="External"/><Relationship Id="rId244" Type="http://schemas.openxmlformats.org/officeDocument/2006/relationships/hyperlink" Target="https://racing.hkjc.com/racing/information/English/Racing/LocalResults.aspx?RaceDate=2024/09/11&amp;RaceNo=6" TargetMode="External"/><Relationship Id="rId18" Type="http://schemas.openxmlformats.org/officeDocument/2006/relationships/hyperlink" Target="https://racing.hkjc.com/racing/information/English/Racing/LocalResults.aspx?RaceDate=2024/06/05&amp;RaceNo=6" TargetMode="External"/><Relationship Id="rId39" Type="http://schemas.openxmlformats.org/officeDocument/2006/relationships/hyperlink" Target="https://racing.hkjc.com/racing/video/play.asp?type=replay-full&amp;date=20240428&amp;no=03&amp;lang=eng" TargetMode="External"/><Relationship Id="rId265" Type="http://schemas.openxmlformats.org/officeDocument/2006/relationships/hyperlink" Target="https://racing.hkjc.com/racing/video/play.asp?type=replay-full&amp;date=20240602&amp;no=05&amp;lang=eng" TargetMode="External"/><Relationship Id="rId286" Type="http://schemas.openxmlformats.org/officeDocument/2006/relationships/hyperlink" Target="https://racing.hkjc.com/racing/video/play.asp?type=replay-full&amp;date=20240310&amp;no=06&amp;lang=eng" TargetMode="External"/><Relationship Id="rId50" Type="http://schemas.openxmlformats.org/officeDocument/2006/relationships/hyperlink" Target="https://racing.hkjc.com/racing/information/English/Racing/LocalResults.aspx?RaceDate=2025/01/19&amp;RaceNo=3" TargetMode="External"/><Relationship Id="rId104" Type="http://schemas.openxmlformats.org/officeDocument/2006/relationships/hyperlink" Target="https://racing.hkjc.com/racing/video/play.asp?type=replay-full&amp;date=20240529&amp;no=08&amp;lang=eng" TargetMode="External"/><Relationship Id="rId125" Type="http://schemas.openxmlformats.org/officeDocument/2006/relationships/hyperlink" Target="https://racing.hkjc.com/racing/video/play.asp?type=replay-full&amp;date=20240623&amp;no=05&amp;lang=eng" TargetMode="External"/><Relationship Id="rId146" Type="http://schemas.openxmlformats.org/officeDocument/2006/relationships/hyperlink" Target="https://racing.hkjc.com/racing/video/play.asp?type=replay-full&amp;date=20240908&amp;no=05&amp;lang=eng" TargetMode="External"/><Relationship Id="rId167" Type="http://schemas.openxmlformats.org/officeDocument/2006/relationships/hyperlink" Target="https://racing.hkjc.com/racing/video/play.asp?type=replay-full&amp;date=20241106&amp;no=05&amp;lang=eng" TargetMode="External"/><Relationship Id="rId188" Type="http://schemas.openxmlformats.org/officeDocument/2006/relationships/hyperlink" Target="https://racing.hkjc.com/racing/information/English/Horse/Performance.aspx?HorseId=HK_2022_H376" TargetMode="External"/><Relationship Id="rId71" Type="http://schemas.openxmlformats.org/officeDocument/2006/relationships/hyperlink" Target="https://racing.hkjc.com/racing/video/play.asp?type=replay-full&amp;date=20240414&amp;no=10&amp;lang=eng" TargetMode="External"/><Relationship Id="rId92" Type="http://schemas.openxmlformats.org/officeDocument/2006/relationships/hyperlink" Target="https://racing.hkjc.com/racing/information/English/Racing/LocalResults.aspx?RaceDate=2025/01/12&amp;RaceNo=5" TargetMode="External"/><Relationship Id="rId213" Type="http://schemas.openxmlformats.org/officeDocument/2006/relationships/hyperlink" Target="https://racing.hkjc.com/racing/information/English/Horse/BTResult.aspx?Date=2025/02/10" TargetMode="External"/><Relationship Id="rId234" Type="http://schemas.openxmlformats.org/officeDocument/2006/relationships/hyperlink" Target="https://racing.hkjc.com/racing/information/English/Racing/LocalResults.aspx?RaceDate=2024/05/01&amp;RaceNo=6" TargetMode="External"/><Relationship Id="rId2" Type="http://schemas.openxmlformats.org/officeDocument/2006/relationships/hyperlink" Target="https://racing.hkjc.com/racing/information/English/Racing/LocalResults.aspx?RaceDate=2024/11/03&amp;RaceNo=9" TargetMode="External"/><Relationship Id="rId29" Type="http://schemas.openxmlformats.org/officeDocument/2006/relationships/hyperlink" Target="https://racing.hkjc.com/racing/video/play.asp?type=replay-full&amp;date=20241103&amp;no=06&amp;lang=eng" TargetMode="External"/><Relationship Id="rId255" Type="http://schemas.openxmlformats.org/officeDocument/2006/relationships/hyperlink" Target="https://racing.hkjc.com/racing/video/play.asp?type=replay-full&amp;date=20241222&amp;no=01&amp;lang=eng" TargetMode="External"/><Relationship Id="rId276" Type="http://schemas.openxmlformats.org/officeDocument/2006/relationships/hyperlink" Target="https://racing.hkjc.com/racing/information/English/Racing/LocalResults.aspx?RaceDate=2025/02/09&amp;RaceNo=1" TargetMode="External"/><Relationship Id="rId297" Type="http://schemas.openxmlformats.org/officeDocument/2006/relationships/hyperlink" Target="https://racing.hkjc.com/racing/information/English/Racing/LocalResults.aspx?RaceDate=2024/09/28&amp;RaceNo=6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racing.hkjc.com/racing/information/English/Racing/LocalResults.aspx?RaceDate=2024/10/20&amp;RaceNo=7" TargetMode="External"/><Relationship Id="rId117" Type="http://schemas.openxmlformats.org/officeDocument/2006/relationships/hyperlink" Target="https://racing.hkjc.com/racing/video/play.asp?type=replay-full&amp;date=20240407&amp;no=08&amp;lang=eng" TargetMode="External"/><Relationship Id="rId21" Type="http://schemas.openxmlformats.org/officeDocument/2006/relationships/hyperlink" Target="https://racing.hkjc.com/racing/video/play.asp?type=replay-full&amp;date=20240310&amp;no=07&amp;lang=eng" TargetMode="External"/><Relationship Id="rId42" Type="http://schemas.openxmlformats.org/officeDocument/2006/relationships/hyperlink" Target="https://racing.hkjc.com/racing/information/English/Racing/LocalResults.aspx?RaceDate=2024/04/28&amp;RaceNo=7" TargetMode="External"/><Relationship Id="rId47" Type="http://schemas.openxmlformats.org/officeDocument/2006/relationships/hyperlink" Target="https://racing.hkjc.com/racing/video/play.asp?type=replay-full&amp;date=20241117&amp;no=08&amp;lang=eng" TargetMode="External"/><Relationship Id="rId63" Type="http://schemas.openxmlformats.org/officeDocument/2006/relationships/hyperlink" Target="https://racing.hkjc.com/racing/information/English/Racing/LocalResults.aspx?RaceDate=2024/12/08&amp;RaceNo=5" TargetMode="External"/><Relationship Id="rId68" Type="http://schemas.openxmlformats.org/officeDocument/2006/relationships/hyperlink" Target="https://racing.hkjc.com/racing/information/English/Horse/BTResult.aspx?Date=2025/02/04" TargetMode="External"/><Relationship Id="rId84" Type="http://schemas.openxmlformats.org/officeDocument/2006/relationships/hyperlink" Target="https://racing.hkjc.com/racing/information/English/Racing/LocalResults.aspx?RaceDate=2025/01/01&amp;RaceNo=4" TargetMode="External"/><Relationship Id="rId89" Type="http://schemas.openxmlformats.org/officeDocument/2006/relationships/hyperlink" Target="https://racing.hkjc.com/racing/information/English/Horse/BTResult.aspx?Date=2025/02/07" TargetMode="External"/><Relationship Id="rId112" Type="http://schemas.openxmlformats.org/officeDocument/2006/relationships/hyperlink" Target="https://racing.hkjc.com/racing/information/English/Horse/BTResult.aspx?Date=2025/02/07" TargetMode="External"/><Relationship Id="rId133" Type="http://schemas.openxmlformats.org/officeDocument/2006/relationships/hyperlink" Target="https://racing.hkjc.com/racing/information/English/Racing/LocalResults.aspx?RaceDate=2024/03/10&amp;RaceNo=6" TargetMode="External"/><Relationship Id="rId138" Type="http://schemas.openxmlformats.org/officeDocument/2006/relationships/hyperlink" Target="https://racing.hkjc.com/racing/video/play.asp?type=replay-full&amp;date=20240420&amp;no=10&amp;lang=eng" TargetMode="External"/><Relationship Id="rId154" Type="http://schemas.openxmlformats.org/officeDocument/2006/relationships/hyperlink" Target="https://racing.hkjc.com/racing/video/play.asp?type=replay-full&amp;date=20250119&amp;no=08&amp;lang=eng" TargetMode="External"/><Relationship Id="rId159" Type="http://schemas.openxmlformats.org/officeDocument/2006/relationships/hyperlink" Target="https://racing.hkjc.com/racing/information/English/Racing/LocalResults.aspx?RaceDate=2024/04/28&amp;RaceNo=5" TargetMode="External"/><Relationship Id="rId170" Type="http://schemas.openxmlformats.org/officeDocument/2006/relationships/comments" Target="../comments6.xml"/><Relationship Id="rId16" Type="http://schemas.openxmlformats.org/officeDocument/2006/relationships/hyperlink" Target="https://racing.hkjc.com/racing/information/English/Racing/LocalResults.aspx?RaceDate=2025/01/19&amp;RaceNo=6" TargetMode="External"/><Relationship Id="rId107" Type="http://schemas.openxmlformats.org/officeDocument/2006/relationships/hyperlink" Target="https://racing.hkjc.com/racing/information/English/Racing/LocalResults.aspx?RaceDate=2024/12/08&amp;RaceNo=5" TargetMode="External"/><Relationship Id="rId11" Type="http://schemas.openxmlformats.org/officeDocument/2006/relationships/hyperlink" Target="https://racing.hkjc.com/racing/video/play.asp?type=replay-full&amp;date=20241020&amp;no=07&amp;lang=eng" TargetMode="External"/><Relationship Id="rId32" Type="http://schemas.openxmlformats.org/officeDocument/2006/relationships/hyperlink" Target="https://racing.hkjc.com/racing/information/English/Racing/LocalResults.aspx?RaceDate=2025/01/01&amp;RaceNo=8" TargetMode="External"/><Relationship Id="rId37" Type="http://schemas.openxmlformats.org/officeDocument/2006/relationships/hyperlink" Target="https://racing.hkjc.com/racing/information/English/Horse/Performance.aspx?HorseId=HK_2021_H008" TargetMode="External"/><Relationship Id="rId53" Type="http://schemas.openxmlformats.org/officeDocument/2006/relationships/hyperlink" Target="https://racing.hkjc.com/racing/information/English/Horse/BTResult.aspx?Date=2025/02/04" TargetMode="External"/><Relationship Id="rId58" Type="http://schemas.openxmlformats.org/officeDocument/2006/relationships/hyperlink" Target="https://racing.hkjc.com/racing/video/play.asp?type=replay-full&amp;date=20240324&amp;no=07&amp;lang=eng" TargetMode="External"/><Relationship Id="rId74" Type="http://schemas.openxmlformats.org/officeDocument/2006/relationships/hyperlink" Target="https://racing.hkjc.com/racing/information/English/Racing/LocalResults.aspx?RaceDate=2024/04/28&amp;RaceNo=5" TargetMode="External"/><Relationship Id="rId79" Type="http://schemas.openxmlformats.org/officeDocument/2006/relationships/hyperlink" Target="https://racing.hkjc.com/racing/video/play.asp?type=replay-full&amp;date=20241020&amp;no=07&amp;lang=eng" TargetMode="External"/><Relationship Id="rId102" Type="http://schemas.openxmlformats.org/officeDocument/2006/relationships/hyperlink" Target="https://racing.hkjc.com/racing/video/play.asp?type=replay-full&amp;date=20241001&amp;no=07&amp;lang=eng" TargetMode="External"/><Relationship Id="rId123" Type="http://schemas.openxmlformats.org/officeDocument/2006/relationships/hyperlink" Target="https://racing.hkjc.com/racing/video/play.asp?type=replay-full&amp;date=20241117&amp;no=08&amp;lang=eng" TargetMode="External"/><Relationship Id="rId128" Type="http://schemas.openxmlformats.org/officeDocument/2006/relationships/hyperlink" Target="https://racing.hkjc.com/racing/information/English/Racing/LocalResults.aspx?RaceDate=2025/01/19&amp;RaceNo=8" TargetMode="External"/><Relationship Id="rId144" Type="http://schemas.openxmlformats.org/officeDocument/2006/relationships/hyperlink" Target="https://racing.hkjc.com/racing/video/play.asp?type=replay-full&amp;date=20240714&amp;no=11&amp;lang=eng" TargetMode="External"/><Relationship Id="rId149" Type="http://schemas.openxmlformats.org/officeDocument/2006/relationships/hyperlink" Target="https://racing.hkjc.com/racing/information/English/Racing/LocalResults.aspx?RaceDate=2024/11/24&amp;RaceNo=7" TargetMode="External"/><Relationship Id="rId5" Type="http://schemas.openxmlformats.org/officeDocument/2006/relationships/hyperlink" Target="https://racing.hkjc.com/racing/video/play.asp?type=replay-full&amp;date=20240505&amp;no=10&amp;lang=eng" TargetMode="External"/><Relationship Id="rId90" Type="http://schemas.openxmlformats.org/officeDocument/2006/relationships/hyperlink" Target="https://racing.hkjc.com/racing/information/English/Horse/Performance.aspx?HorseId=HK_2022_H301" TargetMode="External"/><Relationship Id="rId95" Type="http://schemas.openxmlformats.org/officeDocument/2006/relationships/hyperlink" Target="https://racing.hkjc.com/racing/information/English/Racing/LocalResults.aspx?RaceDate=2024/04/07&amp;RaceNo=7" TargetMode="External"/><Relationship Id="rId160" Type="http://schemas.openxmlformats.org/officeDocument/2006/relationships/hyperlink" Target="https://racing.hkjc.com/racing/video/play.asp?type=replay-full&amp;date=20240428&amp;no=05&amp;lang=eng" TargetMode="External"/><Relationship Id="rId165" Type="http://schemas.openxmlformats.org/officeDocument/2006/relationships/hyperlink" Target="https://racing.hkjc.com/racing/information/English/Racing/LocalResults.aspx?RaceDate=2024/11/17&amp;RaceNo=7" TargetMode="External"/><Relationship Id="rId22" Type="http://schemas.openxmlformats.org/officeDocument/2006/relationships/hyperlink" Target="https://racing.hkjc.com/racing/information/English/Racing/LocalResults.aspx?RaceDate=2024/04/28&amp;RaceNo=5" TargetMode="External"/><Relationship Id="rId27" Type="http://schemas.openxmlformats.org/officeDocument/2006/relationships/hyperlink" Target="https://racing.hkjc.com/racing/video/play.asp?type=replay-full&amp;date=20241020&amp;no=07&amp;lang=eng" TargetMode="External"/><Relationship Id="rId43" Type="http://schemas.openxmlformats.org/officeDocument/2006/relationships/hyperlink" Target="https://racing.hkjc.com/racing/video/play.asp?type=replay-full&amp;date=20240428&amp;no=07&amp;lang=eng" TargetMode="External"/><Relationship Id="rId48" Type="http://schemas.openxmlformats.org/officeDocument/2006/relationships/hyperlink" Target="https://racing.hkjc.com/racing/information/English/Racing/LocalResults.aspx?RaceDate=2024/12/08&amp;RaceNo=7" TargetMode="External"/><Relationship Id="rId64" Type="http://schemas.openxmlformats.org/officeDocument/2006/relationships/hyperlink" Target="https://racing.hkjc.com/racing/video/play.asp?type=replay-full&amp;date=20241208&amp;no=05&amp;lang=eng" TargetMode="External"/><Relationship Id="rId69" Type="http://schemas.openxmlformats.org/officeDocument/2006/relationships/hyperlink" Target="https://racing.hkjc.com/racing/information/English/Horse/Performance.aspx?HorseId=HK_2022_H093" TargetMode="External"/><Relationship Id="rId113" Type="http://schemas.openxmlformats.org/officeDocument/2006/relationships/hyperlink" Target="https://racing.hkjc.com/racing/information/English/Horse/Performance.aspx?HorseId=HK_2022_H115" TargetMode="External"/><Relationship Id="rId118" Type="http://schemas.openxmlformats.org/officeDocument/2006/relationships/hyperlink" Target="https://racing.hkjc.com/racing/information/English/Racing/LocalResults.aspx?RaceDate=2024/04/28&amp;RaceNo=7" TargetMode="External"/><Relationship Id="rId134" Type="http://schemas.openxmlformats.org/officeDocument/2006/relationships/hyperlink" Target="https://racing.hkjc.com/racing/video/play.asp?type=replay-full&amp;date=20240310&amp;no=06&amp;lang=eng" TargetMode="External"/><Relationship Id="rId139" Type="http://schemas.openxmlformats.org/officeDocument/2006/relationships/hyperlink" Target="https://racing.hkjc.com/racing/information/English/Racing/LocalResults.aspx?RaceDate=2024/05/19&amp;RaceNo=10" TargetMode="External"/><Relationship Id="rId80" Type="http://schemas.openxmlformats.org/officeDocument/2006/relationships/hyperlink" Target="https://racing.hkjc.com/racing/information/English/Racing/LocalResults.aspx?RaceDate=2024/11/17&amp;RaceNo=7" TargetMode="External"/><Relationship Id="rId85" Type="http://schemas.openxmlformats.org/officeDocument/2006/relationships/hyperlink" Target="https://racing.hkjc.com/racing/video/play.asp?type=replay-full&amp;date=20250101&amp;no=04&amp;lang=eng" TargetMode="External"/><Relationship Id="rId150" Type="http://schemas.openxmlformats.org/officeDocument/2006/relationships/hyperlink" Target="https://racing.hkjc.com/racing/video/play.asp?type=replay-full&amp;date=20241124&amp;no=07&amp;lang=eng" TargetMode="External"/><Relationship Id="rId155" Type="http://schemas.openxmlformats.org/officeDocument/2006/relationships/hyperlink" Target="https://racing.hkjc.com/racing/information/English/Horse/BTResult.aspx?Date=2025/02/11" TargetMode="External"/><Relationship Id="rId12" Type="http://schemas.openxmlformats.org/officeDocument/2006/relationships/hyperlink" Target="https://racing.hkjc.com/racing/information/English/Racing/LocalResults.aspx?RaceDate=2024/11/17&amp;RaceNo=7" TargetMode="External"/><Relationship Id="rId17" Type="http://schemas.openxmlformats.org/officeDocument/2006/relationships/hyperlink" Target="https://racing.hkjc.com/racing/video/play.asp?type=replay-full&amp;date=20250119&amp;no=06&amp;lang=eng" TargetMode="External"/><Relationship Id="rId33" Type="http://schemas.openxmlformats.org/officeDocument/2006/relationships/hyperlink" Target="https://racing.hkjc.com/racing/video/play.asp?type=replay-full&amp;date=20250101&amp;no=08&amp;lang=eng" TargetMode="External"/><Relationship Id="rId38" Type="http://schemas.openxmlformats.org/officeDocument/2006/relationships/hyperlink" Target="https://racing.hkjc.com/racing/information/English/Racing/LocalResults.aspx?RaceDate=2024/03/10&amp;RaceNo=7" TargetMode="External"/><Relationship Id="rId59" Type="http://schemas.openxmlformats.org/officeDocument/2006/relationships/hyperlink" Target="https://racing.hkjc.com/racing/information/English/Racing/LocalResults.aspx?RaceDate=2024/10/20&amp;RaceNo=7" TargetMode="External"/><Relationship Id="rId103" Type="http://schemas.openxmlformats.org/officeDocument/2006/relationships/hyperlink" Target="https://racing.hkjc.com/racing/information/English/Racing/LocalResults.aspx?RaceDate=2024/10/20&amp;RaceNo=7" TargetMode="External"/><Relationship Id="rId108" Type="http://schemas.openxmlformats.org/officeDocument/2006/relationships/hyperlink" Target="https://racing.hkjc.com/racing/video/play.asp?type=replay-full&amp;date=20241208&amp;no=05&amp;lang=eng" TargetMode="External"/><Relationship Id="rId124" Type="http://schemas.openxmlformats.org/officeDocument/2006/relationships/hyperlink" Target="https://racing.hkjc.com/racing/information/English/Racing/LocalResults.aspx?RaceDate=2024/12/08&amp;RaceNo=7" TargetMode="External"/><Relationship Id="rId129" Type="http://schemas.openxmlformats.org/officeDocument/2006/relationships/hyperlink" Target="https://racing.hkjc.com/racing/video/play.asp?type=replay-full&amp;date=20250119&amp;no=08&amp;lang=eng" TargetMode="External"/><Relationship Id="rId54" Type="http://schemas.openxmlformats.org/officeDocument/2006/relationships/hyperlink" Target="https://racing.hkjc.com/racing/information/English/Horse/Performance.aspx?HorseId=HK_2022_H302" TargetMode="External"/><Relationship Id="rId70" Type="http://schemas.openxmlformats.org/officeDocument/2006/relationships/hyperlink" Target="https://racing.hkjc.com/racing/information/English/Racing/LocalResults.aspx?RaceDate=2024/03/24&amp;RaceNo=8" TargetMode="External"/><Relationship Id="rId75" Type="http://schemas.openxmlformats.org/officeDocument/2006/relationships/hyperlink" Target="https://racing.hkjc.com/racing/video/play.asp?type=replay-full&amp;date=20240428&amp;no=05&amp;lang=eng" TargetMode="External"/><Relationship Id="rId91" Type="http://schemas.openxmlformats.org/officeDocument/2006/relationships/hyperlink" Target="https://racing.hkjc.com/racing/information/English/Racing/LocalResults.aspx?RaceDate=2024/03/03&amp;RaceNo=8" TargetMode="External"/><Relationship Id="rId96" Type="http://schemas.openxmlformats.org/officeDocument/2006/relationships/hyperlink" Target="https://racing.hkjc.com/racing/video/play.asp?type=replay-full&amp;date=20240407&amp;no=07&amp;lang=eng" TargetMode="External"/><Relationship Id="rId140" Type="http://schemas.openxmlformats.org/officeDocument/2006/relationships/hyperlink" Target="https://racing.hkjc.com/racing/video/play.asp?type=replay-full&amp;date=20240519&amp;no=10&amp;lang=eng" TargetMode="External"/><Relationship Id="rId145" Type="http://schemas.openxmlformats.org/officeDocument/2006/relationships/hyperlink" Target="https://racing.hkjc.com/racing/information/English/Racing/LocalResults.aspx?RaceDate=2024/10/01&amp;RaceNo=8" TargetMode="External"/><Relationship Id="rId161" Type="http://schemas.openxmlformats.org/officeDocument/2006/relationships/hyperlink" Target="https://racing.hkjc.com/racing/information/English/Racing/LocalResults.aspx?RaceDate=2024/06/02&amp;RaceNo=9" TargetMode="External"/><Relationship Id="rId166" Type="http://schemas.openxmlformats.org/officeDocument/2006/relationships/hyperlink" Target="https://racing.hkjc.com/racing/video/play.asp?type=replay-full&amp;date=20241117&amp;no=07&amp;lang=eng" TargetMode="External"/><Relationship Id="rId1" Type="http://schemas.openxmlformats.org/officeDocument/2006/relationships/hyperlink" Target="https://racing.hkjc.com/racing/information/English/Horse/Performance.aspx?HorseId=HK_2023_J062" TargetMode="External"/><Relationship Id="rId6" Type="http://schemas.openxmlformats.org/officeDocument/2006/relationships/hyperlink" Target="https://racing.hkjc.com/racing/information/English/Racing/LocalResults.aspx?RaceDate=2024/06/02&amp;RaceNo=9" TargetMode="External"/><Relationship Id="rId15" Type="http://schemas.openxmlformats.org/officeDocument/2006/relationships/hyperlink" Target="https://racing.hkjc.com/racing/video/play.asp?type=replay-full&amp;date=20241208&amp;no=05&amp;lang=eng" TargetMode="External"/><Relationship Id="rId23" Type="http://schemas.openxmlformats.org/officeDocument/2006/relationships/hyperlink" Target="https://racing.hkjc.com/racing/video/play.asp?type=replay-full&amp;date=20240428&amp;no=05&amp;lang=eng" TargetMode="External"/><Relationship Id="rId28" Type="http://schemas.openxmlformats.org/officeDocument/2006/relationships/hyperlink" Target="https://racing.hkjc.com/racing/information/English/Racing/LocalResults.aspx?RaceDate=2024/11/17&amp;RaceNo=7" TargetMode="External"/><Relationship Id="rId36" Type="http://schemas.openxmlformats.org/officeDocument/2006/relationships/hyperlink" Target="https://racing.hkjc.com/racing/information/English/Horse/BTResult.aspx?Date=2025/02/07" TargetMode="External"/><Relationship Id="rId49" Type="http://schemas.openxmlformats.org/officeDocument/2006/relationships/hyperlink" Target="https://racing.hkjc.com/racing/video/play.asp?type=replay-full&amp;date=20241208&amp;no=07&amp;lang=eng" TargetMode="External"/><Relationship Id="rId57" Type="http://schemas.openxmlformats.org/officeDocument/2006/relationships/hyperlink" Target="https://racing.hkjc.com/racing/information/English/Racing/LocalResults.aspx?RaceDate=2024/03/24&amp;RaceNo=7" TargetMode="External"/><Relationship Id="rId106" Type="http://schemas.openxmlformats.org/officeDocument/2006/relationships/hyperlink" Target="https://racing.hkjc.com/racing/video/play.asp?type=replay-full&amp;date=20241117&amp;no=07&amp;lang=eng" TargetMode="External"/><Relationship Id="rId114" Type="http://schemas.openxmlformats.org/officeDocument/2006/relationships/hyperlink" Target="https://racing.hkjc.com/racing/information/English/Racing/LocalResults.aspx?RaceDate=2024/03/10&amp;RaceNo=7" TargetMode="External"/><Relationship Id="rId119" Type="http://schemas.openxmlformats.org/officeDocument/2006/relationships/hyperlink" Target="https://racing.hkjc.com/racing/video/play.asp?type=replay-full&amp;date=20240428&amp;no=07&amp;lang=eng" TargetMode="External"/><Relationship Id="rId127" Type="http://schemas.openxmlformats.org/officeDocument/2006/relationships/hyperlink" Target="https://racing.hkjc.com/racing/video/play.asp?type=replay-full&amp;date=20250101&amp;no=08&amp;lang=eng" TargetMode="External"/><Relationship Id="rId10" Type="http://schemas.openxmlformats.org/officeDocument/2006/relationships/hyperlink" Target="https://racing.hkjc.com/racing/information/English/Racing/LocalResults.aspx?RaceDate=2024/10/20&amp;RaceNo=7" TargetMode="External"/><Relationship Id="rId31" Type="http://schemas.openxmlformats.org/officeDocument/2006/relationships/hyperlink" Target="https://racing.hkjc.com/racing/video/play.asp?type=replay-full&amp;date=20241208&amp;no=05&amp;lang=eng" TargetMode="External"/><Relationship Id="rId44" Type="http://schemas.openxmlformats.org/officeDocument/2006/relationships/hyperlink" Target="https://racing.hkjc.com/racing/information/English/Racing/LocalResults.aspx?RaceDate=2024/10/13&amp;RaceNo=7" TargetMode="External"/><Relationship Id="rId52" Type="http://schemas.openxmlformats.org/officeDocument/2006/relationships/hyperlink" Target="https://racing.hkjc.com/racing/information/English/Horse/BTResult.aspx?Date=2025/02/13" TargetMode="External"/><Relationship Id="rId60" Type="http://schemas.openxmlformats.org/officeDocument/2006/relationships/hyperlink" Target="https://racing.hkjc.com/racing/video/play.asp?type=replay-full&amp;date=20241020&amp;no=07&amp;lang=eng" TargetMode="External"/><Relationship Id="rId65" Type="http://schemas.openxmlformats.org/officeDocument/2006/relationships/hyperlink" Target="https://racing.hkjc.com/racing/information/English/Racing/LocalResults.aspx?RaceDate=2025/01/19&amp;RaceNo=6" TargetMode="External"/><Relationship Id="rId73" Type="http://schemas.openxmlformats.org/officeDocument/2006/relationships/hyperlink" Target="https://racing.hkjc.com/racing/video/play.asp?type=replay-full&amp;date=20240407&amp;no=07&amp;lang=eng" TargetMode="External"/><Relationship Id="rId78" Type="http://schemas.openxmlformats.org/officeDocument/2006/relationships/hyperlink" Target="https://racing.hkjc.com/racing/information/English/Racing/LocalResults.aspx?RaceDate=2024/10/20&amp;RaceNo=7" TargetMode="External"/><Relationship Id="rId81" Type="http://schemas.openxmlformats.org/officeDocument/2006/relationships/hyperlink" Target="https://racing.hkjc.com/racing/video/play.asp?type=replay-full&amp;date=20241117&amp;no=07&amp;lang=eng" TargetMode="External"/><Relationship Id="rId86" Type="http://schemas.openxmlformats.org/officeDocument/2006/relationships/hyperlink" Target="https://racing.hkjc.com/racing/information/English/Racing/LocalResults.aspx?RaceDate=2025/01/19&amp;RaceNo=6" TargetMode="External"/><Relationship Id="rId94" Type="http://schemas.openxmlformats.org/officeDocument/2006/relationships/hyperlink" Target="https://racing.hkjc.com/racing/video/play.asp?type=replay-full&amp;date=20240324&amp;no=08&amp;lang=eng" TargetMode="External"/><Relationship Id="rId99" Type="http://schemas.openxmlformats.org/officeDocument/2006/relationships/hyperlink" Target="https://racing.hkjc.com/racing/information/English/Racing/LocalResults.aspx?RaceDate=2024/06/02&amp;RaceNo=9" TargetMode="External"/><Relationship Id="rId101" Type="http://schemas.openxmlformats.org/officeDocument/2006/relationships/hyperlink" Target="https://racing.hkjc.com/racing/information/English/Racing/LocalResults.aspx?RaceDate=2024/10/01&amp;RaceNo=7" TargetMode="External"/><Relationship Id="rId122" Type="http://schemas.openxmlformats.org/officeDocument/2006/relationships/hyperlink" Target="https://racing.hkjc.com/racing/information/English/Racing/LocalResults.aspx?RaceDate=2024/11/17&amp;RaceNo=8" TargetMode="External"/><Relationship Id="rId130" Type="http://schemas.openxmlformats.org/officeDocument/2006/relationships/hyperlink" Target="https://racing.hkjc.com/racing/information/English/Horse/BTResult.aspx?Date=2025/02/13" TargetMode="External"/><Relationship Id="rId135" Type="http://schemas.openxmlformats.org/officeDocument/2006/relationships/hyperlink" Target="https://racing.hkjc.com/racing/information/English/Racing/LocalResults.aspx?RaceDate=2024/03/24&amp;RaceNo=10" TargetMode="External"/><Relationship Id="rId143" Type="http://schemas.openxmlformats.org/officeDocument/2006/relationships/hyperlink" Target="https://racing.hkjc.com/racing/information/English/Racing/LocalResults.aspx?RaceDate=2024/07/14&amp;RaceNo=11" TargetMode="External"/><Relationship Id="rId148" Type="http://schemas.openxmlformats.org/officeDocument/2006/relationships/hyperlink" Target="https://racing.hkjc.com/racing/video/play.asp?type=replay-full&amp;date=20241020&amp;no=05&amp;lang=eng" TargetMode="External"/><Relationship Id="rId151" Type="http://schemas.openxmlformats.org/officeDocument/2006/relationships/hyperlink" Target="https://racing.hkjc.com/racing/information/English/Racing/LocalResults.aspx?RaceDate=2025/01/01&amp;RaceNo=8" TargetMode="External"/><Relationship Id="rId156" Type="http://schemas.openxmlformats.org/officeDocument/2006/relationships/hyperlink" Target="https://racing.hkjc.com/racing/information/English/Horse/Performance.aspx?HorseId=HK_2022_H338" TargetMode="External"/><Relationship Id="rId164" Type="http://schemas.openxmlformats.org/officeDocument/2006/relationships/hyperlink" Target="https://racing.hkjc.com/racing/video/play.asp?type=replay-full&amp;date=20240623&amp;no=08&amp;lang=eng" TargetMode="External"/><Relationship Id="rId169" Type="http://schemas.openxmlformats.org/officeDocument/2006/relationships/vmlDrawing" Target="../drawings/vmlDrawing6.vml"/><Relationship Id="rId4" Type="http://schemas.openxmlformats.org/officeDocument/2006/relationships/hyperlink" Target="https://racing.hkjc.com/racing/information/English/Racing/LocalResults.aspx?RaceDate=2024/05/05&amp;RaceNo=10" TargetMode="External"/><Relationship Id="rId9" Type="http://schemas.openxmlformats.org/officeDocument/2006/relationships/hyperlink" Target="https://racing.hkjc.com/racing/video/play.asp?type=replay-full&amp;date=20240908&amp;no=03&amp;lang=eng" TargetMode="External"/><Relationship Id="rId13" Type="http://schemas.openxmlformats.org/officeDocument/2006/relationships/hyperlink" Target="https://racing.hkjc.com/racing/video/play.asp?type=replay-full&amp;date=20241117&amp;no=07&amp;lang=eng" TargetMode="External"/><Relationship Id="rId18" Type="http://schemas.openxmlformats.org/officeDocument/2006/relationships/hyperlink" Target="https://racing.hkjc.com/racing/information/English/Horse/BTResult.aspx?Date=2025/02/14" TargetMode="External"/><Relationship Id="rId39" Type="http://schemas.openxmlformats.org/officeDocument/2006/relationships/hyperlink" Target="https://racing.hkjc.com/racing/video/play.asp?type=replay-full&amp;date=20240310&amp;no=07&amp;lang=eng" TargetMode="External"/><Relationship Id="rId109" Type="http://schemas.openxmlformats.org/officeDocument/2006/relationships/hyperlink" Target="https://racing.hkjc.com/racing/information/English/Racing/LocalResults.aspx?RaceDate=2025/01/19&amp;RaceNo=6" TargetMode="External"/><Relationship Id="rId34" Type="http://schemas.openxmlformats.org/officeDocument/2006/relationships/hyperlink" Target="https://racing.hkjc.com/racing/information/English/Racing/LocalResults.aspx?RaceDate=2025/01/19&amp;RaceNo=8" TargetMode="External"/><Relationship Id="rId50" Type="http://schemas.openxmlformats.org/officeDocument/2006/relationships/hyperlink" Target="https://racing.hkjc.com/racing/information/English/Racing/LocalResults.aspx?RaceDate=2025/01/19&amp;RaceNo=8" TargetMode="External"/><Relationship Id="rId55" Type="http://schemas.openxmlformats.org/officeDocument/2006/relationships/hyperlink" Target="https://racing.hkjc.com/racing/information/English/Racing/LocalResults.aspx?RaceDate=2024/03/03&amp;RaceNo=7" TargetMode="External"/><Relationship Id="rId76" Type="http://schemas.openxmlformats.org/officeDocument/2006/relationships/hyperlink" Target="https://racing.hkjc.com/racing/information/English/Racing/LocalResults.aspx?RaceDate=2024/06/02&amp;RaceNo=9" TargetMode="External"/><Relationship Id="rId97" Type="http://schemas.openxmlformats.org/officeDocument/2006/relationships/hyperlink" Target="https://racing.hkjc.com/racing/information/English/Racing/LocalResults.aspx?RaceDate=2024/04/28&amp;RaceNo=5" TargetMode="External"/><Relationship Id="rId104" Type="http://schemas.openxmlformats.org/officeDocument/2006/relationships/hyperlink" Target="https://racing.hkjc.com/racing/video/play.asp?type=replay-full&amp;date=20241020&amp;no=07&amp;lang=eng" TargetMode="External"/><Relationship Id="rId120" Type="http://schemas.openxmlformats.org/officeDocument/2006/relationships/hyperlink" Target="https://racing.hkjc.com/racing/information/English/Racing/LocalResults.aspx?RaceDate=2024/10/13&amp;RaceNo=7" TargetMode="External"/><Relationship Id="rId125" Type="http://schemas.openxmlformats.org/officeDocument/2006/relationships/hyperlink" Target="https://racing.hkjc.com/racing/video/play.asp?type=replay-full&amp;date=20241208&amp;no=07&amp;lang=eng" TargetMode="External"/><Relationship Id="rId141" Type="http://schemas.openxmlformats.org/officeDocument/2006/relationships/hyperlink" Target="https://racing.hkjc.com/racing/information/English/Racing/LocalResults.aspx?RaceDate=2024/06/15&amp;RaceNo=9" TargetMode="External"/><Relationship Id="rId146" Type="http://schemas.openxmlformats.org/officeDocument/2006/relationships/hyperlink" Target="https://racing.hkjc.com/racing/video/play.asp?type=replay-full&amp;date=20241001&amp;no=08&amp;lang=eng" TargetMode="External"/><Relationship Id="rId167" Type="http://schemas.openxmlformats.org/officeDocument/2006/relationships/hyperlink" Target="https://racing.hkjc.com/racing/information/English/Horse/BTResult.aspx?Date=2025/02/06" TargetMode="External"/><Relationship Id="rId7" Type="http://schemas.openxmlformats.org/officeDocument/2006/relationships/hyperlink" Target="https://racing.hkjc.com/racing/video/play.asp?type=replay-full&amp;date=20240602&amp;no=09&amp;lang=eng" TargetMode="External"/><Relationship Id="rId71" Type="http://schemas.openxmlformats.org/officeDocument/2006/relationships/hyperlink" Target="https://racing.hkjc.com/racing/video/play.asp?type=replay-full&amp;date=20240324&amp;no=08&amp;lang=eng" TargetMode="External"/><Relationship Id="rId92" Type="http://schemas.openxmlformats.org/officeDocument/2006/relationships/hyperlink" Target="https://racing.hkjc.com/racing/video/play.asp?type=replay-full&amp;date=20240303&amp;no=08&amp;lang=eng" TargetMode="External"/><Relationship Id="rId162" Type="http://schemas.openxmlformats.org/officeDocument/2006/relationships/hyperlink" Target="https://racing.hkjc.com/racing/video/play.asp?type=replay-full&amp;date=20240602&amp;no=09&amp;lang=eng" TargetMode="External"/><Relationship Id="rId2" Type="http://schemas.openxmlformats.org/officeDocument/2006/relationships/hyperlink" Target="https://racing.hkjc.com/racing/information/English/Racing/LocalResults.aspx?RaceDate=2024/03/24&amp;RaceNo=5" TargetMode="External"/><Relationship Id="rId29" Type="http://schemas.openxmlformats.org/officeDocument/2006/relationships/hyperlink" Target="https://racing.hkjc.com/racing/video/play.asp?type=replay-full&amp;date=20241117&amp;no=07&amp;lang=eng" TargetMode="External"/><Relationship Id="rId24" Type="http://schemas.openxmlformats.org/officeDocument/2006/relationships/hyperlink" Target="https://racing.hkjc.com/racing/information/English/Racing/LocalResults.aspx?RaceDate=2024/06/23&amp;RaceNo=8" TargetMode="External"/><Relationship Id="rId40" Type="http://schemas.openxmlformats.org/officeDocument/2006/relationships/hyperlink" Target="https://racing.hkjc.com/racing/information/English/Racing/LocalResults.aspx?RaceDate=2024/04/07&amp;RaceNo=8" TargetMode="External"/><Relationship Id="rId45" Type="http://schemas.openxmlformats.org/officeDocument/2006/relationships/hyperlink" Target="https://racing.hkjc.com/racing/video/play.asp?type=replay-full&amp;date=20241013&amp;no=07&amp;lang=eng" TargetMode="External"/><Relationship Id="rId66" Type="http://schemas.openxmlformats.org/officeDocument/2006/relationships/hyperlink" Target="https://racing.hkjc.com/racing/video/play.asp?type=replay-full&amp;date=20250119&amp;no=06&amp;lang=eng" TargetMode="External"/><Relationship Id="rId87" Type="http://schemas.openxmlformats.org/officeDocument/2006/relationships/hyperlink" Target="https://racing.hkjc.com/racing/video/play.asp?type=replay-full&amp;date=20250119&amp;no=06&amp;lang=eng" TargetMode="External"/><Relationship Id="rId110" Type="http://schemas.openxmlformats.org/officeDocument/2006/relationships/hyperlink" Target="https://racing.hkjc.com/racing/video/play.asp?type=replay-full&amp;date=20250119&amp;no=06&amp;lang=eng" TargetMode="External"/><Relationship Id="rId115" Type="http://schemas.openxmlformats.org/officeDocument/2006/relationships/hyperlink" Target="https://racing.hkjc.com/racing/video/play.asp?type=replay-full&amp;date=20240310&amp;no=07&amp;lang=eng" TargetMode="External"/><Relationship Id="rId131" Type="http://schemas.openxmlformats.org/officeDocument/2006/relationships/hyperlink" Target="https://racing.hkjc.com/racing/information/English/Horse/BTResult.aspx?Date=2025/02/04" TargetMode="External"/><Relationship Id="rId136" Type="http://schemas.openxmlformats.org/officeDocument/2006/relationships/hyperlink" Target="https://racing.hkjc.com/racing/video/play.asp?type=replay-full&amp;date=20240324&amp;no=10&amp;lang=eng" TargetMode="External"/><Relationship Id="rId157" Type="http://schemas.openxmlformats.org/officeDocument/2006/relationships/hyperlink" Target="https://racing.hkjc.com/racing/information/English/Racing/LocalResults.aspx?RaceDate=2024/03/31&amp;RaceNo=3" TargetMode="External"/><Relationship Id="rId61" Type="http://schemas.openxmlformats.org/officeDocument/2006/relationships/hyperlink" Target="https://racing.hkjc.com/racing/information/English/Racing/LocalResults.aspx?RaceDate=2024/11/17&amp;RaceNo=7" TargetMode="External"/><Relationship Id="rId82" Type="http://schemas.openxmlformats.org/officeDocument/2006/relationships/hyperlink" Target="https://racing.hkjc.com/racing/information/English/Racing/LocalResults.aspx?RaceDate=2024/12/08&amp;RaceNo=5" TargetMode="External"/><Relationship Id="rId152" Type="http://schemas.openxmlformats.org/officeDocument/2006/relationships/hyperlink" Target="https://racing.hkjc.com/racing/video/play.asp?type=replay-full&amp;date=20250101&amp;no=08&amp;lang=eng" TargetMode="External"/><Relationship Id="rId19" Type="http://schemas.openxmlformats.org/officeDocument/2006/relationships/hyperlink" Target="https://racing.hkjc.com/racing/information/English/Horse/Performance.aspx?HorseId=HK_2020_E314" TargetMode="External"/><Relationship Id="rId14" Type="http://schemas.openxmlformats.org/officeDocument/2006/relationships/hyperlink" Target="https://racing.hkjc.com/racing/information/English/Racing/LocalResults.aspx?RaceDate=2024/12/08&amp;RaceNo=5" TargetMode="External"/><Relationship Id="rId30" Type="http://schemas.openxmlformats.org/officeDocument/2006/relationships/hyperlink" Target="https://racing.hkjc.com/racing/information/English/Racing/LocalResults.aspx?RaceDate=2024/12/08&amp;RaceNo=5" TargetMode="External"/><Relationship Id="rId35" Type="http://schemas.openxmlformats.org/officeDocument/2006/relationships/hyperlink" Target="https://racing.hkjc.com/racing/video/play.asp?type=replay-full&amp;date=20250119&amp;no=08&amp;lang=eng" TargetMode="External"/><Relationship Id="rId56" Type="http://schemas.openxmlformats.org/officeDocument/2006/relationships/hyperlink" Target="https://racing.hkjc.com/racing/video/play.asp?type=replay-full&amp;date=20240303&amp;no=07&amp;lang=eng" TargetMode="External"/><Relationship Id="rId77" Type="http://schemas.openxmlformats.org/officeDocument/2006/relationships/hyperlink" Target="https://racing.hkjc.com/racing/video/play.asp?type=replay-full&amp;date=20240602&amp;no=09&amp;lang=eng" TargetMode="External"/><Relationship Id="rId100" Type="http://schemas.openxmlformats.org/officeDocument/2006/relationships/hyperlink" Target="https://racing.hkjc.com/racing/video/play.asp?type=replay-full&amp;date=20240602&amp;no=09&amp;lang=eng" TargetMode="External"/><Relationship Id="rId105" Type="http://schemas.openxmlformats.org/officeDocument/2006/relationships/hyperlink" Target="https://racing.hkjc.com/racing/information/English/Racing/LocalResults.aspx?RaceDate=2024/11/17&amp;RaceNo=7" TargetMode="External"/><Relationship Id="rId126" Type="http://schemas.openxmlformats.org/officeDocument/2006/relationships/hyperlink" Target="https://racing.hkjc.com/racing/information/English/Racing/LocalResults.aspx?RaceDate=2025/01/01&amp;RaceNo=8" TargetMode="External"/><Relationship Id="rId147" Type="http://schemas.openxmlformats.org/officeDocument/2006/relationships/hyperlink" Target="https://racing.hkjc.com/racing/information/English/Racing/LocalResults.aspx?RaceDate=2024/10/20&amp;RaceNo=5" TargetMode="External"/><Relationship Id="rId168" Type="http://schemas.openxmlformats.org/officeDocument/2006/relationships/hyperlink" Target="https://racing.hkjc.com/racing/information/English/Horse/BTResult.aspx?Date=2025/01/16" TargetMode="External"/><Relationship Id="rId8" Type="http://schemas.openxmlformats.org/officeDocument/2006/relationships/hyperlink" Target="https://racing.hkjc.com/racing/information/English/Racing/LocalResults.aspx?RaceDate=2024/09/08&amp;RaceNo=3" TargetMode="External"/><Relationship Id="rId51" Type="http://schemas.openxmlformats.org/officeDocument/2006/relationships/hyperlink" Target="https://racing.hkjc.com/racing/video/play.asp?type=replay-full&amp;date=20250119&amp;no=08&amp;lang=eng" TargetMode="External"/><Relationship Id="rId72" Type="http://schemas.openxmlformats.org/officeDocument/2006/relationships/hyperlink" Target="https://racing.hkjc.com/racing/information/English/Racing/LocalResults.aspx?RaceDate=2024/04/07&amp;RaceNo=7" TargetMode="External"/><Relationship Id="rId93" Type="http://schemas.openxmlformats.org/officeDocument/2006/relationships/hyperlink" Target="https://racing.hkjc.com/racing/information/English/Racing/LocalResults.aspx?RaceDate=2024/03/24&amp;RaceNo=8" TargetMode="External"/><Relationship Id="rId98" Type="http://schemas.openxmlformats.org/officeDocument/2006/relationships/hyperlink" Target="https://racing.hkjc.com/racing/video/play.asp?type=replay-full&amp;date=20240428&amp;no=05&amp;lang=eng" TargetMode="External"/><Relationship Id="rId121" Type="http://schemas.openxmlformats.org/officeDocument/2006/relationships/hyperlink" Target="https://racing.hkjc.com/racing/video/play.asp?type=replay-full&amp;date=20241013&amp;no=07&amp;lang=eng" TargetMode="External"/><Relationship Id="rId142" Type="http://schemas.openxmlformats.org/officeDocument/2006/relationships/hyperlink" Target="https://racing.hkjc.com/racing/video/play.asp?type=replay-full&amp;date=20240615&amp;no=09&amp;lang=eng" TargetMode="External"/><Relationship Id="rId163" Type="http://schemas.openxmlformats.org/officeDocument/2006/relationships/hyperlink" Target="https://racing.hkjc.com/racing/information/English/Racing/LocalResults.aspx?RaceDate=2024/06/23&amp;RaceNo=8" TargetMode="External"/><Relationship Id="rId3" Type="http://schemas.openxmlformats.org/officeDocument/2006/relationships/hyperlink" Target="https://racing.hkjc.com/racing/video/play.asp?type=replay-full&amp;date=20240324&amp;no=05&amp;lang=eng" TargetMode="External"/><Relationship Id="rId25" Type="http://schemas.openxmlformats.org/officeDocument/2006/relationships/hyperlink" Target="https://racing.hkjc.com/racing/video/play.asp?type=replay-full&amp;date=20240623&amp;no=08&amp;lang=eng" TargetMode="External"/><Relationship Id="rId46" Type="http://schemas.openxmlformats.org/officeDocument/2006/relationships/hyperlink" Target="https://racing.hkjc.com/racing/information/English/Racing/LocalResults.aspx?RaceDate=2024/11/17&amp;RaceNo=8" TargetMode="External"/><Relationship Id="rId67" Type="http://schemas.openxmlformats.org/officeDocument/2006/relationships/hyperlink" Target="https://racing.hkjc.com/racing/information/English/Horse/BTResult.aspx?Date=2025/02/13" TargetMode="External"/><Relationship Id="rId116" Type="http://schemas.openxmlformats.org/officeDocument/2006/relationships/hyperlink" Target="https://racing.hkjc.com/racing/information/English/Racing/LocalResults.aspx?RaceDate=2024/04/07&amp;RaceNo=8" TargetMode="External"/><Relationship Id="rId137" Type="http://schemas.openxmlformats.org/officeDocument/2006/relationships/hyperlink" Target="https://racing.hkjc.com/racing/information/English/Racing/LocalResults.aspx?RaceDate=2024/04/20&amp;RaceNo=10" TargetMode="External"/><Relationship Id="rId158" Type="http://schemas.openxmlformats.org/officeDocument/2006/relationships/hyperlink" Target="https://racing.hkjc.com/racing/video/play.asp?type=replay-full&amp;date=20240331&amp;no=03&amp;lang=eng" TargetMode="External"/><Relationship Id="rId20" Type="http://schemas.openxmlformats.org/officeDocument/2006/relationships/hyperlink" Target="https://racing.hkjc.com/racing/information/English/Racing/LocalResults.aspx?RaceDate=2024/03/10&amp;RaceNo=7" TargetMode="External"/><Relationship Id="rId41" Type="http://schemas.openxmlformats.org/officeDocument/2006/relationships/hyperlink" Target="https://racing.hkjc.com/racing/video/play.asp?type=replay-full&amp;date=20240407&amp;no=08&amp;lang=eng" TargetMode="External"/><Relationship Id="rId62" Type="http://schemas.openxmlformats.org/officeDocument/2006/relationships/hyperlink" Target="https://racing.hkjc.com/racing/video/play.asp?type=replay-full&amp;date=20241117&amp;no=07&amp;lang=eng" TargetMode="External"/><Relationship Id="rId83" Type="http://schemas.openxmlformats.org/officeDocument/2006/relationships/hyperlink" Target="https://racing.hkjc.com/racing/video/play.asp?type=replay-full&amp;date=20241208&amp;no=05&amp;lang=eng" TargetMode="External"/><Relationship Id="rId88" Type="http://schemas.openxmlformats.org/officeDocument/2006/relationships/hyperlink" Target="https://racing.hkjc.com/racing/information/English/Horse/BTResult.aspx?Date=2025/02/13" TargetMode="External"/><Relationship Id="rId111" Type="http://schemas.openxmlformats.org/officeDocument/2006/relationships/hyperlink" Target="https://racing.hkjc.com/racing/information/English/Horse/BTResult.aspx?Date=2025/02/15" TargetMode="External"/><Relationship Id="rId132" Type="http://schemas.openxmlformats.org/officeDocument/2006/relationships/hyperlink" Target="https://racing.hkjc.com/racing/information/English/Horse/Performance.aspx?HorseId=HK_2022_H485" TargetMode="External"/><Relationship Id="rId153" Type="http://schemas.openxmlformats.org/officeDocument/2006/relationships/hyperlink" Target="https://racing.hkjc.com/racing/information/English/Racing/LocalResults.aspx?RaceDate=2025/01/19&amp;RaceNo=8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information/English/Racing/LocalResults.aspx?RaceDate=2024/12/08&amp;RaceNo=2" TargetMode="External"/><Relationship Id="rId21" Type="http://schemas.openxmlformats.org/officeDocument/2006/relationships/hyperlink" Target="https://racing.hkjc.com/racing/video/play.asp?type=replay-full&amp;date=20241006&amp;no=09&amp;lang=eng" TargetMode="External"/><Relationship Id="rId42" Type="http://schemas.openxmlformats.org/officeDocument/2006/relationships/hyperlink" Target="https://racing.hkjc.com/racing/video/play.asp?type=replay-full&amp;date=20240915&amp;no=09&amp;lang=eng" TargetMode="External"/><Relationship Id="rId63" Type="http://schemas.openxmlformats.org/officeDocument/2006/relationships/hyperlink" Target="https://racing.hkjc.com/racing/information/English/Horse/BTResult.aspx?Date=2025/01/21" TargetMode="External"/><Relationship Id="rId84" Type="http://schemas.openxmlformats.org/officeDocument/2006/relationships/hyperlink" Target="https://racing.hkjc.com/racing/video/play.asp?type=replay-full&amp;date=20240626&amp;no=09&amp;lang=eng" TargetMode="External"/><Relationship Id="rId138" Type="http://schemas.openxmlformats.org/officeDocument/2006/relationships/hyperlink" Target="https://racing.hkjc.com/racing/video/play.asp?type=replay-full&amp;date=20241020&amp;no=06&amp;lang=eng" TargetMode="External"/><Relationship Id="rId159" Type="http://schemas.openxmlformats.org/officeDocument/2006/relationships/hyperlink" Target="https://racing.hkjc.com/racing/video/play.asp?type=replay-full&amp;date=20240922&amp;no=03&amp;lang=eng" TargetMode="External"/><Relationship Id="rId170" Type="http://schemas.openxmlformats.org/officeDocument/2006/relationships/hyperlink" Target="https://racing.hkjc.com/racing/information/English/Racing/LocalResults.aspx?RaceDate=2025/02/05&amp;RaceNo=5" TargetMode="External"/><Relationship Id="rId191" Type="http://schemas.openxmlformats.org/officeDocument/2006/relationships/hyperlink" Target="https://racing.hkjc.com/racing/video/play.asp?type=replay-full&amp;date=20241016&amp;no=06&amp;lang=eng" TargetMode="External"/><Relationship Id="rId196" Type="http://schemas.openxmlformats.org/officeDocument/2006/relationships/hyperlink" Target="https://racing.hkjc.com/racing/information/English/Racing/LocalResults.aspx?RaceDate=2024/12/29&amp;RaceNo=8" TargetMode="External"/><Relationship Id="rId200" Type="http://schemas.openxmlformats.org/officeDocument/2006/relationships/hyperlink" Target="https://racing.hkjc.com/racing/information/English/Horse/BTResult.aspx?Date=2025/02/14" TargetMode="External"/><Relationship Id="rId16" Type="http://schemas.openxmlformats.org/officeDocument/2006/relationships/hyperlink" Target="https://racing.hkjc.com/racing/information/English/Racing/LocalResults.aspx?RaceDate=2024/07/14&amp;RaceNo=9" TargetMode="External"/><Relationship Id="rId107" Type="http://schemas.openxmlformats.org/officeDocument/2006/relationships/hyperlink" Target="https://racing.hkjc.com/racing/video/play.asp?type=replay-full&amp;date=20250105&amp;no=09&amp;lang=eng" TargetMode="External"/><Relationship Id="rId11" Type="http://schemas.openxmlformats.org/officeDocument/2006/relationships/hyperlink" Target="https://racing.hkjc.com/racing/video/play.asp?type=replay-full&amp;date=20240526&amp;no=09&amp;lang=eng" TargetMode="External"/><Relationship Id="rId32" Type="http://schemas.openxmlformats.org/officeDocument/2006/relationships/hyperlink" Target="https://racing.hkjc.com/racing/video/play.asp?type=replay-full&amp;date=20241124&amp;no=02&amp;lang=eng" TargetMode="External"/><Relationship Id="rId37" Type="http://schemas.openxmlformats.org/officeDocument/2006/relationships/hyperlink" Target="https://racing.hkjc.com/racing/information/English/Horse/BTResult.aspx?Date=2025/02/14" TargetMode="External"/><Relationship Id="rId53" Type="http://schemas.openxmlformats.org/officeDocument/2006/relationships/hyperlink" Target="https://racing.hkjc.com/racing/information/English/Horse/Performance.aspx?HorseId=HK_2024_K183" TargetMode="External"/><Relationship Id="rId58" Type="http://schemas.openxmlformats.org/officeDocument/2006/relationships/hyperlink" Target="https://racing.hkjc.com/racing/information/English/Horse/BTResult.aspx?Date=2024/12/06" TargetMode="External"/><Relationship Id="rId74" Type="http://schemas.openxmlformats.org/officeDocument/2006/relationships/hyperlink" Target="https://racing.hkjc.com/racing/information/English/Horse/BTResult.aspx?Date=2025/02/18" TargetMode="External"/><Relationship Id="rId79" Type="http://schemas.openxmlformats.org/officeDocument/2006/relationships/hyperlink" Target="https://racing.hkjc.com/racing/information/English/Horse/BTResult.aspx?Date=2024/12/10" TargetMode="External"/><Relationship Id="rId102" Type="http://schemas.openxmlformats.org/officeDocument/2006/relationships/hyperlink" Target="https://racing.hkjc.com/racing/information/English/Horse/BTResult.aspx?Date=2025/02/11" TargetMode="External"/><Relationship Id="rId123" Type="http://schemas.openxmlformats.org/officeDocument/2006/relationships/hyperlink" Target="https://racing.hkjc.com/racing/information/English/Horse/BTResult.aspx?Date=2025/02/14" TargetMode="External"/><Relationship Id="rId128" Type="http://schemas.openxmlformats.org/officeDocument/2006/relationships/hyperlink" Target="https://racing.hkjc.com/racing/video/play.asp?type=replay-full&amp;date=20240331&amp;no=08&amp;lang=eng" TargetMode="External"/><Relationship Id="rId144" Type="http://schemas.openxmlformats.org/officeDocument/2006/relationships/hyperlink" Target="https://racing.hkjc.com/racing/video/play.asp?type=replay-full&amp;date=20250105&amp;no=04&amp;lang=eng" TargetMode="External"/><Relationship Id="rId149" Type="http://schemas.openxmlformats.org/officeDocument/2006/relationships/hyperlink" Target="https://racing.hkjc.com/racing/video/play.asp?type=replay-full&amp;date=20240414&amp;no=04&amp;lang=eng" TargetMode="External"/><Relationship Id="rId5" Type="http://schemas.openxmlformats.org/officeDocument/2006/relationships/hyperlink" Target="https://racing.hkjc.com/racing/video/play.asp?type=replay-full&amp;date=20240331&amp;no=08&amp;lang=eng" TargetMode="External"/><Relationship Id="rId90" Type="http://schemas.openxmlformats.org/officeDocument/2006/relationships/hyperlink" Target="https://racing.hkjc.com/racing/video/play.asp?type=replay-full&amp;date=20241020&amp;no=08&amp;lang=eng" TargetMode="External"/><Relationship Id="rId95" Type="http://schemas.openxmlformats.org/officeDocument/2006/relationships/hyperlink" Target="https://racing.hkjc.com/racing/information/English/Racing/LocalResults.aspx?RaceDate=2025/01/05&amp;RaceNo=4" TargetMode="External"/><Relationship Id="rId160" Type="http://schemas.openxmlformats.org/officeDocument/2006/relationships/hyperlink" Target="https://racing.hkjc.com/racing/information/English/Racing/LocalResults.aspx?RaceDate=2024/10/16&amp;RaceNo=2" TargetMode="External"/><Relationship Id="rId165" Type="http://schemas.openxmlformats.org/officeDocument/2006/relationships/hyperlink" Target="https://racing.hkjc.com/racing/video/play.asp?type=replay-full&amp;date=20241127&amp;no=05&amp;lang=eng" TargetMode="External"/><Relationship Id="rId181" Type="http://schemas.openxmlformats.org/officeDocument/2006/relationships/hyperlink" Target="https://racing.hkjc.com/racing/information/English/Racing/LocalResults.aspx?RaceDate=2024/12/01&amp;RaceNo=9" TargetMode="External"/><Relationship Id="rId186" Type="http://schemas.openxmlformats.org/officeDocument/2006/relationships/hyperlink" Target="https://racing.hkjc.com/racing/video/play.asp?type=replay-full&amp;date=20250101&amp;no=03&amp;lang=eng" TargetMode="External"/><Relationship Id="rId22" Type="http://schemas.openxmlformats.org/officeDocument/2006/relationships/hyperlink" Target="https://racing.hkjc.com/racing/information/English/Racing/LocalResults.aspx?RaceDate=2024/11/03&amp;RaceNo=8" TargetMode="External"/><Relationship Id="rId27" Type="http://schemas.openxmlformats.org/officeDocument/2006/relationships/hyperlink" Target="https://racing.hkjc.com/racing/video/play.asp?type=replay-full&amp;date=20250101&amp;no=06&amp;lang=eng" TargetMode="External"/><Relationship Id="rId43" Type="http://schemas.openxmlformats.org/officeDocument/2006/relationships/hyperlink" Target="https://racing.hkjc.com/racing/information/English/Racing/LocalResults.aspx?RaceDate=2024/10/06&amp;RaceNo=7" TargetMode="External"/><Relationship Id="rId48" Type="http://schemas.openxmlformats.org/officeDocument/2006/relationships/hyperlink" Target="https://racing.hkjc.com/racing/video/play.asp?type=replay-full&amp;date=20241215&amp;no=04&amp;lang=eng" TargetMode="External"/><Relationship Id="rId64" Type="http://schemas.openxmlformats.org/officeDocument/2006/relationships/hyperlink" Target="https://racing.hkjc.com/racing/information/English/Horse/Performance.aspx?HorseId=HK_2024_K103" TargetMode="External"/><Relationship Id="rId69" Type="http://schemas.openxmlformats.org/officeDocument/2006/relationships/hyperlink" Target="https://racing.hkjc.com/racing/information/English/Horse/BTResult.aspx?Date=2025/02/04" TargetMode="External"/><Relationship Id="rId113" Type="http://schemas.openxmlformats.org/officeDocument/2006/relationships/hyperlink" Target="https://racing.hkjc.com/racing/information/English/Racing/LocalResults.aspx?RaceDate=2024/10/20&amp;RaceNo=4" TargetMode="External"/><Relationship Id="rId118" Type="http://schemas.openxmlformats.org/officeDocument/2006/relationships/hyperlink" Target="https://racing.hkjc.com/racing/video/play.asp?type=replay-full&amp;date=20241208&amp;no=02&amp;lang=eng" TargetMode="External"/><Relationship Id="rId134" Type="http://schemas.openxmlformats.org/officeDocument/2006/relationships/hyperlink" Target="https://racing.hkjc.com/racing/video/play.asp?type=replay-full&amp;date=20240915&amp;no=03&amp;lang=eng" TargetMode="External"/><Relationship Id="rId139" Type="http://schemas.openxmlformats.org/officeDocument/2006/relationships/hyperlink" Target="https://racing.hkjc.com/racing/information/English/Racing/LocalResults.aspx?RaceDate=2024/11/17&amp;RaceNo=4" TargetMode="External"/><Relationship Id="rId80" Type="http://schemas.openxmlformats.org/officeDocument/2006/relationships/hyperlink" Target="https://racing.hkjc.com/racing/information/English/Horse/BTResult.aspx?Date=2024/11/22" TargetMode="External"/><Relationship Id="rId85" Type="http://schemas.openxmlformats.org/officeDocument/2006/relationships/hyperlink" Target="https://racing.hkjc.com/racing/information/English/Racing/LocalResults.aspx?RaceDate=2024/09/08&amp;RaceNo=10" TargetMode="External"/><Relationship Id="rId150" Type="http://schemas.openxmlformats.org/officeDocument/2006/relationships/hyperlink" Target="https://racing.hkjc.com/racing/information/English/Racing/LocalResults.aspx?RaceDate=2024/04/28&amp;RaceNo=10" TargetMode="External"/><Relationship Id="rId155" Type="http://schemas.openxmlformats.org/officeDocument/2006/relationships/hyperlink" Target="https://racing.hkjc.com/racing/video/play.asp?type=replay-full&amp;date=20240710&amp;no=07&amp;lang=eng" TargetMode="External"/><Relationship Id="rId171" Type="http://schemas.openxmlformats.org/officeDocument/2006/relationships/hyperlink" Target="https://racing.hkjc.com/racing/video/play.asp?type=replay-full&amp;date=20250205&amp;no=05&amp;lang=eng" TargetMode="External"/><Relationship Id="rId176" Type="http://schemas.openxmlformats.org/officeDocument/2006/relationships/hyperlink" Target="https://racing.hkjc.com/racing/video/play.asp?type=replay-full&amp;date=20240316&amp;no=10&amp;lang=eng" TargetMode="External"/><Relationship Id="rId192" Type="http://schemas.openxmlformats.org/officeDocument/2006/relationships/hyperlink" Target="https://racing.hkjc.com/racing/information/English/Racing/LocalResults.aspx?RaceDate=2024/11/17&amp;RaceNo=11" TargetMode="External"/><Relationship Id="rId197" Type="http://schemas.openxmlformats.org/officeDocument/2006/relationships/hyperlink" Target="https://racing.hkjc.com/racing/video/play.asp?type=replay-full&amp;date=20241229&amp;no=08&amp;lang=eng" TargetMode="External"/><Relationship Id="rId201" Type="http://schemas.openxmlformats.org/officeDocument/2006/relationships/vmlDrawing" Target="../drawings/vmlDrawing7.vml"/><Relationship Id="rId12" Type="http://schemas.openxmlformats.org/officeDocument/2006/relationships/hyperlink" Target="https://racing.hkjc.com/racing/information/English/Racing/LocalResults.aspx?RaceDate=2024/06/23&amp;RaceNo=10" TargetMode="External"/><Relationship Id="rId17" Type="http://schemas.openxmlformats.org/officeDocument/2006/relationships/hyperlink" Target="https://racing.hkjc.com/racing/video/play.asp?type=replay-full&amp;date=20240714&amp;no=09&amp;lang=eng" TargetMode="External"/><Relationship Id="rId33" Type="http://schemas.openxmlformats.org/officeDocument/2006/relationships/hyperlink" Target="https://racing.hkjc.com/racing/information/English/Racing/LocalResults.aspx?RaceDate=2025/01/05&amp;RaceNo=2" TargetMode="External"/><Relationship Id="rId38" Type="http://schemas.openxmlformats.org/officeDocument/2006/relationships/hyperlink" Target="https://racing.hkjc.com/racing/information/English/Horse/Performance.aspx?HorseId=HK_2020_E221" TargetMode="External"/><Relationship Id="rId59" Type="http://schemas.openxmlformats.org/officeDocument/2006/relationships/hyperlink" Target="https://racing.hkjc.com/racing/information/English/Horse/Performance.aspx?HorseId=HK_2024_K066" TargetMode="External"/><Relationship Id="rId103" Type="http://schemas.openxmlformats.org/officeDocument/2006/relationships/hyperlink" Target="https://racing.hkjc.com/racing/information/English/Horse/Performance.aspx?HorseId=HK_2023_J525" TargetMode="External"/><Relationship Id="rId108" Type="http://schemas.openxmlformats.org/officeDocument/2006/relationships/hyperlink" Target="https://racing.hkjc.com/racing/information/English/Horse/BTResult.aspx?Date=2025/02/11" TargetMode="External"/><Relationship Id="rId124" Type="http://schemas.openxmlformats.org/officeDocument/2006/relationships/hyperlink" Target="https://racing.hkjc.com/racing/information/English/Horse/Performance.aspx?HorseId=HK_2022_H407" TargetMode="External"/><Relationship Id="rId129" Type="http://schemas.openxmlformats.org/officeDocument/2006/relationships/hyperlink" Target="https://racing.hkjc.com/racing/information/English/Racing/LocalResults.aspx?RaceDate=2024/04/10&amp;RaceNo=2" TargetMode="External"/><Relationship Id="rId54" Type="http://schemas.openxmlformats.org/officeDocument/2006/relationships/hyperlink" Target="https://racing.hkjc.com/racing/information/English/Horse/BTResult.aspx?Date=2025/02/14" TargetMode="External"/><Relationship Id="rId70" Type="http://schemas.openxmlformats.org/officeDocument/2006/relationships/hyperlink" Target="https://racing.hkjc.com/racing/information/English/Horse/BTResult.aspx?Date=2025/01/20" TargetMode="External"/><Relationship Id="rId75" Type="http://schemas.openxmlformats.org/officeDocument/2006/relationships/hyperlink" Target="https://racing.hkjc.com/racing/information/English/Horse/BTResult.aspx?Date=2025/02/07" TargetMode="External"/><Relationship Id="rId91" Type="http://schemas.openxmlformats.org/officeDocument/2006/relationships/hyperlink" Target="https://racing.hkjc.com/racing/information/English/Racing/LocalResults.aspx?RaceDate=2024/12/01&amp;RaceNo=2" TargetMode="External"/><Relationship Id="rId96" Type="http://schemas.openxmlformats.org/officeDocument/2006/relationships/hyperlink" Target="https://racing.hkjc.com/racing/video/play.asp?type=replay-full&amp;date=20250105&amp;no=04&amp;lang=eng" TargetMode="External"/><Relationship Id="rId140" Type="http://schemas.openxmlformats.org/officeDocument/2006/relationships/hyperlink" Target="https://racing.hkjc.com/racing/video/play.asp?type=replay-full&amp;date=20241117&amp;no=04&amp;lang=eng" TargetMode="External"/><Relationship Id="rId145" Type="http://schemas.openxmlformats.org/officeDocument/2006/relationships/hyperlink" Target="https://racing.hkjc.com/racing/information/English/Racing/LocalResults.aspx?RaceDate=2025/01/31&amp;RaceNo=7" TargetMode="External"/><Relationship Id="rId161" Type="http://schemas.openxmlformats.org/officeDocument/2006/relationships/hyperlink" Target="https://racing.hkjc.com/racing/video/play.asp?type=replay-full&amp;date=20241016&amp;no=02&amp;lang=eng" TargetMode="External"/><Relationship Id="rId166" Type="http://schemas.openxmlformats.org/officeDocument/2006/relationships/hyperlink" Target="https://racing.hkjc.com/racing/information/English/Racing/LocalResults.aspx?RaceDate=2025/01/08&amp;RaceNo=4" TargetMode="External"/><Relationship Id="rId182" Type="http://schemas.openxmlformats.org/officeDocument/2006/relationships/hyperlink" Target="https://racing.hkjc.com/racing/video/play.asp?type=replay-full&amp;date=20241201&amp;no=09&amp;lang=eng" TargetMode="External"/><Relationship Id="rId187" Type="http://schemas.openxmlformats.org/officeDocument/2006/relationships/hyperlink" Target="https://racing.hkjc.com/racing/information/English/Racing/LocalResults.aspx?RaceDate=2025/01/31&amp;RaceNo=2" TargetMode="External"/><Relationship Id="rId1" Type="http://schemas.openxmlformats.org/officeDocument/2006/relationships/hyperlink" Target="https://racing.hkjc.com/racing/information/English/Horse/Performance.aspx?HorseId=HK_2021_G192" TargetMode="External"/><Relationship Id="rId6" Type="http://schemas.openxmlformats.org/officeDocument/2006/relationships/hyperlink" Target="https://racing.hkjc.com/racing/information/English/Racing/LocalResults.aspx?RaceDate=2024/04/17&amp;RaceNo=3" TargetMode="External"/><Relationship Id="rId23" Type="http://schemas.openxmlformats.org/officeDocument/2006/relationships/hyperlink" Target="https://racing.hkjc.com/racing/video/play.asp?type=replay-full&amp;date=20241103&amp;no=08&amp;lang=eng" TargetMode="External"/><Relationship Id="rId28" Type="http://schemas.openxmlformats.org/officeDocument/2006/relationships/hyperlink" Target="https://racing.hkjc.com/racing/information/English/Racing/LocalResults.aspx?RaceDate=2025/01/31&amp;RaceNo=5" TargetMode="External"/><Relationship Id="rId49" Type="http://schemas.openxmlformats.org/officeDocument/2006/relationships/hyperlink" Target="https://racing.hkjc.com/racing/information/English/Racing/LocalResults.aspx?RaceDate=2025/01/05&amp;RaceNo=2" TargetMode="External"/><Relationship Id="rId114" Type="http://schemas.openxmlformats.org/officeDocument/2006/relationships/hyperlink" Target="https://racing.hkjc.com/racing/video/play.asp?type=replay-full&amp;date=20241020&amp;no=04&amp;lang=eng" TargetMode="External"/><Relationship Id="rId119" Type="http://schemas.openxmlformats.org/officeDocument/2006/relationships/hyperlink" Target="https://racing.hkjc.com/racing/information/English/Racing/LocalResults.aspx?RaceDate=2024/12/29&amp;RaceNo=5" TargetMode="External"/><Relationship Id="rId44" Type="http://schemas.openxmlformats.org/officeDocument/2006/relationships/hyperlink" Target="https://racing.hkjc.com/racing/video/play.asp?type=replay-full&amp;date=20241006&amp;no=07&amp;lang=eng" TargetMode="External"/><Relationship Id="rId60" Type="http://schemas.openxmlformats.org/officeDocument/2006/relationships/hyperlink" Target="https://racing.hkjc.com/racing/information/English/Racing/LocalResults.aspx?RaceDate=2025/01/05&amp;RaceNo=2" TargetMode="External"/><Relationship Id="rId65" Type="http://schemas.openxmlformats.org/officeDocument/2006/relationships/hyperlink" Target="https://racing.hkjc.com/racing/information/English/Racing/LocalResults.aspx?RaceDate=2025/01/31&amp;RaceNo=2" TargetMode="External"/><Relationship Id="rId81" Type="http://schemas.openxmlformats.org/officeDocument/2006/relationships/hyperlink" Target="https://racing.hkjc.com/racing/information/English/Horse/BTResult.aspx?Date=2024/09/17" TargetMode="External"/><Relationship Id="rId86" Type="http://schemas.openxmlformats.org/officeDocument/2006/relationships/hyperlink" Target="https://racing.hkjc.com/racing/video/play.asp?type=replay-full&amp;date=20240908&amp;no=10&amp;lang=eng" TargetMode="External"/><Relationship Id="rId130" Type="http://schemas.openxmlformats.org/officeDocument/2006/relationships/hyperlink" Target="https://racing.hkjc.com/racing/video/play.asp?type=replay-full&amp;date=20240410&amp;no=02&amp;lang=eng" TargetMode="External"/><Relationship Id="rId135" Type="http://schemas.openxmlformats.org/officeDocument/2006/relationships/hyperlink" Target="https://racing.hkjc.com/racing/information/English/Racing/LocalResults.aspx?RaceDate=2024/09/28&amp;RaceNo=8" TargetMode="External"/><Relationship Id="rId151" Type="http://schemas.openxmlformats.org/officeDocument/2006/relationships/hyperlink" Target="https://racing.hkjc.com/racing/video/play.asp?type=replay-full&amp;date=20240428&amp;no=10&amp;lang=eng" TargetMode="External"/><Relationship Id="rId156" Type="http://schemas.openxmlformats.org/officeDocument/2006/relationships/hyperlink" Target="https://racing.hkjc.com/racing/information/English/Racing/LocalResults.aspx?RaceDate=2024/09/15&amp;RaceNo=3" TargetMode="External"/><Relationship Id="rId177" Type="http://schemas.openxmlformats.org/officeDocument/2006/relationships/hyperlink" Target="https://racing.hkjc.com/racing/information/English/Racing/LocalResults.aspx?RaceDate=2024/10/06&amp;RaceNo=9" TargetMode="External"/><Relationship Id="rId198" Type="http://schemas.openxmlformats.org/officeDocument/2006/relationships/hyperlink" Target="https://racing.hkjc.com/racing/information/English/Racing/LocalResults.aspx?RaceDate=2025/01/12&amp;RaceNo=2" TargetMode="External"/><Relationship Id="rId172" Type="http://schemas.openxmlformats.org/officeDocument/2006/relationships/hyperlink" Target="https://racing.hkjc.com/racing/information/English/Horse/Performance.aspx?HorseId=HK_2023_J108" TargetMode="External"/><Relationship Id="rId193" Type="http://schemas.openxmlformats.org/officeDocument/2006/relationships/hyperlink" Target="https://racing.hkjc.com/racing/video/play.asp?type=replay-full&amp;date=20241117&amp;no=11&amp;lang=eng" TargetMode="External"/><Relationship Id="rId202" Type="http://schemas.openxmlformats.org/officeDocument/2006/relationships/comments" Target="../comments7.xml"/><Relationship Id="rId13" Type="http://schemas.openxmlformats.org/officeDocument/2006/relationships/hyperlink" Target="https://racing.hkjc.com/racing/video/play.asp?type=replay-full&amp;date=20240623&amp;no=10&amp;lang=eng" TargetMode="External"/><Relationship Id="rId18" Type="http://schemas.openxmlformats.org/officeDocument/2006/relationships/hyperlink" Target="https://racing.hkjc.com/racing/information/English/Racing/LocalResults.aspx?RaceDate=2024/09/15&amp;RaceNo=9" TargetMode="External"/><Relationship Id="rId39" Type="http://schemas.openxmlformats.org/officeDocument/2006/relationships/hyperlink" Target="https://racing.hkjc.com/racing/information/English/Racing/LocalResults.aspx?RaceDate=2024/03/16&amp;RaceNo=5" TargetMode="External"/><Relationship Id="rId109" Type="http://schemas.openxmlformats.org/officeDocument/2006/relationships/hyperlink" Target="https://racing.hkjc.com/racing/information/English/Horse/BTResult.aspx?Date=2025/01/17" TargetMode="External"/><Relationship Id="rId34" Type="http://schemas.openxmlformats.org/officeDocument/2006/relationships/hyperlink" Target="https://racing.hkjc.com/racing/video/play.asp?type=replay-full&amp;date=20250105&amp;no=02&amp;lang=eng" TargetMode="External"/><Relationship Id="rId50" Type="http://schemas.openxmlformats.org/officeDocument/2006/relationships/hyperlink" Target="https://racing.hkjc.com/racing/video/play.asp?type=replay-full&amp;date=20250105&amp;no=02&amp;lang=eng" TargetMode="External"/><Relationship Id="rId55" Type="http://schemas.openxmlformats.org/officeDocument/2006/relationships/hyperlink" Target="https://racing.hkjc.com/racing/information/English/Horse/BTResult.aspx?Date=2025/01/24" TargetMode="External"/><Relationship Id="rId76" Type="http://schemas.openxmlformats.org/officeDocument/2006/relationships/hyperlink" Target="https://racing.hkjc.com/racing/information/English/Horse/BTResult.aspx?Date=2025/01/28" TargetMode="External"/><Relationship Id="rId97" Type="http://schemas.openxmlformats.org/officeDocument/2006/relationships/hyperlink" Target="https://racing.hkjc.com/racing/information/English/Racing/LocalResults.aspx?RaceDate=2025/02/09&amp;RaceNo=6" TargetMode="External"/><Relationship Id="rId104" Type="http://schemas.openxmlformats.org/officeDocument/2006/relationships/hyperlink" Target="https://racing.hkjc.com/racing/information/English/Racing/LocalResults.aspx?RaceDate=2024/12/11&amp;RaceNo=3" TargetMode="External"/><Relationship Id="rId120" Type="http://schemas.openxmlformats.org/officeDocument/2006/relationships/hyperlink" Target="https://racing.hkjc.com/racing/video/play.asp?type=replay-full&amp;date=20241229&amp;no=05&amp;lang=eng" TargetMode="External"/><Relationship Id="rId125" Type="http://schemas.openxmlformats.org/officeDocument/2006/relationships/hyperlink" Target="https://racing.hkjc.com/racing/information/English/Racing/LocalResults.aspx?RaceDate=2024/03/03&amp;RaceNo=2" TargetMode="External"/><Relationship Id="rId141" Type="http://schemas.openxmlformats.org/officeDocument/2006/relationships/hyperlink" Target="https://racing.hkjc.com/racing/information/English/Racing/LocalResults.aspx?RaceDate=2024/12/15&amp;RaceNo=3" TargetMode="External"/><Relationship Id="rId146" Type="http://schemas.openxmlformats.org/officeDocument/2006/relationships/hyperlink" Target="https://racing.hkjc.com/racing/video/play.asp?type=replay-full&amp;date=20250131&amp;no=07&amp;lang=eng" TargetMode="External"/><Relationship Id="rId167" Type="http://schemas.openxmlformats.org/officeDocument/2006/relationships/hyperlink" Target="https://racing.hkjc.com/racing/video/play.asp?type=replay-full&amp;date=20250108&amp;no=04&amp;lang=eng" TargetMode="External"/><Relationship Id="rId188" Type="http://schemas.openxmlformats.org/officeDocument/2006/relationships/hyperlink" Target="https://racing.hkjc.com/racing/video/play.asp?type=replay-full&amp;date=20250131&amp;no=02&amp;lang=eng" TargetMode="External"/><Relationship Id="rId7" Type="http://schemas.openxmlformats.org/officeDocument/2006/relationships/hyperlink" Target="https://racing.hkjc.com/racing/video/play.asp?type=replay-full&amp;date=20240417&amp;no=03&amp;lang=eng" TargetMode="External"/><Relationship Id="rId71" Type="http://schemas.openxmlformats.org/officeDocument/2006/relationships/hyperlink" Target="https://racing.hkjc.com/racing/information/English/Horse/BTResult.aspx?Date=2025/01/03" TargetMode="External"/><Relationship Id="rId92" Type="http://schemas.openxmlformats.org/officeDocument/2006/relationships/hyperlink" Target="https://racing.hkjc.com/racing/video/play.asp?type=replay-full&amp;date=20241201&amp;no=02&amp;lang=eng" TargetMode="External"/><Relationship Id="rId162" Type="http://schemas.openxmlformats.org/officeDocument/2006/relationships/hyperlink" Target="https://racing.hkjc.com/racing/information/English/Racing/LocalResults.aspx?RaceDate=2024/10/27&amp;RaceNo=7" TargetMode="External"/><Relationship Id="rId183" Type="http://schemas.openxmlformats.org/officeDocument/2006/relationships/hyperlink" Target="https://racing.hkjc.com/racing/information/English/Racing/LocalResults.aspx?RaceDate=2024/12/15&amp;RaceNo=6" TargetMode="External"/><Relationship Id="rId2" Type="http://schemas.openxmlformats.org/officeDocument/2006/relationships/hyperlink" Target="https://racing.hkjc.com/racing/information/English/Racing/LocalResults.aspx?RaceDate=2024/03/10&amp;RaceNo=5" TargetMode="External"/><Relationship Id="rId29" Type="http://schemas.openxmlformats.org/officeDocument/2006/relationships/hyperlink" Target="https://racing.hkjc.com/racing/video/play.asp?type=replay-full&amp;date=20250131&amp;no=05&amp;lang=eng" TargetMode="External"/><Relationship Id="rId24" Type="http://schemas.openxmlformats.org/officeDocument/2006/relationships/hyperlink" Target="https://racing.hkjc.com/racing/information/English/Racing/LocalResults.aspx?RaceDate=2024/12/22&amp;RaceNo=8" TargetMode="External"/><Relationship Id="rId40" Type="http://schemas.openxmlformats.org/officeDocument/2006/relationships/hyperlink" Target="https://racing.hkjc.com/racing/video/play.asp?type=replay-full&amp;date=20240316&amp;no=05&amp;lang=eng" TargetMode="External"/><Relationship Id="rId45" Type="http://schemas.openxmlformats.org/officeDocument/2006/relationships/hyperlink" Target="https://racing.hkjc.com/racing/information/English/Racing/LocalResults.aspx?RaceDate=2024/10/27&amp;RaceNo=9" TargetMode="External"/><Relationship Id="rId66" Type="http://schemas.openxmlformats.org/officeDocument/2006/relationships/hyperlink" Target="https://racing.hkjc.com/racing/video/play.asp?type=replay-full&amp;date=20250131&amp;no=02&amp;lang=eng" TargetMode="External"/><Relationship Id="rId87" Type="http://schemas.openxmlformats.org/officeDocument/2006/relationships/hyperlink" Target="https://racing.hkjc.com/racing/information/English/Racing/LocalResults.aspx?RaceDate=2024/09/28&amp;RaceNo=7" TargetMode="External"/><Relationship Id="rId110" Type="http://schemas.openxmlformats.org/officeDocument/2006/relationships/hyperlink" Target="https://racing.hkjc.com/racing/information/English/Horse/Performance.aspx?HorseId=HK_2023_J490" TargetMode="External"/><Relationship Id="rId115" Type="http://schemas.openxmlformats.org/officeDocument/2006/relationships/hyperlink" Target="https://racing.hkjc.com/racing/information/English/Racing/LocalResults.aspx?RaceDate=2024/11/17&amp;RaceNo=3" TargetMode="External"/><Relationship Id="rId131" Type="http://schemas.openxmlformats.org/officeDocument/2006/relationships/hyperlink" Target="https://racing.hkjc.com/racing/information/English/Racing/LocalResults.aspx?RaceDate=2024/07/06&amp;RaceNo=5" TargetMode="External"/><Relationship Id="rId136" Type="http://schemas.openxmlformats.org/officeDocument/2006/relationships/hyperlink" Target="https://racing.hkjc.com/racing/video/play.asp?type=replay-full&amp;date=20240928&amp;no=08&amp;lang=eng" TargetMode="External"/><Relationship Id="rId157" Type="http://schemas.openxmlformats.org/officeDocument/2006/relationships/hyperlink" Target="https://racing.hkjc.com/racing/video/play.asp?type=replay-full&amp;date=20240915&amp;no=03&amp;lang=eng" TargetMode="External"/><Relationship Id="rId178" Type="http://schemas.openxmlformats.org/officeDocument/2006/relationships/hyperlink" Target="https://racing.hkjc.com/racing/video/play.asp?type=replay-full&amp;date=20241006&amp;no=09&amp;lang=eng" TargetMode="External"/><Relationship Id="rId61" Type="http://schemas.openxmlformats.org/officeDocument/2006/relationships/hyperlink" Target="https://racing.hkjc.com/racing/video/play.asp?type=replay-full&amp;date=20250105&amp;no=02&amp;lang=eng" TargetMode="External"/><Relationship Id="rId82" Type="http://schemas.openxmlformats.org/officeDocument/2006/relationships/hyperlink" Target="https://racing.hkjc.com/racing/information/English/Horse/Performance.aspx?HorseId=HK_2023_J366" TargetMode="External"/><Relationship Id="rId152" Type="http://schemas.openxmlformats.org/officeDocument/2006/relationships/hyperlink" Target="https://racing.hkjc.com/racing/information/English/Racing/LocalResults.aspx?RaceDate=2024/06/02&amp;RaceNo=6" TargetMode="External"/><Relationship Id="rId173" Type="http://schemas.openxmlformats.org/officeDocument/2006/relationships/hyperlink" Target="https://racing.hkjc.com/racing/information/English/Racing/LocalResults.aspx?RaceDate=2024/02/25&amp;RaceNo=9" TargetMode="External"/><Relationship Id="rId194" Type="http://schemas.openxmlformats.org/officeDocument/2006/relationships/hyperlink" Target="https://racing.hkjc.com/racing/information/English/Racing/LocalResults.aspx?RaceDate=2024/12/01&amp;RaceNo=5" TargetMode="External"/><Relationship Id="rId199" Type="http://schemas.openxmlformats.org/officeDocument/2006/relationships/hyperlink" Target="https://racing.hkjc.com/racing/video/play.asp?type=replay-full&amp;date=20250112&amp;no=02&amp;lang=eng" TargetMode="External"/><Relationship Id="rId19" Type="http://schemas.openxmlformats.org/officeDocument/2006/relationships/hyperlink" Target="https://racing.hkjc.com/racing/video/play.asp?type=replay-full&amp;date=20240915&amp;no=09&amp;lang=eng" TargetMode="External"/><Relationship Id="rId14" Type="http://schemas.openxmlformats.org/officeDocument/2006/relationships/hyperlink" Target="https://racing.hkjc.com/racing/information/English/Racing/LocalResults.aspx?RaceDate=2024/07/01&amp;RaceNo=4" TargetMode="External"/><Relationship Id="rId30" Type="http://schemas.openxmlformats.org/officeDocument/2006/relationships/hyperlink" Target="https://racing.hkjc.com/racing/information/English/Horse/Performance.aspx?HorseId=HK_2023_J478" TargetMode="External"/><Relationship Id="rId35" Type="http://schemas.openxmlformats.org/officeDocument/2006/relationships/hyperlink" Target="https://racing.hkjc.com/racing/information/English/Racing/LocalResults.aspx?RaceDate=2025/01/26&amp;RaceNo=4" TargetMode="External"/><Relationship Id="rId56" Type="http://schemas.openxmlformats.org/officeDocument/2006/relationships/hyperlink" Target="https://racing.hkjc.com/racing/information/English/Horse/BTResult.aspx?Date=2025/01/03" TargetMode="External"/><Relationship Id="rId77" Type="http://schemas.openxmlformats.org/officeDocument/2006/relationships/hyperlink" Target="https://racing.hkjc.com/racing/information/English/Horse/BTResult.aspx?Date=2025/01/14" TargetMode="External"/><Relationship Id="rId100" Type="http://schemas.openxmlformats.org/officeDocument/2006/relationships/hyperlink" Target="https://racing.hkjc.com/racing/information/English/Racing/LocalResults.aspx?RaceDate=2025/01/19&amp;RaceNo=2" TargetMode="External"/><Relationship Id="rId105" Type="http://schemas.openxmlformats.org/officeDocument/2006/relationships/hyperlink" Target="https://racing.hkjc.com/racing/video/play.asp?type=replay-full&amp;date=20241211&amp;no=03&amp;lang=eng" TargetMode="External"/><Relationship Id="rId126" Type="http://schemas.openxmlformats.org/officeDocument/2006/relationships/hyperlink" Target="https://racing.hkjc.com/racing/video/play.asp?type=replay-full&amp;date=20240303&amp;no=02&amp;lang=eng" TargetMode="External"/><Relationship Id="rId147" Type="http://schemas.openxmlformats.org/officeDocument/2006/relationships/hyperlink" Target="https://racing.hkjc.com/racing/information/English/Horse/Performance.aspx?HorseId=HK_2023_J241" TargetMode="External"/><Relationship Id="rId168" Type="http://schemas.openxmlformats.org/officeDocument/2006/relationships/hyperlink" Target="https://racing.hkjc.com/racing/information/English/Racing/LocalResults.aspx?RaceDate=2025/01/22&amp;RaceNo=2" TargetMode="External"/><Relationship Id="rId8" Type="http://schemas.openxmlformats.org/officeDocument/2006/relationships/hyperlink" Target="https://racing.hkjc.com/racing/information/English/Racing/LocalResults.aspx?RaceDate=2024/04/28&amp;RaceNo=10" TargetMode="External"/><Relationship Id="rId51" Type="http://schemas.openxmlformats.org/officeDocument/2006/relationships/hyperlink" Target="https://racing.hkjc.com/racing/information/English/Racing/LocalResults.aspx?RaceDate=2025/02/09&amp;RaceNo=3" TargetMode="External"/><Relationship Id="rId72" Type="http://schemas.openxmlformats.org/officeDocument/2006/relationships/hyperlink" Target="https://racing.hkjc.com/racing/information/English/Horse/BTResult.aspx?Date=2024/12/13" TargetMode="External"/><Relationship Id="rId93" Type="http://schemas.openxmlformats.org/officeDocument/2006/relationships/hyperlink" Target="https://racing.hkjc.com/racing/information/English/Racing/LocalResults.aspx?RaceDate=2024/12/15&amp;RaceNo=3" TargetMode="External"/><Relationship Id="rId98" Type="http://schemas.openxmlformats.org/officeDocument/2006/relationships/hyperlink" Target="https://racing.hkjc.com/racing/video/play.asp?type=replay-full&amp;date=20250209&amp;no=06&amp;lang=eng" TargetMode="External"/><Relationship Id="rId121" Type="http://schemas.openxmlformats.org/officeDocument/2006/relationships/hyperlink" Target="https://racing.hkjc.com/racing/information/English/Racing/LocalResults.aspx?RaceDate=2025/01/19&amp;RaceNo=2" TargetMode="External"/><Relationship Id="rId142" Type="http://schemas.openxmlformats.org/officeDocument/2006/relationships/hyperlink" Target="https://racing.hkjc.com/racing/video/play.asp?type=replay-full&amp;date=20241215&amp;no=03&amp;lang=eng" TargetMode="External"/><Relationship Id="rId163" Type="http://schemas.openxmlformats.org/officeDocument/2006/relationships/hyperlink" Target="https://racing.hkjc.com/racing/video/play.asp?type=replay-full&amp;date=20241027&amp;no=07&amp;lang=eng" TargetMode="External"/><Relationship Id="rId184" Type="http://schemas.openxmlformats.org/officeDocument/2006/relationships/hyperlink" Target="https://racing.hkjc.com/racing/video/play.asp?type=replay-full&amp;date=20241215&amp;no=06&amp;lang=eng" TargetMode="External"/><Relationship Id="rId189" Type="http://schemas.openxmlformats.org/officeDocument/2006/relationships/hyperlink" Target="https://racing.hkjc.com/racing/information/English/Horse/Performance.aspx?HorseId=HK_2023_J467" TargetMode="External"/><Relationship Id="rId3" Type="http://schemas.openxmlformats.org/officeDocument/2006/relationships/hyperlink" Target="https://racing.hkjc.com/racing/video/play.asp?type=replay-full&amp;date=20240310&amp;no=05&amp;lang=eng" TargetMode="External"/><Relationship Id="rId25" Type="http://schemas.openxmlformats.org/officeDocument/2006/relationships/hyperlink" Target="https://racing.hkjc.com/racing/video/play.asp?type=replay-full&amp;date=20241222&amp;no=08&amp;lang=eng" TargetMode="External"/><Relationship Id="rId46" Type="http://schemas.openxmlformats.org/officeDocument/2006/relationships/hyperlink" Target="https://racing.hkjc.com/racing/video/play.asp?type=replay-full&amp;date=20241027&amp;no=09&amp;lang=eng" TargetMode="External"/><Relationship Id="rId67" Type="http://schemas.openxmlformats.org/officeDocument/2006/relationships/hyperlink" Target="https://racing.hkjc.com/racing/information/English/Horse/Performance.aspx?HorseId=HK_2024_K218" TargetMode="External"/><Relationship Id="rId116" Type="http://schemas.openxmlformats.org/officeDocument/2006/relationships/hyperlink" Target="https://racing.hkjc.com/racing/video/play.asp?type=replay-full&amp;date=20241117&amp;no=03&amp;lang=eng" TargetMode="External"/><Relationship Id="rId137" Type="http://schemas.openxmlformats.org/officeDocument/2006/relationships/hyperlink" Target="https://racing.hkjc.com/racing/information/English/Racing/LocalResults.aspx?RaceDate=2024/10/20&amp;RaceNo=6" TargetMode="External"/><Relationship Id="rId158" Type="http://schemas.openxmlformats.org/officeDocument/2006/relationships/hyperlink" Target="https://racing.hkjc.com/racing/information/English/Racing/LocalResults.aspx?RaceDate=2024/09/22&amp;RaceNo=3" TargetMode="External"/><Relationship Id="rId20" Type="http://schemas.openxmlformats.org/officeDocument/2006/relationships/hyperlink" Target="https://racing.hkjc.com/racing/information/English/Racing/LocalResults.aspx?RaceDate=2024/10/06&amp;RaceNo=9" TargetMode="External"/><Relationship Id="rId41" Type="http://schemas.openxmlformats.org/officeDocument/2006/relationships/hyperlink" Target="https://racing.hkjc.com/racing/information/English/Racing/LocalResults.aspx?RaceDate=2024/09/15&amp;RaceNo=9" TargetMode="External"/><Relationship Id="rId62" Type="http://schemas.openxmlformats.org/officeDocument/2006/relationships/hyperlink" Target="https://racing.hkjc.com/racing/information/English/Horse/BTResult.aspx?Date=2025/02/15" TargetMode="External"/><Relationship Id="rId83" Type="http://schemas.openxmlformats.org/officeDocument/2006/relationships/hyperlink" Target="https://racing.hkjc.com/racing/information/English/Racing/LocalResults.aspx?RaceDate=2024/06/26&amp;RaceNo=9" TargetMode="External"/><Relationship Id="rId88" Type="http://schemas.openxmlformats.org/officeDocument/2006/relationships/hyperlink" Target="https://racing.hkjc.com/racing/video/play.asp?type=replay-full&amp;date=20240928&amp;no=07&amp;lang=eng" TargetMode="External"/><Relationship Id="rId111" Type="http://schemas.openxmlformats.org/officeDocument/2006/relationships/hyperlink" Target="https://racing.hkjc.com/racing/information/English/Racing/LocalResults.aspx?RaceDate=2024/10/01&amp;RaceNo=3" TargetMode="External"/><Relationship Id="rId132" Type="http://schemas.openxmlformats.org/officeDocument/2006/relationships/hyperlink" Target="https://racing.hkjc.com/racing/video/play.asp?type=replay-full&amp;date=20240706&amp;no=05&amp;lang=eng" TargetMode="External"/><Relationship Id="rId153" Type="http://schemas.openxmlformats.org/officeDocument/2006/relationships/hyperlink" Target="https://racing.hkjc.com/racing/video/play.asp?type=replay-full&amp;date=20240602&amp;no=06&amp;lang=eng" TargetMode="External"/><Relationship Id="rId174" Type="http://schemas.openxmlformats.org/officeDocument/2006/relationships/hyperlink" Target="https://racing.hkjc.com/racing/video/play.asp?type=replay-full&amp;date=20240225&amp;no=09&amp;lang=eng" TargetMode="External"/><Relationship Id="rId179" Type="http://schemas.openxmlformats.org/officeDocument/2006/relationships/hyperlink" Target="https://racing.hkjc.com/racing/information/English/Racing/LocalResults.aspx?RaceDate=2024/11/09&amp;RaceNo=8" TargetMode="External"/><Relationship Id="rId195" Type="http://schemas.openxmlformats.org/officeDocument/2006/relationships/hyperlink" Target="https://racing.hkjc.com/racing/video/play.asp?type=replay-full&amp;date=20241201&amp;no=05&amp;lang=eng" TargetMode="External"/><Relationship Id="rId190" Type="http://schemas.openxmlformats.org/officeDocument/2006/relationships/hyperlink" Target="https://racing.hkjc.com/racing/information/English/Racing/LocalResults.aspx?RaceDate=2024/10/16&amp;RaceNo=6" TargetMode="External"/><Relationship Id="rId15" Type="http://schemas.openxmlformats.org/officeDocument/2006/relationships/hyperlink" Target="https://racing.hkjc.com/racing/video/play.asp?type=replay-full&amp;date=20240701&amp;no=04&amp;lang=eng" TargetMode="External"/><Relationship Id="rId36" Type="http://schemas.openxmlformats.org/officeDocument/2006/relationships/hyperlink" Target="https://racing.hkjc.com/racing/video/play.asp?type=replay-full&amp;date=20250126&amp;no=04&amp;lang=eng" TargetMode="External"/><Relationship Id="rId57" Type="http://schemas.openxmlformats.org/officeDocument/2006/relationships/hyperlink" Target="https://racing.hkjc.com/racing/information/English/Horse/BTResult.aspx?Date=2024/12/19" TargetMode="External"/><Relationship Id="rId106" Type="http://schemas.openxmlformats.org/officeDocument/2006/relationships/hyperlink" Target="https://racing.hkjc.com/racing/information/English/Racing/LocalResults.aspx?RaceDate=2025/01/05&amp;RaceNo=9" TargetMode="External"/><Relationship Id="rId127" Type="http://schemas.openxmlformats.org/officeDocument/2006/relationships/hyperlink" Target="https://racing.hkjc.com/racing/information/English/Racing/LocalResults.aspx?RaceDate=2024/03/31&amp;RaceNo=8" TargetMode="External"/><Relationship Id="rId10" Type="http://schemas.openxmlformats.org/officeDocument/2006/relationships/hyperlink" Target="https://racing.hkjc.com/racing/information/English/Racing/LocalResults.aspx?RaceDate=2024/05/26&amp;RaceNo=9" TargetMode="External"/><Relationship Id="rId31" Type="http://schemas.openxmlformats.org/officeDocument/2006/relationships/hyperlink" Target="https://racing.hkjc.com/racing/information/English/Racing/LocalResults.aspx?RaceDate=2024/11/24&amp;RaceNo=2" TargetMode="External"/><Relationship Id="rId52" Type="http://schemas.openxmlformats.org/officeDocument/2006/relationships/hyperlink" Target="https://racing.hkjc.com/racing/video/play.asp?type=replay-full&amp;date=20250209&amp;no=03&amp;lang=eng" TargetMode="External"/><Relationship Id="rId73" Type="http://schemas.openxmlformats.org/officeDocument/2006/relationships/hyperlink" Target="https://racing.hkjc.com/racing/information/English/Horse/Performance.aspx?HorseId=HK_2024_K008" TargetMode="External"/><Relationship Id="rId78" Type="http://schemas.openxmlformats.org/officeDocument/2006/relationships/hyperlink" Target="https://racing.hkjc.com/racing/information/English/Horse/BTResult.aspx?Date=2024/12/27" TargetMode="External"/><Relationship Id="rId94" Type="http://schemas.openxmlformats.org/officeDocument/2006/relationships/hyperlink" Target="https://racing.hkjc.com/racing/video/play.asp?type=replay-full&amp;date=20241215&amp;no=03&amp;lang=eng" TargetMode="External"/><Relationship Id="rId99" Type="http://schemas.openxmlformats.org/officeDocument/2006/relationships/hyperlink" Target="https://racing.hkjc.com/racing/information/English/Horse/Performance.aspx?HorseId=HK_2024_K136" TargetMode="External"/><Relationship Id="rId101" Type="http://schemas.openxmlformats.org/officeDocument/2006/relationships/hyperlink" Target="https://racing.hkjc.com/racing/video/play.asp?type=replay-full&amp;date=20250119&amp;no=02&amp;lang=eng" TargetMode="External"/><Relationship Id="rId122" Type="http://schemas.openxmlformats.org/officeDocument/2006/relationships/hyperlink" Target="https://racing.hkjc.com/racing/video/play.asp?type=replay-full&amp;date=20250119&amp;no=02&amp;lang=eng" TargetMode="External"/><Relationship Id="rId143" Type="http://schemas.openxmlformats.org/officeDocument/2006/relationships/hyperlink" Target="https://racing.hkjc.com/racing/information/English/Racing/LocalResults.aspx?RaceDate=2025/01/05&amp;RaceNo=4" TargetMode="External"/><Relationship Id="rId148" Type="http://schemas.openxmlformats.org/officeDocument/2006/relationships/hyperlink" Target="https://racing.hkjc.com/racing/information/English/Racing/LocalResults.aspx?RaceDate=2024/04/14&amp;RaceNo=4" TargetMode="External"/><Relationship Id="rId164" Type="http://schemas.openxmlformats.org/officeDocument/2006/relationships/hyperlink" Target="https://racing.hkjc.com/racing/information/English/Racing/LocalResults.aspx?RaceDate=2024/11/27&amp;RaceNo=5" TargetMode="External"/><Relationship Id="rId169" Type="http://schemas.openxmlformats.org/officeDocument/2006/relationships/hyperlink" Target="https://racing.hkjc.com/racing/video/play.asp?type=replay-full&amp;date=20250122&amp;no=02&amp;lang=eng" TargetMode="External"/><Relationship Id="rId185" Type="http://schemas.openxmlformats.org/officeDocument/2006/relationships/hyperlink" Target="https://racing.hkjc.com/racing/information/English/Racing/LocalResults.aspx?RaceDate=2025/01/01&amp;RaceNo=3" TargetMode="External"/><Relationship Id="rId4" Type="http://schemas.openxmlformats.org/officeDocument/2006/relationships/hyperlink" Target="https://racing.hkjc.com/racing/information/English/Racing/LocalResults.aspx?RaceDate=2024/03/31&amp;RaceNo=8" TargetMode="External"/><Relationship Id="rId9" Type="http://schemas.openxmlformats.org/officeDocument/2006/relationships/hyperlink" Target="https://racing.hkjc.com/racing/video/play.asp?type=replay-full&amp;date=20240428&amp;no=10&amp;lang=eng" TargetMode="External"/><Relationship Id="rId180" Type="http://schemas.openxmlformats.org/officeDocument/2006/relationships/hyperlink" Target="https://racing.hkjc.com/racing/video/play.asp?type=replay-full&amp;date=20241109&amp;no=08&amp;lang=eng" TargetMode="External"/><Relationship Id="rId26" Type="http://schemas.openxmlformats.org/officeDocument/2006/relationships/hyperlink" Target="https://racing.hkjc.com/racing/information/English/Racing/LocalResults.aspx?RaceDate=2025/01/01&amp;RaceNo=6" TargetMode="External"/><Relationship Id="rId47" Type="http://schemas.openxmlformats.org/officeDocument/2006/relationships/hyperlink" Target="https://racing.hkjc.com/racing/information/English/Racing/LocalResults.aspx?RaceDate=2024/12/15&amp;RaceNo=4" TargetMode="External"/><Relationship Id="rId68" Type="http://schemas.openxmlformats.org/officeDocument/2006/relationships/hyperlink" Target="https://racing.hkjc.com/racing/information/English/Horse/BTResult.aspx?Date=2025/02/15" TargetMode="External"/><Relationship Id="rId89" Type="http://schemas.openxmlformats.org/officeDocument/2006/relationships/hyperlink" Target="https://racing.hkjc.com/racing/information/English/Racing/LocalResults.aspx?RaceDate=2024/10/20&amp;RaceNo=8" TargetMode="External"/><Relationship Id="rId112" Type="http://schemas.openxmlformats.org/officeDocument/2006/relationships/hyperlink" Target="https://racing.hkjc.com/racing/video/play.asp?type=replay-full&amp;date=20241001&amp;no=03&amp;lang=eng" TargetMode="External"/><Relationship Id="rId133" Type="http://schemas.openxmlformats.org/officeDocument/2006/relationships/hyperlink" Target="https://racing.hkjc.com/racing/information/English/Racing/LocalResults.aspx?RaceDate=2024/09/15&amp;RaceNo=3" TargetMode="External"/><Relationship Id="rId154" Type="http://schemas.openxmlformats.org/officeDocument/2006/relationships/hyperlink" Target="https://racing.hkjc.com/racing/information/English/Racing/LocalResults.aspx?RaceDate=2024/07/10&amp;RaceNo=7" TargetMode="External"/><Relationship Id="rId175" Type="http://schemas.openxmlformats.org/officeDocument/2006/relationships/hyperlink" Target="https://racing.hkjc.com/racing/information/English/Racing/LocalResults.aspx?RaceDate=2024/03/16&amp;RaceNo=10" TargetMode="External"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information/English/Horse/BTResult.aspx?Date=2024/12/27" TargetMode="External"/><Relationship Id="rId21" Type="http://schemas.openxmlformats.org/officeDocument/2006/relationships/hyperlink" Target="https://racing.hkjc.com/racing/video/play.asp?type=replay-full&amp;date=20241204&amp;no=07&amp;lang=eng" TargetMode="External"/><Relationship Id="rId42" Type="http://schemas.openxmlformats.org/officeDocument/2006/relationships/hyperlink" Target="https://racing.hkjc.com/racing/information/English/Racing/LocalResults.aspx?RaceDate=2024/09/28&amp;RaceNo=8" TargetMode="External"/><Relationship Id="rId63" Type="http://schemas.openxmlformats.org/officeDocument/2006/relationships/hyperlink" Target="https://racing.hkjc.com/racing/information/English/Racing/LocalResults.aspx?RaceDate=2024/06/23&amp;RaceNo=11" TargetMode="External"/><Relationship Id="rId84" Type="http://schemas.openxmlformats.org/officeDocument/2006/relationships/hyperlink" Target="https://racing.hkjc.com/racing/information/English/Horse/BTResult.aspx?Date=2025/01/17" TargetMode="External"/><Relationship Id="rId138" Type="http://schemas.openxmlformats.org/officeDocument/2006/relationships/hyperlink" Target="https://racing.hkjc.com/racing/information/English/Racing/LocalResults.aspx?RaceDate=2025/01/12&amp;RaceNo=5" TargetMode="External"/><Relationship Id="rId159" Type="http://schemas.openxmlformats.org/officeDocument/2006/relationships/hyperlink" Target="https://racing.hkjc.com/racing/information/English/Racing/LocalResults.aspx?RaceDate=2025/01/31&amp;RaceNo=2" TargetMode="External"/><Relationship Id="rId170" Type="http://schemas.openxmlformats.org/officeDocument/2006/relationships/hyperlink" Target="https://racing.hkjc.com/racing/information/English/Racing/LocalResults.aspx?RaceDate=2024/06/02&amp;RaceNo=5" TargetMode="External"/><Relationship Id="rId191" Type="http://schemas.openxmlformats.org/officeDocument/2006/relationships/hyperlink" Target="https://racing.hkjc.com/racing/information/English/Horse/Performance.aspx?HorseId=HK_2022_H354" TargetMode="External"/><Relationship Id="rId205" Type="http://schemas.openxmlformats.org/officeDocument/2006/relationships/hyperlink" Target="https://racing.hkjc.com/racing/video/play.asp?type=replay-full&amp;date=20240704&amp;no=06&amp;lang=eng" TargetMode="External"/><Relationship Id="rId107" Type="http://schemas.openxmlformats.org/officeDocument/2006/relationships/hyperlink" Target="https://racing.hkjc.com/racing/information/English/Racing/LocalResults.aspx?RaceDate=2024/12/26&amp;RaceNo=8" TargetMode="External"/><Relationship Id="rId11" Type="http://schemas.openxmlformats.org/officeDocument/2006/relationships/hyperlink" Target="https://racing.hkjc.com/racing/video/play.asp?type=replay-full&amp;date=20240612&amp;no=09&amp;lang=eng" TargetMode="External"/><Relationship Id="rId32" Type="http://schemas.openxmlformats.org/officeDocument/2006/relationships/hyperlink" Target="https://racing.hkjc.com/racing/information/English/Racing/LocalResults.aspx?RaceDate=2024/05/19&amp;RaceNo=4" TargetMode="External"/><Relationship Id="rId53" Type="http://schemas.openxmlformats.org/officeDocument/2006/relationships/hyperlink" Target="https://racing.hkjc.com/racing/video/play.asp?type=replay-full&amp;date=20250205&amp;no=09&amp;lang=eng" TargetMode="External"/><Relationship Id="rId74" Type="http://schemas.openxmlformats.org/officeDocument/2006/relationships/hyperlink" Target="https://racing.hkjc.com/racing/video/play.asp?type=replay-full&amp;date=20241201&amp;no=08&amp;lang=eng" TargetMode="External"/><Relationship Id="rId128" Type="http://schemas.openxmlformats.org/officeDocument/2006/relationships/hyperlink" Target="https://racing.hkjc.com/racing/information/English/Racing/LocalResults.aspx?RaceDate=2024/09/08&amp;RaceNo=5" TargetMode="External"/><Relationship Id="rId149" Type="http://schemas.openxmlformats.org/officeDocument/2006/relationships/hyperlink" Target="https://racing.hkjc.com/racing/information/English/Racing/LocalResults.aspx?RaceDate=2024/09/25&amp;RaceNo=7" TargetMode="External"/><Relationship Id="rId5" Type="http://schemas.openxmlformats.org/officeDocument/2006/relationships/hyperlink" Target="https://racing.hkjc.com/racing/video/play.asp?type=replay-full&amp;date=20240501&amp;no=07&amp;lang=eng" TargetMode="External"/><Relationship Id="rId90" Type="http://schemas.openxmlformats.org/officeDocument/2006/relationships/hyperlink" Target="https://racing.hkjc.com/racing/information/English/Horse/Performance.aspx?HorseId=HK_2024_K153" TargetMode="External"/><Relationship Id="rId95" Type="http://schemas.openxmlformats.org/officeDocument/2006/relationships/hyperlink" Target="https://racing.hkjc.com/racing/information/English/Racing/LocalResults.aspx?RaceDate=2024/02/25&amp;RaceNo=5" TargetMode="External"/><Relationship Id="rId160" Type="http://schemas.openxmlformats.org/officeDocument/2006/relationships/hyperlink" Target="https://racing.hkjc.com/racing/video/play.asp?type=replay-full&amp;date=20250131&amp;no=02&amp;lang=eng" TargetMode="External"/><Relationship Id="rId165" Type="http://schemas.openxmlformats.org/officeDocument/2006/relationships/hyperlink" Target="https://racing.hkjc.com/racing/video/play.asp?type=replay-full&amp;date=20240327&amp;no=04&amp;lang=eng" TargetMode="External"/><Relationship Id="rId181" Type="http://schemas.openxmlformats.org/officeDocument/2006/relationships/hyperlink" Target="https://racing.hkjc.com/racing/video/play.asp?type=replay-full&amp;date=20241215&amp;no=05&amp;lang=eng" TargetMode="External"/><Relationship Id="rId186" Type="http://schemas.openxmlformats.org/officeDocument/2006/relationships/hyperlink" Target="https://racing.hkjc.com/racing/information/English/Horse/Performance.aspx?HorseId=HK_2023_J223" TargetMode="External"/><Relationship Id="rId216" Type="http://schemas.openxmlformats.org/officeDocument/2006/relationships/hyperlink" Target="https://racing.hkjc.com/racing/information/English/Racing/LocalResults.aspx?RaceDate=2025/02/09&amp;RaceNo=1" TargetMode="External"/><Relationship Id="rId211" Type="http://schemas.openxmlformats.org/officeDocument/2006/relationships/hyperlink" Target="https://racing.hkjc.com/racing/video/play.asp?type=replay-full&amp;date=20241103&amp;no=03&amp;lang=eng" TargetMode="External"/><Relationship Id="rId22" Type="http://schemas.openxmlformats.org/officeDocument/2006/relationships/hyperlink" Target="https://racing.hkjc.com/racing/information/English/Racing/LocalResults.aspx?RaceDate=2024/12/18&amp;RaceNo=8" TargetMode="External"/><Relationship Id="rId27" Type="http://schemas.openxmlformats.org/officeDocument/2006/relationships/hyperlink" Target="https://racing.hkjc.com/racing/information/English/Racing/LocalResults.aspx?RaceDate=2025/01/15&amp;RaceNo=6" TargetMode="External"/><Relationship Id="rId43" Type="http://schemas.openxmlformats.org/officeDocument/2006/relationships/hyperlink" Target="https://racing.hkjc.com/racing/video/play.asp?type=replay-full&amp;date=20240928&amp;no=08&amp;lang=eng" TargetMode="External"/><Relationship Id="rId48" Type="http://schemas.openxmlformats.org/officeDocument/2006/relationships/hyperlink" Target="https://racing.hkjc.com/racing/information/English/Racing/LocalResults.aspx?RaceDate=2024/12/18&amp;RaceNo=7" TargetMode="External"/><Relationship Id="rId64" Type="http://schemas.openxmlformats.org/officeDocument/2006/relationships/hyperlink" Target="https://racing.hkjc.com/racing/video/play.asp?type=replay-full&amp;date=20240623&amp;no=11&amp;lang=eng" TargetMode="External"/><Relationship Id="rId69" Type="http://schemas.openxmlformats.org/officeDocument/2006/relationships/hyperlink" Target="https://racing.hkjc.com/racing/information/English/Racing/LocalResults.aspx?RaceDate=2024/10/09&amp;RaceNo=7" TargetMode="External"/><Relationship Id="rId113" Type="http://schemas.openxmlformats.org/officeDocument/2006/relationships/hyperlink" Target="https://racing.hkjc.com/racing/information/English/Racing/LocalResults.aspx?RaceDate=2025/02/09&amp;RaceNo=4" TargetMode="External"/><Relationship Id="rId118" Type="http://schemas.openxmlformats.org/officeDocument/2006/relationships/hyperlink" Target="https://racing.hkjc.com/racing/information/English/Horse/BTResult.aspx?Date=2024/12/16" TargetMode="External"/><Relationship Id="rId134" Type="http://schemas.openxmlformats.org/officeDocument/2006/relationships/hyperlink" Target="https://racing.hkjc.com/racing/information/English/Racing/LocalResults.aspx?RaceDate=2024/11/17&amp;RaceNo=4" TargetMode="External"/><Relationship Id="rId139" Type="http://schemas.openxmlformats.org/officeDocument/2006/relationships/hyperlink" Target="https://racing.hkjc.com/racing/video/play.asp?type=replay-full&amp;date=20250112&amp;no=05&amp;lang=eng" TargetMode="External"/><Relationship Id="rId80" Type="http://schemas.openxmlformats.org/officeDocument/2006/relationships/hyperlink" Target="https://racing.hkjc.com/racing/information/English/Racing/LocalResults.aspx?RaceDate=2024/12/29&amp;RaceNo=5" TargetMode="External"/><Relationship Id="rId85" Type="http://schemas.openxmlformats.org/officeDocument/2006/relationships/hyperlink" Target="https://racing.hkjc.com/racing/information/English/Horse/BTResult.aspx?Date=2025/01/03" TargetMode="External"/><Relationship Id="rId150" Type="http://schemas.openxmlformats.org/officeDocument/2006/relationships/hyperlink" Target="https://racing.hkjc.com/racing/video/play.asp?type=replay-full&amp;date=20240925&amp;no=07&amp;lang=eng" TargetMode="External"/><Relationship Id="rId155" Type="http://schemas.openxmlformats.org/officeDocument/2006/relationships/hyperlink" Target="https://racing.hkjc.com/racing/information/English/Racing/LocalResults.aspx?RaceDate=2024/12/11&amp;RaceNo=8" TargetMode="External"/><Relationship Id="rId171" Type="http://schemas.openxmlformats.org/officeDocument/2006/relationships/hyperlink" Target="https://racing.hkjc.com/racing/video/play.asp?type=replay-full&amp;date=20240602&amp;no=05&amp;lang=eng" TargetMode="External"/><Relationship Id="rId176" Type="http://schemas.openxmlformats.org/officeDocument/2006/relationships/hyperlink" Target="https://racing.hkjc.com/racing/information/English/Racing/LocalResults.aspx?RaceDate=2024/10/20&amp;RaceNo=3" TargetMode="External"/><Relationship Id="rId192" Type="http://schemas.openxmlformats.org/officeDocument/2006/relationships/hyperlink" Target="https://racing.hkjc.com/racing/information/English/Racing/LocalResults.aspx?RaceDate=2024/02/25&amp;RaceNo=1" TargetMode="External"/><Relationship Id="rId197" Type="http://schemas.openxmlformats.org/officeDocument/2006/relationships/hyperlink" Target="https://racing.hkjc.com/racing/video/play.asp?type=replay-full&amp;date=20240407&amp;no=02&amp;lang=eng" TargetMode="External"/><Relationship Id="rId206" Type="http://schemas.openxmlformats.org/officeDocument/2006/relationships/hyperlink" Target="https://racing.hkjc.com/racing/information/English/Racing/LocalResults.aspx?RaceDate=2024/09/15&amp;RaceNo=1" TargetMode="External"/><Relationship Id="rId201" Type="http://schemas.openxmlformats.org/officeDocument/2006/relationships/hyperlink" Target="https://racing.hkjc.com/racing/video/play.asp?type=replay-full&amp;date=20240519&amp;no=05&amp;lang=eng" TargetMode="External"/><Relationship Id="rId12" Type="http://schemas.openxmlformats.org/officeDocument/2006/relationships/hyperlink" Target="https://racing.hkjc.com/racing/information/English/Racing/LocalResults.aspx?RaceDate=2024/09/11&amp;RaceNo=8" TargetMode="External"/><Relationship Id="rId17" Type="http://schemas.openxmlformats.org/officeDocument/2006/relationships/hyperlink" Target="https://racing.hkjc.com/racing/video/play.asp?type=replay-full&amp;date=20241020&amp;no=10&amp;lang=eng" TargetMode="External"/><Relationship Id="rId33" Type="http://schemas.openxmlformats.org/officeDocument/2006/relationships/hyperlink" Target="https://racing.hkjc.com/racing/video/play.asp?type=replay-full&amp;date=20240519&amp;no=04&amp;lang=eng" TargetMode="External"/><Relationship Id="rId38" Type="http://schemas.openxmlformats.org/officeDocument/2006/relationships/hyperlink" Target="https://racing.hkjc.com/racing/information/English/Racing/LocalResults.aspx?RaceDate=2024/07/10&amp;RaceNo=4" TargetMode="External"/><Relationship Id="rId59" Type="http://schemas.openxmlformats.org/officeDocument/2006/relationships/hyperlink" Target="https://racing.hkjc.com/racing/information/English/Racing/LocalResults.aspx?RaceDate=2024/05/11&amp;RaceNo=9" TargetMode="External"/><Relationship Id="rId103" Type="http://schemas.openxmlformats.org/officeDocument/2006/relationships/hyperlink" Target="https://racing.hkjc.com/racing/information/English/Racing/LocalResults.aspx?RaceDate=2024/05/11&amp;RaceNo=6" TargetMode="External"/><Relationship Id="rId108" Type="http://schemas.openxmlformats.org/officeDocument/2006/relationships/hyperlink" Target="https://racing.hkjc.com/racing/video/play.asp?type=replay-full&amp;date=20241226&amp;no=08&amp;lang=eng" TargetMode="External"/><Relationship Id="rId124" Type="http://schemas.openxmlformats.org/officeDocument/2006/relationships/hyperlink" Target="https://racing.hkjc.com/racing/video/play.asp?type=replay-full&amp;date=20250108&amp;no=02&amp;lang=eng" TargetMode="External"/><Relationship Id="rId129" Type="http://schemas.openxmlformats.org/officeDocument/2006/relationships/hyperlink" Target="https://racing.hkjc.com/racing/video/play.asp?type=replay-full&amp;date=20240908&amp;no=05&amp;lang=eng" TargetMode="External"/><Relationship Id="rId54" Type="http://schemas.openxmlformats.org/officeDocument/2006/relationships/hyperlink" Target="https://racing.hkjc.com/racing/information/English/Horse/Performance.aspx?HorseId=HK_2020_E346" TargetMode="External"/><Relationship Id="rId70" Type="http://schemas.openxmlformats.org/officeDocument/2006/relationships/hyperlink" Target="https://racing.hkjc.com/racing/video/play.asp?type=replay-full&amp;date=20241009&amp;no=07&amp;lang=eng" TargetMode="External"/><Relationship Id="rId75" Type="http://schemas.openxmlformats.org/officeDocument/2006/relationships/hyperlink" Target="https://racing.hkjc.com/racing/information/English/Racing/LocalResults.aspx?RaceDate=2024/12/18&amp;RaceNo=8" TargetMode="External"/><Relationship Id="rId91" Type="http://schemas.openxmlformats.org/officeDocument/2006/relationships/hyperlink" Target="https://racing.hkjc.com/racing/information/English/Racing/LocalResults.aspx?RaceDate=2025/01/26&amp;RaceNo=6" TargetMode="External"/><Relationship Id="rId96" Type="http://schemas.openxmlformats.org/officeDocument/2006/relationships/hyperlink" Target="https://racing.hkjc.com/racing/video/play.asp?type=replay-full&amp;date=20240225&amp;no=05&amp;lang=eng" TargetMode="External"/><Relationship Id="rId140" Type="http://schemas.openxmlformats.org/officeDocument/2006/relationships/hyperlink" Target="https://racing.hkjc.com/racing/information/English/Horse/Performance.aspx?HorseId=HK_2022_H277" TargetMode="External"/><Relationship Id="rId145" Type="http://schemas.openxmlformats.org/officeDocument/2006/relationships/hyperlink" Target="https://racing.hkjc.com/racing/information/English/Racing/LocalResults.aspx?RaceDate=2024/06/15&amp;RaceNo=5" TargetMode="External"/><Relationship Id="rId161" Type="http://schemas.openxmlformats.org/officeDocument/2006/relationships/hyperlink" Target="https://racing.hkjc.com/racing/information/English/Horse/Performance.aspx?HorseId=HK_2023_J176" TargetMode="External"/><Relationship Id="rId166" Type="http://schemas.openxmlformats.org/officeDocument/2006/relationships/hyperlink" Target="https://racing.hkjc.com/racing/information/English/Racing/LocalResults.aspx?RaceDate=2024/04/14&amp;RaceNo=9" TargetMode="External"/><Relationship Id="rId182" Type="http://schemas.openxmlformats.org/officeDocument/2006/relationships/hyperlink" Target="https://racing.hkjc.com/racing/information/English/Racing/LocalResults.aspx?RaceDate=2025/01/01&amp;RaceNo=5" TargetMode="External"/><Relationship Id="rId187" Type="http://schemas.openxmlformats.org/officeDocument/2006/relationships/hyperlink" Target="https://racing.hkjc.com/racing/information/English/Racing/LocalResults.aspx?RaceDate=2025/01/05&amp;RaceNo=2" TargetMode="External"/><Relationship Id="rId217" Type="http://schemas.openxmlformats.org/officeDocument/2006/relationships/hyperlink" Target="https://racing.hkjc.com/racing/video/play.asp?type=replay-full&amp;date=20250209&amp;no=01&amp;lang=eng" TargetMode="External"/><Relationship Id="rId1" Type="http://schemas.openxmlformats.org/officeDocument/2006/relationships/hyperlink" Target="https://racing.hkjc.com/racing/information/English/Horse/Performance.aspx?HorseId=HK_2020_E434" TargetMode="External"/><Relationship Id="rId6" Type="http://schemas.openxmlformats.org/officeDocument/2006/relationships/hyperlink" Target="https://racing.hkjc.com/racing/information/English/Racing/LocalResults.aspx?RaceDate=2024/05/15&amp;RaceNo=9" TargetMode="External"/><Relationship Id="rId212" Type="http://schemas.openxmlformats.org/officeDocument/2006/relationships/hyperlink" Target="https://racing.hkjc.com/racing/information/English/Racing/LocalResults.aspx?RaceDate=2024/11/24&amp;RaceNo=6" TargetMode="External"/><Relationship Id="rId23" Type="http://schemas.openxmlformats.org/officeDocument/2006/relationships/hyperlink" Target="https://racing.hkjc.com/racing/video/play.asp?type=replay-full&amp;date=20241218&amp;no=08&amp;lang=eng" TargetMode="External"/><Relationship Id="rId28" Type="http://schemas.openxmlformats.org/officeDocument/2006/relationships/hyperlink" Target="https://racing.hkjc.com/racing/video/play.asp?type=replay-full&amp;date=20250115&amp;no=06&amp;lang=eng" TargetMode="External"/><Relationship Id="rId49" Type="http://schemas.openxmlformats.org/officeDocument/2006/relationships/hyperlink" Target="https://racing.hkjc.com/racing/video/play.asp?type=replay-full&amp;date=20241218&amp;no=07&amp;lang=eng" TargetMode="External"/><Relationship Id="rId114" Type="http://schemas.openxmlformats.org/officeDocument/2006/relationships/hyperlink" Target="https://racing.hkjc.com/racing/video/play.asp?type=replay-full&amp;date=20250209&amp;no=04&amp;lang=eng" TargetMode="External"/><Relationship Id="rId119" Type="http://schemas.openxmlformats.org/officeDocument/2006/relationships/hyperlink" Target="https://racing.hkjc.com/racing/information/English/Horse/BTResult.aspx?Date=2024/02/02" TargetMode="External"/><Relationship Id="rId44" Type="http://schemas.openxmlformats.org/officeDocument/2006/relationships/hyperlink" Target="https://racing.hkjc.com/racing/information/English/Racing/LocalResults.aspx?RaceDate=2024/10/20&amp;RaceNo=6" TargetMode="External"/><Relationship Id="rId60" Type="http://schemas.openxmlformats.org/officeDocument/2006/relationships/hyperlink" Target="https://racing.hkjc.com/racing/video/play.asp?type=replay-full&amp;date=20240511&amp;no=09&amp;lang=eng" TargetMode="External"/><Relationship Id="rId65" Type="http://schemas.openxmlformats.org/officeDocument/2006/relationships/hyperlink" Target="https://racing.hkjc.com/racing/information/English/Racing/LocalResults.aspx?RaceDate=2024/07/04&amp;RaceNo=8" TargetMode="External"/><Relationship Id="rId81" Type="http://schemas.openxmlformats.org/officeDocument/2006/relationships/hyperlink" Target="https://racing.hkjc.com/racing/video/play.asp?type=replay-full&amp;date=20241229&amp;no=05&amp;lang=eng" TargetMode="External"/><Relationship Id="rId86" Type="http://schemas.openxmlformats.org/officeDocument/2006/relationships/hyperlink" Target="https://racing.hkjc.com/racing/information/English/Horse/BTResult.aspx?Date=2024/12/13" TargetMode="External"/><Relationship Id="rId130" Type="http://schemas.openxmlformats.org/officeDocument/2006/relationships/hyperlink" Target="https://racing.hkjc.com/racing/information/English/Racing/LocalResults.aspx?RaceDate=2024/09/22&amp;RaceNo=3" TargetMode="External"/><Relationship Id="rId135" Type="http://schemas.openxmlformats.org/officeDocument/2006/relationships/hyperlink" Target="https://racing.hkjc.com/racing/video/play.asp?type=replay-full&amp;date=20241117&amp;no=04&amp;lang=eng" TargetMode="External"/><Relationship Id="rId151" Type="http://schemas.openxmlformats.org/officeDocument/2006/relationships/hyperlink" Target="https://racing.hkjc.com/racing/information/English/Racing/LocalResults.aspx?RaceDate=2024/10/16&amp;RaceNo=4" TargetMode="External"/><Relationship Id="rId156" Type="http://schemas.openxmlformats.org/officeDocument/2006/relationships/hyperlink" Target="https://racing.hkjc.com/racing/video/play.asp?type=replay-full&amp;date=20241211&amp;no=08&amp;lang=eng" TargetMode="External"/><Relationship Id="rId177" Type="http://schemas.openxmlformats.org/officeDocument/2006/relationships/hyperlink" Target="https://racing.hkjc.com/racing/video/play.asp?type=replay-full&amp;date=20241020&amp;no=03&amp;lang=eng" TargetMode="External"/><Relationship Id="rId198" Type="http://schemas.openxmlformats.org/officeDocument/2006/relationships/hyperlink" Target="https://racing.hkjc.com/racing/information/English/Racing/LocalResults.aspx?RaceDate=2024/04/28&amp;RaceNo=1" TargetMode="External"/><Relationship Id="rId172" Type="http://schemas.openxmlformats.org/officeDocument/2006/relationships/hyperlink" Target="https://racing.hkjc.com/racing/information/English/Racing/LocalResults.aspx?RaceDate=2024/07/04&amp;RaceNo=5" TargetMode="External"/><Relationship Id="rId193" Type="http://schemas.openxmlformats.org/officeDocument/2006/relationships/hyperlink" Target="https://racing.hkjc.com/racing/video/play.asp?type=replay-full&amp;date=20240225&amp;no=01&amp;lang=eng" TargetMode="External"/><Relationship Id="rId202" Type="http://schemas.openxmlformats.org/officeDocument/2006/relationships/hyperlink" Target="https://racing.hkjc.com/racing/information/English/Racing/LocalResults.aspx?RaceDate=2024/06/08&amp;RaceNo=9" TargetMode="External"/><Relationship Id="rId207" Type="http://schemas.openxmlformats.org/officeDocument/2006/relationships/hyperlink" Target="https://racing.hkjc.com/racing/video/play.asp?type=replay-full&amp;date=20240915&amp;no=01&amp;lang=eng" TargetMode="External"/><Relationship Id="rId13" Type="http://schemas.openxmlformats.org/officeDocument/2006/relationships/hyperlink" Target="https://racing.hkjc.com/racing/video/play.asp?type=replay-full&amp;date=20240911&amp;no=08&amp;lang=eng" TargetMode="External"/><Relationship Id="rId18" Type="http://schemas.openxmlformats.org/officeDocument/2006/relationships/hyperlink" Target="https://racing.hkjc.com/racing/information/English/Racing/LocalResults.aspx?RaceDate=2024/11/17&amp;RaceNo=10" TargetMode="External"/><Relationship Id="rId39" Type="http://schemas.openxmlformats.org/officeDocument/2006/relationships/hyperlink" Target="https://racing.hkjc.com/racing/video/play.asp?type=replay-full&amp;date=20240710&amp;no=04&amp;lang=eng" TargetMode="External"/><Relationship Id="rId109" Type="http://schemas.openxmlformats.org/officeDocument/2006/relationships/hyperlink" Target="https://racing.hkjc.com/racing/information/English/Racing/LocalResults.aspx?RaceDate=2025/01/01&amp;RaceNo=6" TargetMode="External"/><Relationship Id="rId34" Type="http://schemas.openxmlformats.org/officeDocument/2006/relationships/hyperlink" Target="https://racing.hkjc.com/racing/information/English/Racing/LocalResults.aspx?RaceDate=2024/06/08&amp;RaceNo=6" TargetMode="External"/><Relationship Id="rId50" Type="http://schemas.openxmlformats.org/officeDocument/2006/relationships/hyperlink" Target="https://racing.hkjc.com/racing/information/English/Racing/LocalResults.aspx?RaceDate=2025/01/15&amp;RaceNo=9" TargetMode="External"/><Relationship Id="rId55" Type="http://schemas.openxmlformats.org/officeDocument/2006/relationships/hyperlink" Target="https://racing.hkjc.com/racing/information/English/Racing/LocalResults.aspx?RaceDate=2024/03/16&amp;RaceNo=7" TargetMode="External"/><Relationship Id="rId76" Type="http://schemas.openxmlformats.org/officeDocument/2006/relationships/hyperlink" Target="https://racing.hkjc.com/racing/video/play.asp?type=replay-full&amp;date=20241218&amp;no=08&amp;lang=eng" TargetMode="External"/><Relationship Id="rId97" Type="http://schemas.openxmlformats.org/officeDocument/2006/relationships/hyperlink" Target="https://racing.hkjc.com/racing/information/English/Racing/LocalResults.aspx?RaceDate=2024/03/13&amp;RaceNo=4" TargetMode="External"/><Relationship Id="rId104" Type="http://schemas.openxmlformats.org/officeDocument/2006/relationships/hyperlink" Target="https://racing.hkjc.com/racing/video/play.asp?type=replay-full&amp;date=20240511&amp;no=06&amp;lang=eng" TargetMode="External"/><Relationship Id="rId120" Type="http://schemas.openxmlformats.org/officeDocument/2006/relationships/hyperlink" Target="https://racing.hkjc.com/racing/information/English/Horse/Performance.aspx?HorseId=HK_2022_H385" TargetMode="External"/><Relationship Id="rId125" Type="http://schemas.openxmlformats.org/officeDocument/2006/relationships/hyperlink" Target="https://racing.hkjc.com/racing/information/English/Racing/LocalResults.aspx?RaceDate=2025/01/31&amp;RaceNo=7" TargetMode="External"/><Relationship Id="rId141" Type="http://schemas.openxmlformats.org/officeDocument/2006/relationships/hyperlink" Target="https://racing.hkjc.com/racing/information/English/Racing/LocalResults.aspx?RaceDate=2024/05/01&amp;RaceNo=5" TargetMode="External"/><Relationship Id="rId146" Type="http://schemas.openxmlformats.org/officeDocument/2006/relationships/hyperlink" Target="https://racing.hkjc.com/racing/video/play.asp?type=replay-full&amp;date=20240615&amp;no=05&amp;lang=eng" TargetMode="External"/><Relationship Id="rId167" Type="http://schemas.openxmlformats.org/officeDocument/2006/relationships/hyperlink" Target="https://racing.hkjc.com/racing/video/play.asp?type=replay-full&amp;date=20240414&amp;no=09&amp;lang=eng" TargetMode="External"/><Relationship Id="rId188" Type="http://schemas.openxmlformats.org/officeDocument/2006/relationships/hyperlink" Target="https://racing.hkjc.com/racing/video/play.asp?type=replay-full&amp;date=20250105&amp;no=02&amp;lang=eng" TargetMode="External"/><Relationship Id="rId7" Type="http://schemas.openxmlformats.org/officeDocument/2006/relationships/hyperlink" Target="https://racing.hkjc.com/racing/video/play.asp?type=replay-full&amp;date=20240515&amp;no=09&amp;lang=eng" TargetMode="External"/><Relationship Id="rId71" Type="http://schemas.openxmlformats.org/officeDocument/2006/relationships/hyperlink" Target="https://racing.hkjc.com/racing/information/English/Racing/LocalResults.aspx?RaceDate=2024/10/30&amp;RaceNo=7" TargetMode="External"/><Relationship Id="rId92" Type="http://schemas.openxmlformats.org/officeDocument/2006/relationships/hyperlink" Target="https://racing.hkjc.com/racing/video/play.asp?type=replay-full&amp;date=20250126&amp;no=06&amp;lang=eng" TargetMode="External"/><Relationship Id="rId162" Type="http://schemas.openxmlformats.org/officeDocument/2006/relationships/hyperlink" Target="https://racing.hkjc.com/racing/information/English/Racing/LocalResults.aspx?RaceDate=2024/02/25&amp;RaceNo=4" TargetMode="External"/><Relationship Id="rId183" Type="http://schemas.openxmlformats.org/officeDocument/2006/relationships/hyperlink" Target="https://racing.hkjc.com/racing/video/play.asp?type=replay-full&amp;date=20250101&amp;no=05&amp;lang=eng" TargetMode="External"/><Relationship Id="rId213" Type="http://schemas.openxmlformats.org/officeDocument/2006/relationships/hyperlink" Target="https://racing.hkjc.com/racing/video/play.asp?type=replay-full&amp;date=20241124&amp;no=06&amp;lang=eng" TargetMode="External"/><Relationship Id="rId218" Type="http://schemas.openxmlformats.org/officeDocument/2006/relationships/vmlDrawing" Target="../drawings/vmlDrawing8.vml"/><Relationship Id="rId2" Type="http://schemas.openxmlformats.org/officeDocument/2006/relationships/hyperlink" Target="https://racing.hkjc.com/racing/information/English/Racing/LocalResults.aspx?RaceDate=2024/03/16&amp;RaceNo=10" TargetMode="External"/><Relationship Id="rId29" Type="http://schemas.openxmlformats.org/officeDocument/2006/relationships/hyperlink" Target="https://racing.hkjc.com/racing/information/English/Racing/LocalResults.aspx?RaceDate=2025/02/05&amp;RaceNo=3" TargetMode="External"/><Relationship Id="rId24" Type="http://schemas.openxmlformats.org/officeDocument/2006/relationships/hyperlink" Target="https://racing.hkjc.com/racing/information/English/Racing/LocalResults.aspx?RaceDate=2025/02/09&amp;RaceNo=7" TargetMode="External"/><Relationship Id="rId40" Type="http://schemas.openxmlformats.org/officeDocument/2006/relationships/hyperlink" Target="https://racing.hkjc.com/racing/information/English/Racing/LocalResults.aspx?RaceDate=2024/09/08&amp;RaceNo=9" TargetMode="External"/><Relationship Id="rId45" Type="http://schemas.openxmlformats.org/officeDocument/2006/relationships/hyperlink" Target="https://racing.hkjc.com/racing/video/play.asp?type=replay-full&amp;date=20241020&amp;no=06&amp;lang=eng" TargetMode="External"/><Relationship Id="rId66" Type="http://schemas.openxmlformats.org/officeDocument/2006/relationships/hyperlink" Target="https://racing.hkjc.com/racing/video/play.asp?type=replay-full&amp;date=20240704&amp;no=08&amp;lang=eng" TargetMode="External"/><Relationship Id="rId87" Type="http://schemas.openxmlformats.org/officeDocument/2006/relationships/hyperlink" Target="https://racing.hkjc.com/racing/information/English/Horse/Performance.aspx?HorseId=HK_2024_K114" TargetMode="External"/><Relationship Id="rId110" Type="http://schemas.openxmlformats.org/officeDocument/2006/relationships/hyperlink" Target="https://racing.hkjc.com/racing/video/play.asp?type=replay-full&amp;date=20250101&amp;no=06&amp;lang=eng" TargetMode="External"/><Relationship Id="rId115" Type="http://schemas.openxmlformats.org/officeDocument/2006/relationships/hyperlink" Target="https://racing.hkjc.com/racing/information/English/Horse/Performance.aspx?HorseId=HK_2022_H251" TargetMode="External"/><Relationship Id="rId131" Type="http://schemas.openxmlformats.org/officeDocument/2006/relationships/hyperlink" Target="https://racing.hkjc.com/racing/video/play.asp?type=replay-full&amp;date=20240922&amp;no=03&amp;lang=eng" TargetMode="External"/><Relationship Id="rId136" Type="http://schemas.openxmlformats.org/officeDocument/2006/relationships/hyperlink" Target="https://racing.hkjc.com/racing/information/English/Racing/LocalResults.aspx?RaceDate=2024/12/29&amp;RaceNo=4" TargetMode="External"/><Relationship Id="rId157" Type="http://schemas.openxmlformats.org/officeDocument/2006/relationships/hyperlink" Target="https://racing.hkjc.com/racing/information/English/Racing/LocalResults.aspx?RaceDate=2025/01/08&amp;RaceNo=4" TargetMode="External"/><Relationship Id="rId178" Type="http://schemas.openxmlformats.org/officeDocument/2006/relationships/hyperlink" Target="https://racing.hkjc.com/racing/information/English/Racing/LocalResults.aspx?RaceDate=2024/11/17&amp;RaceNo=4" TargetMode="External"/><Relationship Id="rId61" Type="http://schemas.openxmlformats.org/officeDocument/2006/relationships/hyperlink" Target="https://racing.hkjc.com/racing/information/English/Racing/LocalResults.aspx?RaceDate=2024/06/02&amp;RaceNo=11" TargetMode="External"/><Relationship Id="rId82" Type="http://schemas.openxmlformats.org/officeDocument/2006/relationships/hyperlink" Target="https://racing.hkjc.com/racing/information/English/Horse/Performance.aspx?HorseId=HK_2024_K151" TargetMode="External"/><Relationship Id="rId152" Type="http://schemas.openxmlformats.org/officeDocument/2006/relationships/hyperlink" Target="https://racing.hkjc.com/racing/video/play.asp?type=replay-full&amp;date=20241016&amp;no=04&amp;lang=eng" TargetMode="External"/><Relationship Id="rId173" Type="http://schemas.openxmlformats.org/officeDocument/2006/relationships/hyperlink" Target="https://racing.hkjc.com/racing/video/play.asp?type=replay-full&amp;date=20240704&amp;no=05&amp;lang=eng" TargetMode="External"/><Relationship Id="rId194" Type="http://schemas.openxmlformats.org/officeDocument/2006/relationships/hyperlink" Target="https://racing.hkjc.com/racing/information/English/Racing/LocalResults.aspx?RaceDate=2024/03/16&amp;RaceNo=4" TargetMode="External"/><Relationship Id="rId199" Type="http://schemas.openxmlformats.org/officeDocument/2006/relationships/hyperlink" Target="https://racing.hkjc.com/racing/video/play.asp?type=replay-full&amp;date=20240428&amp;no=01&amp;lang=eng" TargetMode="External"/><Relationship Id="rId203" Type="http://schemas.openxmlformats.org/officeDocument/2006/relationships/hyperlink" Target="https://racing.hkjc.com/racing/video/play.asp?type=replay-full&amp;date=20240608&amp;no=09&amp;lang=eng" TargetMode="External"/><Relationship Id="rId208" Type="http://schemas.openxmlformats.org/officeDocument/2006/relationships/hyperlink" Target="https://racing.hkjc.com/racing/information/English/Racing/LocalResults.aspx?RaceDate=2024/10/01&amp;RaceNo=6" TargetMode="External"/><Relationship Id="rId19" Type="http://schemas.openxmlformats.org/officeDocument/2006/relationships/hyperlink" Target="https://racing.hkjc.com/racing/video/play.asp?type=replay-full&amp;date=20241117&amp;no=10&amp;lang=eng" TargetMode="External"/><Relationship Id="rId14" Type="http://schemas.openxmlformats.org/officeDocument/2006/relationships/hyperlink" Target="https://racing.hkjc.com/racing/information/English/Racing/LocalResults.aspx?RaceDate=2024/10/01&amp;RaceNo=10" TargetMode="External"/><Relationship Id="rId30" Type="http://schemas.openxmlformats.org/officeDocument/2006/relationships/hyperlink" Target="https://racing.hkjc.com/racing/video/play.asp?type=replay-full&amp;date=20250205&amp;no=03&amp;lang=eng" TargetMode="External"/><Relationship Id="rId35" Type="http://schemas.openxmlformats.org/officeDocument/2006/relationships/hyperlink" Target="https://racing.hkjc.com/racing/video/play.asp?type=replay-full&amp;date=20240608&amp;no=06&amp;lang=eng" TargetMode="External"/><Relationship Id="rId56" Type="http://schemas.openxmlformats.org/officeDocument/2006/relationships/hyperlink" Target="https://racing.hkjc.com/racing/video/play.asp?type=replay-full&amp;date=20240316&amp;no=07&amp;lang=eng" TargetMode="External"/><Relationship Id="rId77" Type="http://schemas.openxmlformats.org/officeDocument/2006/relationships/hyperlink" Target="https://racing.hkjc.com/racing/information/English/Racing/LocalResults.aspx?RaceDate=2025/01/19&amp;RaceNo=5" TargetMode="External"/><Relationship Id="rId100" Type="http://schemas.openxmlformats.org/officeDocument/2006/relationships/hyperlink" Target="https://racing.hkjc.com/racing/video/play.asp?type=replay-full&amp;date=20240327&amp;no=06&amp;lang=eng" TargetMode="External"/><Relationship Id="rId105" Type="http://schemas.openxmlformats.org/officeDocument/2006/relationships/hyperlink" Target="https://racing.hkjc.com/racing/information/English/Racing/LocalResults.aspx?RaceDate=2024/09/15&amp;RaceNo=2" TargetMode="External"/><Relationship Id="rId126" Type="http://schemas.openxmlformats.org/officeDocument/2006/relationships/hyperlink" Target="https://racing.hkjc.com/racing/video/play.asp?type=replay-full&amp;date=20250131&amp;no=07&amp;lang=eng" TargetMode="External"/><Relationship Id="rId147" Type="http://schemas.openxmlformats.org/officeDocument/2006/relationships/hyperlink" Target="https://racing.hkjc.com/racing/information/English/Racing/LocalResults.aspx?RaceDate=2024/09/18&amp;RaceNo=1" TargetMode="External"/><Relationship Id="rId168" Type="http://schemas.openxmlformats.org/officeDocument/2006/relationships/hyperlink" Target="https://racing.hkjc.com/racing/information/English/Racing/LocalResults.aspx?RaceDate=2024/05/11&amp;RaceNo=8" TargetMode="External"/><Relationship Id="rId8" Type="http://schemas.openxmlformats.org/officeDocument/2006/relationships/hyperlink" Target="https://racing.hkjc.com/racing/information/English/Racing/LocalResults.aspx?RaceDate=2024/05/26&amp;RaceNo=10" TargetMode="External"/><Relationship Id="rId51" Type="http://schemas.openxmlformats.org/officeDocument/2006/relationships/hyperlink" Target="https://racing.hkjc.com/racing/video/play.asp?type=replay-full&amp;date=20250115&amp;no=09&amp;lang=eng" TargetMode="External"/><Relationship Id="rId72" Type="http://schemas.openxmlformats.org/officeDocument/2006/relationships/hyperlink" Target="https://racing.hkjc.com/racing/video/play.asp?type=replay-full&amp;date=20241030&amp;no=07&amp;lang=eng" TargetMode="External"/><Relationship Id="rId93" Type="http://schemas.openxmlformats.org/officeDocument/2006/relationships/hyperlink" Target="https://racing.hkjc.com/racing/information/English/Horse/BTResult.aspx?Date=2025/02/11" TargetMode="External"/><Relationship Id="rId98" Type="http://schemas.openxmlformats.org/officeDocument/2006/relationships/hyperlink" Target="https://racing.hkjc.com/racing/video/play.asp?type=replay-full&amp;date=20240313&amp;no=04&amp;lang=eng" TargetMode="External"/><Relationship Id="rId121" Type="http://schemas.openxmlformats.org/officeDocument/2006/relationships/hyperlink" Target="https://racing.hkjc.com/racing/information/English/Racing/LocalResults.aspx?RaceDate=2024/12/04&amp;RaceNo=6" TargetMode="External"/><Relationship Id="rId142" Type="http://schemas.openxmlformats.org/officeDocument/2006/relationships/hyperlink" Target="https://racing.hkjc.com/racing/video/play.asp?type=replay-full&amp;date=20240501&amp;no=05&amp;lang=eng" TargetMode="External"/><Relationship Id="rId163" Type="http://schemas.openxmlformats.org/officeDocument/2006/relationships/hyperlink" Target="https://racing.hkjc.com/racing/video/play.asp?type=replay-full&amp;date=20240225&amp;no=04&amp;lang=eng" TargetMode="External"/><Relationship Id="rId184" Type="http://schemas.openxmlformats.org/officeDocument/2006/relationships/hyperlink" Target="https://racing.hkjc.com/racing/information/English/Horse/BTResult.aspx?Date=2025/02/13" TargetMode="External"/><Relationship Id="rId189" Type="http://schemas.openxmlformats.org/officeDocument/2006/relationships/hyperlink" Target="https://racing.hkjc.com/racing/information/English/Racing/LocalResults.aspx?RaceDate=2025/01/31&amp;RaceNo=7" TargetMode="External"/><Relationship Id="rId219" Type="http://schemas.openxmlformats.org/officeDocument/2006/relationships/comments" Target="../comments8.xml"/><Relationship Id="rId3" Type="http://schemas.openxmlformats.org/officeDocument/2006/relationships/hyperlink" Target="https://racing.hkjc.com/racing/video/play.asp?type=replay-full&amp;date=20240316&amp;no=10&amp;lang=eng" TargetMode="External"/><Relationship Id="rId214" Type="http://schemas.openxmlformats.org/officeDocument/2006/relationships/hyperlink" Target="https://racing.hkjc.com/racing/information/English/Racing/LocalResults.aspx?RaceDate=2024/12/22&amp;RaceNo=1" TargetMode="External"/><Relationship Id="rId25" Type="http://schemas.openxmlformats.org/officeDocument/2006/relationships/hyperlink" Target="https://racing.hkjc.com/racing/video/play.asp?type=replay-full&amp;date=20250209&amp;no=07&amp;lang=eng" TargetMode="External"/><Relationship Id="rId46" Type="http://schemas.openxmlformats.org/officeDocument/2006/relationships/hyperlink" Target="https://racing.hkjc.com/racing/information/English/Racing/LocalResults.aspx?RaceDate=2024/11/24&amp;RaceNo=9" TargetMode="External"/><Relationship Id="rId67" Type="http://schemas.openxmlformats.org/officeDocument/2006/relationships/hyperlink" Target="https://racing.hkjc.com/racing/information/English/Racing/LocalResults.aspx?RaceDate=2024/10/01&amp;RaceNo=10" TargetMode="External"/><Relationship Id="rId116" Type="http://schemas.openxmlformats.org/officeDocument/2006/relationships/hyperlink" Target="https://racing.hkjc.com/racing/information/English/Horse/BTResult.aspx?Date=2025/02/14" TargetMode="External"/><Relationship Id="rId137" Type="http://schemas.openxmlformats.org/officeDocument/2006/relationships/hyperlink" Target="https://racing.hkjc.com/racing/video/play.asp?type=replay-full&amp;date=20241229&amp;no=04&amp;lang=eng" TargetMode="External"/><Relationship Id="rId158" Type="http://schemas.openxmlformats.org/officeDocument/2006/relationships/hyperlink" Target="https://racing.hkjc.com/racing/video/play.asp?type=replay-full&amp;date=20250108&amp;no=04&amp;lang=eng" TargetMode="External"/><Relationship Id="rId20" Type="http://schemas.openxmlformats.org/officeDocument/2006/relationships/hyperlink" Target="https://racing.hkjc.com/racing/information/English/Racing/LocalResults.aspx?RaceDate=2024/12/04&amp;RaceNo=7" TargetMode="External"/><Relationship Id="rId41" Type="http://schemas.openxmlformats.org/officeDocument/2006/relationships/hyperlink" Target="https://racing.hkjc.com/racing/video/play.asp?type=replay-full&amp;date=20240908&amp;no=09&amp;lang=eng" TargetMode="External"/><Relationship Id="rId62" Type="http://schemas.openxmlformats.org/officeDocument/2006/relationships/hyperlink" Target="https://racing.hkjc.com/racing/video/play.asp?type=replay-full&amp;date=20240602&amp;no=11&amp;lang=eng" TargetMode="External"/><Relationship Id="rId83" Type="http://schemas.openxmlformats.org/officeDocument/2006/relationships/hyperlink" Target="https://racing.hkjc.com/racing/information/English/Horse/BTResult.aspx?Date=2025/02/04" TargetMode="External"/><Relationship Id="rId88" Type="http://schemas.openxmlformats.org/officeDocument/2006/relationships/hyperlink" Target="https://racing.hkjc.com/racing/information/English/Racing/LocalResults.aspx?RaceDate=2025/02/09&amp;RaceNo=2" TargetMode="External"/><Relationship Id="rId111" Type="http://schemas.openxmlformats.org/officeDocument/2006/relationships/hyperlink" Target="https://racing.hkjc.com/racing/information/English/Racing/LocalResults.aspx?RaceDate=2025/01/19&amp;RaceNo=5" TargetMode="External"/><Relationship Id="rId132" Type="http://schemas.openxmlformats.org/officeDocument/2006/relationships/hyperlink" Target="https://racing.hkjc.com/racing/information/English/Racing/LocalResults.aspx?RaceDate=2024/10/20&amp;RaceNo=3" TargetMode="External"/><Relationship Id="rId153" Type="http://schemas.openxmlformats.org/officeDocument/2006/relationships/hyperlink" Target="https://racing.hkjc.com/racing/information/English/Racing/LocalResults.aspx?RaceDate=2024/11/13&amp;RaceNo=5" TargetMode="External"/><Relationship Id="rId174" Type="http://schemas.openxmlformats.org/officeDocument/2006/relationships/hyperlink" Target="https://racing.hkjc.com/racing/information/English/Racing/LocalResults.aspx?RaceDate=2024/09/28&amp;RaceNo=3" TargetMode="External"/><Relationship Id="rId179" Type="http://schemas.openxmlformats.org/officeDocument/2006/relationships/hyperlink" Target="https://racing.hkjc.com/racing/video/play.asp?type=replay-full&amp;date=20241117&amp;no=04&amp;lang=eng" TargetMode="External"/><Relationship Id="rId195" Type="http://schemas.openxmlformats.org/officeDocument/2006/relationships/hyperlink" Target="https://racing.hkjc.com/racing/video/play.asp?type=replay-full&amp;date=20240316&amp;no=04&amp;lang=eng" TargetMode="External"/><Relationship Id="rId209" Type="http://schemas.openxmlformats.org/officeDocument/2006/relationships/hyperlink" Target="https://racing.hkjc.com/racing/video/play.asp?type=replay-full&amp;date=20241001&amp;no=06&amp;lang=eng" TargetMode="External"/><Relationship Id="rId190" Type="http://schemas.openxmlformats.org/officeDocument/2006/relationships/hyperlink" Target="https://racing.hkjc.com/racing/video/play.asp?type=replay-full&amp;date=20250131&amp;no=07&amp;lang=eng" TargetMode="External"/><Relationship Id="rId204" Type="http://schemas.openxmlformats.org/officeDocument/2006/relationships/hyperlink" Target="https://racing.hkjc.com/racing/information/English/Racing/LocalResults.aspx?RaceDate=2024/07/04&amp;RaceNo=6" TargetMode="External"/><Relationship Id="rId15" Type="http://schemas.openxmlformats.org/officeDocument/2006/relationships/hyperlink" Target="https://racing.hkjc.com/racing/video/play.asp?type=replay-full&amp;date=20241001&amp;no=10&amp;lang=eng" TargetMode="External"/><Relationship Id="rId36" Type="http://schemas.openxmlformats.org/officeDocument/2006/relationships/hyperlink" Target="https://racing.hkjc.com/racing/information/English/Racing/LocalResults.aspx?RaceDate=2024/07/01&amp;RaceNo=5" TargetMode="External"/><Relationship Id="rId57" Type="http://schemas.openxmlformats.org/officeDocument/2006/relationships/hyperlink" Target="https://racing.hkjc.com/racing/information/English/Racing/LocalResults.aspx?RaceDate=2024/04/14&amp;RaceNo=4" TargetMode="External"/><Relationship Id="rId106" Type="http://schemas.openxmlformats.org/officeDocument/2006/relationships/hyperlink" Target="https://racing.hkjc.com/racing/video/play.asp?type=replay-full&amp;date=20240915&amp;no=02&amp;lang=eng" TargetMode="External"/><Relationship Id="rId127" Type="http://schemas.openxmlformats.org/officeDocument/2006/relationships/hyperlink" Target="https://racing.hkjc.com/racing/information/English/Horse/Performance.aspx?HorseId=HK_2023_J447" TargetMode="External"/><Relationship Id="rId10" Type="http://schemas.openxmlformats.org/officeDocument/2006/relationships/hyperlink" Target="https://racing.hkjc.com/racing/information/English/Racing/LocalResults.aspx?RaceDate=2024/06/12&amp;RaceNo=9" TargetMode="External"/><Relationship Id="rId31" Type="http://schemas.openxmlformats.org/officeDocument/2006/relationships/hyperlink" Target="https://racing.hkjc.com/racing/information/English/Horse/Performance.aspx?HorseId=HK_2023_J280" TargetMode="External"/><Relationship Id="rId52" Type="http://schemas.openxmlformats.org/officeDocument/2006/relationships/hyperlink" Target="https://racing.hkjc.com/racing/information/English/Racing/LocalResults.aspx?RaceDate=2025/02/05&amp;RaceNo=9" TargetMode="External"/><Relationship Id="rId73" Type="http://schemas.openxmlformats.org/officeDocument/2006/relationships/hyperlink" Target="https://racing.hkjc.com/racing/information/English/Racing/LocalResults.aspx?RaceDate=2024/12/01&amp;RaceNo=8" TargetMode="External"/><Relationship Id="rId78" Type="http://schemas.openxmlformats.org/officeDocument/2006/relationships/hyperlink" Target="https://racing.hkjc.com/racing/video/play.asp?type=replay-full&amp;date=20250119&amp;no=05&amp;lang=eng" TargetMode="External"/><Relationship Id="rId94" Type="http://schemas.openxmlformats.org/officeDocument/2006/relationships/hyperlink" Target="https://racing.hkjc.com/racing/information/English/Horse/Performance.aspx?HorseId=HK_2023_J152" TargetMode="External"/><Relationship Id="rId99" Type="http://schemas.openxmlformats.org/officeDocument/2006/relationships/hyperlink" Target="https://racing.hkjc.com/racing/information/English/Racing/LocalResults.aspx?RaceDate=2024/03/27&amp;RaceNo=6" TargetMode="External"/><Relationship Id="rId101" Type="http://schemas.openxmlformats.org/officeDocument/2006/relationships/hyperlink" Target="https://racing.hkjc.com/racing/information/English/Racing/LocalResults.aspx?RaceDate=2024/04/28&amp;RaceNo=4" TargetMode="External"/><Relationship Id="rId122" Type="http://schemas.openxmlformats.org/officeDocument/2006/relationships/hyperlink" Target="https://racing.hkjc.com/racing/video/play.asp?type=replay-full&amp;date=20241204&amp;no=06&amp;lang=eng" TargetMode="External"/><Relationship Id="rId143" Type="http://schemas.openxmlformats.org/officeDocument/2006/relationships/hyperlink" Target="https://racing.hkjc.com/racing/information/English/Racing/LocalResults.aspx?RaceDate=2024/05/22&amp;RaceNo=2" TargetMode="External"/><Relationship Id="rId148" Type="http://schemas.openxmlformats.org/officeDocument/2006/relationships/hyperlink" Target="https://racing.hkjc.com/racing/video/play.asp?type=replay-full&amp;date=20240918&amp;no=01&amp;lang=eng" TargetMode="External"/><Relationship Id="rId164" Type="http://schemas.openxmlformats.org/officeDocument/2006/relationships/hyperlink" Target="https://racing.hkjc.com/racing/information/English/Racing/LocalResults.aspx?RaceDate=2024/03/27&amp;RaceNo=4" TargetMode="External"/><Relationship Id="rId169" Type="http://schemas.openxmlformats.org/officeDocument/2006/relationships/hyperlink" Target="https://racing.hkjc.com/racing/video/play.asp?type=replay-full&amp;date=20240511&amp;no=08&amp;lang=eng" TargetMode="External"/><Relationship Id="rId185" Type="http://schemas.openxmlformats.org/officeDocument/2006/relationships/hyperlink" Target="https://racing.hkjc.com/racing/information/English/Horse/BTResult.aspx?Date=2025/01/24" TargetMode="External"/><Relationship Id="rId4" Type="http://schemas.openxmlformats.org/officeDocument/2006/relationships/hyperlink" Target="https://racing.hkjc.com/racing/information/English/Racing/LocalResults.aspx?RaceDate=2024/05/01&amp;RaceNo=7" TargetMode="External"/><Relationship Id="rId9" Type="http://schemas.openxmlformats.org/officeDocument/2006/relationships/hyperlink" Target="https://racing.hkjc.com/racing/video/play.asp?type=replay-full&amp;date=20240526&amp;no=10&amp;lang=eng" TargetMode="External"/><Relationship Id="rId180" Type="http://schemas.openxmlformats.org/officeDocument/2006/relationships/hyperlink" Target="https://racing.hkjc.com/racing/information/English/Racing/LocalResults.aspx?RaceDate=2024/12/15&amp;RaceNo=5" TargetMode="External"/><Relationship Id="rId210" Type="http://schemas.openxmlformats.org/officeDocument/2006/relationships/hyperlink" Target="https://racing.hkjc.com/racing/information/English/Racing/LocalResults.aspx?RaceDate=2024/11/03&amp;RaceNo=3" TargetMode="External"/><Relationship Id="rId215" Type="http://schemas.openxmlformats.org/officeDocument/2006/relationships/hyperlink" Target="https://racing.hkjc.com/racing/video/play.asp?type=replay-full&amp;date=20241222&amp;no=01&amp;lang=eng" TargetMode="External"/><Relationship Id="rId26" Type="http://schemas.openxmlformats.org/officeDocument/2006/relationships/hyperlink" Target="https://racing.hkjc.com/racing/information/English/Horse/Performance.aspx?HorseId=HK_2024_K032" TargetMode="External"/><Relationship Id="rId47" Type="http://schemas.openxmlformats.org/officeDocument/2006/relationships/hyperlink" Target="https://racing.hkjc.com/racing/video/play.asp?type=replay-full&amp;date=20241124&amp;no=09&amp;lang=eng" TargetMode="External"/><Relationship Id="rId68" Type="http://schemas.openxmlformats.org/officeDocument/2006/relationships/hyperlink" Target="https://racing.hkjc.com/racing/video/play.asp?type=replay-full&amp;date=20241001&amp;no=10&amp;lang=eng" TargetMode="External"/><Relationship Id="rId89" Type="http://schemas.openxmlformats.org/officeDocument/2006/relationships/hyperlink" Target="https://racing.hkjc.com/racing/video/play.asp?type=replay-full&amp;date=20250209&amp;no=02&amp;lang=eng" TargetMode="External"/><Relationship Id="rId112" Type="http://schemas.openxmlformats.org/officeDocument/2006/relationships/hyperlink" Target="https://racing.hkjc.com/racing/video/play.asp?type=replay-full&amp;date=20250119&amp;no=05&amp;lang=eng" TargetMode="External"/><Relationship Id="rId133" Type="http://schemas.openxmlformats.org/officeDocument/2006/relationships/hyperlink" Target="https://racing.hkjc.com/racing/video/play.asp?type=replay-full&amp;date=20241020&amp;no=03&amp;lang=eng" TargetMode="External"/><Relationship Id="rId154" Type="http://schemas.openxmlformats.org/officeDocument/2006/relationships/hyperlink" Target="https://racing.hkjc.com/racing/video/play.asp?type=replay-full&amp;date=20241113&amp;no=05&amp;lang=eng" TargetMode="External"/><Relationship Id="rId175" Type="http://schemas.openxmlformats.org/officeDocument/2006/relationships/hyperlink" Target="https://racing.hkjc.com/racing/video/play.asp?type=replay-full&amp;date=20240928&amp;no=03&amp;lang=eng" TargetMode="External"/><Relationship Id="rId196" Type="http://schemas.openxmlformats.org/officeDocument/2006/relationships/hyperlink" Target="https://racing.hkjc.com/racing/information/English/Racing/LocalResults.aspx?RaceDate=2024/04/07&amp;RaceNo=2" TargetMode="External"/><Relationship Id="rId200" Type="http://schemas.openxmlformats.org/officeDocument/2006/relationships/hyperlink" Target="https://racing.hkjc.com/racing/information/English/Racing/LocalResults.aspx?RaceDate=2024/05/19&amp;RaceNo=5" TargetMode="External"/><Relationship Id="rId16" Type="http://schemas.openxmlformats.org/officeDocument/2006/relationships/hyperlink" Target="https://racing.hkjc.com/racing/information/English/Racing/LocalResults.aspx?RaceDate=2024/10/20&amp;RaceNo=10" TargetMode="External"/><Relationship Id="rId37" Type="http://schemas.openxmlformats.org/officeDocument/2006/relationships/hyperlink" Target="https://racing.hkjc.com/racing/video/play.asp?type=replay-full&amp;date=20240701&amp;no=05&amp;lang=eng" TargetMode="External"/><Relationship Id="rId58" Type="http://schemas.openxmlformats.org/officeDocument/2006/relationships/hyperlink" Target="https://racing.hkjc.com/racing/video/play.asp?type=replay-full&amp;date=20240414&amp;no=04&amp;lang=eng" TargetMode="External"/><Relationship Id="rId79" Type="http://schemas.openxmlformats.org/officeDocument/2006/relationships/hyperlink" Target="https://racing.hkjc.com/racing/information/English/Horse/Performance.aspx?HorseId=HK_2023_J370" TargetMode="External"/><Relationship Id="rId102" Type="http://schemas.openxmlformats.org/officeDocument/2006/relationships/hyperlink" Target="https://racing.hkjc.com/racing/video/play.asp?type=replay-full&amp;date=20240428&amp;no=04&amp;lang=eng" TargetMode="External"/><Relationship Id="rId123" Type="http://schemas.openxmlformats.org/officeDocument/2006/relationships/hyperlink" Target="https://racing.hkjc.com/racing/information/English/Racing/LocalResults.aspx?RaceDate=2025/01/08&amp;RaceNo=2" TargetMode="External"/><Relationship Id="rId144" Type="http://schemas.openxmlformats.org/officeDocument/2006/relationships/hyperlink" Target="https://racing.hkjc.com/racing/video/play.asp?type=replay-full&amp;date=20240522&amp;no=02&amp;lang=eng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information/English/Racing/LocalResults.aspx?RaceDate=2024/03/31&amp;RaceNo=10" TargetMode="External"/><Relationship Id="rId21" Type="http://schemas.openxmlformats.org/officeDocument/2006/relationships/hyperlink" Target="https://racing.hkjc.com/racing/information/English/Racing/LocalResults.aspx?RaceDate=2024/07/01&amp;RaceNo=10" TargetMode="External"/><Relationship Id="rId42" Type="http://schemas.openxmlformats.org/officeDocument/2006/relationships/hyperlink" Target="https://racing.hkjc.com/racing/video/play.asp?type=replay-full&amp;date=20240428&amp;no=10&amp;lang=eng" TargetMode="External"/><Relationship Id="rId47" Type="http://schemas.openxmlformats.org/officeDocument/2006/relationships/hyperlink" Target="https://racing.hkjc.com/racing/information/English/Racing/LocalResults.aspx?RaceDate=2024/09/22&amp;RaceNo=10" TargetMode="External"/><Relationship Id="rId63" Type="http://schemas.openxmlformats.org/officeDocument/2006/relationships/hyperlink" Target="https://racing.hkjc.com/racing/information/English/Horse/Performance.aspx?HorseId=HK_2020_E392" TargetMode="External"/><Relationship Id="rId68" Type="http://schemas.openxmlformats.org/officeDocument/2006/relationships/hyperlink" Target="https://racing.hkjc.com/racing/information/English/Racing/LocalResults.aspx?RaceDate=2024/04/07&amp;RaceNo=7" TargetMode="External"/><Relationship Id="rId84" Type="http://schemas.openxmlformats.org/officeDocument/2006/relationships/hyperlink" Target="https://racing.hkjc.com/racing/information/English/Racing/LocalResults.aspx?RaceDate=2025/01/15&amp;RaceNo=4" TargetMode="External"/><Relationship Id="rId89" Type="http://schemas.openxmlformats.org/officeDocument/2006/relationships/hyperlink" Target="https://racing.hkjc.com/racing/video/play.asp?type=replay-full&amp;date=20240228&amp;no=05&amp;lang=eng" TargetMode="External"/><Relationship Id="rId112" Type="http://schemas.openxmlformats.org/officeDocument/2006/relationships/hyperlink" Target="https://racing.hkjc.com/racing/information/English/Racing/LocalResults.aspx?RaceDate=2025/02/12&amp;RaceNo=7" TargetMode="External"/><Relationship Id="rId133" Type="http://schemas.openxmlformats.org/officeDocument/2006/relationships/hyperlink" Target="https://racing.hkjc.com/racing/information/English/Horse/BTResult.aspx?Date=2025/02/10" TargetMode="External"/><Relationship Id="rId138" Type="http://schemas.openxmlformats.org/officeDocument/2006/relationships/hyperlink" Target="https://racing.hkjc.com/racing/video/play.asp?type=replay-full&amp;date=20240414&amp;no=04&amp;lang=eng" TargetMode="External"/><Relationship Id="rId154" Type="http://schemas.openxmlformats.org/officeDocument/2006/relationships/hyperlink" Target="https://racing.hkjc.com/racing/video/play.asp?type=replay-full&amp;date=20241201&amp;no=05&amp;lang=eng" TargetMode="External"/><Relationship Id="rId159" Type="http://schemas.openxmlformats.org/officeDocument/2006/relationships/hyperlink" Target="https://racing.hkjc.com/racing/information/English/Horse/BTResult.aspx?Date=2025/02/11" TargetMode="External"/><Relationship Id="rId175" Type="http://schemas.openxmlformats.org/officeDocument/2006/relationships/hyperlink" Target="https://racing.hkjc.com/racing/video/play.asp?type=replay-full&amp;date=20240918&amp;no=07&amp;lang=eng" TargetMode="External"/><Relationship Id="rId170" Type="http://schemas.openxmlformats.org/officeDocument/2006/relationships/hyperlink" Target="https://racing.hkjc.com/racing/information/English/Racing/LocalResults.aspx?RaceDate=2024/06/15&amp;RaceNo=9" TargetMode="External"/><Relationship Id="rId191" Type="http://schemas.openxmlformats.org/officeDocument/2006/relationships/hyperlink" Target="https://racing.hkjc.com/racing/video/play.asp?type=replay-full&amp;date=20250115&amp;no=04&amp;lang=eng" TargetMode="External"/><Relationship Id="rId16" Type="http://schemas.openxmlformats.org/officeDocument/2006/relationships/hyperlink" Target="https://racing.hkjc.com/racing/information/English/Horse/Performance.aspx?HorseId=HK_2023_J316" TargetMode="External"/><Relationship Id="rId107" Type="http://schemas.openxmlformats.org/officeDocument/2006/relationships/hyperlink" Target="https://racing.hkjc.com/racing/video/play.asp?type=replay-full&amp;date=20241027&amp;no=10&amp;lang=eng" TargetMode="External"/><Relationship Id="rId11" Type="http://schemas.openxmlformats.org/officeDocument/2006/relationships/hyperlink" Target="https://racing.hkjc.com/racing/video/play.asp?type=replay-full&amp;date=20250101&amp;no=04&amp;lang=eng" TargetMode="External"/><Relationship Id="rId32" Type="http://schemas.openxmlformats.org/officeDocument/2006/relationships/hyperlink" Target="https://racing.hkjc.com/racing/video/play.asp?type=replay-full&amp;date=20250115&amp;no=04&amp;lang=eng" TargetMode="External"/><Relationship Id="rId37" Type="http://schemas.openxmlformats.org/officeDocument/2006/relationships/hyperlink" Target="https://racing.hkjc.com/racing/information/English/Racing/LocalResults.aspx?RaceDate=2024/03/24&amp;RaceNo=3" TargetMode="External"/><Relationship Id="rId53" Type="http://schemas.openxmlformats.org/officeDocument/2006/relationships/hyperlink" Target="https://racing.hkjc.com/racing/information/English/Racing/LocalResults.aspx?RaceDate=2024/12/01&amp;RaceNo=7" TargetMode="External"/><Relationship Id="rId58" Type="http://schemas.openxmlformats.org/officeDocument/2006/relationships/hyperlink" Target="https://racing.hkjc.com/racing/video/play.asp?type=replay-full&amp;date=20250105&amp;no=07&amp;lang=eng" TargetMode="External"/><Relationship Id="rId74" Type="http://schemas.openxmlformats.org/officeDocument/2006/relationships/hyperlink" Target="https://racing.hkjc.com/racing/information/English/Racing/LocalResults.aspx?RaceDate=2024/07/04&amp;RaceNo=2" TargetMode="External"/><Relationship Id="rId79" Type="http://schemas.openxmlformats.org/officeDocument/2006/relationships/hyperlink" Target="https://racing.hkjc.com/racing/video/play.asp?type=replay-full&amp;date=20241109&amp;no=06&amp;lang=eng" TargetMode="External"/><Relationship Id="rId102" Type="http://schemas.openxmlformats.org/officeDocument/2006/relationships/hyperlink" Target="https://racing.hkjc.com/racing/information/English/Racing/LocalResults.aspx?RaceDate=2024/09/22&amp;RaceNo=10" TargetMode="External"/><Relationship Id="rId123" Type="http://schemas.openxmlformats.org/officeDocument/2006/relationships/hyperlink" Target="https://racing.hkjc.com/racing/information/English/Racing/LocalResults.aspx?RaceDate=2024/06/23&amp;RaceNo=10" TargetMode="External"/><Relationship Id="rId128" Type="http://schemas.openxmlformats.org/officeDocument/2006/relationships/hyperlink" Target="https://racing.hkjc.com/racing/video/play.asp?type=replay-full&amp;date=20241120&amp;no=08&amp;lang=eng" TargetMode="External"/><Relationship Id="rId144" Type="http://schemas.openxmlformats.org/officeDocument/2006/relationships/hyperlink" Target="https://racing.hkjc.com/racing/video/play.asp?type=replay-full&amp;date=20240602&amp;no=06&amp;lang=eng" TargetMode="External"/><Relationship Id="rId149" Type="http://schemas.openxmlformats.org/officeDocument/2006/relationships/hyperlink" Target="https://racing.hkjc.com/racing/information/English/Racing/LocalResults.aspx?RaceDate=2024/10/01&amp;RaceNo=9" TargetMode="External"/><Relationship Id="rId5" Type="http://schemas.openxmlformats.org/officeDocument/2006/relationships/hyperlink" Target="https://racing.hkjc.com/racing/video/play.asp?type=replay-full&amp;date=20240915&amp;no=09&amp;lang=eng" TargetMode="External"/><Relationship Id="rId90" Type="http://schemas.openxmlformats.org/officeDocument/2006/relationships/hyperlink" Target="https://racing.hkjc.com/racing/information/English/Racing/LocalResults.aspx?RaceDate=2024/03/13&amp;RaceNo=2" TargetMode="External"/><Relationship Id="rId95" Type="http://schemas.openxmlformats.org/officeDocument/2006/relationships/hyperlink" Target="https://racing.hkjc.com/racing/video/play.asp?type=replay-full&amp;date=20240522&amp;no=09&amp;lang=eng" TargetMode="External"/><Relationship Id="rId160" Type="http://schemas.openxmlformats.org/officeDocument/2006/relationships/hyperlink" Target="https://racing.hkjc.com/racing/information/English/Horse/BTResult.aspx?Date=2025/01/28" TargetMode="External"/><Relationship Id="rId165" Type="http://schemas.openxmlformats.org/officeDocument/2006/relationships/hyperlink" Target="https://racing.hkjc.com/racing/video/play.asp?type=replay-full&amp;date=20240320&amp;no=09&amp;lang=eng" TargetMode="External"/><Relationship Id="rId181" Type="http://schemas.openxmlformats.org/officeDocument/2006/relationships/hyperlink" Target="https://racing.hkjc.com/racing/video/play.asp?type=replay-full&amp;date=20241027&amp;no=09&amp;lang=eng" TargetMode="External"/><Relationship Id="rId186" Type="http://schemas.openxmlformats.org/officeDocument/2006/relationships/hyperlink" Target="https://racing.hkjc.com/racing/information/English/Racing/LocalResults.aspx?RaceDate=2024/12/15&amp;RaceNo=7" TargetMode="External"/><Relationship Id="rId22" Type="http://schemas.openxmlformats.org/officeDocument/2006/relationships/hyperlink" Target="https://racing.hkjc.com/racing/video/play.asp?type=replay-full&amp;date=20240701&amp;no=10&amp;lang=eng" TargetMode="External"/><Relationship Id="rId27" Type="http://schemas.openxmlformats.org/officeDocument/2006/relationships/hyperlink" Target="https://racing.hkjc.com/racing/information/English/Racing/LocalResults.aspx?RaceDate=2024/11/09&amp;RaceNo=7" TargetMode="External"/><Relationship Id="rId43" Type="http://schemas.openxmlformats.org/officeDocument/2006/relationships/hyperlink" Target="https://racing.hkjc.com/racing/information/English/Racing/LocalResults.aspx?RaceDate=2024/05/19&amp;RaceNo=9" TargetMode="External"/><Relationship Id="rId48" Type="http://schemas.openxmlformats.org/officeDocument/2006/relationships/hyperlink" Target="https://racing.hkjc.com/racing/video/play.asp?type=replay-full&amp;date=20240922&amp;no=10&amp;lang=eng" TargetMode="External"/><Relationship Id="rId64" Type="http://schemas.openxmlformats.org/officeDocument/2006/relationships/hyperlink" Target="https://racing.hkjc.com/racing/information/English/Racing/LocalResults.aspx?RaceDate=2024/03/03&amp;RaceNo=8" TargetMode="External"/><Relationship Id="rId69" Type="http://schemas.openxmlformats.org/officeDocument/2006/relationships/hyperlink" Target="https://racing.hkjc.com/racing/video/play.asp?type=replay-full&amp;date=20240407&amp;no=07&amp;lang=eng" TargetMode="External"/><Relationship Id="rId113" Type="http://schemas.openxmlformats.org/officeDocument/2006/relationships/hyperlink" Target="https://racing.hkjc.com/racing/video/play.asp?type=replay-full&amp;date=20250212&amp;no=07&amp;lang=eng" TargetMode="External"/><Relationship Id="rId118" Type="http://schemas.openxmlformats.org/officeDocument/2006/relationships/hyperlink" Target="https://racing.hkjc.com/racing/video/play.asp?type=replay-full&amp;date=20240331&amp;no=10&amp;lang=eng" TargetMode="External"/><Relationship Id="rId134" Type="http://schemas.openxmlformats.org/officeDocument/2006/relationships/hyperlink" Target="https://racing.hkjc.com/racing/information/English/Horse/Performance.aspx?HorseId=HK_2023_J186" TargetMode="External"/><Relationship Id="rId139" Type="http://schemas.openxmlformats.org/officeDocument/2006/relationships/hyperlink" Target="https://racing.hkjc.com/racing/information/English/Racing/LocalResults.aspx?RaceDate=2024/04/28&amp;RaceNo=10" TargetMode="External"/><Relationship Id="rId80" Type="http://schemas.openxmlformats.org/officeDocument/2006/relationships/hyperlink" Target="https://racing.hkjc.com/racing/information/English/Racing/LocalResults.aspx?RaceDate=2024/12/01&amp;RaceNo=7" TargetMode="External"/><Relationship Id="rId85" Type="http://schemas.openxmlformats.org/officeDocument/2006/relationships/hyperlink" Target="https://racing.hkjc.com/racing/video/play.asp?type=replay-full&amp;date=20250115&amp;no=04&amp;lang=eng" TargetMode="External"/><Relationship Id="rId150" Type="http://schemas.openxmlformats.org/officeDocument/2006/relationships/hyperlink" Target="https://racing.hkjc.com/racing/video/play.asp?type=replay-full&amp;date=20241001&amp;no=09&amp;lang=eng" TargetMode="External"/><Relationship Id="rId155" Type="http://schemas.openxmlformats.org/officeDocument/2006/relationships/hyperlink" Target="https://racing.hkjc.com/racing/information/English/Racing/LocalResults.aspx?RaceDate=2024/12/15&amp;RaceNo=7" TargetMode="External"/><Relationship Id="rId171" Type="http://schemas.openxmlformats.org/officeDocument/2006/relationships/hyperlink" Target="https://racing.hkjc.com/racing/video/play.asp?type=replay-full&amp;date=20240615&amp;no=09&amp;lang=eng" TargetMode="External"/><Relationship Id="rId176" Type="http://schemas.openxmlformats.org/officeDocument/2006/relationships/hyperlink" Target="https://racing.hkjc.com/racing/information/English/Racing/LocalResults.aspx?RaceDate=2024/09/25&amp;RaceNo=8" TargetMode="External"/><Relationship Id="rId192" Type="http://schemas.openxmlformats.org/officeDocument/2006/relationships/hyperlink" Target="https://racing.hkjc.com/racing/information/English/Racing/LocalResults.aspx?RaceDate=2025/02/05&amp;RaceNo=7" TargetMode="External"/><Relationship Id="rId12" Type="http://schemas.openxmlformats.org/officeDocument/2006/relationships/hyperlink" Target="https://racing.hkjc.com/racing/information/English/Racing/LocalResults.aspx?RaceDate=2025/01/19&amp;RaceNo=6" TargetMode="External"/><Relationship Id="rId17" Type="http://schemas.openxmlformats.org/officeDocument/2006/relationships/hyperlink" Target="https://racing.hkjc.com/racing/information/English/Racing/LocalResults.aspx?RaceDate=2024/05/05&amp;RaceNo=5" TargetMode="External"/><Relationship Id="rId33" Type="http://schemas.openxmlformats.org/officeDocument/2006/relationships/hyperlink" Target="https://racing.hkjc.com/racing/information/English/Horse/BTResult.aspx?Date=2025/02/11" TargetMode="External"/><Relationship Id="rId38" Type="http://schemas.openxmlformats.org/officeDocument/2006/relationships/hyperlink" Target="https://racing.hkjc.com/racing/video/play.asp?type=replay-full&amp;date=20240324&amp;no=03&amp;lang=eng" TargetMode="External"/><Relationship Id="rId59" Type="http://schemas.openxmlformats.org/officeDocument/2006/relationships/hyperlink" Target="https://racing.hkjc.com/racing/information/English/Racing/LocalResults.aspx?RaceDate=2025/01/26&amp;RaceNo=8" TargetMode="External"/><Relationship Id="rId103" Type="http://schemas.openxmlformats.org/officeDocument/2006/relationships/hyperlink" Target="https://racing.hkjc.com/racing/video/play.asp?type=replay-full&amp;date=20240922&amp;no=10&amp;lang=eng" TargetMode="External"/><Relationship Id="rId108" Type="http://schemas.openxmlformats.org/officeDocument/2006/relationships/hyperlink" Target="https://racing.hkjc.com/racing/information/English/Racing/LocalResults.aspx?RaceDate=2024/12/22&amp;RaceNo=10" TargetMode="External"/><Relationship Id="rId124" Type="http://schemas.openxmlformats.org/officeDocument/2006/relationships/hyperlink" Target="https://racing.hkjc.com/racing/video/play.asp?type=replay-full&amp;date=20240623&amp;no=10&amp;lang=eng" TargetMode="External"/><Relationship Id="rId129" Type="http://schemas.openxmlformats.org/officeDocument/2006/relationships/hyperlink" Target="https://racing.hkjc.com/racing/information/English/Racing/LocalResults.aspx?RaceDate=2024/12/15&amp;RaceNo=7" TargetMode="External"/><Relationship Id="rId54" Type="http://schemas.openxmlformats.org/officeDocument/2006/relationships/hyperlink" Target="https://racing.hkjc.com/racing/video/play.asp?type=replay-full&amp;date=20241201&amp;no=07&amp;lang=eng" TargetMode="External"/><Relationship Id="rId70" Type="http://schemas.openxmlformats.org/officeDocument/2006/relationships/hyperlink" Target="https://racing.hkjc.com/racing/information/English/Racing/LocalResults.aspx?RaceDate=2024/04/24&amp;RaceNo=5" TargetMode="External"/><Relationship Id="rId75" Type="http://schemas.openxmlformats.org/officeDocument/2006/relationships/hyperlink" Target="https://racing.hkjc.com/racing/video/play.asp?type=replay-full&amp;date=20240704&amp;no=02&amp;lang=eng" TargetMode="External"/><Relationship Id="rId91" Type="http://schemas.openxmlformats.org/officeDocument/2006/relationships/hyperlink" Target="https://racing.hkjc.com/racing/video/play.asp?type=replay-full&amp;date=20240313&amp;no=02&amp;lang=eng" TargetMode="External"/><Relationship Id="rId96" Type="http://schemas.openxmlformats.org/officeDocument/2006/relationships/hyperlink" Target="https://racing.hkjc.com/racing/information/English/Racing/LocalResults.aspx?RaceDate=2024/06/26&amp;RaceNo=7" TargetMode="External"/><Relationship Id="rId140" Type="http://schemas.openxmlformats.org/officeDocument/2006/relationships/hyperlink" Target="https://racing.hkjc.com/racing/video/play.asp?type=replay-full&amp;date=20240428&amp;no=10&amp;lang=eng" TargetMode="External"/><Relationship Id="rId145" Type="http://schemas.openxmlformats.org/officeDocument/2006/relationships/hyperlink" Target="https://racing.hkjc.com/racing/information/English/Racing/LocalResults.aspx?RaceDate=2024/06/23&amp;RaceNo=11" TargetMode="External"/><Relationship Id="rId161" Type="http://schemas.openxmlformats.org/officeDocument/2006/relationships/hyperlink" Target="https://racing.hkjc.com/racing/information/English/Horse/Performance.aspx?HorseId=HK_2022_H203" TargetMode="External"/><Relationship Id="rId166" Type="http://schemas.openxmlformats.org/officeDocument/2006/relationships/hyperlink" Target="https://racing.hkjc.com/racing/information/English/Racing/LocalResults.aspx?RaceDate=2024/04/10&amp;RaceNo=9" TargetMode="External"/><Relationship Id="rId182" Type="http://schemas.openxmlformats.org/officeDocument/2006/relationships/hyperlink" Target="https://racing.hkjc.com/racing/information/English/Racing/LocalResults.aspx?RaceDate=2024/11/27&amp;RaceNo=8" TargetMode="External"/><Relationship Id="rId187" Type="http://schemas.openxmlformats.org/officeDocument/2006/relationships/hyperlink" Target="https://racing.hkjc.com/racing/video/play.asp?type=replay-full&amp;date=20241215&amp;no=07&amp;lang=eng" TargetMode="External"/><Relationship Id="rId1" Type="http://schemas.openxmlformats.org/officeDocument/2006/relationships/hyperlink" Target="https://racing.hkjc.com/racing/information/English/Horse/Performance.aspx?HorseId=HK_2023_J333" TargetMode="External"/><Relationship Id="rId6" Type="http://schemas.openxmlformats.org/officeDocument/2006/relationships/hyperlink" Target="https://racing.hkjc.com/racing/information/English/Racing/LocalResults.aspx?RaceDate=2024/10/01&amp;RaceNo=7" TargetMode="External"/><Relationship Id="rId23" Type="http://schemas.openxmlformats.org/officeDocument/2006/relationships/hyperlink" Target="https://racing.hkjc.com/racing/information/English/Racing/LocalResults.aspx?RaceDate=2024/09/28&amp;RaceNo=7" TargetMode="External"/><Relationship Id="rId28" Type="http://schemas.openxmlformats.org/officeDocument/2006/relationships/hyperlink" Target="https://racing.hkjc.com/racing/video/play.asp?type=replay-full&amp;date=20241109&amp;no=07&amp;lang=eng" TargetMode="External"/><Relationship Id="rId49" Type="http://schemas.openxmlformats.org/officeDocument/2006/relationships/hyperlink" Target="https://racing.hkjc.com/racing/information/English/Racing/LocalResults.aspx?RaceDate=2024/11/06&amp;RaceNo=8" TargetMode="External"/><Relationship Id="rId114" Type="http://schemas.openxmlformats.org/officeDocument/2006/relationships/hyperlink" Target="https://racing.hkjc.com/racing/information/English/Horse/Performance.aspx?HorseId=HK_2023_J007" TargetMode="External"/><Relationship Id="rId119" Type="http://schemas.openxmlformats.org/officeDocument/2006/relationships/hyperlink" Target="https://racing.hkjc.com/racing/information/English/Racing/LocalResults.aspx?RaceDate=2024/04/28&amp;RaceNo=10" TargetMode="External"/><Relationship Id="rId44" Type="http://schemas.openxmlformats.org/officeDocument/2006/relationships/hyperlink" Target="https://racing.hkjc.com/racing/video/play.asp?type=replay-full&amp;date=20240519&amp;no=09&amp;lang=eng" TargetMode="External"/><Relationship Id="rId60" Type="http://schemas.openxmlformats.org/officeDocument/2006/relationships/hyperlink" Target="https://racing.hkjc.com/racing/video/play.asp?type=replay-full&amp;date=20250126&amp;no=08&amp;lang=eng" TargetMode="External"/><Relationship Id="rId65" Type="http://schemas.openxmlformats.org/officeDocument/2006/relationships/hyperlink" Target="https://racing.hkjc.com/racing/video/play.asp?type=replay-full&amp;date=20240303&amp;no=08&amp;lang=eng" TargetMode="External"/><Relationship Id="rId81" Type="http://schemas.openxmlformats.org/officeDocument/2006/relationships/hyperlink" Target="https://racing.hkjc.com/racing/video/play.asp?type=replay-full&amp;date=20241201&amp;no=07&amp;lang=eng" TargetMode="External"/><Relationship Id="rId86" Type="http://schemas.openxmlformats.org/officeDocument/2006/relationships/hyperlink" Target="https://racing.hkjc.com/racing/information/English/Horse/BTResult.aspx?Date=2025/02/06" TargetMode="External"/><Relationship Id="rId130" Type="http://schemas.openxmlformats.org/officeDocument/2006/relationships/hyperlink" Target="https://racing.hkjc.com/racing/video/play.asp?type=replay-full&amp;date=20241215&amp;no=07&amp;lang=eng" TargetMode="External"/><Relationship Id="rId135" Type="http://schemas.openxmlformats.org/officeDocument/2006/relationships/hyperlink" Target="https://racing.hkjc.com/racing/information/English/Racing/LocalResults.aspx?RaceDate=2024/03/10&amp;RaceNo=8" TargetMode="External"/><Relationship Id="rId151" Type="http://schemas.openxmlformats.org/officeDocument/2006/relationships/hyperlink" Target="https://racing.hkjc.com/racing/information/English/Racing/LocalResults.aspx?RaceDate=2024/11/17&amp;RaceNo=5" TargetMode="External"/><Relationship Id="rId156" Type="http://schemas.openxmlformats.org/officeDocument/2006/relationships/hyperlink" Target="https://racing.hkjc.com/racing/video/play.asp?type=replay-full&amp;date=20241215&amp;no=07&amp;lang=eng" TargetMode="External"/><Relationship Id="rId177" Type="http://schemas.openxmlformats.org/officeDocument/2006/relationships/hyperlink" Target="https://racing.hkjc.com/racing/video/play.asp?type=replay-full&amp;date=20240925&amp;no=08&amp;lang=eng" TargetMode="External"/><Relationship Id="rId172" Type="http://schemas.openxmlformats.org/officeDocument/2006/relationships/hyperlink" Target="https://racing.hkjc.com/racing/information/English/Racing/LocalResults.aspx?RaceDate=2024/07/04&amp;RaceNo=9" TargetMode="External"/><Relationship Id="rId193" Type="http://schemas.openxmlformats.org/officeDocument/2006/relationships/hyperlink" Target="https://racing.hkjc.com/racing/video/play.asp?type=replay-full&amp;date=20250205&amp;no=07&amp;lang=eng" TargetMode="External"/><Relationship Id="rId13" Type="http://schemas.openxmlformats.org/officeDocument/2006/relationships/hyperlink" Target="https://racing.hkjc.com/racing/video/play.asp?type=replay-full&amp;date=20250119&amp;no=06&amp;lang=eng" TargetMode="External"/><Relationship Id="rId18" Type="http://schemas.openxmlformats.org/officeDocument/2006/relationships/hyperlink" Target="https://racing.hkjc.com/racing/video/play.asp?type=replay-full&amp;date=20240505&amp;no=05&amp;lang=eng" TargetMode="External"/><Relationship Id="rId39" Type="http://schemas.openxmlformats.org/officeDocument/2006/relationships/hyperlink" Target="https://racing.hkjc.com/racing/information/English/Racing/LocalResults.aspx?RaceDate=2024/04/07&amp;RaceNo=6" TargetMode="External"/><Relationship Id="rId109" Type="http://schemas.openxmlformats.org/officeDocument/2006/relationships/hyperlink" Target="https://racing.hkjc.com/racing/video/play.asp?type=replay-full&amp;date=20241222&amp;no=10&amp;lang=eng" TargetMode="External"/><Relationship Id="rId34" Type="http://schemas.openxmlformats.org/officeDocument/2006/relationships/hyperlink" Target="https://racing.hkjc.com/racing/information/English/Horse/Performance.aspx?HorseId=HK_2023_J185" TargetMode="External"/><Relationship Id="rId50" Type="http://schemas.openxmlformats.org/officeDocument/2006/relationships/hyperlink" Target="https://racing.hkjc.com/racing/video/play.asp?type=replay-full&amp;date=20241106&amp;no=08&amp;lang=eng" TargetMode="External"/><Relationship Id="rId55" Type="http://schemas.openxmlformats.org/officeDocument/2006/relationships/hyperlink" Target="https://racing.hkjc.com/racing/information/English/Racing/LocalResults.aspx?RaceDate=2024/12/29&amp;RaceNo=9" TargetMode="External"/><Relationship Id="rId76" Type="http://schemas.openxmlformats.org/officeDocument/2006/relationships/hyperlink" Target="https://racing.hkjc.com/racing/information/English/Racing/LocalResults.aspx?RaceDate=2024/10/01&amp;RaceNo=7" TargetMode="External"/><Relationship Id="rId97" Type="http://schemas.openxmlformats.org/officeDocument/2006/relationships/hyperlink" Target="https://racing.hkjc.com/racing/video/play.asp?type=replay-full&amp;date=20240626&amp;no=07&amp;lang=eng" TargetMode="External"/><Relationship Id="rId104" Type="http://schemas.openxmlformats.org/officeDocument/2006/relationships/hyperlink" Target="https://racing.hkjc.com/racing/information/English/Racing/LocalResults.aspx?RaceDate=2024/10/13&amp;RaceNo=10" TargetMode="External"/><Relationship Id="rId120" Type="http://schemas.openxmlformats.org/officeDocument/2006/relationships/hyperlink" Target="https://racing.hkjc.com/racing/video/play.asp?type=replay-full&amp;date=20240428&amp;no=10&amp;lang=eng" TargetMode="External"/><Relationship Id="rId125" Type="http://schemas.openxmlformats.org/officeDocument/2006/relationships/hyperlink" Target="https://racing.hkjc.com/racing/information/English/Racing/LocalResults.aspx?RaceDate=2024/07/14&amp;RaceNo=2" TargetMode="External"/><Relationship Id="rId141" Type="http://schemas.openxmlformats.org/officeDocument/2006/relationships/hyperlink" Target="https://racing.hkjc.com/racing/information/English/Racing/LocalResults.aspx?RaceDate=2024/05/11&amp;RaceNo=10" TargetMode="External"/><Relationship Id="rId146" Type="http://schemas.openxmlformats.org/officeDocument/2006/relationships/hyperlink" Target="https://racing.hkjc.com/racing/video/play.asp?type=replay-full&amp;date=20240623&amp;no=11&amp;lang=eng" TargetMode="External"/><Relationship Id="rId167" Type="http://schemas.openxmlformats.org/officeDocument/2006/relationships/hyperlink" Target="https://racing.hkjc.com/racing/video/play.asp?type=replay-full&amp;date=20240410&amp;no=09&amp;lang=eng" TargetMode="External"/><Relationship Id="rId188" Type="http://schemas.openxmlformats.org/officeDocument/2006/relationships/hyperlink" Target="https://racing.hkjc.com/racing/information/English/Racing/LocalResults.aspx?RaceDate=2024/12/29&amp;RaceNo=8" TargetMode="External"/><Relationship Id="rId7" Type="http://schemas.openxmlformats.org/officeDocument/2006/relationships/hyperlink" Target="https://racing.hkjc.com/racing/video/play.asp?type=replay-full&amp;date=20241001&amp;no=07&amp;lang=eng" TargetMode="External"/><Relationship Id="rId71" Type="http://schemas.openxmlformats.org/officeDocument/2006/relationships/hyperlink" Target="https://racing.hkjc.com/racing/video/play.asp?type=replay-full&amp;date=20240424&amp;no=05&amp;lang=eng" TargetMode="External"/><Relationship Id="rId92" Type="http://schemas.openxmlformats.org/officeDocument/2006/relationships/hyperlink" Target="https://racing.hkjc.com/racing/information/English/Racing/LocalResults.aspx?RaceDate=2024/04/17&amp;RaceNo=7" TargetMode="External"/><Relationship Id="rId162" Type="http://schemas.openxmlformats.org/officeDocument/2006/relationships/hyperlink" Target="https://racing.hkjc.com/racing/information/English/Racing/LocalResults.aspx?RaceDate=2024/02/28&amp;RaceNo=5" TargetMode="External"/><Relationship Id="rId183" Type="http://schemas.openxmlformats.org/officeDocument/2006/relationships/hyperlink" Target="https://racing.hkjc.com/racing/video/play.asp?type=replay-full&amp;date=20241127&amp;no=08&amp;lang=eng" TargetMode="External"/><Relationship Id="rId2" Type="http://schemas.openxmlformats.org/officeDocument/2006/relationships/hyperlink" Target="https://racing.hkjc.com/racing/information/English/Racing/LocalResults.aspx?RaceDate=2024/06/12&amp;RaceNo=8" TargetMode="External"/><Relationship Id="rId29" Type="http://schemas.openxmlformats.org/officeDocument/2006/relationships/hyperlink" Target="https://racing.hkjc.com/racing/information/English/Racing/LocalResults.aspx?RaceDate=2024/12/22&amp;RaceNo=10" TargetMode="External"/><Relationship Id="rId24" Type="http://schemas.openxmlformats.org/officeDocument/2006/relationships/hyperlink" Target="https://racing.hkjc.com/racing/video/play.asp?type=replay-full&amp;date=20240928&amp;no=07&amp;lang=eng" TargetMode="External"/><Relationship Id="rId40" Type="http://schemas.openxmlformats.org/officeDocument/2006/relationships/hyperlink" Target="https://racing.hkjc.com/racing/video/play.asp?type=replay-full&amp;date=20240407&amp;no=06&amp;lang=eng" TargetMode="External"/><Relationship Id="rId45" Type="http://schemas.openxmlformats.org/officeDocument/2006/relationships/hyperlink" Target="https://racing.hkjc.com/racing/information/English/Racing/LocalResults.aspx?RaceDate=2024/07/06&amp;RaceNo=10" TargetMode="External"/><Relationship Id="rId66" Type="http://schemas.openxmlformats.org/officeDocument/2006/relationships/hyperlink" Target="https://racing.hkjc.com/racing/information/English/Racing/LocalResults.aspx?RaceDate=2024/03/24&amp;RaceNo=8" TargetMode="External"/><Relationship Id="rId87" Type="http://schemas.openxmlformats.org/officeDocument/2006/relationships/hyperlink" Target="https://racing.hkjc.com/racing/information/English/Horse/Performance.aspx?HorseId=HK_2022_H092" TargetMode="External"/><Relationship Id="rId110" Type="http://schemas.openxmlformats.org/officeDocument/2006/relationships/hyperlink" Target="https://racing.hkjc.com/racing/information/English/Racing/LocalResults.aspx?RaceDate=2025/01/26&amp;RaceNo=8" TargetMode="External"/><Relationship Id="rId115" Type="http://schemas.openxmlformats.org/officeDocument/2006/relationships/hyperlink" Target="https://racing.hkjc.com/racing/information/English/Racing/LocalResults.aspx?RaceDate=2024/03/10&amp;RaceNo=8" TargetMode="External"/><Relationship Id="rId131" Type="http://schemas.openxmlformats.org/officeDocument/2006/relationships/hyperlink" Target="https://racing.hkjc.com/racing/information/English/Racing/LocalResults.aspx?RaceDate=2025/01/05&amp;RaceNo=7" TargetMode="External"/><Relationship Id="rId136" Type="http://schemas.openxmlformats.org/officeDocument/2006/relationships/hyperlink" Target="https://racing.hkjc.com/racing/video/play.asp?type=replay-full&amp;date=20240310&amp;no=08&amp;lang=eng" TargetMode="External"/><Relationship Id="rId157" Type="http://schemas.openxmlformats.org/officeDocument/2006/relationships/hyperlink" Target="https://racing.hkjc.com/racing/information/English/Racing/LocalResults.aspx?RaceDate=2025/01/15&amp;RaceNo=4" TargetMode="External"/><Relationship Id="rId178" Type="http://schemas.openxmlformats.org/officeDocument/2006/relationships/hyperlink" Target="https://racing.hkjc.com/racing/information/English/Racing/LocalResults.aspx?RaceDate=2024/10/16&amp;RaceNo=6" TargetMode="External"/><Relationship Id="rId61" Type="http://schemas.openxmlformats.org/officeDocument/2006/relationships/hyperlink" Target="https://racing.hkjc.com/racing/information/English/Racing/LocalResults.aspx?RaceDate=2025/02/12&amp;RaceNo=7" TargetMode="External"/><Relationship Id="rId82" Type="http://schemas.openxmlformats.org/officeDocument/2006/relationships/hyperlink" Target="https://racing.hkjc.com/racing/information/English/Racing/LocalResults.aspx?RaceDate=2025/01/01&amp;RaceNo=4" TargetMode="External"/><Relationship Id="rId152" Type="http://schemas.openxmlformats.org/officeDocument/2006/relationships/hyperlink" Target="https://racing.hkjc.com/racing/video/play.asp?type=replay-full&amp;date=20241117&amp;no=05&amp;lang=eng" TargetMode="External"/><Relationship Id="rId173" Type="http://schemas.openxmlformats.org/officeDocument/2006/relationships/hyperlink" Target="https://racing.hkjc.com/racing/video/play.asp?type=replay-full&amp;date=20240704&amp;no=09&amp;lang=eng" TargetMode="External"/><Relationship Id="rId194" Type="http://schemas.openxmlformats.org/officeDocument/2006/relationships/vmlDrawing" Target="../drawings/vmlDrawing9.vml"/><Relationship Id="rId19" Type="http://schemas.openxmlformats.org/officeDocument/2006/relationships/hyperlink" Target="https://racing.hkjc.com/racing/information/English/Racing/LocalResults.aspx?RaceDate=2024/05/26&amp;RaceNo=4" TargetMode="External"/><Relationship Id="rId14" Type="http://schemas.openxmlformats.org/officeDocument/2006/relationships/hyperlink" Target="https://racing.hkjc.com/racing/information/English/Racing/LocalResults.aspx?RaceDate=2025/02/09&amp;RaceNo=8" TargetMode="External"/><Relationship Id="rId30" Type="http://schemas.openxmlformats.org/officeDocument/2006/relationships/hyperlink" Target="https://racing.hkjc.com/racing/video/play.asp?type=replay-full&amp;date=20241222&amp;no=10&amp;lang=eng" TargetMode="External"/><Relationship Id="rId35" Type="http://schemas.openxmlformats.org/officeDocument/2006/relationships/hyperlink" Target="https://racing.hkjc.com/racing/information/English/Racing/LocalResults.aspx?RaceDate=2024/03/03&amp;RaceNo=6" TargetMode="External"/><Relationship Id="rId56" Type="http://schemas.openxmlformats.org/officeDocument/2006/relationships/hyperlink" Target="https://racing.hkjc.com/racing/video/play.asp?type=replay-full&amp;date=20241229&amp;no=09&amp;lang=eng" TargetMode="External"/><Relationship Id="rId77" Type="http://schemas.openxmlformats.org/officeDocument/2006/relationships/hyperlink" Target="https://racing.hkjc.com/racing/video/play.asp?type=replay-full&amp;date=20241001&amp;no=07&amp;lang=eng" TargetMode="External"/><Relationship Id="rId100" Type="http://schemas.openxmlformats.org/officeDocument/2006/relationships/hyperlink" Target="https://racing.hkjc.com/racing/information/English/Racing/LocalResults.aspx?RaceDate=2024/09/08&amp;RaceNo=3" TargetMode="External"/><Relationship Id="rId105" Type="http://schemas.openxmlformats.org/officeDocument/2006/relationships/hyperlink" Target="https://racing.hkjc.com/racing/video/play.asp?type=replay-full&amp;date=20241013&amp;no=10&amp;lang=eng" TargetMode="External"/><Relationship Id="rId126" Type="http://schemas.openxmlformats.org/officeDocument/2006/relationships/hyperlink" Target="https://racing.hkjc.com/racing/video/play.asp?type=replay-full&amp;date=20240714&amp;no=02&amp;lang=eng" TargetMode="External"/><Relationship Id="rId147" Type="http://schemas.openxmlformats.org/officeDocument/2006/relationships/hyperlink" Target="https://racing.hkjc.com/racing/information/English/Racing/LocalResults.aspx?RaceDate=2024/09/15&amp;RaceNo=9" TargetMode="External"/><Relationship Id="rId168" Type="http://schemas.openxmlformats.org/officeDocument/2006/relationships/hyperlink" Target="https://racing.hkjc.com/racing/information/English/Racing/LocalResults.aspx?RaceDate=2024/05/15&amp;RaceNo=9" TargetMode="External"/><Relationship Id="rId8" Type="http://schemas.openxmlformats.org/officeDocument/2006/relationships/hyperlink" Target="https://racing.hkjc.com/racing/information/English/Racing/LocalResults.aspx?RaceDate=2024/11/09&amp;RaceNo=6" TargetMode="External"/><Relationship Id="rId51" Type="http://schemas.openxmlformats.org/officeDocument/2006/relationships/hyperlink" Target="https://racing.hkjc.com/racing/information/English/Racing/LocalResults.aspx?RaceDate=2024/11/24&amp;RaceNo=9" TargetMode="External"/><Relationship Id="rId72" Type="http://schemas.openxmlformats.org/officeDocument/2006/relationships/hyperlink" Target="https://racing.hkjc.com/racing/information/English/Racing/LocalResults.aspx?RaceDate=2024/06/08&amp;RaceNo=7" TargetMode="External"/><Relationship Id="rId93" Type="http://schemas.openxmlformats.org/officeDocument/2006/relationships/hyperlink" Target="https://racing.hkjc.com/racing/video/play.asp?type=replay-full&amp;date=20240417&amp;no=07&amp;lang=eng" TargetMode="External"/><Relationship Id="rId98" Type="http://schemas.openxmlformats.org/officeDocument/2006/relationships/hyperlink" Target="https://racing.hkjc.com/racing/information/English/Racing/LocalResults.aspx?RaceDate=2024/07/14&amp;RaceNo=2" TargetMode="External"/><Relationship Id="rId121" Type="http://schemas.openxmlformats.org/officeDocument/2006/relationships/hyperlink" Target="https://racing.hkjc.com/racing/information/English/Racing/LocalResults.aspx?RaceDate=2024/06/02&amp;RaceNo=6" TargetMode="External"/><Relationship Id="rId142" Type="http://schemas.openxmlformats.org/officeDocument/2006/relationships/hyperlink" Target="https://racing.hkjc.com/racing/video/play.asp?type=replay-full&amp;date=20240511&amp;no=10&amp;lang=eng" TargetMode="External"/><Relationship Id="rId163" Type="http://schemas.openxmlformats.org/officeDocument/2006/relationships/hyperlink" Target="https://racing.hkjc.com/racing/video/play.asp?type=replay-full&amp;date=20240228&amp;no=05&amp;lang=eng" TargetMode="External"/><Relationship Id="rId184" Type="http://schemas.openxmlformats.org/officeDocument/2006/relationships/hyperlink" Target="https://racing.hkjc.com/racing/information/English/Racing/LocalResults.aspx?RaceDate=2024/12/01&amp;RaceNo=5" TargetMode="External"/><Relationship Id="rId189" Type="http://schemas.openxmlformats.org/officeDocument/2006/relationships/hyperlink" Target="https://racing.hkjc.com/racing/video/play.asp?type=replay-full&amp;date=20241229&amp;no=08&amp;lang=eng" TargetMode="External"/><Relationship Id="rId3" Type="http://schemas.openxmlformats.org/officeDocument/2006/relationships/hyperlink" Target="https://racing.hkjc.com/racing/video/play.asp?type=replay-full&amp;date=20240612&amp;no=08&amp;lang=eng" TargetMode="External"/><Relationship Id="rId25" Type="http://schemas.openxmlformats.org/officeDocument/2006/relationships/hyperlink" Target="https://racing.hkjc.com/racing/information/English/Racing/LocalResults.aspx?RaceDate=2024/10/13&amp;RaceNo=10" TargetMode="External"/><Relationship Id="rId46" Type="http://schemas.openxmlformats.org/officeDocument/2006/relationships/hyperlink" Target="https://racing.hkjc.com/racing/video/play.asp?type=replay-full&amp;date=20240706&amp;no=10&amp;lang=eng" TargetMode="External"/><Relationship Id="rId67" Type="http://schemas.openxmlformats.org/officeDocument/2006/relationships/hyperlink" Target="https://racing.hkjc.com/racing/video/play.asp?type=replay-full&amp;date=20240324&amp;no=08&amp;lang=eng" TargetMode="External"/><Relationship Id="rId116" Type="http://schemas.openxmlformats.org/officeDocument/2006/relationships/hyperlink" Target="https://racing.hkjc.com/racing/video/play.asp?type=replay-full&amp;date=20240310&amp;no=08&amp;lang=eng" TargetMode="External"/><Relationship Id="rId137" Type="http://schemas.openxmlformats.org/officeDocument/2006/relationships/hyperlink" Target="https://racing.hkjc.com/racing/information/English/Racing/LocalResults.aspx?RaceDate=2024/04/14&amp;RaceNo=4" TargetMode="External"/><Relationship Id="rId158" Type="http://schemas.openxmlformats.org/officeDocument/2006/relationships/hyperlink" Target="https://racing.hkjc.com/racing/video/play.asp?type=replay-full&amp;date=20250115&amp;no=04&amp;lang=eng" TargetMode="External"/><Relationship Id="rId20" Type="http://schemas.openxmlformats.org/officeDocument/2006/relationships/hyperlink" Target="https://racing.hkjc.com/racing/video/play.asp?type=replay-full&amp;date=20240526&amp;no=04&amp;lang=eng" TargetMode="External"/><Relationship Id="rId41" Type="http://schemas.openxmlformats.org/officeDocument/2006/relationships/hyperlink" Target="https://racing.hkjc.com/racing/information/English/Racing/LocalResults.aspx?RaceDate=2024/04/28&amp;RaceNo=10" TargetMode="External"/><Relationship Id="rId62" Type="http://schemas.openxmlformats.org/officeDocument/2006/relationships/hyperlink" Target="https://racing.hkjc.com/racing/video/play.asp?type=replay-full&amp;date=20250212&amp;no=07&amp;lang=eng" TargetMode="External"/><Relationship Id="rId83" Type="http://schemas.openxmlformats.org/officeDocument/2006/relationships/hyperlink" Target="https://racing.hkjc.com/racing/video/play.asp?type=replay-full&amp;date=20250101&amp;no=04&amp;lang=eng" TargetMode="External"/><Relationship Id="rId88" Type="http://schemas.openxmlformats.org/officeDocument/2006/relationships/hyperlink" Target="https://racing.hkjc.com/racing/information/English/Racing/LocalResults.aspx?RaceDate=2024/02/28&amp;RaceNo=5" TargetMode="External"/><Relationship Id="rId111" Type="http://schemas.openxmlformats.org/officeDocument/2006/relationships/hyperlink" Target="https://racing.hkjc.com/racing/video/play.asp?type=replay-full&amp;date=20250126&amp;no=08&amp;lang=eng" TargetMode="External"/><Relationship Id="rId132" Type="http://schemas.openxmlformats.org/officeDocument/2006/relationships/hyperlink" Target="https://racing.hkjc.com/racing/video/play.asp?type=replay-full&amp;date=20250105&amp;no=07&amp;lang=eng" TargetMode="External"/><Relationship Id="rId153" Type="http://schemas.openxmlformats.org/officeDocument/2006/relationships/hyperlink" Target="https://racing.hkjc.com/racing/information/English/Racing/LocalResults.aspx?RaceDate=2024/12/01&amp;RaceNo=5" TargetMode="External"/><Relationship Id="rId174" Type="http://schemas.openxmlformats.org/officeDocument/2006/relationships/hyperlink" Target="https://racing.hkjc.com/racing/information/English/Racing/LocalResults.aspx?RaceDate=2024/09/18&amp;RaceNo=7" TargetMode="External"/><Relationship Id="rId179" Type="http://schemas.openxmlformats.org/officeDocument/2006/relationships/hyperlink" Target="https://racing.hkjc.com/racing/video/play.asp?type=replay-full&amp;date=20241016&amp;no=06&amp;lang=eng" TargetMode="External"/><Relationship Id="rId195" Type="http://schemas.openxmlformats.org/officeDocument/2006/relationships/comments" Target="../comments9.xml"/><Relationship Id="rId190" Type="http://schemas.openxmlformats.org/officeDocument/2006/relationships/hyperlink" Target="https://racing.hkjc.com/racing/information/English/Racing/LocalResults.aspx?RaceDate=2025/01/15&amp;RaceNo=4" TargetMode="External"/><Relationship Id="rId15" Type="http://schemas.openxmlformats.org/officeDocument/2006/relationships/hyperlink" Target="https://racing.hkjc.com/racing/video/play.asp?type=replay-full&amp;date=20250209&amp;no=08&amp;lang=eng" TargetMode="External"/><Relationship Id="rId36" Type="http://schemas.openxmlformats.org/officeDocument/2006/relationships/hyperlink" Target="https://racing.hkjc.com/racing/video/play.asp?type=replay-full&amp;date=20240303&amp;no=06&amp;lang=eng" TargetMode="External"/><Relationship Id="rId57" Type="http://schemas.openxmlformats.org/officeDocument/2006/relationships/hyperlink" Target="https://racing.hkjc.com/racing/information/English/Racing/LocalResults.aspx?RaceDate=2025/01/05&amp;RaceNo=7" TargetMode="External"/><Relationship Id="rId106" Type="http://schemas.openxmlformats.org/officeDocument/2006/relationships/hyperlink" Target="https://racing.hkjc.com/racing/information/English/Racing/LocalResults.aspx?RaceDate=2024/10/27&amp;RaceNo=10" TargetMode="External"/><Relationship Id="rId127" Type="http://schemas.openxmlformats.org/officeDocument/2006/relationships/hyperlink" Target="https://racing.hkjc.com/racing/information/English/Racing/LocalResults.aspx?RaceDate=2024/11/20&amp;RaceNo=8" TargetMode="External"/><Relationship Id="rId10" Type="http://schemas.openxmlformats.org/officeDocument/2006/relationships/hyperlink" Target="https://racing.hkjc.com/racing/information/English/Racing/LocalResults.aspx?RaceDate=2025/01/01&amp;RaceNo=4" TargetMode="External"/><Relationship Id="rId31" Type="http://schemas.openxmlformats.org/officeDocument/2006/relationships/hyperlink" Target="https://racing.hkjc.com/racing/information/English/Racing/LocalResults.aspx?RaceDate=2025/01/15&amp;RaceNo=4" TargetMode="External"/><Relationship Id="rId52" Type="http://schemas.openxmlformats.org/officeDocument/2006/relationships/hyperlink" Target="https://racing.hkjc.com/racing/video/play.asp?type=replay-full&amp;date=20241124&amp;no=09&amp;lang=eng" TargetMode="External"/><Relationship Id="rId73" Type="http://schemas.openxmlformats.org/officeDocument/2006/relationships/hyperlink" Target="https://racing.hkjc.com/racing/video/play.asp?type=replay-full&amp;date=20240608&amp;no=07&amp;lang=eng" TargetMode="External"/><Relationship Id="rId78" Type="http://schemas.openxmlformats.org/officeDocument/2006/relationships/hyperlink" Target="https://racing.hkjc.com/racing/information/English/Racing/LocalResults.aspx?RaceDate=2024/11/09&amp;RaceNo=6" TargetMode="External"/><Relationship Id="rId94" Type="http://schemas.openxmlformats.org/officeDocument/2006/relationships/hyperlink" Target="https://racing.hkjc.com/racing/information/English/Racing/LocalResults.aspx?RaceDate=2024/05/22&amp;RaceNo=9" TargetMode="External"/><Relationship Id="rId99" Type="http://schemas.openxmlformats.org/officeDocument/2006/relationships/hyperlink" Target="https://racing.hkjc.com/racing/video/play.asp?type=replay-full&amp;date=20240714&amp;no=02&amp;lang=eng" TargetMode="External"/><Relationship Id="rId101" Type="http://schemas.openxmlformats.org/officeDocument/2006/relationships/hyperlink" Target="https://racing.hkjc.com/racing/video/play.asp?type=replay-full&amp;date=20240908&amp;no=03&amp;lang=eng" TargetMode="External"/><Relationship Id="rId122" Type="http://schemas.openxmlformats.org/officeDocument/2006/relationships/hyperlink" Target="https://racing.hkjc.com/racing/video/play.asp?type=replay-full&amp;date=20240602&amp;no=06&amp;lang=eng" TargetMode="External"/><Relationship Id="rId143" Type="http://schemas.openxmlformats.org/officeDocument/2006/relationships/hyperlink" Target="https://racing.hkjc.com/racing/information/English/Racing/LocalResults.aspx?RaceDate=2024/06/02&amp;RaceNo=6" TargetMode="External"/><Relationship Id="rId148" Type="http://schemas.openxmlformats.org/officeDocument/2006/relationships/hyperlink" Target="https://racing.hkjc.com/racing/video/play.asp?type=replay-full&amp;date=20240915&amp;no=09&amp;lang=eng" TargetMode="External"/><Relationship Id="rId164" Type="http://schemas.openxmlformats.org/officeDocument/2006/relationships/hyperlink" Target="https://racing.hkjc.com/racing/information/English/Racing/LocalResults.aspx?RaceDate=2024/03/20&amp;RaceNo=9" TargetMode="External"/><Relationship Id="rId169" Type="http://schemas.openxmlformats.org/officeDocument/2006/relationships/hyperlink" Target="https://racing.hkjc.com/racing/video/play.asp?type=replay-full&amp;date=20240515&amp;no=09&amp;lang=eng" TargetMode="External"/><Relationship Id="rId185" Type="http://schemas.openxmlformats.org/officeDocument/2006/relationships/hyperlink" Target="https://racing.hkjc.com/racing/video/play.asp?type=replay-full&amp;date=20241201&amp;no=05&amp;lang=eng" TargetMode="External"/><Relationship Id="rId4" Type="http://schemas.openxmlformats.org/officeDocument/2006/relationships/hyperlink" Target="https://racing.hkjc.com/racing/information/English/Racing/LocalResults.aspx?RaceDate=2024/09/15&amp;RaceNo=9" TargetMode="External"/><Relationship Id="rId9" Type="http://schemas.openxmlformats.org/officeDocument/2006/relationships/hyperlink" Target="https://racing.hkjc.com/racing/video/play.asp?type=replay-full&amp;date=20241109&amp;no=06&amp;lang=eng" TargetMode="External"/><Relationship Id="rId180" Type="http://schemas.openxmlformats.org/officeDocument/2006/relationships/hyperlink" Target="https://racing.hkjc.com/racing/information/English/Racing/LocalResults.aspx?RaceDate=2024/10/27&amp;RaceNo=9" TargetMode="External"/><Relationship Id="rId26" Type="http://schemas.openxmlformats.org/officeDocument/2006/relationships/hyperlink" Target="https://racing.hkjc.com/racing/video/play.asp?type=replay-full&amp;date=20241013&amp;no=10&amp;lang=eng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racing.hkjc.com/racing/information/English/Horse/BTResult.aspx?Date=2025/02/13" TargetMode="External"/><Relationship Id="rId21" Type="http://schemas.openxmlformats.org/officeDocument/2006/relationships/hyperlink" Target="https://racing.hkjc.com/racing/information/English/Horse/BTResult.aspx?Date=2025/01/10" TargetMode="External"/><Relationship Id="rId42" Type="http://schemas.openxmlformats.org/officeDocument/2006/relationships/hyperlink" Target="https://racing.hkjc.com/racing/video/play.asp?type=replay-full&amp;date=20240331&amp;no=09&amp;lang=eng" TargetMode="External"/><Relationship Id="rId63" Type="http://schemas.openxmlformats.org/officeDocument/2006/relationships/hyperlink" Target="https://racing.hkjc.com/racing/information/English/Racing/LocalResults.aspx?RaceDate=2025/01/15&amp;RaceNo=3" TargetMode="External"/><Relationship Id="rId84" Type="http://schemas.openxmlformats.org/officeDocument/2006/relationships/hyperlink" Target="https://racing.hkjc.com/racing/video/play.asp?type=replay-full&amp;date=20240320&amp;no=09&amp;lang=eng" TargetMode="External"/><Relationship Id="rId138" Type="http://schemas.openxmlformats.org/officeDocument/2006/relationships/hyperlink" Target="https://racing.hkjc.com/racing/information/English/Racing/LocalResults.aspx?RaceDate=2025/01/15&amp;RaceNo=2" TargetMode="External"/><Relationship Id="rId159" Type="http://schemas.openxmlformats.org/officeDocument/2006/relationships/hyperlink" Target="https://racing.hkjc.com/racing/video/play.asp?type=replay-full&amp;date=20250131&amp;no=05&amp;lang=eng" TargetMode="External"/><Relationship Id="rId170" Type="http://schemas.openxmlformats.org/officeDocument/2006/relationships/hyperlink" Target="https://racing.hkjc.com/racing/information/English/Racing/LocalResults.aspx?RaceDate=2024/11/27&amp;RaceNo=7" TargetMode="External"/><Relationship Id="rId191" Type="http://schemas.openxmlformats.org/officeDocument/2006/relationships/hyperlink" Target="https://racing.hkjc.com/racing/information/English/Racing/LocalResults.aspx?RaceDate=2024/10/30&amp;RaceNo=6" TargetMode="External"/><Relationship Id="rId205" Type="http://schemas.openxmlformats.org/officeDocument/2006/relationships/comments" Target="../comments10.xml"/><Relationship Id="rId16" Type="http://schemas.openxmlformats.org/officeDocument/2006/relationships/hyperlink" Target="https://racing.hkjc.com/racing/information/English/Racing/LocalResults.aspx?RaceDate=2024/09/15&amp;RaceNo=7" TargetMode="External"/><Relationship Id="rId107" Type="http://schemas.openxmlformats.org/officeDocument/2006/relationships/hyperlink" Target="https://racing.hkjc.com/racing/information/English/Racing/LocalResults.aspx?RaceDate=2025/01/31&amp;RaceNo=5" TargetMode="External"/><Relationship Id="rId11" Type="http://schemas.openxmlformats.org/officeDocument/2006/relationships/hyperlink" Target="https://racing.hkjc.com/racing/video/play.asp?type=replay-full&amp;date=20240526&amp;no=06&amp;lang=eng" TargetMode="External"/><Relationship Id="rId32" Type="http://schemas.openxmlformats.org/officeDocument/2006/relationships/hyperlink" Target="https://racing.hkjc.com/racing/video/play.asp?type=replay-full&amp;date=20241222&amp;no=02&amp;lang=eng" TargetMode="External"/><Relationship Id="rId37" Type="http://schemas.openxmlformats.org/officeDocument/2006/relationships/hyperlink" Target="https://racing.hkjc.com/racing/information/English/Racing/LocalResults.aspx?RaceDate=2024/03/03&amp;RaceNo=10" TargetMode="External"/><Relationship Id="rId53" Type="http://schemas.openxmlformats.org/officeDocument/2006/relationships/hyperlink" Target="https://racing.hkjc.com/racing/information/English/Racing/LocalResults.aspx?RaceDate=2024/10/06&amp;RaceNo=3" TargetMode="External"/><Relationship Id="rId58" Type="http://schemas.openxmlformats.org/officeDocument/2006/relationships/hyperlink" Target="https://racing.hkjc.com/racing/video/play.asp?type=replay-full&amp;date=20241109&amp;no=05&amp;lang=eng" TargetMode="External"/><Relationship Id="rId74" Type="http://schemas.openxmlformats.org/officeDocument/2006/relationships/hyperlink" Target="https://racing.hkjc.com/racing/information/English/Racing/LocalResults.aspx?RaceDate=2024/06/12&amp;RaceNo=4" TargetMode="External"/><Relationship Id="rId79" Type="http://schemas.openxmlformats.org/officeDocument/2006/relationships/hyperlink" Target="https://racing.hkjc.com/racing/video/play.asp?type=replay-full&amp;date=20240911&amp;no=03&amp;lang=eng" TargetMode="External"/><Relationship Id="rId102" Type="http://schemas.openxmlformats.org/officeDocument/2006/relationships/hyperlink" Target="https://racing.hkjc.com/racing/video/play.asp?type=replay-full&amp;date=20241218&amp;no=08&amp;lang=eng" TargetMode="External"/><Relationship Id="rId123" Type="http://schemas.openxmlformats.org/officeDocument/2006/relationships/hyperlink" Target="https://racing.hkjc.com/racing/information/English/Horse/BTResult.aspx?Date=2024/12/02" TargetMode="External"/><Relationship Id="rId128" Type="http://schemas.openxmlformats.org/officeDocument/2006/relationships/hyperlink" Target="https://racing.hkjc.com/racing/video/play.asp?type=replay-full&amp;date=20241215&amp;no=04&amp;lang=eng" TargetMode="External"/><Relationship Id="rId144" Type="http://schemas.openxmlformats.org/officeDocument/2006/relationships/hyperlink" Target="https://racing.hkjc.com/racing/video/play.asp?type=replay-full&amp;date=20241027&amp;no=04&amp;lang=eng" TargetMode="External"/><Relationship Id="rId149" Type="http://schemas.openxmlformats.org/officeDocument/2006/relationships/hyperlink" Target="https://racing.hkjc.com/racing/information/English/Racing/LocalResults.aspx?RaceDate=2025/01/08&amp;RaceNo=5" TargetMode="External"/><Relationship Id="rId5" Type="http://schemas.openxmlformats.org/officeDocument/2006/relationships/hyperlink" Target="https://racing.hkjc.com/racing/video/play.asp?type=replay-full&amp;date=20240324&amp;no=02&amp;lang=eng" TargetMode="External"/><Relationship Id="rId90" Type="http://schemas.openxmlformats.org/officeDocument/2006/relationships/hyperlink" Target="https://racing.hkjc.com/racing/video/play.asp?type=replay-full&amp;date=20240608&amp;no=10&amp;lang=eng" TargetMode="External"/><Relationship Id="rId95" Type="http://schemas.openxmlformats.org/officeDocument/2006/relationships/hyperlink" Target="https://racing.hkjc.com/racing/information/English/Racing/LocalResults.aspx?RaceDate=2024/10/20&amp;RaceNo=10" TargetMode="External"/><Relationship Id="rId160" Type="http://schemas.openxmlformats.org/officeDocument/2006/relationships/hyperlink" Target="https://racing.hkjc.com/racing/information/English/Horse/Performance.aspx?HorseId=HK_2024_K101" TargetMode="External"/><Relationship Id="rId165" Type="http://schemas.openxmlformats.org/officeDocument/2006/relationships/hyperlink" Target="https://racing.hkjc.com/racing/information/English/Horse/Performance.aspx?HorseId=HK_2023_J392" TargetMode="External"/><Relationship Id="rId181" Type="http://schemas.openxmlformats.org/officeDocument/2006/relationships/hyperlink" Target="https://racing.hkjc.com/racing/video/play.asp?type=replay-full&amp;date=20241215&amp;no=03&amp;lang=eng" TargetMode="External"/><Relationship Id="rId186" Type="http://schemas.openxmlformats.org/officeDocument/2006/relationships/hyperlink" Target="https://racing.hkjc.com/racing/information/English/Horse/Performance.aspx?HorseId=HK_2023_J359" TargetMode="External"/><Relationship Id="rId22" Type="http://schemas.openxmlformats.org/officeDocument/2006/relationships/hyperlink" Target="https://racing.hkjc.com/racing/information/English/Horse/Performance.aspx?HorseId=HK_2023_J273" TargetMode="External"/><Relationship Id="rId27" Type="http://schemas.openxmlformats.org/officeDocument/2006/relationships/hyperlink" Target="https://racing.hkjc.com/racing/information/English/Racing/LocalResults.aspx?RaceDate=2024/10/13&amp;RaceNo=1" TargetMode="External"/><Relationship Id="rId43" Type="http://schemas.openxmlformats.org/officeDocument/2006/relationships/hyperlink" Target="https://racing.hkjc.com/racing/information/English/Racing/LocalResults.aspx?RaceDate=2024/04/17&amp;RaceNo=8" TargetMode="External"/><Relationship Id="rId48" Type="http://schemas.openxmlformats.org/officeDocument/2006/relationships/hyperlink" Target="https://racing.hkjc.com/racing/video/play.asp?type=replay-full&amp;date=20240522&amp;no=04&amp;lang=eng" TargetMode="External"/><Relationship Id="rId64" Type="http://schemas.openxmlformats.org/officeDocument/2006/relationships/hyperlink" Target="https://racing.hkjc.com/racing/video/play.asp?type=replay-full&amp;date=20250115&amp;no=03&amp;lang=eng" TargetMode="External"/><Relationship Id="rId69" Type="http://schemas.openxmlformats.org/officeDocument/2006/relationships/hyperlink" Target="https://racing.hkjc.com/racing/information/English/Horse/Performance.aspx?HorseId=HK_2023_J290" TargetMode="External"/><Relationship Id="rId113" Type="http://schemas.openxmlformats.org/officeDocument/2006/relationships/hyperlink" Target="https://racing.hkjc.com/racing/video/play.asp?type=replay-full&amp;date=20250209&amp;no=05&amp;lang=eng" TargetMode="External"/><Relationship Id="rId118" Type="http://schemas.openxmlformats.org/officeDocument/2006/relationships/hyperlink" Target="https://racing.hkjc.com/racing/information/English/Horse/Performance.aspx?HorseId=HK_2024_K075" TargetMode="External"/><Relationship Id="rId134" Type="http://schemas.openxmlformats.org/officeDocument/2006/relationships/hyperlink" Target="https://racing.hkjc.com/racing/information/English/Racing/LocalResults.aspx?RaceDate=2024/12/04&amp;RaceNo=3" TargetMode="External"/><Relationship Id="rId139" Type="http://schemas.openxmlformats.org/officeDocument/2006/relationships/hyperlink" Target="https://racing.hkjc.com/racing/video/play.asp?type=replay-full&amp;date=20250115&amp;no=02&amp;lang=eng" TargetMode="External"/><Relationship Id="rId80" Type="http://schemas.openxmlformats.org/officeDocument/2006/relationships/hyperlink" Target="https://racing.hkjc.com/racing/information/English/Racing/LocalResults.aspx?RaceDate=2025/02/09&amp;RaceNo=4" TargetMode="External"/><Relationship Id="rId85" Type="http://schemas.openxmlformats.org/officeDocument/2006/relationships/hyperlink" Target="https://racing.hkjc.com/racing/information/English/Racing/LocalResults.aspx?RaceDate=2024/04/17&amp;RaceNo=5" TargetMode="External"/><Relationship Id="rId150" Type="http://schemas.openxmlformats.org/officeDocument/2006/relationships/hyperlink" Target="https://racing.hkjc.com/racing/video/play.asp?type=replay-full&amp;date=20250108&amp;no=05&amp;lang=eng" TargetMode="External"/><Relationship Id="rId155" Type="http://schemas.openxmlformats.org/officeDocument/2006/relationships/hyperlink" Target="https://racing.hkjc.com/racing/video/play.asp?type=replay-full&amp;date=20241124&amp;no=03&amp;lang=eng" TargetMode="External"/><Relationship Id="rId171" Type="http://schemas.openxmlformats.org/officeDocument/2006/relationships/hyperlink" Target="https://racing.hkjc.com/racing/video/play.asp?type=replay-full&amp;date=20241127&amp;no=07&amp;lang=eng" TargetMode="External"/><Relationship Id="rId176" Type="http://schemas.openxmlformats.org/officeDocument/2006/relationships/hyperlink" Target="https://racing.hkjc.com/racing/information/English/Horse/BTResult.aspx?Date=2025/02/14" TargetMode="External"/><Relationship Id="rId192" Type="http://schemas.openxmlformats.org/officeDocument/2006/relationships/hyperlink" Target="https://racing.hkjc.com/racing/video/play.asp?type=replay-full&amp;date=20241030&amp;no=06&amp;lang=eng" TargetMode="External"/><Relationship Id="rId197" Type="http://schemas.openxmlformats.org/officeDocument/2006/relationships/hyperlink" Target="https://racing.hkjc.com/racing/information/English/Racing/LocalResults.aspx?RaceDate=2025/01/05&amp;RaceNo=4" TargetMode="External"/><Relationship Id="rId201" Type="http://schemas.openxmlformats.org/officeDocument/2006/relationships/hyperlink" Target="https://racing.hkjc.com/racing/information/English/Racing/LocalResults.aspx?RaceDate=2025/02/09&amp;RaceNo=6" TargetMode="External"/><Relationship Id="rId12" Type="http://schemas.openxmlformats.org/officeDocument/2006/relationships/hyperlink" Target="https://racing.hkjc.com/racing/information/English/Racing/LocalResults.aspx?RaceDate=2024/06/23&amp;RaceNo=6" TargetMode="External"/><Relationship Id="rId17" Type="http://schemas.openxmlformats.org/officeDocument/2006/relationships/hyperlink" Target="https://racing.hkjc.com/racing/video/play.asp?type=replay-full&amp;date=20240915&amp;no=07&amp;lang=eng" TargetMode="External"/><Relationship Id="rId33" Type="http://schemas.openxmlformats.org/officeDocument/2006/relationships/hyperlink" Target="https://racing.hkjc.com/racing/information/English/Racing/LocalResults.aspx?RaceDate=2025/01/19&amp;RaceNo=4" TargetMode="External"/><Relationship Id="rId38" Type="http://schemas.openxmlformats.org/officeDocument/2006/relationships/hyperlink" Target="https://racing.hkjc.com/racing/video/play.asp?type=replay-full&amp;date=20240303&amp;no=10&amp;lang=eng" TargetMode="External"/><Relationship Id="rId59" Type="http://schemas.openxmlformats.org/officeDocument/2006/relationships/hyperlink" Target="https://racing.hkjc.com/racing/information/English/Racing/LocalResults.aspx?RaceDate=2024/12/01&amp;RaceNo=6" TargetMode="External"/><Relationship Id="rId103" Type="http://schemas.openxmlformats.org/officeDocument/2006/relationships/hyperlink" Target="https://racing.hkjc.com/racing/information/English/Racing/LocalResults.aspx?RaceDate=2024/12/29&amp;RaceNo=10" TargetMode="External"/><Relationship Id="rId108" Type="http://schemas.openxmlformats.org/officeDocument/2006/relationships/hyperlink" Target="https://racing.hkjc.com/racing/video/play.asp?type=replay-full&amp;date=20250131&amp;no=05&amp;lang=eng" TargetMode="External"/><Relationship Id="rId124" Type="http://schemas.openxmlformats.org/officeDocument/2006/relationships/hyperlink" Target="https://racing.hkjc.com/racing/information/English/Horse/BTResult.aspx?Date=2024/11/15" TargetMode="External"/><Relationship Id="rId129" Type="http://schemas.openxmlformats.org/officeDocument/2006/relationships/hyperlink" Target="https://racing.hkjc.com/racing/information/English/Racing/LocalResults.aspx?RaceDate=2025/01/31&amp;RaceNo=2" TargetMode="External"/><Relationship Id="rId54" Type="http://schemas.openxmlformats.org/officeDocument/2006/relationships/hyperlink" Target="https://racing.hkjc.com/racing/video/play.asp?type=replay-full&amp;date=20241006&amp;no=03&amp;lang=eng" TargetMode="External"/><Relationship Id="rId70" Type="http://schemas.openxmlformats.org/officeDocument/2006/relationships/hyperlink" Target="https://racing.hkjc.com/racing/information/English/Racing/LocalResults.aspx?RaceDate=2024/05/01&amp;RaceNo=4" TargetMode="External"/><Relationship Id="rId75" Type="http://schemas.openxmlformats.org/officeDocument/2006/relationships/hyperlink" Target="https://racing.hkjc.com/racing/video/play.asp?type=replay-full&amp;date=20240612&amp;no=04&amp;lang=eng" TargetMode="External"/><Relationship Id="rId91" Type="http://schemas.openxmlformats.org/officeDocument/2006/relationships/hyperlink" Target="https://racing.hkjc.com/racing/information/English/Racing/LocalResults.aspx?RaceDate=2024/07/06&amp;RaceNo=7" TargetMode="External"/><Relationship Id="rId96" Type="http://schemas.openxmlformats.org/officeDocument/2006/relationships/hyperlink" Target="https://racing.hkjc.com/racing/video/play.asp?type=replay-full&amp;date=20241020&amp;no=10&amp;lang=eng" TargetMode="External"/><Relationship Id="rId140" Type="http://schemas.openxmlformats.org/officeDocument/2006/relationships/hyperlink" Target="https://racing.hkjc.com/racing/information/English/Racing/LocalResults.aspx?RaceDate=2025/02/09&amp;RaceNo=4" TargetMode="External"/><Relationship Id="rId145" Type="http://schemas.openxmlformats.org/officeDocument/2006/relationships/hyperlink" Target="https://racing.hkjc.com/racing/information/English/Racing/LocalResults.aspx?RaceDate=2024/11/13&amp;RaceNo=6" TargetMode="External"/><Relationship Id="rId161" Type="http://schemas.openxmlformats.org/officeDocument/2006/relationships/hyperlink" Target="https://racing.hkjc.com/racing/information/English/Racing/LocalResults.aspx?RaceDate=2025/01/12&amp;RaceNo=2" TargetMode="External"/><Relationship Id="rId166" Type="http://schemas.openxmlformats.org/officeDocument/2006/relationships/hyperlink" Target="https://racing.hkjc.com/racing/information/English/Racing/LocalResults.aspx?RaceDate=2024/10/20&amp;RaceNo=4" TargetMode="External"/><Relationship Id="rId182" Type="http://schemas.openxmlformats.org/officeDocument/2006/relationships/hyperlink" Target="https://racing.hkjc.com/racing/information/English/Racing/LocalResults.aspx?RaceDate=2025/01/01&amp;RaceNo=3" TargetMode="External"/><Relationship Id="rId187" Type="http://schemas.openxmlformats.org/officeDocument/2006/relationships/hyperlink" Target="https://racing.hkjc.com/racing/information/English/Racing/LocalResults.aspx?RaceDate=2024/07/01&amp;RaceNo=1" TargetMode="External"/><Relationship Id="rId1" Type="http://schemas.openxmlformats.org/officeDocument/2006/relationships/hyperlink" Target="https://racing.hkjc.com/racing/information/English/Horse/Performance.aspx?HorseId=HK_2022_H441" TargetMode="External"/><Relationship Id="rId6" Type="http://schemas.openxmlformats.org/officeDocument/2006/relationships/hyperlink" Target="https://racing.hkjc.com/racing/information/English/Racing/LocalResults.aspx?RaceDate=2024/04/14&amp;RaceNo=3" TargetMode="External"/><Relationship Id="rId23" Type="http://schemas.openxmlformats.org/officeDocument/2006/relationships/hyperlink" Target="https://racing.hkjc.com/racing/information/English/Racing/LocalResults.aspx?RaceDate=2024/05/26&amp;RaceNo=1" TargetMode="External"/><Relationship Id="rId28" Type="http://schemas.openxmlformats.org/officeDocument/2006/relationships/hyperlink" Target="https://racing.hkjc.com/racing/video/play.asp?type=replay-full&amp;date=20241013&amp;no=01&amp;lang=eng" TargetMode="External"/><Relationship Id="rId49" Type="http://schemas.openxmlformats.org/officeDocument/2006/relationships/hyperlink" Target="https://racing.hkjc.com/racing/information/English/Racing/LocalResults.aspx?RaceDate=2024/06/23&amp;RaceNo=3" TargetMode="External"/><Relationship Id="rId114" Type="http://schemas.openxmlformats.org/officeDocument/2006/relationships/hyperlink" Target="https://racing.hkjc.com/racing/information/English/Horse/Performance.aspx?HorseId=HK_2024_K031" TargetMode="External"/><Relationship Id="rId119" Type="http://schemas.openxmlformats.org/officeDocument/2006/relationships/hyperlink" Target="https://racing.hkjc.com/racing/information/English/Horse/BTResult.aspx?Date=2025/02/10" TargetMode="External"/><Relationship Id="rId44" Type="http://schemas.openxmlformats.org/officeDocument/2006/relationships/hyperlink" Target="https://racing.hkjc.com/racing/video/play.asp?type=replay-full&amp;date=20240417&amp;no=08&amp;lang=eng" TargetMode="External"/><Relationship Id="rId60" Type="http://schemas.openxmlformats.org/officeDocument/2006/relationships/hyperlink" Target="https://racing.hkjc.com/racing/video/play.asp?type=replay-full&amp;date=20241201&amp;no=06&amp;lang=eng" TargetMode="External"/><Relationship Id="rId65" Type="http://schemas.openxmlformats.org/officeDocument/2006/relationships/hyperlink" Target="https://racing.hkjc.com/racing/information/English/Racing/LocalResults.aspx?RaceDate=2025/01/26&amp;RaceNo=7" TargetMode="External"/><Relationship Id="rId81" Type="http://schemas.openxmlformats.org/officeDocument/2006/relationships/hyperlink" Target="https://racing.hkjc.com/racing/video/play.asp?type=replay-full&amp;date=20250209&amp;no=04&amp;lang=eng" TargetMode="External"/><Relationship Id="rId86" Type="http://schemas.openxmlformats.org/officeDocument/2006/relationships/hyperlink" Target="https://racing.hkjc.com/racing/video/play.asp?type=replay-full&amp;date=20240417&amp;no=05&amp;lang=eng" TargetMode="External"/><Relationship Id="rId130" Type="http://schemas.openxmlformats.org/officeDocument/2006/relationships/hyperlink" Target="https://racing.hkjc.com/racing/video/play.asp?type=replay-full&amp;date=20250131&amp;no=02&amp;lang=eng" TargetMode="External"/><Relationship Id="rId135" Type="http://schemas.openxmlformats.org/officeDocument/2006/relationships/hyperlink" Target="https://racing.hkjc.com/racing/video/play.asp?type=replay-full&amp;date=20241204&amp;no=03&amp;lang=eng" TargetMode="External"/><Relationship Id="rId151" Type="http://schemas.openxmlformats.org/officeDocument/2006/relationships/hyperlink" Target="https://racing.hkjc.com/racing/information/English/Racing/LocalResults.aspx?RaceDate=2025/02/09&amp;RaceNo=4" TargetMode="External"/><Relationship Id="rId156" Type="http://schemas.openxmlformats.org/officeDocument/2006/relationships/hyperlink" Target="https://racing.hkjc.com/racing/information/English/Racing/LocalResults.aspx?RaceDate=2025/01/01&amp;RaceNo=5" TargetMode="External"/><Relationship Id="rId177" Type="http://schemas.openxmlformats.org/officeDocument/2006/relationships/hyperlink" Target="https://racing.hkjc.com/racing/information/English/Horse/Performance.aspx?HorseId=HK_2023_J380" TargetMode="External"/><Relationship Id="rId198" Type="http://schemas.openxmlformats.org/officeDocument/2006/relationships/hyperlink" Target="https://racing.hkjc.com/racing/video/play.asp?type=replay-full&amp;date=20250105&amp;no=04&amp;lang=eng" TargetMode="External"/><Relationship Id="rId172" Type="http://schemas.openxmlformats.org/officeDocument/2006/relationships/hyperlink" Target="https://racing.hkjc.com/racing/information/English/Racing/LocalResults.aspx?RaceDate=2024/12/29&amp;RaceNo=7" TargetMode="External"/><Relationship Id="rId193" Type="http://schemas.openxmlformats.org/officeDocument/2006/relationships/hyperlink" Target="https://racing.hkjc.com/racing/information/English/Racing/LocalResults.aspx?RaceDate=2024/11/20&amp;RaceNo=6" TargetMode="External"/><Relationship Id="rId202" Type="http://schemas.openxmlformats.org/officeDocument/2006/relationships/hyperlink" Target="https://racing.hkjc.com/racing/video/play.asp?type=replay-full&amp;date=20250209&amp;no=06&amp;lang=eng" TargetMode="External"/><Relationship Id="rId13" Type="http://schemas.openxmlformats.org/officeDocument/2006/relationships/hyperlink" Target="https://racing.hkjc.com/racing/video/play.asp?type=replay-full&amp;date=20240623&amp;no=06&amp;lang=eng" TargetMode="External"/><Relationship Id="rId18" Type="http://schemas.openxmlformats.org/officeDocument/2006/relationships/hyperlink" Target="https://racing.hkjc.com/racing/information/English/Racing/LocalResults.aspx?RaceDate=2024/12/01&amp;RaceNo=10" TargetMode="External"/><Relationship Id="rId39" Type="http://schemas.openxmlformats.org/officeDocument/2006/relationships/hyperlink" Target="https://racing.hkjc.com/racing/information/English/Racing/LocalResults.aspx?RaceDate=2024/03/16&amp;RaceNo=10" TargetMode="External"/><Relationship Id="rId109" Type="http://schemas.openxmlformats.org/officeDocument/2006/relationships/hyperlink" Target="https://racing.hkjc.com/racing/information/English/Horse/Performance.aspx?HorseId=HK_2024_K046" TargetMode="External"/><Relationship Id="rId34" Type="http://schemas.openxmlformats.org/officeDocument/2006/relationships/hyperlink" Target="https://racing.hkjc.com/racing/video/play.asp?type=replay-full&amp;date=20250119&amp;no=04&amp;lang=eng" TargetMode="External"/><Relationship Id="rId50" Type="http://schemas.openxmlformats.org/officeDocument/2006/relationships/hyperlink" Target="https://racing.hkjc.com/racing/video/play.asp?type=replay-full&amp;date=20240623&amp;no=03&amp;lang=eng" TargetMode="External"/><Relationship Id="rId55" Type="http://schemas.openxmlformats.org/officeDocument/2006/relationships/hyperlink" Target="https://racing.hkjc.com/racing/information/English/Racing/LocalResults.aspx?RaceDate=2024/10/23&amp;RaceNo=4" TargetMode="External"/><Relationship Id="rId76" Type="http://schemas.openxmlformats.org/officeDocument/2006/relationships/hyperlink" Target="https://racing.hkjc.com/racing/information/English/Racing/LocalResults.aspx?RaceDate=2024/07/04&amp;RaceNo=7" TargetMode="External"/><Relationship Id="rId97" Type="http://schemas.openxmlformats.org/officeDocument/2006/relationships/hyperlink" Target="https://racing.hkjc.com/racing/information/English/Racing/LocalResults.aspx?RaceDate=2024/11/03&amp;RaceNo=9" TargetMode="External"/><Relationship Id="rId104" Type="http://schemas.openxmlformats.org/officeDocument/2006/relationships/hyperlink" Target="https://racing.hkjc.com/racing/video/play.asp?type=replay-full&amp;date=20241229&amp;no=10&amp;lang=eng" TargetMode="External"/><Relationship Id="rId120" Type="http://schemas.openxmlformats.org/officeDocument/2006/relationships/hyperlink" Target="https://racing.hkjc.com/racing/information/English/Horse/BTResult.aspx?Date=2025/01/24" TargetMode="External"/><Relationship Id="rId125" Type="http://schemas.openxmlformats.org/officeDocument/2006/relationships/hyperlink" Target="https://racing.hkjc.com/racing/information/English/Horse/BTResult.aspx?Date=2024/10/24" TargetMode="External"/><Relationship Id="rId141" Type="http://schemas.openxmlformats.org/officeDocument/2006/relationships/hyperlink" Target="https://racing.hkjc.com/racing/video/play.asp?type=replay-full&amp;date=20250209&amp;no=04&amp;lang=eng" TargetMode="External"/><Relationship Id="rId146" Type="http://schemas.openxmlformats.org/officeDocument/2006/relationships/hyperlink" Target="https://racing.hkjc.com/racing/video/play.asp?type=replay-full&amp;date=20241113&amp;no=06&amp;lang=eng" TargetMode="External"/><Relationship Id="rId167" Type="http://schemas.openxmlformats.org/officeDocument/2006/relationships/hyperlink" Target="https://racing.hkjc.com/racing/video/play.asp?type=replay-full&amp;date=20241020&amp;no=04&amp;lang=eng" TargetMode="External"/><Relationship Id="rId188" Type="http://schemas.openxmlformats.org/officeDocument/2006/relationships/hyperlink" Target="https://racing.hkjc.com/racing/video/play.asp?type=replay-full&amp;date=20240701&amp;no=01&amp;lang=eng" TargetMode="External"/><Relationship Id="rId7" Type="http://schemas.openxmlformats.org/officeDocument/2006/relationships/hyperlink" Target="https://racing.hkjc.com/racing/video/play.asp?type=replay-full&amp;date=20240414&amp;no=03&amp;lang=eng" TargetMode="External"/><Relationship Id="rId71" Type="http://schemas.openxmlformats.org/officeDocument/2006/relationships/hyperlink" Target="https://racing.hkjc.com/racing/video/play.asp?type=replay-full&amp;date=20240501&amp;no=04&amp;lang=eng" TargetMode="External"/><Relationship Id="rId92" Type="http://schemas.openxmlformats.org/officeDocument/2006/relationships/hyperlink" Target="https://racing.hkjc.com/racing/video/play.asp?type=replay-full&amp;date=20240706&amp;no=07&amp;lang=eng" TargetMode="External"/><Relationship Id="rId162" Type="http://schemas.openxmlformats.org/officeDocument/2006/relationships/hyperlink" Target="https://racing.hkjc.com/racing/video/play.asp?type=replay-full&amp;date=20250112&amp;no=02&amp;lang=eng" TargetMode="External"/><Relationship Id="rId183" Type="http://schemas.openxmlformats.org/officeDocument/2006/relationships/hyperlink" Target="https://racing.hkjc.com/racing/video/play.asp?type=replay-full&amp;date=20250101&amp;no=03&amp;lang=eng" TargetMode="External"/><Relationship Id="rId2" Type="http://schemas.openxmlformats.org/officeDocument/2006/relationships/hyperlink" Target="https://racing.hkjc.com/racing/information/English/Racing/LocalResults.aspx?RaceDate=2024/02/25&amp;RaceNo=5" TargetMode="External"/><Relationship Id="rId29" Type="http://schemas.openxmlformats.org/officeDocument/2006/relationships/hyperlink" Target="https://racing.hkjc.com/racing/information/English/Racing/LocalResults.aspx?RaceDate=2024/11/09&amp;RaceNo=2" TargetMode="External"/><Relationship Id="rId24" Type="http://schemas.openxmlformats.org/officeDocument/2006/relationships/hyperlink" Target="https://racing.hkjc.com/racing/video/play.asp?type=replay-full&amp;date=20240526&amp;no=01&amp;lang=eng" TargetMode="External"/><Relationship Id="rId40" Type="http://schemas.openxmlformats.org/officeDocument/2006/relationships/hyperlink" Target="https://racing.hkjc.com/racing/video/play.asp?type=replay-full&amp;date=20240316&amp;no=10&amp;lang=eng" TargetMode="External"/><Relationship Id="rId45" Type="http://schemas.openxmlformats.org/officeDocument/2006/relationships/hyperlink" Target="https://racing.hkjc.com/racing/information/English/Racing/LocalResults.aspx?RaceDate=2024/05/01&amp;RaceNo=2" TargetMode="External"/><Relationship Id="rId66" Type="http://schemas.openxmlformats.org/officeDocument/2006/relationships/hyperlink" Target="https://racing.hkjc.com/racing/video/play.asp?type=replay-full&amp;date=20250126&amp;no=07&amp;lang=eng" TargetMode="External"/><Relationship Id="rId87" Type="http://schemas.openxmlformats.org/officeDocument/2006/relationships/hyperlink" Target="https://racing.hkjc.com/racing/information/English/Racing/LocalResults.aspx?RaceDate=2024/05/11&amp;RaceNo=10" TargetMode="External"/><Relationship Id="rId110" Type="http://schemas.openxmlformats.org/officeDocument/2006/relationships/hyperlink" Target="https://racing.hkjc.com/racing/information/English/Racing/LocalResults.aspx?RaceDate=2025/01/05&amp;RaceNo=4" TargetMode="External"/><Relationship Id="rId115" Type="http://schemas.openxmlformats.org/officeDocument/2006/relationships/hyperlink" Target="https://racing.hkjc.com/racing/information/English/Racing/LocalResults.aspx?RaceDate=2024/12/29&amp;RaceNo=4" TargetMode="External"/><Relationship Id="rId131" Type="http://schemas.openxmlformats.org/officeDocument/2006/relationships/hyperlink" Target="https://racing.hkjc.com/racing/information/English/Horse/Performance.aspx?HorseId=HK_2023_J533" TargetMode="External"/><Relationship Id="rId136" Type="http://schemas.openxmlformats.org/officeDocument/2006/relationships/hyperlink" Target="https://racing.hkjc.com/racing/information/English/Racing/LocalResults.aspx?RaceDate=2024/12/26&amp;RaceNo=7" TargetMode="External"/><Relationship Id="rId157" Type="http://schemas.openxmlformats.org/officeDocument/2006/relationships/hyperlink" Target="https://racing.hkjc.com/racing/video/play.asp?type=replay-full&amp;date=20250101&amp;no=05&amp;lang=eng" TargetMode="External"/><Relationship Id="rId178" Type="http://schemas.openxmlformats.org/officeDocument/2006/relationships/hyperlink" Target="https://racing.hkjc.com/racing/information/English/Racing/LocalResults.aspx?RaceDate=2024/11/13&amp;RaceNo=6" TargetMode="External"/><Relationship Id="rId61" Type="http://schemas.openxmlformats.org/officeDocument/2006/relationships/hyperlink" Target="https://racing.hkjc.com/racing/information/English/Racing/LocalResults.aspx?RaceDate=2024/12/18&amp;RaceNo=5" TargetMode="External"/><Relationship Id="rId82" Type="http://schemas.openxmlformats.org/officeDocument/2006/relationships/hyperlink" Target="https://racing.hkjc.com/racing/information/English/Horse/Performance.aspx?HorseId=HK_2020_E471" TargetMode="External"/><Relationship Id="rId152" Type="http://schemas.openxmlformats.org/officeDocument/2006/relationships/hyperlink" Target="https://racing.hkjc.com/racing/video/play.asp?type=replay-full&amp;date=20250209&amp;no=04&amp;lang=eng" TargetMode="External"/><Relationship Id="rId173" Type="http://schemas.openxmlformats.org/officeDocument/2006/relationships/hyperlink" Target="https://racing.hkjc.com/racing/video/play.asp?type=replay-full&amp;date=20241229&amp;no=07&amp;lang=eng" TargetMode="External"/><Relationship Id="rId194" Type="http://schemas.openxmlformats.org/officeDocument/2006/relationships/hyperlink" Target="https://racing.hkjc.com/racing/video/play.asp?type=replay-full&amp;date=20241120&amp;no=06&amp;lang=eng" TargetMode="External"/><Relationship Id="rId199" Type="http://schemas.openxmlformats.org/officeDocument/2006/relationships/hyperlink" Target="https://racing.hkjc.com/racing/information/English/Racing/LocalResults.aspx?RaceDate=2025/01/19&amp;RaceNo=2" TargetMode="External"/><Relationship Id="rId203" Type="http://schemas.openxmlformats.org/officeDocument/2006/relationships/printerSettings" Target="../printerSettings/printerSettings1.bin"/><Relationship Id="rId19" Type="http://schemas.openxmlformats.org/officeDocument/2006/relationships/hyperlink" Target="https://racing.hkjc.com/racing/video/play.asp?type=replay-full&amp;date=20241201&amp;no=10&amp;lang=eng" TargetMode="External"/><Relationship Id="rId14" Type="http://schemas.openxmlformats.org/officeDocument/2006/relationships/hyperlink" Target="https://racing.hkjc.com/racing/information/English/Racing/LocalResults.aspx?RaceDate=2024/07/14&amp;RaceNo=7" TargetMode="External"/><Relationship Id="rId30" Type="http://schemas.openxmlformats.org/officeDocument/2006/relationships/hyperlink" Target="https://racing.hkjc.com/racing/video/play.asp?type=replay-full&amp;date=20241109&amp;no=02&amp;lang=eng" TargetMode="External"/><Relationship Id="rId35" Type="http://schemas.openxmlformats.org/officeDocument/2006/relationships/hyperlink" Target="https://racing.hkjc.com/racing/information/English/Horse/BTResult.aspx?Date=2025/02/14" TargetMode="External"/><Relationship Id="rId56" Type="http://schemas.openxmlformats.org/officeDocument/2006/relationships/hyperlink" Target="https://racing.hkjc.com/racing/video/play.asp?type=replay-full&amp;date=20241023&amp;no=04&amp;lang=eng" TargetMode="External"/><Relationship Id="rId77" Type="http://schemas.openxmlformats.org/officeDocument/2006/relationships/hyperlink" Target="https://racing.hkjc.com/racing/video/play.asp?type=replay-full&amp;date=20240704&amp;no=07&amp;lang=eng" TargetMode="External"/><Relationship Id="rId100" Type="http://schemas.openxmlformats.org/officeDocument/2006/relationships/hyperlink" Target="https://racing.hkjc.com/racing/video/play.asp?type=replay-full&amp;date=20241208&amp;no=09&amp;lang=eng" TargetMode="External"/><Relationship Id="rId105" Type="http://schemas.openxmlformats.org/officeDocument/2006/relationships/hyperlink" Target="https://racing.hkjc.com/racing/information/English/Racing/LocalResults.aspx?RaceDate=2025/01/19&amp;RaceNo=4" TargetMode="External"/><Relationship Id="rId126" Type="http://schemas.openxmlformats.org/officeDocument/2006/relationships/hyperlink" Target="https://racing.hkjc.com/racing/information/English/Horse/Performance.aspx?HorseId=HK_2023_J427" TargetMode="External"/><Relationship Id="rId147" Type="http://schemas.openxmlformats.org/officeDocument/2006/relationships/hyperlink" Target="https://racing.hkjc.com/racing/information/English/Racing/LocalResults.aspx?RaceDate=2024/12/15&amp;RaceNo=6" TargetMode="External"/><Relationship Id="rId168" Type="http://schemas.openxmlformats.org/officeDocument/2006/relationships/hyperlink" Target="https://racing.hkjc.com/racing/information/English/Racing/LocalResults.aspx?RaceDate=2024/11/03&amp;RaceNo=2" TargetMode="External"/><Relationship Id="rId8" Type="http://schemas.openxmlformats.org/officeDocument/2006/relationships/hyperlink" Target="https://racing.hkjc.com/racing/information/English/Racing/LocalResults.aspx?RaceDate=2024/05/05&amp;RaceNo=7" TargetMode="External"/><Relationship Id="rId51" Type="http://schemas.openxmlformats.org/officeDocument/2006/relationships/hyperlink" Target="https://racing.hkjc.com/racing/information/English/Racing/LocalResults.aspx?RaceDate=2024/09/22&amp;RaceNo=1" TargetMode="External"/><Relationship Id="rId72" Type="http://schemas.openxmlformats.org/officeDocument/2006/relationships/hyperlink" Target="https://racing.hkjc.com/racing/information/English/Racing/LocalResults.aspx?RaceDate=2024/05/22&amp;RaceNo=4" TargetMode="External"/><Relationship Id="rId93" Type="http://schemas.openxmlformats.org/officeDocument/2006/relationships/hyperlink" Target="https://racing.hkjc.com/racing/information/English/Racing/LocalResults.aspx?RaceDate=2024/09/28&amp;RaceNo=10" TargetMode="External"/><Relationship Id="rId98" Type="http://schemas.openxmlformats.org/officeDocument/2006/relationships/hyperlink" Target="https://racing.hkjc.com/racing/video/play.asp?type=replay-full&amp;date=20241103&amp;no=09&amp;lang=eng" TargetMode="External"/><Relationship Id="rId121" Type="http://schemas.openxmlformats.org/officeDocument/2006/relationships/hyperlink" Target="https://racing.hkjc.com/racing/information/English/Horse/BTResult.aspx?Date=2025/01/03" TargetMode="External"/><Relationship Id="rId142" Type="http://schemas.openxmlformats.org/officeDocument/2006/relationships/hyperlink" Target="https://racing.hkjc.com/racing/information/English/Horse/Performance.aspx?HorseId=HK_2023_J288" TargetMode="External"/><Relationship Id="rId163" Type="http://schemas.openxmlformats.org/officeDocument/2006/relationships/hyperlink" Target="https://racing.hkjc.com/racing/information/English/Racing/LocalResults.aspx?RaceDate=2025/01/31&amp;RaceNo=7" TargetMode="External"/><Relationship Id="rId184" Type="http://schemas.openxmlformats.org/officeDocument/2006/relationships/hyperlink" Target="https://racing.hkjc.com/racing/information/English/Horse/BTResult.aspx?Date=2025/02/10" TargetMode="External"/><Relationship Id="rId189" Type="http://schemas.openxmlformats.org/officeDocument/2006/relationships/hyperlink" Target="https://racing.hkjc.com/racing/information/English/Racing/LocalResults.aspx?RaceDate=2024/10/13&amp;RaceNo=5" TargetMode="External"/><Relationship Id="rId3" Type="http://schemas.openxmlformats.org/officeDocument/2006/relationships/hyperlink" Target="https://racing.hkjc.com/racing/video/play.asp?type=replay-full&amp;date=20240225&amp;no=05&amp;lang=eng" TargetMode="External"/><Relationship Id="rId25" Type="http://schemas.openxmlformats.org/officeDocument/2006/relationships/hyperlink" Target="https://racing.hkjc.com/racing/information/English/Racing/LocalResults.aspx?RaceDate=2024/09/22&amp;RaceNo=4" TargetMode="External"/><Relationship Id="rId46" Type="http://schemas.openxmlformats.org/officeDocument/2006/relationships/hyperlink" Target="https://racing.hkjc.com/racing/video/play.asp?type=replay-full&amp;date=20240501&amp;no=02&amp;lang=eng" TargetMode="External"/><Relationship Id="rId67" Type="http://schemas.openxmlformats.org/officeDocument/2006/relationships/hyperlink" Target="https://racing.hkjc.com/racing/information/English/Racing/LocalResults.aspx?RaceDate=2025/02/09&amp;RaceNo=2" TargetMode="External"/><Relationship Id="rId116" Type="http://schemas.openxmlformats.org/officeDocument/2006/relationships/hyperlink" Target="https://racing.hkjc.com/racing/video/play.asp?type=replay-full&amp;date=20241229&amp;no=04&amp;lang=eng" TargetMode="External"/><Relationship Id="rId137" Type="http://schemas.openxmlformats.org/officeDocument/2006/relationships/hyperlink" Target="https://racing.hkjc.com/racing/video/play.asp?type=replay-full&amp;date=20241226&amp;no=07&amp;lang=eng" TargetMode="External"/><Relationship Id="rId158" Type="http://schemas.openxmlformats.org/officeDocument/2006/relationships/hyperlink" Target="https://racing.hkjc.com/racing/information/English/Racing/LocalResults.aspx?RaceDate=2025/01/31&amp;RaceNo=5" TargetMode="External"/><Relationship Id="rId20" Type="http://schemas.openxmlformats.org/officeDocument/2006/relationships/hyperlink" Target="https://racing.hkjc.com/racing/information/English/Horse/BTResult.aspx?Date=2025/01/28" TargetMode="External"/><Relationship Id="rId41" Type="http://schemas.openxmlformats.org/officeDocument/2006/relationships/hyperlink" Target="https://racing.hkjc.com/racing/information/English/Racing/LocalResults.aspx?RaceDate=2024/03/31&amp;RaceNo=9" TargetMode="External"/><Relationship Id="rId62" Type="http://schemas.openxmlformats.org/officeDocument/2006/relationships/hyperlink" Target="https://racing.hkjc.com/racing/video/play.asp?type=replay-full&amp;date=20241218&amp;no=05&amp;lang=eng" TargetMode="External"/><Relationship Id="rId83" Type="http://schemas.openxmlformats.org/officeDocument/2006/relationships/hyperlink" Target="https://racing.hkjc.com/racing/information/English/Racing/LocalResults.aspx?RaceDate=2024/03/20&amp;RaceNo=9" TargetMode="External"/><Relationship Id="rId88" Type="http://schemas.openxmlformats.org/officeDocument/2006/relationships/hyperlink" Target="https://racing.hkjc.com/racing/video/play.asp?type=replay-full&amp;date=20240511&amp;no=10&amp;lang=eng" TargetMode="External"/><Relationship Id="rId111" Type="http://schemas.openxmlformats.org/officeDocument/2006/relationships/hyperlink" Target="https://racing.hkjc.com/racing/video/play.asp?type=replay-full&amp;date=20250105&amp;no=04&amp;lang=eng" TargetMode="External"/><Relationship Id="rId132" Type="http://schemas.openxmlformats.org/officeDocument/2006/relationships/hyperlink" Target="https://racing.hkjc.com/racing/information/English/Racing/LocalResults.aspx?RaceDate=2024/11/17&amp;RaceNo=4" TargetMode="External"/><Relationship Id="rId153" Type="http://schemas.openxmlformats.org/officeDocument/2006/relationships/hyperlink" Target="https://racing.hkjc.com/racing/information/English/Horse/Performance.aspx?HorseId=HK_2023_J514" TargetMode="External"/><Relationship Id="rId174" Type="http://schemas.openxmlformats.org/officeDocument/2006/relationships/hyperlink" Target="https://racing.hkjc.com/racing/information/English/Racing/LocalResults.aspx?RaceDate=2025/01/19&amp;RaceNo=3" TargetMode="External"/><Relationship Id="rId179" Type="http://schemas.openxmlformats.org/officeDocument/2006/relationships/hyperlink" Target="https://racing.hkjc.com/racing/video/play.asp?type=replay-full&amp;date=20241113&amp;no=06&amp;lang=eng" TargetMode="External"/><Relationship Id="rId195" Type="http://schemas.openxmlformats.org/officeDocument/2006/relationships/hyperlink" Target="https://racing.hkjc.com/racing/information/English/Racing/LocalResults.aspx?RaceDate=2024/12/15&amp;RaceNo=4" TargetMode="External"/><Relationship Id="rId190" Type="http://schemas.openxmlformats.org/officeDocument/2006/relationships/hyperlink" Target="https://racing.hkjc.com/racing/video/play.asp?type=replay-full&amp;date=20241013&amp;no=05&amp;lang=eng" TargetMode="External"/><Relationship Id="rId204" Type="http://schemas.openxmlformats.org/officeDocument/2006/relationships/vmlDrawing" Target="../drawings/vmlDrawing10.vml"/><Relationship Id="rId15" Type="http://schemas.openxmlformats.org/officeDocument/2006/relationships/hyperlink" Target="https://racing.hkjc.com/racing/video/play.asp?type=replay-full&amp;date=20240714&amp;no=07&amp;lang=eng" TargetMode="External"/><Relationship Id="rId36" Type="http://schemas.openxmlformats.org/officeDocument/2006/relationships/hyperlink" Target="https://racing.hkjc.com/racing/information/English/Horse/Performance.aspx?HorseId=HK_2023_J194" TargetMode="External"/><Relationship Id="rId57" Type="http://schemas.openxmlformats.org/officeDocument/2006/relationships/hyperlink" Target="https://racing.hkjc.com/racing/information/English/Racing/LocalResults.aspx?RaceDate=2024/11/09&amp;RaceNo=5" TargetMode="External"/><Relationship Id="rId106" Type="http://schemas.openxmlformats.org/officeDocument/2006/relationships/hyperlink" Target="https://racing.hkjc.com/racing/video/play.asp?type=replay-full&amp;date=20250119&amp;no=04&amp;lang=eng" TargetMode="External"/><Relationship Id="rId127" Type="http://schemas.openxmlformats.org/officeDocument/2006/relationships/hyperlink" Target="https://racing.hkjc.com/racing/information/English/Racing/LocalResults.aspx?RaceDate=2024/12/15&amp;RaceNo=4" TargetMode="External"/><Relationship Id="rId10" Type="http://schemas.openxmlformats.org/officeDocument/2006/relationships/hyperlink" Target="https://racing.hkjc.com/racing/information/English/Racing/LocalResults.aspx?RaceDate=2024/05/26&amp;RaceNo=6" TargetMode="External"/><Relationship Id="rId31" Type="http://schemas.openxmlformats.org/officeDocument/2006/relationships/hyperlink" Target="https://racing.hkjc.com/racing/information/English/Racing/LocalResults.aspx?RaceDate=2024/12/22&amp;RaceNo=2" TargetMode="External"/><Relationship Id="rId52" Type="http://schemas.openxmlformats.org/officeDocument/2006/relationships/hyperlink" Target="https://racing.hkjc.com/racing/video/play.asp?type=replay-full&amp;date=20240922&amp;no=01&amp;lang=eng" TargetMode="External"/><Relationship Id="rId73" Type="http://schemas.openxmlformats.org/officeDocument/2006/relationships/hyperlink" Target="https://racing.hkjc.com/racing/video/play.asp?type=replay-full&amp;date=20240522&amp;no=04&amp;lang=eng" TargetMode="External"/><Relationship Id="rId78" Type="http://schemas.openxmlformats.org/officeDocument/2006/relationships/hyperlink" Target="https://racing.hkjc.com/racing/information/English/Racing/LocalResults.aspx?RaceDate=2024/09/11&amp;RaceNo=3" TargetMode="External"/><Relationship Id="rId94" Type="http://schemas.openxmlformats.org/officeDocument/2006/relationships/hyperlink" Target="https://racing.hkjc.com/racing/video/play.asp?type=replay-full&amp;date=20240928&amp;no=10&amp;lang=eng" TargetMode="External"/><Relationship Id="rId99" Type="http://schemas.openxmlformats.org/officeDocument/2006/relationships/hyperlink" Target="https://racing.hkjc.com/racing/information/English/Racing/LocalResults.aspx?RaceDate=2024/12/08&amp;RaceNo=9" TargetMode="External"/><Relationship Id="rId101" Type="http://schemas.openxmlformats.org/officeDocument/2006/relationships/hyperlink" Target="https://racing.hkjc.com/racing/information/English/Racing/LocalResults.aspx?RaceDate=2024/12/18&amp;RaceNo=8" TargetMode="External"/><Relationship Id="rId122" Type="http://schemas.openxmlformats.org/officeDocument/2006/relationships/hyperlink" Target="https://racing.hkjc.com/racing/information/English/Horse/BTResult.aspx?Date=2024/12/19" TargetMode="External"/><Relationship Id="rId143" Type="http://schemas.openxmlformats.org/officeDocument/2006/relationships/hyperlink" Target="https://racing.hkjc.com/racing/information/English/Racing/LocalResults.aspx?RaceDate=2024/10/27&amp;RaceNo=4" TargetMode="External"/><Relationship Id="rId148" Type="http://schemas.openxmlformats.org/officeDocument/2006/relationships/hyperlink" Target="https://racing.hkjc.com/racing/video/play.asp?type=replay-full&amp;date=20241215&amp;no=06&amp;lang=eng" TargetMode="External"/><Relationship Id="rId164" Type="http://schemas.openxmlformats.org/officeDocument/2006/relationships/hyperlink" Target="https://racing.hkjc.com/racing/video/play.asp?type=replay-full&amp;date=20250131&amp;no=07&amp;lang=eng" TargetMode="External"/><Relationship Id="rId169" Type="http://schemas.openxmlformats.org/officeDocument/2006/relationships/hyperlink" Target="https://racing.hkjc.com/racing/video/play.asp?type=replay-full&amp;date=20241103&amp;no=02&amp;lang=eng" TargetMode="External"/><Relationship Id="rId185" Type="http://schemas.openxmlformats.org/officeDocument/2006/relationships/hyperlink" Target="https://racing.hkjc.com/racing/information/English/Horse/BTResult.aspx?Date=2025/01/20" TargetMode="External"/><Relationship Id="rId4" Type="http://schemas.openxmlformats.org/officeDocument/2006/relationships/hyperlink" Target="https://racing.hkjc.com/racing/information/English/Racing/LocalResults.aspx?RaceDate=2024/03/24&amp;RaceNo=2" TargetMode="External"/><Relationship Id="rId9" Type="http://schemas.openxmlformats.org/officeDocument/2006/relationships/hyperlink" Target="https://racing.hkjc.com/racing/video/play.asp?type=replay-full&amp;date=20240505&amp;no=07&amp;lang=eng" TargetMode="External"/><Relationship Id="rId180" Type="http://schemas.openxmlformats.org/officeDocument/2006/relationships/hyperlink" Target="https://racing.hkjc.com/racing/information/English/Racing/LocalResults.aspx?RaceDate=2024/12/15&amp;RaceNo=3" TargetMode="External"/><Relationship Id="rId26" Type="http://schemas.openxmlformats.org/officeDocument/2006/relationships/hyperlink" Target="https://racing.hkjc.com/racing/video/play.asp?type=replay-full&amp;date=20240922&amp;no=04&amp;lang=eng" TargetMode="External"/><Relationship Id="rId47" Type="http://schemas.openxmlformats.org/officeDocument/2006/relationships/hyperlink" Target="https://racing.hkjc.com/racing/information/English/Racing/LocalResults.aspx?RaceDate=2024/05/22&amp;RaceNo=4" TargetMode="External"/><Relationship Id="rId68" Type="http://schemas.openxmlformats.org/officeDocument/2006/relationships/hyperlink" Target="https://racing.hkjc.com/racing/video/play.asp?type=replay-full&amp;date=20250209&amp;no=02&amp;lang=eng" TargetMode="External"/><Relationship Id="rId89" Type="http://schemas.openxmlformats.org/officeDocument/2006/relationships/hyperlink" Target="https://racing.hkjc.com/racing/information/English/Racing/LocalResults.aspx?RaceDate=2024/06/08&amp;RaceNo=10" TargetMode="External"/><Relationship Id="rId112" Type="http://schemas.openxmlformats.org/officeDocument/2006/relationships/hyperlink" Target="https://racing.hkjc.com/racing/information/English/Racing/LocalResults.aspx?RaceDate=2025/02/09&amp;RaceNo=5" TargetMode="External"/><Relationship Id="rId133" Type="http://schemas.openxmlformats.org/officeDocument/2006/relationships/hyperlink" Target="https://racing.hkjc.com/racing/video/play.asp?type=replay-full&amp;date=20241117&amp;no=04&amp;lang=eng" TargetMode="External"/><Relationship Id="rId154" Type="http://schemas.openxmlformats.org/officeDocument/2006/relationships/hyperlink" Target="https://racing.hkjc.com/racing/information/English/Racing/LocalResults.aspx?RaceDate=2024/11/24&amp;RaceNo=3" TargetMode="External"/><Relationship Id="rId175" Type="http://schemas.openxmlformats.org/officeDocument/2006/relationships/hyperlink" Target="https://racing.hkjc.com/racing/video/play.asp?type=replay-full&amp;date=20250119&amp;no=03&amp;lang=eng" TargetMode="External"/><Relationship Id="rId196" Type="http://schemas.openxmlformats.org/officeDocument/2006/relationships/hyperlink" Target="https://racing.hkjc.com/racing/video/play.asp?type=replay-full&amp;date=20241215&amp;no=04&amp;lang=eng" TargetMode="External"/><Relationship Id="rId200" Type="http://schemas.openxmlformats.org/officeDocument/2006/relationships/hyperlink" Target="https://racing.hkjc.com/racing/video/play.asp?type=replay-full&amp;date=20250119&amp;no=02&amp;lang=e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BZ189"/>
  <sheetViews>
    <sheetView tabSelected="1" topLeftCell="B121" zoomScale="80" zoomScaleNormal="80" workbookViewId="0">
      <selection activeCell="I53" sqref="I53"/>
    </sheetView>
  </sheetViews>
  <sheetFormatPr defaultRowHeight="21" x14ac:dyDescent="0.35"/>
  <cols>
    <col min="1" max="1" width="24.5703125" hidden="1" customWidth="1"/>
    <col min="2" max="2" width="12.140625" bestFit="1" customWidth="1"/>
    <col min="3" max="3" width="8.5703125" bestFit="1" customWidth="1"/>
    <col min="4" max="5" width="4.28515625" bestFit="1" customWidth="1"/>
    <col min="6" max="6" width="8.5703125" bestFit="1" customWidth="1"/>
    <col min="7" max="7" width="3" bestFit="1" customWidth="1"/>
    <col min="8" max="8" width="3.28515625" bestFit="1" customWidth="1"/>
    <col min="9" max="9" width="4.42578125" bestFit="1" customWidth="1"/>
    <col min="10" max="10" width="4" bestFit="1" customWidth="1"/>
    <col min="11" max="11" width="4.42578125" bestFit="1" customWidth="1"/>
    <col min="12" max="12" width="3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5.710937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4.7109375" hidden="1" customWidth="1"/>
    <col min="25" max="25" width="5.5703125" bestFit="1" customWidth="1"/>
    <col min="26" max="26" width="4.1406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4.7109375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4.7109375" hidden="1" customWidth="1"/>
    <col min="36" max="36" width="4.85546875" bestFit="1" customWidth="1"/>
    <col min="37" max="38" width="4.5703125" bestFit="1" customWidth="1"/>
    <col min="39" max="39" width="8.42578125" bestFit="1" customWidth="1"/>
    <col min="40" max="40" width="4.42578125" bestFit="1" customWidth="1"/>
    <col min="41" max="41" width="3.42578125" bestFit="1" customWidth="1"/>
    <col min="42" max="44" width="2" bestFit="1" customWidth="1"/>
    <col min="45" max="45" width="3.5703125" bestFit="1" customWidth="1"/>
    <col min="46" max="46" width="3.85546875" bestFit="1" customWidth="1"/>
    <col min="47" max="47" width="4.140625" bestFit="1" customWidth="1"/>
    <col min="48" max="48" width="3" bestFit="1" customWidth="1"/>
    <col min="49" max="49" width="3.28515625" hidden="1" customWidth="1"/>
    <col min="50" max="50" width="5.5703125" bestFit="1" customWidth="1"/>
    <col min="51" max="51" width="7" bestFit="1" customWidth="1"/>
    <col min="52" max="52" width="3.28515625" customWidth="1"/>
    <col min="53" max="53" width="4" hidden="1" customWidth="1"/>
    <col min="54" max="54" width="12.42578125" bestFit="1" customWidth="1"/>
    <col min="55" max="55" width="19.710937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60" width="7.5703125" bestFit="1" customWidth="1"/>
    <col min="61" max="61" width="19.140625" style="192" bestFit="1" customWidth="1"/>
    <col min="62" max="62" width="22.42578125" bestFit="1" customWidth="1"/>
    <col min="63" max="63" width="20.85546875" bestFit="1" customWidth="1"/>
    <col min="64" max="64" width="20.5703125" bestFit="1" customWidth="1"/>
    <col min="65" max="65" width="23" bestFit="1" customWidth="1"/>
    <col min="66" max="66" width="19.140625" bestFit="1" customWidth="1"/>
    <col min="68" max="68" width="5.5703125" bestFit="1" customWidth="1"/>
    <col min="69" max="69" width="3.42578125" bestFit="1" customWidth="1"/>
    <col min="70" max="70" width="5.5703125" bestFit="1" customWidth="1"/>
    <col min="71" max="71" width="9.28515625" bestFit="1" customWidth="1"/>
    <col min="72" max="73" width="4.28515625" bestFit="1" customWidth="1"/>
    <col min="74" max="74" width="4.71093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63" t="s">
        <v>2928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2929</v>
      </c>
      <c r="B3" s="26" t="s">
        <v>939</v>
      </c>
      <c r="C3" s="27" t="s">
        <v>775</v>
      </c>
      <c r="D3" s="28"/>
      <c r="E3" s="28"/>
      <c r="F3" s="58">
        <v>1200</v>
      </c>
      <c r="G3" s="80">
        <v>1</v>
      </c>
      <c r="H3" s="31" t="s">
        <v>6</v>
      </c>
      <c r="I3" s="32">
        <v>1</v>
      </c>
      <c r="J3" s="33">
        <v>0</v>
      </c>
      <c r="K3" s="32">
        <v>1</v>
      </c>
      <c r="L3" s="33">
        <v>0</v>
      </c>
      <c r="M3" s="32">
        <v>1</v>
      </c>
      <c r="N3" s="33">
        <v>0</v>
      </c>
      <c r="O3" s="29">
        <v>-0.30000000000001098</v>
      </c>
      <c r="P3" s="38">
        <v>1.92777777777777</v>
      </c>
      <c r="Q3" s="36">
        <v>105.767887549539</v>
      </c>
      <c r="R3" s="36">
        <v>2.8839437747694801</v>
      </c>
      <c r="S3" s="37">
        <v>0</v>
      </c>
      <c r="T3" s="38">
        <v>0</v>
      </c>
      <c r="U3" s="29">
        <v>2.7</v>
      </c>
      <c r="V3" s="38">
        <v>2.7</v>
      </c>
      <c r="W3" s="39"/>
      <c r="X3" s="40">
        <v>64</v>
      </c>
      <c r="Y3" s="72">
        <v>120</v>
      </c>
      <c r="Z3" s="17"/>
      <c r="AA3" s="77">
        <v>8</v>
      </c>
      <c r="AB3" s="41" t="s">
        <v>101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/>
      </c>
      <c r="AE3" s="44"/>
      <c r="AF3" s="45"/>
      <c r="AG3" s="46" t="str">
        <f>IF(OR(F3&lt;1401,F3&gt;=1600),IF(AND(OR(AB3="*",AB3="***",AB3="E*",AB3="E***"),P3&gt;=2,T3&gt;-2.1),IF(AND(ISNUMBER(BD3),VALUE(BD3)&gt;2),"**","*"),""),"")</f>
        <v/>
      </c>
      <c r="AH3" s="30">
        <v>1</v>
      </c>
      <c r="AI3" s="47">
        <v>64</v>
      </c>
      <c r="AJ3" s="48" t="str">
        <f>IF(AND(S3&gt;=2,T3&gt;=0),IF(AND(ISNUMBER(BD3),VALUE(BD3)&gt;=3),IF(LEN(AQ3)&gt;0,"***","**"),"*"),"")</f>
        <v/>
      </c>
      <c r="AK3" s="42" t="str">
        <f>IF(AND(S3&gt;=3,AND(OR(AND(I3&lt;=7,I3-K3&gt;=3),AND(K3&lt;=7,K3-M3&gt;=3)),N3&lt;=4)),6,IF(S3&gt;=3,"3T",IF(AND(OR(AND(I3&lt;=7,I3-K3&gt;=3),AND(K3&lt;=7,K3-M3&gt;=3)),N3&lt;=4),"3P","")))</f>
        <v/>
      </c>
      <c r="AL3" s="46" t="str">
        <f>IF(OR(K3-M3&gt;=5,T3&gt;4.9,AND(K3-M3&gt;=1,T3&gt;5)),IF(P3&lt;-3,"***",IF(P3&lt;0,"**","*")),"")</f>
        <v/>
      </c>
      <c r="AM3" s="40">
        <v>64</v>
      </c>
      <c r="AN3" s="108" t="str">
        <f>IF(AND(OR(M3=1,M3=2,M3=3,M3=4),Q3&gt;=97.5),"G",IF(OR(AND(N3&lt;=3,M3&lt;8,T3&gt;-1.6,Q3&gt;=95,Q3&lt;300),AND(OR(M3=1,M3=2,M3=3),Q3&lt;97.5)),"GR",""))</f>
        <v>G</v>
      </c>
      <c r="AO3" s="29">
        <v>0</v>
      </c>
      <c r="AP3" s="28" t="s">
        <v>32</v>
      </c>
      <c r="AQ3" s="28"/>
      <c r="AR3" s="28"/>
      <c r="AS3" s="28"/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6</v>
      </c>
      <c r="AX3" s="51">
        <v>11</v>
      </c>
      <c r="AY3" s="52">
        <v>1118</v>
      </c>
      <c r="AZ3" s="24" t="s">
        <v>67</v>
      </c>
      <c r="BA3" s="29">
        <v>99.767887549538997</v>
      </c>
      <c r="BB3" s="66">
        <v>92.186587549538999</v>
      </c>
      <c r="BC3" s="54" t="s">
        <v>2930</v>
      </c>
      <c r="BD3" s="29">
        <v>1</v>
      </c>
      <c r="BE3" s="55"/>
      <c r="BF3" s="55"/>
      <c r="BG3" s="55"/>
      <c r="BH3" s="55"/>
      <c r="BI3" s="187"/>
      <c r="BJ3" s="17"/>
      <c r="BK3" s="17"/>
      <c r="BL3" s="17"/>
      <c r="BM3" s="17"/>
      <c r="BN3" s="17"/>
      <c r="BO3" s="17"/>
      <c r="BP3" s="29">
        <v>120</v>
      </c>
      <c r="BQ3" s="29">
        <v>0</v>
      </c>
      <c r="BR3" s="56">
        <v>98.7</v>
      </c>
      <c r="BS3" s="57" t="s">
        <v>126</v>
      </c>
      <c r="BT3" s="26"/>
      <c r="BU3" s="26"/>
      <c r="BV3" s="26"/>
      <c r="BW3" s="26"/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/>
      </c>
    </row>
    <row r="4" spans="1:78" ht="46.5" x14ac:dyDescent="0.25">
      <c r="A4" s="26" t="s">
        <v>2929</v>
      </c>
      <c r="B4" s="26" t="s">
        <v>109</v>
      </c>
      <c r="C4" s="27" t="s">
        <v>378</v>
      </c>
      <c r="D4" s="28"/>
      <c r="E4" s="28"/>
      <c r="F4" s="58">
        <v>1200</v>
      </c>
      <c r="G4" s="30">
        <v>5</v>
      </c>
      <c r="H4" s="31" t="s">
        <v>6</v>
      </c>
      <c r="I4" s="32">
        <v>1</v>
      </c>
      <c r="J4" s="33">
        <v>0</v>
      </c>
      <c r="K4" s="32">
        <v>1</v>
      </c>
      <c r="L4" s="33">
        <v>0</v>
      </c>
      <c r="M4" s="32">
        <v>12</v>
      </c>
      <c r="N4" s="33">
        <v>6</v>
      </c>
      <c r="O4" s="29">
        <v>0.60000000000000497</v>
      </c>
      <c r="P4" s="37">
        <v>-0.79166666666665697</v>
      </c>
      <c r="Q4" s="86">
        <v>88.225672431864794</v>
      </c>
      <c r="R4" s="86">
        <v>-1.3871637840676201</v>
      </c>
      <c r="S4" s="37">
        <v>0</v>
      </c>
      <c r="T4" s="34">
        <v>-5.75</v>
      </c>
      <c r="U4" s="29">
        <v>-0.95000000000000595</v>
      </c>
      <c r="V4" s="60">
        <v>-5.45</v>
      </c>
      <c r="W4" s="39" t="s">
        <v>79</v>
      </c>
      <c r="X4" s="40">
        <v>72</v>
      </c>
      <c r="Y4" s="29">
        <v>128</v>
      </c>
      <c r="Z4" s="29">
        <v>21</v>
      </c>
      <c r="AA4" s="85" t="s">
        <v>119</v>
      </c>
      <c r="AB4" s="41" t="s">
        <v>32</v>
      </c>
      <c r="AC4" s="42" t="str">
        <f>"" &amp; IF(AND(S4&lt;=-1.5,NOT(ISBLANK(AQ4))),"Z","")</f>
        <v/>
      </c>
      <c r="AD4" s="43" t="str">
        <f>IF(AND(ISNUMBER(BD4),VALUE(BD4)&gt;=3,VALUE(T4)&gt;=-0.5),IF(AND(VALUE(Q4)&gt;=94,VALUE(Q4)&lt;444), IF(VALUE(P4)&gt;=2,"***","**"),"*"),"")</f>
        <v/>
      </c>
      <c r="AE4" s="44"/>
      <c r="AF4" s="45"/>
      <c r="AG4" s="63" t="str">
        <f>IF(OR(F4&lt;1401,F4&gt;=1600),IF(AND(OR(AB4="*",AB4="***",AB4="E*",AB4="E***"),P4&gt;=2,T4&gt;-2.1),IF(AND(ISNUMBER(BD4),VALUE(BD4)&gt;2),"**","*"),""),"")</f>
        <v/>
      </c>
      <c r="AH4" s="30">
        <v>5</v>
      </c>
      <c r="AI4" s="47">
        <v>72</v>
      </c>
      <c r="AJ4" s="48" t="str">
        <f>IF(AND(S4&gt;=2,T4&gt;=0),IF(AND(ISNUMBER(BD4),VALUE(BD4)&gt;=3),IF(LEN(AQ4)&gt;0,"***","**"),"*"),"")</f>
        <v/>
      </c>
      <c r="AK4" s="42" t="str">
        <f>IF(AND(S4&gt;=3,AND(OR(AND(I4&lt;=7,I4-K4&gt;=3),AND(K4&lt;=7,K4-M4&gt;=3)),N4&lt;=4)),6,IF(S4&gt;=3,"3T",IF(AND(OR(AND(I4&lt;=7,I4-K4&gt;=3),AND(K4&lt;=7,K4-M4&gt;=3)),N4&lt;=4),"3P","")))</f>
        <v/>
      </c>
      <c r="AL4" s="46" t="str">
        <f>IF(OR(K4-M4&gt;=5,T4&gt;4.9,AND(K4-M4&gt;=1,T4&gt;5)),IF(P4&lt;-3,"***",IF(P4&lt;0,"**","*")),"")</f>
        <v/>
      </c>
      <c r="AM4" s="40">
        <v>72</v>
      </c>
      <c r="AN4" s="49" t="str">
        <f>CONCATENATE(IF(AND(OR(M4=1,M4=2,M4=3,M4=4),Q4&gt;=97.5),"G",IF(OR(AND(N4&lt;=3,M4&lt;8,T4&gt;-1.6,Q4&gt;=95,Q4&lt;300),AND(OR(M4=1,M4=2,M4=3),Q4&lt;97.5)),"GR","")),"*")</f>
        <v>*</v>
      </c>
      <c r="AO4" s="29">
        <v>-1</v>
      </c>
      <c r="AP4" s="28"/>
      <c r="AQ4" s="28"/>
      <c r="AR4" s="28"/>
      <c r="AS4" s="28"/>
      <c r="AT4" s="50" t="str">
        <f>IF(LEN(AN4)&gt;0,IF(AL4="**","$",IF(AL4="***",IF(LEN(AQ4)&gt;0,"$$$","$$"), "")), "")</f>
        <v/>
      </c>
      <c r="AU4" s="48" t="str">
        <f>CONCATENATE(IF(LEN(AN4)&gt;0,IF(AND(AD4="**",AB4="*"),IF(LEN(AQ4)&gt;0,"$$$","$$"),IF(AJ4="***","$$$",IF(AND(AJ4="**",AB4="*"),"$$",IF(AND(OR(AD4="**",AD4="***"),LEN(AQ4)&gt;0),"$$","")))),IF(AND(OR(AD4="**",AD4="***"),LEN(AQ4)&gt;0),"$$","")),IF(AND(T4&lt;2,AQ4="#"),"#",""))</f>
        <v/>
      </c>
      <c r="AV4" s="48" t="str">
        <f>IF(LEN(AN4)&gt;0,IF(AG4="**","$$",IF(AG4="***","$$$",IF(AD4="***",IF(OR(AB4="***",LEN(AQ4)&gt;0),"$$$",""),""))),"")</f>
        <v/>
      </c>
      <c r="AW4" s="26" t="s">
        <v>6</v>
      </c>
      <c r="AX4" s="74">
        <v>5</v>
      </c>
      <c r="AY4" s="52">
        <v>1117</v>
      </c>
      <c r="AZ4" s="24" t="s">
        <v>51</v>
      </c>
      <c r="BA4" s="29">
        <v>79.725672431864794</v>
      </c>
      <c r="BB4" s="66">
        <v>75.059005765198094</v>
      </c>
      <c r="BC4" s="54" t="s">
        <v>2931</v>
      </c>
      <c r="BD4" s="29">
        <v>1</v>
      </c>
      <c r="BE4" s="55"/>
      <c r="BF4" s="55"/>
      <c r="BG4" s="55"/>
      <c r="BH4" s="55"/>
      <c r="BI4" s="187"/>
      <c r="BJ4" s="17"/>
      <c r="BK4" s="17"/>
      <c r="BL4" s="17"/>
      <c r="BM4" s="17"/>
      <c r="BN4" s="17"/>
      <c r="BO4" s="17"/>
      <c r="BP4" s="29">
        <v>128</v>
      </c>
      <c r="BQ4" s="29">
        <v>-1</v>
      </c>
      <c r="BR4" s="56">
        <v>99.6</v>
      </c>
      <c r="BS4" s="57" t="s">
        <v>126</v>
      </c>
      <c r="BT4" s="26"/>
      <c r="BU4" s="26"/>
      <c r="BV4" s="26"/>
      <c r="BW4" s="26" t="s">
        <v>79</v>
      </c>
      <c r="BX4" s="17"/>
      <c r="BY4" s="17"/>
      <c r="BZ4" s="49" t="str">
        <f>IF(AND(S4&gt;=3,AND(OR(AND(I4&lt;=7,I4-K4&gt;=3),AND(K4&lt;=7,K4-M4&gt;=3)),N4&lt;=4)),6,IF(S4&gt;=3,"3T",IF(AND(OR(AND(I4&lt;=7,I4-K4&gt;=3),AND(K4&lt;=7,K4-M4&gt;=3)),N4&lt;=4),"3P","")))</f>
        <v/>
      </c>
    </row>
    <row r="5" spans="1:78" ht="24.95" customHeight="1" x14ac:dyDescent="0.25">
      <c r="A5" s="162"/>
      <c r="B5" s="155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7"/>
      <c r="BZ5" s="49"/>
    </row>
    <row r="6" spans="1:78" ht="46.5" x14ac:dyDescent="0.25">
      <c r="A6" s="26" t="s">
        <v>2929</v>
      </c>
      <c r="B6" s="26" t="s">
        <v>907</v>
      </c>
      <c r="C6" s="27" t="s">
        <v>378</v>
      </c>
      <c r="D6" s="28" t="s">
        <v>166</v>
      </c>
      <c r="E6" s="28"/>
      <c r="F6" s="58">
        <v>1200</v>
      </c>
      <c r="G6" s="30">
        <v>9</v>
      </c>
      <c r="H6" s="31" t="s">
        <v>6</v>
      </c>
      <c r="I6" s="59">
        <v>9</v>
      </c>
      <c r="J6" s="33">
        <v>6</v>
      </c>
      <c r="K6" s="59">
        <v>11</v>
      </c>
      <c r="L6" s="33">
        <v>5</v>
      </c>
      <c r="M6" s="59">
        <v>13</v>
      </c>
      <c r="N6" s="33">
        <v>5</v>
      </c>
      <c r="O6" s="29">
        <v>1.1499999999999999</v>
      </c>
      <c r="P6" s="34">
        <v>1.93888888888885</v>
      </c>
      <c r="Q6" s="35">
        <v>95.979021371733495</v>
      </c>
      <c r="R6" s="36">
        <v>1.7895106858667</v>
      </c>
      <c r="S6" s="37">
        <v>2</v>
      </c>
      <c r="T6" s="38">
        <v>0</v>
      </c>
      <c r="U6" s="29">
        <v>1.8</v>
      </c>
      <c r="V6" s="29">
        <v>1.8</v>
      </c>
      <c r="W6" s="39"/>
      <c r="X6" s="62">
        <v>72</v>
      </c>
      <c r="Y6" s="29">
        <v>124</v>
      </c>
      <c r="Z6" s="87">
        <v>77</v>
      </c>
      <c r="AA6" s="26" t="s">
        <v>57</v>
      </c>
      <c r="AB6" s="41" t="s">
        <v>58</v>
      </c>
      <c r="AC6" s="42" t="str">
        <f>"i" &amp; IF(AND(S6&lt;=-1.5,NOT(ISBLANK(AQ6))),"Z","")</f>
        <v>i</v>
      </c>
      <c r="AD6" s="48" t="str">
        <f>IF(AND(ISNUMBER(BD6),VALUE(BD6)&gt;=3,VALUE(T6)&gt;=-0.5),IF(AND(VALUE(Q6)&gt;=94,VALUE(Q6)&lt;444), IF(VALUE(P6)&gt;=2,"***","**"),"*"),"")</f>
        <v>**</v>
      </c>
      <c r="AE6" s="44"/>
      <c r="AF6" s="45"/>
      <c r="AG6" s="46" t="str">
        <f>IF(OR(F6&lt;1401,F6&gt;=1600),IF(AND(OR(AB6="*",AB6="***",AB6="E*",AB6="E***"),P6&gt;=2,T6&gt;-2.1),IF(AND(ISNUMBER(BD6),VALUE(BD6)&gt;2),"**","*"),""),"")</f>
        <v/>
      </c>
      <c r="AH6" s="30">
        <v>9</v>
      </c>
      <c r="AI6" s="62">
        <v>72</v>
      </c>
      <c r="AJ6" s="48" t="str">
        <f>IF(AND(S6&gt;=2,T6&gt;=0),IF(AND(ISNUMBER(BD6),VALUE(BD6)&gt;=3),IF(LEN(AQ6)&gt;0,"***","**"),"*"),"")</f>
        <v>**</v>
      </c>
      <c r="AK6" s="42" t="str">
        <f>IF(AND(S6&gt;=3,AND(OR(AND(I6&lt;=7,I6-K6&gt;=3),AND(K6&lt;=7,K6-M6&gt;=3)),N6&lt;=4)),6,IF(S6&gt;=3,"3T",IF(AND(OR(AND(I6&lt;=7,I6-K6&gt;=3),AND(K6&lt;=7,K6-M6&gt;=3)),N6&lt;=4),"3P","")))</f>
        <v/>
      </c>
      <c r="AL6" s="63" t="str">
        <f>IF(OR(K6-M6&gt;=5,T6&gt;4.9,AND(K6-M6&gt;=1,T6&gt;5)),IF(P6&lt;-3,"***",IF(P6&lt;0,"**","*")),"")</f>
        <v/>
      </c>
      <c r="AM6" s="62">
        <v>72</v>
      </c>
      <c r="AN6" s="49" t="str">
        <f>IF(AND(OR(M6=1,M6=2,M6=3,M6=4),Q6&gt;=97.5),"G",IF(OR(AND(N6&lt;=3,M6&lt;8,T6&gt;-1.6,Q6&gt;=95,Q6&lt;300),AND(OR(M6=1,M6=2,M6=3),Q6&lt;97.5)),"GR",""))</f>
        <v/>
      </c>
      <c r="AO6" s="29">
        <v>1</v>
      </c>
      <c r="AP6" s="28"/>
      <c r="AQ6" s="28"/>
      <c r="AR6" s="28"/>
      <c r="AS6" s="28" t="s">
        <v>66</v>
      </c>
      <c r="AT6" s="50" t="str">
        <f>IF(LEN(AN6)&gt;0,IF(AL6="**","$",IF(AL6="***",IF(LEN(AQ6)&gt;0,"$$$","$$"), "")), "")</f>
        <v/>
      </c>
      <c r="AU6" s="48" t="str">
        <f>CONCATENATE(IF(LEN(AN6)&gt;0,IF(AND(AD6="**",AB6="*"),IF(LEN(AQ6)&gt;0,"$$$","$$"),IF(AJ6="***","$$$",IF(AND(AJ6="**",AB6="*"),"$$",IF(AND(OR(AD6="**",AD6="***"),LEN(AQ6)&gt;0),"$$","")))),IF(AND(OR(AD6="**",AD6="***"),LEN(AQ6)&gt;0),"$$","")),IF(AND(T6&lt;2,AQ6="#"),"#",""))</f>
        <v/>
      </c>
      <c r="AV6" s="48" t="str">
        <f>IF(LEN(AN6)&gt;0,IF(AG6="**","$$",IF(AG6="***","$$$",IF(AD6="***",IF(OR(AB6="***",LEN(AQ6)&gt;0),"$$$",""),""))),"")</f>
        <v/>
      </c>
      <c r="AW6" s="26" t="s">
        <v>6</v>
      </c>
      <c r="AX6" s="64">
        <v>12</v>
      </c>
      <c r="AY6" s="65">
        <v>1142</v>
      </c>
      <c r="AZ6" s="24" t="s">
        <v>51</v>
      </c>
      <c r="BA6" s="29">
        <v>88.079021371733404</v>
      </c>
      <c r="BB6" s="66">
        <v>81.949021371733394</v>
      </c>
      <c r="BC6" s="54" t="s">
        <v>2932</v>
      </c>
      <c r="BD6" s="29">
        <v>3</v>
      </c>
      <c r="BE6" s="55"/>
      <c r="BF6" s="55"/>
      <c r="BG6" s="55"/>
      <c r="BH6" s="55"/>
      <c r="BI6" s="188" t="s">
        <v>1480</v>
      </c>
      <c r="BJ6" s="68" t="s">
        <v>758</v>
      </c>
      <c r="BK6" s="69" t="s">
        <v>976</v>
      </c>
      <c r="BL6" s="68" t="s">
        <v>1269</v>
      </c>
      <c r="BM6" s="68" t="s">
        <v>365</v>
      </c>
      <c r="BN6" s="69" t="s">
        <v>367</v>
      </c>
      <c r="BO6" s="17"/>
      <c r="BP6" s="29">
        <v>124</v>
      </c>
      <c r="BQ6" s="29">
        <v>1</v>
      </c>
      <c r="BR6" s="56">
        <v>95.15</v>
      </c>
      <c r="BS6" s="57" t="s">
        <v>75</v>
      </c>
      <c r="BT6" s="26" t="s">
        <v>166</v>
      </c>
      <c r="BU6" s="26"/>
      <c r="BV6" s="26"/>
      <c r="BW6" s="26"/>
      <c r="BX6" s="17"/>
      <c r="BY6" s="17"/>
      <c r="BZ6" s="49" t="str">
        <f>IF(AND(S6&gt;=3,AND(OR(AND(I6&lt;=7,I6-K6&gt;=3),AND(K6&lt;=7,K6-M6&gt;=3)),N6&lt;=4)),6,IF(S6&gt;=3,"3T",IF(AND(OR(AND(I6&lt;=7,I6-K6&gt;=3),AND(K6&lt;=7,K6-M6&gt;=3)),N6&lt;=4),"3P","")))</f>
        <v/>
      </c>
    </row>
    <row r="7" spans="1:78" ht="46.5" x14ac:dyDescent="0.25">
      <c r="A7" s="26" t="s">
        <v>2929</v>
      </c>
      <c r="B7" s="26" t="s">
        <v>164</v>
      </c>
      <c r="C7" s="27" t="s">
        <v>207</v>
      </c>
      <c r="D7" s="28" t="s">
        <v>166</v>
      </c>
      <c r="E7" s="28"/>
      <c r="F7" s="58">
        <v>1200</v>
      </c>
      <c r="G7" s="30">
        <v>10</v>
      </c>
      <c r="H7" s="31" t="s">
        <v>818</v>
      </c>
      <c r="I7" s="59">
        <v>10</v>
      </c>
      <c r="J7" s="33">
        <v>6</v>
      </c>
      <c r="K7" s="59">
        <v>10</v>
      </c>
      <c r="L7" s="33">
        <v>5</v>
      </c>
      <c r="M7" s="59">
        <v>9</v>
      </c>
      <c r="N7" s="33">
        <v>4</v>
      </c>
      <c r="O7" s="29">
        <v>0.44999999999999901</v>
      </c>
      <c r="P7" s="60">
        <v>8.5714285714289004E-2</v>
      </c>
      <c r="Q7" s="35">
        <v>92.169320454083405</v>
      </c>
      <c r="R7" s="35">
        <v>-0.26533977295834199</v>
      </c>
      <c r="S7" s="37">
        <v>0</v>
      </c>
      <c r="T7" s="38">
        <v>0.75</v>
      </c>
      <c r="U7" s="29">
        <v>-2.6</v>
      </c>
      <c r="V7" s="60">
        <v>-2.0499999999999998</v>
      </c>
      <c r="W7" s="39"/>
      <c r="X7" s="62">
        <v>72</v>
      </c>
      <c r="Y7" s="29">
        <v>123</v>
      </c>
      <c r="Z7" s="29">
        <v>14</v>
      </c>
      <c r="AA7" s="26" t="s">
        <v>57</v>
      </c>
      <c r="AB7" s="41" t="s">
        <v>58</v>
      </c>
      <c r="AC7" s="42" t="str">
        <f>"" &amp; IF(AND(S7&lt;=-1.5,NOT(ISBLANK(AQ7))),"Z","")</f>
        <v/>
      </c>
      <c r="AD7" s="48" t="str">
        <f>IF(AND(ISNUMBER(BD7),VALUE(BD7)&gt;=3,VALUE(T7)&gt;=-0.5),IF(AND(VALUE(Q7)&gt;=94,VALUE(Q7)&lt;444), IF(VALUE(P7)&gt;=2,"***","**"),"*"),"")</f>
        <v/>
      </c>
      <c r="AE7" s="44"/>
      <c r="AF7" s="45"/>
      <c r="AG7" s="46" t="str">
        <f>IF(OR(F7&lt;1401,F7&gt;=1600),IF(AND(OR(AB7="*",AB7="***",AB7="E*",AB7="E***"),P7&gt;=2,T7&gt;-2.1),IF(AND(ISNUMBER(BD7),VALUE(BD7)&gt;2),"**","*"),""),"")</f>
        <v/>
      </c>
      <c r="AH7" s="30">
        <v>10</v>
      </c>
      <c r="AI7" s="62">
        <v>72</v>
      </c>
      <c r="AJ7" s="48" t="str">
        <f>IF(AND(S7&gt;=2,T7&gt;=0),IF(AND(ISNUMBER(BD7),VALUE(BD7)&gt;=3),IF(LEN(AQ7)&gt;0,"***","**"),"*"),"")</f>
        <v/>
      </c>
      <c r="AK7" s="42" t="str">
        <f>IF(AND(S7&gt;=3,AND(OR(AND(I7&lt;=7,I7-K7&gt;=3),AND(K7&lt;=7,K7-M7&gt;=3)),N7&lt;=4)),6,IF(S7&gt;=3,"3T",IF(AND(OR(AND(I7&lt;=7,I7-K7&gt;=3),AND(K7&lt;=7,K7-M7&gt;=3)),N7&lt;=4),"3P","")))</f>
        <v/>
      </c>
      <c r="AL7" s="63" t="str">
        <f>IF(OR(K7-M7&gt;=5,T7&gt;4.9,AND(K7-M7&gt;=1,T7&gt;5)),IF(P7&lt;-3,"***",IF(P7&lt;0,"**","*")),"")</f>
        <v/>
      </c>
      <c r="AM7" s="62">
        <v>72</v>
      </c>
      <c r="AN7" s="49" t="str">
        <f>IF(AND(OR(M7=1,M7=2,M7=3,M7=4),Q7&gt;=97.5),"G",IF(OR(AND(N7&lt;=3,M7&lt;8,T7&gt;-1.6,Q7&gt;=95,Q7&lt;300),AND(OR(M7=1,M7=2,M7=3),Q7&lt;97.5)),"GR",""))</f>
        <v/>
      </c>
      <c r="AO7" s="29">
        <v>0</v>
      </c>
      <c r="AP7" s="28"/>
      <c r="AQ7" s="28"/>
      <c r="AR7" s="28"/>
      <c r="AS7" s="28"/>
      <c r="AT7" s="50" t="str">
        <f>IF(LEN(AN7)&gt;0,IF(AL7="**","$",IF(AL7="***",IF(LEN(AQ7)&gt;0,"$$$","$$"), "")), "")</f>
        <v/>
      </c>
      <c r="AU7" s="48" t="str">
        <f>CONCATENATE(IF(LEN(AN7)&gt;0,IF(AND(AD7="**",AB7="*"),IF(LEN(AQ7)&gt;0,"$$$","$$"),IF(AJ7="***","$$$",IF(AND(AJ7="**",AB7="*"),"$$",IF(AND(OR(AD7="**",AD7="***"),LEN(AQ7)&gt;0),"$$","")))),IF(AND(OR(AD7="**",AD7="***"),LEN(AQ7)&gt;0),"$$","")),IF(AND(T7&lt;2,AQ7="#"),"#",""))</f>
        <v/>
      </c>
      <c r="AV7" s="48" t="str">
        <f>IF(LEN(AN7)&gt;0,IF(AG7="**","$$",IF(AG7="***","$$$",IF(AD7="***",IF(OR(AB7="***",LEN(AQ7)&gt;0),"$$$",""),""))),"")</f>
        <v/>
      </c>
      <c r="AW7" s="26" t="s">
        <v>818</v>
      </c>
      <c r="AX7" s="64">
        <v>44</v>
      </c>
      <c r="AY7" s="65">
        <v>1143</v>
      </c>
      <c r="AZ7" s="24" t="s">
        <v>51</v>
      </c>
      <c r="BA7" s="29">
        <v>84.469320454083302</v>
      </c>
      <c r="BB7" s="66">
        <v>76.472653787416604</v>
      </c>
      <c r="BC7" s="54" t="s">
        <v>128</v>
      </c>
      <c r="BD7" s="29">
        <v>1</v>
      </c>
      <c r="BE7" s="55"/>
      <c r="BF7" s="55"/>
      <c r="BG7" s="55"/>
      <c r="BH7" s="55"/>
      <c r="BI7" s="189" t="s">
        <v>2481</v>
      </c>
      <c r="BJ7" s="69" t="s">
        <v>740</v>
      </c>
      <c r="BK7" s="69" t="s">
        <v>948</v>
      </c>
      <c r="BL7" s="68" t="s">
        <v>1269</v>
      </c>
      <c r="BM7" s="69" t="s">
        <v>2482</v>
      </c>
      <c r="BN7" s="68" t="s">
        <v>2483</v>
      </c>
      <c r="BO7" s="17"/>
      <c r="BP7" s="29">
        <v>123</v>
      </c>
      <c r="BQ7" s="29">
        <v>0</v>
      </c>
      <c r="BR7" s="56">
        <v>94.85</v>
      </c>
      <c r="BS7" s="57" t="s">
        <v>126</v>
      </c>
      <c r="BT7" s="26" t="s">
        <v>166</v>
      </c>
      <c r="BU7" s="26"/>
      <c r="BV7" s="26"/>
      <c r="BW7" s="26"/>
      <c r="BX7" s="17"/>
      <c r="BY7" s="17"/>
      <c r="BZ7" s="49" t="str">
        <f>IF(AND(S7&gt;=3,AND(OR(AND(I7&lt;=7,I7-K7&gt;=3),AND(K7&lt;=7,K7-M7&gt;=3)),N7&lt;=4)),6,IF(S7&gt;=3,"3T",IF(AND(OR(AND(I7&lt;=7,I7-K7&gt;=3),AND(K7&lt;=7,K7-M7&gt;=3)),N7&lt;=4),"3P","")))</f>
        <v/>
      </c>
    </row>
    <row r="8" spans="1:78" ht="46.5" x14ac:dyDescent="0.25">
      <c r="A8" s="26" t="s">
        <v>2929</v>
      </c>
      <c r="B8" s="26" t="s">
        <v>236</v>
      </c>
      <c r="C8" s="27" t="s">
        <v>378</v>
      </c>
      <c r="D8" s="28"/>
      <c r="E8" s="28"/>
      <c r="F8" s="58">
        <v>1200</v>
      </c>
      <c r="G8" s="80">
        <v>6</v>
      </c>
      <c r="H8" s="31" t="s">
        <v>78</v>
      </c>
      <c r="I8" s="70">
        <v>3</v>
      </c>
      <c r="J8" s="71">
        <v>2</v>
      </c>
      <c r="K8" s="70">
        <v>4</v>
      </c>
      <c r="L8" s="71">
        <v>2</v>
      </c>
      <c r="M8" s="32">
        <v>5</v>
      </c>
      <c r="N8" s="33">
        <v>2</v>
      </c>
      <c r="O8" s="29">
        <v>2.7999999999999901</v>
      </c>
      <c r="P8" s="29">
        <v>3.6285714285714201</v>
      </c>
      <c r="Q8" s="35">
        <v>99.784231909821798</v>
      </c>
      <c r="R8" s="36">
        <v>1.4921159549109599</v>
      </c>
      <c r="S8" s="37">
        <v>0</v>
      </c>
      <c r="T8" s="61">
        <v>-0.25</v>
      </c>
      <c r="U8" s="29">
        <v>-1.0999999999999901</v>
      </c>
      <c r="V8" s="29">
        <v>-1.30000000000001</v>
      </c>
      <c r="W8" s="39"/>
      <c r="X8" s="83">
        <v>71</v>
      </c>
      <c r="Y8" s="72">
        <v>127</v>
      </c>
      <c r="Z8" s="29">
        <v>14</v>
      </c>
      <c r="AA8" s="77">
        <v>7</v>
      </c>
      <c r="AB8" s="41" t="s">
        <v>92</v>
      </c>
      <c r="AC8" s="42" t="str">
        <f>"i" &amp; IF(AND(S8&lt;=-1.5,NOT(ISBLANK(AQ8))),"Z","")</f>
        <v>i</v>
      </c>
      <c r="AD8" s="43" t="str">
        <f>IF(AND(ISNUMBER(BD8),VALUE(BD8)&gt;=3,VALUE(T8)&gt;=-0.5),IF(AND(VALUE(Q8)&gt;=94,VALUE(Q8)&lt;444), IF(VALUE(P8)&gt;=2,"***","**"),"*"),"")</f>
        <v/>
      </c>
      <c r="AE8" s="44"/>
      <c r="AF8" s="45" t="s">
        <v>797</v>
      </c>
      <c r="AG8" s="63" t="str">
        <f>IF(OR(F8&lt;1401,F8&gt;=1600),IF(AND(OR(AB8="*",AB8="***",AB8="E*",AB8="E***"),P8&gt;=2,T8&gt;-2.1),IF(AND(ISNUMBER(BD8),VALUE(BD8)&gt;2),"**","*"),""),"")</f>
        <v>*</v>
      </c>
      <c r="AH8" s="30">
        <v>6</v>
      </c>
      <c r="AI8" s="84">
        <v>71</v>
      </c>
      <c r="AJ8" s="48" t="str">
        <f>IF(AND(S8&gt;=2,T8&gt;=0),IF(AND(ISNUMBER(BD8),VALUE(BD8)&gt;=3),IF(LEN(AQ8)&gt;0,"***","**"),"*"),"")</f>
        <v/>
      </c>
      <c r="AK8" s="42" t="str">
        <f>IF(AND(S8&gt;=3,AND(OR(AND(I8&lt;=7,I8-K8&gt;=3),AND(K8&lt;=7,K8-M8&gt;=3)),N8&lt;=4)),6,IF(S8&gt;=3,"3T",IF(AND(OR(AND(I8&lt;=7,I8-K8&gt;=3),AND(K8&lt;=7,K8-M8&gt;=3)),N8&lt;=4),"3P","")))</f>
        <v/>
      </c>
      <c r="AL8" s="46" t="str">
        <f>IF(OR(K8-M8&gt;=5,T8&gt;4.9,AND(K8-M8&gt;=1,T8&gt;5)),IF(P8&lt;-3,"***",IF(P8&lt;0,"**","*")),"")</f>
        <v/>
      </c>
      <c r="AM8" s="83">
        <v>71</v>
      </c>
      <c r="AN8" s="73" t="str">
        <f>IF(AND(OR(M8=1,M8=2,M8=3,M8=4),Q8&gt;=97.5),"G",IF(OR(AND(N8&lt;=3,M8&lt;8,T8&gt;-1.6,Q8&gt;=95,Q8&lt;300),AND(OR(M8=1,M8=2,M8=3),Q8&lt;97.5)),"GR",""))</f>
        <v>GR</v>
      </c>
      <c r="AO8" s="29">
        <v>0</v>
      </c>
      <c r="AP8" s="28"/>
      <c r="AQ8" s="28"/>
      <c r="AR8" s="28"/>
      <c r="AS8" s="28"/>
      <c r="AT8" s="50" t="str">
        <f>IF(LEN(AN8)&gt;0,IF(AL8="**","$",IF(AL8="***",IF(LEN(AQ8)&gt;0,"$$$","$$"), "")), "")</f>
        <v/>
      </c>
      <c r="AU8" s="48" t="str">
        <f>CONCATENATE(IF(LEN(AN8)&gt;0,IF(AND(AD8="**",AB8="*"),IF(LEN(AQ8)&gt;0,"$$$","$$"),IF(AJ8="***","$$$",IF(AND(AJ8="**",AB8="*"),"$$",IF(AND(OR(AD8="**",AD8="***"),LEN(AQ8)&gt;0),"$$","")))),IF(AND(OR(AD8="**",AD8="***"),LEN(AQ8)&gt;0),"$$","")),IF(AND(T8&lt;2,AQ8="#"),"#",""))</f>
        <v/>
      </c>
      <c r="AV8" s="48" t="str">
        <f>IF(LEN(AN8)&gt;0,IF(AG8="**","$$",IF(AG8="***","$$$",IF(AD8="***",IF(OR(AB8="***",LEN(AQ8)&gt;0),"$$$",""),""))),"")</f>
        <v/>
      </c>
      <c r="AW8" s="26" t="s">
        <v>78</v>
      </c>
      <c r="AX8" s="74">
        <v>19</v>
      </c>
      <c r="AY8" s="79">
        <v>1146</v>
      </c>
      <c r="AZ8" s="24" t="s">
        <v>51</v>
      </c>
      <c r="BA8" s="29">
        <v>92.984231909821901</v>
      </c>
      <c r="BB8" s="75">
        <v>92.450898576488598</v>
      </c>
      <c r="BC8" s="54" t="s">
        <v>2933</v>
      </c>
      <c r="BD8" s="29">
        <v>2</v>
      </c>
      <c r="BE8" s="55"/>
      <c r="BF8" s="55"/>
      <c r="BG8" s="55"/>
      <c r="BH8" s="55"/>
      <c r="BI8" s="189" t="s">
        <v>2934</v>
      </c>
      <c r="BJ8" s="69" t="s">
        <v>1408</v>
      </c>
      <c r="BK8" s="68" t="s">
        <v>1409</v>
      </c>
      <c r="BL8" s="69" t="s">
        <v>778</v>
      </c>
      <c r="BM8" s="68" t="s">
        <v>1410</v>
      </c>
      <c r="BN8" s="68"/>
      <c r="BO8" s="17"/>
      <c r="BP8" s="29">
        <v>127</v>
      </c>
      <c r="BQ8" s="29">
        <v>0</v>
      </c>
      <c r="BR8" s="56">
        <v>100.2</v>
      </c>
      <c r="BS8" s="57" t="s">
        <v>126</v>
      </c>
      <c r="BT8" s="26"/>
      <c r="BU8" s="26"/>
      <c r="BV8" s="26"/>
      <c r="BW8" s="26"/>
      <c r="BX8" s="17"/>
      <c r="BY8" s="17"/>
      <c r="BZ8" s="49" t="str">
        <f>IF(AND(S8&gt;=3,AND(OR(AND(I8&lt;=7,I8-K8&gt;=3),AND(K8&lt;=7,K8-M8&gt;=3)),N8&lt;=4)),6,IF(S8&gt;=3,"3T",IF(AND(OR(AND(I8&lt;=7,I8-K8&gt;=3),AND(K8&lt;=7,K8-M8&gt;=3)),N8&lt;=4),"3P","")))</f>
        <v/>
      </c>
    </row>
    <row r="9" spans="1:78" ht="18" customHeight="1" x14ac:dyDescent="0.25">
      <c r="A9" s="162"/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5"/>
      <c r="BS9" s="155"/>
      <c r="BT9" s="155"/>
      <c r="BU9" s="155"/>
      <c r="BV9" s="155"/>
      <c r="BW9" s="155"/>
      <c r="BX9" s="155"/>
      <c r="BY9" s="17"/>
      <c r="BZ9" s="49"/>
    </row>
    <row r="10" spans="1:78" ht="46.5" x14ac:dyDescent="0.25">
      <c r="A10" s="26" t="s">
        <v>2929</v>
      </c>
      <c r="B10" s="26" t="s">
        <v>483</v>
      </c>
      <c r="C10" s="27" t="s">
        <v>207</v>
      </c>
      <c r="D10" s="28"/>
      <c r="E10" s="28"/>
      <c r="F10" s="58">
        <v>1200</v>
      </c>
      <c r="G10" s="80">
        <v>4</v>
      </c>
      <c r="H10" s="31" t="s">
        <v>6</v>
      </c>
      <c r="I10" s="32">
        <v>1</v>
      </c>
      <c r="J10" s="33">
        <v>0</v>
      </c>
      <c r="K10" s="32">
        <v>1</v>
      </c>
      <c r="L10" s="33">
        <v>0</v>
      </c>
      <c r="M10" s="32">
        <v>1</v>
      </c>
      <c r="N10" s="33">
        <v>0</v>
      </c>
      <c r="O10" s="29">
        <v>1.74999999999999</v>
      </c>
      <c r="P10" s="34">
        <v>0.86874999999996505</v>
      </c>
      <c r="Q10" s="35">
        <v>97.441174338738307</v>
      </c>
      <c r="R10" s="35">
        <v>-1.2794128306308701</v>
      </c>
      <c r="S10" s="37">
        <v>0</v>
      </c>
      <c r="T10" s="38">
        <v>0</v>
      </c>
      <c r="U10" s="29">
        <v>-0.250000000000004</v>
      </c>
      <c r="V10" s="29">
        <v>-0.250000000000004</v>
      </c>
      <c r="W10" s="39"/>
      <c r="X10" s="40">
        <v>70</v>
      </c>
      <c r="Y10" s="72">
        <v>122</v>
      </c>
      <c r="Z10" s="87">
        <v>42</v>
      </c>
      <c r="AA10" s="85" t="s">
        <v>119</v>
      </c>
      <c r="AB10" s="41" t="s">
        <v>101</v>
      </c>
      <c r="AC10" s="42" t="str">
        <f>"" &amp; IF(AND(S10&lt;=-1.5,NOT(ISBLANK(AQ10))),"Z","")</f>
        <v/>
      </c>
      <c r="AD10" s="43" t="str">
        <f>IF(AND(ISNUMBER(BD10),VALUE(BD10)&gt;=3,VALUE(T10)&gt;=-0.5),IF(AND(VALUE(Q10)&gt;=94,VALUE(Q10)&lt;444), IF(VALUE(P10)&gt;=2,"***","**"),"*"),"")</f>
        <v/>
      </c>
      <c r="AE10" s="44"/>
      <c r="AF10" s="45"/>
      <c r="AG10" s="46" t="str">
        <f>IF(OR(F10&lt;1401,F10&gt;=1600),IF(AND(OR(AB10="*",AB10="***",AB10="E*",AB10="E***"),P10&gt;=2,T10&gt;-2.1),IF(AND(ISNUMBER(BD10),VALUE(BD10)&gt;2),"**","*"),""),"")</f>
        <v/>
      </c>
      <c r="AH10" s="30">
        <v>4</v>
      </c>
      <c r="AI10" s="47">
        <v>70</v>
      </c>
      <c r="AJ10" s="48" t="str">
        <f>IF(AND(S10&gt;=2,T10&gt;=0),IF(AND(ISNUMBER(BD10),VALUE(BD10)&gt;=3),IF(LEN(AQ10)&gt;0,"***","**"),"*"),"")</f>
        <v/>
      </c>
      <c r="AK10" s="42" t="str">
        <f>IF(AND(S10&gt;=3,AND(OR(AND(I10&lt;=7,I10-K10&gt;=3),AND(K10&lt;=7,K10-M10&gt;=3)),N10&lt;=4)),6,IF(S10&gt;=3,"3T",IF(AND(OR(AND(I10&lt;=7,I10-K10&gt;=3),AND(K10&lt;=7,K10-M10&gt;=3)),N10&lt;=4),"3P","")))</f>
        <v/>
      </c>
      <c r="AL10" s="46" t="str">
        <f>IF(OR(K10-M10&gt;=5,T10&gt;4.9,AND(K10-M10&gt;=1,T10&gt;5)),IF(P10&lt;-3,"***",IF(P10&lt;0,"**","*")),"")</f>
        <v/>
      </c>
      <c r="AM10" s="40">
        <v>70</v>
      </c>
      <c r="AN10" s="81" t="str">
        <f>IF(AND(OR(M10=1,M10=2,M10=3,M10=4),Q10&gt;=97.5),"G",IF(OR(AND(N10&lt;=3,M10&lt;8,T10&gt;-1.6,Q10&gt;=95,Q10&lt;300),AND(OR(M10=1,M10=2,M10=3),Q10&lt;97.5)),"GR",""))</f>
        <v>GR</v>
      </c>
      <c r="AO10" s="29">
        <v>0</v>
      </c>
      <c r="AP10" s="28"/>
      <c r="AQ10" s="28"/>
      <c r="AR10" s="28"/>
      <c r="AS10" s="28"/>
      <c r="AT10" s="50" t="str">
        <f>IF(LEN(AN10)&gt;0,IF(AL10="**","$",IF(AL10="***",IF(LEN(AQ10)&gt;0,"$$$","$$"), "")), "")</f>
        <v/>
      </c>
      <c r="AU10" s="48" t="str">
        <f>CONCATENATE(IF(LEN(AN10)&gt;0,IF(AND(AD10="**",AB10="*"),IF(LEN(AQ10)&gt;0,"$$$","$$"),IF(AJ10="***","$$$",IF(AND(AJ10="**",AB10="*"),"$$",IF(AND(OR(AD10="**",AD10="***"),LEN(AQ10)&gt;0),"$$","")))),IF(AND(OR(AD10="**",AD10="***"),LEN(AQ10)&gt;0),"$$","")),IF(AND(T10&lt;2,AQ10="#"),"#",""))</f>
        <v/>
      </c>
      <c r="AV10" s="48" t="str">
        <f>IF(LEN(AN10)&gt;0,IF(AG10="**","$$",IF(AG10="***","$$$",IF(AD10="***",IF(OR(AB10="***",LEN(AQ10)&gt;0),"$$$",""),""))),"")</f>
        <v/>
      </c>
      <c r="AW10" s="26" t="s">
        <v>6</v>
      </c>
      <c r="AX10" s="51">
        <v>17</v>
      </c>
      <c r="AY10" s="52">
        <v>1157</v>
      </c>
      <c r="AZ10" s="24" t="s">
        <v>51</v>
      </c>
      <c r="BA10" s="29">
        <v>91.441174338738307</v>
      </c>
      <c r="BB10" s="66">
        <v>83.317207672071603</v>
      </c>
      <c r="BC10" s="54" t="s">
        <v>821</v>
      </c>
      <c r="BD10" s="29">
        <v>1</v>
      </c>
      <c r="BE10" s="55"/>
      <c r="BF10" s="55"/>
      <c r="BG10" s="55"/>
      <c r="BH10" s="55"/>
      <c r="BI10" s="190" t="s">
        <v>2935</v>
      </c>
      <c r="BJ10" s="68" t="s">
        <v>1419</v>
      </c>
      <c r="BK10" s="68" t="s">
        <v>1417</v>
      </c>
      <c r="BL10" s="69" t="s">
        <v>162</v>
      </c>
      <c r="BM10" s="68" t="s">
        <v>1624</v>
      </c>
      <c r="BN10" s="68"/>
      <c r="BO10" s="17"/>
      <c r="BP10" s="29">
        <v>122</v>
      </c>
      <c r="BQ10" s="29">
        <v>0</v>
      </c>
      <c r="BR10" s="56">
        <v>100.75</v>
      </c>
      <c r="BS10" s="57" t="s">
        <v>126</v>
      </c>
      <c r="BT10" s="26"/>
      <c r="BU10" s="26"/>
      <c r="BV10" s="26"/>
      <c r="BW10" s="26"/>
      <c r="BX10" s="17"/>
      <c r="BY10" s="17"/>
      <c r="BZ10" s="49" t="str">
        <f>IF(AND(S10&gt;=3,AND(OR(AND(I10&lt;=7,I10-K10&gt;=3),AND(K10&lt;=7,K10-M10&gt;=3)),N10&lt;=4)),6,IF(S10&gt;=3,"3T",IF(AND(OR(AND(I10&lt;=7,I10-K10&gt;=3),AND(K10&lt;=7,K10-M10&gt;=3)),N10&lt;=4),"3P","")))</f>
        <v/>
      </c>
    </row>
    <row r="11" spans="1:78" ht="46.5" x14ac:dyDescent="0.25">
      <c r="A11" s="26" t="s">
        <v>2929</v>
      </c>
      <c r="B11" s="26" t="s">
        <v>377</v>
      </c>
      <c r="C11" s="27" t="s">
        <v>378</v>
      </c>
      <c r="D11" s="28"/>
      <c r="E11" s="28"/>
      <c r="F11" s="58">
        <v>1200</v>
      </c>
      <c r="G11" s="30">
        <v>14</v>
      </c>
      <c r="H11" s="31" t="s">
        <v>6</v>
      </c>
      <c r="I11" s="70">
        <v>1</v>
      </c>
      <c r="J11" s="71">
        <v>0</v>
      </c>
      <c r="K11" s="70">
        <v>1</v>
      </c>
      <c r="L11" s="71">
        <v>0</v>
      </c>
      <c r="M11" s="59">
        <v>3</v>
      </c>
      <c r="N11" s="33">
        <v>2</v>
      </c>
      <c r="O11" s="29">
        <v>2.5499999999999901</v>
      </c>
      <c r="P11" s="37">
        <v>2.1666666666666501</v>
      </c>
      <c r="Q11" s="35">
        <v>97.747074064280199</v>
      </c>
      <c r="R11" s="36">
        <v>0.47353703214007198</v>
      </c>
      <c r="S11" s="37">
        <v>0</v>
      </c>
      <c r="T11" s="61">
        <v>-2</v>
      </c>
      <c r="U11" s="29">
        <v>-1.05</v>
      </c>
      <c r="V11" s="60">
        <v>-2.6500000000000101</v>
      </c>
      <c r="W11" s="39"/>
      <c r="X11" s="40">
        <v>76</v>
      </c>
      <c r="Y11" s="72">
        <v>130</v>
      </c>
      <c r="Z11" s="29">
        <v>21</v>
      </c>
      <c r="AA11" s="77">
        <v>8</v>
      </c>
      <c r="AB11" s="41" t="s">
        <v>32</v>
      </c>
      <c r="AC11" s="42" t="str">
        <f>"" &amp; IF(AND(S11&lt;=-1.5,NOT(ISBLANK(AQ11))),"Z","")</f>
        <v/>
      </c>
      <c r="AD11" s="43" t="str">
        <f>IF(AND(ISNUMBER(BD11),VALUE(BD11)&gt;=3,VALUE(T11)&gt;=-0.5),IF(AND(VALUE(Q11)&gt;=94,VALUE(Q11)&lt;444), IF(VALUE(P11)&gt;=2,"***","**"),"*"),"")</f>
        <v/>
      </c>
      <c r="AE11" s="44"/>
      <c r="AF11" s="45" t="s">
        <v>797</v>
      </c>
      <c r="AG11" s="63" t="str">
        <f>IF(OR(F11&lt;1401,F11&gt;=1600),IF(AND(OR(AB11="*",AB11="***",AB11="E*",AB11="E***"),P11&gt;=2,T11&gt;-2.1),IF(AND(ISNUMBER(BD11),VALUE(BD11)&gt;2),"**","*"),""),"")</f>
        <v>*</v>
      </c>
      <c r="AH11" s="30">
        <v>14</v>
      </c>
      <c r="AI11" s="47">
        <v>76</v>
      </c>
      <c r="AJ11" s="48" t="str">
        <f>IF(AND(S11&gt;=2,T11&gt;=0),IF(AND(ISNUMBER(BD11),VALUE(BD11)&gt;=3),IF(LEN(AQ11)&gt;0,"***","**"),"*"),"")</f>
        <v/>
      </c>
      <c r="AK11" s="42" t="str">
        <f>IF(AND(S11&gt;=3,AND(OR(AND(I11&lt;=7,I11-K11&gt;=3),AND(K11&lt;=7,K11-M11&gt;=3)),N11&lt;=4)),6,IF(S11&gt;=3,"3T",IF(AND(OR(AND(I11&lt;=7,I11-K11&gt;=3),AND(K11&lt;=7,K11-M11&gt;=3)),N11&lt;=4),"3P","")))</f>
        <v/>
      </c>
      <c r="AL11" s="46" t="str">
        <f>IF(OR(K11-M11&gt;=5,T11&gt;4.9,AND(K11-M11&gt;=1,T11&gt;5)),IF(P11&lt;-3,"***",IF(P11&lt;0,"**","*")),"")</f>
        <v/>
      </c>
      <c r="AM11" s="40">
        <v>76</v>
      </c>
      <c r="AN11" s="137" t="str">
        <f>CONCATENATE(IF(AND(OR(M11=1,M11=2,M11=3,M11=4),Q11&gt;=97.5),"G",IF(OR(AND(N11&lt;=3,M11&lt;8,T11&gt;-1.6,Q11&gt;=95,Q11&lt;300),AND(OR(M11=1,M11=2,M11=3),Q11&lt;97.5)),"GR","")),"*")</f>
        <v>G*</v>
      </c>
      <c r="AO11" s="29">
        <v>0</v>
      </c>
      <c r="AP11" s="28"/>
      <c r="AQ11" s="28"/>
      <c r="AR11" s="28"/>
      <c r="AS11" s="28"/>
      <c r="AT11" s="50" t="str">
        <f>IF(LEN(AN11)&gt;0,IF(AL11="**","$",IF(AL11="***",IF(LEN(AQ11)&gt;0,"$$$","$$"), "")), "")</f>
        <v/>
      </c>
      <c r="AU11" s="48" t="str">
        <f>CONCATENATE(IF(LEN(AN11)&gt;0,IF(AND(AD11="**",AB11="*"),IF(LEN(AQ11)&gt;0,"$$$","$$"),IF(AJ11="***","$$$",IF(AND(AJ11="**",AB11="*"),"$$",IF(AND(OR(AD11="**",AD11="***"),LEN(AQ11)&gt;0),"$$","")))),IF(AND(OR(AD11="**",AD11="***"),LEN(AQ11)&gt;0),"$$","")),IF(AND(T11&lt;2,AQ11="#"),"#",""))</f>
        <v/>
      </c>
      <c r="AV11" s="48" t="str">
        <f>IF(LEN(AN11)&gt;0,IF(AG11="**","$$",IF(AG11="***","$$$",IF(AD11="***",IF(OR(AB11="***",LEN(AQ11)&gt;0),"$$$",""),""))),"")</f>
        <v/>
      </c>
      <c r="AW11" s="26" t="s">
        <v>6</v>
      </c>
      <c r="AX11" s="51">
        <v>21</v>
      </c>
      <c r="AY11" s="79">
        <v>1149</v>
      </c>
      <c r="AZ11" s="24" t="s">
        <v>51</v>
      </c>
      <c r="BA11" s="29">
        <v>90.947074064280102</v>
      </c>
      <c r="BB11" s="141">
        <v>90.856540730946804</v>
      </c>
      <c r="BC11" s="54" t="s">
        <v>2936</v>
      </c>
      <c r="BD11" s="29">
        <v>1</v>
      </c>
      <c r="BE11" s="55"/>
      <c r="BF11" s="55"/>
      <c r="BG11" s="55"/>
      <c r="BH11" s="55"/>
      <c r="BI11" s="188" t="s">
        <v>2937</v>
      </c>
      <c r="BJ11" s="69" t="s">
        <v>778</v>
      </c>
      <c r="BK11" s="68" t="s">
        <v>2467</v>
      </c>
      <c r="BL11" s="68" t="s">
        <v>2468</v>
      </c>
      <c r="BM11" s="69" t="s">
        <v>162</v>
      </c>
      <c r="BN11" s="68"/>
      <c r="BO11" s="17"/>
      <c r="BP11" s="29">
        <v>130</v>
      </c>
      <c r="BQ11" s="29">
        <v>0</v>
      </c>
      <c r="BR11" s="56">
        <v>101.55</v>
      </c>
      <c r="BS11" s="57" t="s">
        <v>126</v>
      </c>
      <c r="BT11" s="26"/>
      <c r="BU11" s="26"/>
      <c r="BV11" s="26"/>
      <c r="BW11" s="26"/>
      <c r="BX11" s="17"/>
      <c r="BY11" s="17"/>
      <c r="BZ11" s="49" t="str">
        <f>IF(AND(S11&gt;=3,AND(OR(AND(I11&lt;=7,I11-K11&gt;=3),AND(K11&lt;=7,K11-M11&gt;=3)),N11&lt;=4)),6,IF(S11&gt;=3,"3T",IF(AND(OR(AND(I11&lt;=7,I11-K11&gt;=3),AND(K11&lt;=7,K11-M11&gt;=3)),N11&lt;=4),"3P","")))</f>
        <v/>
      </c>
    </row>
    <row r="12" spans="1:78" ht="46.5" x14ac:dyDescent="0.25">
      <c r="A12" s="26" t="s">
        <v>2929</v>
      </c>
      <c r="B12" s="26" t="s">
        <v>187</v>
      </c>
      <c r="C12" s="27" t="s">
        <v>212</v>
      </c>
      <c r="D12" s="28"/>
      <c r="E12" s="28"/>
      <c r="F12" s="58">
        <v>1200</v>
      </c>
      <c r="G12" s="80">
        <v>2</v>
      </c>
      <c r="H12" s="31" t="s">
        <v>6</v>
      </c>
      <c r="I12" s="32">
        <v>3</v>
      </c>
      <c r="J12" s="33">
        <v>1</v>
      </c>
      <c r="K12" s="70">
        <v>2</v>
      </c>
      <c r="L12" s="71">
        <v>1</v>
      </c>
      <c r="M12" s="32">
        <v>6</v>
      </c>
      <c r="N12" s="33">
        <v>2</v>
      </c>
      <c r="O12" s="29">
        <v>0.94999999999998896</v>
      </c>
      <c r="P12" s="37">
        <v>2.3687499999999799</v>
      </c>
      <c r="Q12" s="35">
        <v>98.616419147872406</v>
      </c>
      <c r="R12" s="36">
        <v>1.2082095739362599</v>
      </c>
      <c r="S12" s="37">
        <v>0</v>
      </c>
      <c r="T12" s="61">
        <v>-1.25</v>
      </c>
      <c r="U12" s="29">
        <v>-1.5499999999999901</v>
      </c>
      <c r="V12" s="60">
        <v>-2.6500000000000101</v>
      </c>
      <c r="W12" s="39"/>
      <c r="X12" s="40">
        <v>76</v>
      </c>
      <c r="Y12" s="72">
        <v>129</v>
      </c>
      <c r="Z12" s="29">
        <v>14</v>
      </c>
      <c r="AA12" s="77">
        <v>8</v>
      </c>
      <c r="AB12" s="41" t="s">
        <v>101</v>
      </c>
      <c r="AC12" s="42" t="str">
        <f>"" &amp; IF(AND(S12&lt;=-1.5,NOT(ISBLANK(AQ12))),"Z","")</f>
        <v/>
      </c>
      <c r="AD12" s="43" t="str">
        <f>IF(AND(ISNUMBER(BD12),VALUE(BD12)&gt;=3,VALUE(T12)&gt;=-0.5),IF(AND(VALUE(Q12)&gt;=94,VALUE(Q12)&lt;444), IF(VALUE(P12)&gt;=2,"***","**"),"*"),"")</f>
        <v/>
      </c>
      <c r="AE12" s="44"/>
      <c r="AF12" s="45"/>
      <c r="AG12" s="63" t="str">
        <f>IF(OR(F12&lt;1401,F12&gt;=1600),IF(AND(OR(AB12="*",AB12="***",AB12="E*",AB12="E***"),P12&gt;=2,T12&gt;-2.1),IF(AND(ISNUMBER(BD12),VALUE(BD12)&gt;2),"**","*"),""),"")</f>
        <v>*</v>
      </c>
      <c r="AH12" s="30">
        <v>2</v>
      </c>
      <c r="AI12" s="47">
        <v>76</v>
      </c>
      <c r="AJ12" s="48" t="str">
        <f>IF(AND(S12&gt;=2,T12&gt;=0),IF(AND(ISNUMBER(BD12),VALUE(BD12)&gt;=3),IF(LEN(AQ12)&gt;0,"***","**"),"*"),"")</f>
        <v/>
      </c>
      <c r="AK12" s="42" t="str">
        <f>IF(AND(S12&gt;=3,AND(OR(AND(I12&lt;=7,I12-K12&gt;=3),AND(K12&lt;=7,K12-M12&gt;=3)),N12&lt;=4)),6,IF(S12&gt;=3,"3T",IF(AND(OR(AND(I12&lt;=7,I12-K12&gt;=3),AND(K12&lt;=7,K12-M12&gt;=3)),N12&lt;=4),"3P","")))</f>
        <v/>
      </c>
      <c r="AL12" s="46" t="str">
        <f>IF(OR(K12-M12&gt;=5,T12&gt;4.9,AND(K12-M12&gt;=1,T12&gt;5)),IF(P12&lt;-3,"***",IF(P12&lt;0,"**","*")),"")</f>
        <v/>
      </c>
      <c r="AM12" s="40">
        <v>76</v>
      </c>
      <c r="AN12" s="81" t="str">
        <f>IF(AND(OR(M12=1,M12=2,M12=3,M12=4),Q12&gt;=97.5),"G",IF(OR(AND(N12&lt;=3,M12&lt;8,T12&gt;-1.6,Q12&gt;=95,Q12&lt;300),AND(OR(M12=1,M12=2,M12=3),Q12&lt;97.5)),"GR",""))</f>
        <v>GR</v>
      </c>
      <c r="AO12" s="29">
        <v>0</v>
      </c>
      <c r="AP12" s="28"/>
      <c r="AQ12" s="28"/>
      <c r="AR12" s="28"/>
      <c r="AS12" s="28"/>
      <c r="AT12" s="50" t="str">
        <f>IF(LEN(AN12)&gt;0,IF(AL12="**","$",IF(AL12="***",IF(LEN(AQ12)&gt;0,"$$$","$$"), "")), "")</f>
        <v/>
      </c>
      <c r="AU12" s="48" t="str">
        <f>CONCATENATE(IF(LEN(AN12)&gt;0,IF(AND(AD12="**",AB12="*"),IF(LEN(AQ12)&gt;0,"$$$","$$"),IF(AJ12="***","$$$",IF(AND(AJ12="**",AB12="*"),"$$",IF(AND(OR(AD12="**",AD12="***"),LEN(AQ12)&gt;0),"$$","")))),IF(AND(OR(AD12="**",AD12="***"),LEN(AQ12)&gt;0),"$$","")),IF(AND(T12&lt;2,AQ12="#"),"#",""))</f>
        <v/>
      </c>
      <c r="AV12" s="48" t="str">
        <f>IF(LEN(AN12)&gt;0,IF(AG12="**","$$",IF(AG12="***","$$$",IF(AD12="***",IF(OR(AB12="***",LEN(AQ12)&gt;0),"$$$",""),""))),"")</f>
        <v/>
      </c>
      <c r="AW12" s="26" t="s">
        <v>6</v>
      </c>
      <c r="AX12" s="74">
        <v>5.4</v>
      </c>
      <c r="AY12" s="52">
        <v>1154</v>
      </c>
      <c r="AZ12" s="24" t="s">
        <v>51</v>
      </c>
      <c r="BA12" s="29">
        <v>91.916419147872503</v>
      </c>
      <c r="BB12" s="66">
        <v>91.372419147872506</v>
      </c>
      <c r="BC12" s="54" t="s">
        <v>2225</v>
      </c>
      <c r="BD12" s="29">
        <v>2</v>
      </c>
      <c r="BE12" s="55"/>
      <c r="BF12" s="55"/>
      <c r="BG12" s="55"/>
      <c r="BH12" s="55"/>
      <c r="BI12" s="190" t="s">
        <v>2938</v>
      </c>
      <c r="BJ12" s="68" t="s">
        <v>1408</v>
      </c>
      <c r="BK12" s="68" t="s">
        <v>786</v>
      </c>
      <c r="BL12" s="68" t="s">
        <v>830</v>
      </c>
      <c r="BM12" s="69" t="s">
        <v>141</v>
      </c>
      <c r="BN12" s="68" t="s">
        <v>430</v>
      </c>
      <c r="BO12" s="17"/>
      <c r="BP12" s="29">
        <v>129</v>
      </c>
      <c r="BQ12" s="29">
        <v>0</v>
      </c>
      <c r="BR12" s="56">
        <v>99.15</v>
      </c>
      <c r="BS12" s="76" t="s">
        <v>88</v>
      </c>
      <c r="BT12" s="26"/>
      <c r="BU12" s="26"/>
      <c r="BV12" s="26"/>
      <c r="BW12" s="26"/>
      <c r="BX12" s="17"/>
      <c r="BY12" s="17"/>
      <c r="BZ12" s="49" t="str">
        <f>IF(AND(S12&gt;=3,AND(OR(AND(I12&lt;=7,I12-K12&gt;=3),AND(K12&lt;=7,K12-M12&gt;=3)),N12&lt;=4)),6,IF(S12&gt;=3,"3T",IF(AND(OR(AND(I12&lt;=7,I12-K12&gt;=3),AND(K12&lt;=7,K12-M12&gt;=3)),N12&lt;=4),"3P","")))</f>
        <v/>
      </c>
    </row>
    <row r="13" spans="1:78" ht="46.5" x14ac:dyDescent="0.25">
      <c r="A13" s="26" t="s">
        <v>2929</v>
      </c>
      <c r="B13" s="26" t="s">
        <v>567</v>
      </c>
      <c r="C13" s="27" t="s">
        <v>136</v>
      </c>
      <c r="D13" s="28"/>
      <c r="E13" s="28"/>
      <c r="F13" s="58">
        <v>1200</v>
      </c>
      <c r="G13" s="80">
        <v>5</v>
      </c>
      <c r="H13" s="31" t="s">
        <v>6</v>
      </c>
      <c r="I13" s="32">
        <v>1</v>
      </c>
      <c r="J13" s="33">
        <v>0</v>
      </c>
      <c r="K13" s="32">
        <v>1</v>
      </c>
      <c r="L13" s="33">
        <v>0</v>
      </c>
      <c r="M13" s="32">
        <v>3</v>
      </c>
      <c r="N13" s="33">
        <v>0</v>
      </c>
      <c r="O13" s="29">
        <v>-1.35</v>
      </c>
      <c r="P13" s="60">
        <v>-1.02</v>
      </c>
      <c r="Q13" s="35">
        <v>99.180147074081304</v>
      </c>
      <c r="R13" s="35">
        <v>-0.20992646295930201</v>
      </c>
      <c r="S13" s="37">
        <v>0</v>
      </c>
      <c r="T13" s="61">
        <v>-0.1</v>
      </c>
      <c r="U13" s="29">
        <v>0.39999999999999097</v>
      </c>
      <c r="V13" s="60">
        <v>0.19999999999999599</v>
      </c>
      <c r="W13" s="39"/>
      <c r="X13" s="40">
        <v>76</v>
      </c>
      <c r="Y13" s="72">
        <v>131</v>
      </c>
      <c r="Z13" s="29">
        <v>21</v>
      </c>
      <c r="AA13" s="85" t="s">
        <v>119</v>
      </c>
      <c r="AB13" s="41" t="s">
        <v>101</v>
      </c>
      <c r="AC13" s="42" t="str">
        <f>"" &amp; IF(AND(S13&lt;=-1.5,NOT(ISBLANK(AQ13))),"Z","")</f>
        <v/>
      </c>
      <c r="AD13" s="43" t="str">
        <f>IF(AND(ISNUMBER(BD13),VALUE(BD13)&gt;=3,VALUE(T13)&gt;=-0.5),IF(AND(VALUE(Q13)&gt;=94,VALUE(Q13)&lt;444), IF(VALUE(P13)&gt;=2,"***","**"),"*"),"")</f>
        <v/>
      </c>
      <c r="AE13" s="44"/>
      <c r="AF13" s="45"/>
      <c r="AG13" s="63" t="str">
        <f>IF(OR(F13&lt;1401,F13&gt;=1600),IF(AND(OR(AB13="*",AB13="***",AB13="E*",AB13="E***"),P13&gt;=2,T13&gt;-2.1),IF(AND(ISNUMBER(BD13),VALUE(BD13)&gt;2),"**","*"),""),"")</f>
        <v/>
      </c>
      <c r="AH13" s="30">
        <v>5</v>
      </c>
      <c r="AI13" s="47">
        <v>76</v>
      </c>
      <c r="AJ13" s="48" t="str">
        <f>IF(AND(S13&gt;=2,T13&gt;=0),IF(AND(ISNUMBER(BD13),VALUE(BD13)&gt;=3),IF(LEN(AQ13)&gt;0,"***","**"),"*"),"")</f>
        <v/>
      </c>
      <c r="AK13" s="42" t="str">
        <f>IF(AND(S13&gt;=3,AND(OR(AND(I13&lt;=7,I13-K13&gt;=3),AND(K13&lt;=7,K13-M13&gt;=3)),N13&lt;=4)),6,IF(S13&gt;=3,"3T",IF(AND(OR(AND(I13&lt;=7,I13-K13&gt;=3),AND(K13&lt;=7,K13-M13&gt;=3)),N13&lt;=4),"3P","")))</f>
        <v/>
      </c>
      <c r="AL13" s="46" t="str">
        <f>IF(OR(K13-M13&gt;=5,T13&gt;4.9,AND(K13-M13&gt;=1,T13&gt;5)),IF(P13&lt;-3,"***",IF(P13&lt;0,"**","*")),"")</f>
        <v/>
      </c>
      <c r="AM13" s="40">
        <v>76</v>
      </c>
      <c r="AN13" s="81" t="str">
        <f>IF(AND(OR(M13=1,M13=2,M13=3,M13=4),Q13&gt;=97.5),"G",IF(OR(AND(N13&lt;=3,M13&lt;8,T13&gt;-1.6,Q13&gt;=95,Q13&lt;300),AND(OR(M13=1,M13=2,M13=3),Q13&lt;97.5)),"GR",""))</f>
        <v>G</v>
      </c>
      <c r="AO13" s="29">
        <v>0</v>
      </c>
      <c r="AP13" s="28"/>
      <c r="AQ13" s="28"/>
      <c r="AR13" s="28"/>
      <c r="AS13" s="28"/>
      <c r="AT13" s="50" t="str">
        <f>IF(LEN(AN13)&gt;0,IF(AL13="**","$",IF(AL13="***",IF(LEN(AQ13)&gt;0,"$$$","$$"), "")), "")</f>
        <v/>
      </c>
      <c r="AU13" s="48" t="str">
        <f>CONCATENATE(IF(LEN(AN13)&gt;0,IF(AND(AD13="**",AB13="*"),IF(LEN(AQ13)&gt;0,"$$$","$$"),IF(AJ13="***","$$$",IF(AND(AJ13="**",AB13="*"),"$$",IF(AND(OR(AD13="**",AD13="***"),LEN(AQ13)&gt;0),"$$","")))),IF(AND(OR(AD13="**",AD13="***"),LEN(AQ13)&gt;0),"$$","")),IF(AND(T13&lt;2,AQ13="#"),"#",""))</f>
        <v/>
      </c>
      <c r="AV13" s="48" t="str">
        <f>IF(LEN(AN13)&gt;0,IF(AG13="**","$$",IF(AG13="***","$$$",IF(AD13="***",IF(OR(AB13="***",LEN(AQ13)&gt;0),"$$$",""),""))),"")</f>
        <v/>
      </c>
      <c r="AW13" s="26" t="s">
        <v>6</v>
      </c>
      <c r="AX13" s="64">
        <v>11</v>
      </c>
      <c r="AY13" s="79">
        <v>1147</v>
      </c>
      <c r="AZ13" s="24" t="s">
        <v>51</v>
      </c>
      <c r="BA13" s="29">
        <v>93.380147074081407</v>
      </c>
      <c r="BB13" s="66">
        <v>90.713480407414707</v>
      </c>
      <c r="BC13" s="54" t="s">
        <v>311</v>
      </c>
      <c r="BD13" s="29">
        <v>1</v>
      </c>
      <c r="BE13" s="55"/>
      <c r="BF13" s="55"/>
      <c r="BG13" s="55"/>
      <c r="BH13" s="55"/>
      <c r="BI13" s="190" t="s">
        <v>2939</v>
      </c>
      <c r="BJ13" s="68" t="s">
        <v>1175</v>
      </c>
      <c r="BK13" s="68" t="s">
        <v>830</v>
      </c>
      <c r="BL13" s="68" t="s">
        <v>1077</v>
      </c>
      <c r="BM13" s="68" t="s">
        <v>786</v>
      </c>
      <c r="BN13" s="68"/>
      <c r="BO13" s="17"/>
      <c r="BP13" s="29">
        <v>131</v>
      </c>
      <c r="BQ13" s="29">
        <v>0</v>
      </c>
      <c r="BR13" s="56">
        <v>97.65</v>
      </c>
      <c r="BS13" s="76" t="s">
        <v>108</v>
      </c>
      <c r="BT13" s="26"/>
      <c r="BU13" s="26"/>
      <c r="BV13" s="26"/>
      <c r="BW13" s="26"/>
      <c r="BX13" s="17"/>
      <c r="BY13" s="17"/>
      <c r="BZ13" s="49" t="str">
        <f>IF(AND(S13&gt;=3,AND(OR(AND(I13&lt;=7,I13-K13&gt;=3),AND(K13&lt;=7,K13-M13&gt;=3)),N13&lt;=4)),6,IF(S13&gt;=3,"3T",IF(AND(OR(AND(I13&lt;=7,I13-K13&gt;=3),AND(K13&lt;=7,K13-M13&gt;=3)),N13&lt;=4),"3P","")))</f>
        <v/>
      </c>
    </row>
    <row r="14" spans="1:78" ht="46.5" x14ac:dyDescent="0.25">
      <c r="A14" s="26" t="s">
        <v>2929</v>
      </c>
      <c r="B14" s="143" t="s">
        <v>403</v>
      </c>
      <c r="C14" s="27" t="s">
        <v>207</v>
      </c>
      <c r="D14" s="28"/>
      <c r="E14" s="28"/>
      <c r="F14" s="58">
        <v>1200</v>
      </c>
      <c r="G14" s="30">
        <v>1</v>
      </c>
      <c r="H14" s="31" t="s">
        <v>6</v>
      </c>
      <c r="I14" s="32">
        <v>1</v>
      </c>
      <c r="J14" s="33">
        <v>0</v>
      </c>
      <c r="K14" s="32">
        <v>1</v>
      </c>
      <c r="L14" s="33">
        <v>0</v>
      </c>
      <c r="M14" s="32">
        <v>10</v>
      </c>
      <c r="N14" s="33">
        <v>4</v>
      </c>
      <c r="O14" s="29">
        <v>-1.9</v>
      </c>
      <c r="P14" s="37">
        <v>-2.4357142857143099</v>
      </c>
      <c r="Q14" s="86">
        <v>91.9310587916043</v>
      </c>
      <c r="R14" s="86">
        <v>-0.43447060419786998</v>
      </c>
      <c r="S14" s="37">
        <v>0</v>
      </c>
      <c r="T14" s="34">
        <v>-4.5</v>
      </c>
      <c r="U14" s="29">
        <v>1.19999999999999</v>
      </c>
      <c r="V14" s="60">
        <v>-2.4</v>
      </c>
      <c r="W14" s="39" t="s">
        <v>79</v>
      </c>
      <c r="X14" s="62">
        <v>77</v>
      </c>
      <c r="Y14" s="29">
        <v>129</v>
      </c>
      <c r="Z14" s="29">
        <v>19</v>
      </c>
      <c r="AA14" s="109" t="s">
        <v>119</v>
      </c>
      <c r="AB14" s="41" t="s">
        <v>32</v>
      </c>
      <c r="AC14" s="42" t="str">
        <f>"" &amp; IF(AND(S14&lt;=-1.5,NOT(ISBLANK(AQ14))),"Z","")</f>
        <v/>
      </c>
      <c r="AD14" s="48" t="str">
        <f>IF(AND(ISNUMBER(BD14),VALUE(BD14)&gt;=3,VALUE(T14)&gt;=-0.5),IF(AND(VALUE(Q14)&gt;=94,VALUE(Q14)&lt;444), IF(VALUE(P14)&gt;=2,"***","**"),"*"),"")</f>
        <v/>
      </c>
      <c r="AE14" s="44"/>
      <c r="AF14" s="45"/>
      <c r="AG14" s="63" t="str">
        <f>IF(OR(F14&lt;1401,F14&gt;=1600),IF(AND(OR(AB14="*",AB14="***",AB14="E*",AB14="E***"),P14&gt;=2,T14&gt;-2.1),IF(AND(ISNUMBER(BD14),VALUE(BD14)&gt;2),"**","*"),""),"")</f>
        <v/>
      </c>
      <c r="AH14" s="30">
        <v>1</v>
      </c>
      <c r="AI14" s="62">
        <v>77</v>
      </c>
      <c r="AJ14" s="48" t="str">
        <f>IF(AND(S14&gt;=2,T14&gt;=0),IF(AND(ISNUMBER(BD14),VALUE(BD14)&gt;=3),IF(LEN(AQ14)&gt;0,"***","**"),"*"),"")</f>
        <v/>
      </c>
      <c r="AK14" s="42" t="str">
        <f>IF(AND(S14&gt;=3,AND(OR(AND(I14&lt;=7,I14-K14&gt;=3),AND(K14&lt;=7,K14-M14&gt;=3)),N14&lt;=4)),6,IF(S14&gt;=3,"3T",IF(AND(OR(AND(I14&lt;=7,I14-K14&gt;=3),AND(K14&lt;=7,K14-M14&gt;=3)),N14&lt;=4),"3P","")))</f>
        <v/>
      </c>
      <c r="AL14" s="63" t="str">
        <f>IF(OR(K14-M14&gt;=5,T14&gt;4.9,AND(K14-M14&gt;=1,T14&gt;5)),IF(P14&lt;-3,"***",IF(P14&lt;0,"**","*")),"")</f>
        <v/>
      </c>
      <c r="AM14" s="62">
        <v>77</v>
      </c>
      <c r="AN14" s="49" t="str">
        <f>IF(AND(OR(M14=1,M14=2,M14=3,M14=4),Q14&gt;=97.5),"G",IF(OR(AND(N14&lt;=3,M14&lt;8,T14&gt;-1.6,Q14&gt;=95,Q14&lt;300),AND(OR(M14=1,M14=2,M14=3),Q14&lt;97.5)),"GR",""))</f>
        <v/>
      </c>
      <c r="AO14" s="29">
        <v>0</v>
      </c>
      <c r="AP14" s="28"/>
      <c r="AQ14" s="28"/>
      <c r="AR14" s="28"/>
      <c r="AS14" s="28"/>
      <c r="AT14" s="50" t="str">
        <f>IF(LEN(AN14)&gt;0,IF(AL14="**","$",IF(AL14="***",IF(LEN(AQ14)&gt;0,"$$$","$$"), "")), "")</f>
        <v/>
      </c>
      <c r="AU14" s="48" t="str">
        <f>CONCATENATE(IF(LEN(AN14)&gt;0,IF(AND(AD14="**",AB14="*"),IF(LEN(AQ14)&gt;0,"$$$","$$"),IF(AJ14="***","$$$",IF(AND(AJ14="**",AB14="*"),"$$",IF(AND(OR(AD14="**",AD14="***"),LEN(AQ14)&gt;0),"$$","")))),IF(AND(OR(AD14="**",AD14="***"),LEN(AQ14)&gt;0),"$$","")),IF(AND(T14&lt;2,AQ14="#"),"#",""))</f>
        <v/>
      </c>
      <c r="AV14" s="48" t="str">
        <f>IF(LEN(AN14)&gt;0,IF(AG14="**","$$",IF(AG14="***","$$$",IF(AD14="***",IF(OR(AB14="***",LEN(AQ14)&gt;0),"$$$",""),""))),"")</f>
        <v/>
      </c>
      <c r="AW14" s="26" t="s">
        <v>6</v>
      </c>
      <c r="AX14" s="51">
        <v>5.7</v>
      </c>
      <c r="AY14" s="65">
        <v>1138</v>
      </c>
      <c r="AZ14" s="24" t="s">
        <v>51</v>
      </c>
      <c r="BA14" s="29">
        <v>84.131058791604303</v>
      </c>
      <c r="BB14" s="66">
        <v>80.131058791604303</v>
      </c>
      <c r="BC14" s="54" t="s">
        <v>2940</v>
      </c>
      <c r="BD14" s="29">
        <v>1</v>
      </c>
      <c r="BE14" s="55"/>
      <c r="BF14" s="55"/>
      <c r="BG14" s="55"/>
      <c r="BH14" s="55"/>
      <c r="BI14" s="190" t="s">
        <v>2554</v>
      </c>
      <c r="BJ14" s="68" t="s">
        <v>2555</v>
      </c>
      <c r="BK14" s="68" t="s">
        <v>2556</v>
      </c>
      <c r="BL14" s="68" t="s">
        <v>1060</v>
      </c>
      <c r="BM14" s="68" t="s">
        <v>830</v>
      </c>
      <c r="BN14" s="68" t="s">
        <v>1295</v>
      </c>
      <c r="BO14" s="17"/>
      <c r="BP14" s="29">
        <v>129</v>
      </c>
      <c r="BQ14" s="29">
        <v>0</v>
      </c>
      <c r="BR14" s="56">
        <v>97.1</v>
      </c>
      <c r="BS14" s="57" t="s">
        <v>126</v>
      </c>
      <c r="BT14" s="26"/>
      <c r="BU14" s="26"/>
      <c r="BV14" s="26"/>
      <c r="BW14" s="26" t="s">
        <v>79</v>
      </c>
      <c r="BX14" s="17"/>
      <c r="BY14" s="17"/>
      <c r="BZ14" s="49" t="str">
        <f>IF(AND(S14&gt;=3,AND(OR(AND(I14&lt;=7,I14-K14&gt;=3),AND(K14&lt;=7,K14-M14&gt;=3)),N14&lt;=4)),6,IF(S14&gt;=3,"3T",IF(AND(OR(AND(I14&lt;=7,I14-K14&gt;=3),AND(K14&lt;=7,K14-M14&gt;=3)),N14&lt;=4),"3P","")))</f>
        <v/>
      </c>
    </row>
    <row r="15" spans="1:78" ht="18.75" customHeight="1" x14ac:dyDescent="0.25">
      <c r="A15" s="17"/>
      <c r="B15" s="164" t="s">
        <v>51</v>
      </c>
      <c r="C15" s="164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65" t="s">
        <v>927</v>
      </c>
      <c r="R15" s="165"/>
      <c r="S15" s="17"/>
      <c r="T15" s="90" t="s">
        <v>411</v>
      </c>
      <c r="U15" s="17"/>
      <c r="V15" s="17"/>
      <c r="W15" s="17"/>
      <c r="X15" s="91">
        <v>76</v>
      </c>
      <c r="Y15" s="92" t="s">
        <v>146</v>
      </c>
      <c r="Z15" s="95">
        <v>23</v>
      </c>
      <c r="AA15" s="94">
        <v>5</v>
      </c>
      <c r="AB15" s="17"/>
      <c r="AC15" s="17"/>
      <c r="AD15" s="17"/>
      <c r="AE15" s="17"/>
      <c r="AF15" s="17"/>
      <c r="AG15" s="17"/>
      <c r="AH15" s="17"/>
      <c r="AI15" s="91">
        <v>76</v>
      </c>
      <c r="AJ15" s="17"/>
      <c r="AK15" s="17"/>
      <c r="AL15" s="17"/>
      <c r="AM15" s="91">
        <v>76</v>
      </c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4">
        <v>10</v>
      </c>
      <c r="AY15" s="95">
        <v>1148</v>
      </c>
      <c r="AZ15" s="17"/>
      <c r="BA15" s="17"/>
      <c r="BB15" s="17"/>
      <c r="BC15" s="17"/>
      <c r="BD15" s="17"/>
      <c r="BE15" s="17"/>
      <c r="BF15" s="17"/>
      <c r="BG15" s="17"/>
      <c r="BH15" s="17"/>
      <c r="BI15" s="187"/>
      <c r="BJ15" s="17"/>
      <c r="BK15" s="17"/>
      <c r="BL15" s="17"/>
      <c r="BM15" s="17"/>
      <c r="BN15" s="17"/>
      <c r="BO15" s="17"/>
      <c r="BP15" s="92" t="s">
        <v>146</v>
      </c>
      <c r="BQ15" s="17"/>
      <c r="BR15" s="17"/>
      <c r="BS15" s="17"/>
      <c r="BT15" s="17"/>
      <c r="BU15" s="17"/>
      <c r="BV15" s="17"/>
      <c r="BW15" s="17"/>
      <c r="BX15" s="29">
        <v>0</v>
      </c>
      <c r="BY15" s="26" t="s">
        <v>149</v>
      </c>
      <c r="BZ15" s="17"/>
    </row>
    <row r="16" spans="1:78" x14ac:dyDescent="0.25">
      <c r="A16" s="17"/>
      <c r="B16" s="164"/>
      <c r="C16" s="164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68" t="s">
        <v>2941</v>
      </c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67"/>
      <c r="AY16" s="96" t="s">
        <v>762</v>
      </c>
      <c r="AZ16" s="17"/>
      <c r="BA16" s="17"/>
      <c r="BB16" s="17"/>
      <c r="BC16" s="17"/>
      <c r="BD16" s="17"/>
      <c r="BE16" s="17"/>
      <c r="BF16" s="17"/>
      <c r="BG16" s="17"/>
      <c r="BH16" s="17"/>
      <c r="BI16" s="18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</row>
    <row r="17" spans="1:78" ht="30" customHeight="1" x14ac:dyDescent="0.25">
      <c r="A17" s="169" t="s">
        <v>2942</v>
      </c>
      <c r="B17" s="153"/>
      <c r="C17" s="153"/>
      <c r="D17" s="153"/>
      <c r="E17" s="153"/>
      <c r="F17" s="153"/>
      <c r="G17" s="153"/>
      <c r="H17" s="153"/>
      <c r="I17" s="153"/>
      <c r="J17" s="153"/>
      <c r="K17" s="153"/>
      <c r="L17" s="153"/>
      <c r="M17" s="153"/>
      <c r="N17" s="153"/>
      <c r="O17" s="153"/>
      <c r="P17" s="153"/>
      <c r="Q17" s="153"/>
      <c r="R17" s="153"/>
      <c r="S17" s="153"/>
      <c r="T17" s="153"/>
      <c r="U17" s="153"/>
      <c r="V17" s="153"/>
      <c r="W17" s="153"/>
      <c r="X17" s="153"/>
      <c r="Y17" s="153"/>
      <c r="Z17" s="153"/>
      <c r="AA17" s="153"/>
      <c r="AB17" s="153"/>
      <c r="AC17" s="153"/>
      <c r="AD17" s="153"/>
      <c r="AE17" s="153"/>
      <c r="AF17" s="153"/>
      <c r="AG17" s="153"/>
      <c r="AH17" s="153"/>
      <c r="AI17" s="153"/>
      <c r="AJ17" s="153"/>
      <c r="AK17" s="153"/>
      <c r="AL17" s="153"/>
      <c r="AM17" s="153"/>
      <c r="AN17" s="153"/>
      <c r="AO17" s="153"/>
      <c r="AP17" s="153"/>
      <c r="AQ17" s="153"/>
      <c r="AR17" s="153"/>
      <c r="AS17" s="153"/>
      <c r="AT17" s="153"/>
      <c r="AU17" s="153"/>
      <c r="AV17" s="153"/>
      <c r="AW17" s="153"/>
      <c r="AX17" s="153"/>
      <c r="AY17" s="153"/>
      <c r="AZ17" s="153"/>
      <c r="BA17" s="153"/>
      <c r="BB17" s="153"/>
      <c r="BC17" s="153"/>
      <c r="BD17" s="153"/>
      <c r="BE17" s="153"/>
      <c r="BF17" s="153"/>
      <c r="BG17" s="153"/>
      <c r="BH17" s="153"/>
      <c r="BI17" s="153"/>
      <c r="BJ17" s="153"/>
      <c r="BK17" s="153"/>
      <c r="BL17" s="153"/>
      <c r="BM17" s="153"/>
      <c r="BN17" s="153"/>
      <c r="BO17" s="153"/>
      <c r="BP17" s="153"/>
      <c r="BQ17" s="153"/>
      <c r="BR17" s="153"/>
      <c r="BS17" s="153"/>
      <c r="BT17" s="153"/>
      <c r="BU17" s="153"/>
      <c r="BV17" s="153"/>
      <c r="BW17" s="153"/>
      <c r="BX17" s="153"/>
      <c r="BY17" s="17"/>
      <c r="BZ17" s="17"/>
    </row>
    <row r="18" spans="1:78" x14ac:dyDescent="0.25">
      <c r="A18" s="18" t="s">
        <v>1</v>
      </c>
      <c r="B18" s="18" t="s">
        <v>2</v>
      </c>
      <c r="C18" s="18" t="s">
        <v>3</v>
      </c>
      <c r="D18" s="19"/>
      <c r="E18" s="19"/>
      <c r="F18" s="18" t="s">
        <v>4</v>
      </c>
      <c r="G18" s="20" t="s">
        <v>5</v>
      </c>
      <c r="H18" s="21" t="s">
        <v>6</v>
      </c>
      <c r="I18" s="154" t="s">
        <v>7</v>
      </c>
      <c r="J18" s="155"/>
      <c r="K18" s="155"/>
      <c r="L18" s="155"/>
      <c r="M18" s="155"/>
      <c r="N18" s="155"/>
      <c r="O18" s="21" t="s">
        <v>8</v>
      </c>
      <c r="P18" s="21" t="s">
        <v>9</v>
      </c>
      <c r="Q18" s="22" t="s">
        <v>10</v>
      </c>
      <c r="R18" s="22" t="s">
        <v>11</v>
      </c>
      <c r="S18" s="21" t="s">
        <v>12</v>
      </c>
      <c r="T18" s="21" t="s">
        <v>13</v>
      </c>
      <c r="U18" s="21" t="s">
        <v>14</v>
      </c>
      <c r="V18" s="21" t="s">
        <v>15</v>
      </c>
      <c r="W18" s="23" t="s">
        <v>16</v>
      </c>
      <c r="X18" s="21" t="s">
        <v>17</v>
      </c>
      <c r="Y18" s="21" t="s">
        <v>18</v>
      </c>
      <c r="Z18" s="21" t="s">
        <v>19</v>
      </c>
      <c r="AA18" s="21" t="s">
        <v>20</v>
      </c>
      <c r="AB18" s="21" t="s">
        <v>21</v>
      </c>
      <c r="AC18" s="21" t="s">
        <v>22</v>
      </c>
      <c r="AD18" s="21" t="s">
        <v>23</v>
      </c>
      <c r="AE18" s="21" t="s">
        <v>24</v>
      </c>
      <c r="AF18" s="21" t="s">
        <v>25</v>
      </c>
      <c r="AG18" s="21" t="s">
        <v>26</v>
      </c>
      <c r="AH18" s="21" t="s">
        <v>5</v>
      </c>
      <c r="AI18" s="21" t="s">
        <v>17</v>
      </c>
      <c r="AJ18" s="21" t="s">
        <v>27</v>
      </c>
      <c r="AK18" s="21" t="s">
        <v>28</v>
      </c>
      <c r="AL18" s="21" t="s">
        <v>29</v>
      </c>
      <c r="AM18" s="21" t="s">
        <v>17</v>
      </c>
      <c r="AN18" s="21" t="s">
        <v>30</v>
      </c>
      <c r="AO18" s="21" t="s">
        <v>31</v>
      </c>
      <c r="AP18" s="21" t="s">
        <v>32</v>
      </c>
      <c r="AQ18" s="21" t="s">
        <v>33</v>
      </c>
      <c r="AR18" s="21" t="s">
        <v>34</v>
      </c>
      <c r="AS18" s="21" t="s">
        <v>35</v>
      </c>
      <c r="AT18" s="21" t="s">
        <v>36</v>
      </c>
      <c r="AU18" s="21" t="s">
        <v>37</v>
      </c>
      <c r="AV18" s="21" t="s">
        <v>38</v>
      </c>
      <c r="AW18" s="21" t="s">
        <v>6</v>
      </c>
      <c r="AX18" s="21" t="s">
        <v>39</v>
      </c>
      <c r="AY18" s="21" t="s">
        <v>40</v>
      </c>
      <c r="AZ18" s="24" t="s">
        <v>41</v>
      </c>
      <c r="BA18" s="21" t="s">
        <v>42</v>
      </c>
      <c r="BB18" s="21" t="s">
        <v>43</v>
      </c>
      <c r="BC18" s="21" t="s">
        <v>44</v>
      </c>
      <c r="BD18" s="21" t="s">
        <v>45</v>
      </c>
      <c r="BE18" s="21" t="s">
        <v>46</v>
      </c>
      <c r="BF18" s="21" t="s">
        <v>47</v>
      </c>
      <c r="BG18" s="21" t="s">
        <v>48</v>
      </c>
      <c r="BH18" s="21" t="s">
        <v>49</v>
      </c>
      <c r="BI18" s="186"/>
      <c r="BJ18" s="25"/>
      <c r="BK18" s="25"/>
      <c r="BL18" s="25"/>
      <c r="BM18" s="25"/>
      <c r="BN18" s="25"/>
      <c r="BO18" s="25"/>
      <c r="BP18" s="21" t="s">
        <v>18</v>
      </c>
      <c r="BQ18" s="21" t="s">
        <v>31</v>
      </c>
      <c r="BR18" s="21" t="s">
        <v>50</v>
      </c>
      <c r="BS18" s="21" t="s">
        <v>51</v>
      </c>
      <c r="BT18" s="25"/>
      <c r="BU18" s="25"/>
      <c r="BV18" s="21" t="s">
        <v>24</v>
      </c>
      <c r="BW18" s="21" t="s">
        <v>16</v>
      </c>
      <c r="BX18" s="21" t="s">
        <v>52</v>
      </c>
      <c r="BY18" s="21" t="s">
        <v>53</v>
      </c>
      <c r="BZ18" s="21" t="s">
        <v>28</v>
      </c>
    </row>
    <row r="19" spans="1:78" ht="46.5" x14ac:dyDescent="0.25">
      <c r="A19" s="26" t="s">
        <v>2943</v>
      </c>
      <c r="B19" s="26" t="s">
        <v>211</v>
      </c>
      <c r="C19" s="27" t="s">
        <v>56</v>
      </c>
      <c r="D19" s="28" t="s">
        <v>213</v>
      </c>
      <c r="E19" s="28"/>
      <c r="F19" s="58">
        <v>1200</v>
      </c>
      <c r="G19" s="30">
        <v>4</v>
      </c>
      <c r="H19" s="31" t="s">
        <v>6</v>
      </c>
      <c r="I19" s="32">
        <v>5</v>
      </c>
      <c r="J19" s="33">
        <v>3</v>
      </c>
      <c r="K19" s="70">
        <v>6</v>
      </c>
      <c r="L19" s="71">
        <v>2</v>
      </c>
      <c r="M19" s="32">
        <v>10</v>
      </c>
      <c r="N19" s="33">
        <v>4</v>
      </c>
      <c r="O19" s="29">
        <v>-0.74999999999999301</v>
      </c>
      <c r="P19" s="37">
        <v>2.9500000000000202</v>
      </c>
      <c r="Q19" s="35">
        <v>89.982381861957407</v>
      </c>
      <c r="R19" s="35">
        <v>-1.40880906902133</v>
      </c>
      <c r="S19" s="37">
        <v>1</v>
      </c>
      <c r="T19" s="61">
        <v>-2.25</v>
      </c>
      <c r="U19" s="29">
        <v>-3.1000000000000099</v>
      </c>
      <c r="V19" s="60">
        <v>-4.9000000000000004</v>
      </c>
      <c r="W19" s="39" t="s">
        <v>79</v>
      </c>
      <c r="X19" s="62">
        <v>59</v>
      </c>
      <c r="Y19" s="29">
        <v>132</v>
      </c>
      <c r="Z19" s="17"/>
      <c r="AA19" s="26" t="s">
        <v>80</v>
      </c>
      <c r="AB19" s="41" t="s">
        <v>58</v>
      </c>
      <c r="AC19" s="42" t="str">
        <f>"" &amp; IF(AND(S19&lt;=-1.5,NOT(ISBLANK(AQ19))),"Z","")</f>
        <v/>
      </c>
      <c r="AD19" s="48" t="str">
        <f>IF(AND(ISNUMBER(BD19),VALUE(BD19)&gt;=3,VALUE(T19)&gt;=-0.5),IF(AND(VALUE(Q19)&gt;=94,VALUE(Q19)&lt;444), IF(VALUE(P19)&gt;=2,"***","**"),"*"),"")</f>
        <v/>
      </c>
      <c r="AE19" s="44"/>
      <c r="AF19" s="45"/>
      <c r="AG19" s="63" t="str">
        <f>IF(OR(F19&lt;1401,F19&gt;=1600),IF(AND(OR(AB19="*",AB19="***",AB19="E*",AB19="E***"),P19&gt;=2,T19&gt;-2.1),IF(AND(ISNUMBER(BD19),VALUE(BD19)&gt;2),"**","*"),""),"")</f>
        <v/>
      </c>
      <c r="AH19" s="30">
        <v>4</v>
      </c>
      <c r="AI19" s="62">
        <v>59</v>
      </c>
      <c r="AJ19" s="48" t="str">
        <f>IF(AND(S19&gt;=2,T19&gt;=0),IF(AND(ISNUMBER(BD19),VALUE(BD19)&gt;=3),IF(LEN(AQ19)&gt;0,"***","**"),"*"),"")</f>
        <v/>
      </c>
      <c r="AK19" s="42" t="str">
        <f>IF(AND(S19&gt;=3,AND(OR(AND(I19&lt;=7,I19-K19&gt;=3),AND(K19&lt;=7,K19-M19&gt;=3)),N19&lt;=4)),6,IF(S19&gt;=3,"3T",IF(AND(OR(AND(I19&lt;=7,I19-K19&gt;=3),AND(K19&lt;=7,K19-M19&gt;=3)),N19&lt;=4),"3P","")))</f>
        <v/>
      </c>
      <c r="AL19" s="63" t="str">
        <f>IF(OR(K19-M19&gt;=5,T19&gt;4.9,AND(K19-M19&gt;=1,T19&gt;5)),IF(P19&lt;-3,"***",IF(P19&lt;0,"**","*")),"")</f>
        <v/>
      </c>
      <c r="AM19" s="62">
        <v>59</v>
      </c>
      <c r="AN19" s="49" t="str">
        <f>IF(AND(OR(M19=1,M19=2,M19=3,M19=4),Q19&gt;=97.5),"G",IF(OR(AND(N19&lt;=3,M19&lt;8,T19&gt;-1.6,Q19&gt;=95,Q19&lt;300),AND(OR(M19=1,M19=2,M19=3),Q19&lt;97.5)),"GR",""))</f>
        <v/>
      </c>
      <c r="AO19" s="29">
        <v>0</v>
      </c>
      <c r="AP19" s="28"/>
      <c r="AQ19" s="28"/>
      <c r="AR19" s="28"/>
      <c r="AS19" s="28"/>
      <c r="AT19" s="50" t="str">
        <f>IF(LEN(AN19)&gt;0,IF(AL19="**","$",IF(AL19="***",IF(LEN(AQ19)&gt;0,"$$$","$$"), "")), "")</f>
        <v/>
      </c>
      <c r="AU19" s="48" t="str">
        <f>CONCATENATE(IF(LEN(AN19)&gt;0,IF(AND(AD19="**",AB19="*"),IF(LEN(AQ19)&gt;0,"$$$","$$"),IF(AJ19="***","$$$",IF(AND(AJ19="**",AB19="*"),"$$",IF(AND(OR(AD19="**",AD19="***"),LEN(AQ19)&gt;0),"$$","")))),IF(AND(OR(AD19="**",AD19="***"),LEN(AQ19)&gt;0),"$$","")),IF(AND(T19&lt;2,AQ19="#"),"#",""))</f>
        <v/>
      </c>
      <c r="AV19" s="48" t="str">
        <f>IF(LEN(AN19)&gt;0,IF(AG19="**","$$",IF(AG19="***","$$$",IF(AD19="***",IF(OR(AB19="***",LEN(AQ19)&gt;0),"$$$",""),""))),"")</f>
        <v/>
      </c>
      <c r="AW19" s="26" t="s">
        <v>6</v>
      </c>
      <c r="AX19" s="51">
        <v>11</v>
      </c>
      <c r="AY19" s="65">
        <v>1098</v>
      </c>
      <c r="AZ19" s="24" t="s">
        <v>475</v>
      </c>
      <c r="BA19" s="29">
        <v>80.182381861957296</v>
      </c>
      <c r="BB19" s="66">
        <v>88.315715195290693</v>
      </c>
      <c r="BC19" s="54" t="s">
        <v>128</v>
      </c>
      <c r="BD19" s="29">
        <v>1</v>
      </c>
      <c r="BE19" s="55"/>
      <c r="BF19" s="55"/>
      <c r="BG19" s="55"/>
      <c r="BH19" s="55"/>
      <c r="BI19" s="187"/>
      <c r="BJ19" s="17"/>
      <c r="BK19" s="17"/>
      <c r="BL19" s="17"/>
      <c r="BM19" s="17"/>
      <c r="BN19" s="17"/>
      <c r="BO19" s="17"/>
      <c r="BP19" s="29">
        <v>132</v>
      </c>
      <c r="BQ19" s="29">
        <v>0</v>
      </c>
      <c r="BR19" s="56">
        <v>95.6</v>
      </c>
      <c r="BS19" s="76" t="s">
        <v>108</v>
      </c>
      <c r="BT19" s="26" t="s">
        <v>213</v>
      </c>
      <c r="BU19" s="26"/>
      <c r="BV19" s="26"/>
      <c r="BW19" s="26" t="s">
        <v>79</v>
      </c>
      <c r="BX19" s="17"/>
      <c r="BY19" s="17"/>
      <c r="BZ19" s="49" t="str">
        <f>IF(AND(S19&gt;=3,AND(OR(AND(I19&lt;=7,I19-K19&gt;=3),AND(K19&lt;=7,K19-M19&gt;=3)),N19&lt;=4)),6,IF(S19&gt;=3,"3T",IF(AND(OR(AND(I19&lt;=7,I19-K19&gt;=3),AND(K19&lt;=7,K19-M19&gt;=3)),N19&lt;=4),"3P","")))</f>
        <v/>
      </c>
    </row>
    <row r="20" spans="1:78" ht="46.5" x14ac:dyDescent="0.25">
      <c r="A20" s="26" t="s">
        <v>2943</v>
      </c>
      <c r="B20" s="26" t="s">
        <v>76</v>
      </c>
      <c r="C20" s="27" t="s">
        <v>77</v>
      </c>
      <c r="D20" s="28"/>
      <c r="E20" s="28"/>
      <c r="F20" s="58">
        <v>1200</v>
      </c>
      <c r="G20" s="30">
        <v>5</v>
      </c>
      <c r="H20" s="31" t="s">
        <v>78</v>
      </c>
      <c r="I20" s="32">
        <v>11</v>
      </c>
      <c r="J20" s="33">
        <v>4</v>
      </c>
      <c r="K20" s="32">
        <v>10</v>
      </c>
      <c r="L20" s="33">
        <v>6</v>
      </c>
      <c r="M20" s="32">
        <v>6</v>
      </c>
      <c r="N20" s="33">
        <v>5</v>
      </c>
      <c r="O20" s="29">
        <v>-2.85</v>
      </c>
      <c r="P20" s="29">
        <v>-3.1700000000000199</v>
      </c>
      <c r="Q20" s="35">
        <v>91.961155892315205</v>
      </c>
      <c r="R20" s="35">
        <v>-1.94220538423906E-2</v>
      </c>
      <c r="S20" s="37">
        <v>-2</v>
      </c>
      <c r="T20" s="38">
        <v>0.5</v>
      </c>
      <c r="U20" s="29">
        <v>5.65</v>
      </c>
      <c r="V20" s="29">
        <v>6.0499999999999901</v>
      </c>
      <c r="W20" s="39"/>
      <c r="X20" s="40">
        <v>58</v>
      </c>
      <c r="Y20" s="29">
        <v>124</v>
      </c>
      <c r="Z20" s="29">
        <v>14</v>
      </c>
      <c r="AA20" s="26" t="s">
        <v>57</v>
      </c>
      <c r="AB20" s="41" t="s">
        <v>58</v>
      </c>
      <c r="AC20" s="42" t="str">
        <f>"" &amp; IF(AND(S20&lt;=-1.5,NOT(ISBLANK(AQ20))),"Z","")</f>
        <v/>
      </c>
      <c r="AD20" s="43" t="str">
        <f>IF(AND(ISNUMBER(BD20),VALUE(BD20)&gt;=3,VALUE(T20)&gt;=-0.5),IF(AND(VALUE(Q20)&gt;=94,VALUE(Q20)&lt;444), IF(VALUE(P20)&gt;=2,"***","**"),"*"),"")</f>
        <v/>
      </c>
      <c r="AE20" s="44"/>
      <c r="AF20" s="45"/>
      <c r="AG20" s="46" t="str">
        <f>IF(OR(F20&lt;1401,F20&gt;=1600),IF(AND(OR(AB20="*",AB20="***",AB20="E*",AB20="E***"),P20&gt;=2,T20&gt;-2.1),IF(AND(ISNUMBER(BD20),VALUE(BD20)&gt;2),"**","*"),""),"")</f>
        <v/>
      </c>
      <c r="AH20" s="30">
        <v>5</v>
      </c>
      <c r="AI20" s="47">
        <v>58</v>
      </c>
      <c r="AJ20" s="48" t="str">
        <f>IF(AND(S20&gt;=2,T20&gt;=0),IF(AND(ISNUMBER(BD20),VALUE(BD20)&gt;=3),IF(LEN(AQ20)&gt;0,"***","**"),"*"),"")</f>
        <v/>
      </c>
      <c r="AK20" s="42" t="str">
        <f>IF(AND(S20&gt;=3,AND(OR(AND(I20&lt;=7,I20-K20&gt;=3),AND(K20&lt;=7,K20-M20&gt;=3)),N20&lt;=4)),6,IF(S20&gt;=3,"3T",IF(AND(OR(AND(I20&lt;=7,I20-K20&gt;=3),AND(K20&lt;=7,K20-M20&gt;=3)),N20&lt;=4),"3P","")))</f>
        <v/>
      </c>
      <c r="AL20" s="46" t="str">
        <f>IF(OR(K20-M20&gt;=5,T20&gt;4.9,AND(K20-M20&gt;=1,T20&gt;5)),IF(P20&lt;-3,"***",IF(P20&lt;0,"**","*")),"")</f>
        <v/>
      </c>
      <c r="AM20" s="40">
        <v>58</v>
      </c>
      <c r="AN20" s="49" t="str">
        <f>CONCATENATE(IF(AND(OR(M20=1,M20=2,M20=3,M20=4),Q20&gt;=97.5),"G",IF(OR(AND(N20&lt;=3,M20&lt;8,T20&gt;-1.6,Q20&gt;=95,Q20&lt;300),AND(OR(M20=1,M20=2,M20=3),Q20&lt;97.5)),"GR","")),"*")</f>
        <v>*</v>
      </c>
      <c r="AO20" s="82">
        <v>4</v>
      </c>
      <c r="AP20" s="28"/>
      <c r="AQ20" s="28"/>
      <c r="AR20" s="28"/>
      <c r="AS20" s="28"/>
      <c r="AT20" s="50" t="str">
        <f>IF(LEN(AN20)&gt;0,IF(AL20="**","$",IF(AL20="***",IF(LEN(AQ20)&gt;0,"$$$","$$"), "")), "")</f>
        <v/>
      </c>
      <c r="AU20" s="48" t="str">
        <f>CONCATENATE(IF(LEN(AN20)&gt;0,IF(AND(AD20="**",AB20="*"),IF(LEN(AQ20)&gt;0,"$$$","$$"),IF(AJ20="***","$$$",IF(AND(AJ20="**",AB20="*"),"$$",IF(AND(OR(AD20="**",AD20="***"),LEN(AQ20)&gt;0),"$$","")))),IF(AND(OR(AD20="**",AD20="***"),LEN(AQ20)&gt;0),"$$","")),IF(AND(T20&lt;2,AQ20="#"),"#",""))</f>
        <v/>
      </c>
      <c r="AV20" s="48" t="str">
        <f>IF(LEN(AN20)&gt;0,IF(AG20="**","$$",IF(AG20="***","$$$",IF(AD20="***",IF(OR(AB20="***",LEN(AQ20)&gt;0),"$$$",""),""))),"")</f>
        <v/>
      </c>
      <c r="AW20" s="26" t="s">
        <v>78</v>
      </c>
      <c r="AX20" s="51">
        <v>8.3000000000000007</v>
      </c>
      <c r="AY20" s="52">
        <v>1097</v>
      </c>
      <c r="AZ20" s="24" t="s">
        <v>475</v>
      </c>
      <c r="BA20" s="29">
        <v>81.961155892315205</v>
      </c>
      <c r="BB20" s="66">
        <v>83.561155892315199</v>
      </c>
      <c r="BC20" s="54" t="s">
        <v>2944</v>
      </c>
      <c r="BD20" s="29">
        <v>2</v>
      </c>
      <c r="BE20" s="55"/>
      <c r="BF20" s="55"/>
      <c r="BG20" s="55"/>
      <c r="BH20" s="55"/>
      <c r="BI20" s="187"/>
      <c r="BJ20" s="17"/>
      <c r="BK20" s="17"/>
      <c r="BL20" s="17"/>
      <c r="BM20" s="17"/>
      <c r="BN20" s="17"/>
      <c r="BO20" s="17"/>
      <c r="BP20" s="29">
        <v>124</v>
      </c>
      <c r="BQ20" s="82">
        <v>4</v>
      </c>
      <c r="BR20" s="56">
        <v>92.7</v>
      </c>
      <c r="BS20" s="57" t="s">
        <v>61</v>
      </c>
      <c r="BT20" s="26"/>
      <c r="BU20" s="26"/>
      <c r="BV20" s="26"/>
      <c r="BW20" s="26"/>
      <c r="BX20" s="17"/>
      <c r="BY20" s="17"/>
      <c r="BZ20" s="49" t="str">
        <f>IF(AND(S20&gt;=3,AND(OR(AND(I20&lt;=7,I20-K20&gt;=3),AND(K20&lt;=7,K20-M20&gt;=3)),N20&lt;=4)),6,IF(S20&gt;=3,"3T",IF(AND(OR(AND(I20&lt;=7,I20-K20&gt;=3),AND(K20&lt;=7,K20-M20&gt;=3)),N20&lt;=4),"3P","")))</f>
        <v/>
      </c>
    </row>
    <row r="21" spans="1:78" ht="46.5" x14ac:dyDescent="0.25">
      <c r="A21" s="26" t="s">
        <v>2943</v>
      </c>
      <c r="B21" s="26" t="s">
        <v>89</v>
      </c>
      <c r="C21" s="27" t="s">
        <v>90</v>
      </c>
      <c r="D21" s="28"/>
      <c r="E21" s="28"/>
      <c r="F21" s="29">
        <v>1400</v>
      </c>
      <c r="G21" s="30">
        <v>7</v>
      </c>
      <c r="H21" s="31" t="s">
        <v>6</v>
      </c>
      <c r="I21" s="32">
        <v>11</v>
      </c>
      <c r="J21" s="33">
        <v>6</v>
      </c>
      <c r="K21" s="32">
        <v>8</v>
      </c>
      <c r="L21" s="33">
        <v>4</v>
      </c>
      <c r="M21" s="32">
        <v>8</v>
      </c>
      <c r="N21" s="33">
        <v>4</v>
      </c>
      <c r="O21" s="29">
        <v>2.9499999999999802</v>
      </c>
      <c r="P21" s="34">
        <v>4.3100000000000103</v>
      </c>
      <c r="Q21" s="35">
        <v>98.107284317827407</v>
      </c>
      <c r="R21" s="36">
        <v>2.6536421589136698</v>
      </c>
      <c r="S21" s="37">
        <v>1</v>
      </c>
      <c r="T21" s="38">
        <v>0</v>
      </c>
      <c r="U21" s="29">
        <v>-1.95</v>
      </c>
      <c r="V21" s="29">
        <v>-1.95</v>
      </c>
      <c r="W21" s="39"/>
      <c r="X21" s="40">
        <v>56</v>
      </c>
      <c r="Y21" s="29">
        <v>127</v>
      </c>
      <c r="Z21" s="29">
        <v>21</v>
      </c>
      <c r="AA21" s="26" t="s">
        <v>57</v>
      </c>
      <c r="AB21" s="41" t="s">
        <v>58</v>
      </c>
      <c r="AC21" s="42" t="str">
        <f>"i" &amp; IF(AND(S21&lt;=-1.5,NOT(ISBLANK(AQ21))),"Z","")</f>
        <v>i</v>
      </c>
      <c r="AD21" s="43" t="str">
        <f>IF(AND(ISNUMBER(BD21),VALUE(BD21)&gt;=3,VALUE(T21)&gt;=-0.5),IF(AND(VALUE(Q21)&gt;=94,VALUE(Q21)&lt;444), IF(VALUE(P21)&gt;=2,"***","**"),"*"),"")</f>
        <v/>
      </c>
      <c r="AE21" s="44"/>
      <c r="AF21" s="45"/>
      <c r="AG21" s="46" t="str">
        <f>IF(OR(F21&lt;1401,F21&gt;=1600),IF(AND(OR(AB21="*",AB21="***",AB21="E*",AB21="E***"),P21&gt;=2,T21&gt;-2.1),IF(AND(ISNUMBER(BD21),VALUE(BD21)&gt;2),"**","*"),""),"")</f>
        <v/>
      </c>
      <c r="AH21" s="30">
        <v>7</v>
      </c>
      <c r="AI21" s="47">
        <v>56</v>
      </c>
      <c r="AJ21" s="48" t="str">
        <f>IF(AND(S21&gt;=2,T21&gt;=0),IF(AND(ISNUMBER(BD21),VALUE(BD21)&gt;=3),IF(LEN(AQ21)&gt;0,"***","**"),"*"),"")</f>
        <v/>
      </c>
      <c r="AK21" s="42" t="str">
        <f>IF(AND(S21&gt;=3,AND(OR(AND(I21&lt;=7,I21-K21&gt;=3),AND(K21&lt;=7,K21-M21&gt;=3)),N21&lt;=4)),6,IF(S21&gt;=3,"3T",IF(AND(OR(AND(I21&lt;=7,I21-K21&gt;=3),AND(K21&lt;=7,K21-M21&gt;=3)),N21&lt;=4),"3P","")))</f>
        <v/>
      </c>
      <c r="AL21" s="46" t="str">
        <f>IF(OR(K21-M21&gt;=5,T21&gt;4.9,AND(K21-M21&gt;=1,T21&gt;5)),IF(P21&lt;-3,"***",IF(P21&lt;0,"**","*")),"")</f>
        <v/>
      </c>
      <c r="AM21" s="40">
        <v>56</v>
      </c>
      <c r="AN21" s="49" t="str">
        <f>CONCATENATE(IF(AND(OR(M21=1,M21=2,M21=3,M21=4),Q21&gt;=97.5),"G",IF(OR(AND(N21&lt;=3,M21&lt;8,T21&gt;-1.6,Q21&gt;=95,Q21&lt;300),AND(OR(M21=1,M21=2,M21=3),Q21&lt;97.5)),"GR","")),"*")</f>
        <v>*</v>
      </c>
      <c r="AO21" s="29">
        <v>0</v>
      </c>
      <c r="AP21" s="28"/>
      <c r="AQ21" s="28"/>
      <c r="AR21" s="28"/>
      <c r="AS21" s="28"/>
      <c r="AT21" s="50" t="str">
        <f>IF(LEN(AN21)&gt;0,IF(AL21="**","$",IF(AL21="***",IF(LEN(AQ21)&gt;0,"$$$","$$"), "")), "")</f>
        <v/>
      </c>
      <c r="AU21" s="48" t="str">
        <f>CONCATENATE(IF(LEN(AN21)&gt;0,IF(AND(AD21="**",AB21="*"),IF(LEN(AQ21)&gt;0,"$$$","$$"),IF(AJ21="***","$$$",IF(AND(AJ21="**",AB21="*"),"$$",IF(AND(OR(AD21="**",AD21="***"),LEN(AQ21)&gt;0),"$$","")))),IF(AND(OR(AD21="**",AD21="***"),LEN(AQ21)&gt;0),"$$","")),IF(AND(T21&lt;2,AQ21="#"),"#",""))</f>
        <v/>
      </c>
      <c r="AV21" s="48" t="str">
        <f>IF(LEN(AN21)&gt;0,IF(AG21="**","$$",IF(AG21="***","$$$",IF(AD21="***",IF(OR(AB21="***",LEN(AQ21)&gt;0),"$$$",""),""))),"")</f>
        <v/>
      </c>
      <c r="AW21" s="26" t="s">
        <v>6</v>
      </c>
      <c r="AX21" s="64">
        <v>15</v>
      </c>
      <c r="AY21" s="52">
        <v>1102</v>
      </c>
      <c r="AZ21" s="24" t="s">
        <v>475</v>
      </c>
      <c r="BA21" s="29">
        <v>89.307284317827296</v>
      </c>
      <c r="BB21" s="53">
        <v>91.907284317827305</v>
      </c>
      <c r="BC21" s="54" t="s">
        <v>2945</v>
      </c>
      <c r="BD21" s="29">
        <v>1</v>
      </c>
      <c r="BE21" s="55"/>
      <c r="BF21" s="55"/>
      <c r="BG21" s="55"/>
      <c r="BH21" s="55"/>
      <c r="BI21" s="187"/>
      <c r="BJ21" s="17"/>
      <c r="BK21" s="17"/>
      <c r="BL21" s="17"/>
      <c r="BM21" s="17"/>
      <c r="BN21" s="17"/>
      <c r="BO21" s="17"/>
      <c r="BP21" s="29">
        <v>127</v>
      </c>
      <c r="BQ21" s="29">
        <v>0</v>
      </c>
      <c r="BR21" s="56">
        <v>99.1</v>
      </c>
      <c r="BS21" s="76" t="s">
        <v>88</v>
      </c>
      <c r="BT21" s="26"/>
      <c r="BU21" s="26"/>
      <c r="BV21" s="26"/>
      <c r="BW21" s="26"/>
      <c r="BX21" s="17"/>
      <c r="BY21" s="17"/>
      <c r="BZ21" s="49" t="str">
        <f>IF(AND(S21&gt;=3,AND(OR(AND(I21&lt;=7,I21-K21&gt;=3),AND(K21&lt;=7,K21-M21&gt;=3)),N21&lt;=4)),6,IF(S21&gt;=3,"3T",IF(AND(OR(AND(I21&lt;=7,I21-K21&gt;=3),AND(K21&lt;=7,K21-M21&gt;=3)),N21&lt;=4),"3P","")))</f>
        <v/>
      </c>
    </row>
    <row r="22" spans="1:78" ht="46.5" x14ac:dyDescent="0.25">
      <c r="A22" s="26" t="s">
        <v>2943</v>
      </c>
      <c r="B22" s="26" t="s">
        <v>820</v>
      </c>
      <c r="C22" s="27" t="s">
        <v>417</v>
      </c>
      <c r="D22" s="28" t="s">
        <v>166</v>
      </c>
      <c r="E22" s="28" t="s">
        <v>19</v>
      </c>
      <c r="F22" s="29">
        <v>1400</v>
      </c>
      <c r="G22" s="30">
        <v>11</v>
      </c>
      <c r="H22" s="31" t="s">
        <v>6</v>
      </c>
      <c r="I22" s="59">
        <v>6</v>
      </c>
      <c r="J22" s="33">
        <v>4</v>
      </c>
      <c r="K22" s="59">
        <v>5</v>
      </c>
      <c r="L22" s="33">
        <v>3</v>
      </c>
      <c r="M22" s="59">
        <v>6</v>
      </c>
      <c r="N22" s="33">
        <v>4</v>
      </c>
      <c r="O22" s="29">
        <v>2.3999999999999799</v>
      </c>
      <c r="P22" s="37">
        <v>1.1187500000000099</v>
      </c>
      <c r="Q22" s="35">
        <v>92.532146398493794</v>
      </c>
      <c r="R22" s="35">
        <v>-0.93392680075311296</v>
      </c>
      <c r="S22" s="37">
        <v>2</v>
      </c>
      <c r="T22" s="61">
        <v>-0.5</v>
      </c>
      <c r="U22" s="29">
        <v>-4.0500000000000096</v>
      </c>
      <c r="V22" s="60">
        <v>-4.45</v>
      </c>
      <c r="W22" s="39" t="s">
        <v>79</v>
      </c>
      <c r="X22" s="62">
        <v>54</v>
      </c>
      <c r="Y22" s="29">
        <v>130</v>
      </c>
      <c r="Z22" s="29">
        <v>14</v>
      </c>
      <c r="AA22" s="26" t="s">
        <v>192</v>
      </c>
      <c r="AB22" s="41" t="s">
        <v>65</v>
      </c>
      <c r="AC22" s="42" t="str">
        <f>"" &amp; IF(AND(S22&lt;=-1.5,NOT(ISBLANK(AQ22))),"Z","")</f>
        <v/>
      </c>
      <c r="AD22" s="48" t="str">
        <f>IF(AND(ISNUMBER(BD22),VALUE(BD22)&gt;=3,VALUE(T22)&gt;=-0.5),IF(AND(VALUE(Q22)&gt;=94,VALUE(Q22)&lt;444), IF(VALUE(P22)&gt;=2,"***","**"),"*"),"")</f>
        <v>*</v>
      </c>
      <c r="AE22" s="48" t="str">
        <f>IF(AND(BD22&gt;2,OR(ISNUMBER(SEARCH("P",AA22)),ISNUMBER(SEARCH("EP",AA22)),ISNUMBER(SEARCH("E",AA22)))),"WP@",IF(BD22&gt;2,"W@",IF(OR(ISNUMBER(SEARCH("P",AA22)),ISNUMBER(SEARCH("EP",AA22)),ISNUMBER(SEARCH("E",AA22))),"P@","@")))</f>
        <v>W@</v>
      </c>
      <c r="AF22" s="45" t="s">
        <v>295</v>
      </c>
      <c r="AG22" s="63" t="str">
        <f>IF(OR(F22&lt;1401,F22&gt;=1600),IF(AND(OR(AB22="*",AB22="***",AB22="E*",AB22="E***"),P22&gt;=2,T22&gt;-2.1),IF(AND(ISNUMBER(BD22),VALUE(BD22)&gt;2),"**","*"),""),"")</f>
        <v/>
      </c>
      <c r="AH22" s="30">
        <v>11</v>
      </c>
      <c r="AI22" s="62">
        <v>54</v>
      </c>
      <c r="AJ22" s="48" t="str">
        <f>IF(AND(S22&gt;=2,T22&gt;=0),IF(AND(ISNUMBER(BD22),VALUE(BD22)&gt;=3),IF(LEN(AQ22)&gt;0,"***","**"),"*"),"")</f>
        <v/>
      </c>
      <c r="AK22" s="42" t="str">
        <f>IF(AND(S22&gt;=3,AND(OR(AND(I22&lt;=7,I22-K22&gt;=3),AND(K22&lt;=7,K22-M22&gt;=3)),N22&lt;=4)),6,IF(S22&gt;=3,"3T",IF(AND(OR(AND(I22&lt;=7,I22-K22&gt;=3),AND(K22&lt;=7,K22-M22&gt;=3)),N22&lt;=4),"3P","")))</f>
        <v/>
      </c>
      <c r="AL22" s="63" t="str">
        <f>IF(OR(K22-M22&gt;=5,T22&gt;4.9,AND(K22-M22&gt;=1,T22&gt;5)),IF(P22&lt;-3,"***",IF(P22&lt;0,"**","*")),"")</f>
        <v/>
      </c>
      <c r="AM22" s="62">
        <v>54</v>
      </c>
      <c r="AN22" s="49" t="str">
        <f>IF(AND(OR(M22=1,M22=2,M22=3,M22=4),Q22&gt;=97.5),"G",IF(OR(AND(N22&lt;=3,M22&lt;8,T22&gt;-1.6,Q22&gt;=95,Q22&lt;300),AND(OR(M22=1,M22=2,M22=3),Q22&lt;97.5)),"GR",""))</f>
        <v/>
      </c>
      <c r="AO22" s="29">
        <v>-1</v>
      </c>
      <c r="AP22" s="28"/>
      <c r="AQ22" s="28"/>
      <c r="AR22" s="28"/>
      <c r="AS22" s="28"/>
      <c r="AT22" s="50" t="str">
        <f>IF(LEN(AN22)&gt;0,IF(AL22="**","$",IF(AL22="***",IF(LEN(AQ22)&gt;0,"$$$","$$"), "")), "")</f>
        <v/>
      </c>
      <c r="AU22" s="48" t="str">
        <f>CONCATENATE(IF(LEN(AN22)&gt;0,IF(AND(AD22="**",AB22="*"),IF(LEN(AQ22)&gt;0,"$$$","$$"),IF(AJ22="***","$$$",IF(AND(AJ22="**",AB22="*"),"$$",IF(AND(OR(AD22="**",AD22="***"),LEN(AQ22)&gt;0),"$$","")))),IF(AND(OR(AD22="**",AD22="***"),LEN(AQ22)&gt;0),"$$","")),IF(AND(T22&lt;2,AQ22="#"),"#",""))</f>
        <v/>
      </c>
      <c r="AV22" s="48" t="str">
        <f>IF(LEN(AN22)&gt;0,IF(AG22="**","$$",IF(AG22="***","$$$",IF(AD22="***",IF(OR(AB22="***",LEN(AQ22)&gt;0),"$$$",""),""))),"")</f>
        <v/>
      </c>
      <c r="AW22" s="26" t="s">
        <v>6</v>
      </c>
      <c r="AX22" s="64">
        <v>28</v>
      </c>
      <c r="AY22" s="65">
        <v>1098</v>
      </c>
      <c r="AZ22" s="24" t="s">
        <v>560</v>
      </c>
      <c r="BA22" s="29">
        <v>84.132146398493802</v>
      </c>
      <c r="BB22" s="53">
        <v>85.696813065160399</v>
      </c>
      <c r="BC22" s="54" t="s">
        <v>2946</v>
      </c>
      <c r="BD22" s="29">
        <v>3</v>
      </c>
      <c r="BE22" s="55"/>
      <c r="BF22" s="55"/>
      <c r="BG22" s="55"/>
      <c r="BH22" s="55"/>
      <c r="BI22" s="187"/>
      <c r="BJ22" s="17"/>
      <c r="BK22" s="17"/>
      <c r="BL22" s="17"/>
      <c r="BM22" s="17"/>
      <c r="BN22" s="17"/>
      <c r="BO22" s="17"/>
      <c r="BP22" s="29">
        <v>130</v>
      </c>
      <c r="BQ22" s="29">
        <v>-1</v>
      </c>
      <c r="BR22" s="56">
        <v>99.55</v>
      </c>
      <c r="BS22" s="76" t="s">
        <v>108</v>
      </c>
      <c r="BT22" s="26" t="s">
        <v>166</v>
      </c>
      <c r="BU22" s="26" t="s">
        <v>19</v>
      </c>
      <c r="BV22" s="49" t="str">
        <f>IF(AND(BD22&gt;2,OR(ISNUMBER(SEARCH("P",AA22)),ISNUMBER(SEARCH("EP",AA22)),ISNUMBER(SEARCH("E",AA22)))),"WP@",IF(BD22&gt;2,"W@",IF(OR(ISNUMBER(SEARCH("P",AA22)),ISNUMBER(SEARCH("EP",AA22)),ISNUMBER(SEARCH("E",AA22))),"P@","@")))</f>
        <v>W@</v>
      </c>
      <c r="BW22" s="26" t="s">
        <v>79</v>
      </c>
      <c r="BX22" s="17"/>
      <c r="BY22" s="17"/>
      <c r="BZ22" s="49" t="str">
        <f>IF(AND(S22&gt;=3,AND(OR(AND(I22&lt;=7,I22-K22&gt;=3),AND(K22&lt;=7,K22-M22&gt;=3)),N22&lt;=4)),6,IF(S22&gt;=3,"3T",IF(AND(OR(AND(I22&lt;=7,I22-K22&gt;=3),AND(K22&lt;=7,K22-M22&gt;=3)),N22&lt;=4),"3P","")))</f>
        <v/>
      </c>
    </row>
    <row r="23" spans="1:78" ht="46.5" x14ac:dyDescent="0.25">
      <c r="A23" s="26" t="s">
        <v>2943</v>
      </c>
      <c r="B23" s="26" t="s">
        <v>997</v>
      </c>
      <c r="C23" s="27" t="s">
        <v>417</v>
      </c>
      <c r="D23" s="28" t="s">
        <v>166</v>
      </c>
      <c r="E23" s="28"/>
      <c r="F23" s="58">
        <v>1200</v>
      </c>
      <c r="G23" s="30">
        <v>8</v>
      </c>
      <c r="H23" s="31" t="s">
        <v>25</v>
      </c>
      <c r="I23" s="59">
        <v>8</v>
      </c>
      <c r="J23" s="33">
        <v>6</v>
      </c>
      <c r="K23" s="59">
        <v>7</v>
      </c>
      <c r="L23" s="33">
        <v>4</v>
      </c>
      <c r="M23" s="59">
        <v>5</v>
      </c>
      <c r="N23" s="33">
        <v>4</v>
      </c>
      <c r="O23" s="29">
        <v>0.999999999999996</v>
      </c>
      <c r="P23" s="34">
        <v>2.70714285714284</v>
      </c>
      <c r="Q23" s="35">
        <v>97.254180528934697</v>
      </c>
      <c r="R23" s="36">
        <v>1.3270902644674001</v>
      </c>
      <c r="S23" s="37">
        <v>2</v>
      </c>
      <c r="T23" s="38">
        <v>1</v>
      </c>
      <c r="U23" s="29">
        <v>-3.5000000000000102</v>
      </c>
      <c r="V23" s="29">
        <v>-2.6000000000000201</v>
      </c>
      <c r="W23" s="39"/>
      <c r="X23" s="62">
        <v>52</v>
      </c>
      <c r="Y23" s="29">
        <v>127</v>
      </c>
      <c r="Z23" s="29">
        <v>27</v>
      </c>
      <c r="AA23" s="26" t="s">
        <v>57</v>
      </c>
      <c r="AB23" s="41" t="s">
        <v>58</v>
      </c>
      <c r="AC23" s="42" t="str">
        <f>"i" &amp; IF(AND(S23&lt;=-1.5,NOT(ISBLANK(AQ23))),"Z","")</f>
        <v>i</v>
      </c>
      <c r="AD23" s="48" t="str">
        <f>IF(AND(ISNUMBER(BD23),VALUE(BD23)&gt;=3,VALUE(T23)&gt;=-0.5),IF(AND(VALUE(Q23)&gt;=94,VALUE(Q23)&lt;444), IF(VALUE(P23)&gt;=2,"***","**"),"*"),"")</f>
        <v/>
      </c>
      <c r="AE23" s="44"/>
      <c r="AF23" s="45"/>
      <c r="AG23" s="46" t="str">
        <f>IF(OR(F23&lt;1401,F23&gt;=1600),IF(AND(OR(AB23="*",AB23="***",AB23="E*",AB23="E***"),P23&gt;=2,T23&gt;-2.1),IF(AND(ISNUMBER(BD23),VALUE(BD23)&gt;2),"**","*"),""),"")</f>
        <v/>
      </c>
      <c r="AH23" s="30">
        <v>8</v>
      </c>
      <c r="AI23" s="62">
        <v>52</v>
      </c>
      <c r="AJ23" s="43" t="str">
        <f>IF(AND(S23&gt;=2,T23&gt;=0),IF(AND(ISNUMBER(BD23),VALUE(BD23)&gt;=3),IF(LEN(AQ23)&gt;0,"***","**"),"*"),"")</f>
        <v>*</v>
      </c>
      <c r="AK23" s="42" t="str">
        <f>IF(AND(S23&gt;=3,AND(OR(AND(I23&lt;=7,I23-K23&gt;=3),AND(K23&lt;=7,K23-M23&gt;=3)),N23&lt;=4)),6,IF(S23&gt;=3,"3T",IF(AND(OR(AND(I23&lt;=7,I23-K23&gt;=3),AND(K23&lt;=7,K23-M23&gt;=3)),N23&lt;=4),"3P","")))</f>
        <v/>
      </c>
      <c r="AL23" s="63" t="str">
        <f>IF(OR(K23-M23&gt;=5,T23&gt;4.9,AND(K23-M23&gt;=1,T23&gt;5)),IF(P23&lt;-3,"***",IF(P23&lt;0,"**","*")),"")</f>
        <v/>
      </c>
      <c r="AM23" s="62">
        <v>52</v>
      </c>
      <c r="AN23" s="49" t="str">
        <f>IF(AND(OR(M23=1,M23=2,M23=3,M23=4),Q23&gt;=97.5),"G",IF(OR(AND(N23&lt;=3,M23&lt;8,T23&gt;-1.6,Q23&gt;=95,Q23&lt;300),AND(OR(M23=1,M23=2,M23=3),Q23&lt;97.5)),"GR",""))</f>
        <v/>
      </c>
      <c r="AO23" s="29">
        <v>0</v>
      </c>
      <c r="AP23" s="28"/>
      <c r="AQ23" s="28"/>
      <c r="AR23" s="28"/>
      <c r="AS23" s="28"/>
      <c r="AT23" s="50" t="str">
        <f>IF(LEN(AN23)&gt;0,IF(AL23="**","$",IF(AL23="***",IF(LEN(AQ23)&gt;0,"$$$","$$"), "")), "")</f>
        <v/>
      </c>
      <c r="AU23" s="48" t="str">
        <f>CONCATENATE(IF(LEN(AN23)&gt;0,IF(AND(AD23="**",AB23="*"),IF(LEN(AQ23)&gt;0,"$$$","$$"),IF(AJ23="***","$$$",IF(AND(AJ23="**",AB23="*"),"$$",IF(AND(OR(AD23="**",AD23="***"),LEN(AQ23)&gt;0),"$$","")))),IF(AND(OR(AD23="**",AD23="***"),LEN(AQ23)&gt;0),"$$","")),IF(AND(T23&lt;2,AQ23="#"),"#",""))</f>
        <v/>
      </c>
      <c r="AV23" s="48" t="str">
        <f>IF(LEN(AN23)&gt;0,IF(AG23="**","$$",IF(AG23="***","$$$",IF(AD23="***",IF(OR(AB23="***",LEN(AQ23)&gt;0),"$$$",""),""))),"")</f>
        <v/>
      </c>
      <c r="AW23" s="26" t="s">
        <v>25</v>
      </c>
      <c r="AX23" s="74">
        <v>8.8000000000000007</v>
      </c>
      <c r="AY23" s="65">
        <v>1103</v>
      </c>
      <c r="AZ23" s="24" t="s">
        <v>51</v>
      </c>
      <c r="BA23" s="29">
        <v>87.654180528934802</v>
      </c>
      <c r="BB23" s="66">
        <v>90.570180528934799</v>
      </c>
      <c r="BC23" s="54" t="s">
        <v>2947</v>
      </c>
      <c r="BD23" s="29">
        <v>2</v>
      </c>
      <c r="BE23" s="55"/>
      <c r="BF23" s="55"/>
      <c r="BG23" s="55"/>
      <c r="BH23" s="55"/>
      <c r="BI23" s="189" t="s">
        <v>2948</v>
      </c>
      <c r="BJ23" s="68" t="s">
        <v>1269</v>
      </c>
      <c r="BK23" s="69" t="s">
        <v>532</v>
      </c>
      <c r="BL23" s="68" t="s">
        <v>576</v>
      </c>
      <c r="BM23" s="69" t="s">
        <v>124</v>
      </c>
      <c r="BN23" s="68"/>
      <c r="BO23" s="17"/>
      <c r="BP23" s="29">
        <v>127</v>
      </c>
      <c r="BQ23" s="29">
        <v>0</v>
      </c>
      <c r="BR23" s="56">
        <v>94.95</v>
      </c>
      <c r="BS23" s="57" t="s">
        <v>126</v>
      </c>
      <c r="BT23" s="26" t="s">
        <v>166</v>
      </c>
      <c r="BU23" s="26"/>
      <c r="BV23" s="26"/>
      <c r="BW23" s="26"/>
      <c r="BX23" s="17"/>
      <c r="BY23" s="17"/>
      <c r="BZ23" s="49" t="str">
        <f>IF(AND(S23&gt;=3,AND(OR(AND(I23&lt;=7,I23-K23&gt;=3),AND(K23&lt;=7,K23-M23&gt;=3)),N23&lt;=4)),6,IF(S23&gt;=3,"3T",IF(AND(OR(AND(I23&lt;=7,I23-K23&gt;=3),AND(K23&lt;=7,K23-M23&gt;=3)),N23&lt;=4),"3P","")))</f>
        <v/>
      </c>
    </row>
    <row r="24" spans="1:78" ht="26.1" customHeight="1" x14ac:dyDescent="0.25">
      <c r="A24" s="162"/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  <c r="BG24" s="155"/>
      <c r="BH24" s="155"/>
      <c r="BI24" s="155"/>
      <c r="BJ24" s="155"/>
      <c r="BK24" s="155"/>
      <c r="BL24" s="155"/>
      <c r="BM24" s="155"/>
      <c r="BN24" s="155"/>
      <c r="BO24" s="155"/>
      <c r="BP24" s="155"/>
      <c r="BQ24" s="155"/>
      <c r="BR24" s="155"/>
      <c r="BS24" s="155"/>
      <c r="BT24" s="155"/>
      <c r="BU24" s="155"/>
      <c r="BV24" s="155"/>
      <c r="BW24" s="155"/>
      <c r="BX24" s="155"/>
      <c r="BY24" s="17"/>
      <c r="BZ24" s="49"/>
    </row>
    <row r="25" spans="1:78" ht="46.5" x14ac:dyDescent="0.25">
      <c r="A25" s="26" t="s">
        <v>2943</v>
      </c>
      <c r="B25" s="26" t="s">
        <v>907</v>
      </c>
      <c r="C25" s="27" t="s">
        <v>63</v>
      </c>
      <c r="D25" s="28" t="s">
        <v>166</v>
      </c>
      <c r="E25" s="28"/>
      <c r="F25" s="58">
        <v>1200</v>
      </c>
      <c r="G25" s="30">
        <v>3</v>
      </c>
      <c r="H25" s="31" t="s">
        <v>221</v>
      </c>
      <c r="I25" s="32">
        <v>4</v>
      </c>
      <c r="J25" s="33">
        <v>2</v>
      </c>
      <c r="K25" s="32">
        <v>3</v>
      </c>
      <c r="L25" s="33">
        <v>2</v>
      </c>
      <c r="M25" s="32">
        <v>2</v>
      </c>
      <c r="N25" s="33">
        <v>2</v>
      </c>
      <c r="O25" s="29">
        <v>-0.54999999999999705</v>
      </c>
      <c r="P25" s="29">
        <v>-3.9111111111110799</v>
      </c>
      <c r="Q25" s="35">
        <v>90.548030562692404</v>
      </c>
      <c r="R25" s="35">
        <v>-2.97598471865378</v>
      </c>
      <c r="S25" s="37">
        <v>0</v>
      </c>
      <c r="T25" s="61">
        <v>-0.5</v>
      </c>
      <c r="U25" s="29">
        <v>4.3499999999999899</v>
      </c>
      <c r="V25" s="29">
        <v>3.9999999999999898</v>
      </c>
      <c r="W25" s="39"/>
      <c r="X25" s="40">
        <v>49</v>
      </c>
      <c r="Y25" s="72">
        <v>119</v>
      </c>
      <c r="Z25" s="87">
        <v>85</v>
      </c>
      <c r="AA25" s="26" t="s">
        <v>91</v>
      </c>
      <c r="AB25" s="41" t="s">
        <v>101</v>
      </c>
      <c r="AC25" s="42" t="str">
        <f>"" &amp; IF(AND(S25&lt;=-1.5,NOT(ISBLANK(AQ25))),"Z","")</f>
        <v/>
      </c>
      <c r="AD25" s="43" t="str">
        <f t="shared" ref="AD25:AD30" si="0">IF(AND(ISNUMBER(BD25),VALUE(BD25)&gt;=3,VALUE(T25)&gt;=-0.5),IF(AND(VALUE(Q25)&gt;=94,VALUE(Q25)&lt;444), IF(VALUE(P25)&gt;=2,"***","**"),"*"),"")</f>
        <v/>
      </c>
      <c r="AE25" s="44"/>
      <c r="AF25" s="45"/>
      <c r="AG25" s="63" t="str">
        <f t="shared" ref="AG25:AG30" si="1">IF(OR(F25&lt;1401,F25&gt;=1600),IF(AND(OR(AB25="*",AB25="***",AB25="E*",AB25="E***"),P25&gt;=2,T25&gt;-2.1),IF(AND(ISNUMBER(BD25),VALUE(BD25)&gt;2),"**","*"),""),"")</f>
        <v/>
      </c>
      <c r="AH25" s="30">
        <v>3</v>
      </c>
      <c r="AI25" s="47">
        <v>49</v>
      </c>
      <c r="AJ25" s="48" t="str">
        <f t="shared" ref="AJ25:AJ30" si="2">IF(AND(S25&gt;=2,T25&gt;=0),IF(AND(ISNUMBER(BD25),VALUE(BD25)&gt;=3),IF(LEN(AQ25)&gt;0,"***","**"),"*"),"")</f>
        <v/>
      </c>
      <c r="AK25" s="42" t="str">
        <f t="shared" ref="AK25:AK30" si="3">IF(AND(S25&gt;=3,AND(OR(AND(I25&lt;=7,I25-K25&gt;=3),AND(K25&lt;=7,K25-M25&gt;=3)),N25&lt;=4)),6,IF(S25&gt;=3,"3T",IF(AND(OR(AND(I25&lt;=7,I25-K25&gt;=3),AND(K25&lt;=7,K25-M25&gt;=3)),N25&lt;=4),"3P","")))</f>
        <v/>
      </c>
      <c r="AL25" s="46" t="str">
        <f t="shared" ref="AL25:AL30" si="4">IF(OR(K25-M25&gt;=5,T25&gt;4.9,AND(K25-M25&gt;=1,T25&gt;5)),IF(P25&lt;-3,"***",IF(P25&lt;0,"**","*")),"")</f>
        <v/>
      </c>
      <c r="AM25" s="40">
        <v>49</v>
      </c>
      <c r="AN25" s="73" t="str">
        <f>CONCATENATE(IF(AND(OR(M25=1,M25=2,M25=3,M25=4),Q25&gt;=97.5),"G",IF(OR(AND(N25&lt;=3,M25&lt;8,T25&gt;-1.6,Q25&gt;=95,Q25&lt;300),AND(OR(M25=1,M25=2,M25=3),Q25&lt;97.5)),"GR","")),"*")</f>
        <v>GR*</v>
      </c>
      <c r="AO25" s="82">
        <v>2</v>
      </c>
      <c r="AP25" s="28"/>
      <c r="AQ25" s="28"/>
      <c r="AR25" s="28"/>
      <c r="AS25" s="28"/>
      <c r="AT25" s="50" t="str">
        <f t="shared" ref="AT25:AT30" si="5">IF(LEN(AN25)&gt;0,IF(AL25="**","$",IF(AL25="***",IF(LEN(AQ25)&gt;0,"$$$","$$"), "")), "")</f>
        <v/>
      </c>
      <c r="AU25" s="48" t="str">
        <f t="shared" ref="AU25:AU30" si="6">CONCATENATE(IF(LEN(AN25)&gt;0,IF(AND(AD25="**",AB25="*"),IF(LEN(AQ25)&gt;0,"$$$","$$"),IF(AJ25="***","$$$",IF(AND(AJ25="**",AB25="*"),"$$",IF(AND(OR(AD25="**",AD25="***"),LEN(AQ25)&gt;0),"$$","")))),IF(AND(OR(AD25="**",AD25="***"),LEN(AQ25)&gt;0),"$$","")),IF(AND(T25&lt;2,AQ25="#"),"#",""))</f>
        <v/>
      </c>
      <c r="AV25" s="48" t="str">
        <f t="shared" ref="AV25:AV30" si="7">IF(LEN(AN25)&gt;0,IF(AG25="**","$$",IF(AG25="***","$$$",IF(AD25="***",IF(OR(AB25="***",LEN(AQ25)&gt;0),"$$$",""),""))),"")</f>
        <v/>
      </c>
      <c r="AW25" s="26" t="s">
        <v>221</v>
      </c>
      <c r="AX25" s="51">
        <v>6.2</v>
      </c>
      <c r="AY25" s="52">
        <v>1082</v>
      </c>
      <c r="AZ25" s="24" t="s">
        <v>51</v>
      </c>
      <c r="BA25" s="29">
        <v>81.548030562692404</v>
      </c>
      <c r="BB25" s="75">
        <v>77.414697229359106</v>
      </c>
      <c r="BC25" s="54" t="s">
        <v>2949</v>
      </c>
      <c r="BD25" s="29">
        <v>2</v>
      </c>
      <c r="BE25" s="55"/>
      <c r="BF25" s="55"/>
      <c r="BG25" s="55"/>
      <c r="BH25" s="55"/>
      <c r="BI25" s="189" t="s">
        <v>2950</v>
      </c>
      <c r="BJ25" s="69" t="s">
        <v>140</v>
      </c>
      <c r="BK25" s="68" t="s">
        <v>1245</v>
      </c>
      <c r="BL25" s="68" t="s">
        <v>334</v>
      </c>
      <c r="BM25" s="69" t="s">
        <v>526</v>
      </c>
      <c r="BN25" s="68"/>
      <c r="BO25" s="17"/>
      <c r="BP25" s="29">
        <v>119</v>
      </c>
      <c r="BQ25" s="82">
        <v>2</v>
      </c>
      <c r="BR25" s="56">
        <v>96.8</v>
      </c>
      <c r="BS25" s="57" t="s">
        <v>1246</v>
      </c>
      <c r="BT25" s="26" t="s">
        <v>166</v>
      </c>
      <c r="BU25" s="26"/>
      <c r="BV25" s="26"/>
      <c r="BW25" s="26"/>
      <c r="BX25" s="17"/>
      <c r="BY25" s="17"/>
      <c r="BZ25" s="49" t="str">
        <f t="shared" ref="BZ25:BZ30" si="8">IF(AND(S25&gt;=3,AND(OR(AND(I25&lt;=7,I25-K25&gt;=3),AND(K25&lt;=7,K25-M25&gt;=3)),N25&lt;=4)),6,IF(S25&gt;=3,"3T",IF(AND(OR(AND(I25&lt;=7,I25-K25&gt;=3),AND(K25&lt;=7,K25-M25&gt;=3)),N25&lt;=4),"3P","")))</f>
        <v/>
      </c>
    </row>
    <row r="26" spans="1:78" ht="46.5" x14ac:dyDescent="0.25">
      <c r="A26" s="26" t="s">
        <v>2943</v>
      </c>
      <c r="B26" s="26" t="s">
        <v>359</v>
      </c>
      <c r="C26" s="27" t="s">
        <v>77</v>
      </c>
      <c r="D26" s="28"/>
      <c r="E26" s="28"/>
      <c r="F26" s="58">
        <v>1200</v>
      </c>
      <c r="G26" s="30">
        <v>7</v>
      </c>
      <c r="H26" s="31" t="s">
        <v>6</v>
      </c>
      <c r="I26" s="32">
        <v>1</v>
      </c>
      <c r="J26" s="33">
        <v>0</v>
      </c>
      <c r="K26" s="32">
        <v>1</v>
      </c>
      <c r="L26" s="33">
        <v>0</v>
      </c>
      <c r="M26" s="32">
        <v>1</v>
      </c>
      <c r="N26" s="33">
        <v>0</v>
      </c>
      <c r="O26" s="29">
        <v>-2.2999999999999998</v>
      </c>
      <c r="P26" s="29">
        <v>-4.7249999999999703</v>
      </c>
      <c r="Q26" s="35">
        <v>94.959467305378197</v>
      </c>
      <c r="R26" s="35">
        <v>-2.52026634731088</v>
      </c>
      <c r="S26" s="37">
        <v>0</v>
      </c>
      <c r="T26" s="38">
        <v>0</v>
      </c>
      <c r="U26" s="29">
        <v>4.8499999999999899</v>
      </c>
      <c r="V26" s="29">
        <v>4.8499999999999899</v>
      </c>
      <c r="W26" s="39"/>
      <c r="X26" s="40">
        <v>50</v>
      </c>
      <c r="Y26" s="72">
        <v>124</v>
      </c>
      <c r="Z26" s="29">
        <v>20</v>
      </c>
      <c r="AA26" s="109" t="s">
        <v>119</v>
      </c>
      <c r="AB26" s="41" t="s">
        <v>101</v>
      </c>
      <c r="AC26" s="42" t="str">
        <f>"i" &amp; IF(AND(S26&lt;=-1.5,NOT(ISBLANK(AQ26))),"Z","")</f>
        <v>i</v>
      </c>
      <c r="AD26" s="43" t="str">
        <f t="shared" si="0"/>
        <v/>
      </c>
      <c r="AE26" s="44"/>
      <c r="AF26" s="45"/>
      <c r="AG26" s="46" t="str">
        <f t="shared" si="1"/>
        <v/>
      </c>
      <c r="AH26" s="30">
        <v>7</v>
      </c>
      <c r="AI26" s="47">
        <v>50</v>
      </c>
      <c r="AJ26" s="48" t="str">
        <f t="shared" si="2"/>
        <v/>
      </c>
      <c r="AK26" s="42" t="str">
        <f t="shared" si="3"/>
        <v/>
      </c>
      <c r="AL26" s="46" t="str">
        <f t="shared" si="4"/>
        <v/>
      </c>
      <c r="AM26" s="40">
        <v>50</v>
      </c>
      <c r="AN26" s="81" t="str">
        <f>CONCATENATE(IF(AND(OR(M26=1,M26=2,M26=3,M26=4),Q26&gt;=97.5),"G",IF(OR(AND(N26&lt;=3,M26&lt;8,T26&gt;-1.6,Q26&gt;=95,Q26&lt;300),AND(OR(M26=1,M26=2,M26=3),Q26&lt;97.5)),"GR","")),"*")</f>
        <v>GR*</v>
      </c>
      <c r="AO26" s="82">
        <v>2</v>
      </c>
      <c r="AP26" s="28"/>
      <c r="AQ26" s="28"/>
      <c r="AR26" s="28"/>
      <c r="AS26" s="28"/>
      <c r="AT26" s="50" t="str">
        <f t="shared" si="5"/>
        <v/>
      </c>
      <c r="AU26" s="48" t="str">
        <f t="shared" si="6"/>
        <v/>
      </c>
      <c r="AV26" s="48" t="str">
        <f t="shared" si="7"/>
        <v/>
      </c>
      <c r="AW26" s="26" t="s">
        <v>6</v>
      </c>
      <c r="AX26" s="74">
        <v>2.1</v>
      </c>
      <c r="AY26" s="52">
        <v>1100</v>
      </c>
      <c r="AZ26" s="24" t="s">
        <v>51</v>
      </c>
      <c r="BA26" s="29">
        <v>86.959467305378197</v>
      </c>
      <c r="BB26" s="66">
        <v>84.959467305378197</v>
      </c>
      <c r="BC26" s="54" t="s">
        <v>1346</v>
      </c>
      <c r="BD26" s="29">
        <v>1</v>
      </c>
      <c r="BE26" s="55"/>
      <c r="BF26" s="55"/>
      <c r="BG26" s="55"/>
      <c r="BH26" s="55"/>
      <c r="BI26" s="190" t="s">
        <v>535</v>
      </c>
      <c r="BJ26" s="68" t="s">
        <v>2165</v>
      </c>
      <c r="BK26" s="68" t="s">
        <v>1321</v>
      </c>
      <c r="BL26" s="68" t="s">
        <v>1322</v>
      </c>
      <c r="BM26" s="68" t="s">
        <v>1323</v>
      </c>
      <c r="BN26" s="68"/>
      <c r="BO26" s="17"/>
      <c r="BP26" s="29">
        <v>124</v>
      </c>
      <c r="BQ26" s="82">
        <v>2</v>
      </c>
      <c r="BR26" s="56">
        <v>96.45</v>
      </c>
      <c r="BS26" s="57" t="s">
        <v>631</v>
      </c>
      <c r="BT26" s="26"/>
      <c r="BU26" s="26"/>
      <c r="BV26" s="26"/>
      <c r="BW26" s="26"/>
      <c r="BX26" s="17"/>
      <c r="BY26" s="17"/>
      <c r="BZ26" s="49" t="str">
        <f t="shared" si="8"/>
        <v/>
      </c>
    </row>
    <row r="27" spans="1:78" ht="46.5" x14ac:dyDescent="0.25">
      <c r="A27" s="26" t="s">
        <v>2943</v>
      </c>
      <c r="B27" s="26" t="s">
        <v>368</v>
      </c>
      <c r="C27" s="27" t="s">
        <v>165</v>
      </c>
      <c r="D27" s="28"/>
      <c r="E27" s="28"/>
      <c r="F27" s="58">
        <v>1200</v>
      </c>
      <c r="G27" s="80">
        <v>5</v>
      </c>
      <c r="H27" s="31" t="s">
        <v>78</v>
      </c>
      <c r="I27" s="32">
        <v>2</v>
      </c>
      <c r="J27" s="33">
        <v>2</v>
      </c>
      <c r="K27" s="32">
        <v>3</v>
      </c>
      <c r="L27" s="33">
        <v>2</v>
      </c>
      <c r="M27" s="32">
        <v>2</v>
      </c>
      <c r="N27" s="33">
        <v>0</v>
      </c>
      <c r="O27" s="29">
        <v>-0.44999999999999901</v>
      </c>
      <c r="P27" s="34">
        <v>0.73571428571429198</v>
      </c>
      <c r="Q27" s="35">
        <v>99.388797390815299</v>
      </c>
      <c r="R27" s="35">
        <v>-0.20560130459237799</v>
      </c>
      <c r="S27" s="37">
        <v>0</v>
      </c>
      <c r="T27" s="38">
        <v>2.0499999999999998</v>
      </c>
      <c r="U27" s="29">
        <v>0.19999999999999599</v>
      </c>
      <c r="V27" s="29">
        <v>1.9</v>
      </c>
      <c r="W27" s="39"/>
      <c r="X27" s="40">
        <v>57</v>
      </c>
      <c r="Y27" s="72">
        <v>133</v>
      </c>
      <c r="Z27" s="29">
        <v>22</v>
      </c>
      <c r="AA27" s="85" t="s">
        <v>252</v>
      </c>
      <c r="AB27" s="41" t="s">
        <v>101</v>
      </c>
      <c r="AC27" s="42" t="str">
        <f>"i" &amp; IF(AND(S27&lt;=-1.5,NOT(ISBLANK(AQ27))),"Z","")</f>
        <v>i</v>
      </c>
      <c r="AD27" s="43" t="str">
        <f t="shared" si="0"/>
        <v/>
      </c>
      <c r="AE27" s="44"/>
      <c r="AF27" s="45" t="s">
        <v>102</v>
      </c>
      <c r="AG27" s="46" t="str">
        <f t="shared" si="1"/>
        <v/>
      </c>
      <c r="AH27" s="30">
        <v>5</v>
      </c>
      <c r="AI27" s="47">
        <v>57</v>
      </c>
      <c r="AJ27" s="48" t="str">
        <f t="shared" si="2"/>
        <v/>
      </c>
      <c r="AK27" s="42" t="str">
        <f t="shared" si="3"/>
        <v/>
      </c>
      <c r="AL27" s="46" t="str">
        <f t="shared" si="4"/>
        <v/>
      </c>
      <c r="AM27" s="40">
        <v>57</v>
      </c>
      <c r="AN27" s="81" t="str">
        <f>IF(AND(OR(M27=1,M27=2,M27=3,M27=4),Q27&gt;=97.5),"G",IF(OR(AND(N27&lt;=3,M27&lt;8,T27&gt;-1.6,Q27&gt;=95,Q27&lt;300),AND(OR(M27=1,M27=2,M27=3),Q27&lt;97.5)),"GR",""))</f>
        <v>G</v>
      </c>
      <c r="AO27" s="29">
        <v>0</v>
      </c>
      <c r="AP27" s="28"/>
      <c r="AQ27" s="28" t="s">
        <v>33</v>
      </c>
      <c r="AR27" s="28"/>
      <c r="AS27" s="28"/>
      <c r="AT27" s="50" t="str">
        <f t="shared" si="5"/>
        <v/>
      </c>
      <c r="AU27" s="48" t="str">
        <f t="shared" si="6"/>
        <v/>
      </c>
      <c r="AV27" s="48" t="str">
        <f t="shared" si="7"/>
        <v/>
      </c>
      <c r="AW27" s="26" t="s">
        <v>78</v>
      </c>
      <c r="AX27" s="64">
        <v>3.4</v>
      </c>
      <c r="AY27" s="52">
        <v>1100</v>
      </c>
      <c r="AZ27" s="24" t="s">
        <v>51</v>
      </c>
      <c r="BA27" s="29">
        <v>91.188797390815196</v>
      </c>
      <c r="BB27" s="66">
        <v>95.450130724148593</v>
      </c>
      <c r="BC27" s="54" t="s">
        <v>2951</v>
      </c>
      <c r="BD27" s="29">
        <v>2</v>
      </c>
      <c r="BE27" s="55"/>
      <c r="BF27" s="55"/>
      <c r="BG27" s="55"/>
      <c r="BH27" s="55"/>
      <c r="BI27" s="190" t="s">
        <v>2952</v>
      </c>
      <c r="BJ27" s="68" t="s">
        <v>586</v>
      </c>
      <c r="BK27" s="69" t="s">
        <v>588</v>
      </c>
      <c r="BL27" s="68" t="s">
        <v>589</v>
      </c>
      <c r="BM27" s="68" t="s">
        <v>590</v>
      </c>
      <c r="BN27" s="68"/>
      <c r="BO27" s="17"/>
      <c r="BP27" s="29">
        <v>133</v>
      </c>
      <c r="BQ27" s="29">
        <v>0</v>
      </c>
      <c r="BR27" s="56">
        <v>96.5</v>
      </c>
      <c r="BS27" s="76" t="s">
        <v>88</v>
      </c>
      <c r="BT27" s="26"/>
      <c r="BU27" s="26"/>
      <c r="BV27" s="26"/>
      <c r="BW27" s="26"/>
      <c r="BX27" s="17"/>
      <c r="BY27" s="17"/>
      <c r="BZ27" s="49" t="str">
        <f t="shared" si="8"/>
        <v/>
      </c>
    </row>
    <row r="28" spans="1:78" ht="46.5" x14ac:dyDescent="0.25">
      <c r="A28" s="26" t="s">
        <v>2943</v>
      </c>
      <c r="B28" s="26" t="s">
        <v>483</v>
      </c>
      <c r="C28" s="27" t="s">
        <v>165</v>
      </c>
      <c r="D28" s="28"/>
      <c r="E28" s="28"/>
      <c r="F28" s="58">
        <v>1200</v>
      </c>
      <c r="G28" s="30">
        <v>12</v>
      </c>
      <c r="H28" s="31" t="s">
        <v>6</v>
      </c>
      <c r="I28" s="59">
        <v>8</v>
      </c>
      <c r="J28" s="33">
        <v>4</v>
      </c>
      <c r="K28" s="59">
        <v>7</v>
      </c>
      <c r="L28" s="33">
        <v>4</v>
      </c>
      <c r="M28" s="59">
        <v>5</v>
      </c>
      <c r="N28" s="33">
        <v>4</v>
      </c>
      <c r="O28" s="29">
        <v>-0.15000000000000599</v>
      </c>
      <c r="P28" s="29">
        <v>-0.28124999999998401</v>
      </c>
      <c r="Q28" s="35">
        <v>93.992225783088799</v>
      </c>
      <c r="R28" s="35">
        <v>-5.3887108455583602E-2</v>
      </c>
      <c r="S28" s="37">
        <v>0</v>
      </c>
      <c r="T28" s="38">
        <v>0.5</v>
      </c>
      <c r="U28" s="29">
        <v>1.74999999999999</v>
      </c>
      <c r="V28" s="29">
        <v>2.19999999999999</v>
      </c>
      <c r="W28" s="39"/>
      <c r="X28" s="40">
        <v>59</v>
      </c>
      <c r="Y28" s="29">
        <v>135</v>
      </c>
      <c r="Z28" s="29">
        <v>28</v>
      </c>
      <c r="AA28" s="26" t="s">
        <v>57</v>
      </c>
      <c r="AB28" s="41" t="s">
        <v>65</v>
      </c>
      <c r="AC28" s="42" t="str">
        <f>"" &amp; IF(AND(S28&lt;=-1.5,NOT(ISBLANK(AQ28))),"Z","")</f>
        <v/>
      </c>
      <c r="AD28" s="43" t="str">
        <f t="shared" si="0"/>
        <v>*</v>
      </c>
      <c r="AE28" s="44"/>
      <c r="AF28" s="45"/>
      <c r="AG28" s="46" t="str">
        <f t="shared" si="1"/>
        <v/>
      </c>
      <c r="AH28" s="30">
        <v>12</v>
      </c>
      <c r="AI28" s="47">
        <v>59</v>
      </c>
      <c r="AJ28" s="48" t="str">
        <f t="shared" si="2"/>
        <v/>
      </c>
      <c r="AK28" s="42" t="str">
        <f t="shared" si="3"/>
        <v/>
      </c>
      <c r="AL28" s="46" t="str">
        <f t="shared" si="4"/>
        <v/>
      </c>
      <c r="AM28" s="40">
        <v>59</v>
      </c>
      <c r="AN28" s="49" t="str">
        <f>CONCATENATE(IF(AND(OR(M28=1,M28=2,M28=3,M28=4),Q28&gt;=97.5),"G",IF(OR(AND(N28&lt;=3,M28&lt;8,T28&gt;-1.6,Q28&gt;=95,Q28&lt;300),AND(OR(M28=1,M28=2,M28=3),Q28&lt;97.5)),"GR","")),"*")</f>
        <v>*</v>
      </c>
      <c r="AO28" s="29">
        <v>0</v>
      </c>
      <c r="AP28" s="28"/>
      <c r="AQ28" s="28"/>
      <c r="AR28" s="28"/>
      <c r="AS28" s="28"/>
      <c r="AT28" s="50" t="str">
        <f t="shared" si="5"/>
        <v/>
      </c>
      <c r="AU28" s="48" t="str">
        <f t="shared" si="6"/>
        <v/>
      </c>
      <c r="AV28" s="48" t="str">
        <f t="shared" si="7"/>
        <v/>
      </c>
      <c r="AW28" s="26" t="s">
        <v>6</v>
      </c>
      <c r="AX28" s="51">
        <v>4.2</v>
      </c>
      <c r="AY28" s="52">
        <v>1107</v>
      </c>
      <c r="AZ28" s="24" t="s">
        <v>51</v>
      </c>
      <c r="BA28" s="29">
        <v>84.392225783088804</v>
      </c>
      <c r="BB28" s="66">
        <v>89.749559116422205</v>
      </c>
      <c r="BC28" s="54" t="s">
        <v>2056</v>
      </c>
      <c r="BD28" s="29">
        <v>3</v>
      </c>
      <c r="BE28" s="55"/>
      <c r="BF28" s="55"/>
      <c r="BG28" s="55"/>
      <c r="BH28" s="55"/>
      <c r="BI28" s="191" t="s">
        <v>2953</v>
      </c>
      <c r="BJ28" s="68" t="s">
        <v>1524</v>
      </c>
      <c r="BK28" s="68" t="s">
        <v>647</v>
      </c>
      <c r="BL28" s="68" t="s">
        <v>1525</v>
      </c>
      <c r="BM28" s="68" t="s">
        <v>637</v>
      </c>
      <c r="BN28" s="68"/>
      <c r="BO28" s="17"/>
      <c r="BP28" s="29">
        <v>135</v>
      </c>
      <c r="BQ28" s="29">
        <v>0</v>
      </c>
      <c r="BR28" s="56">
        <v>95.6</v>
      </c>
      <c r="BS28" s="76" t="s">
        <v>126</v>
      </c>
      <c r="BT28" s="26"/>
      <c r="BU28" s="26"/>
      <c r="BV28" s="26"/>
      <c r="BW28" s="26"/>
      <c r="BX28" s="17"/>
      <c r="BY28" s="17"/>
      <c r="BZ28" s="49" t="str">
        <f t="shared" si="8"/>
        <v/>
      </c>
    </row>
    <row r="29" spans="1:78" ht="46.5" x14ac:dyDescent="0.25">
      <c r="A29" s="26" t="s">
        <v>2943</v>
      </c>
      <c r="B29" s="26" t="s">
        <v>135</v>
      </c>
      <c r="C29" s="27" t="s">
        <v>417</v>
      </c>
      <c r="D29" s="28"/>
      <c r="E29" s="28"/>
      <c r="F29" s="58">
        <v>1200</v>
      </c>
      <c r="G29" s="30">
        <v>10</v>
      </c>
      <c r="H29" s="31" t="s">
        <v>6</v>
      </c>
      <c r="I29" s="59">
        <v>1</v>
      </c>
      <c r="J29" s="33">
        <v>0</v>
      </c>
      <c r="K29" s="59">
        <v>1</v>
      </c>
      <c r="L29" s="33">
        <v>0</v>
      </c>
      <c r="M29" s="59">
        <v>4</v>
      </c>
      <c r="N29" s="33">
        <v>2</v>
      </c>
      <c r="O29" s="29">
        <v>0.50000000000000699</v>
      </c>
      <c r="P29" s="37">
        <v>1.5249999999999999</v>
      </c>
      <c r="Q29" s="35">
        <v>92.875227453298905</v>
      </c>
      <c r="R29" s="35">
        <v>-1.76238627335053</v>
      </c>
      <c r="S29" s="37">
        <v>0</v>
      </c>
      <c r="T29" s="61">
        <v>-2.25</v>
      </c>
      <c r="U29" s="29">
        <v>-2.75</v>
      </c>
      <c r="V29" s="60">
        <v>-4.55</v>
      </c>
      <c r="W29" s="39" t="s">
        <v>79</v>
      </c>
      <c r="X29" s="62">
        <v>59</v>
      </c>
      <c r="Y29" s="29">
        <v>135</v>
      </c>
      <c r="Z29" s="29">
        <v>14</v>
      </c>
      <c r="AA29" s="77">
        <v>8</v>
      </c>
      <c r="AB29" s="41" t="s">
        <v>32</v>
      </c>
      <c r="AC29" s="42" t="str">
        <f>"" &amp; IF(AND(S29&lt;=-1.5,NOT(ISBLANK(AQ29))),"Z","")</f>
        <v/>
      </c>
      <c r="AD29" s="48" t="str">
        <f t="shared" si="0"/>
        <v/>
      </c>
      <c r="AE29" s="44"/>
      <c r="AF29" s="45"/>
      <c r="AG29" s="63" t="str">
        <f t="shared" si="1"/>
        <v/>
      </c>
      <c r="AH29" s="30">
        <v>10</v>
      </c>
      <c r="AI29" s="62">
        <v>59</v>
      </c>
      <c r="AJ29" s="48" t="str">
        <f t="shared" si="2"/>
        <v/>
      </c>
      <c r="AK29" s="42" t="str">
        <f t="shared" si="3"/>
        <v/>
      </c>
      <c r="AL29" s="63" t="str">
        <f t="shared" si="4"/>
        <v/>
      </c>
      <c r="AM29" s="62">
        <v>59</v>
      </c>
      <c r="AN29" s="49" t="str">
        <f>IF(AND(OR(M29=1,M29=2,M29=3,M29=4),Q29&gt;=97.5),"G",IF(OR(AND(N29&lt;=3,M29&lt;8,T29&gt;-1.6,Q29&gt;=95,Q29&lt;300),AND(OR(M29=1,M29=2,M29=3),Q29&lt;97.5)),"GR",""))</f>
        <v/>
      </c>
      <c r="AO29" s="29">
        <v>-1</v>
      </c>
      <c r="AP29" s="28"/>
      <c r="AQ29" s="28"/>
      <c r="AR29" s="28"/>
      <c r="AS29" s="28"/>
      <c r="AT29" s="50" t="str">
        <f t="shared" si="5"/>
        <v/>
      </c>
      <c r="AU29" s="48" t="str">
        <f t="shared" si="6"/>
        <v/>
      </c>
      <c r="AV29" s="48" t="str">
        <f t="shared" si="7"/>
        <v/>
      </c>
      <c r="AW29" s="26" t="s">
        <v>6</v>
      </c>
      <c r="AX29" s="51">
        <v>3.3</v>
      </c>
      <c r="AY29" s="65">
        <v>1118</v>
      </c>
      <c r="AZ29" s="24" t="s">
        <v>51</v>
      </c>
      <c r="BA29" s="29">
        <v>83.975227453298899</v>
      </c>
      <c r="BB29" s="66">
        <v>90.816060786632306</v>
      </c>
      <c r="BC29" s="54" t="s">
        <v>2954</v>
      </c>
      <c r="BD29" s="29">
        <v>3</v>
      </c>
      <c r="BE29" s="55"/>
      <c r="BF29" s="55"/>
      <c r="BG29" s="55"/>
      <c r="BH29" s="55"/>
      <c r="BI29" s="188" t="s">
        <v>2955</v>
      </c>
      <c r="BJ29" s="69" t="s">
        <v>634</v>
      </c>
      <c r="BK29" s="68" t="s">
        <v>685</v>
      </c>
      <c r="BL29" s="68" t="s">
        <v>1488</v>
      </c>
      <c r="BM29" s="68" t="s">
        <v>557</v>
      </c>
      <c r="BN29" s="68"/>
      <c r="BO29" s="17"/>
      <c r="BP29" s="29">
        <v>135</v>
      </c>
      <c r="BQ29" s="29">
        <v>-1</v>
      </c>
      <c r="BR29" s="56">
        <v>99.25</v>
      </c>
      <c r="BS29" s="76" t="s">
        <v>108</v>
      </c>
      <c r="BT29" s="26"/>
      <c r="BU29" s="26"/>
      <c r="BV29" s="26"/>
      <c r="BW29" s="26" t="s">
        <v>79</v>
      </c>
      <c r="BX29" s="17"/>
      <c r="BY29" s="17"/>
      <c r="BZ29" s="49" t="str">
        <f t="shared" si="8"/>
        <v/>
      </c>
    </row>
    <row r="30" spans="1:78" ht="46.5" x14ac:dyDescent="0.25">
      <c r="A30" s="26" t="s">
        <v>2943</v>
      </c>
      <c r="B30" s="26" t="s">
        <v>187</v>
      </c>
      <c r="C30" s="27" t="s">
        <v>56</v>
      </c>
      <c r="D30" s="28"/>
      <c r="E30" s="28"/>
      <c r="F30" s="58">
        <v>1200</v>
      </c>
      <c r="G30" s="80">
        <v>5</v>
      </c>
      <c r="H30" s="31" t="s">
        <v>6</v>
      </c>
      <c r="I30" s="32">
        <v>4</v>
      </c>
      <c r="J30" s="33">
        <v>2</v>
      </c>
      <c r="K30" s="32">
        <v>4</v>
      </c>
      <c r="L30" s="33">
        <v>4</v>
      </c>
      <c r="M30" s="32">
        <v>1</v>
      </c>
      <c r="N30" s="33">
        <v>0</v>
      </c>
      <c r="O30" s="29">
        <v>0.74999999999999301</v>
      </c>
      <c r="P30" s="38">
        <v>3.1187500000000101</v>
      </c>
      <c r="Q30" s="36">
        <v>102.83214874084599</v>
      </c>
      <c r="R30" s="36">
        <v>1.41607437042289</v>
      </c>
      <c r="S30" s="37">
        <v>-2</v>
      </c>
      <c r="T30" s="38">
        <v>3.75</v>
      </c>
      <c r="U30" s="29">
        <v>-2.15</v>
      </c>
      <c r="V30" s="38">
        <v>0.84999999999999098</v>
      </c>
      <c r="W30" s="39" t="s">
        <v>79</v>
      </c>
      <c r="X30" s="83">
        <v>59</v>
      </c>
      <c r="Y30" s="72">
        <v>135</v>
      </c>
      <c r="Z30" s="29">
        <v>21</v>
      </c>
      <c r="AA30" s="26" t="s">
        <v>64</v>
      </c>
      <c r="AB30" s="41" t="s">
        <v>65</v>
      </c>
      <c r="AC30" s="42" t="str">
        <f>"i" &amp; IF(AND(S30&lt;=-1.5,NOT(ISBLANK(AQ30))),"Z","")</f>
        <v>i</v>
      </c>
      <c r="AD30" s="43" t="str">
        <f t="shared" si="0"/>
        <v/>
      </c>
      <c r="AE30" s="48" t="str">
        <f>IF(AND(BD30&gt;2,OR(ISNUMBER(SEARCH("P",AA30)),ISNUMBER(SEARCH("EP",AA30)),ISNUMBER(SEARCH("E",AA30)))),"WP@",IF(BD30&gt;2,"W@",IF(OR(ISNUMBER(SEARCH("P",AA30)),ISNUMBER(SEARCH("EP",AA30)),ISNUMBER(SEARCH("E",AA30))),"P@","@")))</f>
        <v>P@</v>
      </c>
      <c r="AF30" s="45" t="s">
        <v>110</v>
      </c>
      <c r="AG30" s="46" t="str">
        <f t="shared" si="1"/>
        <v/>
      </c>
      <c r="AH30" s="30">
        <v>5</v>
      </c>
      <c r="AI30" s="84">
        <v>59</v>
      </c>
      <c r="AJ30" s="48" t="str">
        <f t="shared" si="2"/>
        <v/>
      </c>
      <c r="AK30" s="42" t="str">
        <f t="shared" si="3"/>
        <v>3P</v>
      </c>
      <c r="AL30" s="46" t="str">
        <f t="shared" si="4"/>
        <v/>
      </c>
      <c r="AM30" s="83">
        <v>59</v>
      </c>
      <c r="AN30" s="78" t="str">
        <f>IF(AND(OR(M30=1,M30=2,M30=3,M30=4),Q30&gt;=97.5),"G",IF(OR(AND(N30&lt;=3,M30&lt;8,T30&gt;-1.6,Q30&gt;=95,Q30&lt;300),AND(OR(M30=1,M30=2,M30=3),Q30&lt;97.5)),"GR",""))</f>
        <v>G</v>
      </c>
      <c r="AO30" s="29">
        <v>0</v>
      </c>
      <c r="AP30" s="28" t="s">
        <v>32</v>
      </c>
      <c r="AQ30" s="28"/>
      <c r="AR30" s="28"/>
      <c r="AS30" s="28"/>
      <c r="AT30" s="50" t="str">
        <f t="shared" si="5"/>
        <v/>
      </c>
      <c r="AU30" s="48" t="str">
        <f t="shared" si="6"/>
        <v/>
      </c>
      <c r="AV30" s="48" t="str">
        <f t="shared" si="7"/>
        <v/>
      </c>
      <c r="AW30" s="26" t="s">
        <v>6</v>
      </c>
      <c r="AX30" s="64">
        <v>5.4</v>
      </c>
      <c r="AY30" s="52">
        <v>1113</v>
      </c>
      <c r="AZ30" s="24" t="s">
        <v>1607</v>
      </c>
      <c r="BA30" s="29">
        <v>94.832148740845795</v>
      </c>
      <c r="BB30" s="75">
        <v>103.765482074179</v>
      </c>
      <c r="BC30" s="54" t="s">
        <v>2956</v>
      </c>
      <c r="BD30" s="29">
        <v>2</v>
      </c>
      <c r="BE30" s="100">
        <v>28.2258064516129</v>
      </c>
      <c r="BF30" s="101">
        <v>60.273972602739697</v>
      </c>
      <c r="BG30" s="102">
        <v>124</v>
      </c>
      <c r="BH30" s="102">
        <v>73</v>
      </c>
      <c r="BI30" s="189" t="s">
        <v>2957</v>
      </c>
      <c r="BJ30" s="68" t="s">
        <v>1259</v>
      </c>
      <c r="BK30" s="68" t="s">
        <v>572</v>
      </c>
      <c r="BL30" s="69" t="s">
        <v>1236</v>
      </c>
      <c r="BM30" s="69" t="s">
        <v>2958</v>
      </c>
      <c r="BN30" s="68"/>
      <c r="BO30" s="17"/>
      <c r="BP30" s="29">
        <v>135</v>
      </c>
      <c r="BQ30" s="29">
        <v>0</v>
      </c>
      <c r="BR30" s="56">
        <v>97.7</v>
      </c>
      <c r="BS30" s="76" t="s">
        <v>88</v>
      </c>
      <c r="BT30" s="26"/>
      <c r="BU30" s="26"/>
      <c r="BV30" s="49" t="str">
        <f>IF(AND(BD30&gt;2,OR(ISNUMBER(SEARCH("P",AA30)),ISNUMBER(SEARCH("EP",AA30)),ISNUMBER(SEARCH("E",AA30)))),"WP@",IF(BD30&gt;2,"W@",IF(OR(ISNUMBER(SEARCH("P",AA30)),ISNUMBER(SEARCH("EP",AA30)),ISNUMBER(SEARCH("E",AA30))),"P@","@")))</f>
        <v>P@</v>
      </c>
      <c r="BW30" s="26" t="s">
        <v>79</v>
      </c>
      <c r="BX30" s="17"/>
      <c r="BY30" s="17"/>
      <c r="BZ30" s="49" t="str">
        <f t="shared" si="8"/>
        <v>3P</v>
      </c>
    </row>
    <row r="31" spans="1:78" ht="30" customHeight="1" x14ac:dyDescent="0.25">
      <c r="A31" s="156" t="s">
        <v>152</v>
      </c>
      <c r="B31" s="155"/>
      <c r="C31" s="155"/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5"/>
      <c r="AH31" s="155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5"/>
      <c r="AX31" s="155"/>
      <c r="AY31" s="155"/>
      <c r="AZ31" s="155"/>
      <c r="BA31" s="155"/>
      <c r="BB31" s="155"/>
      <c r="BC31" s="155"/>
      <c r="BD31" s="155"/>
      <c r="BE31" s="155"/>
      <c r="BF31" s="155"/>
      <c r="BG31" s="155"/>
      <c r="BH31" s="155"/>
      <c r="BI31" s="155"/>
      <c r="BJ31" s="155"/>
      <c r="BK31" s="155"/>
      <c r="BL31" s="155"/>
      <c r="BM31" s="155"/>
      <c r="BN31" s="155"/>
      <c r="BO31" s="155"/>
      <c r="BP31" s="155"/>
      <c r="BQ31" s="155"/>
      <c r="BR31" s="155"/>
      <c r="BS31" s="155"/>
      <c r="BT31" s="155"/>
      <c r="BU31" s="155"/>
      <c r="BV31" s="155"/>
      <c r="BW31" s="155"/>
      <c r="BX31" s="155"/>
      <c r="BY31" s="17"/>
      <c r="BZ31" s="49"/>
    </row>
    <row r="32" spans="1:78" ht="46.5" x14ac:dyDescent="0.25">
      <c r="A32" s="26" t="s">
        <v>2943</v>
      </c>
      <c r="B32" s="26" t="s">
        <v>416</v>
      </c>
      <c r="C32" s="27" t="s">
        <v>136</v>
      </c>
      <c r="D32" s="28"/>
      <c r="E32" s="28"/>
      <c r="F32" s="58">
        <v>1200</v>
      </c>
      <c r="G32" s="80">
        <v>1</v>
      </c>
      <c r="H32" s="31" t="s">
        <v>6</v>
      </c>
      <c r="I32" s="32">
        <v>4</v>
      </c>
      <c r="J32" s="33">
        <v>3</v>
      </c>
      <c r="K32" s="32">
        <v>4</v>
      </c>
      <c r="L32" s="33">
        <v>1</v>
      </c>
      <c r="M32" s="32">
        <v>1</v>
      </c>
      <c r="N32" s="33">
        <v>0</v>
      </c>
      <c r="O32" s="29">
        <v>-1.1499999999999999</v>
      </c>
      <c r="P32" s="29">
        <v>-2.78125000000002</v>
      </c>
      <c r="Q32" s="35">
        <v>93.734241896212893</v>
      </c>
      <c r="R32" s="35">
        <v>-3.1328790518935499</v>
      </c>
      <c r="S32" s="37">
        <v>2</v>
      </c>
      <c r="T32" s="38">
        <v>1.25</v>
      </c>
      <c r="U32" s="29">
        <v>1.9</v>
      </c>
      <c r="V32" s="29">
        <v>2.8999999999999901</v>
      </c>
      <c r="W32" s="39"/>
      <c r="X32" s="40">
        <v>65</v>
      </c>
      <c r="Y32" s="72">
        <v>122</v>
      </c>
      <c r="Z32" s="29">
        <v>14</v>
      </c>
      <c r="AA32" s="26" t="s">
        <v>64</v>
      </c>
      <c r="AB32" s="41" t="s">
        <v>65</v>
      </c>
      <c r="AC32" s="42" t="str">
        <f>"" &amp; IF(AND(S32&lt;=-1.5,NOT(ISBLANK(AQ32))),"Z","")</f>
        <v/>
      </c>
      <c r="AD32" s="43" t="str">
        <f>IF(AND(ISNUMBER(BD32),VALUE(BD32)&gt;=3,VALUE(T32)&gt;=-0.5),IF(AND(VALUE(Q32)&gt;=94,VALUE(Q32)&lt;444), IF(VALUE(P32)&gt;=2,"***","**"),"*"),"")</f>
        <v/>
      </c>
      <c r="AE32" s="48" t="str">
        <f>IF(AND(BD32&gt;2,OR(ISNUMBER(SEARCH("P",AA32)),ISNUMBER(SEARCH("EP",AA32)),ISNUMBER(SEARCH("E",AA32)))),"WP@",IF(BD32&gt;2,"W@",IF(OR(ISNUMBER(SEARCH("P",AA32)),ISNUMBER(SEARCH("EP",AA32)),ISNUMBER(SEARCH("E",AA32))),"P@","@")))</f>
        <v>P@</v>
      </c>
      <c r="AF32" s="45"/>
      <c r="AG32" s="46" t="str">
        <f>IF(OR(F32&lt;1401,F32&gt;=1600),IF(AND(OR(AB32="*",AB32="***",AB32="E*",AB32="E***"),P32&gt;=2,T32&gt;-2.1),IF(AND(ISNUMBER(BD32),VALUE(BD32)&gt;2),"**","*"),""),"")</f>
        <v/>
      </c>
      <c r="AH32" s="30">
        <v>1</v>
      </c>
      <c r="AI32" s="47">
        <v>65</v>
      </c>
      <c r="AJ32" s="48" t="str">
        <f>IF(AND(S32&gt;=2,T32&gt;=0),IF(AND(ISNUMBER(BD32),VALUE(BD32)&gt;=3),IF(LEN(AQ32)&gt;0,"***","**"),"*"),"")</f>
        <v>*</v>
      </c>
      <c r="AK32" s="42" t="str">
        <f>IF(AND(S32&gt;=3,AND(OR(AND(I32&lt;=7,I32-K32&gt;=3),AND(K32&lt;=7,K32-M32&gt;=3)),N32&lt;=4)),6,IF(S32&gt;=3,"3T",IF(AND(OR(AND(I32&lt;=7,I32-K32&gt;=3),AND(K32&lt;=7,K32-M32&gt;=3)),N32&lt;=4),"3P","")))</f>
        <v>3P</v>
      </c>
      <c r="AL32" s="46" t="str">
        <f>IF(OR(K32-M32&gt;=5,T32&gt;4.9,AND(K32-M32&gt;=1,T32&gt;5)),IF(P32&lt;-3,"***",IF(P32&lt;0,"**","*")),"")</f>
        <v/>
      </c>
      <c r="AM32" s="40">
        <v>65</v>
      </c>
      <c r="AN32" s="120" t="str">
        <f>IF(AND(OR(M32=1,M32=2,M32=3,M32=4),Q32&gt;=97.5),"G",IF(OR(AND(N32&lt;=3,M32&lt;8,T32&gt;-1.6,Q32&gt;=95,Q32&lt;300),AND(OR(M32=1,M32=2,M32=3),Q32&lt;97.5)),"GR",""))</f>
        <v>GR</v>
      </c>
      <c r="AO32" s="82">
        <v>1</v>
      </c>
      <c r="AP32" s="28"/>
      <c r="AQ32" s="28" t="s">
        <v>33</v>
      </c>
      <c r="AR32" s="28"/>
      <c r="AS32" s="28"/>
      <c r="AT32" s="50" t="str">
        <f>IF(LEN(AN32)&gt;0,IF(AL32="**","$",IF(AL32="***",IF(LEN(AQ32)&gt;0,"$$$","$$"), "")), "")</f>
        <v/>
      </c>
      <c r="AU32" s="48" t="str">
        <f>CONCATENATE(IF(LEN(AN32)&gt;0,IF(AND(AD32="**",AB32="*"),IF(LEN(AQ32)&gt;0,"$$$","$$"),IF(AJ32="***","$$$",IF(AND(AJ32="**",AB32="*"),"$$",IF(AND(OR(AD32="**",AD32="***"),LEN(AQ32)&gt;0),"$$","")))),IF(AND(OR(AD32="**",AD32="***"),LEN(AQ32)&gt;0),"$$","")),IF(AND(T32&lt;2,AQ32="#"),"#",""))</f>
        <v>#</v>
      </c>
      <c r="AV32" s="48" t="str">
        <f>IF(LEN(AN32)&gt;0,IF(AG32="**","$$",IF(AG32="***","$$$",IF(AD32="***",IF(OR(AB32="***",LEN(AQ32)&gt;0),"$$$",""),""))),"")</f>
        <v/>
      </c>
      <c r="AW32" s="26" t="s">
        <v>6</v>
      </c>
      <c r="AX32" s="51">
        <v>3.3</v>
      </c>
      <c r="AY32" s="52">
        <v>1118</v>
      </c>
      <c r="AZ32" s="24" t="s">
        <v>475</v>
      </c>
      <c r="BA32" s="29">
        <v>87.734241896212893</v>
      </c>
      <c r="BB32" s="66">
        <v>82.923575229546202</v>
      </c>
      <c r="BC32" s="54" t="s">
        <v>2959</v>
      </c>
      <c r="BD32" s="29">
        <v>1</v>
      </c>
      <c r="BE32" s="100">
        <v>27.272727272727298</v>
      </c>
      <c r="BF32" s="101">
        <v>55.5555555555556</v>
      </c>
      <c r="BG32" s="102">
        <v>11</v>
      </c>
      <c r="BH32" s="102">
        <v>9</v>
      </c>
      <c r="BI32" s="191" t="s">
        <v>2960</v>
      </c>
      <c r="BJ32" s="68" t="s">
        <v>2961</v>
      </c>
      <c r="BK32" s="68" t="s">
        <v>1078</v>
      </c>
      <c r="BL32" s="68" t="s">
        <v>2962</v>
      </c>
      <c r="BM32" s="68" t="s">
        <v>1008</v>
      </c>
      <c r="BN32" s="68"/>
      <c r="BO32" s="17"/>
      <c r="BP32" s="29">
        <v>122</v>
      </c>
      <c r="BQ32" s="82">
        <v>1</v>
      </c>
      <c r="BR32" s="56">
        <v>95.45</v>
      </c>
      <c r="BS32" s="57" t="s">
        <v>75</v>
      </c>
      <c r="BT32" s="26"/>
      <c r="BU32" s="26"/>
      <c r="BV32" s="49" t="str">
        <f>IF(AND(BD32&gt;2,OR(ISNUMBER(SEARCH("P",AA32)),ISNUMBER(SEARCH("EP",AA32)),ISNUMBER(SEARCH("E",AA32)))),"WP@",IF(BD32&gt;2,"W@",IF(OR(ISNUMBER(SEARCH("P",AA32)),ISNUMBER(SEARCH("EP",AA32)),ISNUMBER(SEARCH("E",AA32))),"P@","@")))</f>
        <v>P@</v>
      </c>
      <c r="BW32" s="26"/>
      <c r="BX32" s="17"/>
      <c r="BY32" s="17"/>
      <c r="BZ32" s="49" t="str">
        <f>IF(AND(S32&gt;=3,AND(OR(AND(I32&lt;=7,I32-K32&gt;=3),AND(K32&lt;=7,K32-M32&gt;=3)),N32&lt;=4)),6,IF(S32&gt;=3,"3T",IF(AND(OR(AND(I32&lt;=7,I32-K32&gt;=3),AND(K32&lt;=7,K32-M32&gt;=3)),N32&lt;=4),"3P","")))</f>
        <v>3P</v>
      </c>
    </row>
    <row r="33" spans="1:78" ht="18.95" customHeight="1" x14ac:dyDescent="0.25">
      <c r="A33" s="162"/>
      <c r="B33" s="155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5"/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5"/>
      <c r="AX33" s="155"/>
      <c r="AY33" s="155"/>
      <c r="AZ33" s="155"/>
      <c r="BA33" s="155"/>
      <c r="BB33" s="155"/>
      <c r="BC33" s="155"/>
      <c r="BD33" s="155"/>
      <c r="BE33" s="155"/>
      <c r="BF33" s="155"/>
      <c r="BG33" s="155"/>
      <c r="BH33" s="155"/>
      <c r="BI33" s="155"/>
      <c r="BJ33" s="155"/>
      <c r="BK33" s="155"/>
      <c r="BL33" s="155"/>
      <c r="BM33" s="155"/>
      <c r="BN33" s="155"/>
      <c r="BO33" s="155"/>
      <c r="BP33" s="155"/>
      <c r="BQ33" s="155"/>
      <c r="BR33" s="155"/>
      <c r="BS33" s="155"/>
      <c r="BT33" s="155"/>
      <c r="BU33" s="155"/>
      <c r="BV33" s="155"/>
      <c r="BW33" s="155"/>
      <c r="BX33" s="155"/>
      <c r="BY33" s="17"/>
      <c r="BZ33" s="49"/>
    </row>
    <row r="34" spans="1:78" ht="18.75" customHeight="1" x14ac:dyDescent="0.25">
      <c r="A34" s="17"/>
      <c r="B34" s="164" t="s">
        <v>475</v>
      </c>
      <c r="C34" s="164"/>
      <c r="D34" s="17"/>
      <c r="E34" s="17"/>
      <c r="F34" s="17"/>
      <c r="G34" s="17"/>
      <c r="H34" s="17"/>
      <c r="I34" s="89" t="s">
        <v>150</v>
      </c>
      <c r="J34" s="17"/>
      <c r="K34" s="17"/>
      <c r="L34" s="17"/>
      <c r="M34" s="17"/>
      <c r="N34" s="17"/>
      <c r="O34" s="17"/>
      <c r="P34" s="17"/>
      <c r="Q34" s="165" t="s">
        <v>337</v>
      </c>
      <c r="R34" s="165"/>
      <c r="S34" s="17"/>
      <c r="T34" s="90" t="s">
        <v>617</v>
      </c>
      <c r="U34" s="17"/>
      <c r="V34" s="17"/>
      <c r="W34" s="17"/>
      <c r="X34" s="91">
        <v>73</v>
      </c>
      <c r="Y34" s="113" t="s">
        <v>201</v>
      </c>
      <c r="Z34" s="93">
        <v>49</v>
      </c>
      <c r="AA34" s="94">
        <v>0</v>
      </c>
      <c r="AB34" s="17"/>
      <c r="AC34" s="17"/>
      <c r="AD34" s="17"/>
      <c r="AE34" s="17"/>
      <c r="AF34" s="17"/>
      <c r="AG34" s="17"/>
      <c r="AH34" s="17"/>
      <c r="AI34" s="91">
        <v>73</v>
      </c>
      <c r="AJ34" s="17"/>
      <c r="AK34" s="17"/>
      <c r="AL34" s="17"/>
      <c r="AM34" s="91">
        <v>73</v>
      </c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4">
        <v>9.6</v>
      </c>
      <c r="AY34" s="95">
        <v>1138</v>
      </c>
      <c r="AZ34" s="17"/>
      <c r="BA34" s="17"/>
      <c r="BB34" s="17"/>
      <c r="BC34" s="17"/>
      <c r="BD34" s="17"/>
      <c r="BE34" s="17"/>
      <c r="BF34" s="17"/>
      <c r="BG34" s="17"/>
      <c r="BH34" s="17"/>
      <c r="BI34" s="187"/>
      <c r="BJ34" s="17"/>
      <c r="BK34" s="17"/>
      <c r="BL34" s="17"/>
      <c r="BM34" s="17"/>
      <c r="BN34" s="17"/>
      <c r="BO34" s="17"/>
      <c r="BP34" s="113" t="s">
        <v>201</v>
      </c>
      <c r="BQ34" s="17"/>
      <c r="BR34" s="17"/>
      <c r="BS34" s="17"/>
      <c r="BT34" s="17"/>
      <c r="BU34" s="17"/>
      <c r="BV34" s="17"/>
      <c r="BW34" s="17"/>
      <c r="BX34" s="29">
        <v>0</v>
      </c>
      <c r="BY34" s="26" t="s">
        <v>149</v>
      </c>
      <c r="BZ34" s="17"/>
    </row>
    <row r="35" spans="1:78" x14ac:dyDescent="0.25">
      <c r="A35" s="17"/>
      <c r="B35" s="164"/>
      <c r="C35" s="164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68" t="s">
        <v>2963</v>
      </c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67"/>
      <c r="AY35" s="96" t="s">
        <v>2350</v>
      </c>
      <c r="AZ35" s="17"/>
      <c r="BA35" s="17"/>
      <c r="BB35" s="17"/>
      <c r="BC35" s="17"/>
      <c r="BD35" s="17"/>
      <c r="BE35" s="17"/>
      <c r="BF35" s="17"/>
      <c r="BG35" s="17"/>
      <c r="BH35" s="17"/>
      <c r="BI35" s="18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</row>
    <row r="36" spans="1:78" ht="30" customHeight="1" x14ac:dyDescent="0.25">
      <c r="A36" s="163" t="s">
        <v>2964</v>
      </c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  <c r="AG36" s="153"/>
      <c r="AH36" s="153"/>
      <c r="AI36" s="153"/>
      <c r="AJ36" s="153"/>
      <c r="AK36" s="153"/>
      <c r="AL36" s="153"/>
      <c r="AM36" s="153"/>
      <c r="AN36" s="153"/>
      <c r="AO36" s="153"/>
      <c r="AP36" s="153"/>
      <c r="AQ36" s="153"/>
      <c r="AR36" s="153"/>
      <c r="AS36" s="153"/>
      <c r="AT36" s="153"/>
      <c r="AU36" s="153"/>
      <c r="AV36" s="153"/>
      <c r="AW36" s="153"/>
      <c r="AX36" s="153"/>
      <c r="AY36" s="153"/>
      <c r="AZ36" s="153"/>
      <c r="BA36" s="153"/>
      <c r="BB36" s="153"/>
      <c r="BC36" s="153"/>
      <c r="BD36" s="153"/>
      <c r="BE36" s="153"/>
      <c r="BF36" s="153"/>
      <c r="BG36" s="153"/>
      <c r="BH36" s="153"/>
      <c r="BI36" s="153"/>
      <c r="BJ36" s="153"/>
      <c r="BK36" s="153"/>
      <c r="BL36" s="153"/>
      <c r="BM36" s="153"/>
      <c r="BN36" s="153"/>
      <c r="BO36" s="153"/>
      <c r="BP36" s="153"/>
      <c r="BQ36" s="153"/>
      <c r="BR36" s="153"/>
      <c r="BS36" s="153"/>
      <c r="BT36" s="153"/>
      <c r="BU36" s="153"/>
      <c r="BV36" s="153"/>
      <c r="BW36" s="153"/>
      <c r="BX36" s="153"/>
      <c r="BY36" s="17"/>
      <c r="BZ36" s="17"/>
    </row>
    <row r="37" spans="1:78" x14ac:dyDescent="0.25">
      <c r="A37" s="18" t="s">
        <v>1</v>
      </c>
      <c r="B37" s="18" t="s">
        <v>2</v>
      </c>
      <c r="C37" s="18" t="s">
        <v>3</v>
      </c>
      <c r="D37" s="19"/>
      <c r="E37" s="19"/>
      <c r="F37" s="18" t="s">
        <v>4</v>
      </c>
      <c r="G37" s="20" t="s">
        <v>5</v>
      </c>
      <c r="H37" s="21" t="s">
        <v>6</v>
      </c>
      <c r="I37" s="154" t="s">
        <v>7</v>
      </c>
      <c r="J37" s="155"/>
      <c r="K37" s="155"/>
      <c r="L37" s="155"/>
      <c r="M37" s="155"/>
      <c r="N37" s="155"/>
      <c r="O37" s="21" t="s">
        <v>8</v>
      </c>
      <c r="P37" s="21" t="s">
        <v>9</v>
      </c>
      <c r="Q37" s="22" t="s">
        <v>10</v>
      </c>
      <c r="R37" s="22" t="s">
        <v>11</v>
      </c>
      <c r="S37" s="21" t="s">
        <v>12</v>
      </c>
      <c r="T37" s="21" t="s">
        <v>13</v>
      </c>
      <c r="U37" s="21" t="s">
        <v>14</v>
      </c>
      <c r="V37" s="21" t="s">
        <v>15</v>
      </c>
      <c r="W37" s="23" t="s">
        <v>16</v>
      </c>
      <c r="X37" s="21" t="s">
        <v>17</v>
      </c>
      <c r="Y37" s="21" t="s">
        <v>18</v>
      </c>
      <c r="Z37" s="21" t="s">
        <v>19</v>
      </c>
      <c r="AA37" s="21" t="s">
        <v>20</v>
      </c>
      <c r="AB37" s="21" t="s">
        <v>21</v>
      </c>
      <c r="AC37" s="21" t="s">
        <v>22</v>
      </c>
      <c r="AD37" s="21" t="s">
        <v>23</v>
      </c>
      <c r="AE37" s="21" t="s">
        <v>24</v>
      </c>
      <c r="AF37" s="21" t="s">
        <v>25</v>
      </c>
      <c r="AG37" s="21" t="s">
        <v>26</v>
      </c>
      <c r="AH37" s="21" t="s">
        <v>5</v>
      </c>
      <c r="AI37" s="21" t="s">
        <v>17</v>
      </c>
      <c r="AJ37" s="21" t="s">
        <v>27</v>
      </c>
      <c r="AK37" s="21" t="s">
        <v>28</v>
      </c>
      <c r="AL37" s="21" t="s">
        <v>29</v>
      </c>
      <c r="AM37" s="21" t="s">
        <v>17</v>
      </c>
      <c r="AN37" s="21" t="s">
        <v>30</v>
      </c>
      <c r="AO37" s="21" t="s">
        <v>31</v>
      </c>
      <c r="AP37" s="21" t="s">
        <v>32</v>
      </c>
      <c r="AQ37" s="21" t="s">
        <v>33</v>
      </c>
      <c r="AR37" s="21" t="s">
        <v>34</v>
      </c>
      <c r="AS37" s="21" t="s">
        <v>35</v>
      </c>
      <c r="AT37" s="21" t="s">
        <v>36</v>
      </c>
      <c r="AU37" s="21" t="s">
        <v>37</v>
      </c>
      <c r="AV37" s="21" t="s">
        <v>38</v>
      </c>
      <c r="AW37" s="21" t="s">
        <v>6</v>
      </c>
      <c r="AX37" s="21" t="s">
        <v>39</v>
      </c>
      <c r="AY37" s="21" t="s">
        <v>40</v>
      </c>
      <c r="AZ37" s="24" t="s">
        <v>41</v>
      </c>
      <c r="BA37" s="21" t="s">
        <v>42</v>
      </c>
      <c r="BB37" s="21" t="s">
        <v>43</v>
      </c>
      <c r="BC37" s="21" t="s">
        <v>44</v>
      </c>
      <c r="BD37" s="21" t="s">
        <v>45</v>
      </c>
      <c r="BE37" s="21" t="s">
        <v>46</v>
      </c>
      <c r="BF37" s="21" t="s">
        <v>47</v>
      </c>
      <c r="BG37" s="21" t="s">
        <v>48</v>
      </c>
      <c r="BH37" s="21" t="s">
        <v>49</v>
      </c>
      <c r="BI37" s="186"/>
      <c r="BJ37" s="25"/>
      <c r="BK37" s="25"/>
      <c r="BL37" s="25"/>
      <c r="BM37" s="25"/>
      <c r="BN37" s="25"/>
      <c r="BO37" s="25"/>
      <c r="BP37" s="21" t="s">
        <v>18</v>
      </c>
      <c r="BQ37" s="21" t="s">
        <v>31</v>
      </c>
      <c r="BR37" s="21" t="s">
        <v>50</v>
      </c>
      <c r="BS37" s="21" t="s">
        <v>51</v>
      </c>
      <c r="BT37" s="25"/>
      <c r="BU37" s="25"/>
      <c r="BV37" s="21" t="s">
        <v>24</v>
      </c>
      <c r="BW37" s="21" t="s">
        <v>16</v>
      </c>
      <c r="BX37" s="21" t="s">
        <v>52</v>
      </c>
      <c r="BY37" s="21" t="s">
        <v>53</v>
      </c>
      <c r="BZ37" s="21" t="s">
        <v>28</v>
      </c>
    </row>
    <row r="38" spans="1:78" ht="46.5" x14ac:dyDescent="0.25">
      <c r="A38" s="26" t="s">
        <v>2965</v>
      </c>
      <c r="B38" s="26" t="s">
        <v>210</v>
      </c>
      <c r="C38" s="27" t="s">
        <v>417</v>
      </c>
      <c r="D38" s="28"/>
      <c r="E38" s="28"/>
      <c r="F38" s="58">
        <v>1200</v>
      </c>
      <c r="G38" s="30">
        <v>6</v>
      </c>
      <c r="H38" s="31" t="s">
        <v>6</v>
      </c>
      <c r="I38" s="32">
        <v>7</v>
      </c>
      <c r="J38" s="33">
        <v>5</v>
      </c>
      <c r="K38" s="32">
        <v>7</v>
      </c>
      <c r="L38" s="33">
        <v>6</v>
      </c>
      <c r="M38" s="32">
        <v>8</v>
      </c>
      <c r="N38" s="33">
        <v>5</v>
      </c>
      <c r="O38" s="29">
        <v>1.6499999999999899</v>
      </c>
      <c r="P38" s="34">
        <v>3.1333333333333302</v>
      </c>
      <c r="Q38" s="35">
        <v>96.328106789397097</v>
      </c>
      <c r="R38" s="36">
        <v>1.9140533946985301</v>
      </c>
      <c r="S38" s="37">
        <v>-1</v>
      </c>
      <c r="T38" s="38">
        <v>1</v>
      </c>
      <c r="U38" s="29">
        <v>-2.4500000000000099</v>
      </c>
      <c r="V38" s="29">
        <v>-1.6</v>
      </c>
      <c r="W38" s="39"/>
      <c r="X38" s="62">
        <v>58</v>
      </c>
      <c r="Y38" s="29">
        <v>133</v>
      </c>
      <c r="Z38" s="17"/>
      <c r="AA38" s="26" t="s">
        <v>192</v>
      </c>
      <c r="AB38" s="41" t="s">
        <v>58</v>
      </c>
      <c r="AC38" s="42" t="str">
        <f>"" &amp; IF(AND(S38&lt;=-1.5,NOT(ISBLANK(AQ38))),"Z","")</f>
        <v/>
      </c>
      <c r="AD38" s="48" t="str">
        <f>IF(AND(ISNUMBER(BD38),VALUE(BD38)&gt;=3,VALUE(T38)&gt;=-0.5),IF(AND(VALUE(Q38)&gt;=94,VALUE(Q38)&lt;444), IF(VALUE(P38)&gt;=2,"***","**"),"*"),"")</f>
        <v/>
      </c>
      <c r="AE38" s="48" t="str">
        <f>IF(AND(BD38&gt;2,OR(ISNUMBER(SEARCH("P",AA38)),ISNUMBER(SEARCH("EP",AA38)),ISNUMBER(SEARCH("E",AA38)))),"WP@",IF(BD38&gt;2,"W@",IF(OR(ISNUMBER(SEARCH("P",AA38)),ISNUMBER(SEARCH("EP",AA38)),ISNUMBER(SEARCH("E",AA38))),"P@","@")))</f>
        <v>@</v>
      </c>
      <c r="AF38" s="45"/>
      <c r="AG38" s="46" t="str">
        <f>IF(OR(F38&lt;1401,F38&gt;=1600),IF(AND(OR(AB38="*",AB38="***",AB38="E*",AB38="E***"),P38&gt;=2,T38&gt;-2.1),IF(AND(ISNUMBER(BD38),VALUE(BD38)&gt;2),"**","*"),""),"")</f>
        <v/>
      </c>
      <c r="AH38" s="30">
        <v>6</v>
      </c>
      <c r="AI38" s="62">
        <v>58</v>
      </c>
      <c r="AJ38" s="48" t="str">
        <f>IF(AND(S38&gt;=2,T38&gt;=0),IF(AND(ISNUMBER(BD38),VALUE(BD38)&gt;=3),IF(LEN(AQ38)&gt;0,"***","**"),"*"),"")</f>
        <v/>
      </c>
      <c r="AK38" s="42" t="str">
        <f>IF(AND(S38&gt;=3,AND(OR(AND(I38&lt;=7,I38-K38&gt;=3),AND(K38&lt;=7,K38-M38&gt;=3)),N38&lt;=4)),6,IF(S38&gt;=3,"3T",IF(AND(OR(AND(I38&lt;=7,I38-K38&gt;=3),AND(K38&lt;=7,K38-M38&gt;=3)),N38&lt;=4),"3P","")))</f>
        <v/>
      </c>
      <c r="AL38" s="63" t="str">
        <f>IF(OR(K38-M38&gt;=5,T38&gt;4.9,AND(K38-M38&gt;=1,T38&gt;5)),IF(P38&lt;-3,"***",IF(P38&lt;0,"**","*")),"")</f>
        <v/>
      </c>
      <c r="AM38" s="62">
        <v>58</v>
      </c>
      <c r="AN38" s="49" t="str">
        <f>IF(AND(OR(M38=1,M38=2,M38=3,M38=4),Q38&gt;=97.5),"G",IF(OR(AND(N38&lt;=3,M38&lt;8,T38&gt;-1.6,Q38&gt;=95,Q38&lt;300),AND(OR(M38=1,M38=2,M38=3),Q38&lt;97.5)),"GR",""))</f>
        <v/>
      </c>
      <c r="AO38" s="29">
        <v>0</v>
      </c>
      <c r="AP38" s="28"/>
      <c r="AQ38" s="28"/>
      <c r="AR38" s="28"/>
      <c r="AS38" s="28"/>
      <c r="AT38" s="50" t="str">
        <f>IF(LEN(AN38)&gt;0,IF(AL38="**","$",IF(AL38="***",IF(LEN(AQ38)&gt;0,"$$$","$$"), "")), "")</f>
        <v/>
      </c>
      <c r="AU38" s="48" t="str">
        <f>CONCATENATE(IF(LEN(AN38)&gt;0,IF(AND(AD38="**",AB38="*"),IF(LEN(AQ38)&gt;0,"$$$","$$"),IF(AJ38="***","$$$",IF(AND(AJ38="**",AB38="*"),"$$",IF(AND(OR(AD38="**",AD38="***"),LEN(AQ38)&gt;0),"$$","")))),IF(AND(OR(AD38="**",AD38="***"),LEN(AQ38)&gt;0),"$$","")),IF(AND(T38&lt;2,AQ38="#"),"#",""))</f>
        <v/>
      </c>
      <c r="AV38" s="48" t="str">
        <f>IF(LEN(AN38)&gt;0,IF(AG38="**","$$",IF(AG38="***","$$$",IF(AD38="***",IF(OR(AB38="***",LEN(AQ38)&gt;0),"$$$",""),""))),"")</f>
        <v/>
      </c>
      <c r="AW38" s="26" t="s">
        <v>6</v>
      </c>
      <c r="AX38" s="51">
        <v>1.6</v>
      </c>
      <c r="AY38" s="65">
        <v>1198</v>
      </c>
      <c r="AZ38" s="24" t="s">
        <v>51</v>
      </c>
      <c r="BA38" s="29">
        <v>86.328106789397097</v>
      </c>
      <c r="BB38" s="66">
        <v>92.061440122730403</v>
      </c>
      <c r="BC38" s="54" t="s">
        <v>2966</v>
      </c>
      <c r="BD38" s="29">
        <v>2</v>
      </c>
      <c r="BE38" s="55"/>
      <c r="BF38" s="55"/>
      <c r="BG38" s="55"/>
      <c r="BH38" s="55"/>
      <c r="BI38" s="187"/>
      <c r="BJ38" s="17"/>
      <c r="BK38" s="17"/>
      <c r="BL38" s="17"/>
      <c r="BM38" s="17"/>
      <c r="BN38" s="17"/>
      <c r="BO38" s="17"/>
      <c r="BP38" s="29">
        <v>133</v>
      </c>
      <c r="BQ38" s="29">
        <v>0</v>
      </c>
      <c r="BR38" s="56">
        <v>96.6</v>
      </c>
      <c r="BS38" s="76" t="s">
        <v>88</v>
      </c>
      <c r="BT38" s="26"/>
      <c r="BU38" s="26"/>
      <c r="BV38" s="49" t="str">
        <f>IF(AND(BD38&gt;2,OR(ISNUMBER(SEARCH("P",AA38)),ISNUMBER(SEARCH("EP",AA38)),ISNUMBER(SEARCH("E",AA38)))),"WP@",IF(BD38&gt;2,"W@",IF(OR(ISNUMBER(SEARCH("P",AA38)),ISNUMBER(SEARCH("EP",AA38)),ISNUMBER(SEARCH("E",AA38))),"P@","@")))</f>
        <v>@</v>
      </c>
      <c r="BW38" s="26"/>
      <c r="BX38" s="17"/>
      <c r="BY38" s="17"/>
      <c r="BZ38" s="49" t="str">
        <f>IF(AND(S38&gt;=3,AND(OR(AND(I38&lt;=7,I38-K38&gt;=3),AND(K38&lt;=7,K38-M38&gt;=3)),N38&lt;=4)),6,IF(S38&gt;=3,"3T",IF(AND(OR(AND(I38&lt;=7,I38-K38&gt;=3),AND(K38&lt;=7,K38-M38&gt;=3)),N38&lt;=4),"3P","")))</f>
        <v/>
      </c>
    </row>
    <row r="39" spans="1:78" ht="15.95" customHeight="1" x14ac:dyDescent="0.25">
      <c r="A39" s="162"/>
      <c r="B39" s="155"/>
      <c r="C39" s="155"/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5"/>
      <c r="AF39" s="155"/>
      <c r="AG39" s="155"/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55"/>
      <c r="BD39" s="155"/>
      <c r="BE39" s="155"/>
      <c r="BF39" s="155"/>
      <c r="BG39" s="155"/>
      <c r="BH39" s="155"/>
      <c r="BI39" s="155"/>
      <c r="BJ39" s="155"/>
      <c r="BK39" s="155"/>
      <c r="BL39" s="155"/>
      <c r="BM39" s="155"/>
      <c r="BN39" s="155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7"/>
      <c r="BZ39" s="49"/>
    </row>
    <row r="40" spans="1:78" ht="46.5" x14ac:dyDescent="0.25">
      <c r="A40" s="26" t="s">
        <v>2965</v>
      </c>
      <c r="B40" s="26" t="s">
        <v>1776</v>
      </c>
      <c r="C40" s="27" t="s">
        <v>417</v>
      </c>
      <c r="D40" s="28" t="s">
        <v>166</v>
      </c>
      <c r="E40" s="28"/>
      <c r="F40" s="29">
        <v>1000</v>
      </c>
      <c r="G40" s="30">
        <v>3</v>
      </c>
      <c r="H40" s="31" t="s">
        <v>6</v>
      </c>
      <c r="I40" s="32">
        <v>9</v>
      </c>
      <c r="J40" s="33">
        <v>3</v>
      </c>
      <c r="K40" s="32">
        <v>11</v>
      </c>
      <c r="L40" s="33">
        <v>4</v>
      </c>
      <c r="M40" s="32">
        <v>4</v>
      </c>
      <c r="N40" s="33">
        <v>3</v>
      </c>
      <c r="O40" s="29">
        <v>0</v>
      </c>
      <c r="P40" s="38">
        <v>1.325</v>
      </c>
      <c r="Q40" s="36">
        <v>105.76839875706899</v>
      </c>
      <c r="R40" s="36">
        <v>4.9841993785346297</v>
      </c>
      <c r="S40" s="37">
        <v>-1</v>
      </c>
      <c r="T40" s="38">
        <v>1.25</v>
      </c>
      <c r="U40" s="29">
        <v>2.4</v>
      </c>
      <c r="V40" s="38">
        <v>3.5000000000000102</v>
      </c>
      <c r="W40" s="39"/>
      <c r="X40" s="40">
        <v>58</v>
      </c>
      <c r="Y40" s="72">
        <v>132</v>
      </c>
      <c r="Z40" s="87">
        <v>35</v>
      </c>
      <c r="AA40" s="26" t="s">
        <v>57</v>
      </c>
      <c r="AB40" s="41" t="s">
        <v>65</v>
      </c>
      <c r="AC40" s="42" t="str">
        <f>"i" &amp; IF(AND(S40&lt;=-1.5,NOT(ISBLANK(AQ40))),"Z","")</f>
        <v>i</v>
      </c>
      <c r="AD40" s="43" t="str">
        <f>IF(AND(ISNUMBER(BD40),VALUE(BD40)&gt;=3,VALUE(T40)&gt;=-0.5),IF(AND(VALUE(Q40)&gt;=94,VALUE(Q40)&lt;444), IF(VALUE(P40)&gt;=2,"***","**"),"*"),"")</f>
        <v/>
      </c>
      <c r="AE40" s="44"/>
      <c r="AF40" s="45"/>
      <c r="AG40" s="46" t="str">
        <f>IF(OR(F40&lt;1401,F40&gt;=1600),IF(AND(OR(AB40="*",AB40="***",AB40="E*",AB40="E***"),P40&gt;=2,T40&gt;-2.1),IF(AND(ISNUMBER(BD40),VALUE(BD40)&gt;2),"**","*"),""),"")</f>
        <v/>
      </c>
      <c r="AH40" s="30">
        <v>3</v>
      </c>
      <c r="AI40" s="47">
        <v>58</v>
      </c>
      <c r="AJ40" s="48" t="str">
        <f>IF(AND(S40&gt;=2,T40&gt;=0),IF(AND(ISNUMBER(BD40),VALUE(BD40)&gt;=3),IF(LEN(AQ40)&gt;0,"***","**"),"*"),"")</f>
        <v/>
      </c>
      <c r="AK40" s="42" t="str">
        <f>IF(AND(S40&gt;=3,AND(OR(AND(I40&lt;=7,I40-K40&gt;=3),AND(K40&lt;=7,K40-M40&gt;=3)),N40&lt;=4)),6,IF(S40&gt;=3,"3T",IF(AND(OR(AND(I40&lt;=7,I40-K40&gt;=3),AND(K40&lt;=7,K40-M40&gt;=3)),N40&lt;=4),"3P","")))</f>
        <v/>
      </c>
      <c r="AL40" s="46" t="str">
        <f>IF(OR(K40-M40&gt;=5,T40&gt;4.9,AND(K40-M40&gt;=1,T40&gt;5)),IF(P40&lt;-3,"***",IF(P40&lt;0,"**","*")),"")</f>
        <v>*</v>
      </c>
      <c r="AM40" s="40">
        <v>58</v>
      </c>
      <c r="AN40" s="108" t="str">
        <f>IF(AND(OR(M40=1,M40=2,M40=3,M40=4),Q40&gt;=97.5),"G",IF(OR(AND(N40&lt;=3,M40&lt;8,T40&gt;-1.6,Q40&gt;=95,Q40&lt;300),AND(OR(M40=1,M40=2,M40=3),Q40&lt;97.5)),"GR",""))</f>
        <v>G</v>
      </c>
      <c r="AO40" s="82">
        <v>1</v>
      </c>
      <c r="AP40" s="28"/>
      <c r="AQ40" s="28"/>
      <c r="AR40" s="28" t="s">
        <v>34</v>
      </c>
      <c r="AS40" s="28"/>
      <c r="AT40" s="50" t="str">
        <f>IF(LEN(AN40)&gt;0,IF(AL40="**","$",IF(AL40="***",IF(LEN(AQ40)&gt;0,"$$$","$$"), "")), "")</f>
        <v/>
      </c>
      <c r="AU40" s="48" t="str">
        <f>CONCATENATE(IF(LEN(AN40)&gt;0,IF(AND(AD40="**",AB40="*"),IF(LEN(AQ40)&gt;0,"$$$","$$"),IF(AJ40="***","$$$",IF(AND(AJ40="**",AB40="*"),"$$",IF(AND(OR(AD40="**",AD40="***"),LEN(AQ40)&gt;0),"$$","")))),IF(AND(OR(AD40="**",AD40="***"),LEN(AQ40)&gt;0),"$$","")),IF(AND(T40&lt;2,AQ40="#"),"#",""))</f>
        <v/>
      </c>
      <c r="AV40" s="48" t="str">
        <f>IF(LEN(AN40)&gt;0,IF(AG40="**","$$",IF(AG40="***","$$$",IF(AD40="***",IF(OR(AB40="***",LEN(AQ40)&gt;0),"$$$",""),""))),"")</f>
        <v/>
      </c>
      <c r="AW40" s="26" t="s">
        <v>6</v>
      </c>
      <c r="AX40" s="64">
        <v>4.5</v>
      </c>
      <c r="AY40" s="52">
        <v>1199</v>
      </c>
      <c r="AZ40" s="24" t="s">
        <v>51</v>
      </c>
      <c r="BA40" s="29">
        <v>95.5</v>
      </c>
      <c r="BB40" s="53">
        <v>95.842666666666702</v>
      </c>
      <c r="BC40" s="54" t="s">
        <v>2967</v>
      </c>
      <c r="BD40" s="29">
        <v>1</v>
      </c>
      <c r="BE40" s="55"/>
      <c r="BF40" s="55"/>
      <c r="BG40" s="55"/>
      <c r="BH40" s="55"/>
      <c r="BI40" s="187"/>
      <c r="BJ40" s="17"/>
      <c r="BK40" s="17"/>
      <c r="BL40" s="17"/>
      <c r="BM40" s="17"/>
      <c r="BN40" s="17"/>
      <c r="BO40" s="17"/>
      <c r="BP40" s="29">
        <v>132</v>
      </c>
      <c r="BQ40" s="82">
        <v>1</v>
      </c>
      <c r="BR40" s="56">
        <v>97.6</v>
      </c>
      <c r="BS40" s="76" t="s">
        <v>1002</v>
      </c>
      <c r="BT40" s="26" t="s">
        <v>166</v>
      </c>
      <c r="BU40" s="26"/>
      <c r="BV40" s="26"/>
      <c r="BW40" s="26"/>
      <c r="BX40" s="17"/>
      <c r="BY40" s="17"/>
      <c r="BZ40" s="49" t="str">
        <f>IF(AND(S40&gt;=3,AND(OR(AND(I40&lt;=7,I40-K40&gt;=3),AND(K40&lt;=7,K40-M40&gt;=3)),N40&lt;=4)),6,IF(S40&gt;=3,"3T",IF(AND(OR(AND(I40&lt;=7,I40-K40&gt;=3),AND(K40&lt;=7,K40-M40&gt;=3)),N40&lt;=4),"3P","")))</f>
        <v/>
      </c>
    </row>
    <row r="41" spans="1:78" ht="46.5" x14ac:dyDescent="0.25">
      <c r="A41" s="26" t="s">
        <v>2965</v>
      </c>
      <c r="B41" s="26" t="s">
        <v>2642</v>
      </c>
      <c r="C41" s="106" t="s">
        <v>269</v>
      </c>
      <c r="D41" s="28" t="s">
        <v>712</v>
      </c>
      <c r="E41" s="28"/>
      <c r="F41" s="58">
        <v>1200</v>
      </c>
      <c r="G41" s="30">
        <v>11</v>
      </c>
      <c r="H41" s="31" t="s">
        <v>6</v>
      </c>
      <c r="I41" s="59">
        <v>9</v>
      </c>
      <c r="J41" s="33">
        <v>9</v>
      </c>
      <c r="K41" s="59">
        <v>9</v>
      </c>
      <c r="L41" s="33">
        <v>9</v>
      </c>
      <c r="M41" s="59">
        <v>3</v>
      </c>
      <c r="N41" s="33">
        <v>1</v>
      </c>
      <c r="O41" s="29">
        <v>2.0999999999999899</v>
      </c>
      <c r="P41" s="38">
        <v>4.0999999999999703</v>
      </c>
      <c r="Q41" s="36">
        <v>104.52506005025801</v>
      </c>
      <c r="R41" s="36">
        <v>3.1625300251289401</v>
      </c>
      <c r="S41" s="37">
        <v>0</v>
      </c>
      <c r="T41" s="38">
        <v>8.25</v>
      </c>
      <c r="U41" s="29">
        <v>-4.3</v>
      </c>
      <c r="V41" s="38">
        <v>2.2000000000000099</v>
      </c>
      <c r="W41" s="39"/>
      <c r="X41" s="40">
        <v>58</v>
      </c>
      <c r="Y41" s="72">
        <v>135</v>
      </c>
      <c r="Z41" s="29">
        <v>18</v>
      </c>
      <c r="AA41" s="26" t="s">
        <v>57</v>
      </c>
      <c r="AB41" s="41" t="s">
        <v>58</v>
      </c>
      <c r="AC41" s="42" t="str">
        <f>"" &amp; IF(AND(S41&lt;=-1.5,NOT(ISBLANK(AQ41))),"Z","")</f>
        <v/>
      </c>
      <c r="AD41" s="43" t="str">
        <f>IF(AND(ISNUMBER(BD41),VALUE(BD41)&gt;=3,VALUE(T41)&gt;=-0.5),IF(AND(VALUE(Q41)&gt;=94,VALUE(Q41)&lt;444), IF(VALUE(P41)&gt;=2,"***","**"),"*"),"")</f>
        <v/>
      </c>
      <c r="AE41" s="48" t="str">
        <f>IF(AND(BD41&gt;2,OR(ISNUMBER(SEARCH("P",AA41)),ISNUMBER(SEARCH("EP",AA41)),ISNUMBER(SEARCH("E",AA41)))),"WP@",IF(BD41&gt;2,"W@",IF(OR(ISNUMBER(SEARCH("P",AA41)),ISNUMBER(SEARCH("EP",AA41)),ISNUMBER(SEARCH("E",AA41))),"P@","@")))</f>
        <v>@</v>
      </c>
      <c r="AF41" s="45"/>
      <c r="AG41" s="46" t="str">
        <f>IF(OR(F41&lt;1401,F41&gt;=1600),IF(AND(OR(AB41="*",AB41="***",AB41="E*",AB41="E***"),P41&gt;=2,T41&gt;-2.1),IF(AND(ISNUMBER(BD41),VALUE(BD41)&gt;2),"**","*"),""),"")</f>
        <v/>
      </c>
      <c r="AH41" s="30">
        <v>11</v>
      </c>
      <c r="AI41" s="47">
        <v>58</v>
      </c>
      <c r="AJ41" s="48" t="str">
        <f>IF(AND(S41&gt;=2,T41&gt;=0),IF(AND(ISNUMBER(BD41),VALUE(BD41)&gt;=3),IF(LEN(AQ41)&gt;0,"***","**"),"*"),"")</f>
        <v/>
      </c>
      <c r="AK41" s="42" t="str">
        <f>IF(AND(S41&gt;=3,AND(OR(AND(I41&lt;=7,I41-K41&gt;=3),AND(K41&lt;=7,K41-M41&gt;=3)),N41&lt;=4)),6,IF(S41&gt;=3,"3T",IF(AND(OR(AND(I41&lt;=7,I41-K41&gt;=3),AND(K41&lt;=7,K41-M41&gt;=3)),N41&lt;=4),"3P","")))</f>
        <v/>
      </c>
      <c r="AL41" s="46" t="str">
        <f>IF(OR(K41-M41&gt;=5,T41&gt;4.9,AND(K41-M41&gt;=1,T41&gt;5)),IF(P41&lt;-3,"***",IF(P41&lt;0,"**","*")),"")</f>
        <v>*</v>
      </c>
      <c r="AM41" s="40">
        <v>58</v>
      </c>
      <c r="AN41" s="108" t="str">
        <f>CONCATENATE(IF(AND(OR(M41=1,M41=2,M41=3,M41=4),Q41&gt;=97.5),"G",IF(OR(AND(N41&lt;=3,M41&lt;8,T41&gt;-1.6,Q41&gt;=95,Q41&lt;300),AND(OR(M41=1,M41=2,M41=3),Q41&lt;97.5)),"GR","")),"*")</f>
        <v>G*</v>
      </c>
      <c r="AO41" s="29">
        <v>0</v>
      </c>
      <c r="AP41" s="28"/>
      <c r="AQ41" s="28" t="s">
        <v>33</v>
      </c>
      <c r="AR41" s="28"/>
      <c r="AS41" s="28"/>
      <c r="AT41" s="50" t="str">
        <f>IF(LEN(AN41)&gt;0,IF(AL41="**","$",IF(AL41="***",IF(LEN(AQ41)&gt;0,"$$$","$$"), "")), "")</f>
        <v/>
      </c>
      <c r="AU41" s="48" t="str">
        <f>CONCATENATE(IF(LEN(AN41)&gt;0,IF(AND(AD41="**",AB41="*"),IF(LEN(AQ41)&gt;0,"$$$","$$"),IF(AJ41="***","$$$",IF(AND(AJ41="**",AB41="*"),"$$",IF(AND(OR(AD41="**",AD41="***"),LEN(AQ41)&gt;0),"$$","")))),IF(AND(OR(AD41="**",AD41="***"),LEN(AQ41)&gt;0),"$$","")),IF(AND(T41&lt;2,AQ41="#"),"#",""))</f>
        <v/>
      </c>
      <c r="AV41" s="48" t="str">
        <f>IF(LEN(AN41)&gt;0,IF(AG41="**","$$",IF(AG41="***","$$$",IF(AD41="***",IF(OR(AB41="***",LEN(AQ41)&gt;0),"$$$",""),""))),"")</f>
        <v/>
      </c>
      <c r="AW41" s="26" t="s">
        <v>6</v>
      </c>
      <c r="AX41" s="51">
        <v>6.2</v>
      </c>
      <c r="AY41" s="79">
        <v>1201</v>
      </c>
      <c r="AZ41" s="24" t="s">
        <v>51</v>
      </c>
      <c r="BA41" s="29">
        <v>97</v>
      </c>
      <c r="BB41" s="66">
        <v>101.26666666666701</v>
      </c>
      <c r="BC41" s="54" t="s">
        <v>2968</v>
      </c>
      <c r="BD41" s="29">
        <v>1</v>
      </c>
      <c r="BE41" s="55"/>
      <c r="BF41" s="55"/>
      <c r="BG41" s="55"/>
      <c r="BH41" s="55"/>
      <c r="BI41" s="187"/>
      <c r="BJ41" s="17"/>
      <c r="BK41" s="17"/>
      <c r="BL41" s="17"/>
      <c r="BM41" s="17"/>
      <c r="BN41" s="17"/>
      <c r="BO41" s="17"/>
      <c r="BP41" s="29">
        <v>135</v>
      </c>
      <c r="BQ41" s="29">
        <v>0</v>
      </c>
      <c r="BR41" s="56">
        <v>94.6</v>
      </c>
      <c r="BS41" s="76" t="s">
        <v>88</v>
      </c>
      <c r="BT41" s="26" t="s">
        <v>712</v>
      </c>
      <c r="BU41" s="26"/>
      <c r="BV41" s="49" t="str">
        <f>IF(AND(BD41&gt;2,OR(ISNUMBER(SEARCH("P",AA41)),ISNUMBER(SEARCH("EP",AA41)),ISNUMBER(SEARCH("E",AA41)))),"WP@",IF(BD41&gt;2,"W@",IF(OR(ISNUMBER(SEARCH("P",AA41)),ISNUMBER(SEARCH("EP",AA41)),ISNUMBER(SEARCH("E",AA41))),"P@","@")))</f>
        <v>@</v>
      </c>
      <c r="BW41" s="26"/>
      <c r="BX41" s="17"/>
      <c r="BY41" s="17"/>
      <c r="BZ41" s="49" t="str">
        <f>IF(AND(S41&gt;=3,AND(OR(AND(I41&lt;=7,I41-K41&gt;=3),AND(K41&lt;=7,K41-M41&gt;=3)),N41&lt;=4)),6,IF(S41&gt;=3,"3T",IF(AND(OR(AND(I41&lt;=7,I41-K41&gt;=3),AND(K41&lt;=7,K41-M41&gt;=3)),N41&lt;=4),"3P","")))</f>
        <v/>
      </c>
    </row>
    <row r="42" spans="1:78" ht="21" customHeight="1" x14ac:dyDescent="0.25">
      <c r="A42" s="162"/>
      <c r="B42" s="155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7"/>
      <c r="BZ42" s="49"/>
    </row>
    <row r="43" spans="1:78" ht="46.5" x14ac:dyDescent="0.25">
      <c r="A43" s="26" t="s">
        <v>2965</v>
      </c>
      <c r="B43" s="26" t="s">
        <v>357</v>
      </c>
      <c r="C43" s="27" t="s">
        <v>77</v>
      </c>
      <c r="D43" s="28"/>
      <c r="E43" s="28"/>
      <c r="F43" s="29">
        <v>1400</v>
      </c>
      <c r="G43" s="30">
        <v>5</v>
      </c>
      <c r="H43" s="31" t="s">
        <v>78</v>
      </c>
      <c r="I43" s="32">
        <v>11</v>
      </c>
      <c r="J43" s="33">
        <v>6</v>
      </c>
      <c r="K43" s="32">
        <v>10</v>
      </c>
      <c r="L43" s="33">
        <v>5</v>
      </c>
      <c r="M43" s="32">
        <v>5</v>
      </c>
      <c r="N43" s="33">
        <v>5</v>
      </c>
      <c r="O43" s="29">
        <v>3.55</v>
      </c>
      <c r="P43" s="34">
        <v>1.3500000000000201</v>
      </c>
      <c r="Q43" s="35">
        <v>95.728606855543205</v>
      </c>
      <c r="R43" s="36">
        <v>1.56430342777156</v>
      </c>
      <c r="S43" s="37">
        <v>1</v>
      </c>
      <c r="T43" s="38">
        <v>0.25</v>
      </c>
      <c r="U43" s="29">
        <v>0.64999999999999503</v>
      </c>
      <c r="V43" s="29">
        <v>0.94999999999998896</v>
      </c>
      <c r="W43" s="39" t="s">
        <v>79</v>
      </c>
      <c r="X43" s="40">
        <v>59</v>
      </c>
      <c r="Y43" s="29">
        <v>134</v>
      </c>
      <c r="Z43" s="87">
        <v>59</v>
      </c>
      <c r="AA43" s="26" t="s">
        <v>57</v>
      </c>
      <c r="AB43" s="41" t="s">
        <v>58</v>
      </c>
      <c r="AC43" s="42" t="str">
        <f>"" &amp; IF(AND(S43&lt;=-1.5,NOT(ISBLANK(AQ43))),"Z","")</f>
        <v/>
      </c>
      <c r="AD43" s="43" t="str">
        <f>IF(AND(ISNUMBER(BD43),VALUE(BD43)&gt;=3,VALUE(T43)&gt;=-0.5),IF(AND(VALUE(Q43)&gt;=94,VALUE(Q43)&lt;444), IF(VALUE(P43)&gt;=2,"***","**"),"*"),"")</f>
        <v>**</v>
      </c>
      <c r="AE43" s="48" t="str">
        <f>IF(AND(BD43&gt;2,OR(ISNUMBER(SEARCH("P",AA43)),ISNUMBER(SEARCH("EP",AA43)),ISNUMBER(SEARCH("E",AA43)))),"WP@",IF(BD43&gt;2,"W@",IF(OR(ISNUMBER(SEARCH("P",AA43)),ISNUMBER(SEARCH("EP",AA43)),ISNUMBER(SEARCH("E",AA43))),"P@","@")))</f>
        <v>W@</v>
      </c>
      <c r="AF43" s="45"/>
      <c r="AG43" s="46" t="str">
        <f>IF(OR(F43&lt;1401,F43&gt;=1600),IF(AND(OR(AB43="*",AB43="***",AB43="E*",AB43="E***"),P43&gt;=2,T43&gt;-2.1),IF(AND(ISNUMBER(BD43),VALUE(BD43)&gt;2),"**","*"),""),"")</f>
        <v/>
      </c>
      <c r="AH43" s="30">
        <v>5</v>
      </c>
      <c r="AI43" s="47">
        <v>59</v>
      </c>
      <c r="AJ43" s="48" t="str">
        <f>IF(AND(S43&gt;=2,T43&gt;=0),IF(AND(ISNUMBER(BD43),VALUE(BD43)&gt;=3),IF(LEN(AQ43)&gt;0,"***","**"),"*"),"")</f>
        <v/>
      </c>
      <c r="AK43" s="42" t="str">
        <f>IF(AND(S43&gt;=3,AND(OR(AND(I43&lt;=7,I43-K43&gt;=3),AND(K43&lt;=7,K43-M43&gt;=3)),N43&lt;=4)),6,IF(S43&gt;=3,"3T",IF(AND(OR(AND(I43&lt;=7,I43-K43&gt;=3),AND(K43&lt;=7,K43-M43&gt;=3)),N43&lt;=4),"3P","")))</f>
        <v/>
      </c>
      <c r="AL43" s="46" t="str">
        <f>IF(OR(K43-M43&gt;=5,T43&gt;4.9,AND(K43-M43&gt;=1,T43&gt;5)),IF(P43&lt;-3,"***",IF(P43&lt;0,"**","*")),"")</f>
        <v>*</v>
      </c>
      <c r="AM43" s="40">
        <v>59</v>
      </c>
      <c r="AN43" s="49" t="str">
        <f>CONCATENATE(IF(AND(OR(M43=1,M43=2,M43=3,M43=4),Q43&gt;=97.5),"G",IF(OR(AND(N43&lt;=3,M43&lt;8,T43&gt;-1.6,Q43&gt;=95,Q43&lt;300),AND(OR(M43=1,M43=2,M43=3),Q43&lt;97.5)),"GR","")),"*")</f>
        <v>*</v>
      </c>
      <c r="AO43" s="29">
        <v>0</v>
      </c>
      <c r="AP43" s="28"/>
      <c r="AQ43" s="28"/>
      <c r="AR43" s="28" t="s">
        <v>34</v>
      </c>
      <c r="AS43" s="28"/>
      <c r="AT43" s="50" t="str">
        <f>IF(LEN(AN43)&gt;0,IF(AL43="**","$",IF(AL43="***",IF(LEN(AQ43)&gt;0,"$$$","$$"), "")), "")</f>
        <v/>
      </c>
      <c r="AU43" s="48" t="str">
        <f>CONCATENATE(IF(LEN(AN43)&gt;0,IF(AND(AD43="**",AB43="*"),IF(LEN(AQ43)&gt;0,"$$$","$$"),IF(AJ43="***","$$$",IF(AND(AJ43="**",AB43="*"),"$$",IF(AND(OR(AD43="**",AD43="***"),LEN(AQ43)&gt;0),"$$","")))),IF(AND(OR(AD43="**",AD43="***"),LEN(AQ43)&gt;0),"$$","")),IF(AND(T43&lt;2,AQ43="#"),"#",""))</f>
        <v/>
      </c>
      <c r="AV43" s="48" t="str">
        <f>IF(LEN(AN43)&gt;0,IF(AG43="**","$$",IF(AG43="***","$$$",IF(AD43="***",IF(OR(AB43="***",LEN(AQ43)&gt;0),"$$$",""),""))),"")</f>
        <v/>
      </c>
      <c r="AW43" s="26" t="s">
        <v>78</v>
      </c>
      <c r="AX43" s="51">
        <v>3.9</v>
      </c>
      <c r="AY43" s="52">
        <v>1196</v>
      </c>
      <c r="AZ43" s="24" t="s">
        <v>51</v>
      </c>
      <c r="BA43" s="29">
        <v>86.628606855543097</v>
      </c>
      <c r="BB43" s="53">
        <v>90.281940188876504</v>
      </c>
      <c r="BC43" s="54" t="s">
        <v>2969</v>
      </c>
      <c r="BD43" s="29">
        <v>3</v>
      </c>
      <c r="BE43" s="55"/>
      <c r="BF43" s="55"/>
      <c r="BG43" s="55"/>
      <c r="BH43" s="55"/>
      <c r="BI43" s="188" t="s">
        <v>2970</v>
      </c>
      <c r="BJ43" s="68" t="s">
        <v>532</v>
      </c>
      <c r="BK43" s="69" t="s">
        <v>655</v>
      </c>
      <c r="BL43" s="68" t="s">
        <v>1336</v>
      </c>
      <c r="BM43" s="68" t="s">
        <v>309</v>
      </c>
      <c r="BN43" s="68"/>
      <c r="BO43" s="17"/>
      <c r="BP43" s="29">
        <v>134</v>
      </c>
      <c r="BQ43" s="29">
        <v>0</v>
      </c>
      <c r="BR43" s="56">
        <v>99.7</v>
      </c>
      <c r="BS43" s="76" t="s">
        <v>108</v>
      </c>
      <c r="BT43" s="26"/>
      <c r="BU43" s="26"/>
      <c r="BV43" s="49" t="str">
        <f>IF(AND(BD43&gt;2,OR(ISNUMBER(SEARCH("P",AA43)),ISNUMBER(SEARCH("EP",AA43)),ISNUMBER(SEARCH("E",AA43)))),"WP@",IF(BD43&gt;2,"W@",IF(OR(ISNUMBER(SEARCH("P",AA43)),ISNUMBER(SEARCH("EP",AA43)),ISNUMBER(SEARCH("E",AA43))),"P@","@")))</f>
        <v>W@</v>
      </c>
      <c r="BW43" s="26" t="s">
        <v>79</v>
      </c>
      <c r="BX43" s="17"/>
      <c r="BY43" s="17"/>
      <c r="BZ43" s="49" t="str">
        <f>IF(AND(S43&gt;=3,AND(OR(AND(I43&lt;=7,I43-K43&gt;=3),AND(K43&lt;=7,K43-M43&gt;=3)),N43&lt;=4)),6,IF(S43&gt;=3,"3T",IF(AND(OR(AND(I43&lt;=7,I43-K43&gt;=3),AND(K43&lt;=7,K43-M43&gt;=3)),N43&lt;=4),"3P","")))</f>
        <v/>
      </c>
    </row>
    <row r="44" spans="1:78" ht="24" customHeight="1" x14ac:dyDescent="0.25">
      <c r="A44" s="162"/>
      <c r="B44" s="155"/>
      <c r="C44" s="155"/>
      <c r="D44" s="155"/>
      <c r="E44" s="155"/>
      <c r="F44" s="155"/>
      <c r="G44" s="155"/>
      <c r="H44" s="155"/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5"/>
      <c r="V44" s="155"/>
      <c r="W44" s="155"/>
      <c r="X44" s="155"/>
      <c r="Y44" s="155"/>
      <c r="Z44" s="155"/>
      <c r="AA44" s="155"/>
      <c r="AB44" s="155"/>
      <c r="AC44" s="155"/>
      <c r="AD44" s="155"/>
      <c r="AE44" s="155"/>
      <c r="AF44" s="155"/>
      <c r="AG44" s="155"/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  <c r="AT44" s="155"/>
      <c r="AU44" s="155"/>
      <c r="AV44" s="155"/>
      <c r="AW44" s="155"/>
      <c r="AX44" s="155"/>
      <c r="AY44" s="155"/>
      <c r="AZ44" s="155"/>
      <c r="BA44" s="155"/>
      <c r="BB44" s="155"/>
      <c r="BC44" s="155"/>
      <c r="BD44" s="155"/>
      <c r="BE44" s="155"/>
      <c r="BF44" s="155"/>
      <c r="BG44" s="155"/>
      <c r="BH44" s="155"/>
      <c r="BI44" s="155"/>
      <c r="BJ44" s="155"/>
      <c r="BK44" s="155"/>
      <c r="BL44" s="155"/>
      <c r="BM44" s="155"/>
      <c r="BN44" s="155"/>
      <c r="BO44" s="155"/>
      <c r="BP44" s="155"/>
      <c r="BQ44" s="155"/>
      <c r="BR44" s="155"/>
      <c r="BS44" s="155"/>
      <c r="BT44" s="155"/>
      <c r="BU44" s="155"/>
      <c r="BV44" s="155"/>
      <c r="BW44" s="155"/>
      <c r="BX44" s="155"/>
      <c r="BY44" s="17"/>
      <c r="BZ44" s="49"/>
    </row>
    <row r="45" spans="1:78" ht="46.5" x14ac:dyDescent="0.25">
      <c r="A45" s="26" t="s">
        <v>2965</v>
      </c>
      <c r="B45" s="26" t="s">
        <v>1000</v>
      </c>
      <c r="C45" s="106" t="s">
        <v>269</v>
      </c>
      <c r="D45" s="28"/>
      <c r="E45" s="28"/>
      <c r="F45" s="58">
        <v>1200</v>
      </c>
      <c r="G45" s="30">
        <v>1</v>
      </c>
      <c r="H45" s="31" t="s">
        <v>6</v>
      </c>
      <c r="I45" s="32">
        <v>2</v>
      </c>
      <c r="J45" s="33">
        <v>1</v>
      </c>
      <c r="K45" s="32">
        <v>2</v>
      </c>
      <c r="L45" s="33">
        <v>1</v>
      </c>
      <c r="M45" s="32">
        <v>2</v>
      </c>
      <c r="N45" s="33">
        <v>0</v>
      </c>
      <c r="O45" s="29">
        <v>-0.250000000000004</v>
      </c>
      <c r="P45" s="29">
        <v>0.15999999999999701</v>
      </c>
      <c r="Q45" s="36">
        <v>105.499446770536</v>
      </c>
      <c r="R45" s="36">
        <v>3.1497233852680799</v>
      </c>
      <c r="S45" s="37">
        <v>0</v>
      </c>
      <c r="T45" s="38">
        <v>0.65</v>
      </c>
      <c r="U45" s="29">
        <v>2.2999999999999998</v>
      </c>
      <c r="V45" s="29">
        <v>2.5</v>
      </c>
      <c r="W45" s="39"/>
      <c r="X45" s="40">
        <v>59</v>
      </c>
      <c r="Y45" s="72">
        <v>134</v>
      </c>
      <c r="Z45" s="87">
        <v>74</v>
      </c>
      <c r="AA45" s="85" t="s">
        <v>119</v>
      </c>
      <c r="AB45" s="41" t="s">
        <v>101</v>
      </c>
      <c r="AC45" s="42" t="str">
        <f>"i" &amp; IF(AND(S45&lt;=-1.5,NOT(ISBLANK(AQ45))),"Z","")</f>
        <v>i</v>
      </c>
      <c r="AD45" s="43" t="str">
        <f>IF(AND(ISNUMBER(BD45),VALUE(BD45)&gt;=3,VALUE(T45)&gt;=-0.5),IF(AND(VALUE(Q45)&gt;=94,VALUE(Q45)&lt;444), IF(VALUE(P45)&gt;=2,"***","**"),"*"),"")</f>
        <v/>
      </c>
      <c r="AE45" s="44"/>
      <c r="AF45" s="45" t="s">
        <v>681</v>
      </c>
      <c r="AG45" s="46" t="str">
        <f>IF(OR(F45&lt;1401,F45&gt;=1600),IF(AND(OR(AB45="*",AB45="***",AB45="E*",AB45="E***"),P45&gt;=2,T45&gt;-2.1),IF(AND(ISNUMBER(BD45),VALUE(BD45)&gt;2),"**","*"),""),"")</f>
        <v/>
      </c>
      <c r="AH45" s="30">
        <v>1</v>
      </c>
      <c r="AI45" s="47">
        <v>59</v>
      </c>
      <c r="AJ45" s="48" t="str">
        <f>IF(AND(S45&gt;=2,T45&gt;=0),IF(AND(ISNUMBER(BD45),VALUE(BD45)&gt;=3),IF(LEN(AQ45)&gt;0,"***","**"),"*"),"")</f>
        <v/>
      </c>
      <c r="AK45" s="42" t="str">
        <f>IF(AND(S45&gt;=3,AND(OR(AND(I45&lt;=7,I45-K45&gt;=3),AND(K45&lt;=7,K45-M45&gt;=3)),N45&lt;=4)),6,IF(S45&gt;=3,"3T",IF(AND(OR(AND(I45&lt;=7,I45-K45&gt;=3),AND(K45&lt;=7,K45-M45&gt;=3)),N45&lt;=4),"3P","")))</f>
        <v/>
      </c>
      <c r="AL45" s="46" t="str">
        <f>IF(OR(K45-M45&gt;=5,T45&gt;4.9,AND(K45-M45&gt;=1,T45&gt;5)),IF(P45&lt;-3,"***",IF(P45&lt;0,"**","*")),"")</f>
        <v/>
      </c>
      <c r="AM45" s="40">
        <v>59</v>
      </c>
      <c r="AN45" s="144" t="str">
        <f>CONCATENATE(IF(AND(OR(M45=1,M45=2,M45=3,M45=4),Q45&gt;=97.5),"G",IF(OR(AND(N45&lt;=3,M45&lt;8,T45&gt;-1.6,Q45&gt;=95,Q45&lt;300),AND(OR(M45=1,M45=2,M45=3),Q45&lt;97.5)),"GR","")),"*")</f>
        <v>G*</v>
      </c>
      <c r="AO45" s="29">
        <v>0</v>
      </c>
      <c r="AP45" s="28" t="s">
        <v>32</v>
      </c>
      <c r="AQ45" s="28"/>
      <c r="AR45" s="28"/>
      <c r="AS45" s="28"/>
      <c r="AT45" s="50" t="str">
        <f>IF(LEN(AN45)&gt;0,IF(AL45="**","$",IF(AL45="***",IF(LEN(AQ45)&gt;0,"$$$","$$"), "")), "")</f>
        <v/>
      </c>
      <c r="AU45" s="48" t="str">
        <f>CONCATENATE(IF(LEN(AN45)&gt;0,IF(AND(AD45="**",AB45="*"),IF(LEN(AQ45)&gt;0,"$$$","$$"),IF(AJ45="***","$$$",IF(AND(AJ45="**",AB45="*"),"$$",IF(AND(OR(AD45="**",AD45="***"),LEN(AQ45)&gt;0),"$$","")))),IF(AND(OR(AD45="**",AD45="***"),LEN(AQ45)&gt;0),"$$","")),IF(AND(T45&lt;2,AQ45="#"),"#",""))</f>
        <v/>
      </c>
      <c r="AV45" s="48" t="str">
        <f>IF(LEN(AN45)&gt;0,IF(AG45="**","$$",IF(AG45="***","$$$",IF(AD45="***",IF(OR(AB45="***",LEN(AQ45)&gt;0),"$$$",""),""))),"")</f>
        <v/>
      </c>
      <c r="AW45" s="26" t="s">
        <v>6</v>
      </c>
      <c r="AX45" s="51">
        <v>2.2999999999999998</v>
      </c>
      <c r="AY45" s="52">
        <v>1196</v>
      </c>
      <c r="AZ45" s="24" t="s">
        <v>226</v>
      </c>
      <c r="BA45" s="29">
        <v>98.8</v>
      </c>
      <c r="BB45" s="66">
        <v>101.824</v>
      </c>
      <c r="BC45" s="54" t="s">
        <v>2971</v>
      </c>
      <c r="BD45" s="29">
        <v>2</v>
      </c>
      <c r="BE45" s="55"/>
      <c r="BF45" s="55"/>
      <c r="BG45" s="55"/>
      <c r="BH45" s="55"/>
      <c r="BI45" s="191" t="s">
        <v>2972</v>
      </c>
      <c r="BJ45" s="68" t="s">
        <v>650</v>
      </c>
      <c r="BK45" s="68" t="s">
        <v>1583</v>
      </c>
      <c r="BL45" s="68" t="s">
        <v>1272</v>
      </c>
      <c r="BM45" s="68" t="s">
        <v>601</v>
      </c>
      <c r="BN45" s="68"/>
      <c r="BO45" s="17"/>
      <c r="BP45" s="29">
        <v>134</v>
      </c>
      <c r="BQ45" s="29">
        <v>0</v>
      </c>
      <c r="BR45" s="56">
        <v>98.25</v>
      </c>
      <c r="BS45" s="76" t="s">
        <v>108</v>
      </c>
      <c r="BT45" s="26"/>
      <c r="BU45" s="26"/>
      <c r="BV45" s="26"/>
      <c r="BW45" s="26"/>
      <c r="BX45" s="17"/>
      <c r="BY45" s="17"/>
      <c r="BZ45" s="49" t="str">
        <f>IF(AND(S45&gt;=3,AND(OR(AND(I45&lt;=7,I45-K45&gt;=3),AND(K45&lt;=7,K45-M45&gt;=3)),N45&lt;=4)),6,IF(S45&gt;=3,"3T",IF(AND(OR(AND(I45&lt;=7,I45-K45&gt;=3),AND(K45&lt;=7,K45-M45&gt;=3)),N45&lt;=4),"3P","")))</f>
        <v/>
      </c>
    </row>
    <row r="46" spans="1:78" ht="30" customHeight="1" x14ac:dyDescent="0.25">
      <c r="A46" s="156" t="s">
        <v>152</v>
      </c>
      <c r="B46" s="155"/>
      <c r="C46" s="155"/>
      <c r="D46" s="155"/>
      <c r="E46" s="155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D46" s="155"/>
      <c r="AE46" s="155"/>
      <c r="AF46" s="155"/>
      <c r="AG46" s="155"/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7"/>
      <c r="BZ46" s="49"/>
    </row>
    <row r="47" spans="1:78" ht="46.5" x14ac:dyDescent="0.25">
      <c r="A47" s="26" t="s">
        <v>2965</v>
      </c>
      <c r="B47" s="26" t="s">
        <v>1148</v>
      </c>
      <c r="C47" s="106" t="s">
        <v>827</v>
      </c>
      <c r="D47" s="28"/>
      <c r="E47" s="28"/>
      <c r="F47" s="58">
        <v>1200</v>
      </c>
      <c r="G47" s="80">
        <v>1</v>
      </c>
      <c r="H47" s="31" t="s">
        <v>6</v>
      </c>
      <c r="I47" s="32">
        <v>3</v>
      </c>
      <c r="J47" s="33">
        <v>1</v>
      </c>
      <c r="K47" s="32">
        <v>3</v>
      </c>
      <c r="L47" s="33">
        <v>2</v>
      </c>
      <c r="M47" s="32">
        <v>1</v>
      </c>
      <c r="N47" s="33">
        <v>0</v>
      </c>
      <c r="O47" s="29">
        <v>-0.49999999999998901</v>
      </c>
      <c r="P47" s="29">
        <v>-0.83999999999998898</v>
      </c>
      <c r="Q47" s="36">
        <v>100.129374562412</v>
      </c>
      <c r="R47" s="36">
        <v>6.4687281206232697E-2</v>
      </c>
      <c r="S47" s="37">
        <v>0</v>
      </c>
      <c r="T47" s="38">
        <v>1.5</v>
      </c>
      <c r="U47" s="29">
        <v>0.80000000000000104</v>
      </c>
      <c r="V47" s="29">
        <v>2.0000000000000102</v>
      </c>
      <c r="W47" s="39"/>
      <c r="X47" s="40">
        <v>61</v>
      </c>
      <c r="Y47" s="72">
        <v>117</v>
      </c>
      <c r="Z47" s="29">
        <v>21</v>
      </c>
      <c r="AA47" s="85" t="s">
        <v>252</v>
      </c>
      <c r="AB47" s="41" t="s">
        <v>101</v>
      </c>
      <c r="AC47" s="42" t="str">
        <f>"" &amp; IF(AND(S47&lt;=-1.5,NOT(ISBLANK(AQ47))),"Z","")</f>
        <v/>
      </c>
      <c r="AD47" s="43" t="str">
        <f t="shared" ref="AD47:AD52" si="9">IF(AND(ISNUMBER(BD47),VALUE(BD47)&gt;=3,VALUE(T47)&gt;=-0.5),IF(AND(VALUE(Q47)&gt;=94,VALUE(Q47)&lt;444), IF(VALUE(P47)&gt;=2,"***","**"),"*"),"")</f>
        <v/>
      </c>
      <c r="AE47" s="44"/>
      <c r="AF47" s="45" t="s">
        <v>681</v>
      </c>
      <c r="AG47" s="46" t="str">
        <f t="shared" ref="AG47:AG52" si="10">IF(OR(F47&lt;1401,F47&gt;=1600),IF(AND(OR(AB47="*",AB47="***",AB47="E*",AB47="E***"),P47&gt;=2,T47&gt;-2.1),IF(AND(ISNUMBER(BD47),VALUE(BD47)&gt;2),"**","*"),""),"")</f>
        <v/>
      </c>
      <c r="AH47" s="30">
        <v>1</v>
      </c>
      <c r="AI47" s="47">
        <v>61</v>
      </c>
      <c r="AJ47" s="48" t="str">
        <f t="shared" ref="AJ47:AJ52" si="11">IF(AND(S47&gt;=2,T47&gt;=0),IF(AND(ISNUMBER(BD47),VALUE(BD47)&gt;=3),IF(LEN(AQ47)&gt;0,"***","**"),"*"),"")</f>
        <v/>
      </c>
      <c r="AK47" s="42" t="str">
        <f t="shared" ref="AK47:AK52" si="12">IF(AND(S47&gt;=3,AND(OR(AND(I47&lt;=7,I47-K47&gt;=3),AND(K47&lt;=7,K47-M47&gt;=3)),N47&lt;=4)),6,IF(S47&gt;=3,"3T",IF(AND(OR(AND(I47&lt;=7,I47-K47&gt;=3),AND(K47&lt;=7,K47-M47&gt;=3)),N47&lt;=4),"3P","")))</f>
        <v/>
      </c>
      <c r="AL47" s="46" t="str">
        <f t="shared" ref="AL47:AL52" si="13">IF(OR(K47-M47&gt;=5,T47&gt;4.9,AND(K47-M47&gt;=1,T47&gt;5)),IF(P47&lt;-3,"***",IF(P47&lt;0,"**","*")),"")</f>
        <v/>
      </c>
      <c r="AM47" s="40">
        <v>61</v>
      </c>
      <c r="AN47" s="135" t="str">
        <f>IF(AND(OR(M47=1,M47=2,M47=3,M47=4),Q47&gt;=97.5),"G",IF(OR(AND(N47&lt;=3,M47&lt;8,T47&gt;-1.6,Q47&gt;=95,Q47&lt;300),AND(OR(M47=1,M47=2,M47=3),Q47&lt;97.5)),"GR",""))</f>
        <v>G</v>
      </c>
      <c r="AO47" s="29">
        <v>0</v>
      </c>
      <c r="AP47" s="28"/>
      <c r="AQ47" s="28"/>
      <c r="AR47" s="28"/>
      <c r="AS47" s="28"/>
      <c r="AT47" s="50" t="str">
        <f t="shared" ref="AT47:AT52" si="14">IF(LEN(AN47)&gt;0,IF(AL47="**","$",IF(AL47="***",IF(LEN(AQ47)&gt;0,"$$$","$$"), "")), "")</f>
        <v/>
      </c>
      <c r="AU47" s="48" t="str">
        <f t="shared" ref="AU47:AU52" si="15">CONCATENATE(IF(LEN(AN47)&gt;0,IF(AND(AD47="**",AB47="*"),IF(LEN(AQ47)&gt;0,"$$$","$$"),IF(AJ47="***","$$$",IF(AND(AJ47="**",AB47="*"),"$$",IF(AND(OR(AD47="**",AD47="***"),LEN(AQ47)&gt;0),"$$","")))),IF(AND(OR(AD47="**",AD47="***"),LEN(AQ47)&gt;0),"$$","")),IF(AND(T47&lt;2,AQ47="#"),"#",""))</f>
        <v/>
      </c>
      <c r="AV47" s="48" t="str">
        <f t="shared" ref="AV47:AV52" si="16">IF(LEN(AN47)&gt;0,IF(AG47="**","$$",IF(AG47="***","$$$",IF(AD47="***",IF(OR(AB47="***",LEN(AQ47)&gt;0),"$$$",""),""))),"")</f>
        <v/>
      </c>
      <c r="AW47" s="26" t="s">
        <v>6</v>
      </c>
      <c r="AX47" s="51">
        <v>2.2999999999999998</v>
      </c>
      <c r="AY47" s="52">
        <v>1168</v>
      </c>
      <c r="AZ47" s="24" t="s">
        <v>475</v>
      </c>
      <c r="BA47" s="29">
        <v>96.129374562412494</v>
      </c>
      <c r="BB47" s="141">
        <v>84.881374562412503</v>
      </c>
      <c r="BC47" s="54" t="s">
        <v>745</v>
      </c>
      <c r="BD47" s="29">
        <v>1</v>
      </c>
      <c r="BE47" s="55"/>
      <c r="BF47" s="55"/>
      <c r="BG47" s="55"/>
      <c r="BH47" s="55"/>
      <c r="BI47" s="188" t="s">
        <v>2973</v>
      </c>
      <c r="BJ47" s="68" t="s">
        <v>307</v>
      </c>
      <c r="BK47" s="69" t="s">
        <v>1122</v>
      </c>
      <c r="BL47" s="68" t="s">
        <v>1055</v>
      </c>
      <c r="BM47" s="69" t="s">
        <v>1587</v>
      </c>
      <c r="BN47" s="68"/>
      <c r="BO47" s="17"/>
      <c r="BP47" s="29">
        <v>117</v>
      </c>
      <c r="BQ47" s="29">
        <v>0</v>
      </c>
      <c r="BR47" s="56">
        <v>98.5</v>
      </c>
      <c r="BS47" s="57" t="s">
        <v>75</v>
      </c>
      <c r="BT47" s="26"/>
      <c r="BU47" s="26"/>
      <c r="BV47" s="26"/>
      <c r="BW47" s="26"/>
      <c r="BX47" s="17"/>
      <c r="BY47" s="17"/>
      <c r="BZ47" s="49" t="str">
        <f t="shared" ref="BZ47:BZ52" si="17">IF(AND(S47&gt;=3,AND(OR(AND(I47&lt;=7,I47-K47&gt;=3),AND(K47&lt;=7,K47-M47&gt;=3)),N47&lt;=4)),6,IF(S47&gt;=3,"3T",IF(AND(OR(AND(I47&lt;=7,I47-K47&gt;=3),AND(K47&lt;=7,K47-M47&gt;=3)),N47&lt;=4),"3P","")))</f>
        <v/>
      </c>
    </row>
    <row r="48" spans="1:78" ht="46.5" x14ac:dyDescent="0.25">
      <c r="A48" s="26" t="s">
        <v>2965</v>
      </c>
      <c r="B48" s="26" t="s">
        <v>826</v>
      </c>
      <c r="C48" s="106" t="s">
        <v>827</v>
      </c>
      <c r="D48" s="28"/>
      <c r="E48" s="28"/>
      <c r="F48" s="58">
        <v>1200</v>
      </c>
      <c r="G48" s="80">
        <v>10</v>
      </c>
      <c r="H48" s="31" t="s">
        <v>6</v>
      </c>
      <c r="I48" s="59">
        <v>9</v>
      </c>
      <c r="J48" s="33">
        <v>5</v>
      </c>
      <c r="K48" s="59">
        <v>9</v>
      </c>
      <c r="L48" s="33">
        <v>5</v>
      </c>
      <c r="M48" s="59">
        <v>6</v>
      </c>
      <c r="N48" s="33">
        <v>2</v>
      </c>
      <c r="O48" s="29">
        <v>1.5</v>
      </c>
      <c r="P48" s="34">
        <v>0.81666666666666998</v>
      </c>
      <c r="Q48" s="35">
        <v>97.380647931342693</v>
      </c>
      <c r="R48" s="36">
        <v>0.19032396567134</v>
      </c>
      <c r="S48" s="37">
        <v>0</v>
      </c>
      <c r="T48" s="38">
        <v>3.25</v>
      </c>
      <c r="U48" s="29">
        <v>-0.39999999999999097</v>
      </c>
      <c r="V48" s="29">
        <v>2.1000000000000099</v>
      </c>
      <c r="W48" s="39"/>
      <c r="X48" s="83">
        <v>69</v>
      </c>
      <c r="Y48" s="72">
        <v>124</v>
      </c>
      <c r="Z48" s="29">
        <v>28</v>
      </c>
      <c r="AA48" s="26" t="s">
        <v>57</v>
      </c>
      <c r="AB48" s="41" t="s">
        <v>58</v>
      </c>
      <c r="AC48" s="42" t="str">
        <f>"" &amp; IF(AND(S48&lt;=-1.5,NOT(ISBLANK(AQ48))),"Z","")</f>
        <v/>
      </c>
      <c r="AD48" s="43" t="str">
        <f t="shared" si="9"/>
        <v/>
      </c>
      <c r="AE48" s="44"/>
      <c r="AF48" s="45"/>
      <c r="AG48" s="46" t="str">
        <f t="shared" si="10"/>
        <v/>
      </c>
      <c r="AH48" s="30">
        <v>10</v>
      </c>
      <c r="AI48" s="84">
        <v>69</v>
      </c>
      <c r="AJ48" s="48" t="str">
        <f t="shared" si="11"/>
        <v/>
      </c>
      <c r="AK48" s="42" t="str">
        <f t="shared" si="12"/>
        <v/>
      </c>
      <c r="AL48" s="46" t="str">
        <f t="shared" si="13"/>
        <v/>
      </c>
      <c r="AM48" s="83">
        <v>69</v>
      </c>
      <c r="AN48" s="73" t="str">
        <f>IF(AND(OR(M48=1,M48=2,M48=3,M48=4),Q48&gt;=97.5),"G",IF(OR(AND(N48&lt;=3,M48&lt;8,T48&gt;-1.6,Q48&gt;=95,Q48&lt;300),AND(OR(M48=1,M48=2,M48=3),Q48&lt;97.5)),"GR",""))</f>
        <v>GR</v>
      </c>
      <c r="AO48" s="29">
        <v>0</v>
      </c>
      <c r="AP48" s="28"/>
      <c r="AQ48" s="28"/>
      <c r="AR48" s="28" t="s">
        <v>34</v>
      </c>
      <c r="AS48" s="28"/>
      <c r="AT48" s="50" t="str">
        <f t="shared" si="14"/>
        <v/>
      </c>
      <c r="AU48" s="48" t="str">
        <f t="shared" si="15"/>
        <v/>
      </c>
      <c r="AV48" s="48" t="str">
        <f t="shared" si="16"/>
        <v/>
      </c>
      <c r="AW48" s="26" t="s">
        <v>6</v>
      </c>
      <c r="AX48" s="64">
        <v>7.8</v>
      </c>
      <c r="AY48" s="79">
        <v>1202</v>
      </c>
      <c r="AZ48" s="24" t="s">
        <v>475</v>
      </c>
      <c r="BA48" s="29">
        <v>92.880647931342693</v>
      </c>
      <c r="BB48" s="75">
        <v>86.427314598009303</v>
      </c>
      <c r="BC48" s="54" t="s">
        <v>2974</v>
      </c>
      <c r="BD48" s="29">
        <v>2</v>
      </c>
      <c r="BE48" s="55"/>
      <c r="BF48" s="55"/>
      <c r="BG48" s="55"/>
      <c r="BH48" s="55"/>
      <c r="BI48" s="189" t="s">
        <v>2975</v>
      </c>
      <c r="BJ48" s="68" t="s">
        <v>829</v>
      </c>
      <c r="BK48" s="68" t="s">
        <v>786</v>
      </c>
      <c r="BL48" s="69" t="s">
        <v>886</v>
      </c>
      <c r="BM48" s="68" t="s">
        <v>830</v>
      </c>
      <c r="BN48" s="69" t="s">
        <v>328</v>
      </c>
      <c r="BO48" s="17"/>
      <c r="BP48" s="29">
        <v>124</v>
      </c>
      <c r="BQ48" s="29">
        <v>0</v>
      </c>
      <c r="BR48" s="56">
        <v>97.3</v>
      </c>
      <c r="BS48" s="76" t="s">
        <v>126</v>
      </c>
      <c r="BT48" s="26"/>
      <c r="BU48" s="26"/>
      <c r="BV48" s="26"/>
      <c r="BW48" s="26"/>
      <c r="BX48" s="17"/>
      <c r="BY48" s="17"/>
      <c r="BZ48" s="49" t="str">
        <f t="shared" si="17"/>
        <v/>
      </c>
    </row>
    <row r="49" spans="1:78" ht="46.5" x14ac:dyDescent="0.25">
      <c r="A49" s="26" t="s">
        <v>2965</v>
      </c>
      <c r="B49" s="26" t="s">
        <v>490</v>
      </c>
      <c r="C49" s="106" t="s">
        <v>827</v>
      </c>
      <c r="D49" s="28"/>
      <c r="E49" s="28"/>
      <c r="F49" s="58">
        <v>1200</v>
      </c>
      <c r="G49" s="30">
        <v>4</v>
      </c>
      <c r="H49" s="31" t="s">
        <v>6</v>
      </c>
      <c r="I49" s="32">
        <v>5</v>
      </c>
      <c r="J49" s="33">
        <v>3</v>
      </c>
      <c r="K49" s="32">
        <v>7</v>
      </c>
      <c r="L49" s="33">
        <v>2</v>
      </c>
      <c r="M49" s="32">
        <v>7</v>
      </c>
      <c r="N49" s="33">
        <v>4</v>
      </c>
      <c r="O49" s="29">
        <v>0.10000000000001601</v>
      </c>
      <c r="P49" s="29">
        <v>-0.22499999999999101</v>
      </c>
      <c r="Q49" s="35">
        <v>99.147292102301606</v>
      </c>
      <c r="R49" s="36">
        <v>2.92364605115083</v>
      </c>
      <c r="S49" s="37">
        <v>0</v>
      </c>
      <c r="T49" s="61">
        <v>-1.75</v>
      </c>
      <c r="U49" s="29">
        <v>2.7</v>
      </c>
      <c r="V49" s="29">
        <v>1.35</v>
      </c>
      <c r="W49" s="39"/>
      <c r="X49" s="40">
        <v>69</v>
      </c>
      <c r="Y49" s="29">
        <v>126</v>
      </c>
      <c r="Z49" s="29">
        <v>28</v>
      </c>
      <c r="AA49" s="26" t="s">
        <v>80</v>
      </c>
      <c r="AB49" s="41" t="s">
        <v>65</v>
      </c>
      <c r="AC49" s="42" t="str">
        <f>"i" &amp; IF(AND(S49&lt;=-1.5,NOT(ISBLANK(AQ49))),"Z","")</f>
        <v>i</v>
      </c>
      <c r="AD49" s="43" t="str">
        <f t="shared" si="9"/>
        <v/>
      </c>
      <c r="AE49" s="44"/>
      <c r="AF49" s="45"/>
      <c r="AG49" s="63" t="str">
        <f t="shared" si="10"/>
        <v/>
      </c>
      <c r="AH49" s="30">
        <v>4</v>
      </c>
      <c r="AI49" s="47">
        <v>69</v>
      </c>
      <c r="AJ49" s="48" t="str">
        <f t="shared" si="11"/>
        <v/>
      </c>
      <c r="AK49" s="42" t="str">
        <f t="shared" si="12"/>
        <v/>
      </c>
      <c r="AL49" s="46" t="str">
        <f t="shared" si="13"/>
        <v/>
      </c>
      <c r="AM49" s="40">
        <v>69</v>
      </c>
      <c r="AN49" s="49" t="str">
        <f>CONCATENATE(IF(AND(OR(M49=1,M49=2,M49=3,M49=4),Q49&gt;=97.5),"G",IF(OR(AND(N49&lt;=3,M49&lt;8,T49&gt;-1.6,Q49&gt;=95,Q49&lt;300),AND(OR(M49=1,M49=2,M49=3),Q49&lt;97.5)),"GR","")),"*")</f>
        <v>*</v>
      </c>
      <c r="AO49" s="29">
        <v>0</v>
      </c>
      <c r="AP49" s="28"/>
      <c r="AQ49" s="28"/>
      <c r="AR49" s="28"/>
      <c r="AS49" s="28" t="s">
        <v>66</v>
      </c>
      <c r="AT49" s="50" t="str">
        <f t="shared" si="14"/>
        <v/>
      </c>
      <c r="AU49" s="48" t="str">
        <f t="shared" si="15"/>
        <v/>
      </c>
      <c r="AV49" s="48" t="str">
        <f t="shared" si="16"/>
        <v/>
      </c>
      <c r="AW49" s="26" t="s">
        <v>6</v>
      </c>
      <c r="AX49" s="51">
        <v>4</v>
      </c>
      <c r="AY49" s="52">
        <v>1210</v>
      </c>
      <c r="AZ49" s="24" t="s">
        <v>475</v>
      </c>
      <c r="BA49" s="29">
        <v>93.347292102301694</v>
      </c>
      <c r="BB49" s="66">
        <v>88.019292102301705</v>
      </c>
      <c r="BC49" s="54" t="s">
        <v>2976</v>
      </c>
      <c r="BD49" s="29">
        <v>1</v>
      </c>
      <c r="BE49" s="55"/>
      <c r="BF49" s="55"/>
      <c r="BG49" s="55"/>
      <c r="BH49" s="55"/>
      <c r="BI49" s="188" t="s">
        <v>2977</v>
      </c>
      <c r="BJ49" s="69" t="s">
        <v>328</v>
      </c>
      <c r="BK49" s="68" t="s">
        <v>1476</v>
      </c>
      <c r="BL49" s="68" t="s">
        <v>1054</v>
      </c>
      <c r="BM49" s="69" t="s">
        <v>97</v>
      </c>
      <c r="BN49" s="68" t="s">
        <v>519</v>
      </c>
      <c r="BO49" s="17"/>
      <c r="BP49" s="29">
        <v>126</v>
      </c>
      <c r="BQ49" s="29">
        <v>0</v>
      </c>
      <c r="BR49" s="56">
        <v>97.7</v>
      </c>
      <c r="BS49" s="57" t="s">
        <v>75</v>
      </c>
      <c r="BT49" s="26"/>
      <c r="BU49" s="26"/>
      <c r="BV49" s="26"/>
      <c r="BW49" s="26"/>
      <c r="BX49" s="17"/>
      <c r="BY49" s="17"/>
      <c r="BZ49" s="49" t="str">
        <f t="shared" si="17"/>
        <v/>
      </c>
    </row>
    <row r="50" spans="1:78" ht="46.5" x14ac:dyDescent="0.25">
      <c r="A50" s="26" t="s">
        <v>2965</v>
      </c>
      <c r="B50" s="26" t="s">
        <v>551</v>
      </c>
      <c r="C50" s="27" t="s">
        <v>352</v>
      </c>
      <c r="D50" s="28"/>
      <c r="E50" s="28"/>
      <c r="F50" s="58">
        <v>1200</v>
      </c>
      <c r="G50" s="80">
        <v>5</v>
      </c>
      <c r="H50" s="31" t="s">
        <v>6</v>
      </c>
      <c r="I50" s="32">
        <v>3</v>
      </c>
      <c r="J50" s="33">
        <v>2</v>
      </c>
      <c r="K50" s="32">
        <v>2</v>
      </c>
      <c r="L50" s="33">
        <v>2</v>
      </c>
      <c r="M50" s="32">
        <v>2</v>
      </c>
      <c r="N50" s="33">
        <v>0</v>
      </c>
      <c r="O50" s="29">
        <v>-1.1000000000000101</v>
      </c>
      <c r="P50" s="60">
        <v>-0.85000000000000397</v>
      </c>
      <c r="Q50" s="35">
        <v>95.768401799321097</v>
      </c>
      <c r="R50" s="35">
        <v>-1.7657991003395099</v>
      </c>
      <c r="S50" s="37">
        <v>0</v>
      </c>
      <c r="T50" s="38">
        <v>1.4</v>
      </c>
      <c r="U50" s="29">
        <v>-1.85</v>
      </c>
      <c r="V50" s="60">
        <v>-0.999999999999996</v>
      </c>
      <c r="W50" s="39"/>
      <c r="X50" s="40">
        <v>69</v>
      </c>
      <c r="Y50" s="72">
        <v>128</v>
      </c>
      <c r="Z50" s="29">
        <v>28</v>
      </c>
      <c r="AA50" s="85" t="s">
        <v>252</v>
      </c>
      <c r="AB50" s="41" t="s">
        <v>101</v>
      </c>
      <c r="AC50" s="42" t="str">
        <f>"" &amp; IF(AND(S50&lt;=-1.5,NOT(ISBLANK(AQ50))),"Z","")</f>
        <v/>
      </c>
      <c r="AD50" s="43" t="str">
        <f t="shared" si="9"/>
        <v/>
      </c>
      <c r="AE50" s="44"/>
      <c r="AF50" s="45" t="s">
        <v>102</v>
      </c>
      <c r="AG50" s="46" t="str">
        <f t="shared" si="10"/>
        <v/>
      </c>
      <c r="AH50" s="30">
        <v>5</v>
      </c>
      <c r="AI50" s="47">
        <v>69</v>
      </c>
      <c r="AJ50" s="48" t="str">
        <f t="shared" si="11"/>
        <v/>
      </c>
      <c r="AK50" s="42" t="str">
        <f t="shared" si="12"/>
        <v/>
      </c>
      <c r="AL50" s="46" t="str">
        <f t="shared" si="13"/>
        <v/>
      </c>
      <c r="AM50" s="40">
        <v>69</v>
      </c>
      <c r="AN50" s="81" t="str">
        <f>IF(AND(OR(M50=1,M50=2,M50=3,M50=4),Q50&gt;=97.5),"G",IF(OR(AND(N50&lt;=3,M50&lt;8,T50&gt;-1.6,Q50&gt;=95,Q50&lt;300),AND(OR(M50=1,M50=2,M50=3),Q50&lt;97.5)),"GR",""))</f>
        <v>GR</v>
      </c>
      <c r="AO50" s="29">
        <v>0</v>
      </c>
      <c r="AP50" s="28"/>
      <c r="AQ50" s="28"/>
      <c r="AR50" s="28"/>
      <c r="AS50" s="28"/>
      <c r="AT50" s="50" t="str">
        <f t="shared" si="14"/>
        <v/>
      </c>
      <c r="AU50" s="48" t="str">
        <f t="shared" si="15"/>
        <v/>
      </c>
      <c r="AV50" s="48" t="str">
        <f t="shared" si="16"/>
        <v/>
      </c>
      <c r="AW50" s="26" t="s">
        <v>6</v>
      </c>
      <c r="AX50" s="51">
        <v>5.4</v>
      </c>
      <c r="AY50" s="52">
        <v>1218</v>
      </c>
      <c r="AZ50" s="24" t="s">
        <v>475</v>
      </c>
      <c r="BA50" s="29">
        <v>90.268401799320998</v>
      </c>
      <c r="BB50" s="66">
        <v>88.376401799321002</v>
      </c>
      <c r="BC50" s="54" t="s">
        <v>103</v>
      </c>
      <c r="BD50" s="29">
        <v>2</v>
      </c>
      <c r="BE50" s="55"/>
      <c r="BF50" s="55"/>
      <c r="BG50" s="55"/>
      <c r="BH50" s="55"/>
      <c r="BI50" s="190" t="s">
        <v>2978</v>
      </c>
      <c r="BJ50" s="68" t="s">
        <v>97</v>
      </c>
      <c r="BK50" s="68" t="s">
        <v>2521</v>
      </c>
      <c r="BL50" s="68" t="s">
        <v>586</v>
      </c>
      <c r="BM50" s="68" t="s">
        <v>2522</v>
      </c>
      <c r="BN50" s="68"/>
      <c r="BO50" s="17"/>
      <c r="BP50" s="29">
        <v>128</v>
      </c>
      <c r="BQ50" s="29">
        <v>0</v>
      </c>
      <c r="BR50" s="56">
        <v>96.7</v>
      </c>
      <c r="BS50" s="76" t="s">
        <v>108</v>
      </c>
      <c r="BT50" s="26"/>
      <c r="BU50" s="26"/>
      <c r="BV50" s="26"/>
      <c r="BW50" s="26"/>
      <c r="BX50" s="17"/>
      <c r="BY50" s="17"/>
      <c r="BZ50" s="49" t="str">
        <f t="shared" si="17"/>
        <v/>
      </c>
    </row>
    <row r="51" spans="1:78" ht="46.5" x14ac:dyDescent="0.25">
      <c r="A51" s="26" t="s">
        <v>2965</v>
      </c>
      <c r="B51" s="26" t="s">
        <v>268</v>
      </c>
      <c r="C51" s="106" t="s">
        <v>717</v>
      </c>
      <c r="D51" s="28"/>
      <c r="E51" s="28"/>
      <c r="F51" s="58">
        <v>1200</v>
      </c>
      <c r="G51" s="30">
        <v>6</v>
      </c>
      <c r="H51" s="31" t="s">
        <v>6</v>
      </c>
      <c r="I51" s="32">
        <v>7</v>
      </c>
      <c r="J51" s="33">
        <v>2</v>
      </c>
      <c r="K51" s="32">
        <v>6</v>
      </c>
      <c r="L51" s="33">
        <v>2</v>
      </c>
      <c r="M51" s="32">
        <v>10</v>
      </c>
      <c r="N51" s="33">
        <v>3</v>
      </c>
      <c r="O51" s="29">
        <v>-1.0999999999999901</v>
      </c>
      <c r="P51" s="60">
        <v>-3.53</v>
      </c>
      <c r="Q51" s="35">
        <v>90.603868834252097</v>
      </c>
      <c r="R51" s="35">
        <v>-2.4480655828739399</v>
      </c>
      <c r="S51" s="37">
        <v>0</v>
      </c>
      <c r="T51" s="61">
        <v>-0.25</v>
      </c>
      <c r="U51" s="29">
        <v>2.1000000000000099</v>
      </c>
      <c r="V51" s="60">
        <v>1.85</v>
      </c>
      <c r="W51" s="39"/>
      <c r="X51" s="62">
        <v>70</v>
      </c>
      <c r="Y51" s="29">
        <v>125</v>
      </c>
      <c r="Z51" s="29">
        <v>14</v>
      </c>
      <c r="AA51" s="26" t="s">
        <v>230</v>
      </c>
      <c r="AB51" s="41" t="s">
        <v>101</v>
      </c>
      <c r="AC51" s="42" t="str">
        <f>"" &amp; IF(AND(S51&lt;=-1.5,NOT(ISBLANK(AQ51))),"Z","")</f>
        <v/>
      </c>
      <c r="AD51" s="48" t="str">
        <f t="shared" si="9"/>
        <v>*</v>
      </c>
      <c r="AE51" s="44"/>
      <c r="AF51" s="45"/>
      <c r="AG51" s="63" t="str">
        <f t="shared" si="10"/>
        <v/>
      </c>
      <c r="AH51" s="30">
        <v>6</v>
      </c>
      <c r="AI51" s="62">
        <v>70</v>
      </c>
      <c r="AJ51" s="48" t="str">
        <f t="shared" si="11"/>
        <v/>
      </c>
      <c r="AK51" s="42" t="str">
        <f t="shared" si="12"/>
        <v/>
      </c>
      <c r="AL51" s="63" t="str">
        <f t="shared" si="13"/>
        <v/>
      </c>
      <c r="AM51" s="62">
        <v>70</v>
      </c>
      <c r="AN51" s="49" t="str">
        <f>IF(AND(OR(M51=1,M51=2,M51=3,M51=4),Q51&gt;=97.5),"G",IF(OR(AND(N51&lt;=3,M51&lt;8,T51&gt;-1.6,Q51&gt;=95,Q51&lt;300),AND(OR(M51=1,M51=2,M51=3),Q51&lt;97.5)),"GR",""))</f>
        <v/>
      </c>
      <c r="AO51" s="29">
        <v>1</v>
      </c>
      <c r="AP51" s="28"/>
      <c r="AQ51" s="28"/>
      <c r="AR51" s="28"/>
      <c r="AS51" s="28"/>
      <c r="AT51" s="50" t="str">
        <f t="shared" si="14"/>
        <v/>
      </c>
      <c r="AU51" s="48" t="str">
        <f t="shared" si="15"/>
        <v/>
      </c>
      <c r="AV51" s="48" t="str">
        <f t="shared" si="16"/>
        <v/>
      </c>
      <c r="AW51" s="26" t="s">
        <v>6</v>
      </c>
      <c r="AX51" s="64">
        <v>10</v>
      </c>
      <c r="AY51" s="65">
        <v>1228</v>
      </c>
      <c r="AZ51" s="24" t="s">
        <v>475</v>
      </c>
      <c r="BA51" s="29">
        <v>85.603868834252097</v>
      </c>
      <c r="BB51" s="66">
        <v>80.8038688342521</v>
      </c>
      <c r="BC51" s="54" t="s">
        <v>2979</v>
      </c>
      <c r="BD51" s="29">
        <v>3</v>
      </c>
      <c r="BE51" s="55"/>
      <c r="BF51" s="55"/>
      <c r="BG51" s="55"/>
      <c r="BH51" s="55"/>
      <c r="BI51" s="188" t="s">
        <v>1121</v>
      </c>
      <c r="BJ51" s="68" t="s">
        <v>1122</v>
      </c>
      <c r="BK51" s="68" t="s">
        <v>328</v>
      </c>
      <c r="BL51" s="69" t="s">
        <v>320</v>
      </c>
      <c r="BM51" s="69" t="s">
        <v>1123</v>
      </c>
      <c r="BN51" s="68" t="s">
        <v>316</v>
      </c>
      <c r="BO51" s="17"/>
      <c r="BP51" s="29">
        <v>125</v>
      </c>
      <c r="BQ51" s="29">
        <v>1</v>
      </c>
      <c r="BR51" s="56">
        <v>96.9</v>
      </c>
      <c r="BS51" s="57" t="s">
        <v>223</v>
      </c>
      <c r="BT51" s="26"/>
      <c r="BU51" s="26"/>
      <c r="BV51" s="26"/>
      <c r="BW51" s="26"/>
      <c r="BX51" s="17"/>
      <c r="BY51" s="17"/>
      <c r="BZ51" s="49" t="str">
        <f t="shared" si="17"/>
        <v/>
      </c>
    </row>
    <row r="52" spans="1:78" ht="46.5" x14ac:dyDescent="0.25">
      <c r="A52" s="26" t="s">
        <v>2965</v>
      </c>
      <c r="B52" s="143" t="s">
        <v>276</v>
      </c>
      <c r="C52" s="27" t="s">
        <v>212</v>
      </c>
      <c r="D52" s="28"/>
      <c r="E52" s="28"/>
      <c r="F52" s="58">
        <v>1200</v>
      </c>
      <c r="G52" s="80">
        <v>12</v>
      </c>
      <c r="H52" s="31" t="s">
        <v>6</v>
      </c>
      <c r="I52" s="59">
        <v>9</v>
      </c>
      <c r="J52" s="33">
        <v>7</v>
      </c>
      <c r="K52" s="59">
        <v>10</v>
      </c>
      <c r="L52" s="33">
        <v>4</v>
      </c>
      <c r="M52" s="59">
        <v>3</v>
      </c>
      <c r="N52" s="33">
        <v>0</v>
      </c>
      <c r="O52" s="29">
        <v>-0.80000000000000104</v>
      </c>
      <c r="P52" s="29">
        <v>-1.75833333333334</v>
      </c>
      <c r="Q52" s="35">
        <v>98.571088430243606</v>
      </c>
      <c r="R52" s="35">
        <v>-0.31445578487819098</v>
      </c>
      <c r="S52" s="37">
        <v>3</v>
      </c>
      <c r="T52" s="38">
        <v>3.25</v>
      </c>
      <c r="U52" s="29">
        <v>-0.19999999999999599</v>
      </c>
      <c r="V52" s="29">
        <v>2.4</v>
      </c>
      <c r="W52" s="39"/>
      <c r="X52" s="40">
        <v>70</v>
      </c>
      <c r="Y52" s="72">
        <v>130</v>
      </c>
      <c r="Z52" s="29">
        <v>11</v>
      </c>
      <c r="AA52" s="26" t="s">
        <v>57</v>
      </c>
      <c r="AB52" s="41" t="s">
        <v>58</v>
      </c>
      <c r="AC52" s="42" t="str">
        <f>"i" &amp; IF(AND(S52&lt;=-1.5,NOT(ISBLANK(AQ52))),"Z","")</f>
        <v>i</v>
      </c>
      <c r="AD52" s="43" t="str">
        <f t="shared" si="9"/>
        <v/>
      </c>
      <c r="AE52" s="48" t="str">
        <f>IF(AND(BD52&gt;2,OR(ISNUMBER(SEARCH("P",AA52)),ISNUMBER(SEARCH("EP",AA52)),ISNUMBER(SEARCH("E",AA52)))),"WP@",IF(BD52&gt;2,"W@",IF(OR(ISNUMBER(SEARCH("P",AA52)),ISNUMBER(SEARCH("EP",AA52)),ISNUMBER(SEARCH("E",AA52))),"P@","@")))</f>
        <v>@</v>
      </c>
      <c r="AF52" s="45" t="s">
        <v>102</v>
      </c>
      <c r="AG52" s="46" t="str">
        <f t="shared" si="10"/>
        <v/>
      </c>
      <c r="AH52" s="30">
        <v>12</v>
      </c>
      <c r="AI52" s="47">
        <v>70</v>
      </c>
      <c r="AJ52" s="48" t="str">
        <f t="shared" si="11"/>
        <v>*</v>
      </c>
      <c r="AK52" s="42" t="str">
        <f t="shared" si="12"/>
        <v>3T</v>
      </c>
      <c r="AL52" s="46" t="str">
        <f t="shared" si="13"/>
        <v>**</v>
      </c>
      <c r="AM52" s="40">
        <v>70</v>
      </c>
      <c r="AN52" s="81" t="str">
        <f>IF(AND(OR(M52=1,M52=2,M52=3,M52=4),Q52&gt;=97.5),"G",IF(OR(AND(N52&lt;=3,M52&lt;8,T52&gt;-1.6,Q52&gt;=95,Q52&lt;300),AND(OR(M52=1,M52=2,M52=3),Q52&lt;97.5)),"GR",""))</f>
        <v>G</v>
      </c>
      <c r="AO52" s="82">
        <v>1</v>
      </c>
      <c r="AP52" s="28"/>
      <c r="AQ52" s="28"/>
      <c r="AR52" s="28"/>
      <c r="AS52" s="28"/>
      <c r="AT52" s="50" t="str">
        <f t="shared" si="14"/>
        <v>$</v>
      </c>
      <c r="AU52" s="48" t="str">
        <f t="shared" si="15"/>
        <v/>
      </c>
      <c r="AV52" s="48" t="str">
        <f t="shared" si="16"/>
        <v/>
      </c>
      <c r="AW52" s="26" t="s">
        <v>6</v>
      </c>
      <c r="AX52" s="51">
        <v>9.3000000000000007</v>
      </c>
      <c r="AY52" s="52">
        <v>1216</v>
      </c>
      <c r="AZ52" s="24" t="s">
        <v>475</v>
      </c>
      <c r="BA52" s="29">
        <v>92.371088430243603</v>
      </c>
      <c r="BB52" s="66">
        <v>92.568421763577007</v>
      </c>
      <c r="BC52" s="54" t="s">
        <v>2980</v>
      </c>
      <c r="BD52" s="29">
        <v>2</v>
      </c>
      <c r="BE52" s="100">
        <v>28.571428571428601</v>
      </c>
      <c r="BF52" s="101">
        <v>62.5</v>
      </c>
      <c r="BG52" s="102">
        <v>21</v>
      </c>
      <c r="BH52" s="102">
        <v>8</v>
      </c>
      <c r="BI52" s="190" t="s">
        <v>2981</v>
      </c>
      <c r="BJ52" s="68" t="s">
        <v>634</v>
      </c>
      <c r="BK52" s="68" t="s">
        <v>2962</v>
      </c>
      <c r="BL52" s="68" t="s">
        <v>2982</v>
      </c>
      <c r="BM52" s="68" t="s">
        <v>2983</v>
      </c>
      <c r="BN52" s="68"/>
      <c r="BO52" s="17"/>
      <c r="BP52" s="29">
        <v>130</v>
      </c>
      <c r="BQ52" s="82">
        <v>1</v>
      </c>
      <c r="BR52" s="56">
        <v>92.8</v>
      </c>
      <c r="BS52" s="76" t="s">
        <v>126</v>
      </c>
      <c r="BT52" s="26"/>
      <c r="BU52" s="26"/>
      <c r="BV52" s="49" t="str">
        <f>IF(AND(BD52&gt;2,OR(ISNUMBER(SEARCH("P",AA52)),ISNUMBER(SEARCH("EP",AA52)),ISNUMBER(SEARCH("E",AA52)))),"WP@",IF(BD52&gt;2,"W@",IF(OR(ISNUMBER(SEARCH("P",AA52)),ISNUMBER(SEARCH("EP",AA52)),ISNUMBER(SEARCH("E",AA52))),"P@","@")))</f>
        <v>@</v>
      </c>
      <c r="BW52" s="26"/>
      <c r="BX52" s="17"/>
      <c r="BY52" s="17"/>
      <c r="BZ52" s="49" t="str">
        <f t="shared" si="17"/>
        <v>3T</v>
      </c>
    </row>
    <row r="53" spans="1:78" ht="18.75" customHeight="1" x14ac:dyDescent="0.25">
      <c r="A53" s="17"/>
      <c r="B53" s="164" t="s">
        <v>475</v>
      </c>
      <c r="C53" s="164"/>
      <c r="D53" s="17"/>
      <c r="E53" s="17"/>
      <c r="F53" s="17"/>
      <c r="G53" s="17"/>
      <c r="H53" s="17"/>
      <c r="I53" s="89" t="s">
        <v>150</v>
      </c>
      <c r="J53" s="17"/>
      <c r="K53" s="17"/>
      <c r="L53" s="17"/>
      <c r="M53" s="17"/>
      <c r="N53" s="17"/>
      <c r="O53" s="17"/>
      <c r="P53" s="17"/>
      <c r="Q53" s="165" t="s">
        <v>808</v>
      </c>
      <c r="R53" s="165"/>
      <c r="S53" s="17"/>
      <c r="T53" s="90" t="s">
        <v>338</v>
      </c>
      <c r="U53" s="17"/>
      <c r="V53" s="17"/>
      <c r="W53" s="17"/>
      <c r="X53" s="91">
        <v>72</v>
      </c>
      <c r="Y53" s="113" t="s">
        <v>339</v>
      </c>
      <c r="Z53" s="93">
        <v>28</v>
      </c>
      <c r="AA53" s="94">
        <v>7</v>
      </c>
      <c r="AB53" s="17"/>
      <c r="AC53" s="17"/>
      <c r="AD53" s="17"/>
      <c r="AE53" s="17"/>
      <c r="AF53" s="17"/>
      <c r="AG53" s="17"/>
      <c r="AH53" s="17"/>
      <c r="AI53" s="91">
        <v>72</v>
      </c>
      <c r="AJ53" s="17"/>
      <c r="AK53" s="17"/>
      <c r="AL53" s="17"/>
      <c r="AM53" s="91">
        <v>72</v>
      </c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4">
        <v>31</v>
      </c>
      <c r="AY53" s="95">
        <v>1204</v>
      </c>
      <c r="AZ53" s="17"/>
      <c r="BA53" s="17"/>
      <c r="BB53" s="17"/>
      <c r="BC53" s="17"/>
      <c r="BD53" s="17"/>
      <c r="BE53" s="17"/>
      <c r="BF53" s="17"/>
      <c r="BG53" s="17"/>
      <c r="BH53" s="17"/>
      <c r="BI53" s="187"/>
      <c r="BJ53" s="17"/>
      <c r="BK53" s="17"/>
      <c r="BL53" s="17"/>
      <c r="BM53" s="17"/>
      <c r="BN53" s="17"/>
      <c r="BO53" s="17"/>
      <c r="BP53" s="113" t="s">
        <v>339</v>
      </c>
      <c r="BQ53" s="17"/>
      <c r="BR53" s="17"/>
      <c r="BS53" s="17"/>
      <c r="BT53" s="17"/>
      <c r="BU53" s="17"/>
      <c r="BV53" s="17"/>
      <c r="BW53" s="17"/>
      <c r="BX53" s="29">
        <v>0</v>
      </c>
      <c r="BY53" s="26" t="s">
        <v>149</v>
      </c>
      <c r="BZ53" s="17"/>
    </row>
    <row r="54" spans="1:78" x14ac:dyDescent="0.25">
      <c r="A54" s="17"/>
      <c r="B54" s="164"/>
      <c r="C54" s="164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68" t="s">
        <v>2984</v>
      </c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  <c r="AK54" s="168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67"/>
      <c r="AY54" s="105" t="s">
        <v>762</v>
      </c>
      <c r="AZ54" s="17"/>
      <c r="BA54" s="17"/>
      <c r="BB54" s="17"/>
      <c r="BC54" s="17"/>
      <c r="BD54" s="17"/>
      <c r="BE54" s="17"/>
      <c r="BF54" s="17"/>
      <c r="BG54" s="17"/>
      <c r="BH54" s="17"/>
      <c r="BI54" s="18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</row>
    <row r="55" spans="1:78" ht="30" customHeight="1" x14ac:dyDescent="0.25">
      <c r="A55" s="163" t="s">
        <v>2985</v>
      </c>
      <c r="B55" s="153"/>
      <c r="C55" s="153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  <c r="AA55" s="153"/>
      <c r="AB55" s="153"/>
      <c r="AC55" s="153"/>
      <c r="AD55" s="153"/>
      <c r="AE55" s="153"/>
      <c r="AF55" s="153"/>
      <c r="AG55" s="153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153"/>
      <c r="BF55" s="153"/>
      <c r="BG55" s="153"/>
      <c r="BH55" s="153"/>
      <c r="BI55" s="153"/>
      <c r="BJ55" s="153"/>
      <c r="BK55" s="153"/>
      <c r="BL55" s="153"/>
      <c r="BM55" s="153"/>
      <c r="BN55" s="153"/>
      <c r="BO55" s="153"/>
      <c r="BP55" s="153"/>
      <c r="BQ55" s="153"/>
      <c r="BR55" s="153"/>
      <c r="BS55" s="153"/>
      <c r="BT55" s="153"/>
      <c r="BU55" s="153"/>
      <c r="BV55" s="153"/>
      <c r="BW55" s="153"/>
      <c r="BX55" s="153"/>
      <c r="BY55" s="17"/>
      <c r="BZ55" s="17"/>
    </row>
    <row r="56" spans="1:78" x14ac:dyDescent="0.25">
      <c r="A56" s="18" t="s">
        <v>1</v>
      </c>
      <c r="B56" s="18" t="s">
        <v>2</v>
      </c>
      <c r="C56" s="18" t="s">
        <v>3</v>
      </c>
      <c r="D56" s="19"/>
      <c r="E56" s="19"/>
      <c r="F56" s="18" t="s">
        <v>4</v>
      </c>
      <c r="G56" s="20" t="s">
        <v>5</v>
      </c>
      <c r="H56" s="21" t="s">
        <v>6</v>
      </c>
      <c r="I56" s="154" t="s">
        <v>7</v>
      </c>
      <c r="J56" s="155"/>
      <c r="K56" s="155"/>
      <c r="L56" s="155"/>
      <c r="M56" s="155"/>
      <c r="N56" s="155"/>
      <c r="O56" s="21" t="s">
        <v>8</v>
      </c>
      <c r="P56" s="21" t="s">
        <v>9</v>
      </c>
      <c r="Q56" s="22" t="s">
        <v>10</v>
      </c>
      <c r="R56" s="22" t="s">
        <v>11</v>
      </c>
      <c r="S56" s="21" t="s">
        <v>12</v>
      </c>
      <c r="T56" s="21" t="s">
        <v>13</v>
      </c>
      <c r="U56" s="21" t="s">
        <v>14</v>
      </c>
      <c r="V56" s="21" t="s">
        <v>15</v>
      </c>
      <c r="W56" s="23" t="s">
        <v>16</v>
      </c>
      <c r="X56" s="21" t="s">
        <v>17</v>
      </c>
      <c r="Y56" s="21" t="s">
        <v>18</v>
      </c>
      <c r="Z56" s="21" t="s">
        <v>19</v>
      </c>
      <c r="AA56" s="21" t="s">
        <v>20</v>
      </c>
      <c r="AB56" s="21" t="s">
        <v>21</v>
      </c>
      <c r="AC56" s="21" t="s">
        <v>22</v>
      </c>
      <c r="AD56" s="21" t="s">
        <v>23</v>
      </c>
      <c r="AE56" s="21" t="s">
        <v>24</v>
      </c>
      <c r="AF56" s="21" t="s">
        <v>25</v>
      </c>
      <c r="AG56" s="21" t="s">
        <v>26</v>
      </c>
      <c r="AH56" s="21" t="s">
        <v>5</v>
      </c>
      <c r="AI56" s="21" t="s">
        <v>17</v>
      </c>
      <c r="AJ56" s="21" t="s">
        <v>27</v>
      </c>
      <c r="AK56" s="21" t="s">
        <v>28</v>
      </c>
      <c r="AL56" s="21" t="s">
        <v>29</v>
      </c>
      <c r="AM56" s="21" t="s">
        <v>17</v>
      </c>
      <c r="AN56" s="21" t="s">
        <v>30</v>
      </c>
      <c r="AO56" s="21" t="s">
        <v>31</v>
      </c>
      <c r="AP56" s="21" t="s">
        <v>32</v>
      </c>
      <c r="AQ56" s="21" t="s">
        <v>33</v>
      </c>
      <c r="AR56" s="21" t="s">
        <v>34</v>
      </c>
      <c r="AS56" s="21" t="s">
        <v>35</v>
      </c>
      <c r="AT56" s="21" t="s">
        <v>36</v>
      </c>
      <c r="AU56" s="21" t="s">
        <v>37</v>
      </c>
      <c r="AV56" s="21" t="s">
        <v>38</v>
      </c>
      <c r="AW56" s="21" t="s">
        <v>6</v>
      </c>
      <c r="AX56" s="21" t="s">
        <v>39</v>
      </c>
      <c r="AY56" s="21" t="s">
        <v>40</v>
      </c>
      <c r="AZ56" s="24" t="s">
        <v>41</v>
      </c>
      <c r="BA56" s="21" t="s">
        <v>42</v>
      </c>
      <c r="BB56" s="21" t="s">
        <v>43</v>
      </c>
      <c r="BC56" s="21" t="s">
        <v>44</v>
      </c>
      <c r="BD56" s="21" t="s">
        <v>45</v>
      </c>
      <c r="BE56" s="21" t="s">
        <v>46</v>
      </c>
      <c r="BF56" s="21" t="s">
        <v>47</v>
      </c>
      <c r="BG56" s="21" t="s">
        <v>48</v>
      </c>
      <c r="BH56" s="21" t="s">
        <v>49</v>
      </c>
      <c r="BI56" s="186"/>
      <c r="BJ56" s="25"/>
      <c r="BK56" s="25"/>
      <c r="BL56" s="25"/>
      <c r="BM56" s="25"/>
      <c r="BN56" s="25"/>
      <c r="BO56" s="25"/>
      <c r="BP56" s="21" t="s">
        <v>18</v>
      </c>
      <c r="BQ56" s="21" t="s">
        <v>31</v>
      </c>
      <c r="BR56" s="21" t="s">
        <v>50</v>
      </c>
      <c r="BS56" s="21" t="s">
        <v>51</v>
      </c>
      <c r="BT56" s="25"/>
      <c r="BU56" s="25"/>
      <c r="BV56" s="21" t="s">
        <v>24</v>
      </c>
      <c r="BW56" s="21" t="s">
        <v>16</v>
      </c>
      <c r="BX56" s="21" t="s">
        <v>52</v>
      </c>
      <c r="BY56" s="21" t="s">
        <v>53</v>
      </c>
      <c r="BZ56" s="21" t="s">
        <v>28</v>
      </c>
    </row>
    <row r="57" spans="1:78" ht="46.5" x14ac:dyDescent="0.25">
      <c r="A57" s="26" t="s">
        <v>2986</v>
      </c>
      <c r="B57" s="26" t="s">
        <v>2384</v>
      </c>
      <c r="C57" s="106" t="s">
        <v>717</v>
      </c>
      <c r="D57" s="28"/>
      <c r="E57" s="28"/>
      <c r="F57" s="29">
        <v>1650</v>
      </c>
      <c r="G57" s="30">
        <v>8</v>
      </c>
      <c r="H57" s="31" t="s">
        <v>6</v>
      </c>
      <c r="I57" s="59">
        <v>2</v>
      </c>
      <c r="J57" s="33">
        <v>1</v>
      </c>
      <c r="K57" s="59">
        <v>2</v>
      </c>
      <c r="L57" s="33">
        <v>1</v>
      </c>
      <c r="M57" s="59">
        <v>5</v>
      </c>
      <c r="N57" s="33">
        <v>1</v>
      </c>
      <c r="O57" s="29">
        <v>-3.0999999999999899</v>
      </c>
      <c r="P57" s="60">
        <v>-1.2874999999999801</v>
      </c>
      <c r="Q57" s="35">
        <v>97.9477535692141</v>
      </c>
      <c r="R57" s="35">
        <v>-0.126123215392937</v>
      </c>
      <c r="S57" s="37">
        <v>0</v>
      </c>
      <c r="T57" s="61">
        <v>-0.25</v>
      </c>
      <c r="U57" s="29">
        <v>-1.5</v>
      </c>
      <c r="V57" s="60">
        <v>-1.8</v>
      </c>
      <c r="W57" s="39"/>
      <c r="X57" s="40">
        <v>66</v>
      </c>
      <c r="Y57" s="72">
        <v>123</v>
      </c>
      <c r="Z57" s="17"/>
      <c r="AA57" s="85" t="s">
        <v>119</v>
      </c>
      <c r="AB57" s="41" t="s">
        <v>101</v>
      </c>
      <c r="AC57" s="42" t="str">
        <f>"" &amp; IF(AND(S57&lt;=-1.5,NOT(ISBLANK(AQ57))),"Z","")</f>
        <v/>
      </c>
      <c r="AD57" s="43" t="str">
        <f>IF(AND(ISNUMBER(BD57),VALUE(BD57)&gt;=3,VALUE(T57)&gt;=-0.5),IF(AND(VALUE(Q57)&gt;=94,VALUE(Q57)&lt;444), IF(VALUE(P57)&gt;=2,"***","**"),"*"),"")</f>
        <v/>
      </c>
      <c r="AE57" s="44"/>
      <c r="AF57" s="45"/>
      <c r="AG57" s="63" t="str">
        <f>IF(OR(F57&lt;1401,F57&gt;=1600),IF(AND(OR(AB57="*",AB57="***",AB57="E*",AB57="E***"),P57&gt;=2,T57&gt;-2.1),IF(AND(ISNUMBER(BD57),VALUE(BD57)&gt;2),"**","*"),""),"")</f>
        <v/>
      </c>
      <c r="AH57" s="30">
        <v>8</v>
      </c>
      <c r="AI57" s="47">
        <v>66</v>
      </c>
      <c r="AJ57" s="48" t="str">
        <f>IF(AND(S57&gt;=2,T57&gt;=0),IF(AND(ISNUMBER(BD57),VALUE(BD57)&gt;=3),IF(LEN(AQ57)&gt;0,"***","**"),"*"),"")</f>
        <v/>
      </c>
      <c r="AK57" s="42" t="str">
        <f>IF(AND(S57&gt;=3,AND(OR(AND(I57&lt;=7,I57-K57&gt;=3),AND(K57&lt;=7,K57-M57&gt;=3)),N57&lt;=4)),6,IF(S57&gt;=3,"3T",IF(AND(OR(AND(I57&lt;=7,I57-K57&gt;=3),AND(K57&lt;=7,K57-M57&gt;=3)),N57&lt;=4),"3P","")))</f>
        <v/>
      </c>
      <c r="AL57" s="46" t="str">
        <f>IF(OR(K57-M57&gt;=5,T57&gt;4.9,AND(K57-M57&gt;=1,T57&gt;5)),IF(P57&lt;-3,"***",IF(P57&lt;0,"**","*")),"")</f>
        <v/>
      </c>
      <c r="AM57" s="40">
        <v>66</v>
      </c>
      <c r="AN57" s="49" t="str">
        <f>IF(AND(OR(M57=1,M57=2,M57=3,M57=4),Q57&gt;=97.5),"G",IF(OR(AND(N57&lt;=3,M57&lt;8,T57&gt;-1.6,Q57&gt;=95,Q57&lt;300),AND(OR(M57=1,M57=2,M57=3),Q57&lt;97.5)),"GR",""))</f>
        <v>GR</v>
      </c>
      <c r="AO57" s="29">
        <v>0</v>
      </c>
      <c r="AP57" s="28"/>
      <c r="AQ57" s="28"/>
      <c r="AR57" s="28"/>
      <c r="AS57" s="28"/>
      <c r="AT57" s="50" t="str">
        <f>IF(LEN(AN57)&gt;0,IF(AL57="**","$",IF(AL57="***",IF(LEN(AQ57)&gt;0,"$$$","$$"), "")), "")</f>
        <v/>
      </c>
      <c r="AU57" s="48" t="str">
        <f>CONCATENATE(IF(LEN(AN57)&gt;0,IF(AND(AD57="**",AB57="*"),IF(LEN(AQ57)&gt;0,"$$$","$$"),IF(AJ57="***","$$$",IF(AND(AJ57="**",AB57="*"),"$$",IF(AND(OR(AD57="**",AD57="***"),LEN(AQ57)&gt;0),"$$","")))),IF(AND(OR(AD57="**",AD57="***"),LEN(AQ57)&gt;0),"$$","")),IF(AND(T57&lt;2,AQ57="#"),"#",""))</f>
        <v/>
      </c>
      <c r="AV57" s="48" t="str">
        <f>IF(LEN(AN57)&gt;0,IF(AG57="**","$$",IF(AG57="***","$$$",IF(AD57="***",IF(OR(AB57="***",LEN(AQ57)&gt;0),"$$$",""),""))),"")</f>
        <v/>
      </c>
      <c r="AW57" s="26" t="s">
        <v>6</v>
      </c>
      <c r="AX57" s="51">
        <v>11</v>
      </c>
      <c r="AY57" s="52">
        <v>1165</v>
      </c>
      <c r="AZ57" s="24" t="s">
        <v>59</v>
      </c>
      <c r="BA57" s="29">
        <v>93.747753569214098</v>
      </c>
      <c r="BB57" s="53">
        <v>88.527086902547495</v>
      </c>
      <c r="BC57" s="54" t="s">
        <v>2987</v>
      </c>
      <c r="BD57" s="29">
        <v>2</v>
      </c>
      <c r="BE57" s="55"/>
      <c r="BF57" s="55"/>
      <c r="BG57" s="55"/>
      <c r="BH57" s="55"/>
      <c r="BI57" s="187"/>
      <c r="BJ57" s="17"/>
      <c r="BK57" s="17"/>
      <c r="BL57" s="17"/>
      <c r="BM57" s="17"/>
      <c r="BN57" s="17"/>
      <c r="BO57" s="17"/>
      <c r="BP57" s="29">
        <v>123</v>
      </c>
      <c r="BQ57" s="29">
        <v>0</v>
      </c>
      <c r="BR57" s="56">
        <v>95.55</v>
      </c>
      <c r="BS57" s="57" t="s">
        <v>75</v>
      </c>
      <c r="BT57" s="26"/>
      <c r="BU57" s="26"/>
      <c r="BV57" s="26"/>
      <c r="BW57" s="26"/>
      <c r="BX57" s="17"/>
      <c r="BY57" s="17"/>
      <c r="BZ57" s="49" t="str">
        <f>IF(AND(S57&gt;=3,AND(OR(AND(I57&lt;=7,I57-K57&gt;=3),AND(K57&lt;=7,K57-M57&gt;=3)),N57&lt;=4)),6,IF(S57&gt;=3,"3T",IF(AND(OR(AND(I57&lt;=7,I57-K57&gt;=3),AND(K57&lt;=7,K57-M57&gt;=3)),N57&lt;=4),"3P","")))</f>
        <v/>
      </c>
    </row>
    <row r="58" spans="1:78" ht="46.5" x14ac:dyDescent="0.25">
      <c r="A58" s="26" t="s">
        <v>2986</v>
      </c>
      <c r="B58" s="26" t="s">
        <v>1195</v>
      </c>
      <c r="C58" s="106" t="s">
        <v>827</v>
      </c>
      <c r="D58" s="28"/>
      <c r="E58" s="28"/>
      <c r="F58" s="29">
        <v>1650</v>
      </c>
      <c r="G58" s="30">
        <v>7</v>
      </c>
      <c r="H58" s="31" t="s">
        <v>6</v>
      </c>
      <c r="I58" s="32">
        <v>4</v>
      </c>
      <c r="J58" s="33">
        <v>2</v>
      </c>
      <c r="K58" s="70">
        <v>4</v>
      </c>
      <c r="L58" s="71">
        <v>2</v>
      </c>
      <c r="M58" s="32">
        <v>8</v>
      </c>
      <c r="N58" s="33">
        <v>6</v>
      </c>
      <c r="O58" s="29">
        <v>-2.3999999999999799</v>
      </c>
      <c r="P58" s="37">
        <v>2.3500000000000201</v>
      </c>
      <c r="Q58" s="35">
        <v>93.552056299194405</v>
      </c>
      <c r="R58" s="36">
        <v>1.9260281495972</v>
      </c>
      <c r="S58" s="37">
        <v>0</v>
      </c>
      <c r="T58" s="61">
        <v>-4.25</v>
      </c>
      <c r="U58" s="29">
        <v>-0.19999999999999599</v>
      </c>
      <c r="V58" s="60">
        <v>-3.55</v>
      </c>
      <c r="W58" s="39" t="s">
        <v>79</v>
      </c>
      <c r="X58" s="40">
        <v>66</v>
      </c>
      <c r="Y58" s="29">
        <v>120</v>
      </c>
      <c r="Z58" s="29">
        <v>21</v>
      </c>
      <c r="AA58" s="26" t="s">
        <v>100</v>
      </c>
      <c r="AB58" s="41" t="s">
        <v>32</v>
      </c>
      <c r="AC58" s="42" t="str">
        <f>"" &amp; IF(AND(S58&lt;=-1.5,NOT(ISBLANK(AQ58))),"Z","")</f>
        <v/>
      </c>
      <c r="AD58" s="43" t="str">
        <f>IF(AND(ISNUMBER(BD58),VALUE(BD58)&gt;=3,VALUE(T58)&gt;=-0.5),IF(AND(VALUE(Q58)&gt;=94,VALUE(Q58)&lt;444), IF(VALUE(P58)&gt;=2,"***","**"),"*"),"")</f>
        <v/>
      </c>
      <c r="AE58" s="44"/>
      <c r="AF58" s="45"/>
      <c r="AG58" s="63" t="str">
        <f>IF(OR(F58&lt;1401,F58&gt;=1600),IF(AND(OR(AB58="*",AB58="***",AB58="E*",AB58="E***"),P58&gt;=2,T58&gt;-2.1),IF(AND(ISNUMBER(BD58),VALUE(BD58)&gt;2),"**","*"),""),"")</f>
        <v/>
      </c>
      <c r="AH58" s="30">
        <v>7</v>
      </c>
      <c r="AI58" s="47">
        <v>66</v>
      </c>
      <c r="AJ58" s="48" t="str">
        <f>IF(AND(S58&gt;=2,T58&gt;=0),IF(AND(ISNUMBER(BD58),VALUE(BD58)&gt;=3),IF(LEN(AQ58)&gt;0,"***","**"),"*"),"")</f>
        <v/>
      </c>
      <c r="AK58" s="42" t="str">
        <f>IF(AND(S58&gt;=3,AND(OR(AND(I58&lt;=7,I58-K58&gt;=3),AND(K58&lt;=7,K58-M58&gt;=3)),N58&lt;=4)),6,IF(S58&gt;=3,"3T",IF(AND(OR(AND(I58&lt;=7,I58-K58&gt;=3),AND(K58&lt;=7,K58-M58&gt;=3)),N58&lt;=4),"3P","")))</f>
        <v/>
      </c>
      <c r="AL58" s="46" t="str">
        <f>IF(OR(K58-M58&gt;=5,T58&gt;4.9,AND(K58-M58&gt;=1,T58&gt;5)),IF(P58&lt;-3,"***",IF(P58&lt;0,"**","*")),"")</f>
        <v/>
      </c>
      <c r="AM58" s="40">
        <v>66</v>
      </c>
      <c r="AN58" s="49" t="str">
        <f>CONCATENATE(IF(AND(OR(M58=1,M58=2,M58=3,M58=4),Q58&gt;=97.5),"G",IF(OR(AND(N58&lt;=3,M58&lt;8,T58&gt;-1.6,Q58&gt;=95,Q58&lt;300),AND(OR(M58=1,M58=2,M58=3),Q58&lt;97.5)),"GR","")),"*")</f>
        <v>*</v>
      </c>
      <c r="AO58" s="29">
        <v>0</v>
      </c>
      <c r="AP58" s="28"/>
      <c r="AQ58" s="28"/>
      <c r="AR58" s="28"/>
      <c r="AS58" s="28"/>
      <c r="AT58" s="50" t="str">
        <f>IF(LEN(AN58)&gt;0,IF(AL58="**","$",IF(AL58="***",IF(LEN(AQ58)&gt;0,"$$$","$$"), "")), "")</f>
        <v/>
      </c>
      <c r="AU58" s="48" t="str">
        <f>CONCATENATE(IF(LEN(AN58)&gt;0,IF(AND(AD58="**",AB58="*"),IF(LEN(AQ58)&gt;0,"$$$","$$"),IF(AJ58="***","$$$",IF(AND(AJ58="**",AB58="*"),"$$",IF(AND(OR(AD58="**",AD58="***"),LEN(AQ58)&gt;0),"$$","")))),IF(AND(OR(AD58="**",AD58="***"),LEN(AQ58)&gt;0),"$$","")),IF(AND(T58&lt;2,AQ58="#"),"#",""))</f>
        <v/>
      </c>
      <c r="AV58" s="48" t="str">
        <f>IF(LEN(AN58)&gt;0,IF(AG58="**","$$",IF(AG58="***","$$$",IF(AD58="***",IF(OR(AB58="***",LEN(AQ58)&gt;0),"$$$",""),""))),"")</f>
        <v/>
      </c>
      <c r="AW58" s="26" t="s">
        <v>6</v>
      </c>
      <c r="AX58" s="51">
        <v>16</v>
      </c>
      <c r="AY58" s="52">
        <v>1142</v>
      </c>
      <c r="AZ58" s="24" t="s">
        <v>67</v>
      </c>
      <c r="BA58" s="29">
        <v>86.852056299194402</v>
      </c>
      <c r="BB58" s="53">
        <v>82.590722965861104</v>
      </c>
      <c r="BC58" s="54" t="s">
        <v>2988</v>
      </c>
      <c r="BD58" s="29">
        <v>3</v>
      </c>
      <c r="BE58" s="55"/>
      <c r="BF58" s="55"/>
      <c r="BG58" s="55"/>
      <c r="BH58" s="55"/>
      <c r="BI58" s="187"/>
      <c r="BJ58" s="17"/>
      <c r="BK58" s="17"/>
      <c r="BL58" s="17"/>
      <c r="BM58" s="17"/>
      <c r="BN58" s="17"/>
      <c r="BO58" s="17"/>
      <c r="BP58" s="29">
        <v>120</v>
      </c>
      <c r="BQ58" s="29">
        <v>0</v>
      </c>
      <c r="BR58" s="56">
        <v>95.25</v>
      </c>
      <c r="BS58" s="76" t="s">
        <v>88</v>
      </c>
      <c r="BT58" s="26"/>
      <c r="BU58" s="26"/>
      <c r="BV58" s="26"/>
      <c r="BW58" s="26" t="s">
        <v>79</v>
      </c>
      <c r="BX58" s="17"/>
      <c r="BY58" s="17"/>
      <c r="BZ58" s="49" t="str">
        <f>IF(AND(S58&gt;=3,AND(OR(AND(I58&lt;=7,I58-K58&gt;=3),AND(K58&lt;=7,K58-M58&gt;=3)),N58&lt;=4)),6,IF(S58&gt;=3,"3T",IF(AND(OR(AND(I58&lt;=7,I58-K58&gt;=3),AND(K58&lt;=7,K58-M58&gt;=3)),N58&lt;=4),"3P","")))</f>
        <v/>
      </c>
    </row>
    <row r="59" spans="1:78" ht="46.5" x14ac:dyDescent="0.25">
      <c r="A59" s="26" t="s">
        <v>2986</v>
      </c>
      <c r="B59" s="26" t="s">
        <v>215</v>
      </c>
      <c r="C59" s="106" t="s">
        <v>349</v>
      </c>
      <c r="D59" s="28"/>
      <c r="E59" s="28"/>
      <c r="F59" s="29">
        <v>1650</v>
      </c>
      <c r="G59" s="30">
        <v>7</v>
      </c>
      <c r="H59" s="31" t="s">
        <v>6</v>
      </c>
      <c r="I59" s="32">
        <v>2</v>
      </c>
      <c r="J59" s="33">
        <v>1</v>
      </c>
      <c r="K59" s="32">
        <v>2</v>
      </c>
      <c r="L59" s="33">
        <v>1</v>
      </c>
      <c r="M59" s="32">
        <v>10</v>
      </c>
      <c r="N59" s="33">
        <v>6</v>
      </c>
      <c r="O59" s="29">
        <v>-4.3499999999999899</v>
      </c>
      <c r="P59" s="37">
        <v>-2.5874999999999901</v>
      </c>
      <c r="Q59" s="86">
        <v>90.157647938617501</v>
      </c>
      <c r="R59" s="86">
        <v>-0.22117603069126801</v>
      </c>
      <c r="S59" s="37">
        <v>0</v>
      </c>
      <c r="T59" s="34">
        <v>-5</v>
      </c>
      <c r="U59" s="29">
        <v>2.15</v>
      </c>
      <c r="V59" s="60">
        <v>-1.74999999999999</v>
      </c>
      <c r="W59" s="39" t="s">
        <v>79</v>
      </c>
      <c r="X59" s="40">
        <v>64</v>
      </c>
      <c r="Y59" s="29">
        <v>122</v>
      </c>
      <c r="Z59" s="29">
        <v>21</v>
      </c>
      <c r="AA59" s="109" t="s">
        <v>119</v>
      </c>
      <c r="AB59" s="41" t="s">
        <v>32</v>
      </c>
      <c r="AC59" s="42" t="str">
        <f>"" &amp; IF(AND(S59&lt;=-1.5,NOT(ISBLANK(AQ59))),"Z","")</f>
        <v/>
      </c>
      <c r="AD59" s="43" t="str">
        <f>IF(AND(ISNUMBER(BD59),VALUE(BD59)&gt;=3,VALUE(T59)&gt;=-0.5),IF(AND(VALUE(Q59)&gt;=94,VALUE(Q59)&lt;444), IF(VALUE(P59)&gt;=2,"***","**"),"*"),"")</f>
        <v/>
      </c>
      <c r="AE59" s="44"/>
      <c r="AF59" s="45"/>
      <c r="AG59" s="63" t="str">
        <f>IF(OR(F59&lt;1401,F59&gt;=1600),IF(AND(OR(AB59="*",AB59="***",AB59="E*",AB59="E***"),P59&gt;=2,T59&gt;-2.1),IF(AND(ISNUMBER(BD59),VALUE(BD59)&gt;2),"**","*"),""),"")</f>
        <v/>
      </c>
      <c r="AH59" s="30">
        <v>7</v>
      </c>
      <c r="AI59" s="47">
        <v>64</v>
      </c>
      <c r="AJ59" s="48" t="str">
        <f>IF(AND(S59&gt;=2,T59&gt;=0),IF(AND(ISNUMBER(BD59),VALUE(BD59)&gt;=3),IF(LEN(AQ59)&gt;0,"***","**"),"*"),"")</f>
        <v/>
      </c>
      <c r="AK59" s="42" t="str">
        <f>IF(AND(S59&gt;=3,AND(OR(AND(I59&lt;=7,I59-K59&gt;=3),AND(K59&lt;=7,K59-M59&gt;=3)),N59&lt;=4)),6,IF(S59&gt;=3,"3T",IF(AND(OR(AND(I59&lt;=7,I59-K59&gt;=3),AND(K59&lt;=7,K59-M59&gt;=3)),N59&lt;=4),"3P","")))</f>
        <v/>
      </c>
      <c r="AL59" s="46" t="str">
        <f>IF(OR(K59-M59&gt;=5,T59&gt;4.9,AND(K59-M59&gt;=1,T59&gt;5)),IF(P59&lt;-3,"***",IF(P59&lt;0,"**","*")),"")</f>
        <v/>
      </c>
      <c r="AM59" s="40">
        <v>64</v>
      </c>
      <c r="AN59" s="49" t="str">
        <f>CONCATENATE(IF(AND(OR(M59=1,M59=2,M59=3,M59=4),Q59&gt;=97.5),"G",IF(OR(AND(N59&lt;=3,M59&lt;8,T59&gt;-1.6,Q59&gt;=95,Q59&lt;300),AND(OR(M59=1,M59=2,M59=3),Q59&lt;97.5)),"GR","")),"*")</f>
        <v>*</v>
      </c>
      <c r="AO59" s="29">
        <v>0</v>
      </c>
      <c r="AP59" s="28"/>
      <c r="AQ59" s="28"/>
      <c r="AR59" s="28"/>
      <c r="AS59" s="28"/>
      <c r="AT59" s="50" t="str">
        <f>IF(LEN(AN59)&gt;0,IF(AL59="**","$",IF(AL59="***",IF(LEN(AQ59)&gt;0,"$$$","$$"), "")), "")</f>
        <v/>
      </c>
      <c r="AU59" s="48" t="str">
        <f>CONCATENATE(IF(LEN(AN59)&gt;0,IF(AND(AD59="**",AB59="*"),IF(LEN(AQ59)&gt;0,"$$$","$$"),IF(AJ59="***","$$$",IF(AND(AJ59="**",AB59="*"),"$$",IF(AND(OR(AD59="**",AD59="***"),LEN(AQ59)&gt;0),"$$","")))),IF(AND(OR(AD59="**",AD59="***"),LEN(AQ59)&gt;0),"$$","")),IF(AND(T59&lt;2,AQ59="#"),"#",""))</f>
        <v/>
      </c>
      <c r="AV59" s="48" t="str">
        <f>IF(LEN(AN59)&gt;0,IF(AG59="**","$$",IF(AG59="***","$$$",IF(AD59="***",IF(OR(AB59="***",LEN(AQ59)&gt;0),"$$$",""),""))),"")</f>
        <v/>
      </c>
      <c r="AW59" s="26" t="s">
        <v>6</v>
      </c>
      <c r="AX59" s="51">
        <v>15</v>
      </c>
      <c r="AY59" s="52">
        <v>1163</v>
      </c>
      <c r="AZ59" s="24" t="s">
        <v>51</v>
      </c>
      <c r="BA59" s="29">
        <v>83.557647938617507</v>
      </c>
      <c r="BB59" s="53">
        <v>78.008314605284099</v>
      </c>
      <c r="BC59" s="54" t="s">
        <v>2989</v>
      </c>
      <c r="BD59" s="29">
        <v>2</v>
      </c>
      <c r="BE59" s="55"/>
      <c r="BF59" s="55"/>
      <c r="BG59" s="55"/>
      <c r="BH59" s="55"/>
      <c r="BI59" s="188" t="s">
        <v>2990</v>
      </c>
      <c r="BJ59" s="69" t="s">
        <v>1143</v>
      </c>
      <c r="BK59" s="69" t="s">
        <v>1047</v>
      </c>
      <c r="BL59" s="68" t="s">
        <v>2649</v>
      </c>
      <c r="BM59" s="68" t="s">
        <v>1079</v>
      </c>
      <c r="BN59" s="68" t="s">
        <v>2991</v>
      </c>
      <c r="BO59" s="17"/>
      <c r="BP59" s="29">
        <v>122</v>
      </c>
      <c r="BQ59" s="29">
        <v>0</v>
      </c>
      <c r="BR59" s="56">
        <v>93.9</v>
      </c>
      <c r="BS59" s="57" t="s">
        <v>61</v>
      </c>
      <c r="BT59" s="26"/>
      <c r="BU59" s="26"/>
      <c r="BV59" s="26"/>
      <c r="BW59" s="26" t="s">
        <v>79</v>
      </c>
      <c r="BX59" s="17"/>
      <c r="BY59" s="17"/>
      <c r="BZ59" s="49" t="str">
        <f>IF(AND(S59&gt;=3,AND(OR(AND(I59&lt;=7,I59-K59&gt;=3),AND(K59&lt;=7,K59-M59&gt;=3)),N59&lt;=4)),6,IF(S59&gt;=3,"3T",IF(AND(OR(AND(I59&lt;=7,I59-K59&gt;=3),AND(K59&lt;=7,K59-M59&gt;=3)),N59&lt;=4),"3P","")))</f>
        <v/>
      </c>
    </row>
    <row r="60" spans="1:78" ht="15.95" customHeight="1" x14ac:dyDescent="0.25">
      <c r="A60" s="162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/>
      <c r="AD60" s="155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  <c r="BR60" s="155"/>
      <c r="BS60" s="155"/>
      <c r="BT60" s="155"/>
      <c r="BU60" s="155"/>
      <c r="BV60" s="155"/>
      <c r="BW60" s="155"/>
      <c r="BX60" s="155"/>
      <c r="BY60" s="17"/>
      <c r="BZ60" s="49"/>
    </row>
    <row r="61" spans="1:78" ht="46.5" x14ac:dyDescent="0.25">
      <c r="A61" s="26" t="s">
        <v>2986</v>
      </c>
      <c r="B61" s="26" t="s">
        <v>820</v>
      </c>
      <c r="C61" s="27" t="s">
        <v>136</v>
      </c>
      <c r="D61" s="28" t="s">
        <v>166</v>
      </c>
      <c r="E61" s="28" t="s">
        <v>19</v>
      </c>
      <c r="F61" s="58">
        <v>1200</v>
      </c>
      <c r="G61" s="30">
        <v>8</v>
      </c>
      <c r="H61" s="31" t="s">
        <v>6</v>
      </c>
      <c r="I61" s="59">
        <v>3</v>
      </c>
      <c r="J61" s="33">
        <v>1</v>
      </c>
      <c r="K61" s="59">
        <v>3</v>
      </c>
      <c r="L61" s="33">
        <v>2</v>
      </c>
      <c r="M61" s="59">
        <v>5</v>
      </c>
      <c r="N61" s="33">
        <v>2</v>
      </c>
      <c r="O61" s="29">
        <v>-0.70000000000000295</v>
      </c>
      <c r="P61" s="60">
        <v>-2.4312499999999999</v>
      </c>
      <c r="Q61" s="35">
        <v>90.129048848876494</v>
      </c>
      <c r="R61" s="35">
        <v>-3.0854755755617398</v>
      </c>
      <c r="S61" s="37">
        <v>-1</v>
      </c>
      <c r="T61" s="61">
        <v>-0.25</v>
      </c>
      <c r="U61" s="29">
        <v>-1.6499999999999899</v>
      </c>
      <c r="V61" s="60">
        <v>-1.9</v>
      </c>
      <c r="W61" s="39"/>
      <c r="X61" s="62">
        <v>62</v>
      </c>
      <c r="Y61" s="29">
        <v>117</v>
      </c>
      <c r="Z61" s="29">
        <v>32</v>
      </c>
      <c r="AA61" s="109" t="s">
        <v>252</v>
      </c>
      <c r="AB61" s="41" t="s">
        <v>101</v>
      </c>
      <c r="AC61" s="42" t="str">
        <f>"" &amp; IF(AND(S61&lt;=-1.5,NOT(ISBLANK(AQ61))),"Z","")</f>
        <v/>
      </c>
      <c r="AD61" s="48" t="str">
        <f>IF(AND(ISNUMBER(BD61),VALUE(BD61)&gt;=3,VALUE(T61)&gt;=-0.5),IF(AND(VALUE(Q61)&gt;=94,VALUE(Q61)&lt;444), IF(VALUE(P61)&gt;=2,"***","**"),"*"),"")</f>
        <v>*</v>
      </c>
      <c r="AE61" s="44"/>
      <c r="AF61" s="45"/>
      <c r="AG61" s="63" t="str">
        <f>IF(OR(F61&lt;1401,F61&gt;=1600),IF(AND(OR(AB61="*",AB61="***",AB61="E*",AB61="E***"),P61&gt;=2,T61&gt;-2.1),IF(AND(ISNUMBER(BD61),VALUE(BD61)&gt;2),"**","*"),""),"")</f>
        <v/>
      </c>
      <c r="AH61" s="30">
        <v>8</v>
      </c>
      <c r="AI61" s="62">
        <v>62</v>
      </c>
      <c r="AJ61" s="48" t="str">
        <f>IF(AND(S61&gt;=2,T61&gt;=0),IF(AND(ISNUMBER(BD61),VALUE(BD61)&gt;=3),IF(LEN(AQ61)&gt;0,"***","**"),"*"),"")</f>
        <v/>
      </c>
      <c r="AK61" s="42" t="str">
        <f>IF(AND(S61&gt;=3,AND(OR(AND(I61&lt;=7,I61-K61&gt;=3),AND(K61&lt;=7,K61-M61&gt;=3)),N61&lt;=4)),6,IF(S61&gt;=3,"3T",IF(AND(OR(AND(I61&lt;=7,I61-K61&gt;=3),AND(K61&lt;=7,K61-M61&gt;=3)),N61&lt;=4),"3P","")))</f>
        <v/>
      </c>
      <c r="AL61" s="63" t="str">
        <f>IF(OR(K61-M61&gt;=5,T61&gt;4.9,AND(K61-M61&gt;=1,T61&gt;5)),IF(P61&lt;-3,"***",IF(P61&lt;0,"**","*")),"")</f>
        <v/>
      </c>
      <c r="AM61" s="62">
        <v>62</v>
      </c>
      <c r="AN61" s="49" t="str">
        <f>IF(AND(OR(M61=1,M61=2,M61=3,M61=4),Q61&gt;=97.5),"G",IF(OR(AND(N61&lt;=3,M61&lt;8,T61&gt;-1.6,Q61&gt;=95,Q61&lt;300),AND(OR(M61=1,M61=2,M61=3),Q61&lt;97.5)),"GR",""))</f>
        <v/>
      </c>
      <c r="AO61" s="29">
        <v>0</v>
      </c>
      <c r="AP61" s="28"/>
      <c r="AQ61" s="28"/>
      <c r="AR61" s="28"/>
      <c r="AS61" s="28" t="s">
        <v>168</v>
      </c>
      <c r="AT61" s="50" t="str">
        <f>IF(LEN(AN61)&gt;0,IF(AL61="**","$",IF(AL61="***",IF(LEN(AQ61)&gt;0,"$$$","$$"), "")), "")</f>
        <v/>
      </c>
      <c r="AU61" s="48" t="str">
        <f>CONCATENATE(IF(LEN(AN61)&gt;0,IF(AND(AD61="**",AB61="*"),IF(LEN(AQ61)&gt;0,"$$$","$$"),IF(AJ61="***","$$$",IF(AND(AJ61="**",AB61="*"),"$$",IF(AND(OR(AD61="**",AD61="***"),LEN(AQ61)&gt;0),"$$","")))),IF(AND(OR(AD61="**",AD61="***"),LEN(AQ61)&gt;0),"$$","")),IF(AND(T61&lt;2,AQ61="#"),"#",""))</f>
        <v/>
      </c>
      <c r="AV61" s="48" t="str">
        <f>IF(LEN(AN61)&gt;0,IF(AG61="**","$$",IF(AG61="***","$$$",IF(AD61="***",IF(OR(AB61="***",LEN(AQ61)&gt;0),"$$$",""),""))),"")</f>
        <v/>
      </c>
      <c r="AW61" s="26" t="s">
        <v>6</v>
      </c>
      <c r="AX61" s="51">
        <v>20</v>
      </c>
      <c r="AY61" s="65">
        <v>1158</v>
      </c>
      <c r="AZ61" s="24" t="s">
        <v>578</v>
      </c>
      <c r="BA61" s="29">
        <v>83.329048848876496</v>
      </c>
      <c r="BB61" s="66">
        <v>76.763715515543197</v>
      </c>
      <c r="BC61" s="54" t="s">
        <v>2992</v>
      </c>
      <c r="BD61" s="29">
        <v>3</v>
      </c>
      <c r="BE61" s="55"/>
      <c r="BF61" s="55"/>
      <c r="BG61" s="55"/>
      <c r="BH61" s="55"/>
      <c r="BI61" s="189" t="s">
        <v>2993</v>
      </c>
      <c r="BJ61" s="69" t="s">
        <v>886</v>
      </c>
      <c r="BK61" s="69" t="s">
        <v>1408</v>
      </c>
      <c r="BL61" s="68" t="s">
        <v>141</v>
      </c>
      <c r="BM61" s="69" t="s">
        <v>1054</v>
      </c>
      <c r="BN61" s="68"/>
      <c r="BO61" s="17"/>
      <c r="BP61" s="29">
        <v>117</v>
      </c>
      <c r="BQ61" s="29">
        <v>0</v>
      </c>
      <c r="BR61" s="56">
        <v>97.3</v>
      </c>
      <c r="BS61" s="57" t="s">
        <v>61</v>
      </c>
      <c r="BT61" s="26" t="s">
        <v>166</v>
      </c>
      <c r="BU61" s="26" t="s">
        <v>19</v>
      </c>
      <c r="BV61" s="26"/>
      <c r="BW61" s="26"/>
      <c r="BX61" s="17"/>
      <c r="BY61" s="17"/>
      <c r="BZ61" s="49" t="str">
        <f>IF(AND(S61&gt;=3,AND(OR(AND(I61&lt;=7,I61-K61&gt;=3),AND(K61&lt;=7,K61-M61&gt;=3)),N61&lt;=4)),6,IF(S61&gt;=3,"3T",IF(AND(OR(AND(I61&lt;=7,I61-K61&gt;=3),AND(K61&lt;=7,K61-M61&gt;=3)),N61&lt;=4),"3P","")))</f>
        <v/>
      </c>
    </row>
    <row r="62" spans="1:78" ht="36.950000000000003" customHeight="1" x14ac:dyDescent="0.25">
      <c r="A62" s="162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  <c r="W62" s="155"/>
      <c r="X62" s="155"/>
      <c r="Y62" s="155"/>
      <c r="Z62" s="155"/>
      <c r="AA62" s="155"/>
      <c r="AB62" s="155"/>
      <c r="AC62" s="155"/>
      <c r="AD62" s="155"/>
      <c r="AE62" s="155"/>
      <c r="AF62" s="155"/>
      <c r="AG62" s="155"/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  <c r="BR62" s="155"/>
      <c r="BS62" s="155"/>
      <c r="BT62" s="155"/>
      <c r="BU62" s="155"/>
      <c r="BV62" s="155"/>
      <c r="BW62" s="155"/>
      <c r="BX62" s="155"/>
      <c r="BY62" s="17"/>
      <c r="BZ62" s="49"/>
    </row>
    <row r="63" spans="1:78" ht="30" customHeight="1" x14ac:dyDescent="0.25">
      <c r="A63" s="175" t="s">
        <v>153</v>
      </c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  <c r="BM63" s="162"/>
      <c r="BN63" s="162"/>
      <c r="BO63" s="162"/>
      <c r="BP63" s="162"/>
      <c r="BQ63" s="162"/>
      <c r="BR63" s="162"/>
      <c r="BS63" s="162"/>
      <c r="BT63" s="162"/>
      <c r="BU63" s="162"/>
      <c r="BV63" s="162"/>
      <c r="BW63" s="162"/>
      <c r="BX63" s="162"/>
      <c r="BY63" s="17"/>
      <c r="BZ63" s="49"/>
    </row>
    <row r="64" spans="1:78" ht="46.5" x14ac:dyDescent="0.25">
      <c r="A64" s="26" t="s">
        <v>2986</v>
      </c>
      <c r="B64" s="26" t="s">
        <v>236</v>
      </c>
      <c r="C64" s="27" t="s">
        <v>63</v>
      </c>
      <c r="D64" s="28"/>
      <c r="E64" s="28"/>
      <c r="F64" s="58">
        <v>1200</v>
      </c>
      <c r="G64" s="30">
        <v>3</v>
      </c>
      <c r="H64" s="31" t="s">
        <v>78</v>
      </c>
      <c r="I64" s="32">
        <v>4</v>
      </c>
      <c r="J64" s="33">
        <v>2</v>
      </c>
      <c r="K64" s="32">
        <v>4</v>
      </c>
      <c r="L64" s="33">
        <v>2</v>
      </c>
      <c r="M64" s="32">
        <v>1</v>
      </c>
      <c r="N64" s="33">
        <v>0</v>
      </c>
      <c r="O64" s="29">
        <v>-0.15000000000000599</v>
      </c>
      <c r="P64" s="38">
        <v>2.8571428571422901E-2</v>
      </c>
      <c r="Q64" s="36">
        <v>102.826221127154</v>
      </c>
      <c r="R64" s="36">
        <v>1.41311056357701</v>
      </c>
      <c r="S64" s="37">
        <v>0</v>
      </c>
      <c r="T64" s="38">
        <v>1.75</v>
      </c>
      <c r="U64" s="29">
        <v>2.44999999999999</v>
      </c>
      <c r="V64" s="38">
        <v>3.85</v>
      </c>
      <c r="W64" s="39"/>
      <c r="X64" s="40">
        <v>59</v>
      </c>
      <c r="Y64" s="72">
        <v>133</v>
      </c>
      <c r="Z64" s="87">
        <v>140</v>
      </c>
      <c r="AA64" s="26" t="s">
        <v>100</v>
      </c>
      <c r="AB64" s="41" t="s">
        <v>101</v>
      </c>
      <c r="AC64" s="42" t="str">
        <f>"i" &amp; IF(AND(S64&lt;=-1.5,NOT(ISBLANK(AQ64))),"Z","")</f>
        <v>i</v>
      </c>
      <c r="AD64" s="43" t="str">
        <f>IF(AND(ISNUMBER(BD64),VALUE(BD64)&gt;=3,VALUE(T64)&gt;=-0.5),IF(AND(VALUE(Q64)&gt;=94,VALUE(Q64)&lt;444), IF(VALUE(P64)&gt;=2,"***","**"),"*"),"")</f>
        <v/>
      </c>
      <c r="AE64" s="48" t="str">
        <f>IF(AND(BD64&gt;2,OR(ISNUMBER(SEARCH("P",AA64)),ISNUMBER(SEARCH("EP",AA64)),ISNUMBER(SEARCH("E",AA64)))),"WP@",IF(BD64&gt;2,"W@",IF(OR(ISNUMBER(SEARCH("P",AA64)),ISNUMBER(SEARCH("EP",AA64)),ISNUMBER(SEARCH("E",AA64))),"P@","@")))</f>
        <v>P@</v>
      </c>
      <c r="AF64" s="45" t="s">
        <v>681</v>
      </c>
      <c r="AG64" s="46" t="str">
        <f>IF(OR(F64&lt;1401,F64&gt;=1600),IF(AND(OR(AB64="*",AB64="***",AB64="E*",AB64="E***"),P64&gt;=2,T64&gt;-2.1),IF(AND(ISNUMBER(BD64),VALUE(BD64)&gt;2),"**","*"),""),"")</f>
        <v/>
      </c>
      <c r="AH64" s="30">
        <v>3</v>
      </c>
      <c r="AI64" s="47">
        <v>59</v>
      </c>
      <c r="AJ64" s="48" t="str">
        <f>IF(AND(S64&gt;=2,T64&gt;=0),IF(AND(ISNUMBER(BD64),VALUE(BD64)&gt;=3),IF(LEN(AQ64)&gt;0,"***","**"),"*"),"")</f>
        <v/>
      </c>
      <c r="AK64" s="42" t="str">
        <f>IF(AND(S64&gt;=3,AND(OR(AND(I64&lt;=7,I64-K64&gt;=3),AND(K64&lt;=7,K64-M64&gt;=3)),N64&lt;=4)),6,IF(S64&gt;=3,"3T",IF(AND(OR(AND(I64&lt;=7,I64-K64&gt;=3),AND(K64&lt;=7,K64-M64&gt;=3)),N64&lt;=4),"3P","")))</f>
        <v>3P</v>
      </c>
      <c r="AL64" s="46" t="str">
        <f>IF(OR(K64-M64&gt;=5,T64&gt;4.9,AND(K64-M64&gt;=1,T64&gt;5)),IF(P64&lt;-3,"***",IF(P64&lt;0,"**","*")),"")</f>
        <v/>
      </c>
      <c r="AM64" s="40">
        <v>59</v>
      </c>
      <c r="AN64" s="135" t="str">
        <f>CONCATENATE(IF(AND(OR(M64=1,M64=2,M64=3,M64=4),Q64&gt;=97.5),"G",IF(OR(AND(N64&lt;=3,M64&lt;8,T64&gt;-1.6,Q64&gt;=95,Q64&lt;300),AND(OR(M64=1,M64=2,M64=3),Q64&lt;97.5)),"GR","")),"*")</f>
        <v>G*</v>
      </c>
      <c r="AO64" s="82">
        <v>1</v>
      </c>
      <c r="AP64" s="28" t="s">
        <v>32</v>
      </c>
      <c r="AQ64" s="28" t="s">
        <v>33</v>
      </c>
      <c r="AR64" s="28"/>
      <c r="AS64" s="28"/>
      <c r="AT64" s="50" t="str">
        <f>IF(LEN(AN64)&gt;0,IF(AL64="**","$",IF(AL64="***",IF(LEN(AQ64)&gt;0,"$$$","$$"), "")), "")</f>
        <v/>
      </c>
      <c r="AU64" s="48" t="str">
        <f>CONCATENATE(IF(LEN(AN64)&gt;0,IF(AND(AD64="**",AB64="*"),IF(LEN(AQ64)&gt;0,"$$$","$$"),IF(AJ64="***","$$$",IF(AND(AJ64="**",AB64="*"),"$$",IF(AND(OR(AD64="**",AD64="***"),LEN(AQ64)&gt;0),"$$","")))),IF(AND(OR(AD64="**",AD64="***"),LEN(AQ64)&gt;0),"$$","")),IF(AND(T64&lt;2,AQ64="#"),"#",""))</f>
        <v>#</v>
      </c>
      <c r="AV64" s="48" t="str">
        <f>IF(LEN(AN64)&gt;0,IF(AG64="**","$$",IF(AG64="***","$$$",IF(AD64="***",IF(OR(AB64="***",LEN(AQ64)&gt;0),"$$$",""),""))),"")</f>
        <v/>
      </c>
      <c r="AW64" s="26" t="s">
        <v>78</v>
      </c>
      <c r="AX64" s="74">
        <v>3.7</v>
      </c>
      <c r="AY64" s="52">
        <v>1135</v>
      </c>
      <c r="AZ64" s="24" t="s">
        <v>59</v>
      </c>
      <c r="BA64" s="29">
        <v>94.826221127154</v>
      </c>
      <c r="BB64" s="141">
        <v>100.159554460487</v>
      </c>
      <c r="BC64" s="54" t="s">
        <v>2994</v>
      </c>
      <c r="BD64" s="29">
        <v>2</v>
      </c>
      <c r="BE64" s="55"/>
      <c r="BF64" s="55"/>
      <c r="BG64" s="55"/>
      <c r="BH64" s="55"/>
      <c r="BI64" s="188" t="s">
        <v>2995</v>
      </c>
      <c r="BJ64" s="68" t="s">
        <v>576</v>
      </c>
      <c r="BK64" s="68" t="s">
        <v>1588</v>
      </c>
      <c r="BL64" s="69" t="s">
        <v>586</v>
      </c>
      <c r="BM64" s="69" t="s">
        <v>1901</v>
      </c>
      <c r="BN64" s="68"/>
      <c r="BO64" s="17"/>
      <c r="BP64" s="29">
        <v>133</v>
      </c>
      <c r="BQ64" s="82">
        <v>1</v>
      </c>
      <c r="BR64" s="56">
        <v>97</v>
      </c>
      <c r="BS64" s="57" t="s">
        <v>75</v>
      </c>
      <c r="BT64" s="26"/>
      <c r="BU64" s="26"/>
      <c r="BV64" s="49" t="str">
        <f>IF(AND(BD64&gt;2,OR(ISNUMBER(SEARCH("P",AA64)),ISNUMBER(SEARCH("EP",AA64)),ISNUMBER(SEARCH("E",AA64)))),"WP@",IF(BD64&gt;2,"W@",IF(OR(ISNUMBER(SEARCH("P",AA64)),ISNUMBER(SEARCH("EP",AA64)),ISNUMBER(SEARCH("E",AA64))),"P@","@")))</f>
        <v>P@</v>
      </c>
      <c r="BW64" s="26"/>
      <c r="BX64" s="17"/>
      <c r="BY64" s="17"/>
      <c r="BZ64" s="49" t="str">
        <f>IF(AND(S64&gt;=3,AND(OR(AND(I64&lt;=7,I64-K64&gt;=3),AND(K64&lt;=7,K64-M64&gt;=3)),N64&lt;=4)),6,IF(S64&gt;=3,"3T",IF(AND(OR(AND(I64&lt;=7,I64-K64&gt;=3),AND(K64&lt;=7,K64-M64&gt;=3)),N64&lt;=4),"3P","")))</f>
        <v>3P</v>
      </c>
    </row>
    <row r="65" spans="1:78" ht="15" customHeight="1" x14ac:dyDescent="0.25">
      <c r="A65" s="162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  <c r="AA65" s="155"/>
      <c r="AB65" s="155"/>
      <c r="AC65" s="155"/>
      <c r="AD65" s="155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  <c r="BR65" s="155"/>
      <c r="BS65" s="155"/>
      <c r="BT65" s="155"/>
      <c r="BU65" s="155"/>
      <c r="BV65" s="155"/>
      <c r="BW65" s="155"/>
      <c r="BX65" s="155"/>
      <c r="BY65" s="17"/>
      <c r="BZ65" s="49"/>
    </row>
    <row r="66" spans="1:78" ht="30" customHeight="1" x14ac:dyDescent="0.25">
      <c r="A66" s="156" t="s">
        <v>152</v>
      </c>
      <c r="B66" s="162"/>
      <c r="C66" s="162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62"/>
      <c r="AL66" s="162"/>
      <c r="AM66" s="162"/>
      <c r="AN66" s="162"/>
      <c r="AO66" s="162"/>
      <c r="AP66" s="162"/>
      <c r="AQ66" s="162"/>
      <c r="AR66" s="162"/>
      <c r="AS66" s="162"/>
      <c r="AT66" s="162"/>
      <c r="AU66" s="162"/>
      <c r="AV66" s="162"/>
      <c r="AW66" s="162"/>
      <c r="AX66" s="162"/>
      <c r="AY66" s="162"/>
      <c r="AZ66" s="162"/>
      <c r="BA66" s="162"/>
      <c r="BB66" s="162"/>
      <c r="BC66" s="162"/>
      <c r="BD66" s="162"/>
      <c r="BE66" s="162"/>
      <c r="BF66" s="162"/>
      <c r="BG66" s="162"/>
      <c r="BH66" s="162"/>
      <c r="BI66" s="162"/>
      <c r="BJ66" s="162"/>
      <c r="BK66" s="162"/>
      <c r="BL66" s="162"/>
      <c r="BM66" s="162"/>
      <c r="BN66" s="162"/>
      <c r="BO66" s="162"/>
      <c r="BP66" s="162"/>
      <c r="BQ66" s="162"/>
      <c r="BR66" s="162"/>
      <c r="BS66" s="162"/>
      <c r="BT66" s="162"/>
      <c r="BU66" s="162"/>
      <c r="BV66" s="162"/>
      <c r="BW66" s="162"/>
      <c r="BX66" s="162"/>
      <c r="BY66" s="17"/>
      <c r="BZ66" s="49"/>
    </row>
    <row r="67" spans="1:78" ht="46.5" x14ac:dyDescent="0.25">
      <c r="A67" s="26" t="s">
        <v>2986</v>
      </c>
      <c r="B67" s="26" t="s">
        <v>826</v>
      </c>
      <c r="C67" s="106" t="s">
        <v>827</v>
      </c>
      <c r="D67" s="28"/>
      <c r="E67" s="28"/>
      <c r="F67" s="58">
        <v>1200</v>
      </c>
      <c r="G67" s="80">
        <v>11</v>
      </c>
      <c r="H67" s="31" t="s">
        <v>6</v>
      </c>
      <c r="I67" s="59">
        <v>10</v>
      </c>
      <c r="J67" s="33">
        <v>6</v>
      </c>
      <c r="K67" s="59">
        <v>11</v>
      </c>
      <c r="L67" s="33">
        <v>6</v>
      </c>
      <c r="M67" s="59">
        <v>4</v>
      </c>
      <c r="N67" s="33">
        <v>1</v>
      </c>
      <c r="O67" s="29">
        <v>1.5</v>
      </c>
      <c r="P67" s="34">
        <v>0.81666666666666998</v>
      </c>
      <c r="Q67" s="35">
        <v>98.780647931342699</v>
      </c>
      <c r="R67" s="36">
        <v>0.19032396567134</v>
      </c>
      <c r="S67" s="37">
        <v>-1</v>
      </c>
      <c r="T67" s="38">
        <v>5.25</v>
      </c>
      <c r="U67" s="29">
        <v>-0.39999999999999097</v>
      </c>
      <c r="V67" s="29">
        <v>3.80000000000001</v>
      </c>
      <c r="W67" s="39"/>
      <c r="X67" s="83">
        <v>67</v>
      </c>
      <c r="Y67" s="72">
        <v>121</v>
      </c>
      <c r="Z67" s="29">
        <v>31</v>
      </c>
      <c r="AA67" s="26" t="s">
        <v>57</v>
      </c>
      <c r="AB67" s="41" t="s">
        <v>58</v>
      </c>
      <c r="AC67" s="42" t="str">
        <f>"" &amp; IF(AND(S67&lt;=-1.5,NOT(ISBLANK(AQ67))),"Z","")</f>
        <v/>
      </c>
      <c r="AD67" s="43" t="str">
        <f>IF(AND(ISNUMBER(BD67),VALUE(BD67)&gt;=3,VALUE(T67)&gt;=-0.5),IF(AND(VALUE(Q67)&gt;=94,VALUE(Q67)&lt;444), IF(VALUE(P67)&gt;=2,"***","**"),"*"),"")</f>
        <v>**</v>
      </c>
      <c r="AE67" s="44"/>
      <c r="AF67" s="45" t="s">
        <v>102</v>
      </c>
      <c r="AG67" s="46" t="str">
        <f>IF(OR(F67&lt;1401,F67&gt;=1600),IF(AND(OR(AB67="*",AB67="***",AB67="E*",AB67="E***"),P67&gt;=2,T67&gt;-2.1),IF(AND(ISNUMBER(BD67),VALUE(BD67)&gt;2),"**","*"),""),"")</f>
        <v/>
      </c>
      <c r="AH67" s="30">
        <v>11</v>
      </c>
      <c r="AI67" s="84">
        <v>67</v>
      </c>
      <c r="AJ67" s="48" t="str">
        <f>IF(AND(S67&gt;=2,T67&gt;=0),IF(AND(ISNUMBER(BD67),VALUE(BD67)&gt;=3),IF(LEN(AQ67)&gt;0,"***","**"),"*"),"")</f>
        <v/>
      </c>
      <c r="AK67" s="42" t="str">
        <f>IF(AND(S67&gt;=3,AND(OR(AND(I67&lt;=7,I67-K67&gt;=3),AND(K67&lt;=7,K67-M67&gt;=3)),N67&lt;=4)),6,IF(S67&gt;=3,"3T",IF(AND(OR(AND(I67&lt;=7,I67-K67&gt;=3),AND(K67&lt;=7,K67-M67&gt;=3)),N67&lt;=4),"3P","")))</f>
        <v/>
      </c>
      <c r="AL67" s="46" t="str">
        <f>IF(OR(K67-M67&gt;=5,T67&gt;4.9,AND(K67-M67&gt;=1,T67&gt;5)),IF(P67&lt;-3,"***",IF(P67&lt;0,"**","*")),"")</f>
        <v>*</v>
      </c>
      <c r="AM67" s="83">
        <v>67</v>
      </c>
      <c r="AN67" s="73" t="str">
        <f>IF(AND(OR(M67=1,M67=2,M67=3,M67=4),Q67&gt;=97.5),"G",IF(OR(AND(N67&lt;=3,M67&lt;8,T67&gt;-1.6,Q67&gt;=95,Q67&lt;300),AND(OR(M67=1,M67=2,M67=3),Q67&lt;97.5)),"GR",""))</f>
        <v>G</v>
      </c>
      <c r="AO67" s="82">
        <v>1</v>
      </c>
      <c r="AP67" s="28"/>
      <c r="AQ67" s="28" t="s">
        <v>33</v>
      </c>
      <c r="AR67" s="28"/>
      <c r="AS67" s="28"/>
      <c r="AT67" s="50" t="str">
        <f>IF(LEN(AN67)&gt;0,IF(AL67="**","$",IF(AL67="***",IF(LEN(AQ67)&gt;0,"$$$","$$"), "")), "")</f>
        <v/>
      </c>
      <c r="AU67" s="48" t="str">
        <f>CONCATENATE(IF(LEN(AN67)&gt;0,IF(AND(AD67="**",AB67="*"),IF(LEN(AQ67)&gt;0,"$$$","$$"),IF(AJ67="***","$$$",IF(AND(AJ67="**",AB67="*"),"$$",IF(AND(OR(AD67="**",AD67="***"),LEN(AQ67)&gt;0),"$$","")))),IF(AND(OR(AD67="**",AD67="***"),LEN(AQ67)&gt;0),"$$","")),IF(AND(T67&lt;2,AQ67="#"),"#",""))</f>
        <v>$$</v>
      </c>
      <c r="AV67" s="48" t="str">
        <f>IF(LEN(AN67)&gt;0,IF(AG67="**","$$",IF(AG67="***","$$$",IF(AD67="***",IF(OR(AB67="***",LEN(AQ67)&gt;0),"$$$",""),""))),"")</f>
        <v/>
      </c>
      <c r="AW67" s="26" t="s">
        <v>6</v>
      </c>
      <c r="AX67" s="64">
        <v>10</v>
      </c>
      <c r="AY67" s="79">
        <v>1154</v>
      </c>
      <c r="AZ67" s="24" t="s">
        <v>59</v>
      </c>
      <c r="BA67" s="29">
        <v>94.380647931342693</v>
      </c>
      <c r="BB67" s="75">
        <v>87.884647931342698</v>
      </c>
      <c r="BC67" s="54" t="s">
        <v>2996</v>
      </c>
      <c r="BD67" s="29">
        <v>3</v>
      </c>
      <c r="BE67" s="55"/>
      <c r="BF67" s="55"/>
      <c r="BG67" s="55"/>
      <c r="BH67" s="55"/>
      <c r="BI67" s="189" t="s">
        <v>2997</v>
      </c>
      <c r="BJ67" s="68" t="s">
        <v>829</v>
      </c>
      <c r="BK67" s="68" t="s">
        <v>786</v>
      </c>
      <c r="BL67" s="69" t="s">
        <v>886</v>
      </c>
      <c r="BM67" s="69" t="s">
        <v>328</v>
      </c>
      <c r="BN67" s="68"/>
      <c r="BO67" s="17"/>
      <c r="BP67" s="29">
        <v>121</v>
      </c>
      <c r="BQ67" s="82">
        <v>1</v>
      </c>
      <c r="BR67" s="56">
        <v>97.1</v>
      </c>
      <c r="BS67" s="57" t="s">
        <v>126</v>
      </c>
      <c r="BT67" s="26"/>
      <c r="BU67" s="26"/>
      <c r="BV67" s="26"/>
      <c r="BW67" s="26"/>
      <c r="BX67" s="17"/>
      <c r="BY67" s="17"/>
      <c r="BZ67" s="49" t="str">
        <f>IF(AND(S67&gt;=3,AND(OR(AND(I67&lt;=7,I67-K67&gt;=3),AND(K67&lt;=7,K67-M67&gt;=3)),N67&lt;=4)),6,IF(S67&gt;=3,"3T",IF(AND(OR(AND(I67&lt;=7,I67-K67&gt;=3),AND(K67&lt;=7,K67-M67&gt;=3)),N67&lt;=4),"3P","")))</f>
        <v/>
      </c>
    </row>
    <row r="68" spans="1:78" ht="46.5" x14ac:dyDescent="0.25">
      <c r="A68" s="26" t="s">
        <v>2986</v>
      </c>
      <c r="B68" s="26" t="s">
        <v>490</v>
      </c>
      <c r="C68" s="106" t="s">
        <v>827</v>
      </c>
      <c r="D68" s="28"/>
      <c r="E68" s="28"/>
      <c r="F68" s="58">
        <v>1200</v>
      </c>
      <c r="G68" s="30">
        <v>11</v>
      </c>
      <c r="H68" s="31" t="s">
        <v>6</v>
      </c>
      <c r="I68" s="59">
        <v>2</v>
      </c>
      <c r="J68" s="33">
        <v>2</v>
      </c>
      <c r="K68" s="59">
        <v>2</v>
      </c>
      <c r="L68" s="33">
        <v>0</v>
      </c>
      <c r="M68" s="59">
        <v>10</v>
      </c>
      <c r="N68" s="33">
        <v>4</v>
      </c>
      <c r="O68" s="29">
        <v>0.10000000000001601</v>
      </c>
      <c r="P68" s="60">
        <v>-0.22499999999999101</v>
      </c>
      <c r="Q68" s="35">
        <v>98.647292102301705</v>
      </c>
      <c r="R68" s="36">
        <v>2.92364605115083</v>
      </c>
      <c r="S68" s="37">
        <v>1</v>
      </c>
      <c r="T68" s="61">
        <v>-4.4000000000000004</v>
      </c>
      <c r="U68" s="29">
        <v>2.7</v>
      </c>
      <c r="V68" s="60">
        <v>-0.70000000000000295</v>
      </c>
      <c r="W68" s="39" t="s">
        <v>79</v>
      </c>
      <c r="X68" s="40">
        <v>67</v>
      </c>
      <c r="Y68" s="29">
        <v>124</v>
      </c>
      <c r="Z68" s="29">
        <v>28</v>
      </c>
      <c r="AA68" s="85" t="s">
        <v>119</v>
      </c>
      <c r="AB68" s="41" t="s">
        <v>32</v>
      </c>
      <c r="AC68" s="42" t="str">
        <f>"" &amp; IF(AND(S68&lt;=-1.5,NOT(ISBLANK(AQ68))),"Z","")</f>
        <v/>
      </c>
      <c r="AD68" s="43" t="str">
        <f>IF(AND(ISNUMBER(BD68),VALUE(BD68)&gt;=3,VALUE(T68)&gt;=-0.5),IF(AND(VALUE(Q68)&gt;=94,VALUE(Q68)&lt;444), IF(VALUE(P68)&gt;=2,"***","**"),"*"),"")</f>
        <v/>
      </c>
      <c r="AE68" s="44"/>
      <c r="AF68" s="45"/>
      <c r="AG68" s="63" t="str">
        <f>IF(OR(F68&lt;1401,F68&gt;=1600),IF(AND(OR(AB68="*",AB68="***",AB68="E*",AB68="E***"),P68&gt;=2,T68&gt;-2.1),IF(AND(ISNUMBER(BD68),VALUE(BD68)&gt;2),"**","*"),""),"")</f>
        <v/>
      </c>
      <c r="AH68" s="30">
        <v>11</v>
      </c>
      <c r="AI68" s="47">
        <v>67</v>
      </c>
      <c r="AJ68" s="48" t="str">
        <f>IF(AND(S68&gt;=2,T68&gt;=0),IF(AND(ISNUMBER(BD68),VALUE(BD68)&gt;=3),IF(LEN(AQ68)&gt;0,"***","**"),"*"),"")</f>
        <v/>
      </c>
      <c r="AK68" s="42" t="str">
        <f>IF(AND(S68&gt;=3,AND(OR(AND(I68&lt;=7,I68-K68&gt;=3),AND(K68&lt;=7,K68-M68&gt;=3)),N68&lt;=4)),6,IF(S68&gt;=3,"3T",IF(AND(OR(AND(I68&lt;=7,I68-K68&gt;=3),AND(K68&lt;=7,K68-M68&gt;=3)),N68&lt;=4),"3P","")))</f>
        <v/>
      </c>
      <c r="AL68" s="46" t="str">
        <f>IF(OR(K68-M68&gt;=5,T68&gt;4.9,AND(K68-M68&gt;=1,T68&gt;5)),IF(P68&lt;-3,"***",IF(P68&lt;0,"**","*")),"")</f>
        <v/>
      </c>
      <c r="AM68" s="40">
        <v>67</v>
      </c>
      <c r="AN68" s="49" t="str">
        <f>CONCATENATE(IF(AND(OR(M68=1,M68=2,M68=3,M68=4),Q68&gt;=97.5),"G",IF(OR(AND(N68&lt;=3,M68&lt;8,T68&gt;-1.6,Q68&gt;=95,Q68&lt;300),AND(OR(M68=1,M68=2,M68=3),Q68&lt;97.5)),"GR","")),"*")</f>
        <v>*</v>
      </c>
      <c r="AO68" s="29">
        <v>0</v>
      </c>
      <c r="AP68" s="28"/>
      <c r="AQ68" s="28"/>
      <c r="AR68" s="28"/>
      <c r="AS68" s="28"/>
      <c r="AT68" s="50" t="str">
        <f>IF(LEN(AN68)&gt;0,IF(AL68="**","$",IF(AL68="***",IF(LEN(AQ68)&gt;0,"$$$","$$"), "")), "")</f>
        <v/>
      </c>
      <c r="AU68" s="48" t="str">
        <f>CONCATENATE(IF(LEN(AN68)&gt;0,IF(AND(AD68="**",AB68="*"),IF(LEN(AQ68)&gt;0,"$$$","$$"),IF(AJ68="***","$$$",IF(AND(AJ68="**",AB68="*"),"$$",IF(AND(OR(AD68="**",AD68="***"),LEN(AQ68)&gt;0),"$$","")))),IF(AND(OR(AD68="**",AD68="***"),LEN(AQ68)&gt;0),"$$","")),IF(AND(T68&lt;2,AQ68="#"),"#",""))</f>
        <v/>
      </c>
      <c r="AV68" s="48" t="str">
        <f>IF(LEN(AN68)&gt;0,IF(AG68="**","$$",IF(AG68="***","$$$",IF(AD68="***",IF(OR(AB68="***",LEN(AQ68)&gt;0),"$$$",""),""))),"")</f>
        <v/>
      </c>
      <c r="AW68" s="26" t="s">
        <v>6</v>
      </c>
      <c r="AX68" s="51">
        <v>15</v>
      </c>
      <c r="AY68" s="79">
        <v>1154</v>
      </c>
      <c r="AZ68" s="24" t="s">
        <v>59</v>
      </c>
      <c r="BA68" s="29">
        <v>92.847292102301694</v>
      </c>
      <c r="BB68" s="66">
        <v>88.180625435634994</v>
      </c>
      <c r="BC68" s="54" t="s">
        <v>923</v>
      </c>
      <c r="BD68" s="29">
        <v>2</v>
      </c>
      <c r="BE68" s="55"/>
      <c r="BF68" s="55"/>
      <c r="BG68" s="55"/>
      <c r="BH68" s="55"/>
      <c r="BI68" s="188" t="s">
        <v>2977</v>
      </c>
      <c r="BJ68" s="69" t="s">
        <v>328</v>
      </c>
      <c r="BK68" s="68" t="s">
        <v>1476</v>
      </c>
      <c r="BL68" s="68" t="s">
        <v>1054</v>
      </c>
      <c r="BM68" s="69" t="s">
        <v>97</v>
      </c>
      <c r="BN68" s="68" t="s">
        <v>519</v>
      </c>
      <c r="BO68" s="17"/>
      <c r="BP68" s="29">
        <v>124</v>
      </c>
      <c r="BQ68" s="29">
        <v>0</v>
      </c>
      <c r="BR68" s="56">
        <v>98.9</v>
      </c>
      <c r="BS68" s="57" t="s">
        <v>75</v>
      </c>
      <c r="BT68" s="26"/>
      <c r="BU68" s="26"/>
      <c r="BV68" s="26"/>
      <c r="BW68" s="26" t="s">
        <v>79</v>
      </c>
      <c r="BX68" s="17"/>
      <c r="BY68" s="17"/>
      <c r="BZ68" s="49" t="str">
        <f>IF(AND(S68&gt;=3,AND(OR(AND(I68&lt;=7,I68-K68&gt;=3),AND(K68&lt;=7,K68-M68&gt;=3)),N68&lt;=4)),6,IF(S68&gt;=3,"3T",IF(AND(OR(AND(I68&lt;=7,I68-K68&gt;=3),AND(K68&lt;=7,K68-M68&gt;=3)),N68&lt;=4),"3P","")))</f>
        <v/>
      </c>
    </row>
    <row r="69" spans="1:78" ht="46.5" x14ac:dyDescent="0.25">
      <c r="A69" s="26" t="s">
        <v>2986</v>
      </c>
      <c r="B69" s="26" t="s">
        <v>187</v>
      </c>
      <c r="C69" s="27" t="s">
        <v>212</v>
      </c>
      <c r="D69" s="28"/>
      <c r="E69" s="28"/>
      <c r="F69" s="58">
        <v>1200</v>
      </c>
      <c r="G69" s="80">
        <v>10</v>
      </c>
      <c r="H69" s="31" t="s">
        <v>6</v>
      </c>
      <c r="I69" s="59">
        <v>5</v>
      </c>
      <c r="J69" s="33">
        <v>2</v>
      </c>
      <c r="K69" s="59">
        <v>4</v>
      </c>
      <c r="L69" s="33">
        <v>3</v>
      </c>
      <c r="M69" s="59">
        <v>3</v>
      </c>
      <c r="N69" s="33">
        <v>1</v>
      </c>
      <c r="O69" s="29">
        <v>0.94999999999998896</v>
      </c>
      <c r="P69" s="29">
        <v>2.3687499999999799</v>
      </c>
      <c r="Q69" s="36">
        <v>100.41641914787201</v>
      </c>
      <c r="R69" s="36">
        <v>1.2082095739362599</v>
      </c>
      <c r="S69" s="37">
        <v>-1</v>
      </c>
      <c r="T69" s="38">
        <v>1.75</v>
      </c>
      <c r="U69" s="29">
        <v>-1.5499999999999901</v>
      </c>
      <c r="V69" s="29">
        <v>-0.15000000000000599</v>
      </c>
      <c r="W69" s="39"/>
      <c r="X69" s="40">
        <v>67</v>
      </c>
      <c r="Y69" s="72">
        <v>121</v>
      </c>
      <c r="Z69" s="29">
        <v>18</v>
      </c>
      <c r="AA69" s="26" t="s">
        <v>64</v>
      </c>
      <c r="AB69" s="41" t="s">
        <v>65</v>
      </c>
      <c r="AC69" s="42" t="str">
        <f>"" &amp; IF(AND(S69&lt;=-1.5,NOT(ISBLANK(AQ69))),"Z","")</f>
        <v/>
      </c>
      <c r="AD69" s="43" t="str">
        <f>IF(AND(ISNUMBER(BD69),VALUE(BD69)&gt;=3,VALUE(T69)&gt;=-0.5),IF(AND(VALUE(Q69)&gt;=94,VALUE(Q69)&lt;444), IF(VALUE(P69)&gt;=2,"***","**"),"*"),"")</f>
        <v/>
      </c>
      <c r="AE69" s="48" t="str">
        <f>IF(AND(BD69&gt;2,OR(ISNUMBER(SEARCH("P",AA69)),ISNUMBER(SEARCH("EP",AA69)),ISNUMBER(SEARCH("E",AA69)))),"WP@",IF(BD69&gt;2,"W@",IF(OR(ISNUMBER(SEARCH("P",AA69)),ISNUMBER(SEARCH("EP",AA69)),ISNUMBER(SEARCH("E",AA69))),"P@","@")))</f>
        <v>P@</v>
      </c>
      <c r="AF69" s="45" t="s">
        <v>110</v>
      </c>
      <c r="AG69" s="46" t="str">
        <f>IF(OR(F69&lt;1401,F69&gt;=1600),IF(AND(OR(AB69="*",AB69="***",AB69="E*",AB69="E***"),P69&gt;=2,T69&gt;-2.1),IF(AND(ISNUMBER(BD69),VALUE(BD69)&gt;2),"**","*"),""),"")</f>
        <v/>
      </c>
      <c r="AH69" s="30">
        <v>10</v>
      </c>
      <c r="AI69" s="47">
        <v>67</v>
      </c>
      <c r="AJ69" s="48" t="str">
        <f>IF(AND(S69&gt;=2,T69&gt;=0),IF(AND(ISNUMBER(BD69),VALUE(BD69)&gt;=3),IF(LEN(AQ69)&gt;0,"***","**"),"*"),"")</f>
        <v/>
      </c>
      <c r="AK69" s="42" t="str">
        <f>IF(AND(S69&gt;=3,AND(OR(AND(I69&lt;=7,I69-K69&gt;=3),AND(K69&lt;=7,K69-M69&gt;=3)),N69&lt;=4)),6,IF(S69&gt;=3,"3T",IF(AND(OR(AND(I69&lt;=7,I69-K69&gt;=3),AND(K69&lt;=7,K69-M69&gt;=3)),N69&lt;=4),"3P","")))</f>
        <v/>
      </c>
      <c r="AL69" s="46" t="str">
        <f>IF(OR(K69-M69&gt;=5,T69&gt;4.9,AND(K69-M69&gt;=1,T69&gt;5)),IF(P69&lt;-3,"***",IF(P69&lt;0,"**","*")),"")</f>
        <v/>
      </c>
      <c r="AM69" s="40">
        <v>67</v>
      </c>
      <c r="AN69" s="103" t="str">
        <f>IF(AND(OR(M69=1,M69=2,M69=3,M69=4),Q69&gt;=97.5),"G",IF(OR(AND(N69&lt;=3,M69&lt;8,T69&gt;-1.6,Q69&gt;=95,Q69&lt;300),AND(OR(M69=1,M69=2,M69=3),Q69&lt;97.5)),"GR",""))</f>
        <v>G</v>
      </c>
      <c r="AO69" s="29">
        <v>0</v>
      </c>
      <c r="AP69" s="28"/>
      <c r="AQ69" s="28"/>
      <c r="AR69" s="28"/>
      <c r="AS69" s="28"/>
      <c r="AT69" s="50" t="str">
        <f>IF(LEN(AN69)&gt;0,IF(AL69="**","$",IF(AL69="***",IF(LEN(AQ69)&gt;0,"$$$","$$"), "")), "")</f>
        <v/>
      </c>
      <c r="AU69" s="48" t="str">
        <f>CONCATENATE(IF(LEN(AN69)&gt;0,IF(AND(AD69="**",AB69="*"),IF(LEN(AQ69)&gt;0,"$$$","$$"),IF(AJ69="***","$$$",IF(AND(AJ69="**",AB69="*"),"$$",IF(AND(OR(AD69="**",AD69="***"),LEN(AQ69)&gt;0),"$$","")))),IF(AND(OR(AD69="**",AD69="***"),LEN(AQ69)&gt;0),"$$","")),IF(AND(T69&lt;2,AQ69="#"),"#",""))</f>
        <v/>
      </c>
      <c r="AV69" s="48" t="str">
        <f>IF(LEN(AN69)&gt;0,IF(AG69="**","$$",IF(AG69="***","$$$",IF(AD69="***",IF(OR(AB69="***",LEN(AQ69)&gt;0),"$$$",""),""))),"")</f>
        <v/>
      </c>
      <c r="AW69" s="26" t="s">
        <v>6</v>
      </c>
      <c r="AX69" s="74">
        <v>6.6</v>
      </c>
      <c r="AY69" s="52">
        <v>1161</v>
      </c>
      <c r="AZ69" s="24" t="s">
        <v>59</v>
      </c>
      <c r="BA69" s="29">
        <v>93.916419147872503</v>
      </c>
      <c r="BB69" s="66">
        <v>91.937752481205806</v>
      </c>
      <c r="BC69" s="54" t="s">
        <v>2998</v>
      </c>
      <c r="BD69" s="29">
        <v>2</v>
      </c>
      <c r="BE69" s="55"/>
      <c r="BF69" s="101">
        <v>45.454545454545503</v>
      </c>
      <c r="BG69" s="55"/>
      <c r="BH69" s="102">
        <v>22</v>
      </c>
      <c r="BI69" s="190" t="s">
        <v>2999</v>
      </c>
      <c r="BJ69" s="68" t="s">
        <v>1408</v>
      </c>
      <c r="BK69" s="68" t="s">
        <v>786</v>
      </c>
      <c r="BL69" s="69" t="s">
        <v>141</v>
      </c>
      <c r="BM69" s="68" t="s">
        <v>430</v>
      </c>
      <c r="BN69" s="68"/>
      <c r="BO69" s="17"/>
      <c r="BP69" s="29">
        <v>121</v>
      </c>
      <c r="BQ69" s="29">
        <v>0</v>
      </c>
      <c r="BR69" s="56">
        <v>98.35</v>
      </c>
      <c r="BS69" s="76" t="s">
        <v>108</v>
      </c>
      <c r="BT69" s="26"/>
      <c r="BU69" s="26"/>
      <c r="BV69" s="49" t="str">
        <f>IF(AND(BD69&gt;2,OR(ISNUMBER(SEARCH("P",AA69)),ISNUMBER(SEARCH("EP",AA69)),ISNUMBER(SEARCH("E",AA69)))),"WP@",IF(BD69&gt;2,"W@",IF(OR(ISNUMBER(SEARCH("P",AA69)),ISNUMBER(SEARCH("EP",AA69)),ISNUMBER(SEARCH("E",AA69))),"P@","@")))</f>
        <v>P@</v>
      </c>
      <c r="BW69" s="26"/>
      <c r="BX69" s="17"/>
      <c r="BY69" s="17"/>
      <c r="BZ69" s="49" t="str">
        <f>IF(AND(S69&gt;=3,AND(OR(AND(I69&lt;=7,I69-K69&gt;=3),AND(K69&lt;=7,K69-M69&gt;=3)),N69&lt;=4)),6,IF(S69&gt;=3,"3T",IF(AND(OR(AND(I69&lt;=7,I69-K69&gt;=3),AND(K69&lt;=7,K69-M69&gt;=3)),N69&lt;=4),"3P","")))</f>
        <v/>
      </c>
    </row>
    <row r="70" spans="1:78" ht="46.5" x14ac:dyDescent="0.25">
      <c r="A70" s="26" t="s">
        <v>2986</v>
      </c>
      <c r="B70" s="26" t="s">
        <v>567</v>
      </c>
      <c r="C70" s="27" t="s">
        <v>136</v>
      </c>
      <c r="D70" s="28"/>
      <c r="E70" s="28"/>
      <c r="F70" s="58">
        <v>1200</v>
      </c>
      <c r="G70" s="80">
        <v>4</v>
      </c>
      <c r="H70" s="31" t="s">
        <v>6</v>
      </c>
      <c r="I70" s="32">
        <v>4</v>
      </c>
      <c r="J70" s="33">
        <v>2</v>
      </c>
      <c r="K70" s="32">
        <v>4</v>
      </c>
      <c r="L70" s="33">
        <v>2</v>
      </c>
      <c r="M70" s="32">
        <v>2</v>
      </c>
      <c r="N70" s="33">
        <v>0</v>
      </c>
      <c r="O70" s="29">
        <v>-1.35</v>
      </c>
      <c r="P70" s="29">
        <v>-1.02</v>
      </c>
      <c r="Q70" s="35">
        <v>99.480147074081302</v>
      </c>
      <c r="R70" s="35">
        <v>-0.20992646295930201</v>
      </c>
      <c r="S70" s="37">
        <v>0</v>
      </c>
      <c r="T70" s="38">
        <v>1.55</v>
      </c>
      <c r="U70" s="29">
        <v>0.39999999999999097</v>
      </c>
      <c r="V70" s="29">
        <v>1.75000000000001</v>
      </c>
      <c r="W70" s="39"/>
      <c r="X70" s="40">
        <v>67</v>
      </c>
      <c r="Y70" s="72">
        <v>123</v>
      </c>
      <c r="Z70" s="29">
        <v>21</v>
      </c>
      <c r="AA70" s="26" t="s">
        <v>100</v>
      </c>
      <c r="AB70" s="41" t="s">
        <v>101</v>
      </c>
      <c r="AC70" s="42" t="str">
        <f>"" &amp; IF(AND(S70&lt;=-1.5,NOT(ISBLANK(AQ70))),"Z","")</f>
        <v/>
      </c>
      <c r="AD70" s="43" t="str">
        <f>IF(AND(ISNUMBER(BD70),VALUE(BD70)&gt;=3,VALUE(T70)&gt;=-0.5),IF(AND(VALUE(Q70)&gt;=94,VALUE(Q70)&lt;444), IF(VALUE(P70)&gt;=2,"***","**"),"*"),"")</f>
        <v/>
      </c>
      <c r="AE70" s="44"/>
      <c r="AF70" s="45" t="s">
        <v>102</v>
      </c>
      <c r="AG70" s="46" t="str">
        <f>IF(OR(F70&lt;1401,F70&gt;=1600),IF(AND(OR(AB70="*",AB70="***",AB70="E*",AB70="E***"),P70&gt;=2,T70&gt;-2.1),IF(AND(ISNUMBER(BD70),VALUE(BD70)&gt;2),"**","*"),""),"")</f>
        <v/>
      </c>
      <c r="AH70" s="30">
        <v>4</v>
      </c>
      <c r="AI70" s="47">
        <v>67</v>
      </c>
      <c r="AJ70" s="48" t="str">
        <f>IF(AND(S70&gt;=2,T70&gt;=0),IF(AND(ISNUMBER(BD70),VALUE(BD70)&gt;=3),IF(LEN(AQ70)&gt;0,"***","**"),"*"),"")</f>
        <v/>
      </c>
      <c r="AK70" s="42" t="str">
        <f>IF(AND(S70&gt;=3,AND(OR(AND(I70&lt;=7,I70-K70&gt;=3),AND(K70&lt;=7,K70-M70&gt;=3)),N70&lt;=4)),6,IF(S70&gt;=3,"3T",IF(AND(OR(AND(I70&lt;=7,I70-K70&gt;=3),AND(K70&lt;=7,K70-M70&gt;=3)),N70&lt;=4),"3P","")))</f>
        <v/>
      </c>
      <c r="AL70" s="46" t="str">
        <f>IF(OR(K70-M70&gt;=5,T70&gt;4.9,AND(K70-M70&gt;=1,T70&gt;5)),IF(P70&lt;-3,"***",IF(P70&lt;0,"**","*")),"")</f>
        <v/>
      </c>
      <c r="AM70" s="40">
        <v>67</v>
      </c>
      <c r="AN70" s="81" t="str">
        <f>IF(AND(OR(M70=1,M70=2,M70=3,M70=4),Q70&gt;=97.5),"G",IF(OR(AND(N70&lt;=3,M70&lt;8,T70&gt;-1.6,Q70&gt;=95,Q70&lt;300),AND(OR(M70=1,M70=2,M70=3),Q70&lt;97.5)),"GR",""))</f>
        <v>G</v>
      </c>
      <c r="AO70" s="29">
        <v>0</v>
      </c>
      <c r="AP70" s="28"/>
      <c r="AQ70" s="28"/>
      <c r="AR70" s="28"/>
      <c r="AS70" s="28"/>
      <c r="AT70" s="50" t="str">
        <f>IF(LEN(AN70)&gt;0,IF(AL70="**","$",IF(AL70="***",IF(LEN(AQ70)&gt;0,"$$$","$$"), "")), "")</f>
        <v/>
      </c>
      <c r="AU70" s="48" t="str">
        <f>CONCATENATE(IF(LEN(AN70)&gt;0,IF(AND(AD70="**",AB70="*"),IF(LEN(AQ70)&gt;0,"$$$","$$"),IF(AJ70="***","$$$",IF(AND(AJ70="**",AB70="*"),"$$",IF(AND(OR(AD70="**",AD70="***"),LEN(AQ70)&gt;0),"$$","")))),IF(AND(OR(AD70="**",AD70="***"),LEN(AQ70)&gt;0),"$$","")),IF(AND(T70&lt;2,AQ70="#"),"#",""))</f>
        <v/>
      </c>
      <c r="AV70" s="48" t="str">
        <f>IF(LEN(AN70)&gt;0,IF(AG70="**","$$",IF(AG70="***","$$$",IF(AD70="***",IF(OR(AB70="***",LEN(AQ70)&gt;0),"$$$",""),""))),"")</f>
        <v/>
      </c>
      <c r="AW70" s="26" t="s">
        <v>6</v>
      </c>
      <c r="AX70" s="51">
        <v>5.8</v>
      </c>
      <c r="AY70" s="52">
        <v>1158</v>
      </c>
      <c r="AZ70" s="24" t="s">
        <v>59</v>
      </c>
      <c r="BA70" s="29">
        <v>93.180147074081404</v>
      </c>
      <c r="BB70" s="66">
        <v>89.980147074081401</v>
      </c>
      <c r="BC70" s="54" t="s">
        <v>3000</v>
      </c>
      <c r="BD70" s="29">
        <v>1</v>
      </c>
      <c r="BE70" s="55"/>
      <c r="BF70" s="55"/>
      <c r="BG70" s="55"/>
      <c r="BH70" s="55"/>
      <c r="BI70" s="190" t="s">
        <v>2939</v>
      </c>
      <c r="BJ70" s="68" t="s">
        <v>1175</v>
      </c>
      <c r="BK70" s="68" t="s">
        <v>943</v>
      </c>
      <c r="BL70" s="68" t="s">
        <v>1077</v>
      </c>
      <c r="BM70" s="68" t="s">
        <v>786</v>
      </c>
      <c r="BN70" s="68"/>
      <c r="BO70" s="17"/>
      <c r="BP70" s="29">
        <v>123</v>
      </c>
      <c r="BQ70" s="29">
        <v>0</v>
      </c>
      <c r="BR70" s="56">
        <v>96.25</v>
      </c>
      <c r="BS70" s="76" t="s">
        <v>108</v>
      </c>
      <c r="BT70" s="26"/>
      <c r="BU70" s="26"/>
      <c r="BV70" s="26"/>
      <c r="BW70" s="26"/>
      <c r="BX70" s="17"/>
      <c r="BY70" s="17"/>
      <c r="BZ70" s="49" t="str">
        <f>IF(AND(S70&gt;=3,AND(OR(AND(I70&lt;=7,I70-K70&gt;=3),AND(K70&lt;=7,K70-M70&gt;=3)),N70&lt;=4)),6,IF(S70&gt;=3,"3T",IF(AND(OR(AND(I70&lt;=7,I70-K70&gt;=3),AND(K70&lt;=7,K70-M70&gt;=3)),N70&lt;=4),"3P","")))</f>
        <v/>
      </c>
    </row>
    <row r="71" spans="1:78" ht="46.5" x14ac:dyDescent="0.25">
      <c r="A71" s="26" t="s">
        <v>2986</v>
      </c>
      <c r="B71" s="143" t="s">
        <v>403</v>
      </c>
      <c r="C71" s="27" t="s">
        <v>207</v>
      </c>
      <c r="D71" s="28"/>
      <c r="E71" s="28"/>
      <c r="F71" s="58">
        <v>1200</v>
      </c>
      <c r="G71" s="80">
        <v>13</v>
      </c>
      <c r="H71" s="31" t="s">
        <v>6</v>
      </c>
      <c r="I71" s="59">
        <v>5</v>
      </c>
      <c r="J71" s="33">
        <v>2</v>
      </c>
      <c r="K71" s="59">
        <v>5</v>
      </c>
      <c r="L71" s="33">
        <v>2</v>
      </c>
      <c r="M71" s="59">
        <v>4</v>
      </c>
      <c r="N71" s="33">
        <v>2</v>
      </c>
      <c r="O71" s="29">
        <v>-1.9</v>
      </c>
      <c r="P71" s="60">
        <v>-2.4357142857143099</v>
      </c>
      <c r="Q71" s="35">
        <v>96.031058791604195</v>
      </c>
      <c r="R71" s="35">
        <v>-0.43447060419786998</v>
      </c>
      <c r="S71" s="37">
        <v>0</v>
      </c>
      <c r="T71" s="61">
        <v>-0.25</v>
      </c>
      <c r="U71" s="29">
        <v>1.19999999999999</v>
      </c>
      <c r="V71" s="60">
        <v>1.05</v>
      </c>
      <c r="W71" s="39" t="s">
        <v>79</v>
      </c>
      <c r="X71" s="40">
        <v>69</v>
      </c>
      <c r="Y71" s="72">
        <v>124</v>
      </c>
      <c r="Z71" s="29">
        <v>19</v>
      </c>
      <c r="AA71" s="26" t="s">
        <v>100</v>
      </c>
      <c r="AB71" s="41" t="s">
        <v>101</v>
      </c>
      <c r="AC71" s="42" t="str">
        <f>"" &amp; IF(AND(S71&lt;=-1.5,NOT(ISBLANK(AQ71))),"Z","")</f>
        <v/>
      </c>
      <c r="AD71" s="43" t="str">
        <f>IF(AND(ISNUMBER(BD71),VALUE(BD71)&gt;=3,VALUE(T71)&gt;=-0.5),IF(AND(VALUE(Q71)&gt;=94,VALUE(Q71)&lt;444), IF(VALUE(P71)&gt;=2,"***","**"),"*"),"")</f>
        <v>**</v>
      </c>
      <c r="AE71" s="44"/>
      <c r="AF71" s="45"/>
      <c r="AG71" s="63" t="str">
        <f>IF(OR(F71&lt;1401,F71&gt;=1600),IF(AND(OR(AB71="*",AB71="***",AB71="E*",AB71="E***"),P71&gt;=2,T71&gt;-2.1),IF(AND(ISNUMBER(BD71),VALUE(BD71)&gt;2),"**","*"),""),"")</f>
        <v/>
      </c>
      <c r="AH71" s="30">
        <v>13</v>
      </c>
      <c r="AI71" s="47">
        <v>69</v>
      </c>
      <c r="AJ71" s="48" t="str">
        <f>IF(AND(S71&gt;=2,T71&gt;=0),IF(AND(ISNUMBER(BD71),VALUE(BD71)&gt;=3),IF(LEN(AQ71)&gt;0,"***","**"),"*"),"")</f>
        <v/>
      </c>
      <c r="AK71" s="42" t="str">
        <f>IF(AND(S71&gt;=3,AND(OR(AND(I71&lt;=7,I71-K71&gt;=3),AND(K71&lt;=7,K71-M71&gt;=3)),N71&lt;=4)),6,IF(S71&gt;=3,"3T",IF(AND(OR(AND(I71&lt;=7,I71-K71&gt;=3),AND(K71&lt;=7,K71-M71&gt;=3)),N71&lt;=4),"3P","")))</f>
        <v/>
      </c>
      <c r="AL71" s="46" t="str">
        <f>IF(OR(K71-M71&gt;=5,T71&gt;4.9,AND(K71-M71&gt;=1,T71&gt;5)),IF(P71&lt;-3,"***",IF(P71&lt;0,"**","*")),"")</f>
        <v/>
      </c>
      <c r="AM71" s="40">
        <v>69</v>
      </c>
      <c r="AN71" s="81" t="str">
        <f>IF(AND(OR(M71=1,M71=2,M71=3,M71=4),Q71&gt;=97.5),"G",IF(OR(AND(N71&lt;=3,M71&lt;8,T71&gt;-1.6,Q71&gt;=95,Q71&lt;300),AND(OR(M71=1,M71=2,M71=3),Q71&lt;97.5)),"GR",""))</f>
        <v>GR</v>
      </c>
      <c r="AO71" s="29">
        <v>0</v>
      </c>
      <c r="AP71" s="28"/>
      <c r="AQ71" s="28"/>
      <c r="AR71" s="28"/>
      <c r="AS71" s="28"/>
      <c r="AT71" s="50" t="str">
        <f>IF(LEN(AN71)&gt;0,IF(AL71="**","$",IF(AL71="***",IF(LEN(AQ71)&gt;0,"$$$","$$"), "")), "")</f>
        <v/>
      </c>
      <c r="AU71" s="48" t="str">
        <f>CONCATENATE(IF(LEN(AN71)&gt;0,IF(AND(AD71="**",AB71="*"),IF(LEN(AQ71)&gt;0,"$$$","$$"),IF(AJ71="***","$$$",IF(AND(AJ71="**",AB71="*"),"$$",IF(AND(OR(AD71="**",AD71="***"),LEN(AQ71)&gt;0),"$$","")))),IF(AND(OR(AD71="**",AD71="***"),LEN(AQ71)&gt;0),"$$","")),IF(AND(T71&lt;2,AQ71="#"),"#",""))</f>
        <v/>
      </c>
      <c r="AV71" s="48" t="str">
        <f>IF(LEN(AN71)&gt;0,IF(AG71="**","$$",IF(AG71="***","$$$",IF(AD71="***",IF(OR(AB71="***",LEN(AQ71)&gt;0),"$$$",""),""))),"")</f>
        <v/>
      </c>
      <c r="AW71" s="26" t="s">
        <v>6</v>
      </c>
      <c r="AX71" s="64">
        <v>9.6</v>
      </c>
      <c r="AY71" s="52">
        <v>1160</v>
      </c>
      <c r="AZ71" s="24" t="s">
        <v>59</v>
      </c>
      <c r="BA71" s="29">
        <v>89.131058791604303</v>
      </c>
      <c r="BB71" s="66">
        <v>87.232392124937604</v>
      </c>
      <c r="BC71" s="54" t="s">
        <v>3001</v>
      </c>
      <c r="BD71" s="29">
        <v>3</v>
      </c>
      <c r="BE71" s="100">
        <v>19.4312796208531</v>
      </c>
      <c r="BF71" s="101">
        <v>45.497630331753598</v>
      </c>
      <c r="BG71" s="102">
        <v>211</v>
      </c>
      <c r="BH71" s="102">
        <v>211</v>
      </c>
      <c r="BI71" s="190" t="s">
        <v>854</v>
      </c>
      <c r="BJ71" s="68" t="s">
        <v>2555</v>
      </c>
      <c r="BK71" s="68" t="s">
        <v>2556</v>
      </c>
      <c r="BL71" s="68" t="s">
        <v>1060</v>
      </c>
      <c r="BM71" s="68" t="s">
        <v>1295</v>
      </c>
      <c r="BN71" s="68"/>
      <c r="BO71" s="17"/>
      <c r="BP71" s="29">
        <v>124</v>
      </c>
      <c r="BQ71" s="29">
        <v>0</v>
      </c>
      <c r="BR71" s="56">
        <v>95.5</v>
      </c>
      <c r="BS71" s="57" t="s">
        <v>126</v>
      </c>
      <c r="BT71" s="26"/>
      <c r="BU71" s="26"/>
      <c r="BV71" s="26"/>
      <c r="BW71" s="26" t="s">
        <v>79</v>
      </c>
      <c r="BX71" s="17"/>
      <c r="BY71" s="17"/>
      <c r="BZ71" s="49" t="str">
        <f>IF(AND(S71&gt;=3,AND(OR(AND(I71&lt;=7,I71-K71&gt;=3),AND(K71&lt;=7,K71-M71&gt;=3)),N71&lt;=4)),6,IF(S71&gt;=3,"3T",IF(AND(OR(AND(I71&lt;=7,I71-K71&gt;=3),AND(K71&lt;=7,K71-M71&gt;=3)),N71&lt;=4),"3P","")))</f>
        <v/>
      </c>
    </row>
    <row r="72" spans="1:78" ht="18.75" customHeight="1" x14ac:dyDescent="0.25">
      <c r="A72" s="17"/>
      <c r="B72" s="164" t="s">
        <v>58</v>
      </c>
      <c r="C72" s="164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65" t="s">
        <v>2228</v>
      </c>
      <c r="R72" s="165"/>
      <c r="S72" s="17"/>
      <c r="T72" s="90" t="s">
        <v>200</v>
      </c>
      <c r="U72" s="17"/>
      <c r="V72" s="17"/>
      <c r="W72" s="17"/>
      <c r="X72" s="91">
        <v>69</v>
      </c>
      <c r="Y72" s="113" t="s">
        <v>445</v>
      </c>
      <c r="Z72" s="95">
        <v>23</v>
      </c>
      <c r="AA72" s="94">
        <v>6</v>
      </c>
      <c r="AB72" s="17"/>
      <c r="AC72" s="17"/>
      <c r="AD72" s="17"/>
      <c r="AE72" s="17"/>
      <c r="AF72" s="17"/>
      <c r="AG72" s="17"/>
      <c r="AH72" s="17"/>
      <c r="AI72" s="91">
        <v>69</v>
      </c>
      <c r="AJ72" s="17"/>
      <c r="AK72" s="17"/>
      <c r="AL72" s="17"/>
      <c r="AM72" s="91">
        <v>69</v>
      </c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4">
        <v>33</v>
      </c>
      <c r="AY72" s="95">
        <v>1150</v>
      </c>
      <c r="AZ72" s="17"/>
      <c r="BA72" s="17"/>
      <c r="BB72" s="17"/>
      <c r="BC72" s="17"/>
      <c r="BD72" s="17"/>
      <c r="BE72" s="17"/>
      <c r="BF72" s="17"/>
      <c r="BG72" s="17"/>
      <c r="BH72" s="17"/>
      <c r="BI72" s="187"/>
      <c r="BJ72" s="17"/>
      <c r="BK72" s="17"/>
      <c r="BL72" s="17"/>
      <c r="BM72" s="17"/>
      <c r="BN72" s="17"/>
      <c r="BO72" s="17"/>
      <c r="BP72" s="113" t="s">
        <v>445</v>
      </c>
      <c r="BQ72" s="17"/>
      <c r="BR72" s="17"/>
      <c r="BS72" s="17"/>
      <c r="BT72" s="17"/>
      <c r="BU72" s="17"/>
      <c r="BV72" s="17"/>
      <c r="BW72" s="17"/>
      <c r="BX72" s="29">
        <v>0</v>
      </c>
      <c r="BY72" s="26" t="s">
        <v>149</v>
      </c>
      <c r="BZ72" s="17"/>
    </row>
    <row r="73" spans="1:78" x14ac:dyDescent="0.25">
      <c r="A73" s="17"/>
      <c r="B73" s="164"/>
      <c r="C73" s="164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68" t="s">
        <v>3002</v>
      </c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  <c r="AC73" s="168"/>
      <c r="AD73" s="168"/>
      <c r="AE73" s="168"/>
      <c r="AF73" s="168"/>
      <c r="AG73" s="168"/>
      <c r="AH73" s="168"/>
      <c r="AI73" s="168"/>
      <c r="AJ73" s="168"/>
      <c r="AK73" s="168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67"/>
      <c r="AY73" s="105" t="s">
        <v>762</v>
      </c>
      <c r="AZ73" s="17"/>
      <c r="BA73" s="17"/>
      <c r="BB73" s="17"/>
      <c r="BC73" s="17"/>
      <c r="BD73" s="17"/>
      <c r="BE73" s="17"/>
      <c r="BF73" s="17"/>
      <c r="BG73" s="17"/>
      <c r="BH73" s="17"/>
      <c r="BI73" s="18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</row>
    <row r="74" spans="1:78" ht="30" customHeight="1" x14ac:dyDescent="0.25">
      <c r="A74" s="169" t="s">
        <v>3003</v>
      </c>
      <c r="B74" s="153"/>
      <c r="C74" s="153"/>
      <c r="D74" s="153"/>
      <c r="E74" s="153"/>
      <c r="F74" s="153"/>
      <c r="G74" s="153"/>
      <c r="H74" s="153"/>
      <c r="I74" s="153"/>
      <c r="J74" s="153"/>
      <c r="K74" s="153"/>
      <c r="L74" s="153"/>
      <c r="M74" s="153"/>
      <c r="N74" s="153"/>
      <c r="O74" s="153"/>
      <c r="P74" s="153"/>
      <c r="Q74" s="153"/>
      <c r="R74" s="153"/>
      <c r="S74" s="153"/>
      <c r="T74" s="153"/>
      <c r="U74" s="153"/>
      <c r="V74" s="153"/>
      <c r="W74" s="153"/>
      <c r="X74" s="153"/>
      <c r="Y74" s="153"/>
      <c r="Z74" s="153"/>
      <c r="AA74" s="153"/>
      <c r="AB74" s="153"/>
      <c r="AC74" s="153"/>
      <c r="AD74" s="153"/>
      <c r="AE74" s="153"/>
      <c r="AF74" s="153"/>
      <c r="AG74" s="153"/>
      <c r="AH74" s="153"/>
      <c r="AI74" s="153"/>
      <c r="AJ74" s="153"/>
      <c r="AK74" s="153"/>
      <c r="AL74" s="153"/>
      <c r="AM74" s="153"/>
      <c r="AN74" s="153"/>
      <c r="AO74" s="153"/>
      <c r="AP74" s="153"/>
      <c r="AQ74" s="153"/>
      <c r="AR74" s="153"/>
      <c r="AS74" s="153"/>
      <c r="AT74" s="153"/>
      <c r="AU74" s="153"/>
      <c r="AV74" s="153"/>
      <c r="AW74" s="153"/>
      <c r="AX74" s="153"/>
      <c r="AY74" s="153"/>
      <c r="AZ74" s="153"/>
      <c r="BA74" s="153"/>
      <c r="BB74" s="153"/>
      <c r="BC74" s="153"/>
      <c r="BD74" s="153"/>
      <c r="BE74" s="153"/>
      <c r="BF74" s="153"/>
      <c r="BG74" s="153"/>
      <c r="BH74" s="153"/>
      <c r="BI74" s="153"/>
      <c r="BJ74" s="153"/>
      <c r="BK74" s="153"/>
      <c r="BL74" s="153"/>
      <c r="BM74" s="153"/>
      <c r="BN74" s="153"/>
      <c r="BO74" s="153"/>
      <c r="BP74" s="153"/>
      <c r="BQ74" s="153"/>
      <c r="BR74" s="153"/>
      <c r="BS74" s="153"/>
      <c r="BT74" s="153"/>
      <c r="BU74" s="153"/>
      <c r="BV74" s="153"/>
      <c r="BW74" s="153"/>
      <c r="BX74" s="153"/>
      <c r="BY74" s="17"/>
      <c r="BZ74" s="17"/>
    </row>
    <row r="75" spans="1:78" x14ac:dyDescent="0.25">
      <c r="A75" s="18" t="s">
        <v>1</v>
      </c>
      <c r="B75" s="18" t="s">
        <v>2</v>
      </c>
      <c r="C75" s="18" t="s">
        <v>3</v>
      </c>
      <c r="D75" s="19"/>
      <c r="E75" s="19"/>
      <c r="F75" s="18" t="s">
        <v>4</v>
      </c>
      <c r="G75" s="20" t="s">
        <v>5</v>
      </c>
      <c r="H75" s="21" t="s">
        <v>6</v>
      </c>
      <c r="I75" s="154" t="s">
        <v>7</v>
      </c>
      <c r="J75" s="155"/>
      <c r="K75" s="155"/>
      <c r="L75" s="155"/>
      <c r="M75" s="155"/>
      <c r="N75" s="155"/>
      <c r="O75" s="21" t="s">
        <v>8</v>
      </c>
      <c r="P75" s="21" t="s">
        <v>9</v>
      </c>
      <c r="Q75" s="22" t="s">
        <v>10</v>
      </c>
      <c r="R75" s="22" t="s">
        <v>11</v>
      </c>
      <c r="S75" s="21" t="s">
        <v>12</v>
      </c>
      <c r="T75" s="21" t="s">
        <v>13</v>
      </c>
      <c r="U75" s="21" t="s">
        <v>14</v>
      </c>
      <c r="V75" s="21" t="s">
        <v>15</v>
      </c>
      <c r="W75" s="23" t="s">
        <v>16</v>
      </c>
      <c r="X75" s="21" t="s">
        <v>17</v>
      </c>
      <c r="Y75" s="21" t="s">
        <v>18</v>
      </c>
      <c r="Z75" s="21" t="s">
        <v>19</v>
      </c>
      <c r="AA75" s="21" t="s">
        <v>20</v>
      </c>
      <c r="AB75" s="21" t="s">
        <v>21</v>
      </c>
      <c r="AC75" s="21" t="s">
        <v>22</v>
      </c>
      <c r="AD75" s="21" t="s">
        <v>23</v>
      </c>
      <c r="AE75" s="21" t="s">
        <v>24</v>
      </c>
      <c r="AF75" s="21" t="s">
        <v>25</v>
      </c>
      <c r="AG75" s="21" t="s">
        <v>26</v>
      </c>
      <c r="AH75" s="21" t="s">
        <v>5</v>
      </c>
      <c r="AI75" s="21" t="s">
        <v>17</v>
      </c>
      <c r="AJ75" s="21" t="s">
        <v>27</v>
      </c>
      <c r="AK75" s="21" t="s">
        <v>28</v>
      </c>
      <c r="AL75" s="21" t="s">
        <v>29</v>
      </c>
      <c r="AM75" s="21" t="s">
        <v>17</v>
      </c>
      <c r="AN75" s="21" t="s">
        <v>30</v>
      </c>
      <c r="AO75" s="21" t="s">
        <v>31</v>
      </c>
      <c r="AP75" s="21" t="s">
        <v>32</v>
      </c>
      <c r="AQ75" s="21" t="s">
        <v>33</v>
      </c>
      <c r="AR75" s="21" t="s">
        <v>34</v>
      </c>
      <c r="AS75" s="21" t="s">
        <v>35</v>
      </c>
      <c r="AT75" s="21" t="s">
        <v>36</v>
      </c>
      <c r="AU75" s="21" t="s">
        <v>37</v>
      </c>
      <c r="AV75" s="21" t="s">
        <v>38</v>
      </c>
      <c r="AW75" s="21" t="s">
        <v>6</v>
      </c>
      <c r="AX75" s="21" t="s">
        <v>39</v>
      </c>
      <c r="AY75" s="21" t="s">
        <v>40</v>
      </c>
      <c r="AZ75" s="24" t="s">
        <v>41</v>
      </c>
      <c r="BA75" s="21" t="s">
        <v>42</v>
      </c>
      <c r="BB75" s="21" t="s">
        <v>43</v>
      </c>
      <c r="BC75" s="21" t="s">
        <v>44</v>
      </c>
      <c r="BD75" s="21" t="s">
        <v>45</v>
      </c>
      <c r="BE75" s="21" t="s">
        <v>46</v>
      </c>
      <c r="BF75" s="21" t="s">
        <v>47</v>
      </c>
      <c r="BG75" s="21" t="s">
        <v>48</v>
      </c>
      <c r="BH75" s="21" t="s">
        <v>49</v>
      </c>
      <c r="BI75" s="186"/>
      <c r="BJ75" s="25"/>
      <c r="BK75" s="25"/>
      <c r="BL75" s="25"/>
      <c r="BM75" s="25"/>
      <c r="BN75" s="25"/>
      <c r="BO75" s="25"/>
      <c r="BP75" s="21" t="s">
        <v>18</v>
      </c>
      <c r="BQ75" s="21" t="s">
        <v>31</v>
      </c>
      <c r="BR75" s="21" t="s">
        <v>50</v>
      </c>
      <c r="BS75" s="21" t="s">
        <v>51</v>
      </c>
      <c r="BT75" s="25"/>
      <c r="BU75" s="25"/>
      <c r="BV75" s="21" t="s">
        <v>24</v>
      </c>
      <c r="BW75" s="21" t="s">
        <v>16</v>
      </c>
      <c r="BX75" s="21" t="s">
        <v>52</v>
      </c>
      <c r="BY75" s="21" t="s">
        <v>53</v>
      </c>
      <c r="BZ75" s="21" t="s">
        <v>28</v>
      </c>
    </row>
    <row r="76" spans="1:78" ht="46.5" x14ac:dyDescent="0.25">
      <c r="A76" s="26" t="s">
        <v>3004</v>
      </c>
      <c r="B76" s="26" t="s">
        <v>416</v>
      </c>
      <c r="C76" s="27" t="s">
        <v>136</v>
      </c>
      <c r="D76" s="28"/>
      <c r="E76" s="28"/>
      <c r="F76" s="58">
        <v>1200</v>
      </c>
      <c r="G76" s="80">
        <v>7</v>
      </c>
      <c r="H76" s="31" t="s">
        <v>6</v>
      </c>
      <c r="I76" s="32">
        <v>2</v>
      </c>
      <c r="J76" s="33">
        <v>2</v>
      </c>
      <c r="K76" s="32">
        <v>2</v>
      </c>
      <c r="L76" s="33">
        <v>0</v>
      </c>
      <c r="M76" s="32">
        <v>2</v>
      </c>
      <c r="N76" s="33">
        <v>0</v>
      </c>
      <c r="O76" s="29">
        <v>-1.1499999999999999</v>
      </c>
      <c r="P76" s="60">
        <v>-2.78125000000002</v>
      </c>
      <c r="Q76" s="35">
        <v>92.934241896212896</v>
      </c>
      <c r="R76" s="35">
        <v>-3.1328790518935499</v>
      </c>
      <c r="S76" s="37">
        <v>1</v>
      </c>
      <c r="T76" s="38">
        <v>0</v>
      </c>
      <c r="U76" s="29">
        <v>1.9</v>
      </c>
      <c r="V76" s="60">
        <v>1.9</v>
      </c>
      <c r="W76" s="39"/>
      <c r="X76" s="40">
        <v>66</v>
      </c>
      <c r="Y76" s="72">
        <v>125</v>
      </c>
      <c r="Z76" s="17"/>
      <c r="AA76" s="109" t="s">
        <v>119</v>
      </c>
      <c r="AB76" s="41" t="s">
        <v>101</v>
      </c>
      <c r="AC76" s="42" t="str">
        <f>"" &amp; IF(AND(S76&lt;=-1.5,NOT(ISBLANK(AQ76))),"Z","")</f>
        <v/>
      </c>
      <c r="AD76" s="43" t="str">
        <f>IF(AND(ISNUMBER(BD76),VALUE(BD76)&gt;=3,VALUE(T76)&gt;=-0.5),IF(AND(VALUE(Q76)&gt;=94,VALUE(Q76)&lt;444), IF(VALUE(P76)&gt;=2,"***","**"),"*"),"")</f>
        <v/>
      </c>
      <c r="AE76" s="44"/>
      <c r="AF76" s="45"/>
      <c r="AG76" s="46" t="str">
        <f>IF(OR(F76&lt;1401,F76&gt;=1600),IF(AND(OR(AB76="*",AB76="***",AB76="E*",AB76="E***"),P76&gt;=2,T76&gt;-2.1),IF(AND(ISNUMBER(BD76),VALUE(BD76)&gt;2),"**","*"),""),"")</f>
        <v/>
      </c>
      <c r="AH76" s="30">
        <v>7</v>
      </c>
      <c r="AI76" s="47">
        <v>66</v>
      </c>
      <c r="AJ76" s="48" t="str">
        <f>IF(AND(S76&gt;=2,T76&gt;=0),IF(AND(ISNUMBER(BD76),VALUE(BD76)&gt;=3),IF(LEN(AQ76)&gt;0,"***","**"),"*"),"")</f>
        <v/>
      </c>
      <c r="AK76" s="42" t="str">
        <f>IF(AND(S76&gt;=3,AND(OR(AND(I76&lt;=7,I76-K76&gt;=3),AND(K76&lt;=7,K76-M76&gt;=3)),N76&lt;=4)),6,IF(S76&gt;=3,"3T",IF(AND(OR(AND(I76&lt;=7,I76-K76&gt;=3),AND(K76&lt;=7,K76-M76&gt;=3)),N76&lt;=4),"3P","")))</f>
        <v/>
      </c>
      <c r="AL76" s="46" t="str">
        <f>IF(OR(K76-M76&gt;=5,T76&gt;4.9,AND(K76-M76&gt;=1,T76&gt;5)),IF(P76&lt;-3,"***",IF(P76&lt;0,"**","*")),"")</f>
        <v/>
      </c>
      <c r="AM76" s="40">
        <v>66</v>
      </c>
      <c r="AN76" s="81" t="str">
        <f>IF(AND(OR(M76=1,M76=2,M76=3,M76=4),Q76&gt;=97.5),"G",IF(OR(AND(N76&lt;=3,M76&lt;8,T76&gt;-1.6,Q76&gt;=95,Q76&lt;300),AND(OR(M76=1,M76=2,M76=3),Q76&lt;97.5)),"GR",""))</f>
        <v>GR</v>
      </c>
      <c r="AO76" s="29">
        <v>0</v>
      </c>
      <c r="AP76" s="28"/>
      <c r="AQ76" s="28"/>
      <c r="AR76" s="28"/>
      <c r="AS76" s="28"/>
      <c r="AT76" s="50" t="str">
        <f>IF(LEN(AN76)&gt;0,IF(AL76="**","$",IF(AL76="***",IF(LEN(AQ76)&gt;0,"$$$","$$"), "")), "")</f>
        <v/>
      </c>
      <c r="AU76" s="48" t="str">
        <f>CONCATENATE(IF(LEN(AN76)&gt;0,IF(AND(AD76="**",AB76="*"),IF(LEN(AQ76)&gt;0,"$$$","$$"),IF(AJ76="***","$$$",IF(AND(AJ76="**",AB76="*"),"$$",IF(AND(OR(AD76="**",AD76="***"),LEN(AQ76)&gt;0),"$$","")))),IF(AND(OR(AD76="**",AD76="***"),LEN(AQ76)&gt;0),"$$","")),IF(AND(T76&lt;2,AQ76="#"),"#",""))</f>
        <v/>
      </c>
      <c r="AV76" s="48" t="str">
        <f>IF(LEN(AN76)&gt;0,IF(AG76="**","$$",IF(AG76="***","$$$",IF(AD76="***",IF(OR(AB76="***",LEN(AQ76)&gt;0),"$$$",""),""))),"")</f>
        <v/>
      </c>
      <c r="AW76" s="26" t="s">
        <v>6</v>
      </c>
      <c r="AX76" s="51">
        <v>2.6</v>
      </c>
      <c r="AY76" s="52">
        <v>1198</v>
      </c>
      <c r="AZ76" s="24" t="s">
        <v>67</v>
      </c>
      <c r="BA76" s="29">
        <v>86.734241896212893</v>
      </c>
      <c r="BB76" s="66">
        <v>84.734241896212893</v>
      </c>
      <c r="BC76" s="54" t="s">
        <v>3005</v>
      </c>
      <c r="BD76" s="29">
        <v>2</v>
      </c>
      <c r="BE76" s="55"/>
      <c r="BF76" s="55"/>
      <c r="BG76" s="55"/>
      <c r="BH76" s="55"/>
      <c r="BI76" s="190" t="s">
        <v>675</v>
      </c>
      <c r="BJ76" s="68" t="s">
        <v>587</v>
      </c>
      <c r="BK76" s="68" t="s">
        <v>1078</v>
      </c>
      <c r="BL76" s="68" t="s">
        <v>2962</v>
      </c>
      <c r="BM76" s="68" t="s">
        <v>1008</v>
      </c>
      <c r="BN76" s="68"/>
      <c r="BO76" s="17"/>
      <c r="BP76" s="29">
        <v>125</v>
      </c>
      <c r="BQ76" s="29">
        <v>0</v>
      </c>
      <c r="BR76" s="56">
        <v>96.65</v>
      </c>
      <c r="BS76" s="57" t="s">
        <v>61</v>
      </c>
      <c r="BT76" s="26"/>
      <c r="BU76" s="26"/>
      <c r="BV76" s="26"/>
      <c r="BW76" s="26"/>
      <c r="BX76" s="17"/>
      <c r="BY76" s="17"/>
      <c r="BZ76" s="49" t="str">
        <f>IF(AND(S76&gt;=3,AND(OR(AND(I76&lt;=7,I76-K76&gt;=3),AND(K76&lt;=7,K76-M76&gt;=3)),N76&lt;=4)),6,IF(S76&gt;=3,"3T",IF(AND(OR(AND(I76&lt;=7,I76-K76&gt;=3),AND(K76&lt;=7,K76-M76&gt;=3)),N76&lt;=4),"3P","")))</f>
        <v/>
      </c>
    </row>
    <row r="77" spans="1:78" ht="18.95" customHeight="1" x14ac:dyDescent="0.25">
      <c r="A77" s="162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55"/>
      <c r="Y77" s="155"/>
      <c r="Z77" s="155"/>
      <c r="AA77" s="155"/>
      <c r="AB77" s="155"/>
      <c r="AC77" s="155"/>
      <c r="AD77" s="155"/>
      <c r="AE77" s="155"/>
      <c r="AF77" s="155"/>
      <c r="AG77" s="155"/>
      <c r="AH77" s="155"/>
      <c r="AI77" s="155"/>
      <c r="AJ77" s="155"/>
      <c r="AK77" s="155"/>
      <c r="AL77" s="155"/>
      <c r="AM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  <c r="BR77" s="155"/>
      <c r="BS77" s="155"/>
      <c r="BT77" s="155"/>
      <c r="BU77" s="155"/>
      <c r="BV77" s="155"/>
      <c r="BW77" s="155"/>
      <c r="BX77" s="155"/>
      <c r="BY77" s="17"/>
      <c r="BZ77" s="49"/>
    </row>
    <row r="78" spans="1:78" ht="36" customHeight="1" x14ac:dyDescent="0.25">
      <c r="A78" s="17"/>
      <c r="B78" s="173" t="s">
        <v>3006</v>
      </c>
      <c r="C78" s="173"/>
      <c r="D78" s="17"/>
      <c r="E78" s="17"/>
      <c r="F78" s="17"/>
      <c r="G78" s="17"/>
      <c r="H78" s="17"/>
      <c r="I78" s="89" t="s">
        <v>150</v>
      </c>
      <c r="J78" s="89" t="s">
        <v>151</v>
      </c>
      <c r="K78" s="17"/>
      <c r="L78" s="17"/>
      <c r="M78" s="17"/>
      <c r="N78" s="17"/>
      <c r="O78" s="17"/>
      <c r="P78" s="17"/>
      <c r="Q78" s="165" t="s">
        <v>562</v>
      </c>
      <c r="R78" s="165"/>
      <c r="S78" s="17"/>
      <c r="T78" s="121" t="s">
        <v>450</v>
      </c>
      <c r="U78" s="17"/>
      <c r="V78" s="17"/>
      <c r="W78" s="17"/>
      <c r="X78" s="91">
        <v>69</v>
      </c>
      <c r="Y78" s="92" t="s">
        <v>445</v>
      </c>
      <c r="Z78" s="93">
        <v>49</v>
      </c>
      <c r="AA78" s="94">
        <v>0</v>
      </c>
      <c r="AB78" s="17"/>
      <c r="AC78" s="17"/>
      <c r="AD78" s="17"/>
      <c r="AE78" s="17"/>
      <c r="AF78" s="17"/>
      <c r="AG78" s="17"/>
      <c r="AH78" s="17"/>
      <c r="AI78" s="91">
        <v>69</v>
      </c>
      <c r="AJ78" s="17"/>
      <c r="AK78" s="17"/>
      <c r="AL78" s="17"/>
      <c r="AM78" s="91">
        <v>69</v>
      </c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4">
        <v>19</v>
      </c>
      <c r="AY78" s="95">
        <v>1204</v>
      </c>
      <c r="AZ78" s="17"/>
      <c r="BA78" s="17"/>
      <c r="BB78" s="17"/>
      <c r="BC78" s="17"/>
      <c r="BD78" s="17"/>
      <c r="BE78" s="17"/>
      <c r="BF78" s="17"/>
      <c r="BG78" s="17"/>
      <c r="BH78" s="17"/>
      <c r="BI78" s="187"/>
      <c r="BJ78" s="17"/>
      <c r="BK78" s="17"/>
      <c r="BL78" s="17"/>
      <c r="BM78" s="17"/>
      <c r="BN78" s="17"/>
      <c r="BO78" s="17"/>
      <c r="BP78" s="92" t="s">
        <v>445</v>
      </c>
      <c r="BQ78" s="17"/>
      <c r="BR78" s="17"/>
      <c r="BS78" s="17"/>
      <c r="BT78" s="17"/>
      <c r="BU78" s="17"/>
      <c r="BV78" s="17"/>
      <c r="BW78" s="17"/>
      <c r="BX78" s="29">
        <v>0</v>
      </c>
      <c r="BY78" s="26" t="s">
        <v>149</v>
      </c>
      <c r="BZ78" s="17"/>
    </row>
    <row r="79" spans="1:78" x14ac:dyDescent="0.25">
      <c r="A79" s="17"/>
      <c r="B79" s="173"/>
      <c r="C79" s="173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68" t="s">
        <v>3007</v>
      </c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  <c r="AC79" s="168"/>
      <c r="AD79" s="168"/>
      <c r="AE79" s="168"/>
      <c r="AF79" s="168"/>
      <c r="AG79" s="168"/>
      <c r="AH79" s="168"/>
      <c r="AI79" s="168"/>
      <c r="AJ79" s="168"/>
      <c r="AK79" s="168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67"/>
      <c r="AY79" s="96" t="s">
        <v>202</v>
      </c>
      <c r="AZ79" s="17"/>
      <c r="BA79" s="17"/>
      <c r="BB79" s="17"/>
      <c r="BC79" s="17"/>
      <c r="BD79" s="17"/>
      <c r="BE79" s="17"/>
      <c r="BF79" s="17"/>
      <c r="BG79" s="17"/>
      <c r="BH79" s="17"/>
      <c r="BI79" s="18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</row>
    <row r="80" spans="1:78" ht="30" customHeight="1" x14ac:dyDescent="0.25">
      <c r="A80" s="163" t="s">
        <v>3008</v>
      </c>
      <c r="B80" s="153"/>
      <c r="C80" s="153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53"/>
      <c r="AF80" s="153"/>
      <c r="AG80" s="153"/>
      <c r="AH80" s="153"/>
      <c r="AI80" s="153"/>
      <c r="AJ80" s="153"/>
      <c r="AK80" s="153"/>
      <c r="AL80" s="153"/>
      <c r="AM80" s="153"/>
      <c r="AN80" s="153"/>
      <c r="AO80" s="153"/>
      <c r="AP80" s="153"/>
      <c r="AQ80" s="153"/>
      <c r="AR80" s="153"/>
      <c r="AS80" s="153"/>
      <c r="AT80" s="153"/>
      <c r="AU80" s="153"/>
      <c r="AV80" s="153"/>
      <c r="AW80" s="153"/>
      <c r="AX80" s="153"/>
      <c r="AY80" s="153"/>
      <c r="AZ80" s="153"/>
      <c r="BA80" s="153"/>
      <c r="BB80" s="153"/>
      <c r="BC80" s="153"/>
      <c r="BD80" s="153"/>
      <c r="BE80" s="153"/>
      <c r="BF80" s="153"/>
      <c r="BG80" s="153"/>
      <c r="BH80" s="153"/>
      <c r="BI80" s="153"/>
      <c r="BJ80" s="153"/>
      <c r="BK80" s="153"/>
      <c r="BL80" s="153"/>
      <c r="BM80" s="153"/>
      <c r="BN80" s="153"/>
      <c r="BO80" s="153"/>
      <c r="BP80" s="153"/>
      <c r="BQ80" s="153"/>
      <c r="BR80" s="153"/>
      <c r="BS80" s="153"/>
      <c r="BT80" s="153"/>
      <c r="BU80" s="153"/>
      <c r="BV80" s="153"/>
      <c r="BW80" s="153"/>
      <c r="BX80" s="153"/>
      <c r="BY80" s="17"/>
      <c r="BZ80" s="17"/>
    </row>
    <row r="81" spans="1:78" x14ac:dyDescent="0.25">
      <c r="A81" s="18" t="s">
        <v>1</v>
      </c>
      <c r="B81" s="18" t="s">
        <v>2</v>
      </c>
      <c r="C81" s="18" t="s">
        <v>3</v>
      </c>
      <c r="D81" s="19"/>
      <c r="E81" s="19"/>
      <c r="F81" s="18" t="s">
        <v>4</v>
      </c>
      <c r="G81" s="20" t="s">
        <v>5</v>
      </c>
      <c r="H81" s="21" t="s">
        <v>6</v>
      </c>
      <c r="I81" s="154" t="s">
        <v>7</v>
      </c>
      <c r="J81" s="155"/>
      <c r="K81" s="155"/>
      <c r="L81" s="155"/>
      <c r="M81" s="155"/>
      <c r="N81" s="155"/>
      <c r="O81" s="21" t="s">
        <v>8</v>
      </c>
      <c r="P81" s="21" t="s">
        <v>9</v>
      </c>
      <c r="Q81" s="22" t="s">
        <v>10</v>
      </c>
      <c r="R81" s="22" t="s">
        <v>11</v>
      </c>
      <c r="S81" s="21" t="s">
        <v>12</v>
      </c>
      <c r="T81" s="21" t="s">
        <v>13</v>
      </c>
      <c r="U81" s="21" t="s">
        <v>14</v>
      </c>
      <c r="V81" s="21" t="s">
        <v>15</v>
      </c>
      <c r="W81" s="23" t="s">
        <v>16</v>
      </c>
      <c r="X81" s="21" t="s">
        <v>17</v>
      </c>
      <c r="Y81" s="21" t="s">
        <v>18</v>
      </c>
      <c r="Z81" s="21" t="s">
        <v>19</v>
      </c>
      <c r="AA81" s="21" t="s">
        <v>20</v>
      </c>
      <c r="AB81" s="21" t="s">
        <v>21</v>
      </c>
      <c r="AC81" s="21" t="s">
        <v>22</v>
      </c>
      <c r="AD81" s="21" t="s">
        <v>23</v>
      </c>
      <c r="AE81" s="21" t="s">
        <v>24</v>
      </c>
      <c r="AF81" s="21" t="s">
        <v>25</v>
      </c>
      <c r="AG81" s="21" t="s">
        <v>26</v>
      </c>
      <c r="AH81" s="21" t="s">
        <v>5</v>
      </c>
      <c r="AI81" s="21" t="s">
        <v>17</v>
      </c>
      <c r="AJ81" s="21" t="s">
        <v>27</v>
      </c>
      <c r="AK81" s="21" t="s">
        <v>28</v>
      </c>
      <c r="AL81" s="21" t="s">
        <v>29</v>
      </c>
      <c r="AM81" s="21" t="s">
        <v>17</v>
      </c>
      <c r="AN81" s="21" t="s">
        <v>30</v>
      </c>
      <c r="AO81" s="21" t="s">
        <v>31</v>
      </c>
      <c r="AP81" s="21" t="s">
        <v>32</v>
      </c>
      <c r="AQ81" s="21" t="s">
        <v>33</v>
      </c>
      <c r="AR81" s="21" t="s">
        <v>34</v>
      </c>
      <c r="AS81" s="21" t="s">
        <v>35</v>
      </c>
      <c r="AT81" s="21" t="s">
        <v>36</v>
      </c>
      <c r="AU81" s="21" t="s">
        <v>37</v>
      </c>
      <c r="AV81" s="21" t="s">
        <v>38</v>
      </c>
      <c r="AW81" s="21" t="s">
        <v>6</v>
      </c>
      <c r="AX81" s="21" t="s">
        <v>39</v>
      </c>
      <c r="AY81" s="21" t="s">
        <v>40</v>
      </c>
      <c r="AZ81" s="24" t="s">
        <v>41</v>
      </c>
      <c r="BA81" s="21" t="s">
        <v>42</v>
      </c>
      <c r="BB81" s="21" t="s">
        <v>43</v>
      </c>
      <c r="BC81" s="21" t="s">
        <v>44</v>
      </c>
      <c r="BD81" s="21" t="s">
        <v>45</v>
      </c>
      <c r="BE81" s="21" t="s">
        <v>46</v>
      </c>
      <c r="BF81" s="21" t="s">
        <v>47</v>
      </c>
      <c r="BG81" s="21" t="s">
        <v>48</v>
      </c>
      <c r="BH81" s="21" t="s">
        <v>49</v>
      </c>
      <c r="BI81" s="186"/>
      <c r="BJ81" s="25"/>
      <c r="BK81" s="25"/>
      <c r="BL81" s="25"/>
      <c r="BM81" s="25"/>
      <c r="BN81" s="25"/>
      <c r="BO81" s="25"/>
      <c r="BP81" s="21" t="s">
        <v>18</v>
      </c>
      <c r="BQ81" s="21" t="s">
        <v>31</v>
      </c>
      <c r="BR81" s="21" t="s">
        <v>50</v>
      </c>
      <c r="BS81" s="21" t="s">
        <v>51</v>
      </c>
      <c r="BT81" s="25"/>
      <c r="BU81" s="25"/>
      <c r="BV81" s="21" t="s">
        <v>24</v>
      </c>
      <c r="BW81" s="21" t="s">
        <v>16</v>
      </c>
      <c r="BX81" s="21" t="s">
        <v>52</v>
      </c>
      <c r="BY81" s="21" t="s">
        <v>53</v>
      </c>
      <c r="BZ81" s="21" t="s">
        <v>28</v>
      </c>
    </row>
    <row r="82" spans="1:78" ht="46.5" x14ac:dyDescent="0.25">
      <c r="A82" s="26" t="s">
        <v>3009</v>
      </c>
      <c r="B82" s="26" t="s">
        <v>931</v>
      </c>
      <c r="C82" s="27" t="s">
        <v>77</v>
      </c>
      <c r="D82" s="28"/>
      <c r="E82" s="28" t="s">
        <v>166</v>
      </c>
      <c r="F82" s="58">
        <v>1200</v>
      </c>
      <c r="G82" s="30">
        <v>12</v>
      </c>
      <c r="H82" s="31" t="s">
        <v>6</v>
      </c>
      <c r="I82" s="59">
        <v>9</v>
      </c>
      <c r="J82" s="33">
        <v>5</v>
      </c>
      <c r="K82" s="59">
        <v>11</v>
      </c>
      <c r="L82" s="33">
        <v>5</v>
      </c>
      <c r="M82" s="59">
        <v>4</v>
      </c>
      <c r="N82" s="33">
        <v>2</v>
      </c>
      <c r="O82" s="29">
        <v>0.89999999999999902</v>
      </c>
      <c r="P82" s="34">
        <v>2.1214285714285901</v>
      </c>
      <c r="Q82" s="35">
        <v>94.783342438458405</v>
      </c>
      <c r="R82" s="35">
        <v>-0.80832878077082204</v>
      </c>
      <c r="S82" s="37">
        <v>0</v>
      </c>
      <c r="T82" s="38">
        <v>2.75</v>
      </c>
      <c r="U82" s="29">
        <v>-4.0500000000000096</v>
      </c>
      <c r="V82" s="29">
        <v>-1.85</v>
      </c>
      <c r="W82" s="39"/>
      <c r="X82" s="62">
        <v>52</v>
      </c>
      <c r="Y82" s="29">
        <v>125</v>
      </c>
      <c r="Z82" s="17"/>
      <c r="AA82" s="26" t="s">
        <v>57</v>
      </c>
      <c r="AB82" s="41" t="s">
        <v>58</v>
      </c>
      <c r="AC82" s="42" t="str">
        <f>"" &amp; IF(AND(S82&lt;=-1.5,NOT(ISBLANK(AQ82))),"Z","")</f>
        <v/>
      </c>
      <c r="AD82" s="48" t="str">
        <f>IF(AND(ISNUMBER(BD82),VALUE(BD82)&gt;=3,VALUE(T82)&gt;=-0.5),IF(AND(VALUE(Q82)&gt;=94,VALUE(Q82)&lt;444), IF(VALUE(P82)&gt;=2,"***","**"),"*"),"")</f>
        <v>***</v>
      </c>
      <c r="AE82" s="48" t="str">
        <f>IF(AND(BD82&gt;2,OR(ISNUMBER(SEARCH("P",AA82)),ISNUMBER(SEARCH("EP",AA82)),ISNUMBER(SEARCH("E",AA82)))),"WP@",IF(BD82&gt;2,"W@",IF(OR(ISNUMBER(SEARCH("P",AA82)),ISNUMBER(SEARCH("EP",AA82)),ISNUMBER(SEARCH("E",AA82))),"P@","@")))</f>
        <v>W@</v>
      </c>
      <c r="AF82" s="45"/>
      <c r="AG82" s="46" t="str">
        <f>IF(OR(F82&lt;1401,F82&gt;=1600),IF(AND(OR(AB82="*",AB82="***",AB82="E*",AB82="E***"),P82&gt;=2,T82&gt;-2.1),IF(AND(ISNUMBER(BD82),VALUE(BD82)&gt;2),"**","*"),""),"")</f>
        <v/>
      </c>
      <c r="AH82" s="30">
        <v>12</v>
      </c>
      <c r="AI82" s="62">
        <v>52</v>
      </c>
      <c r="AJ82" s="48" t="str">
        <f>IF(AND(S82&gt;=2,T82&gt;=0),IF(AND(ISNUMBER(BD82),VALUE(BD82)&gt;=3),IF(LEN(AQ82)&gt;0,"***","**"),"*"),"")</f>
        <v/>
      </c>
      <c r="AK82" s="42" t="str">
        <f>IF(AND(S82&gt;=3,AND(OR(AND(I82&lt;=7,I82-K82&gt;=3),AND(K82&lt;=7,K82-M82&gt;=3)),N82&lt;=4)),6,IF(S82&gt;=3,"3T",IF(AND(OR(AND(I82&lt;=7,I82-K82&gt;=3),AND(K82&lt;=7,K82-M82&gt;=3)),N82&lt;=4),"3P","")))</f>
        <v/>
      </c>
      <c r="AL82" s="63" t="str">
        <f>IF(OR(K82-M82&gt;=5,T82&gt;4.9,AND(K82-M82&gt;=1,T82&gt;5)),IF(P82&lt;-3,"***",IF(P82&lt;0,"**","*")),"")</f>
        <v>*</v>
      </c>
      <c r="AM82" s="62">
        <v>52</v>
      </c>
      <c r="AN82" s="49" t="str">
        <f>IF(AND(OR(M82=1,M82=2,M82=3,M82=4),Q82&gt;=97.5),"G",IF(OR(AND(N82&lt;=3,M82&lt;8,T82&gt;-1.6,Q82&gt;=95,Q82&lt;300),AND(OR(M82=1,M82=2,M82=3),Q82&lt;97.5)),"GR",""))</f>
        <v/>
      </c>
      <c r="AO82" s="29">
        <v>0</v>
      </c>
      <c r="AP82" s="28"/>
      <c r="AQ82" s="28"/>
      <c r="AR82" s="28"/>
      <c r="AS82" s="28" t="s">
        <v>66</v>
      </c>
      <c r="AT82" s="50" t="str">
        <f>IF(LEN(AN82)&gt;0,IF(AL82="**","$",IF(AL82="***",IF(LEN(AQ82)&gt;0,"$$$","$$"), "")), "")</f>
        <v/>
      </c>
      <c r="AU82" s="48" t="str">
        <f>CONCATENATE(IF(LEN(AN82)&gt;0,IF(AND(AD82="**",AB82="*"),IF(LEN(AQ82)&gt;0,"$$$","$$"),IF(AJ82="***","$$$",IF(AND(AJ82="**",AB82="*"),"$$",IF(AND(OR(AD82="**",AD82="***"),LEN(AQ82)&gt;0),"$$","")))),IF(AND(OR(AD82="**",AD82="***"),LEN(AQ82)&gt;0),"$$","")),IF(AND(T82&lt;2,AQ82="#"),"#",""))</f>
        <v/>
      </c>
      <c r="AV82" s="48" t="str">
        <f>IF(LEN(AN82)&gt;0,IF(AG82="**","$$",IF(AG82="***","$$$",IF(AD82="***",IF(OR(AB82="***",LEN(AQ82)&gt;0),"$$$",""),""))),"")</f>
        <v/>
      </c>
      <c r="AW82" s="26" t="s">
        <v>6</v>
      </c>
      <c r="AX82" s="51">
        <v>17</v>
      </c>
      <c r="AY82" s="65">
        <v>1171</v>
      </c>
      <c r="AZ82" s="24" t="s">
        <v>59</v>
      </c>
      <c r="BA82" s="29">
        <v>85.883342438458399</v>
      </c>
      <c r="BB82" s="66">
        <v>88.020009105124998</v>
      </c>
      <c r="BC82" s="54" t="s">
        <v>3010</v>
      </c>
      <c r="BD82" s="29">
        <v>4</v>
      </c>
      <c r="BE82" s="55"/>
      <c r="BF82" s="55"/>
      <c r="BG82" s="55"/>
      <c r="BH82" s="55"/>
      <c r="BI82" s="187"/>
      <c r="BJ82" s="17"/>
      <c r="BK82" s="17"/>
      <c r="BL82" s="17"/>
      <c r="BM82" s="17"/>
      <c r="BN82" s="17"/>
      <c r="BO82" s="17"/>
      <c r="BP82" s="29">
        <v>125</v>
      </c>
      <c r="BQ82" s="29">
        <v>0</v>
      </c>
      <c r="BR82" s="56">
        <v>95.65</v>
      </c>
      <c r="BS82" s="57" t="s">
        <v>126</v>
      </c>
      <c r="BT82" s="26"/>
      <c r="BU82" s="26" t="s">
        <v>166</v>
      </c>
      <c r="BV82" s="49" t="str">
        <f>IF(AND(BD82&gt;2,OR(ISNUMBER(SEARCH("P",AA82)),ISNUMBER(SEARCH("EP",AA82)),ISNUMBER(SEARCH("E",AA82)))),"WP@",IF(BD82&gt;2,"W@",IF(OR(ISNUMBER(SEARCH("P",AA82)),ISNUMBER(SEARCH("EP",AA82)),ISNUMBER(SEARCH("E",AA82))),"P@","@")))</f>
        <v>W@</v>
      </c>
      <c r="BW82" s="26"/>
      <c r="BX82" s="17"/>
      <c r="BY82" s="17"/>
      <c r="BZ82" s="49" t="str">
        <f>IF(AND(S82&gt;=3,AND(OR(AND(I82&lt;=7,I82-K82&gt;=3),AND(K82&lt;=7,K82-M82&gt;=3)),N82&lt;=4)),6,IF(S82&gt;=3,"3T",IF(AND(OR(AND(I82&lt;=7,I82-K82&gt;=3),AND(K82&lt;=7,K82-M82&gt;=3)),N82&lt;=4),"3P","")))</f>
        <v/>
      </c>
    </row>
    <row r="83" spans="1:78" ht="46.5" x14ac:dyDescent="0.25">
      <c r="A83" s="26" t="s">
        <v>3009</v>
      </c>
      <c r="B83" s="26" t="s">
        <v>211</v>
      </c>
      <c r="C83" s="27" t="s">
        <v>56</v>
      </c>
      <c r="D83" s="28" t="s">
        <v>213</v>
      </c>
      <c r="E83" s="28"/>
      <c r="F83" s="58">
        <v>1200</v>
      </c>
      <c r="G83" s="80">
        <v>1</v>
      </c>
      <c r="H83" s="31" t="s">
        <v>6</v>
      </c>
      <c r="I83" s="32">
        <v>1</v>
      </c>
      <c r="J83" s="33">
        <v>0</v>
      </c>
      <c r="K83" s="70">
        <v>1</v>
      </c>
      <c r="L83" s="71">
        <v>0</v>
      </c>
      <c r="M83" s="32">
        <v>4</v>
      </c>
      <c r="N83" s="33">
        <v>1</v>
      </c>
      <c r="O83" s="29">
        <v>-0.74999999999999301</v>
      </c>
      <c r="P83" s="37">
        <v>2.9500000000000202</v>
      </c>
      <c r="Q83" s="35">
        <v>95.582381861957202</v>
      </c>
      <c r="R83" s="35">
        <v>-1.40880906902133</v>
      </c>
      <c r="S83" s="37">
        <v>0</v>
      </c>
      <c r="T83" s="61">
        <v>-1</v>
      </c>
      <c r="U83" s="29">
        <v>-3.1000000000000099</v>
      </c>
      <c r="V83" s="60">
        <v>-3.9000000000000101</v>
      </c>
      <c r="W83" s="39"/>
      <c r="X83" s="40">
        <v>52</v>
      </c>
      <c r="Y83" s="72">
        <v>127</v>
      </c>
      <c r="Z83" s="29">
        <v>21</v>
      </c>
      <c r="AA83" s="77">
        <v>8</v>
      </c>
      <c r="AB83" s="41" t="s">
        <v>101</v>
      </c>
      <c r="AC83" s="42" t="str">
        <f>"" &amp; IF(AND(S83&lt;=-1.5,NOT(ISBLANK(AQ83))),"Z","")</f>
        <v/>
      </c>
      <c r="AD83" s="43" t="str">
        <f>IF(AND(ISNUMBER(BD83),VALUE(BD83)&gt;=3,VALUE(T83)&gt;=-0.5),IF(AND(VALUE(Q83)&gt;=94,VALUE(Q83)&lt;444), IF(VALUE(P83)&gt;=2,"***","**"),"*"),"")</f>
        <v/>
      </c>
      <c r="AE83" s="44"/>
      <c r="AF83" s="45" t="s">
        <v>82</v>
      </c>
      <c r="AG83" s="63" t="str">
        <f>IF(OR(F83&lt;1401,F83&gt;=1600),IF(AND(OR(AB83="*",AB83="***",AB83="E*",AB83="E***"),P83&gt;=2,T83&gt;-2.1),IF(AND(ISNUMBER(BD83),VALUE(BD83)&gt;2),"**","*"),""),"")</f>
        <v>*</v>
      </c>
      <c r="AH83" s="30">
        <v>1</v>
      </c>
      <c r="AI83" s="47">
        <v>52</v>
      </c>
      <c r="AJ83" s="48" t="str">
        <f>IF(AND(S83&gt;=2,T83&gt;=0),IF(AND(ISNUMBER(BD83),VALUE(BD83)&gt;=3),IF(LEN(AQ83)&gt;0,"***","**"),"*"),"")</f>
        <v/>
      </c>
      <c r="AK83" s="42" t="str">
        <f>IF(AND(S83&gt;=3,AND(OR(AND(I83&lt;=7,I83-K83&gt;=3),AND(K83&lt;=7,K83-M83&gt;=3)),N83&lt;=4)),6,IF(S83&gt;=3,"3T",IF(AND(OR(AND(I83&lt;=7,I83-K83&gt;=3),AND(K83&lt;=7,K83-M83&gt;=3)),N83&lt;=4),"3P","")))</f>
        <v/>
      </c>
      <c r="AL83" s="46" t="str">
        <f>IF(OR(K83-M83&gt;=5,T83&gt;4.9,AND(K83-M83&gt;=1,T83&gt;5)),IF(P83&lt;-3,"***",IF(P83&lt;0,"**","*")),"")</f>
        <v/>
      </c>
      <c r="AM83" s="40">
        <v>52</v>
      </c>
      <c r="AN83" s="49" t="str">
        <f>IF(AND(OR(M83=1,M83=2,M83=3,M83=4),Q83&gt;=97.5),"G",IF(OR(AND(N83&lt;=3,M83&lt;8,T83&gt;-1.6,Q83&gt;=95,Q83&lt;300),AND(OR(M83=1,M83=2,M83=3),Q83&lt;97.5)),"GR",""))</f>
        <v>GR</v>
      </c>
      <c r="AO83" s="29">
        <v>0</v>
      </c>
      <c r="AP83" s="28"/>
      <c r="AQ83" s="28"/>
      <c r="AR83" s="28"/>
      <c r="AS83" s="28"/>
      <c r="AT83" s="50" t="str">
        <f>IF(LEN(AN83)&gt;0,IF(AL83="**","$",IF(AL83="***",IF(LEN(AQ83)&gt;0,"$$$","$$"), "")), "")</f>
        <v/>
      </c>
      <c r="AU83" s="48" t="str">
        <f>CONCATENATE(IF(LEN(AN83)&gt;0,IF(AND(AD83="**",AB83="*"),IF(LEN(AQ83)&gt;0,"$$$","$$"),IF(AJ83="***","$$$",IF(AND(AJ83="**",AB83="*"),"$$",IF(AND(OR(AD83="**",AD83="***"),LEN(AQ83)&gt;0),"$$","")))),IF(AND(OR(AD83="**",AD83="***"),LEN(AQ83)&gt;0),"$$","")),IF(AND(T83&lt;2,AQ83="#"),"#",""))</f>
        <v/>
      </c>
      <c r="AV83" s="48" t="str">
        <f>IF(LEN(AN83)&gt;0,IF(AG83="**","$$",IF(AG83="***","$$$",IF(AD83="***",IF(OR(AB83="***",LEN(AQ83)&gt;0),"$$$",""),""))),"")</f>
        <v/>
      </c>
      <c r="AW83" s="26" t="s">
        <v>6</v>
      </c>
      <c r="AX83" s="74">
        <v>3.4</v>
      </c>
      <c r="AY83" s="79">
        <v>1149</v>
      </c>
      <c r="AZ83" s="24" t="s">
        <v>59</v>
      </c>
      <c r="BA83" s="29">
        <v>87.182381861957296</v>
      </c>
      <c r="BB83" s="66">
        <v>95.212381861957397</v>
      </c>
      <c r="BC83" s="54" t="s">
        <v>3011</v>
      </c>
      <c r="BD83" s="29">
        <v>1</v>
      </c>
      <c r="BE83" s="55"/>
      <c r="BF83" s="55"/>
      <c r="BG83" s="55"/>
      <c r="BH83" s="55"/>
      <c r="BI83" s="187"/>
      <c r="BJ83" s="17"/>
      <c r="BK83" s="17"/>
      <c r="BL83" s="17"/>
      <c r="BM83" s="17"/>
      <c r="BN83" s="17"/>
      <c r="BO83" s="17"/>
      <c r="BP83" s="29">
        <v>127</v>
      </c>
      <c r="BQ83" s="29">
        <v>0</v>
      </c>
      <c r="BR83" s="56">
        <v>98</v>
      </c>
      <c r="BS83" s="76" t="s">
        <v>108</v>
      </c>
      <c r="BT83" s="26" t="s">
        <v>213</v>
      </c>
      <c r="BU83" s="26"/>
      <c r="BV83" s="26"/>
      <c r="BW83" s="26"/>
      <c r="BX83" s="17"/>
      <c r="BY83" s="17"/>
      <c r="BZ83" s="49" t="str">
        <f>IF(AND(S83&gt;=3,AND(OR(AND(I83&lt;=7,I83-K83&gt;=3),AND(K83&lt;=7,K83-M83&gt;=3)),N83&lt;=4)),6,IF(S83&gt;=3,"3T",IF(AND(OR(AND(I83&lt;=7,I83-K83&gt;=3),AND(K83&lt;=7,K83-M83&gt;=3)),N83&lt;=4),"3P","")))</f>
        <v/>
      </c>
    </row>
    <row r="84" spans="1:78" ht="46.5" x14ac:dyDescent="0.25">
      <c r="A84" s="26" t="s">
        <v>3009</v>
      </c>
      <c r="B84" s="26" t="s">
        <v>76</v>
      </c>
      <c r="C84" s="27" t="s">
        <v>77</v>
      </c>
      <c r="D84" s="28"/>
      <c r="E84" s="28"/>
      <c r="F84" s="58">
        <v>1200</v>
      </c>
      <c r="G84" s="80">
        <v>10</v>
      </c>
      <c r="H84" s="31" t="s">
        <v>78</v>
      </c>
      <c r="I84" s="59">
        <v>9</v>
      </c>
      <c r="J84" s="33">
        <v>6</v>
      </c>
      <c r="K84" s="59">
        <v>8</v>
      </c>
      <c r="L84" s="33">
        <v>6</v>
      </c>
      <c r="M84" s="59">
        <v>1</v>
      </c>
      <c r="N84" s="33">
        <v>0</v>
      </c>
      <c r="O84" s="29">
        <v>-1.30000000000001</v>
      </c>
      <c r="P84" s="29">
        <v>1.4299999999999899</v>
      </c>
      <c r="Q84" s="35">
        <v>99.816222726502303</v>
      </c>
      <c r="R84" s="35">
        <v>-9.1888636748862496E-2</v>
      </c>
      <c r="S84" s="37">
        <v>0</v>
      </c>
      <c r="T84" s="38">
        <v>6</v>
      </c>
      <c r="U84" s="29">
        <v>0.999999999999996</v>
      </c>
      <c r="V84" s="29">
        <v>5.8</v>
      </c>
      <c r="W84" s="39"/>
      <c r="X84" s="40">
        <v>52</v>
      </c>
      <c r="Y84" s="72">
        <v>127</v>
      </c>
      <c r="Z84" s="29">
        <v>14</v>
      </c>
      <c r="AA84" s="26" t="s">
        <v>57</v>
      </c>
      <c r="AB84" s="41" t="s">
        <v>58</v>
      </c>
      <c r="AC84" s="42" t="str">
        <f>"i" &amp; IF(AND(S84&lt;=-1.5,NOT(ISBLANK(AQ84))),"Z","")</f>
        <v>i</v>
      </c>
      <c r="AD84" s="43" t="str">
        <f>IF(AND(ISNUMBER(BD84),VALUE(BD84)&gt;=3,VALUE(T84)&gt;=-0.5),IF(AND(VALUE(Q84)&gt;=94,VALUE(Q84)&lt;444), IF(VALUE(P84)&gt;=2,"***","**"),"*"),"")</f>
        <v>**</v>
      </c>
      <c r="AE84" s="48" t="str">
        <f>IF(AND(BD84&gt;2,OR(ISNUMBER(SEARCH("P",AA84)),ISNUMBER(SEARCH("EP",AA84)),ISNUMBER(SEARCH("E",AA84)))),"WP@",IF(BD84&gt;2,"W@",IF(OR(ISNUMBER(SEARCH("P",AA84)),ISNUMBER(SEARCH("EP",AA84)),ISNUMBER(SEARCH("E",AA84))),"P@","@")))</f>
        <v>W@</v>
      </c>
      <c r="AF84" s="45" t="s">
        <v>102</v>
      </c>
      <c r="AG84" s="46" t="str">
        <f>IF(OR(F84&lt;1401,F84&gt;=1600),IF(AND(OR(AB84="*",AB84="***",AB84="E*",AB84="E***"),P84&gt;=2,T84&gt;-2.1),IF(AND(ISNUMBER(BD84),VALUE(BD84)&gt;2),"**","*"),""),"")</f>
        <v/>
      </c>
      <c r="AH84" s="30">
        <v>10</v>
      </c>
      <c r="AI84" s="47">
        <v>52</v>
      </c>
      <c r="AJ84" s="48" t="str">
        <f>IF(AND(S84&gt;=2,T84&gt;=0),IF(AND(ISNUMBER(BD84),VALUE(BD84)&gt;=3),IF(LEN(AQ84)&gt;0,"***","**"),"*"),"")</f>
        <v/>
      </c>
      <c r="AK84" s="42" t="str">
        <f>IF(AND(S84&gt;=3,AND(OR(AND(I84&lt;=7,I84-K84&gt;=3),AND(K84&lt;=7,K84-M84&gt;=3)),N84&lt;=4)),6,IF(S84&gt;=3,"3T",IF(AND(OR(AND(I84&lt;=7,I84-K84&gt;=3),AND(K84&lt;=7,K84-M84&gt;=3)),N84&lt;=4),"3P","")))</f>
        <v/>
      </c>
      <c r="AL84" s="46" t="str">
        <f>IF(OR(K84-M84&gt;=5,T84&gt;4.9,AND(K84-M84&gt;=1,T84&gt;5)),IF(P84&lt;-3,"***",IF(P84&lt;0,"**","*")),"")</f>
        <v>*</v>
      </c>
      <c r="AM84" s="40">
        <v>52</v>
      </c>
      <c r="AN84" s="49" t="str">
        <f>IF(AND(OR(M84=1,M84=2,M84=3,M84=4),Q84&gt;=97.5),"G",IF(OR(AND(N84&lt;=3,M84&lt;8,T84&gt;-1.6,Q84&gt;=95,Q84&lt;300),AND(OR(M84=1,M84=2,M84=3),Q84&lt;97.5)),"GR",""))</f>
        <v>G</v>
      </c>
      <c r="AO84" s="82">
        <v>2</v>
      </c>
      <c r="AP84" s="28"/>
      <c r="AQ84" s="28" t="s">
        <v>33</v>
      </c>
      <c r="AR84" s="28"/>
      <c r="AS84" s="28"/>
      <c r="AT84" s="50" t="str">
        <f>IF(LEN(AN84)&gt;0,IF(AL84="**","$",IF(AL84="***",IF(LEN(AQ84)&gt;0,"$$$","$$"), "")), "")</f>
        <v/>
      </c>
      <c r="AU84" s="48" t="str">
        <f>CONCATENATE(IF(LEN(AN84)&gt;0,IF(AND(AD84="**",AB84="*"),IF(LEN(AQ84)&gt;0,"$$$","$$"),IF(AJ84="***","$$$",IF(AND(AJ84="**",AB84="*"),"$$",IF(AND(OR(AD84="**",AD84="***"),LEN(AQ84)&gt;0),"$$","")))),IF(AND(OR(AD84="**",AD84="***"),LEN(AQ84)&gt;0),"$$","")),IF(AND(T84&lt;2,AQ84="#"),"#",""))</f>
        <v>$$</v>
      </c>
      <c r="AV84" s="48" t="str">
        <f>IF(LEN(AN84)&gt;0,IF(AG84="**","$$",IF(AG84="***","$$$",IF(AD84="***",IF(OR(AB84="***",LEN(AQ84)&gt;0),"$$$",""),""))),"")</f>
        <v/>
      </c>
      <c r="AW84" s="26" t="s">
        <v>78</v>
      </c>
      <c r="AX84" s="51">
        <v>2.2999999999999998</v>
      </c>
      <c r="AY84" s="52">
        <v>1155</v>
      </c>
      <c r="AZ84" s="24" t="s">
        <v>59</v>
      </c>
      <c r="BA84" s="29">
        <v>91.816222726502303</v>
      </c>
      <c r="BB84" s="66">
        <v>94.338889393168898</v>
      </c>
      <c r="BC84" s="54" t="s">
        <v>2996</v>
      </c>
      <c r="BD84" s="29">
        <v>3</v>
      </c>
      <c r="BE84" s="55"/>
      <c r="BF84" s="55"/>
      <c r="BG84" s="55"/>
      <c r="BH84" s="55"/>
      <c r="BI84" s="187"/>
      <c r="BJ84" s="17"/>
      <c r="BK84" s="17"/>
      <c r="BL84" s="17"/>
      <c r="BM84" s="17"/>
      <c r="BN84" s="17"/>
      <c r="BO84" s="17"/>
      <c r="BP84" s="29">
        <v>127</v>
      </c>
      <c r="BQ84" s="82">
        <v>2</v>
      </c>
      <c r="BR84" s="56">
        <v>92.85</v>
      </c>
      <c r="BS84" s="76" t="s">
        <v>88</v>
      </c>
      <c r="BT84" s="26"/>
      <c r="BU84" s="26"/>
      <c r="BV84" s="49" t="str">
        <f>IF(AND(BD84&gt;2,OR(ISNUMBER(SEARCH("P",AA84)),ISNUMBER(SEARCH("EP",AA84)),ISNUMBER(SEARCH("E",AA84)))),"WP@",IF(BD84&gt;2,"W@",IF(OR(ISNUMBER(SEARCH("P",AA84)),ISNUMBER(SEARCH("EP",AA84)),ISNUMBER(SEARCH("E",AA84))),"P@","@")))</f>
        <v>W@</v>
      </c>
      <c r="BW84" s="26"/>
      <c r="BX84" s="17"/>
      <c r="BY84" s="17"/>
      <c r="BZ84" s="49" t="str">
        <f>IF(AND(S84&gt;=3,AND(OR(AND(I84&lt;=7,I84-K84&gt;=3),AND(K84&lt;=7,K84-M84&gt;=3)),N84&lt;=4)),6,IF(S84&gt;=3,"3T",IF(AND(OR(AND(I84&lt;=7,I84-K84&gt;=3),AND(K84&lt;=7,K84-M84&gt;=3)),N84&lt;=4),"3P","")))</f>
        <v/>
      </c>
    </row>
    <row r="85" spans="1:78" ht="46.5" x14ac:dyDescent="0.25">
      <c r="A85" s="26" t="s">
        <v>3009</v>
      </c>
      <c r="B85" s="26" t="s">
        <v>351</v>
      </c>
      <c r="C85" s="27" t="s">
        <v>77</v>
      </c>
      <c r="D85" s="28"/>
      <c r="E85" s="28"/>
      <c r="F85" s="58">
        <v>1200</v>
      </c>
      <c r="G85" s="80">
        <v>5</v>
      </c>
      <c r="H85" s="31" t="s">
        <v>78</v>
      </c>
      <c r="I85" s="32">
        <v>8</v>
      </c>
      <c r="J85" s="33">
        <v>6</v>
      </c>
      <c r="K85" s="32">
        <v>5</v>
      </c>
      <c r="L85" s="33">
        <v>2</v>
      </c>
      <c r="M85" s="32">
        <v>2</v>
      </c>
      <c r="N85" s="33">
        <v>0</v>
      </c>
      <c r="O85" s="29">
        <v>-0.80000000000000104</v>
      </c>
      <c r="P85" s="29">
        <v>-0.61428571428571399</v>
      </c>
      <c r="Q85" s="35">
        <v>99.903684655462996</v>
      </c>
      <c r="R85" s="36">
        <v>0.351842327731475</v>
      </c>
      <c r="S85" s="37">
        <v>4</v>
      </c>
      <c r="T85" s="38">
        <v>1.75</v>
      </c>
      <c r="U85" s="29">
        <v>3.3</v>
      </c>
      <c r="V85" s="29">
        <v>4.6999999999999904</v>
      </c>
      <c r="W85" s="39"/>
      <c r="X85" s="40">
        <v>58</v>
      </c>
      <c r="Y85" s="72">
        <v>133</v>
      </c>
      <c r="Z85" s="29">
        <v>27</v>
      </c>
      <c r="AA85" s="26" t="s">
        <v>80</v>
      </c>
      <c r="AB85" s="41" t="s">
        <v>58</v>
      </c>
      <c r="AC85" s="42" t="str">
        <f>"" &amp; IF(AND(S85&lt;=-1.5,NOT(ISBLANK(AQ85))),"Z","")</f>
        <v/>
      </c>
      <c r="AD85" s="43" t="str">
        <f>IF(AND(ISNUMBER(BD85),VALUE(BD85)&gt;=3,VALUE(T85)&gt;=-0.5),IF(AND(VALUE(Q85)&gt;=94,VALUE(Q85)&lt;444), IF(VALUE(P85)&gt;=2,"***","**"),"*"),"")</f>
        <v/>
      </c>
      <c r="AE85" s="44"/>
      <c r="AF85" s="45" t="s">
        <v>102</v>
      </c>
      <c r="AG85" s="46" t="str">
        <f>IF(OR(F85&lt;1401,F85&gt;=1600),IF(AND(OR(AB85="*",AB85="***",AB85="E*",AB85="E***"),P85&gt;=2,T85&gt;-2.1),IF(AND(ISNUMBER(BD85),VALUE(BD85)&gt;2),"**","*"),""),"")</f>
        <v/>
      </c>
      <c r="AH85" s="30">
        <v>5</v>
      </c>
      <c r="AI85" s="47">
        <v>58</v>
      </c>
      <c r="AJ85" s="48" t="str">
        <f>IF(AND(S85&gt;=2,T85&gt;=0),IF(AND(ISNUMBER(BD85),VALUE(BD85)&gt;=3),IF(LEN(AQ85)&gt;0,"***","**"),"*"),"")</f>
        <v>*</v>
      </c>
      <c r="AK85" s="42">
        <f>IF(AND(S85&gt;=3,AND(OR(AND(I85&lt;=7,I85-K85&gt;=3),AND(K85&lt;=7,K85-M85&gt;=3)),N85&lt;=4)),6,IF(S85&gt;=3,"3T",IF(AND(OR(AND(I85&lt;=7,I85-K85&gt;=3),AND(K85&lt;=7,K85-M85&gt;=3)),N85&lt;=4),"3P","")))</f>
        <v>6</v>
      </c>
      <c r="AL85" s="46" t="str">
        <f>IF(OR(K85-M85&gt;=5,T85&gt;4.9,AND(K85-M85&gt;=1,T85&gt;5)),IF(P85&lt;-3,"***",IF(P85&lt;0,"**","*")),"")</f>
        <v/>
      </c>
      <c r="AM85" s="40">
        <v>58</v>
      </c>
      <c r="AN85" s="49" t="str">
        <f>IF(AND(OR(M85=1,M85=2,M85=3,M85=4),Q85&gt;=97.5),"G",IF(OR(AND(N85&lt;=3,M85&lt;8,T85&gt;-1.6,Q85&gt;=95,Q85&lt;300),AND(OR(M85=1,M85=2,M85=3),Q85&lt;97.5)),"GR",""))</f>
        <v>G</v>
      </c>
      <c r="AO85" s="82">
        <v>2</v>
      </c>
      <c r="AP85" s="28"/>
      <c r="AQ85" s="28"/>
      <c r="AR85" s="28"/>
      <c r="AS85" s="28"/>
      <c r="AT85" s="50" t="str">
        <f>IF(LEN(AN85)&gt;0,IF(AL85="**","$",IF(AL85="***",IF(LEN(AQ85)&gt;0,"$$$","$$"), "")), "")</f>
        <v/>
      </c>
      <c r="AU85" s="48" t="str">
        <f>CONCATENATE(IF(LEN(AN85)&gt;0,IF(AND(AD85="**",AB85="*"),IF(LEN(AQ85)&gt;0,"$$$","$$"),IF(AJ85="***","$$$",IF(AND(AJ85="**",AB85="*"),"$$",IF(AND(OR(AD85="**",AD85="***"),LEN(AQ85)&gt;0),"$$","")))),IF(AND(OR(AD85="**",AD85="***"),LEN(AQ85)&gt;0),"$$","")),IF(AND(T85&lt;2,AQ85="#"),"#",""))</f>
        <v/>
      </c>
      <c r="AV85" s="48" t="str">
        <f>IF(LEN(AN85)&gt;0,IF(AG85="**","$$",IF(AG85="***","$$$",IF(AD85="***",IF(OR(AB85="***",LEN(AQ85)&gt;0),"$$$",""),""))),"")</f>
        <v/>
      </c>
      <c r="AW85" s="26" t="s">
        <v>78</v>
      </c>
      <c r="AX85" s="51">
        <v>1.8</v>
      </c>
      <c r="AY85" s="52">
        <v>1158</v>
      </c>
      <c r="AZ85" s="24" t="s">
        <v>59</v>
      </c>
      <c r="BA85" s="29">
        <v>91.703684655462993</v>
      </c>
      <c r="BB85" s="66">
        <v>97.751684655462995</v>
      </c>
      <c r="BC85" s="54" t="s">
        <v>3012</v>
      </c>
      <c r="BD85" s="29">
        <v>1</v>
      </c>
      <c r="BE85" s="55"/>
      <c r="BF85" s="55"/>
      <c r="BG85" s="55"/>
      <c r="BH85" s="55"/>
      <c r="BI85" s="187"/>
      <c r="BJ85" s="17"/>
      <c r="BK85" s="17"/>
      <c r="BL85" s="17"/>
      <c r="BM85" s="17"/>
      <c r="BN85" s="17"/>
      <c r="BO85" s="17"/>
      <c r="BP85" s="29">
        <v>133</v>
      </c>
      <c r="BQ85" s="82">
        <v>2</v>
      </c>
      <c r="BR85" s="56">
        <v>93.35</v>
      </c>
      <c r="BS85" s="76" t="s">
        <v>108</v>
      </c>
      <c r="BT85" s="26"/>
      <c r="BU85" s="26"/>
      <c r="BV85" s="26"/>
      <c r="BW85" s="26"/>
      <c r="BX85" s="17"/>
      <c r="BY85" s="17"/>
      <c r="BZ85" s="49">
        <f>IF(AND(S85&gt;=3,AND(OR(AND(I85&lt;=7,I85-K85&gt;=3),AND(K85&lt;=7,K85-M85&gt;=3)),N85&lt;=4)),6,IF(S85&gt;=3,"3T",IF(AND(OR(AND(I85&lt;=7,I85-K85&gt;=3),AND(K85&lt;=7,K85-M85&gt;=3)),N85&lt;=4),"3P","")))</f>
        <v>6</v>
      </c>
    </row>
    <row r="86" spans="1:78" ht="46.5" x14ac:dyDescent="0.25">
      <c r="A86" s="26" t="s">
        <v>3009</v>
      </c>
      <c r="B86" s="26" t="s">
        <v>939</v>
      </c>
      <c r="C86" s="27" t="s">
        <v>90</v>
      </c>
      <c r="D86" s="28"/>
      <c r="E86" s="28"/>
      <c r="F86" s="29">
        <v>1400</v>
      </c>
      <c r="G86" s="30">
        <v>5</v>
      </c>
      <c r="H86" s="31" t="s">
        <v>6</v>
      </c>
      <c r="I86" s="32">
        <v>5</v>
      </c>
      <c r="J86" s="33">
        <v>4</v>
      </c>
      <c r="K86" s="70">
        <v>5</v>
      </c>
      <c r="L86" s="71">
        <v>2</v>
      </c>
      <c r="M86" s="32">
        <v>1</v>
      </c>
      <c r="N86" s="33">
        <v>0</v>
      </c>
      <c r="O86" s="29">
        <v>1.6</v>
      </c>
      <c r="P86" s="38">
        <v>4.8777777777777898</v>
      </c>
      <c r="Q86" s="36">
        <v>102.712827118973</v>
      </c>
      <c r="R86" s="36">
        <v>1.3564135594867099</v>
      </c>
      <c r="S86" s="37">
        <v>2</v>
      </c>
      <c r="T86" s="38">
        <v>2</v>
      </c>
      <c r="U86" s="29">
        <v>-1.05</v>
      </c>
      <c r="V86" s="38">
        <v>0.54999999999999705</v>
      </c>
      <c r="W86" s="39"/>
      <c r="X86" s="40">
        <v>59</v>
      </c>
      <c r="Y86" s="72">
        <v>135</v>
      </c>
      <c r="Z86" s="29">
        <v>22</v>
      </c>
      <c r="AA86" s="26" t="s">
        <v>64</v>
      </c>
      <c r="AB86" s="41" t="s">
        <v>65</v>
      </c>
      <c r="AC86" s="42" t="str">
        <f>"" &amp; IF(AND(S86&lt;=-1.5,NOT(ISBLANK(AQ86))),"Z","")</f>
        <v/>
      </c>
      <c r="AD86" s="43" t="str">
        <f>IF(AND(ISNUMBER(BD86),VALUE(BD86)&gt;=3,VALUE(T86)&gt;=-0.5),IF(AND(VALUE(Q86)&gt;=94,VALUE(Q86)&lt;444), IF(VALUE(P86)&gt;=2,"***","**"),"*"),"")</f>
        <v/>
      </c>
      <c r="AE86" s="44"/>
      <c r="AF86" s="45" t="s">
        <v>110</v>
      </c>
      <c r="AG86" s="46" t="str">
        <f>IF(OR(F86&lt;1401,F86&gt;=1600),IF(AND(OR(AB86="*",AB86="***",AB86="E*",AB86="E***"),P86&gt;=2,T86&gt;-2.1),IF(AND(ISNUMBER(BD86),VALUE(BD86)&gt;2),"**","*"),""),"")</f>
        <v/>
      </c>
      <c r="AH86" s="30">
        <v>5</v>
      </c>
      <c r="AI86" s="47">
        <v>59</v>
      </c>
      <c r="AJ86" s="43" t="str">
        <f>IF(AND(S86&gt;=2,T86&gt;=0),IF(AND(ISNUMBER(BD86),VALUE(BD86)&gt;=3),IF(LEN(AQ86)&gt;0,"***","**"),"*"),"")</f>
        <v>*</v>
      </c>
      <c r="AK86" s="42" t="str">
        <f>IF(AND(S86&gt;=3,AND(OR(AND(I86&lt;=7,I86-K86&gt;=3),AND(K86&lt;=7,K86-M86&gt;=3)),N86&lt;=4)),6,IF(S86&gt;=3,"3T",IF(AND(OR(AND(I86&lt;=7,I86-K86&gt;=3),AND(K86&lt;=7,K86-M86&gt;=3)),N86&lt;=4),"3P","")))</f>
        <v>3P</v>
      </c>
      <c r="AL86" s="46" t="str">
        <f>IF(OR(K86-M86&gt;=5,T86&gt;4.9,AND(K86-M86&gt;=1,T86&gt;5)),IF(P86&lt;-3,"***",IF(P86&lt;0,"**","*")),"")</f>
        <v/>
      </c>
      <c r="AM86" s="40">
        <v>59</v>
      </c>
      <c r="AN86" s="135" t="str">
        <f>IF(AND(OR(M86=1,M86=2,M86=3,M86=4),Q86&gt;=97.5),"G",IF(OR(AND(N86&lt;=3,M86&lt;8,T86&gt;-1.6,Q86&gt;=95,Q86&lt;300),AND(OR(M86=1,M86=2,M86=3),Q86&lt;97.5)),"GR",""))</f>
        <v>G</v>
      </c>
      <c r="AO86" s="29">
        <v>0</v>
      </c>
      <c r="AP86" s="28"/>
      <c r="AQ86" s="28"/>
      <c r="AR86" s="28"/>
      <c r="AS86" s="28"/>
      <c r="AT86" s="50" t="str">
        <f>IF(LEN(AN86)&gt;0,IF(AL86="**","$",IF(AL86="***",IF(LEN(AQ86)&gt;0,"$$$","$$"), "")), "")</f>
        <v/>
      </c>
      <c r="AU86" s="48" t="str">
        <f>CONCATENATE(IF(LEN(AN86)&gt;0,IF(AND(AD86="**",AB86="*"),IF(LEN(AQ86)&gt;0,"$$$","$$"),IF(AJ86="***","$$$",IF(AND(AJ86="**",AB86="*"),"$$",IF(AND(OR(AD86="**",AD86="***"),LEN(AQ86)&gt;0),"$$","")))),IF(AND(OR(AD86="**",AD86="***"),LEN(AQ86)&gt;0),"$$","")),IF(AND(T86&lt;2,AQ86="#"),"#",""))</f>
        <v/>
      </c>
      <c r="AV86" s="48" t="str">
        <f>IF(LEN(AN86)&gt;0,IF(AG86="**","$$",IF(AG86="***","$$$",IF(AD86="***",IF(OR(AB86="***",LEN(AQ86)&gt;0),"$$$",""),""))),"")</f>
        <v/>
      </c>
      <c r="AW86" s="26" t="s">
        <v>6</v>
      </c>
      <c r="AX86" s="51">
        <v>2.5</v>
      </c>
      <c r="AY86" s="52">
        <v>1159</v>
      </c>
      <c r="AZ86" s="24" t="s">
        <v>59</v>
      </c>
      <c r="BA86" s="29">
        <v>95.712827118973394</v>
      </c>
      <c r="BB86" s="136">
        <v>106.846160452307</v>
      </c>
      <c r="BC86" s="54" t="s">
        <v>3013</v>
      </c>
      <c r="BD86" s="29">
        <v>2</v>
      </c>
      <c r="BE86" s="55"/>
      <c r="BF86" s="55"/>
      <c r="BG86" s="55"/>
      <c r="BH86" s="55"/>
      <c r="BI86" s="188" t="s">
        <v>3014</v>
      </c>
      <c r="BJ86" s="69" t="s">
        <v>1312</v>
      </c>
      <c r="BK86" s="68" t="s">
        <v>2165</v>
      </c>
      <c r="BL86" s="68" t="s">
        <v>1313</v>
      </c>
      <c r="BM86" s="69" t="s">
        <v>1314</v>
      </c>
      <c r="BN86" s="68"/>
      <c r="BO86" s="17"/>
      <c r="BP86" s="29">
        <v>135</v>
      </c>
      <c r="BQ86" s="29">
        <v>0</v>
      </c>
      <c r="BR86" s="56">
        <v>99.15</v>
      </c>
      <c r="BS86" s="76" t="s">
        <v>432</v>
      </c>
      <c r="BT86" s="26"/>
      <c r="BU86" s="26"/>
      <c r="BV86" s="26"/>
      <c r="BW86" s="26"/>
      <c r="BX86" s="17"/>
      <c r="BY86" s="17"/>
      <c r="BZ86" s="49" t="str">
        <f>IF(AND(S86&gt;=3,AND(OR(AND(I86&lt;=7,I86-K86&gt;=3),AND(K86&lt;=7,K86-M86&gt;=3)),N86&lt;=4)),6,IF(S86&gt;=3,"3T",IF(AND(OR(AND(I86&lt;=7,I86-K86&gt;=3),AND(K86&lt;=7,K86-M86&gt;=3)),N86&lt;=4),"3P","")))</f>
        <v>3P</v>
      </c>
    </row>
    <row r="87" spans="1:78" ht="15.95" customHeight="1" x14ac:dyDescent="0.25">
      <c r="A87" s="162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  <c r="AA87" s="155"/>
      <c r="AB87" s="155"/>
      <c r="AC87" s="155"/>
      <c r="AD87" s="155"/>
      <c r="AE87" s="155"/>
      <c r="AF87" s="155"/>
      <c r="AG87" s="155"/>
      <c r="AH87" s="155"/>
      <c r="AI87" s="155"/>
      <c r="AJ87" s="155"/>
      <c r="AK87" s="155"/>
      <c r="AL87" s="155"/>
      <c r="AM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  <c r="BR87" s="155"/>
      <c r="BS87" s="155"/>
      <c r="BT87" s="155"/>
      <c r="BU87" s="155"/>
      <c r="BV87" s="155"/>
      <c r="BW87" s="155"/>
      <c r="BX87" s="155"/>
      <c r="BY87" s="17"/>
      <c r="BZ87" s="49"/>
    </row>
    <row r="88" spans="1:78" ht="30" customHeight="1" x14ac:dyDescent="0.25">
      <c r="A88" s="156" t="s">
        <v>152</v>
      </c>
      <c r="B88" s="162"/>
      <c r="C88" s="162"/>
      <c r="D88" s="162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62"/>
      <c r="AL88" s="162"/>
      <c r="AM88" s="162"/>
      <c r="AN88" s="162"/>
      <c r="AO88" s="162"/>
      <c r="AP88" s="162"/>
      <c r="AQ88" s="162"/>
      <c r="AR88" s="162"/>
      <c r="AS88" s="162"/>
      <c r="AT88" s="162"/>
      <c r="AU88" s="162"/>
      <c r="AV88" s="162"/>
      <c r="AW88" s="162"/>
      <c r="AX88" s="162"/>
      <c r="AY88" s="162"/>
      <c r="AZ88" s="162"/>
      <c r="BA88" s="162"/>
      <c r="BB88" s="162"/>
      <c r="BC88" s="162"/>
      <c r="BD88" s="162"/>
      <c r="BE88" s="162"/>
      <c r="BF88" s="162"/>
      <c r="BG88" s="162"/>
      <c r="BH88" s="162"/>
      <c r="BI88" s="162"/>
      <c r="BJ88" s="162"/>
      <c r="BK88" s="162"/>
      <c r="BL88" s="162"/>
      <c r="BM88" s="162"/>
      <c r="BN88" s="162"/>
      <c r="BO88" s="162"/>
      <c r="BP88" s="162"/>
      <c r="BQ88" s="162"/>
      <c r="BR88" s="162"/>
      <c r="BS88" s="162"/>
      <c r="BT88" s="162"/>
      <c r="BU88" s="162"/>
      <c r="BV88" s="162"/>
      <c r="BW88" s="162"/>
      <c r="BX88" s="162"/>
      <c r="BY88" s="17"/>
      <c r="BZ88" s="49"/>
    </row>
    <row r="89" spans="1:78" ht="46.5" x14ac:dyDescent="0.25">
      <c r="A89" s="26" t="s">
        <v>3009</v>
      </c>
      <c r="B89" s="26" t="s">
        <v>357</v>
      </c>
      <c r="C89" s="27" t="s">
        <v>352</v>
      </c>
      <c r="D89" s="28"/>
      <c r="E89" s="28"/>
      <c r="F89" s="29">
        <v>1400</v>
      </c>
      <c r="G89" s="30">
        <v>1</v>
      </c>
      <c r="H89" s="31" t="s">
        <v>78</v>
      </c>
      <c r="I89" s="32">
        <v>5</v>
      </c>
      <c r="J89" s="33">
        <v>3</v>
      </c>
      <c r="K89" s="32">
        <v>4</v>
      </c>
      <c r="L89" s="33">
        <v>2</v>
      </c>
      <c r="M89" s="32">
        <v>1</v>
      </c>
      <c r="N89" s="33">
        <v>0</v>
      </c>
      <c r="O89" s="29">
        <v>3.4</v>
      </c>
      <c r="P89" s="29">
        <v>0.349999999999966</v>
      </c>
      <c r="Q89" s="36">
        <v>101.554441389845</v>
      </c>
      <c r="R89" s="36">
        <v>0.77722069492232004</v>
      </c>
      <c r="S89" s="37">
        <v>2</v>
      </c>
      <c r="T89" s="38">
        <v>1.5</v>
      </c>
      <c r="U89" s="29">
        <v>0.999999999999996</v>
      </c>
      <c r="V89" s="29">
        <v>2.2000000000000099</v>
      </c>
      <c r="W89" s="39"/>
      <c r="X89" s="40">
        <v>65</v>
      </c>
      <c r="Y89" s="72">
        <v>124</v>
      </c>
      <c r="Z89" s="29">
        <v>34</v>
      </c>
      <c r="AA89" s="26" t="s">
        <v>64</v>
      </c>
      <c r="AB89" s="41" t="s">
        <v>65</v>
      </c>
      <c r="AC89" s="42" t="str">
        <f>"" &amp; IF(AND(S89&lt;=-1.5,NOT(ISBLANK(AQ89))),"Z","")</f>
        <v/>
      </c>
      <c r="AD89" s="43" t="str">
        <f>IF(AND(ISNUMBER(BD89),VALUE(BD89)&gt;=3,VALUE(T89)&gt;=-0.5),IF(AND(VALUE(Q89)&gt;=94,VALUE(Q89)&lt;444), IF(VALUE(P89)&gt;=2,"***","**"),"*"),"")</f>
        <v/>
      </c>
      <c r="AE89" s="44"/>
      <c r="AF89" s="45" t="s">
        <v>253</v>
      </c>
      <c r="AG89" s="46" t="str">
        <f>IF(OR(F89&lt;1401,F89&gt;=1600),IF(AND(OR(AB89="*",AB89="***",AB89="E*",AB89="E***"),P89&gt;=2,T89&gt;-2.1),IF(AND(ISNUMBER(BD89),VALUE(BD89)&gt;2),"**","*"),""),"")</f>
        <v/>
      </c>
      <c r="AH89" s="30">
        <v>1</v>
      </c>
      <c r="AI89" s="47">
        <v>65</v>
      </c>
      <c r="AJ89" s="48" t="str">
        <f>IF(AND(S89&gt;=2,T89&gt;=0),IF(AND(ISNUMBER(BD89),VALUE(BD89)&gt;=3),IF(LEN(AQ89)&gt;0,"***","**"),"*"),"")</f>
        <v>*</v>
      </c>
      <c r="AK89" s="42" t="str">
        <f>IF(AND(S89&gt;=3,AND(OR(AND(I89&lt;=7,I89-K89&gt;=3),AND(K89&lt;=7,K89-M89&gt;=3)),N89&lt;=4)),6,IF(S89&gt;=3,"3T",IF(AND(OR(AND(I89&lt;=7,I89-K89&gt;=3),AND(K89&lt;=7,K89-M89&gt;=3)),N89&lt;=4),"3P","")))</f>
        <v>3P</v>
      </c>
      <c r="AL89" s="46" t="str">
        <f>IF(OR(K89-M89&gt;=5,T89&gt;4.9,AND(K89-M89&gt;=1,T89&gt;5)),IF(P89&lt;-3,"***",IF(P89&lt;0,"**","*")),"")</f>
        <v/>
      </c>
      <c r="AM89" s="40">
        <v>65</v>
      </c>
      <c r="AN89" s="103" t="str">
        <f>IF(AND(OR(M89=1,M89=2,M89=3,M89=4),Q89&gt;=97.5),"G",IF(OR(AND(N89&lt;=3,M89&lt;8,T89&gt;-1.6,Q89&gt;=95,Q89&lt;300),AND(OR(M89=1,M89=2,M89=3),Q89&lt;97.5)),"GR",""))</f>
        <v>G</v>
      </c>
      <c r="AO89" s="29">
        <v>0</v>
      </c>
      <c r="AP89" s="28"/>
      <c r="AQ89" s="28"/>
      <c r="AR89" s="28"/>
      <c r="AS89" s="28"/>
      <c r="AT89" s="50" t="str">
        <f>IF(LEN(AN89)&gt;0,IF(AL89="**","$",IF(AL89="***",IF(LEN(AQ89)&gt;0,"$$$","$$"), "")), "")</f>
        <v/>
      </c>
      <c r="AU89" s="48" t="str">
        <f>CONCATENATE(IF(LEN(AN89)&gt;0,IF(AND(AD89="**",AB89="*"),IF(LEN(AQ89)&gt;0,"$$$","$$"),IF(AJ89="***","$$$",IF(AND(AJ89="**",AB89="*"),"$$",IF(AND(OR(AD89="**",AD89="***"),LEN(AQ89)&gt;0),"$$","")))),IF(AND(OR(AD89="**",AD89="***"),LEN(AQ89)&gt;0),"$$","")),IF(AND(T89&lt;2,AQ89="#"),"#",""))</f>
        <v/>
      </c>
      <c r="AV89" s="48" t="str">
        <f>IF(LEN(AN89)&gt;0,IF(AG89="**","$$",IF(AG89="***","$$$",IF(AD89="***",IF(OR(AB89="***",LEN(AQ89)&gt;0),"$$$",""),""))),"")</f>
        <v/>
      </c>
      <c r="AW89" s="26" t="s">
        <v>78</v>
      </c>
      <c r="AX89" s="64">
        <v>4.0999999999999996</v>
      </c>
      <c r="AY89" s="52">
        <v>1158</v>
      </c>
      <c r="AZ89" s="24" t="s">
        <v>59</v>
      </c>
      <c r="BA89" s="29">
        <v>96.554441389844598</v>
      </c>
      <c r="BB89" s="53">
        <v>93.6024413898446</v>
      </c>
      <c r="BC89" s="54" t="s">
        <v>3015</v>
      </c>
      <c r="BD89" s="29">
        <v>1</v>
      </c>
      <c r="BE89" s="55"/>
      <c r="BF89" s="55"/>
      <c r="BG89" s="55"/>
      <c r="BH89" s="55"/>
      <c r="BI89" s="190" t="s">
        <v>3016</v>
      </c>
      <c r="BJ89" s="68" t="s">
        <v>1883</v>
      </c>
      <c r="BK89" s="68" t="s">
        <v>142</v>
      </c>
      <c r="BL89" s="68" t="s">
        <v>2649</v>
      </c>
      <c r="BM89" s="68" t="s">
        <v>365</v>
      </c>
      <c r="BN89" s="68"/>
      <c r="BO89" s="17"/>
      <c r="BP89" s="29">
        <v>124</v>
      </c>
      <c r="BQ89" s="29">
        <v>0</v>
      </c>
      <c r="BR89" s="56">
        <v>101.05</v>
      </c>
      <c r="BS89" s="76" t="s">
        <v>108</v>
      </c>
      <c r="BT89" s="26"/>
      <c r="BU89" s="26"/>
      <c r="BV89" s="26"/>
      <c r="BW89" s="26"/>
      <c r="BX89" s="17"/>
      <c r="BY89" s="17"/>
      <c r="BZ89" s="49" t="str">
        <f>IF(AND(S89&gt;=3,AND(OR(AND(I89&lt;=7,I89-K89&gt;=3),AND(K89&lt;=7,K89-M89&gt;=3)),N89&lt;=4)),6,IF(S89&gt;=3,"3T",IF(AND(OR(AND(I89&lt;=7,I89-K89&gt;=3),AND(K89&lt;=7,K89-M89&gt;=3)),N89&lt;=4),"3P","")))</f>
        <v>3P</v>
      </c>
    </row>
    <row r="90" spans="1:78" ht="26.1" customHeight="1" x14ac:dyDescent="0.25">
      <c r="A90" s="162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  <c r="AA90" s="155"/>
      <c r="AB90" s="155"/>
      <c r="AC90" s="155"/>
      <c r="AD90" s="155"/>
      <c r="AE90" s="155"/>
      <c r="AF90" s="155"/>
      <c r="AG90" s="155"/>
      <c r="AH90" s="155"/>
      <c r="AI90" s="155"/>
      <c r="AJ90" s="155"/>
      <c r="AK90" s="155"/>
      <c r="AL90" s="155"/>
      <c r="AM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  <c r="BR90" s="155"/>
      <c r="BS90" s="155"/>
      <c r="BT90" s="155"/>
      <c r="BU90" s="155"/>
      <c r="BV90" s="155"/>
      <c r="BW90" s="155"/>
      <c r="BX90" s="155"/>
      <c r="BY90" s="17"/>
      <c r="BZ90" s="49"/>
    </row>
    <row r="91" spans="1:78" ht="46.5" x14ac:dyDescent="0.25">
      <c r="A91" s="26" t="s">
        <v>3009</v>
      </c>
      <c r="B91" s="26" t="s">
        <v>359</v>
      </c>
      <c r="C91" s="27" t="s">
        <v>352</v>
      </c>
      <c r="D91" s="28"/>
      <c r="E91" s="28"/>
      <c r="F91" s="29">
        <v>1400</v>
      </c>
      <c r="G91" s="30">
        <v>11</v>
      </c>
      <c r="H91" s="31" t="s">
        <v>6</v>
      </c>
      <c r="I91" s="59">
        <v>9</v>
      </c>
      <c r="J91" s="33">
        <v>4</v>
      </c>
      <c r="K91" s="70">
        <v>7</v>
      </c>
      <c r="L91" s="71">
        <v>2</v>
      </c>
      <c r="M91" s="59">
        <v>7</v>
      </c>
      <c r="N91" s="33">
        <v>2</v>
      </c>
      <c r="O91" s="29">
        <v>1.00000000000001</v>
      </c>
      <c r="P91" s="34">
        <v>4.3749999999999902</v>
      </c>
      <c r="Q91" s="35">
        <v>97.045593705741993</v>
      </c>
      <c r="R91" s="36">
        <v>0.122796852870977</v>
      </c>
      <c r="S91" s="37">
        <v>2</v>
      </c>
      <c r="T91" s="38">
        <v>0.25</v>
      </c>
      <c r="U91" s="29">
        <v>-2.5499999999999901</v>
      </c>
      <c r="V91" s="29">
        <v>-2.3499999999999899</v>
      </c>
      <c r="W91" s="39"/>
      <c r="X91" s="40">
        <v>73</v>
      </c>
      <c r="Y91" s="72">
        <v>132</v>
      </c>
      <c r="Z91" s="87">
        <v>84</v>
      </c>
      <c r="AA91" s="26" t="s">
        <v>80</v>
      </c>
      <c r="AB91" s="41" t="s">
        <v>65</v>
      </c>
      <c r="AC91" s="42" t="str">
        <f>"" &amp; IF(AND(S91&lt;=-1.5,NOT(ISBLANK(AQ91))),"Z","")</f>
        <v/>
      </c>
      <c r="AD91" s="43" t="str">
        <f>IF(AND(ISNUMBER(BD91),VALUE(BD91)&gt;=3,VALUE(T91)&gt;=-0.5),IF(AND(VALUE(Q91)&gt;=94,VALUE(Q91)&lt;444), IF(VALUE(P91)&gt;=2,"***","**"),"*"),"")</f>
        <v>***</v>
      </c>
      <c r="AE91" s="44"/>
      <c r="AF91" s="45" t="s">
        <v>82</v>
      </c>
      <c r="AG91" s="46" t="str">
        <f>IF(OR(F91&lt;1401,F91&gt;=1600),IF(AND(OR(AB91="*",AB91="***",AB91="E*",AB91="E***"),P91&gt;=2,T91&gt;-2.1),IF(AND(ISNUMBER(BD91),VALUE(BD91)&gt;2),"**","*"),""),"")</f>
        <v/>
      </c>
      <c r="AH91" s="30">
        <v>11</v>
      </c>
      <c r="AI91" s="47">
        <v>73</v>
      </c>
      <c r="AJ91" s="43" t="str">
        <f>IF(AND(S91&gt;=2,T91&gt;=0),IF(AND(ISNUMBER(BD91),VALUE(BD91)&gt;=3),IF(LEN(AQ91)&gt;0,"***","**"),"*"),"")</f>
        <v>**</v>
      </c>
      <c r="AK91" s="42" t="str">
        <f>IF(AND(S91&gt;=3,AND(OR(AND(I91&lt;=7,I91-K91&gt;=3),AND(K91&lt;=7,K91-M91&gt;=3)),N91&lt;=4)),6,IF(S91&gt;=3,"3T",IF(AND(OR(AND(I91&lt;=7,I91-K91&gt;=3),AND(K91&lt;=7,K91-M91&gt;=3)),N91&lt;=4),"3P","")))</f>
        <v/>
      </c>
      <c r="AL91" s="46" t="str">
        <f>IF(OR(K91-M91&gt;=5,T91&gt;4.9,AND(K91-M91&gt;=1,T91&gt;5)),IF(P91&lt;-3,"***",IF(P91&lt;0,"**","*")),"")</f>
        <v/>
      </c>
      <c r="AM91" s="116" t="s">
        <v>2771</v>
      </c>
      <c r="AN91" s="81" t="str">
        <f>IF(AND(OR(M91=1,M91=2,M91=3,M91=4),Q91&gt;=97.5),"G",IF(OR(AND(N91&lt;=3,M91&lt;8,T91&gt;-1.6,Q91&gt;=95,Q91&lt;300),AND(OR(M91=1,M91=2,M91=3),Q91&lt;97.5)),"GR",""))</f>
        <v>GR</v>
      </c>
      <c r="AO91" s="29">
        <v>0</v>
      </c>
      <c r="AP91" s="28"/>
      <c r="AQ91" s="28"/>
      <c r="AR91" s="28"/>
      <c r="AS91" s="28"/>
      <c r="AT91" s="50" t="str">
        <f>IF(LEN(AN91)&gt;0,IF(AL91="**","$",IF(AL91="***",IF(LEN(AQ91)&gt;0,"$$$","$$"), "")), "")</f>
        <v/>
      </c>
      <c r="AU91" s="48" t="str">
        <f>CONCATENATE(IF(LEN(AN91)&gt;0,IF(AND(AD91="**",AB91="*"),IF(LEN(AQ91)&gt;0,"$$$","$$"),IF(AJ91="***","$$$",IF(AND(AJ91="**",AB91="*"),"$$",IF(AND(OR(AD91="**",AD91="***"),LEN(AQ91)&gt;0),"$$","")))),IF(AND(OR(AD91="**",AD91="***"),LEN(AQ91)&gt;0),"$$","")),IF(AND(T91&lt;2,AQ91="#"),"#",""))</f>
        <v/>
      </c>
      <c r="AV91" s="48" t="str">
        <f>IF(LEN(AN91)&gt;0,IF(AG91="**","$$",IF(AG91="***","$$$",IF(AD91="***",IF(OR(AB91="***",LEN(AQ91)&gt;0),"$$$",""),""))),"")</f>
        <v/>
      </c>
      <c r="AW91" s="26" t="s">
        <v>6</v>
      </c>
      <c r="AX91" s="51">
        <v>3.2</v>
      </c>
      <c r="AY91" s="52">
        <v>1166</v>
      </c>
      <c r="AZ91" s="24" t="s">
        <v>59</v>
      </c>
      <c r="BA91" s="29">
        <v>91.245593705741996</v>
      </c>
      <c r="BB91" s="53">
        <v>98.378927039075293</v>
      </c>
      <c r="BC91" s="54" t="s">
        <v>1193</v>
      </c>
      <c r="BD91" s="29">
        <v>3</v>
      </c>
      <c r="BE91" s="55"/>
      <c r="BF91" s="55"/>
      <c r="BG91" s="55"/>
      <c r="BH91" s="55"/>
      <c r="BI91" s="190" t="s">
        <v>1926</v>
      </c>
      <c r="BJ91" s="68" t="s">
        <v>364</v>
      </c>
      <c r="BK91" s="68" t="s">
        <v>1063</v>
      </c>
      <c r="BL91" s="68" t="s">
        <v>365</v>
      </c>
      <c r="BM91" s="68" t="s">
        <v>366</v>
      </c>
      <c r="BN91" s="69" t="s">
        <v>367</v>
      </c>
      <c r="BO91" s="17"/>
      <c r="BP91" s="29">
        <v>132</v>
      </c>
      <c r="BQ91" s="29">
        <v>0</v>
      </c>
      <c r="BR91" s="56">
        <v>98.05</v>
      </c>
      <c r="BS91" s="76" t="s">
        <v>88</v>
      </c>
      <c r="BT91" s="26"/>
      <c r="BU91" s="26"/>
      <c r="BV91" s="26"/>
      <c r="BW91" s="26"/>
      <c r="BX91" s="17"/>
      <c r="BY91" s="17"/>
      <c r="BZ91" s="49" t="str">
        <f>IF(AND(S91&gt;=3,AND(OR(AND(I91&lt;=7,I91-K91&gt;=3),AND(K91&lt;=7,K91-M91&gt;=3)),N91&lt;=4)),6,IF(S91&gt;=3,"3T",IF(AND(OR(AND(I91&lt;=7,I91-K91&gt;=3),AND(K91&lt;=7,K91-M91&gt;=3)),N91&lt;=4),"3P","")))</f>
        <v/>
      </c>
    </row>
    <row r="92" spans="1:78" ht="46.5" x14ac:dyDescent="0.25">
      <c r="A92" s="26" t="s">
        <v>3009</v>
      </c>
      <c r="B92" s="26" t="s">
        <v>368</v>
      </c>
      <c r="C92" s="27" t="s">
        <v>207</v>
      </c>
      <c r="D92" s="28"/>
      <c r="E92" s="28"/>
      <c r="F92" s="29">
        <v>1400</v>
      </c>
      <c r="G92" s="30">
        <v>9</v>
      </c>
      <c r="H92" s="31" t="s">
        <v>78</v>
      </c>
      <c r="I92" s="59">
        <v>12</v>
      </c>
      <c r="J92" s="33">
        <v>8</v>
      </c>
      <c r="K92" s="59">
        <v>12</v>
      </c>
      <c r="L92" s="33">
        <v>4</v>
      </c>
      <c r="M92" s="59">
        <v>6</v>
      </c>
      <c r="N92" s="33">
        <v>4</v>
      </c>
      <c r="O92" s="29">
        <v>1.4000000000000099</v>
      </c>
      <c r="P92" s="29">
        <v>0.135714285714269</v>
      </c>
      <c r="Q92" s="35">
        <v>94.163384069850295</v>
      </c>
      <c r="R92" s="36">
        <v>0.18169203492512101</v>
      </c>
      <c r="S92" s="37">
        <v>4</v>
      </c>
      <c r="T92" s="38">
        <v>0.5</v>
      </c>
      <c r="U92" s="29">
        <v>1.35</v>
      </c>
      <c r="V92" s="29">
        <v>1.6500000000000099</v>
      </c>
      <c r="W92" s="39" t="s">
        <v>79</v>
      </c>
      <c r="X92" s="40">
        <v>73</v>
      </c>
      <c r="Y92" s="29">
        <v>131</v>
      </c>
      <c r="Z92" s="29">
        <v>22</v>
      </c>
      <c r="AA92" s="26" t="s">
        <v>57</v>
      </c>
      <c r="AB92" s="41" t="s">
        <v>58</v>
      </c>
      <c r="AC92" s="42" t="str">
        <f>"" &amp; IF(AND(S92&lt;=-1.5,NOT(ISBLANK(AQ92))),"Z","")</f>
        <v/>
      </c>
      <c r="AD92" s="43" t="str">
        <f>IF(AND(ISNUMBER(BD92),VALUE(BD92)&gt;=3,VALUE(T92)&gt;=-0.5),IF(AND(VALUE(Q92)&gt;=94,VALUE(Q92)&lt;444), IF(VALUE(P92)&gt;=2,"***","**"),"*"),"")</f>
        <v/>
      </c>
      <c r="AE92" s="48" t="str">
        <f>IF(AND(BD92&gt;2,OR(ISNUMBER(SEARCH("P",AA92)),ISNUMBER(SEARCH("EP",AA92)),ISNUMBER(SEARCH("E",AA92)))),"WP@",IF(BD92&gt;2,"W@",IF(OR(ISNUMBER(SEARCH("P",AA92)),ISNUMBER(SEARCH("EP",AA92)),ISNUMBER(SEARCH("E",AA92))),"P@","@")))</f>
        <v>@</v>
      </c>
      <c r="AF92" s="45" t="s">
        <v>102</v>
      </c>
      <c r="AG92" s="46" t="str">
        <f>IF(OR(F92&lt;1401,F92&gt;=1600),IF(AND(OR(AB92="*",AB92="***",AB92="E*",AB92="E***"),P92&gt;=2,T92&gt;-2.1),IF(AND(ISNUMBER(BD92),VALUE(BD92)&gt;2),"**","*"),""),"")</f>
        <v/>
      </c>
      <c r="AH92" s="30">
        <v>9</v>
      </c>
      <c r="AI92" s="47">
        <v>73</v>
      </c>
      <c r="AJ92" s="48" t="str">
        <f>IF(AND(S92&gt;=2,T92&gt;=0),IF(AND(ISNUMBER(BD92),VALUE(BD92)&gt;=3),IF(LEN(AQ92)&gt;0,"***","**"),"*"),"")</f>
        <v>*</v>
      </c>
      <c r="AK92" s="42" t="str">
        <f>IF(AND(S92&gt;=3,AND(OR(AND(I92&lt;=7,I92-K92&gt;=3),AND(K92&lt;=7,K92-M92&gt;=3)),N92&lt;=4)),6,IF(S92&gt;=3,"3T",IF(AND(OR(AND(I92&lt;=7,I92-K92&gt;=3),AND(K92&lt;=7,K92-M92&gt;=3)),N92&lt;=4),"3P","")))</f>
        <v>3T</v>
      </c>
      <c r="AL92" s="46" t="str">
        <f>IF(OR(K92-M92&gt;=5,T92&gt;4.9,AND(K92-M92&gt;=1,T92&gt;5)),IF(P92&lt;-3,"***",IF(P92&lt;0,"**","*")),"")</f>
        <v>*</v>
      </c>
      <c r="AM92" s="40">
        <v>73</v>
      </c>
      <c r="AN92" s="49" t="str">
        <f>CONCATENATE(IF(AND(OR(M92=1,M92=2,M92=3,M92=4),Q92&gt;=97.5),"G",IF(OR(AND(N92&lt;=3,M92&lt;8,T92&gt;-1.6,Q92&gt;=95,Q92&lt;300),AND(OR(M92=1,M92=2,M92=3),Q92&lt;97.5)),"GR","")),"*")</f>
        <v>*</v>
      </c>
      <c r="AO92" s="29">
        <v>0</v>
      </c>
      <c r="AP92" s="28"/>
      <c r="AQ92" s="28"/>
      <c r="AR92" s="28"/>
      <c r="AS92" s="28" t="s">
        <v>66</v>
      </c>
      <c r="AT92" s="50" t="str">
        <f>IF(LEN(AN92)&gt;0,IF(AL92="**","$",IF(AL92="***",IF(LEN(AQ92)&gt;0,"$$$","$$"), "")), "")</f>
        <v/>
      </c>
      <c r="AU92" s="48" t="str">
        <f>CONCATENATE(IF(LEN(AN92)&gt;0,IF(AND(AD92="**",AB92="*"),IF(LEN(AQ92)&gt;0,"$$$","$$"),IF(AJ92="***","$$$",IF(AND(AJ92="**",AB92="*"),"$$",IF(AND(OR(AD92="**",AD92="***"),LEN(AQ92)&gt;0),"$$","")))),IF(AND(OR(AD92="**",AD92="***"),LEN(AQ92)&gt;0),"$$","")),IF(AND(T92&lt;2,AQ92="#"),"#",""))</f>
        <v/>
      </c>
      <c r="AV92" s="48" t="str">
        <f>IF(LEN(AN92)&gt;0,IF(AG92="**","$$",IF(AG92="***","$$$",IF(AD92="***",IF(OR(AB92="***",LEN(AQ92)&gt;0),"$$$",""),""))),"")</f>
        <v/>
      </c>
      <c r="AW92" s="26" t="s">
        <v>78</v>
      </c>
      <c r="AX92" s="64">
        <v>7.9</v>
      </c>
      <c r="AY92" s="79">
        <v>1145</v>
      </c>
      <c r="AZ92" s="24" t="s">
        <v>59</v>
      </c>
      <c r="BA92" s="29">
        <v>87.863384069850198</v>
      </c>
      <c r="BB92" s="53">
        <v>89.534050736516903</v>
      </c>
      <c r="BC92" s="54" t="s">
        <v>3017</v>
      </c>
      <c r="BD92" s="29">
        <v>2</v>
      </c>
      <c r="BE92" s="55"/>
      <c r="BF92" s="55"/>
      <c r="BG92" s="55"/>
      <c r="BH92" s="55"/>
      <c r="BI92" s="189" t="s">
        <v>1062</v>
      </c>
      <c r="BJ92" s="69" t="s">
        <v>371</v>
      </c>
      <c r="BK92" s="69" t="s">
        <v>372</v>
      </c>
      <c r="BL92" s="68" t="s">
        <v>364</v>
      </c>
      <c r="BM92" s="69" t="s">
        <v>143</v>
      </c>
      <c r="BN92" s="68" t="s">
        <v>1063</v>
      </c>
      <c r="BO92" s="17"/>
      <c r="BP92" s="29">
        <v>131</v>
      </c>
      <c r="BQ92" s="29">
        <v>0</v>
      </c>
      <c r="BR92" s="56">
        <v>95.25</v>
      </c>
      <c r="BS92" s="76" t="s">
        <v>88</v>
      </c>
      <c r="BT92" s="26"/>
      <c r="BU92" s="26"/>
      <c r="BV92" s="49" t="str">
        <f>IF(AND(BD92&gt;2,OR(ISNUMBER(SEARCH("P",AA92)),ISNUMBER(SEARCH("EP",AA92)),ISNUMBER(SEARCH("E",AA92)))),"WP@",IF(BD92&gt;2,"W@",IF(OR(ISNUMBER(SEARCH("P",AA92)),ISNUMBER(SEARCH("EP",AA92)),ISNUMBER(SEARCH("E",AA92))),"P@","@")))</f>
        <v>@</v>
      </c>
      <c r="BW92" s="26" t="s">
        <v>79</v>
      </c>
      <c r="BX92" s="17"/>
      <c r="BY92" s="17"/>
      <c r="BZ92" s="49" t="str">
        <f>IF(AND(S92&gt;=3,AND(OR(AND(I92&lt;=7,I92-K92&gt;=3),AND(K92&lt;=7,K92-M92&gt;=3)),N92&lt;=4)),6,IF(S92&gt;=3,"3T",IF(AND(OR(AND(I92&lt;=7,I92-K92&gt;=3),AND(K92&lt;=7,K92-M92&gt;=3)),N92&lt;=4),"3P","")))</f>
        <v>3T</v>
      </c>
    </row>
    <row r="93" spans="1:78" ht="46.5" x14ac:dyDescent="0.25">
      <c r="A93" s="26" t="s">
        <v>3009</v>
      </c>
      <c r="B93" s="26" t="s">
        <v>483</v>
      </c>
      <c r="C93" s="27" t="s">
        <v>207</v>
      </c>
      <c r="D93" s="28"/>
      <c r="E93" s="28"/>
      <c r="F93" s="29">
        <v>1400</v>
      </c>
      <c r="G93" s="30">
        <v>2</v>
      </c>
      <c r="H93" s="31" t="s">
        <v>6</v>
      </c>
      <c r="I93" s="32">
        <v>1</v>
      </c>
      <c r="J93" s="33">
        <v>0</v>
      </c>
      <c r="K93" s="32">
        <v>1</v>
      </c>
      <c r="L93" s="33">
        <v>0</v>
      </c>
      <c r="M93" s="32">
        <v>7</v>
      </c>
      <c r="N93" s="33">
        <v>2</v>
      </c>
      <c r="O93" s="29">
        <v>-1.25</v>
      </c>
      <c r="P93" s="60">
        <v>-3.1312500000000201</v>
      </c>
      <c r="Q93" s="86">
        <v>92.279760869491099</v>
      </c>
      <c r="R93" s="86">
        <v>-1.86011956525441</v>
      </c>
      <c r="S93" s="37">
        <v>0</v>
      </c>
      <c r="T93" s="61">
        <v>-2.5</v>
      </c>
      <c r="U93" s="29">
        <v>3.5</v>
      </c>
      <c r="V93" s="60">
        <v>1.5</v>
      </c>
      <c r="W93" s="39" t="s">
        <v>79</v>
      </c>
      <c r="X93" s="62">
        <v>73</v>
      </c>
      <c r="Y93" s="29">
        <v>131</v>
      </c>
      <c r="Z93" s="29">
        <v>28</v>
      </c>
      <c r="AA93" s="109" t="s">
        <v>119</v>
      </c>
      <c r="AB93" s="41" t="s">
        <v>32</v>
      </c>
      <c r="AC93" s="42" t="str">
        <f>"" &amp; IF(AND(S93&lt;=-1.5,NOT(ISBLANK(AQ93))),"Z","")</f>
        <v/>
      </c>
      <c r="AD93" s="48" t="str">
        <f>IF(AND(ISNUMBER(BD93),VALUE(BD93)&gt;=3,VALUE(T93)&gt;=-0.5),IF(AND(VALUE(Q93)&gt;=94,VALUE(Q93)&lt;444), IF(VALUE(P93)&gt;=2,"***","**"),"*"),"")</f>
        <v/>
      </c>
      <c r="AE93" s="44"/>
      <c r="AF93" s="45"/>
      <c r="AG93" s="63" t="str">
        <f>IF(OR(F93&lt;1401,F93&gt;=1600),IF(AND(OR(AB93="*",AB93="***",AB93="E*",AB93="E***"),P93&gt;=2,T93&gt;-2.1),IF(AND(ISNUMBER(BD93),VALUE(BD93)&gt;2),"**","*"),""),"")</f>
        <v/>
      </c>
      <c r="AH93" s="30">
        <v>2</v>
      </c>
      <c r="AI93" s="62">
        <v>73</v>
      </c>
      <c r="AJ93" s="48" t="str">
        <f>IF(AND(S93&gt;=2,T93&gt;=0),IF(AND(ISNUMBER(BD93),VALUE(BD93)&gt;=3),IF(LEN(AQ93)&gt;0,"***","**"),"*"),"")</f>
        <v/>
      </c>
      <c r="AK93" s="42" t="str">
        <f>IF(AND(S93&gt;=3,AND(OR(AND(I93&lt;=7,I93-K93&gt;=3),AND(K93&lt;=7,K93-M93&gt;=3)),N93&lt;=4)),6,IF(S93&gt;=3,"3T",IF(AND(OR(AND(I93&lt;=7,I93-K93&gt;=3),AND(K93&lt;=7,K93-M93&gt;=3)),N93&lt;=4),"3P","")))</f>
        <v/>
      </c>
      <c r="AL93" s="63" t="str">
        <f>IF(OR(K93-M93&gt;=5,T93&gt;4.9,AND(K93-M93&gt;=1,T93&gt;5)),IF(P93&lt;-3,"***",IF(P93&lt;0,"**","*")),"")</f>
        <v/>
      </c>
      <c r="AM93" s="62">
        <v>73</v>
      </c>
      <c r="AN93" s="49" t="str">
        <f>IF(AND(OR(M93=1,M93=2,M93=3,M93=4),Q93&gt;=97.5),"G",IF(OR(AND(N93&lt;=3,M93&lt;8,T93&gt;-1.6,Q93&gt;=95,Q93&lt;300),AND(OR(M93=1,M93=2,M93=3),Q93&lt;97.5)),"GR",""))</f>
        <v/>
      </c>
      <c r="AO93" s="29">
        <v>0</v>
      </c>
      <c r="AP93" s="28"/>
      <c r="AQ93" s="28"/>
      <c r="AR93" s="28"/>
      <c r="AS93" s="28"/>
      <c r="AT93" s="50" t="str">
        <f>IF(LEN(AN93)&gt;0,IF(AL93="**","$",IF(AL93="***",IF(LEN(AQ93)&gt;0,"$$$","$$"), "")), "")</f>
        <v/>
      </c>
      <c r="AU93" s="48" t="str">
        <f>CONCATENATE(IF(LEN(AN93)&gt;0,IF(AND(AD93="**",AB93="*"),IF(LEN(AQ93)&gt;0,"$$$","$$"),IF(AJ93="***","$$$",IF(AND(AJ93="**",AB93="*"),"$$",IF(AND(OR(AD93="**",AD93="***"),LEN(AQ93)&gt;0),"$$","")))),IF(AND(OR(AD93="**",AD93="***"),LEN(AQ93)&gt;0),"$$","")),IF(AND(T93&lt;2,AQ93="#"),"#",""))</f>
        <v/>
      </c>
      <c r="AV93" s="48" t="str">
        <f>IF(LEN(AN93)&gt;0,IF(AG93="**","$$",IF(AG93="***","$$$",IF(AD93="***",IF(OR(AB93="***",LEN(AQ93)&gt;0),"$$$",""),""))),"")</f>
        <v/>
      </c>
      <c r="AW93" s="26" t="s">
        <v>6</v>
      </c>
      <c r="AX93" s="51">
        <v>6</v>
      </c>
      <c r="AY93" s="65">
        <v>1158</v>
      </c>
      <c r="AZ93" s="24" t="s">
        <v>59</v>
      </c>
      <c r="BA93" s="29">
        <v>86.279760869491199</v>
      </c>
      <c r="BB93" s="53">
        <v>87.946427536157898</v>
      </c>
      <c r="BC93" s="54" t="s">
        <v>3018</v>
      </c>
      <c r="BD93" s="29">
        <v>1</v>
      </c>
      <c r="BE93" s="55"/>
      <c r="BF93" s="55"/>
      <c r="BG93" s="55"/>
      <c r="BH93" s="55"/>
      <c r="BI93" s="188" t="s">
        <v>1065</v>
      </c>
      <c r="BJ93" s="68" t="s">
        <v>1066</v>
      </c>
      <c r="BK93" s="68" t="s">
        <v>382</v>
      </c>
      <c r="BL93" s="69" t="s">
        <v>383</v>
      </c>
      <c r="BM93" s="68" t="s">
        <v>142</v>
      </c>
      <c r="BN93" s="68" t="s">
        <v>141</v>
      </c>
      <c r="BO93" s="17"/>
      <c r="BP93" s="29">
        <v>131</v>
      </c>
      <c r="BQ93" s="29">
        <v>0</v>
      </c>
      <c r="BR93" s="56">
        <v>99</v>
      </c>
      <c r="BS93" s="57" t="s">
        <v>75</v>
      </c>
      <c r="BT93" s="26"/>
      <c r="BU93" s="26"/>
      <c r="BV93" s="26"/>
      <c r="BW93" s="26" t="s">
        <v>79</v>
      </c>
      <c r="BX93" s="17"/>
      <c r="BY93" s="17"/>
      <c r="BZ93" s="49" t="str">
        <f>IF(AND(S93&gt;=3,AND(OR(AND(I93&lt;=7,I93-K93&gt;=3),AND(K93&lt;=7,K93-M93&gt;=3)),N93&lt;=4)),6,IF(S93&gt;=3,"3T",IF(AND(OR(AND(I93&lt;=7,I93-K93&gt;=3),AND(K93&lt;=7,K93-M93&gt;=3)),N93&lt;=4),"3P","")))</f>
        <v/>
      </c>
    </row>
    <row r="94" spans="1:78" ht="18" customHeight="1" x14ac:dyDescent="0.25">
      <c r="A94" s="162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  <c r="Z94" s="155"/>
      <c r="AA94" s="155"/>
      <c r="AB94" s="155"/>
      <c r="AC94" s="155"/>
      <c r="AD94" s="155"/>
      <c r="AE94" s="155"/>
      <c r="AF94" s="155"/>
      <c r="AG94" s="155"/>
      <c r="AH94" s="155"/>
      <c r="AI94" s="155"/>
      <c r="AJ94" s="155"/>
      <c r="AK94" s="155"/>
      <c r="AL94" s="155"/>
      <c r="AM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  <c r="BR94" s="155"/>
      <c r="BS94" s="155"/>
      <c r="BT94" s="155"/>
      <c r="BU94" s="155"/>
      <c r="BV94" s="155"/>
      <c r="BW94" s="155"/>
      <c r="BX94" s="155"/>
      <c r="BY94" s="17"/>
      <c r="BZ94" s="49"/>
    </row>
    <row r="95" spans="1:78" ht="46.5" x14ac:dyDescent="0.25">
      <c r="A95" s="26" t="s">
        <v>3009</v>
      </c>
      <c r="B95" s="26" t="s">
        <v>551</v>
      </c>
      <c r="C95" s="27" t="s">
        <v>352</v>
      </c>
      <c r="D95" s="28"/>
      <c r="E95" s="28"/>
      <c r="F95" s="58">
        <v>1200</v>
      </c>
      <c r="G95" s="30">
        <v>12</v>
      </c>
      <c r="H95" s="31" t="s">
        <v>6</v>
      </c>
      <c r="I95" s="59">
        <v>11</v>
      </c>
      <c r="J95" s="33">
        <v>7</v>
      </c>
      <c r="K95" s="59">
        <v>10</v>
      </c>
      <c r="L95" s="33">
        <v>6</v>
      </c>
      <c r="M95" s="59">
        <v>3</v>
      </c>
      <c r="N95" s="33">
        <v>2</v>
      </c>
      <c r="O95" s="29">
        <v>-1.30000000000001</v>
      </c>
      <c r="P95" s="29">
        <v>-0.60000000000001796</v>
      </c>
      <c r="Q95" s="35">
        <v>98.397300451676301</v>
      </c>
      <c r="R95" s="36">
        <v>1.04865022583816</v>
      </c>
      <c r="S95" s="37">
        <v>2</v>
      </c>
      <c r="T95" s="38">
        <v>3.25</v>
      </c>
      <c r="U95" s="29">
        <v>-0.15000000000000599</v>
      </c>
      <c r="V95" s="29">
        <v>2.4</v>
      </c>
      <c r="W95" s="39"/>
      <c r="X95" s="40">
        <v>72</v>
      </c>
      <c r="Y95" s="72">
        <v>129</v>
      </c>
      <c r="Z95" s="87">
        <v>45</v>
      </c>
      <c r="AA95" s="26" t="s">
        <v>57</v>
      </c>
      <c r="AB95" s="41" t="s">
        <v>58</v>
      </c>
      <c r="AC95" s="42" t="str">
        <f>"i" &amp; IF(AND(S95&lt;=-1.5,NOT(ISBLANK(AQ95))),"Z","")</f>
        <v>i</v>
      </c>
      <c r="AD95" s="43" t="str">
        <f>IF(AND(ISNUMBER(BD95),VALUE(BD95)&gt;=3,VALUE(T95)&gt;=-0.5),IF(AND(VALUE(Q95)&gt;=94,VALUE(Q95)&lt;444), IF(VALUE(P95)&gt;=2,"***","**"),"*"),"")</f>
        <v/>
      </c>
      <c r="AE95" s="48" t="str">
        <f>IF(AND(BD95&gt;2,OR(ISNUMBER(SEARCH("P",AA95)),ISNUMBER(SEARCH("EP",AA95)),ISNUMBER(SEARCH("E",AA95)))),"WP@",IF(BD95&gt;2,"W@",IF(OR(ISNUMBER(SEARCH("P",AA95)),ISNUMBER(SEARCH("EP",AA95)),ISNUMBER(SEARCH("E",AA95))),"P@","@")))</f>
        <v>@</v>
      </c>
      <c r="AF95" s="45" t="s">
        <v>102</v>
      </c>
      <c r="AG95" s="46" t="str">
        <f>IF(OR(F95&lt;1401,F95&gt;=1600),IF(AND(OR(AB95="*",AB95="***",AB95="E*",AB95="E***"),P95&gt;=2,T95&gt;-2.1),IF(AND(ISNUMBER(BD95),VALUE(BD95)&gt;2),"**","*"),""),"")</f>
        <v/>
      </c>
      <c r="AH95" s="30">
        <v>12</v>
      </c>
      <c r="AI95" s="47">
        <v>72</v>
      </c>
      <c r="AJ95" s="48" t="str">
        <f>IF(AND(S95&gt;=2,T95&gt;=0),IF(AND(ISNUMBER(BD95),VALUE(BD95)&gt;=3),IF(LEN(AQ95)&gt;0,"***","**"),"*"),"")</f>
        <v>*</v>
      </c>
      <c r="AK95" s="42" t="str">
        <f>IF(AND(S95&gt;=3,AND(OR(AND(I95&lt;=7,I95-K95&gt;=3),AND(K95&lt;=7,K95-M95&gt;=3)),N95&lt;=4)),6,IF(S95&gt;=3,"3T",IF(AND(OR(AND(I95&lt;=7,I95-K95&gt;=3),AND(K95&lt;=7,K95-M95&gt;=3)),N95&lt;=4),"3P","")))</f>
        <v/>
      </c>
      <c r="AL95" s="46" t="str">
        <f>IF(OR(K95-M95&gt;=5,T95&gt;4.9,AND(K95-M95&gt;=1,T95&gt;5)),IF(P95&lt;-3,"***",IF(P95&lt;0,"**","*")),"")</f>
        <v>**</v>
      </c>
      <c r="AM95" s="146" t="s">
        <v>2825</v>
      </c>
      <c r="AN95" s="120" t="str">
        <f>CONCATENATE(IF(AND(OR(M95=1,M95=2,M95=3,M95=4),Q95&gt;=97.5),"G",IF(OR(AND(N95&lt;=3,M95&lt;8,T95&gt;-1.6,Q95&gt;=95,Q95&lt;300),AND(OR(M95=1,M95=2,M95=3),Q95&lt;97.5)),"GR","")),"*")</f>
        <v>G*</v>
      </c>
      <c r="AO95" s="82">
        <v>1</v>
      </c>
      <c r="AP95" s="28"/>
      <c r="AQ95" s="28"/>
      <c r="AR95" s="28"/>
      <c r="AS95" s="28"/>
      <c r="AT95" s="50" t="str">
        <f>IF(LEN(AN95)&gt;0,IF(AL95="**","$",IF(AL95="***",IF(LEN(AQ95)&gt;0,"$$$","$$"), "")), "")</f>
        <v>$</v>
      </c>
      <c r="AU95" s="48" t="str">
        <f>CONCATENATE(IF(LEN(AN95)&gt;0,IF(AND(AD95="**",AB95="*"),IF(LEN(AQ95)&gt;0,"$$$","$$"),IF(AJ95="***","$$$",IF(AND(AJ95="**",AB95="*"),"$$",IF(AND(OR(AD95="**",AD95="***"),LEN(AQ95)&gt;0),"$$","")))),IF(AND(OR(AD95="**",AD95="***"),LEN(AQ95)&gt;0),"$$","")),IF(AND(T95&lt;2,AQ95="#"),"#",""))</f>
        <v/>
      </c>
      <c r="AV95" s="48" t="str">
        <f>IF(LEN(AN95)&gt;0,IF(AG95="**","$$",IF(AG95="***","$$$",IF(AD95="***",IF(OR(AB95="***",LEN(AQ95)&gt;0),"$$$",""),""))),"")</f>
        <v/>
      </c>
      <c r="AW95" s="26" t="s">
        <v>6</v>
      </c>
      <c r="AX95" s="51">
        <v>7.5</v>
      </c>
      <c r="AY95" s="52">
        <v>1166</v>
      </c>
      <c r="AZ95" s="24" t="s">
        <v>59</v>
      </c>
      <c r="BA95" s="29">
        <v>91.597300451676304</v>
      </c>
      <c r="BB95" s="66">
        <v>93.074633785009695</v>
      </c>
      <c r="BC95" s="54" t="s">
        <v>3019</v>
      </c>
      <c r="BD95" s="29">
        <v>2</v>
      </c>
      <c r="BE95" s="55"/>
      <c r="BF95" s="101">
        <v>44.4444444444444</v>
      </c>
      <c r="BG95" s="55"/>
      <c r="BH95" s="102">
        <v>36</v>
      </c>
      <c r="BI95" s="191" t="s">
        <v>3020</v>
      </c>
      <c r="BJ95" s="68" t="s">
        <v>743</v>
      </c>
      <c r="BK95" s="68" t="s">
        <v>1418</v>
      </c>
      <c r="BL95" s="68" t="s">
        <v>1417</v>
      </c>
      <c r="BM95" s="68" t="s">
        <v>2680</v>
      </c>
      <c r="BN95" s="68"/>
      <c r="BO95" s="17"/>
      <c r="BP95" s="29">
        <v>129</v>
      </c>
      <c r="BQ95" s="82">
        <v>1</v>
      </c>
      <c r="BR95" s="56">
        <v>92.1</v>
      </c>
      <c r="BS95" s="76" t="s">
        <v>88</v>
      </c>
      <c r="BT95" s="26"/>
      <c r="BU95" s="26"/>
      <c r="BV95" s="49" t="str">
        <f>IF(AND(BD95&gt;2,OR(ISNUMBER(SEARCH("P",AA95)),ISNUMBER(SEARCH("EP",AA95)),ISNUMBER(SEARCH("E",AA95)))),"WP@",IF(BD95&gt;2,"W@",IF(OR(ISNUMBER(SEARCH("P",AA95)),ISNUMBER(SEARCH("EP",AA95)),ISNUMBER(SEARCH("E",AA95))),"P@","@")))</f>
        <v>@</v>
      </c>
      <c r="BW95" s="26"/>
      <c r="BX95" s="17"/>
      <c r="BY95" s="17"/>
      <c r="BZ95" s="49" t="str">
        <f>IF(AND(S95&gt;=3,AND(OR(AND(I95&lt;=7,I95-K95&gt;=3),AND(K95&lt;=7,K95-M95&gt;=3)),N95&lt;=4)),6,IF(S95&gt;=3,"3T",IF(AND(OR(AND(I95&lt;=7,I95-K95&gt;=3),AND(K95&lt;=7,K95-M95&gt;=3)),N95&lt;=4),"3P","")))</f>
        <v/>
      </c>
    </row>
    <row r="96" spans="1:78" ht="46.5" x14ac:dyDescent="0.25">
      <c r="A96" s="26" t="s">
        <v>3009</v>
      </c>
      <c r="B96" s="26" t="s">
        <v>567</v>
      </c>
      <c r="C96" s="27" t="s">
        <v>136</v>
      </c>
      <c r="D96" s="28"/>
      <c r="E96" s="28"/>
      <c r="F96" s="29">
        <v>1600</v>
      </c>
      <c r="G96" s="30">
        <v>13</v>
      </c>
      <c r="H96" s="31" t="s">
        <v>6</v>
      </c>
      <c r="I96" s="59">
        <v>13</v>
      </c>
      <c r="J96" s="33">
        <v>5</v>
      </c>
      <c r="K96" s="59">
        <v>9</v>
      </c>
      <c r="L96" s="33">
        <v>4</v>
      </c>
      <c r="M96" s="59">
        <v>13</v>
      </c>
      <c r="N96" s="33">
        <v>4</v>
      </c>
      <c r="O96" s="29">
        <v>-0.70000000000000295</v>
      </c>
      <c r="P96" s="34">
        <v>0.64999999999997704</v>
      </c>
      <c r="Q96" s="35">
        <v>95.251312647503099</v>
      </c>
      <c r="R96" s="36">
        <v>0.72565632375159295</v>
      </c>
      <c r="S96" s="37">
        <v>2</v>
      </c>
      <c r="T96" s="61">
        <v>-0.25</v>
      </c>
      <c r="U96" s="29">
        <v>0.64999999999999503</v>
      </c>
      <c r="V96" s="29">
        <v>0.35000000000000098</v>
      </c>
      <c r="W96" s="39" t="s">
        <v>79</v>
      </c>
      <c r="X96" s="62">
        <v>72</v>
      </c>
      <c r="Y96" s="29">
        <v>124</v>
      </c>
      <c r="Z96" s="29">
        <v>11</v>
      </c>
      <c r="AA96" s="26" t="s">
        <v>192</v>
      </c>
      <c r="AB96" s="41" t="s">
        <v>58</v>
      </c>
      <c r="AC96" s="42" t="str">
        <f>"" &amp; IF(AND(S96&lt;=-1.5,NOT(ISBLANK(AQ96))),"Z","")</f>
        <v/>
      </c>
      <c r="AD96" s="48" t="str">
        <f>IF(AND(ISNUMBER(BD96),VALUE(BD96)&gt;=3,VALUE(T96)&gt;=-0.5),IF(AND(VALUE(Q96)&gt;=94,VALUE(Q96)&lt;444), IF(VALUE(P96)&gt;=2,"***","**"),"*"),"")</f>
        <v>**</v>
      </c>
      <c r="AE96" s="48" t="str">
        <f>IF(AND(BD96&gt;2,OR(ISNUMBER(SEARCH("P",AA96)),ISNUMBER(SEARCH("EP",AA96)),ISNUMBER(SEARCH("E",AA96)))),"WP@",IF(BD96&gt;2,"W@",IF(OR(ISNUMBER(SEARCH("P",AA96)),ISNUMBER(SEARCH("EP",AA96)),ISNUMBER(SEARCH("E",AA96))),"P@","@")))</f>
        <v>W@</v>
      </c>
      <c r="AF96" s="45"/>
      <c r="AG96" s="63" t="str">
        <f>IF(OR(F96&lt;1401,F96&gt;=1600),IF(AND(OR(AB96="*",AB96="***",AB96="E*",AB96="E***"),P96&gt;=2,T96&gt;-2.1),IF(AND(ISNUMBER(BD96),VALUE(BD96)&gt;2),"**","*"),""),"")</f>
        <v/>
      </c>
      <c r="AH96" s="30">
        <v>13</v>
      </c>
      <c r="AI96" s="62">
        <v>72</v>
      </c>
      <c r="AJ96" s="48" t="str">
        <f>IF(AND(S96&gt;=2,T96&gt;=0),IF(AND(ISNUMBER(BD96),VALUE(BD96)&gt;=3),IF(LEN(AQ96)&gt;0,"***","**"),"*"),"")</f>
        <v/>
      </c>
      <c r="AK96" s="42" t="str">
        <f>IF(AND(S96&gt;=3,AND(OR(AND(I96&lt;=7,I96-K96&gt;=3),AND(K96&lt;=7,K96-M96&gt;=3)),N96&lt;=4)),6,IF(S96&gt;=3,"3T",IF(AND(OR(AND(I96&lt;=7,I96-K96&gt;=3),AND(K96&lt;=7,K96-M96&gt;=3)),N96&lt;=4),"3P","")))</f>
        <v/>
      </c>
      <c r="AL96" s="63" t="str">
        <f>IF(OR(K96-M96&gt;=5,T96&gt;4.9,AND(K96-M96&gt;=1,T96&gt;5)),IF(P96&lt;-3,"***",IF(P96&lt;0,"**","*")),"")</f>
        <v/>
      </c>
      <c r="AM96" s="62">
        <v>72</v>
      </c>
      <c r="AN96" s="49" t="str">
        <f>IF(AND(OR(M96=1,M96=2,M96=3,M96=4),Q96&gt;=97.5),"G",IF(OR(AND(N96&lt;=3,M96&lt;8,T96&gt;-1.6,Q96&gt;=95,Q96&lt;300),AND(OR(M96=1,M96=2,M96=3),Q96&lt;97.5)),"GR",""))</f>
        <v/>
      </c>
      <c r="AO96" s="29">
        <v>0</v>
      </c>
      <c r="AP96" s="28"/>
      <c r="AQ96" s="28"/>
      <c r="AR96" s="28"/>
      <c r="AS96" s="28" t="s">
        <v>66</v>
      </c>
      <c r="AT96" s="50" t="str">
        <f>IF(LEN(AN96)&gt;0,IF(AL96="**","$",IF(AL96="***",IF(LEN(AQ96)&gt;0,"$$$","$$"), "")), "")</f>
        <v/>
      </c>
      <c r="AU96" s="48" t="str">
        <f>CONCATENATE(IF(LEN(AN96)&gt;0,IF(AND(AD96="**",AB96="*"),IF(LEN(AQ96)&gt;0,"$$$","$$"),IF(AJ96="***","$$$",IF(AND(AJ96="**",AB96="*"),"$$",IF(AND(OR(AD96="**",AD96="***"),LEN(AQ96)&gt;0),"$$","")))),IF(AND(OR(AD96="**",AD96="***"),LEN(AQ96)&gt;0),"$$","")),IF(AND(T96&lt;2,AQ96="#"),"#",""))</f>
        <v/>
      </c>
      <c r="AV96" s="48" t="str">
        <f>IF(LEN(AN96)&gt;0,IF(AG96="**","$$",IF(AG96="***","$$$",IF(AD96="***",IF(OR(AB96="***",LEN(AQ96)&gt;0),"$$$",""),""))),"")</f>
        <v/>
      </c>
      <c r="AW96" s="26" t="s">
        <v>6</v>
      </c>
      <c r="AX96" s="64">
        <v>58</v>
      </c>
      <c r="AY96" s="65">
        <v>1160</v>
      </c>
      <c r="AZ96" s="24" t="s">
        <v>59</v>
      </c>
      <c r="BA96" s="29">
        <v>88.951312647503201</v>
      </c>
      <c r="BB96" s="53">
        <v>86.095312647503206</v>
      </c>
      <c r="BC96" s="54" t="s">
        <v>3021</v>
      </c>
      <c r="BD96" s="29">
        <v>4</v>
      </c>
      <c r="BE96" s="55"/>
      <c r="BF96" s="55"/>
      <c r="BG96" s="55"/>
      <c r="BH96" s="55"/>
      <c r="BI96" s="190" t="s">
        <v>2492</v>
      </c>
      <c r="BJ96" s="68" t="s">
        <v>556</v>
      </c>
      <c r="BK96" s="68" t="s">
        <v>380</v>
      </c>
      <c r="BL96" s="68" t="s">
        <v>802</v>
      </c>
      <c r="BM96" s="69" t="s">
        <v>1780</v>
      </c>
      <c r="BN96" s="68" t="s">
        <v>1066</v>
      </c>
      <c r="BO96" s="17"/>
      <c r="BP96" s="29">
        <v>124</v>
      </c>
      <c r="BQ96" s="29">
        <v>0</v>
      </c>
      <c r="BR96" s="56">
        <v>94.3</v>
      </c>
      <c r="BS96" s="76" t="s">
        <v>117</v>
      </c>
      <c r="BT96" s="26"/>
      <c r="BU96" s="26"/>
      <c r="BV96" s="49" t="str">
        <f>IF(AND(BD96&gt;2,OR(ISNUMBER(SEARCH("P",AA96)),ISNUMBER(SEARCH("EP",AA96)),ISNUMBER(SEARCH("E",AA96)))),"WP@",IF(BD96&gt;2,"W@",IF(OR(ISNUMBER(SEARCH("P",AA96)),ISNUMBER(SEARCH("EP",AA96)),ISNUMBER(SEARCH("E",AA96))),"P@","@")))</f>
        <v>W@</v>
      </c>
      <c r="BW96" s="26" t="s">
        <v>79</v>
      </c>
      <c r="BX96" s="17"/>
      <c r="BY96" s="17"/>
      <c r="BZ96" s="49" t="str">
        <f>IF(AND(S96&gt;=3,AND(OR(AND(I96&lt;=7,I96-K96&gt;=3),AND(K96&lt;=7,K96-M96&gt;=3)),N96&lt;=4)),6,IF(S96&gt;=3,"3T",IF(AND(OR(AND(I96&lt;=7,I96-K96&gt;=3),AND(K96&lt;=7,K96-M96&gt;=3)),N96&lt;=4),"3P","")))</f>
        <v/>
      </c>
    </row>
    <row r="97" spans="1:78" ht="46.5" x14ac:dyDescent="0.25">
      <c r="A97" s="26" t="s">
        <v>3009</v>
      </c>
      <c r="B97" s="143" t="s">
        <v>403</v>
      </c>
      <c r="C97" s="27" t="s">
        <v>207</v>
      </c>
      <c r="D97" s="28"/>
      <c r="E97" s="28"/>
      <c r="F97" s="58">
        <v>1200</v>
      </c>
      <c r="G97" s="30">
        <v>12</v>
      </c>
      <c r="H97" s="31" t="s">
        <v>6</v>
      </c>
      <c r="I97" s="59">
        <v>10</v>
      </c>
      <c r="J97" s="33">
        <v>6</v>
      </c>
      <c r="K97" s="59">
        <v>11</v>
      </c>
      <c r="L97" s="33">
        <v>5</v>
      </c>
      <c r="M97" s="59">
        <v>9</v>
      </c>
      <c r="N97" s="33">
        <v>4</v>
      </c>
      <c r="O97" s="29">
        <v>-1.9</v>
      </c>
      <c r="P97" s="29">
        <v>-2.4357142857143099</v>
      </c>
      <c r="Q97" s="35">
        <v>93.531058791604195</v>
      </c>
      <c r="R97" s="35">
        <v>-0.43447060419786998</v>
      </c>
      <c r="S97" s="37">
        <v>0</v>
      </c>
      <c r="T97" s="38">
        <v>1.5</v>
      </c>
      <c r="U97" s="29">
        <v>1.19999999999999</v>
      </c>
      <c r="V97" s="29">
        <v>2.4</v>
      </c>
      <c r="W97" s="39" t="s">
        <v>79</v>
      </c>
      <c r="X97" s="62">
        <v>70</v>
      </c>
      <c r="Y97" s="29">
        <v>125</v>
      </c>
      <c r="Z97" s="29">
        <v>19</v>
      </c>
      <c r="AA97" s="26" t="s">
        <v>57</v>
      </c>
      <c r="AB97" s="41" t="s">
        <v>58</v>
      </c>
      <c r="AC97" s="42" t="str">
        <f>"" &amp; IF(AND(S97&lt;=-1.5,NOT(ISBLANK(AQ97))),"Z","")</f>
        <v/>
      </c>
      <c r="AD97" s="48" t="str">
        <f>IF(AND(ISNUMBER(BD97),VALUE(BD97)&gt;=3,VALUE(T97)&gt;=-0.5),IF(AND(VALUE(Q97)&gt;=94,VALUE(Q97)&lt;444), IF(VALUE(P97)&gt;=2,"***","**"),"*"),"")</f>
        <v>*</v>
      </c>
      <c r="AE97" s="48" t="str">
        <f>IF(AND(BD97&gt;2,OR(ISNUMBER(SEARCH("P",AA97)),ISNUMBER(SEARCH("EP",AA97)),ISNUMBER(SEARCH("E",AA97)))),"WP@",IF(BD97&gt;2,"W@",IF(OR(ISNUMBER(SEARCH("P",AA97)),ISNUMBER(SEARCH("EP",AA97)),ISNUMBER(SEARCH("E",AA97))),"P@","@")))</f>
        <v>W@</v>
      </c>
      <c r="AF97" s="45"/>
      <c r="AG97" s="46" t="str">
        <f>IF(OR(F97&lt;1401,F97&gt;=1600),IF(AND(OR(AB97="*",AB97="***",AB97="E*",AB97="E***"),P97&gt;=2,T97&gt;-2.1),IF(AND(ISNUMBER(BD97),VALUE(BD97)&gt;2),"**","*"),""),"")</f>
        <v/>
      </c>
      <c r="AH97" s="30">
        <v>12</v>
      </c>
      <c r="AI97" s="62">
        <v>70</v>
      </c>
      <c r="AJ97" s="48" t="str">
        <f>IF(AND(S97&gt;=2,T97&gt;=0),IF(AND(ISNUMBER(BD97),VALUE(BD97)&gt;=3),IF(LEN(AQ97)&gt;0,"***","**"),"*"),"")</f>
        <v/>
      </c>
      <c r="AK97" s="42" t="str">
        <f>IF(AND(S97&gt;=3,AND(OR(AND(I97&lt;=7,I97-K97&gt;=3),AND(K97&lt;=7,K97-M97&gt;=3)),N97&lt;=4)),6,IF(S97&gt;=3,"3T",IF(AND(OR(AND(I97&lt;=7,I97-K97&gt;=3),AND(K97&lt;=7,K97-M97&gt;=3)),N97&lt;=4),"3P","")))</f>
        <v/>
      </c>
      <c r="AL97" s="63" t="str">
        <f>IF(OR(K97-M97&gt;=5,T97&gt;4.9,AND(K97-M97&gt;=1,T97&gt;5)),IF(P97&lt;-3,"***",IF(P97&lt;0,"**","*")),"")</f>
        <v/>
      </c>
      <c r="AM97" s="62">
        <v>70</v>
      </c>
      <c r="AN97" s="49" t="str">
        <f>IF(AND(OR(M97=1,M97=2,M97=3,M97=4),Q97&gt;=97.5),"G",IF(OR(AND(N97&lt;=3,M97&lt;8,T97&gt;-1.6,Q97&gt;=95,Q97&lt;300),AND(OR(M97=1,M97=2,M97=3),Q97&lt;97.5)),"GR",""))</f>
        <v/>
      </c>
      <c r="AO97" s="29">
        <v>1</v>
      </c>
      <c r="AP97" s="28"/>
      <c r="AQ97" s="28"/>
      <c r="AR97" s="28" t="s">
        <v>34</v>
      </c>
      <c r="AS97" s="28" t="s">
        <v>66</v>
      </c>
      <c r="AT97" s="50" t="str">
        <f>IF(LEN(AN97)&gt;0,IF(AL97="**","$",IF(AL97="***",IF(LEN(AQ97)&gt;0,"$$$","$$"), "")), "")</f>
        <v/>
      </c>
      <c r="AU97" s="48" t="str">
        <f>CONCATENATE(IF(LEN(AN97)&gt;0,IF(AND(AD97="**",AB97="*"),IF(LEN(AQ97)&gt;0,"$$$","$$"),IF(AJ97="***","$$$",IF(AND(AJ97="**",AB97="*"),"$$",IF(AND(OR(AD97="**",AD97="***"),LEN(AQ97)&gt;0),"$$","")))),IF(AND(OR(AD97="**",AD97="***"),LEN(AQ97)&gt;0),"$$","")),IF(AND(T97&lt;2,AQ97="#"),"#",""))</f>
        <v/>
      </c>
      <c r="AV97" s="48" t="str">
        <f>IF(LEN(AN97)&gt;0,IF(AG97="**","$$",IF(AG97="***","$$$",IF(AD97="***",IF(OR(AB97="***",LEN(AQ97)&gt;0),"$$$",""),""))),"")</f>
        <v/>
      </c>
      <c r="AW97" s="26" t="s">
        <v>6</v>
      </c>
      <c r="AX97" s="74">
        <v>11</v>
      </c>
      <c r="AY97" s="65">
        <v>1159</v>
      </c>
      <c r="AZ97" s="24" t="s">
        <v>59</v>
      </c>
      <c r="BA97" s="29">
        <v>86.131058791604303</v>
      </c>
      <c r="BB97" s="66">
        <v>86.717725458270905</v>
      </c>
      <c r="BC97" s="54" t="s">
        <v>3022</v>
      </c>
      <c r="BD97" s="29">
        <v>4</v>
      </c>
      <c r="BE97" s="100">
        <v>18.75</v>
      </c>
      <c r="BF97" s="55"/>
      <c r="BG97" s="102">
        <v>16</v>
      </c>
      <c r="BH97" s="55"/>
      <c r="BI97" s="190" t="s">
        <v>2554</v>
      </c>
      <c r="BJ97" s="68" t="s">
        <v>2555</v>
      </c>
      <c r="BK97" s="68" t="s">
        <v>2556</v>
      </c>
      <c r="BL97" s="68" t="s">
        <v>1060</v>
      </c>
      <c r="BM97" s="68" t="s">
        <v>830</v>
      </c>
      <c r="BN97" s="68" t="s">
        <v>1295</v>
      </c>
      <c r="BO97" s="17"/>
      <c r="BP97" s="29">
        <v>125</v>
      </c>
      <c r="BQ97" s="29">
        <v>1</v>
      </c>
      <c r="BR97" s="56">
        <v>92.7</v>
      </c>
      <c r="BS97" s="76" t="s">
        <v>126</v>
      </c>
      <c r="BT97" s="26"/>
      <c r="BU97" s="26"/>
      <c r="BV97" s="49" t="str">
        <f>IF(AND(BD97&gt;2,OR(ISNUMBER(SEARCH("P",AA97)),ISNUMBER(SEARCH("EP",AA97)),ISNUMBER(SEARCH("E",AA97)))),"WP@",IF(BD97&gt;2,"W@",IF(OR(ISNUMBER(SEARCH("P",AA97)),ISNUMBER(SEARCH("EP",AA97)),ISNUMBER(SEARCH("E",AA97))),"P@","@")))</f>
        <v>W@</v>
      </c>
      <c r="BW97" s="26" t="s">
        <v>79</v>
      </c>
      <c r="BX97" s="17"/>
      <c r="BY97" s="17"/>
      <c r="BZ97" s="49" t="str">
        <f>IF(AND(S97&gt;=3,AND(OR(AND(I97&lt;=7,I97-K97&gt;=3),AND(K97&lt;=7,K97-M97&gt;=3)),N97&lt;=4)),6,IF(S97&gt;=3,"3T",IF(AND(OR(AND(I97&lt;=7,I97-K97&gt;=3),AND(K97&lt;=7,K97-M97&gt;=3)),N97&lt;=4),"3P","")))</f>
        <v/>
      </c>
    </row>
    <row r="98" spans="1:78" ht="18.75" customHeight="1" x14ac:dyDescent="0.25">
      <c r="A98" s="17"/>
      <c r="B98" s="164" t="s">
        <v>58</v>
      </c>
      <c r="C98" s="164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65" t="s">
        <v>616</v>
      </c>
      <c r="R98" s="165"/>
      <c r="S98" s="17"/>
      <c r="T98" s="90" t="s">
        <v>290</v>
      </c>
      <c r="U98" s="17"/>
      <c r="V98" s="17"/>
      <c r="W98" s="17"/>
      <c r="X98" s="91">
        <v>68</v>
      </c>
      <c r="Y98" s="113" t="s">
        <v>451</v>
      </c>
      <c r="Z98" s="95">
        <v>23</v>
      </c>
      <c r="AA98" s="104">
        <v>3</v>
      </c>
      <c r="AB98" s="17"/>
      <c r="AC98" s="17"/>
      <c r="AD98" s="17"/>
      <c r="AE98" s="17"/>
      <c r="AF98" s="17"/>
      <c r="AG98" s="17"/>
      <c r="AH98" s="17"/>
      <c r="AI98" s="91">
        <v>68</v>
      </c>
      <c r="AJ98" s="17"/>
      <c r="AK98" s="17"/>
      <c r="AL98" s="17"/>
      <c r="AM98" s="91">
        <v>68</v>
      </c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66">
        <v>10</v>
      </c>
      <c r="AY98" s="95">
        <v>1149</v>
      </c>
      <c r="AZ98" s="17"/>
      <c r="BA98" s="17"/>
      <c r="BB98" s="17"/>
      <c r="BC98" s="17"/>
      <c r="BD98" s="17"/>
      <c r="BE98" s="17"/>
      <c r="BF98" s="17"/>
      <c r="BG98" s="17"/>
      <c r="BH98" s="17"/>
      <c r="BI98" s="187"/>
      <c r="BJ98" s="17"/>
      <c r="BK98" s="17"/>
      <c r="BL98" s="17"/>
      <c r="BM98" s="17"/>
      <c r="BN98" s="17"/>
      <c r="BO98" s="17"/>
      <c r="BP98" s="113" t="s">
        <v>451</v>
      </c>
      <c r="BQ98" s="17"/>
      <c r="BR98" s="17"/>
      <c r="BS98" s="17"/>
      <c r="BT98" s="17"/>
      <c r="BU98" s="17"/>
      <c r="BV98" s="17"/>
      <c r="BW98" s="17"/>
      <c r="BX98" s="29">
        <v>0</v>
      </c>
      <c r="BY98" s="26" t="s">
        <v>149</v>
      </c>
      <c r="BZ98" s="17"/>
    </row>
    <row r="99" spans="1:78" x14ac:dyDescent="0.25">
      <c r="A99" s="17"/>
      <c r="B99" s="164"/>
      <c r="C99" s="164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68" t="s">
        <v>3023</v>
      </c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67"/>
      <c r="AY99" s="105" t="s">
        <v>762</v>
      </c>
      <c r="AZ99" s="17"/>
      <c r="BA99" s="17"/>
      <c r="BB99" s="17"/>
      <c r="BC99" s="17"/>
      <c r="BD99" s="17"/>
      <c r="BE99" s="17"/>
      <c r="BF99" s="17"/>
      <c r="BG99" s="17"/>
      <c r="BH99" s="17"/>
      <c r="BI99" s="18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</row>
    <row r="100" spans="1:78" ht="30" customHeight="1" x14ac:dyDescent="0.25">
      <c r="A100" s="169" t="s">
        <v>3024</v>
      </c>
      <c r="B100" s="153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  <c r="AQ100" s="153"/>
      <c r="AR100" s="153"/>
      <c r="AS100" s="153"/>
      <c r="AT100" s="153"/>
      <c r="AU100" s="153"/>
      <c r="AV100" s="153"/>
      <c r="AW100" s="153"/>
      <c r="AX100" s="153"/>
      <c r="AY100" s="153"/>
      <c r="AZ100" s="153"/>
      <c r="BA100" s="153"/>
      <c r="BB100" s="153"/>
      <c r="BC100" s="153"/>
      <c r="BD100" s="153"/>
      <c r="BE100" s="153"/>
      <c r="BF100" s="153"/>
      <c r="BG100" s="153"/>
      <c r="BH100" s="153"/>
      <c r="BI100" s="153"/>
      <c r="BJ100" s="153"/>
      <c r="BK100" s="153"/>
      <c r="BL100" s="153"/>
      <c r="BM100" s="153"/>
      <c r="BN100" s="153"/>
      <c r="BO100" s="153"/>
      <c r="BP100" s="153"/>
      <c r="BQ100" s="153"/>
      <c r="BR100" s="153"/>
      <c r="BS100" s="153"/>
      <c r="BT100" s="153"/>
      <c r="BU100" s="153"/>
      <c r="BV100" s="153"/>
      <c r="BW100" s="153"/>
      <c r="BX100" s="153"/>
      <c r="BY100" s="17"/>
      <c r="BZ100" s="17"/>
    </row>
    <row r="101" spans="1:78" x14ac:dyDescent="0.25">
      <c r="A101" s="18" t="s">
        <v>1</v>
      </c>
      <c r="B101" s="18" t="s">
        <v>2</v>
      </c>
      <c r="C101" s="18" t="s">
        <v>3</v>
      </c>
      <c r="D101" s="19"/>
      <c r="E101" s="19"/>
      <c r="F101" s="18" t="s">
        <v>4</v>
      </c>
      <c r="G101" s="20" t="s">
        <v>5</v>
      </c>
      <c r="H101" s="21" t="s">
        <v>6</v>
      </c>
      <c r="I101" s="154" t="s">
        <v>7</v>
      </c>
      <c r="J101" s="155"/>
      <c r="K101" s="155"/>
      <c r="L101" s="155"/>
      <c r="M101" s="155"/>
      <c r="N101" s="155"/>
      <c r="O101" s="21" t="s">
        <v>8</v>
      </c>
      <c r="P101" s="21" t="s">
        <v>9</v>
      </c>
      <c r="Q101" s="22" t="s">
        <v>10</v>
      </c>
      <c r="R101" s="22" t="s">
        <v>11</v>
      </c>
      <c r="S101" s="21" t="s">
        <v>12</v>
      </c>
      <c r="T101" s="21" t="s">
        <v>13</v>
      </c>
      <c r="U101" s="21" t="s">
        <v>14</v>
      </c>
      <c r="V101" s="21" t="s">
        <v>15</v>
      </c>
      <c r="W101" s="23" t="s">
        <v>16</v>
      </c>
      <c r="X101" s="21" t="s">
        <v>17</v>
      </c>
      <c r="Y101" s="21" t="s">
        <v>18</v>
      </c>
      <c r="Z101" s="21" t="s">
        <v>19</v>
      </c>
      <c r="AA101" s="21" t="s">
        <v>20</v>
      </c>
      <c r="AB101" s="21" t="s">
        <v>21</v>
      </c>
      <c r="AC101" s="21" t="s">
        <v>22</v>
      </c>
      <c r="AD101" s="21" t="s">
        <v>23</v>
      </c>
      <c r="AE101" s="21" t="s">
        <v>24</v>
      </c>
      <c r="AF101" s="21" t="s">
        <v>25</v>
      </c>
      <c r="AG101" s="21" t="s">
        <v>26</v>
      </c>
      <c r="AH101" s="21" t="s">
        <v>5</v>
      </c>
      <c r="AI101" s="21" t="s">
        <v>17</v>
      </c>
      <c r="AJ101" s="21" t="s">
        <v>27</v>
      </c>
      <c r="AK101" s="21" t="s">
        <v>28</v>
      </c>
      <c r="AL101" s="21" t="s">
        <v>29</v>
      </c>
      <c r="AM101" s="21" t="s">
        <v>17</v>
      </c>
      <c r="AN101" s="21" t="s">
        <v>30</v>
      </c>
      <c r="AO101" s="21" t="s">
        <v>31</v>
      </c>
      <c r="AP101" s="21" t="s">
        <v>32</v>
      </c>
      <c r="AQ101" s="21" t="s">
        <v>33</v>
      </c>
      <c r="AR101" s="21" t="s">
        <v>34</v>
      </c>
      <c r="AS101" s="21" t="s">
        <v>35</v>
      </c>
      <c r="AT101" s="21" t="s">
        <v>36</v>
      </c>
      <c r="AU101" s="21" t="s">
        <v>37</v>
      </c>
      <c r="AV101" s="21" t="s">
        <v>38</v>
      </c>
      <c r="AW101" s="21" t="s">
        <v>6</v>
      </c>
      <c r="AX101" s="21" t="s">
        <v>39</v>
      </c>
      <c r="AY101" s="21" t="s">
        <v>40</v>
      </c>
      <c r="AZ101" s="24" t="s">
        <v>41</v>
      </c>
      <c r="BA101" s="21" t="s">
        <v>42</v>
      </c>
      <c r="BB101" s="21" t="s">
        <v>43</v>
      </c>
      <c r="BC101" s="21" t="s">
        <v>44</v>
      </c>
      <c r="BD101" s="21" t="s">
        <v>45</v>
      </c>
      <c r="BE101" s="21" t="s">
        <v>46</v>
      </c>
      <c r="BF101" s="21" t="s">
        <v>47</v>
      </c>
      <c r="BG101" s="21" t="s">
        <v>48</v>
      </c>
      <c r="BH101" s="21" t="s">
        <v>49</v>
      </c>
      <c r="BI101" s="186"/>
      <c r="BJ101" s="25"/>
      <c r="BK101" s="25"/>
      <c r="BL101" s="25"/>
      <c r="BM101" s="25"/>
      <c r="BN101" s="25"/>
      <c r="BO101" s="25"/>
      <c r="BP101" s="21" t="s">
        <v>18</v>
      </c>
      <c r="BQ101" s="21" t="s">
        <v>31</v>
      </c>
      <c r="BR101" s="21" t="s">
        <v>50</v>
      </c>
      <c r="BS101" s="21" t="s">
        <v>51</v>
      </c>
      <c r="BT101" s="25"/>
      <c r="BU101" s="25"/>
      <c r="BV101" s="21" t="s">
        <v>24</v>
      </c>
      <c r="BW101" s="21" t="s">
        <v>16</v>
      </c>
      <c r="BX101" s="21" t="s">
        <v>52</v>
      </c>
      <c r="BY101" s="21" t="s">
        <v>53</v>
      </c>
      <c r="BZ101" s="21" t="s">
        <v>28</v>
      </c>
    </row>
    <row r="102" spans="1:78" ht="46.5" x14ac:dyDescent="0.25">
      <c r="A102" s="26" t="s">
        <v>3025</v>
      </c>
      <c r="B102" s="26" t="s">
        <v>187</v>
      </c>
      <c r="C102" s="27" t="s">
        <v>212</v>
      </c>
      <c r="D102" s="28"/>
      <c r="E102" s="28"/>
      <c r="F102" s="29">
        <v>1400</v>
      </c>
      <c r="G102" s="30">
        <v>9</v>
      </c>
      <c r="H102" s="31" t="s">
        <v>6</v>
      </c>
      <c r="I102" s="59">
        <v>14</v>
      </c>
      <c r="J102" s="33">
        <v>12</v>
      </c>
      <c r="K102" s="59">
        <v>14</v>
      </c>
      <c r="L102" s="33">
        <v>10</v>
      </c>
      <c r="M102" s="59">
        <v>14</v>
      </c>
      <c r="N102" s="33">
        <v>13</v>
      </c>
      <c r="O102" s="29">
        <v>2.0500000000000198</v>
      </c>
      <c r="P102" s="37">
        <v>2.3187499999999899</v>
      </c>
      <c r="Q102" s="35">
        <v>82.282616594502997</v>
      </c>
      <c r="R102" s="36">
        <v>1.4413082972514999</v>
      </c>
      <c r="S102" s="114">
        <v>3</v>
      </c>
      <c r="T102" s="61">
        <v>-3.25</v>
      </c>
      <c r="U102" s="29">
        <v>-1.05</v>
      </c>
      <c r="V102" s="60">
        <v>-3.55</v>
      </c>
      <c r="W102" s="39" t="s">
        <v>79</v>
      </c>
      <c r="X102" s="62">
        <v>66</v>
      </c>
      <c r="Y102" s="29">
        <v>119</v>
      </c>
      <c r="Z102" s="17"/>
      <c r="AA102" s="26" t="s">
        <v>57</v>
      </c>
      <c r="AB102" s="41" t="s">
        <v>58</v>
      </c>
      <c r="AC102" s="42" t="str">
        <f>"" &amp; IF(AND(S102&lt;=-1.5,NOT(ISBLANK(AQ102))),"Z","")</f>
        <v/>
      </c>
      <c r="AD102" s="48" t="str">
        <f>IF(AND(ISNUMBER(BD102),VALUE(BD102)&gt;=3,VALUE(T102)&gt;=-0.5),IF(AND(VALUE(Q102)&gt;=94,VALUE(Q102)&lt;444), IF(VALUE(P102)&gt;=2,"***","**"),"*"),"")</f>
        <v/>
      </c>
      <c r="AE102" s="44"/>
      <c r="AF102" s="45"/>
      <c r="AG102" s="63" t="str">
        <f>IF(OR(F102&lt;1401,F102&gt;=1600),IF(AND(OR(AB102="*",AB102="***",AB102="E*",AB102="E***"),P102&gt;=2,T102&gt;-2.1),IF(AND(ISNUMBER(BD102),VALUE(BD102)&gt;2),"**","*"),""),"")</f>
        <v/>
      </c>
      <c r="AH102" s="30">
        <v>9</v>
      </c>
      <c r="AI102" s="62">
        <v>66</v>
      </c>
      <c r="AJ102" s="48" t="str">
        <f>IF(AND(S102&gt;=2,T102&gt;=0),IF(AND(ISNUMBER(BD102),VALUE(BD102)&gt;=3),IF(LEN(AQ102)&gt;0,"***","**"),"*"),"")</f>
        <v/>
      </c>
      <c r="AK102" s="42" t="str">
        <f>IF(AND(S102&gt;=3,AND(OR(AND(I102&lt;=7,I102-K102&gt;=3),AND(K102&lt;=7,K102-M102&gt;=3)),N102&lt;=4)),6,IF(S102&gt;=3,"3T",IF(AND(OR(AND(I102&lt;=7,I102-K102&gt;=3),AND(K102&lt;=7,K102-M102&gt;=3)),N102&lt;=4),"3P","")))</f>
        <v>3T</v>
      </c>
      <c r="AL102" s="63" t="str">
        <f>IF(OR(K102-M102&gt;=5,T102&gt;4.9,AND(K102-M102&gt;=1,T102&gt;5)),IF(P102&lt;-3,"***",IF(P102&lt;0,"**","*")),"")</f>
        <v/>
      </c>
      <c r="AM102" s="62">
        <v>66</v>
      </c>
      <c r="AN102" s="49" t="str">
        <f>IF(AND(OR(M102=1,M102=2,M102=3,M102=4),Q102&gt;=97.5),"G",IF(OR(AND(N102&lt;=3,M102&lt;8,T102&gt;-1.6,Q102&gt;=95,Q102&lt;300),AND(OR(M102=1,M102=2,M102=3),Q102&lt;97.5)),"GR",""))</f>
        <v/>
      </c>
      <c r="AO102" s="29">
        <v>0</v>
      </c>
      <c r="AP102" s="28"/>
      <c r="AQ102" s="28"/>
      <c r="AR102" s="28"/>
      <c r="AS102" s="28"/>
      <c r="AT102" s="50" t="str">
        <f>IF(LEN(AN102)&gt;0,IF(AL102="**","$",IF(AL102="***",IF(LEN(AQ102)&gt;0,"$$$","$$"), "")), "")</f>
        <v/>
      </c>
      <c r="AU102" s="48" t="str">
        <f>CONCATENATE(IF(LEN(AN102)&gt;0,IF(AND(AD102="**",AB102="*"),IF(LEN(AQ102)&gt;0,"$$$","$$"),IF(AJ102="***","$$$",IF(AND(AJ102="**",AB102="*"),"$$",IF(AND(OR(AD102="**",AD102="***"),LEN(AQ102)&gt;0),"$$","")))),IF(AND(OR(AD102="**",AD102="***"),LEN(AQ102)&gt;0),"$$","")),IF(AND(T102&lt;2,AQ102="#"),"#",""))</f>
        <v/>
      </c>
      <c r="AV102" s="48" t="str">
        <f>IF(LEN(AN102)&gt;0,IF(AG102="**","$$",IF(AG102="***","$$$",IF(AD102="***",IF(OR(AB102="***",LEN(AQ102)&gt;0),"$$$",""),""))),"")</f>
        <v/>
      </c>
      <c r="AW102" s="26" t="s">
        <v>6</v>
      </c>
      <c r="AX102" s="51">
        <v>153</v>
      </c>
      <c r="AY102" s="65">
        <v>1033</v>
      </c>
      <c r="AZ102" s="24" t="s">
        <v>461</v>
      </c>
      <c r="BA102" s="29">
        <v>71.882616594503006</v>
      </c>
      <c r="BB102" s="53">
        <v>66.905616594503002</v>
      </c>
      <c r="BC102" s="54" t="s">
        <v>598</v>
      </c>
      <c r="BD102" s="29">
        <v>2</v>
      </c>
      <c r="BE102" s="55"/>
      <c r="BF102" s="55"/>
      <c r="BG102" s="55"/>
      <c r="BH102" s="55"/>
      <c r="BI102" s="190" t="s">
        <v>2700</v>
      </c>
      <c r="BJ102" s="69" t="s">
        <v>383</v>
      </c>
      <c r="BK102" s="68" t="s">
        <v>382</v>
      </c>
      <c r="BL102" s="68" t="s">
        <v>2675</v>
      </c>
      <c r="BM102" s="68" t="s">
        <v>948</v>
      </c>
      <c r="BN102" s="68" t="s">
        <v>336</v>
      </c>
      <c r="BO102" s="17"/>
      <c r="BP102" s="29">
        <v>119</v>
      </c>
      <c r="BQ102" s="29">
        <v>0</v>
      </c>
      <c r="BR102" s="56">
        <v>92.3</v>
      </c>
      <c r="BS102" s="76" t="s">
        <v>432</v>
      </c>
      <c r="BT102" s="26"/>
      <c r="BU102" s="26"/>
      <c r="BV102" s="26"/>
      <c r="BW102" s="26" t="s">
        <v>79</v>
      </c>
      <c r="BX102" s="17"/>
      <c r="BY102" s="17"/>
      <c r="BZ102" s="49" t="str">
        <f>IF(AND(S102&gt;=3,AND(OR(AND(I102&lt;=7,I102-K102&gt;=3),AND(K102&lt;=7,K102-M102&gt;=3)),N102&lt;=4)),6,IF(S102&gt;=3,"3T",IF(AND(OR(AND(I102&lt;=7,I102-K102&gt;=3),AND(K102&lt;=7,K102-M102&gt;=3)),N102&lt;=4),"3P","")))</f>
        <v>3T</v>
      </c>
    </row>
    <row r="103" spans="1:78" ht="21.95" customHeight="1" x14ac:dyDescent="0.25">
      <c r="A103" s="162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O103" s="155"/>
      <c r="P103" s="155"/>
      <c r="Q103" s="155"/>
      <c r="R103" s="155"/>
      <c r="S103" s="155"/>
      <c r="T103" s="155"/>
      <c r="U103" s="155"/>
      <c r="V103" s="155"/>
      <c r="W103" s="155"/>
      <c r="X103" s="155"/>
      <c r="Y103" s="155"/>
      <c r="Z103" s="155"/>
      <c r="AA103" s="155"/>
      <c r="AB103" s="155"/>
      <c r="AC103" s="155"/>
      <c r="AD103" s="155"/>
      <c r="AE103" s="155"/>
      <c r="AF103" s="155"/>
      <c r="AG103" s="155"/>
      <c r="AH103" s="155"/>
      <c r="AI103" s="155"/>
      <c r="AJ103" s="155"/>
      <c r="AK103" s="155"/>
      <c r="AL103" s="155"/>
      <c r="AM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  <c r="BR103" s="155"/>
      <c r="BS103" s="155"/>
      <c r="BT103" s="155"/>
      <c r="BU103" s="155"/>
      <c r="BV103" s="155"/>
      <c r="BW103" s="155"/>
      <c r="BX103" s="155"/>
      <c r="BY103" s="17"/>
      <c r="BZ103" s="49"/>
    </row>
    <row r="104" spans="1:78" ht="36" customHeight="1" x14ac:dyDescent="0.25">
      <c r="A104" s="17"/>
      <c r="B104" s="173" t="s">
        <v>3026</v>
      </c>
      <c r="C104" s="173"/>
      <c r="D104" s="17"/>
      <c r="E104" s="17"/>
      <c r="F104" s="17"/>
      <c r="G104" s="17"/>
      <c r="H104" s="17"/>
      <c r="I104" s="89" t="s">
        <v>150</v>
      </c>
      <c r="J104" s="17"/>
      <c r="K104" s="17"/>
      <c r="L104" s="17"/>
      <c r="M104" s="17"/>
      <c r="N104" s="17"/>
      <c r="O104" s="17"/>
      <c r="P104" s="17"/>
      <c r="Q104" s="165" t="s">
        <v>579</v>
      </c>
      <c r="R104" s="165"/>
      <c r="S104" s="17"/>
      <c r="T104" s="121" t="s">
        <v>541</v>
      </c>
      <c r="U104" s="17"/>
      <c r="V104" s="17"/>
      <c r="W104" s="17"/>
      <c r="X104" s="91">
        <v>66</v>
      </c>
      <c r="Y104" s="92" t="s">
        <v>511</v>
      </c>
      <c r="Z104" s="93">
        <v>63</v>
      </c>
      <c r="AA104" s="94">
        <v>0</v>
      </c>
      <c r="AB104" s="17"/>
      <c r="AC104" s="17"/>
      <c r="AD104" s="17"/>
      <c r="AE104" s="17"/>
      <c r="AF104" s="17"/>
      <c r="AG104" s="17"/>
      <c r="AH104" s="17"/>
      <c r="AI104" s="91">
        <v>66</v>
      </c>
      <c r="AJ104" s="17"/>
      <c r="AK104" s="17"/>
      <c r="AL104" s="17"/>
      <c r="AM104" s="91">
        <v>66</v>
      </c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66">
        <v>14</v>
      </c>
      <c r="AY104" s="95">
        <v>1032</v>
      </c>
      <c r="AZ104" s="17"/>
      <c r="BA104" s="17"/>
      <c r="BB104" s="17"/>
      <c r="BC104" s="17"/>
      <c r="BD104" s="17"/>
      <c r="BE104" s="17"/>
      <c r="BF104" s="17"/>
      <c r="BG104" s="17"/>
      <c r="BH104" s="17"/>
      <c r="BI104" s="187"/>
      <c r="BJ104" s="17"/>
      <c r="BK104" s="17"/>
      <c r="BL104" s="17"/>
      <c r="BM104" s="17"/>
      <c r="BN104" s="17"/>
      <c r="BO104" s="17"/>
      <c r="BP104" s="92" t="s">
        <v>511</v>
      </c>
      <c r="BQ104" s="17"/>
      <c r="BR104" s="17"/>
      <c r="BS104" s="17"/>
      <c r="BT104" s="17"/>
      <c r="BU104" s="17"/>
      <c r="BV104" s="17"/>
      <c r="BW104" s="17"/>
      <c r="BX104" s="29">
        <v>0</v>
      </c>
      <c r="BY104" s="26" t="s">
        <v>149</v>
      </c>
      <c r="BZ104" s="17"/>
    </row>
    <row r="105" spans="1:78" x14ac:dyDescent="0.25">
      <c r="A105" s="17"/>
      <c r="B105" s="173"/>
      <c r="C105" s="173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68" t="s">
        <v>3027</v>
      </c>
      <c r="P105" s="168"/>
      <c r="Q105" s="168"/>
      <c r="R105" s="168"/>
      <c r="S105" s="168"/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67"/>
      <c r="AY105" s="105" t="s">
        <v>291</v>
      </c>
      <c r="AZ105" s="17"/>
      <c r="BA105" s="17"/>
      <c r="BB105" s="17"/>
      <c r="BC105" s="17"/>
      <c r="BD105" s="17"/>
      <c r="BE105" s="17"/>
      <c r="BF105" s="17"/>
      <c r="BG105" s="17"/>
      <c r="BH105" s="17"/>
      <c r="BI105" s="18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</row>
    <row r="106" spans="1:78" ht="30" customHeight="1" x14ac:dyDescent="0.25">
      <c r="A106" s="172" t="s">
        <v>3028</v>
      </c>
      <c r="B106" s="153"/>
      <c r="C106" s="153"/>
      <c r="D106" s="153"/>
      <c r="E106" s="153"/>
      <c r="F106" s="153"/>
      <c r="G106" s="153"/>
      <c r="H106" s="153"/>
      <c r="I106" s="153"/>
      <c r="J106" s="153"/>
      <c r="K106" s="153"/>
      <c r="L106" s="153"/>
      <c r="M106" s="153"/>
      <c r="N106" s="153"/>
      <c r="O106" s="153"/>
      <c r="P106" s="153"/>
      <c r="Q106" s="153"/>
      <c r="R106" s="153"/>
      <c r="S106" s="153"/>
      <c r="T106" s="153"/>
      <c r="U106" s="153"/>
      <c r="V106" s="153"/>
      <c r="W106" s="153"/>
      <c r="X106" s="153"/>
      <c r="Y106" s="153"/>
      <c r="Z106" s="153"/>
      <c r="AA106" s="153"/>
      <c r="AB106" s="153"/>
      <c r="AC106" s="153"/>
      <c r="AD106" s="153"/>
      <c r="AE106" s="153"/>
      <c r="AF106" s="153"/>
      <c r="AG106" s="153"/>
      <c r="AH106" s="153"/>
      <c r="AI106" s="153"/>
      <c r="AJ106" s="153"/>
      <c r="AK106" s="153"/>
      <c r="AL106" s="153"/>
      <c r="AM106" s="153"/>
      <c r="AN106" s="153"/>
      <c r="AO106" s="153"/>
      <c r="AP106" s="153"/>
      <c r="AQ106" s="153"/>
      <c r="AR106" s="153"/>
      <c r="AS106" s="153"/>
      <c r="AT106" s="153"/>
      <c r="AU106" s="153"/>
      <c r="AV106" s="153"/>
      <c r="AW106" s="153"/>
      <c r="AX106" s="153"/>
      <c r="AY106" s="153"/>
      <c r="AZ106" s="153"/>
      <c r="BA106" s="153"/>
      <c r="BB106" s="153"/>
      <c r="BC106" s="153"/>
      <c r="BD106" s="153"/>
      <c r="BE106" s="153"/>
      <c r="BF106" s="153"/>
      <c r="BG106" s="153"/>
      <c r="BH106" s="153"/>
      <c r="BI106" s="153"/>
      <c r="BJ106" s="153"/>
      <c r="BK106" s="153"/>
      <c r="BL106" s="153"/>
      <c r="BM106" s="153"/>
      <c r="BN106" s="153"/>
      <c r="BO106" s="153"/>
      <c r="BP106" s="153"/>
      <c r="BQ106" s="153"/>
      <c r="BR106" s="153"/>
      <c r="BS106" s="153"/>
      <c r="BT106" s="153"/>
      <c r="BU106" s="153"/>
      <c r="BV106" s="153"/>
      <c r="BW106" s="153"/>
      <c r="BX106" s="153"/>
      <c r="BY106" s="17"/>
      <c r="BZ106" s="17"/>
    </row>
    <row r="107" spans="1:78" x14ac:dyDescent="0.25">
      <c r="A107" s="18" t="s">
        <v>1</v>
      </c>
      <c r="B107" s="18" t="s">
        <v>2</v>
      </c>
      <c r="C107" s="18" t="s">
        <v>3</v>
      </c>
      <c r="D107" s="19"/>
      <c r="E107" s="19"/>
      <c r="F107" s="18" t="s">
        <v>4</v>
      </c>
      <c r="G107" s="20" t="s">
        <v>5</v>
      </c>
      <c r="H107" s="21" t="s">
        <v>6</v>
      </c>
      <c r="I107" s="154" t="s">
        <v>7</v>
      </c>
      <c r="J107" s="155"/>
      <c r="K107" s="155"/>
      <c r="L107" s="155"/>
      <c r="M107" s="155"/>
      <c r="N107" s="155"/>
      <c r="O107" s="21" t="s">
        <v>8</v>
      </c>
      <c r="P107" s="21" t="s">
        <v>9</v>
      </c>
      <c r="Q107" s="22" t="s">
        <v>10</v>
      </c>
      <c r="R107" s="22" t="s">
        <v>11</v>
      </c>
      <c r="S107" s="21" t="s">
        <v>12</v>
      </c>
      <c r="T107" s="21" t="s">
        <v>13</v>
      </c>
      <c r="U107" s="21" t="s">
        <v>14</v>
      </c>
      <c r="V107" s="21" t="s">
        <v>15</v>
      </c>
      <c r="W107" s="23" t="s">
        <v>16</v>
      </c>
      <c r="X107" s="21" t="s">
        <v>17</v>
      </c>
      <c r="Y107" s="21" t="s">
        <v>18</v>
      </c>
      <c r="Z107" s="21" t="s">
        <v>19</v>
      </c>
      <c r="AA107" s="21" t="s">
        <v>20</v>
      </c>
      <c r="AB107" s="21" t="s">
        <v>21</v>
      </c>
      <c r="AC107" s="21" t="s">
        <v>22</v>
      </c>
      <c r="AD107" s="21" t="s">
        <v>23</v>
      </c>
      <c r="AE107" s="21" t="s">
        <v>24</v>
      </c>
      <c r="AF107" s="21" t="s">
        <v>25</v>
      </c>
      <c r="AG107" s="21" t="s">
        <v>26</v>
      </c>
      <c r="AH107" s="21" t="s">
        <v>5</v>
      </c>
      <c r="AI107" s="21" t="s">
        <v>17</v>
      </c>
      <c r="AJ107" s="21" t="s">
        <v>27</v>
      </c>
      <c r="AK107" s="21" t="s">
        <v>28</v>
      </c>
      <c r="AL107" s="21" t="s">
        <v>29</v>
      </c>
      <c r="AM107" s="21" t="s">
        <v>17</v>
      </c>
      <c r="AN107" s="21" t="s">
        <v>30</v>
      </c>
      <c r="AO107" s="21" t="s">
        <v>31</v>
      </c>
      <c r="AP107" s="21" t="s">
        <v>32</v>
      </c>
      <c r="AQ107" s="21" t="s">
        <v>33</v>
      </c>
      <c r="AR107" s="21" t="s">
        <v>34</v>
      </c>
      <c r="AS107" s="21" t="s">
        <v>35</v>
      </c>
      <c r="AT107" s="21" t="s">
        <v>36</v>
      </c>
      <c r="AU107" s="21" t="s">
        <v>37</v>
      </c>
      <c r="AV107" s="21" t="s">
        <v>38</v>
      </c>
      <c r="AW107" s="21" t="s">
        <v>6</v>
      </c>
      <c r="AX107" s="21" t="s">
        <v>39</v>
      </c>
      <c r="AY107" s="21" t="s">
        <v>40</v>
      </c>
      <c r="AZ107" s="24" t="s">
        <v>41</v>
      </c>
      <c r="BA107" s="21" t="s">
        <v>42</v>
      </c>
      <c r="BB107" s="21" t="s">
        <v>43</v>
      </c>
      <c r="BC107" s="21" t="s">
        <v>44</v>
      </c>
      <c r="BD107" s="21" t="s">
        <v>45</v>
      </c>
      <c r="BE107" s="21" t="s">
        <v>46</v>
      </c>
      <c r="BF107" s="21" t="s">
        <v>47</v>
      </c>
      <c r="BG107" s="21" t="s">
        <v>48</v>
      </c>
      <c r="BH107" s="21" t="s">
        <v>49</v>
      </c>
      <c r="BI107" s="186"/>
      <c r="BJ107" s="25"/>
      <c r="BK107" s="25"/>
      <c r="BL107" s="25"/>
      <c r="BM107" s="25"/>
      <c r="BN107" s="25"/>
      <c r="BO107" s="25"/>
      <c r="BP107" s="21" t="s">
        <v>18</v>
      </c>
      <c r="BQ107" s="21" t="s">
        <v>31</v>
      </c>
      <c r="BR107" s="21" t="s">
        <v>50</v>
      </c>
      <c r="BS107" s="21" t="s">
        <v>51</v>
      </c>
      <c r="BT107" s="25"/>
      <c r="BU107" s="25"/>
      <c r="BV107" s="21" t="s">
        <v>24</v>
      </c>
      <c r="BW107" s="21" t="s">
        <v>16</v>
      </c>
      <c r="BX107" s="21" t="s">
        <v>52</v>
      </c>
      <c r="BY107" s="21" t="s">
        <v>53</v>
      </c>
      <c r="BZ107" s="21" t="s">
        <v>28</v>
      </c>
    </row>
    <row r="108" spans="1:78" ht="46.5" x14ac:dyDescent="0.25">
      <c r="A108" s="26" t="s">
        <v>3029</v>
      </c>
      <c r="B108" s="26" t="s">
        <v>55</v>
      </c>
      <c r="C108" s="27" t="s">
        <v>56</v>
      </c>
      <c r="D108" s="28"/>
      <c r="E108" s="28"/>
      <c r="F108" s="58">
        <v>1200</v>
      </c>
      <c r="G108" s="30">
        <v>9</v>
      </c>
      <c r="H108" s="31" t="s">
        <v>6</v>
      </c>
      <c r="I108" s="59">
        <v>3</v>
      </c>
      <c r="J108" s="33">
        <v>2</v>
      </c>
      <c r="K108" s="59">
        <v>3</v>
      </c>
      <c r="L108" s="33">
        <v>1</v>
      </c>
      <c r="M108" s="59">
        <v>4</v>
      </c>
      <c r="N108" s="33">
        <v>2</v>
      </c>
      <c r="O108" s="29">
        <v>-1.35</v>
      </c>
      <c r="P108" s="60">
        <v>-1.3599999999999599</v>
      </c>
      <c r="Q108" s="35">
        <v>93.085059453857596</v>
      </c>
      <c r="R108" s="35">
        <v>-1.75747027307118</v>
      </c>
      <c r="S108" s="37">
        <v>1</v>
      </c>
      <c r="T108" s="61">
        <v>-1.25</v>
      </c>
      <c r="U108" s="29">
        <v>0.44999999999999901</v>
      </c>
      <c r="V108" s="60">
        <v>-0.65000000000001301</v>
      </c>
      <c r="W108" s="39"/>
      <c r="X108" s="62">
        <v>53</v>
      </c>
      <c r="Y108" s="29">
        <v>129</v>
      </c>
      <c r="Z108" s="17"/>
      <c r="AA108" s="85" t="s">
        <v>252</v>
      </c>
      <c r="AB108" s="41" t="s">
        <v>101</v>
      </c>
      <c r="AC108" s="42" t="str">
        <f>"" &amp; IF(AND(S108&lt;=-1.5,NOT(ISBLANK(AQ108))),"Z","")</f>
        <v/>
      </c>
      <c r="AD108" s="48" t="str">
        <f>IF(AND(ISNUMBER(BD108),VALUE(BD108)&gt;=3,VALUE(T108)&gt;=-0.5),IF(AND(VALUE(Q108)&gt;=94,VALUE(Q108)&lt;444), IF(VALUE(P108)&gt;=2,"***","**"),"*"),"")</f>
        <v/>
      </c>
      <c r="AE108" s="44"/>
      <c r="AF108" s="45"/>
      <c r="AG108" s="63" t="str">
        <f>IF(OR(F108&lt;1401,F108&gt;=1600),IF(AND(OR(AB108="*",AB108="***",AB108="E*",AB108="E***"),P108&gt;=2,T108&gt;-2.1),IF(AND(ISNUMBER(BD108),VALUE(BD108)&gt;2),"**","*"),""),"")</f>
        <v/>
      </c>
      <c r="AH108" s="30">
        <v>9</v>
      </c>
      <c r="AI108" s="62">
        <v>53</v>
      </c>
      <c r="AJ108" s="48" t="str">
        <f>IF(AND(S108&gt;=2,T108&gt;=0),IF(AND(ISNUMBER(BD108),VALUE(BD108)&gt;=3),IF(LEN(AQ108)&gt;0,"***","**"),"*"),"")</f>
        <v/>
      </c>
      <c r="AK108" s="42" t="str">
        <f>IF(AND(S108&gt;=3,AND(OR(AND(I108&lt;=7,I108-K108&gt;=3),AND(K108&lt;=7,K108-M108&gt;=3)),N108&lt;=4)),6,IF(S108&gt;=3,"3T",IF(AND(OR(AND(I108&lt;=7,I108-K108&gt;=3),AND(K108&lt;=7,K108-M108&gt;=3)),N108&lt;=4),"3P","")))</f>
        <v/>
      </c>
      <c r="AL108" s="63" t="str">
        <f>IF(OR(K108-M108&gt;=5,T108&gt;4.9,AND(K108-M108&gt;=1,T108&gt;5)),IF(P108&lt;-3,"***",IF(P108&lt;0,"**","*")),"")</f>
        <v/>
      </c>
      <c r="AM108" s="62">
        <v>53</v>
      </c>
      <c r="AN108" s="49" t="str">
        <f>IF(AND(OR(M108=1,M108=2,M108=3,M108=4),Q108&gt;=97.5),"G",IF(OR(AND(N108&lt;=3,M108&lt;8,T108&gt;-1.6,Q108&gt;=95,Q108&lt;300),AND(OR(M108=1,M108=2,M108=3),Q108&lt;97.5)),"GR",""))</f>
        <v/>
      </c>
      <c r="AO108" s="29">
        <v>0</v>
      </c>
      <c r="AP108" s="28"/>
      <c r="AQ108" s="28"/>
      <c r="AR108" s="28"/>
      <c r="AS108" s="28"/>
      <c r="AT108" s="50" t="str">
        <f>IF(LEN(AN108)&gt;0,IF(AL108="**","$",IF(AL108="***",IF(LEN(AQ108)&gt;0,"$$$","$$"), "")), "")</f>
        <v/>
      </c>
      <c r="AU108" s="48" t="str">
        <f>CONCATENATE(IF(LEN(AN108)&gt;0,IF(AND(AD108="**",AB108="*"),IF(LEN(AQ108)&gt;0,"$$$","$$"),IF(AJ108="***","$$$",IF(AND(AJ108="**",AB108="*"),"$$",IF(AND(OR(AD108="**",AD108="***"),LEN(AQ108)&gt;0),"$$","")))),IF(AND(OR(AD108="**",AD108="***"),LEN(AQ108)&gt;0),"$$","")),IF(AND(T108&lt;2,AQ108="#"),"#",""))</f>
        <v/>
      </c>
      <c r="AV108" s="48" t="str">
        <f>IF(LEN(AN108)&gt;0,IF(AG108="**","$$",IF(AG108="***","$$$",IF(AD108="***",IF(OR(AB108="***",LEN(AQ108)&gt;0),"$$$",""),""))),"")</f>
        <v/>
      </c>
      <c r="AW108" s="26" t="s">
        <v>6</v>
      </c>
      <c r="AX108" s="51">
        <v>6.9</v>
      </c>
      <c r="AY108" s="65">
        <v>1114</v>
      </c>
      <c r="AZ108" s="24" t="s">
        <v>59</v>
      </c>
      <c r="BA108" s="29">
        <v>84.485059453857602</v>
      </c>
      <c r="BB108" s="66">
        <v>89.9490594538576</v>
      </c>
      <c r="BC108" s="54" t="s">
        <v>3030</v>
      </c>
      <c r="BD108" s="29">
        <v>3</v>
      </c>
      <c r="BE108" s="55"/>
      <c r="BF108" s="55"/>
      <c r="BG108" s="55"/>
      <c r="BH108" s="55"/>
      <c r="BI108" s="187"/>
      <c r="BJ108" s="17"/>
      <c r="BK108" s="17"/>
      <c r="BL108" s="17"/>
      <c r="BM108" s="17"/>
      <c r="BN108" s="17"/>
      <c r="BO108" s="17"/>
      <c r="BP108" s="29">
        <v>129</v>
      </c>
      <c r="BQ108" s="29">
        <v>0</v>
      </c>
      <c r="BR108" s="56">
        <v>96.2</v>
      </c>
      <c r="BS108" s="57" t="s">
        <v>75</v>
      </c>
      <c r="BT108" s="26"/>
      <c r="BU108" s="26"/>
      <c r="BV108" s="26"/>
      <c r="BW108" s="26"/>
      <c r="BX108" s="17"/>
      <c r="BY108" s="17"/>
      <c r="BZ108" s="49" t="str">
        <f>IF(AND(S108&gt;=3,AND(OR(AND(I108&lt;=7,I108-K108&gt;=3),AND(K108&lt;=7,K108-M108&gt;=3)),N108&lt;=4)),6,IF(S108&gt;=3,"3T",IF(AND(OR(AND(I108&lt;=7,I108-K108&gt;=3),AND(K108&lt;=7,K108-M108&gt;=3)),N108&lt;=4),"3P","")))</f>
        <v/>
      </c>
    </row>
    <row r="109" spans="1:78" ht="46.5" x14ac:dyDescent="0.25">
      <c r="A109" s="26" t="s">
        <v>3029</v>
      </c>
      <c r="B109" s="26" t="s">
        <v>931</v>
      </c>
      <c r="C109" s="27" t="s">
        <v>77</v>
      </c>
      <c r="D109" s="28"/>
      <c r="E109" s="28" t="s">
        <v>166</v>
      </c>
      <c r="F109" s="58">
        <v>1200</v>
      </c>
      <c r="G109" s="80">
        <v>10</v>
      </c>
      <c r="H109" s="31" t="s">
        <v>6</v>
      </c>
      <c r="I109" s="59">
        <v>7</v>
      </c>
      <c r="J109" s="33">
        <v>4</v>
      </c>
      <c r="K109" s="59">
        <v>5</v>
      </c>
      <c r="L109" s="33">
        <v>3</v>
      </c>
      <c r="M109" s="59">
        <v>2</v>
      </c>
      <c r="N109" s="33">
        <v>2</v>
      </c>
      <c r="O109" s="29">
        <v>0.89999999999999902</v>
      </c>
      <c r="P109" s="37">
        <v>2.1214285714285901</v>
      </c>
      <c r="Q109" s="35">
        <v>95.983342438458394</v>
      </c>
      <c r="R109" s="35">
        <v>-0.80832878077082204</v>
      </c>
      <c r="S109" s="37">
        <v>0</v>
      </c>
      <c r="T109" s="38">
        <v>1.5</v>
      </c>
      <c r="U109" s="29">
        <v>-4.0500000000000096</v>
      </c>
      <c r="V109" s="60">
        <v>-2.85</v>
      </c>
      <c r="W109" s="39"/>
      <c r="X109" s="40">
        <v>52</v>
      </c>
      <c r="Y109" s="72">
        <v>127</v>
      </c>
      <c r="Z109" s="29">
        <v>14</v>
      </c>
      <c r="AA109" s="26" t="s">
        <v>192</v>
      </c>
      <c r="AB109" s="41" t="s">
        <v>65</v>
      </c>
      <c r="AC109" s="42" t="str">
        <f>"" &amp; IF(AND(S109&lt;=-1.5,NOT(ISBLANK(AQ109))),"Z","")</f>
        <v/>
      </c>
      <c r="AD109" s="43" t="str">
        <f>IF(AND(ISNUMBER(BD109),VALUE(BD109)&gt;=3,VALUE(T109)&gt;=-0.5),IF(AND(VALUE(Q109)&gt;=94,VALUE(Q109)&lt;444), IF(VALUE(P109)&gt;=2,"***","**"),"*"),"")</f>
        <v/>
      </c>
      <c r="AE109" s="48" t="str">
        <f>IF(AND(BD109&gt;2,OR(ISNUMBER(SEARCH("P",AA109)),ISNUMBER(SEARCH("EP",AA109)),ISNUMBER(SEARCH("E",AA109)))),"WP@",IF(BD109&gt;2,"W@",IF(OR(ISNUMBER(SEARCH("P",AA109)),ISNUMBER(SEARCH("EP",AA109)),ISNUMBER(SEARCH("E",AA109))),"P@","@")))</f>
        <v>@</v>
      </c>
      <c r="AF109" s="45" t="s">
        <v>82</v>
      </c>
      <c r="AG109" s="46" t="str">
        <f>IF(OR(F109&lt;1401,F109&gt;=1600),IF(AND(OR(AB109="*",AB109="***",AB109="E*",AB109="E***"),P109&gt;=2,T109&gt;-2.1),IF(AND(ISNUMBER(BD109),VALUE(BD109)&gt;2),"**","*"),""),"")</f>
        <v/>
      </c>
      <c r="AH109" s="30">
        <v>10</v>
      </c>
      <c r="AI109" s="47">
        <v>52</v>
      </c>
      <c r="AJ109" s="48" t="str">
        <f>IF(AND(S109&gt;=2,T109&gt;=0),IF(AND(ISNUMBER(BD109),VALUE(BD109)&gt;=3),IF(LEN(AQ109)&gt;0,"***","**"),"*"),"")</f>
        <v/>
      </c>
      <c r="AK109" s="42" t="str">
        <f>IF(AND(S109&gt;=3,AND(OR(AND(I109&lt;=7,I109-K109&gt;=3),AND(K109&lt;=7,K109-M109&gt;=3)),N109&lt;=4)),6,IF(S109&gt;=3,"3T",IF(AND(OR(AND(I109&lt;=7,I109-K109&gt;=3),AND(K109&lt;=7,K109-M109&gt;=3)),N109&lt;=4),"3P","")))</f>
        <v>3P</v>
      </c>
      <c r="AL109" s="46" t="str">
        <f>IF(OR(K109-M109&gt;=5,T109&gt;4.9,AND(K109-M109&gt;=1,T109&gt;5)),IF(P109&lt;-3,"***",IF(P109&lt;0,"**","*")),"")</f>
        <v/>
      </c>
      <c r="AM109" s="40">
        <v>52</v>
      </c>
      <c r="AN109" s="49" t="str">
        <f>IF(AND(OR(M109=1,M109=2,M109=3,M109=4),Q109&gt;=97.5),"G",IF(OR(AND(N109&lt;=3,M109&lt;8,T109&gt;-1.6,Q109&gt;=95,Q109&lt;300),AND(OR(M109=1,M109=2,M109=3),Q109&lt;97.5)),"GR",""))</f>
        <v>GR</v>
      </c>
      <c r="AO109" s="29">
        <v>0</v>
      </c>
      <c r="AP109" s="28" t="s">
        <v>32</v>
      </c>
      <c r="AQ109" s="28"/>
      <c r="AR109" s="28"/>
      <c r="AS109" s="28"/>
      <c r="AT109" s="50" t="str">
        <f>IF(LEN(AN109)&gt;0,IF(AL109="**","$",IF(AL109="***",IF(LEN(AQ109)&gt;0,"$$$","$$"), "")), "")</f>
        <v/>
      </c>
      <c r="AU109" s="48" t="str">
        <f>CONCATENATE(IF(LEN(AN109)&gt;0,IF(AND(AD109="**",AB109="*"),IF(LEN(AQ109)&gt;0,"$$$","$$"),IF(AJ109="***","$$$",IF(AND(AJ109="**",AB109="*"),"$$",IF(AND(OR(AD109="**",AD109="***"),LEN(AQ109)&gt;0),"$$","")))),IF(AND(OR(AD109="**",AD109="***"),LEN(AQ109)&gt;0),"$$","")),IF(AND(T109&lt;2,AQ109="#"),"#",""))</f>
        <v/>
      </c>
      <c r="AV109" s="48" t="str">
        <f>IF(LEN(AN109)&gt;0,IF(AG109="**","$$",IF(AG109="***","$$$",IF(AD109="***",IF(OR(AB109="***",LEN(AQ109)&gt;0),"$$$",""),""))),"")</f>
        <v/>
      </c>
      <c r="AW109" s="26" t="s">
        <v>6</v>
      </c>
      <c r="AX109" s="51">
        <v>6.4</v>
      </c>
      <c r="AY109" s="52">
        <v>1116</v>
      </c>
      <c r="AZ109" s="24" t="s">
        <v>59</v>
      </c>
      <c r="BA109" s="29">
        <v>87.383342438458399</v>
      </c>
      <c r="BB109" s="66">
        <v>93.441342438458307</v>
      </c>
      <c r="BC109" s="54" t="s">
        <v>3031</v>
      </c>
      <c r="BD109" s="29">
        <v>2</v>
      </c>
      <c r="BE109" s="55"/>
      <c r="BF109" s="55"/>
      <c r="BG109" s="55"/>
      <c r="BH109" s="55"/>
      <c r="BI109" s="187"/>
      <c r="BJ109" s="17"/>
      <c r="BK109" s="17"/>
      <c r="BL109" s="17"/>
      <c r="BM109" s="17"/>
      <c r="BN109" s="17"/>
      <c r="BO109" s="17"/>
      <c r="BP109" s="29">
        <v>127</v>
      </c>
      <c r="BQ109" s="29">
        <v>0</v>
      </c>
      <c r="BR109" s="56">
        <v>96.85</v>
      </c>
      <c r="BS109" s="76" t="s">
        <v>126</v>
      </c>
      <c r="BT109" s="26"/>
      <c r="BU109" s="26" t="s">
        <v>166</v>
      </c>
      <c r="BV109" s="49" t="str">
        <f>IF(AND(BD109&gt;2,OR(ISNUMBER(SEARCH("P",AA109)),ISNUMBER(SEARCH("EP",AA109)),ISNUMBER(SEARCH("E",AA109)))),"WP@",IF(BD109&gt;2,"W@",IF(OR(ISNUMBER(SEARCH("P",AA109)),ISNUMBER(SEARCH("EP",AA109)),ISNUMBER(SEARCH("E",AA109))),"P@","@")))</f>
        <v>@</v>
      </c>
      <c r="BW109" s="26"/>
      <c r="BX109" s="17"/>
      <c r="BY109" s="17"/>
      <c r="BZ109" s="49" t="str">
        <f>IF(AND(S109&gt;=3,AND(OR(AND(I109&lt;=7,I109-K109&gt;=3),AND(K109&lt;=7,K109-M109&gt;=3)),N109&lt;=4)),6,IF(S109&gt;=3,"3T",IF(AND(OR(AND(I109&lt;=7,I109-K109&gt;=3),AND(K109&lt;=7,K109-M109&gt;=3)),N109&lt;=4),"3P","")))</f>
        <v>3P</v>
      </c>
    </row>
    <row r="110" spans="1:78" ht="46.5" x14ac:dyDescent="0.25">
      <c r="A110" s="26" t="s">
        <v>3029</v>
      </c>
      <c r="B110" s="26" t="s">
        <v>62</v>
      </c>
      <c r="C110" s="27" t="s">
        <v>63</v>
      </c>
      <c r="D110" s="28"/>
      <c r="E110" s="28"/>
      <c r="F110" s="58">
        <v>1200</v>
      </c>
      <c r="G110" s="80">
        <v>7</v>
      </c>
      <c r="H110" s="31" t="s">
        <v>6</v>
      </c>
      <c r="I110" s="32">
        <v>4</v>
      </c>
      <c r="J110" s="33">
        <v>2</v>
      </c>
      <c r="K110" s="32">
        <v>3</v>
      </c>
      <c r="L110" s="33">
        <v>1</v>
      </c>
      <c r="M110" s="32">
        <v>1</v>
      </c>
      <c r="N110" s="33">
        <v>0</v>
      </c>
      <c r="O110" s="29">
        <v>0.35000000000000098</v>
      </c>
      <c r="P110" s="29">
        <v>-1.9357142857142999</v>
      </c>
      <c r="Q110" s="35">
        <v>97.914622809849703</v>
      </c>
      <c r="R110" s="35">
        <v>-1.0426885950751299</v>
      </c>
      <c r="S110" s="37">
        <v>0</v>
      </c>
      <c r="T110" s="38">
        <v>1</v>
      </c>
      <c r="U110" s="29">
        <v>2.7999999999999901</v>
      </c>
      <c r="V110" s="29">
        <v>3.5999999999999899</v>
      </c>
      <c r="W110" s="39"/>
      <c r="X110" s="40">
        <v>52</v>
      </c>
      <c r="Y110" s="72">
        <v>127</v>
      </c>
      <c r="Z110" s="29">
        <v>14</v>
      </c>
      <c r="AA110" s="26" t="s">
        <v>91</v>
      </c>
      <c r="AB110" s="41" t="s">
        <v>101</v>
      </c>
      <c r="AC110" s="42" t="str">
        <f>"" &amp; IF(AND(S110&lt;=-1.5,NOT(ISBLANK(AQ110))),"Z","")</f>
        <v/>
      </c>
      <c r="AD110" s="43" t="str">
        <f>IF(AND(ISNUMBER(BD110),VALUE(BD110)&gt;=3,VALUE(T110)&gt;=-0.5),IF(AND(VALUE(Q110)&gt;=94,VALUE(Q110)&lt;444), IF(VALUE(P110)&gt;=2,"***","**"),"*"),"")</f>
        <v/>
      </c>
      <c r="AE110" s="44"/>
      <c r="AF110" s="45" t="s">
        <v>102</v>
      </c>
      <c r="AG110" s="46" t="str">
        <f>IF(OR(F110&lt;1401,F110&gt;=1600),IF(AND(OR(AB110="*",AB110="***",AB110="E*",AB110="E***"),P110&gt;=2,T110&gt;-2.1),IF(AND(ISNUMBER(BD110),VALUE(BD110)&gt;2),"**","*"),""),"")</f>
        <v/>
      </c>
      <c r="AH110" s="30">
        <v>7</v>
      </c>
      <c r="AI110" s="47">
        <v>52</v>
      </c>
      <c r="AJ110" s="48" t="str">
        <f>IF(AND(S110&gt;=2,T110&gt;=0),IF(AND(ISNUMBER(BD110),VALUE(BD110)&gt;=3),IF(LEN(AQ110)&gt;0,"***","**"),"*"),"")</f>
        <v/>
      </c>
      <c r="AK110" s="42" t="str">
        <f>IF(AND(S110&gt;=3,AND(OR(AND(I110&lt;=7,I110-K110&gt;=3),AND(K110&lt;=7,K110-M110&gt;=3)),N110&lt;=4)),6,IF(S110&gt;=3,"3T",IF(AND(OR(AND(I110&lt;=7,I110-K110&gt;=3),AND(K110&lt;=7,K110-M110&gt;=3)),N110&lt;=4),"3P","")))</f>
        <v/>
      </c>
      <c r="AL110" s="46" t="str">
        <f>IF(OR(K110-M110&gt;=5,T110&gt;4.9,AND(K110-M110&gt;=1,T110&gt;5)),IF(P110&lt;-3,"***",IF(P110&lt;0,"**","*")),"")</f>
        <v/>
      </c>
      <c r="AM110" s="40">
        <v>52</v>
      </c>
      <c r="AN110" s="49" t="str">
        <f>IF(AND(OR(M110=1,M110=2,M110=3,M110=4),Q110&gt;=97.5),"G",IF(OR(AND(N110&lt;=3,M110&lt;8,T110&gt;-1.6,Q110&gt;=95,Q110&lt;300),AND(OR(M110=1,M110=2,M110=3),Q110&lt;97.5)),"GR",""))</f>
        <v>G</v>
      </c>
      <c r="AO110" s="82">
        <v>1</v>
      </c>
      <c r="AP110" s="28"/>
      <c r="AQ110" s="28"/>
      <c r="AR110" s="28"/>
      <c r="AS110" s="28"/>
      <c r="AT110" s="50" t="str">
        <f>IF(LEN(AN110)&gt;0,IF(AL110="**","$",IF(AL110="***",IF(LEN(AQ110)&gt;0,"$$$","$$"), "")), "")</f>
        <v/>
      </c>
      <c r="AU110" s="48" t="str">
        <f>CONCATENATE(IF(LEN(AN110)&gt;0,IF(AND(AD110="**",AB110="*"),IF(LEN(AQ110)&gt;0,"$$$","$$"),IF(AJ110="***","$$$",IF(AND(AJ110="**",AB110="*"),"$$",IF(AND(OR(AD110="**",AD110="***"),LEN(AQ110)&gt;0),"$$","")))),IF(AND(OR(AD110="**",AD110="***"),LEN(AQ110)&gt;0),"$$","")),IF(AND(T110&lt;2,AQ110="#"),"#",""))</f>
        <v/>
      </c>
      <c r="AV110" s="48" t="str">
        <f>IF(LEN(AN110)&gt;0,IF(AG110="**","$$",IF(AG110="***","$$$",IF(AD110="***",IF(OR(AB110="***",LEN(AQ110)&gt;0),"$$$",""),""))),"")</f>
        <v/>
      </c>
      <c r="AW110" s="26" t="s">
        <v>6</v>
      </c>
      <c r="AX110" s="51">
        <v>4.0999999999999996</v>
      </c>
      <c r="AY110" s="52">
        <v>1120</v>
      </c>
      <c r="AZ110" s="24" t="s">
        <v>59</v>
      </c>
      <c r="BA110" s="29">
        <v>89.914622809849703</v>
      </c>
      <c r="BB110" s="66">
        <v>94.155289476516401</v>
      </c>
      <c r="BC110" s="54" t="s">
        <v>2933</v>
      </c>
      <c r="BD110" s="29">
        <v>2</v>
      </c>
      <c r="BE110" s="55"/>
      <c r="BF110" s="55"/>
      <c r="BG110" s="55"/>
      <c r="BH110" s="55"/>
      <c r="BI110" s="187"/>
      <c r="BJ110" s="17"/>
      <c r="BK110" s="17"/>
      <c r="BL110" s="17"/>
      <c r="BM110" s="17"/>
      <c r="BN110" s="17"/>
      <c r="BO110" s="17"/>
      <c r="BP110" s="29">
        <v>127</v>
      </c>
      <c r="BQ110" s="82">
        <v>1</v>
      </c>
      <c r="BR110" s="56">
        <v>97.9</v>
      </c>
      <c r="BS110" s="57" t="s">
        <v>75</v>
      </c>
      <c r="BT110" s="26"/>
      <c r="BU110" s="26"/>
      <c r="BV110" s="26"/>
      <c r="BW110" s="26"/>
      <c r="BX110" s="17"/>
      <c r="BY110" s="17"/>
      <c r="BZ110" s="49" t="str">
        <f>IF(AND(S110&gt;=3,AND(OR(AND(I110&lt;=7,I110-K110&gt;=3),AND(K110&lt;=7,K110-M110&gt;=3)),N110&lt;=4)),6,IF(S110&gt;=3,"3T",IF(AND(OR(AND(I110&lt;=7,I110-K110&gt;=3),AND(K110&lt;=7,K110-M110&gt;=3)),N110&lt;=4),"3P","")))</f>
        <v/>
      </c>
    </row>
    <row r="111" spans="1:78" ht="46.5" x14ac:dyDescent="0.25">
      <c r="A111" s="26" t="s">
        <v>3029</v>
      </c>
      <c r="B111" s="26" t="s">
        <v>814</v>
      </c>
      <c r="C111" s="27" t="s">
        <v>165</v>
      </c>
      <c r="D111" s="28"/>
      <c r="E111" s="28"/>
      <c r="F111" s="58">
        <v>1200</v>
      </c>
      <c r="G111" s="30">
        <v>8</v>
      </c>
      <c r="H111" s="31" t="s">
        <v>6</v>
      </c>
      <c r="I111" s="59">
        <v>4</v>
      </c>
      <c r="J111" s="33">
        <v>2</v>
      </c>
      <c r="K111" s="59">
        <v>3</v>
      </c>
      <c r="L111" s="33">
        <v>3</v>
      </c>
      <c r="M111" s="59">
        <v>3</v>
      </c>
      <c r="N111" s="33">
        <v>5</v>
      </c>
      <c r="O111" s="29">
        <v>0.39999999999999097</v>
      </c>
      <c r="P111" s="60">
        <v>-1.19999999999997</v>
      </c>
      <c r="Q111" s="35">
        <v>89.562203758253403</v>
      </c>
      <c r="R111" s="35">
        <v>-0.96889812087333405</v>
      </c>
      <c r="S111" s="37">
        <v>-1</v>
      </c>
      <c r="T111" s="61">
        <v>-2</v>
      </c>
      <c r="U111" s="29">
        <v>0.999999999999996</v>
      </c>
      <c r="V111" s="60">
        <v>-0.65000000000001301</v>
      </c>
      <c r="W111" s="39" t="s">
        <v>79</v>
      </c>
      <c r="X111" s="40">
        <v>59</v>
      </c>
      <c r="Y111" s="72">
        <v>130</v>
      </c>
      <c r="Z111" s="29">
        <v>14</v>
      </c>
      <c r="AA111" s="26" t="s">
        <v>64</v>
      </c>
      <c r="AB111" s="41" t="s">
        <v>58</v>
      </c>
      <c r="AC111" s="42" t="str">
        <f>"" &amp; IF(AND(S111&lt;=-1.5,NOT(ISBLANK(AQ111))),"Z","")</f>
        <v/>
      </c>
      <c r="AD111" s="43" t="str">
        <f>IF(AND(ISNUMBER(BD111),VALUE(BD111)&gt;=3,VALUE(T111)&gt;=-0.5),IF(AND(VALUE(Q111)&gt;=94,VALUE(Q111)&lt;444), IF(VALUE(P111)&gt;=2,"***","**"),"*"),"")</f>
        <v/>
      </c>
      <c r="AE111" s="44"/>
      <c r="AF111" s="45"/>
      <c r="AG111" s="63" t="str">
        <f>IF(OR(F111&lt;1401,F111&gt;=1600),IF(AND(OR(AB111="*",AB111="***",AB111="E*",AB111="E***"),P111&gt;=2,T111&gt;-2.1),IF(AND(ISNUMBER(BD111),VALUE(BD111)&gt;2),"**","*"),""),"")</f>
        <v/>
      </c>
      <c r="AH111" s="30">
        <v>8</v>
      </c>
      <c r="AI111" s="47">
        <v>59</v>
      </c>
      <c r="AJ111" s="48" t="str">
        <f>IF(AND(S111&gt;=2,T111&gt;=0),IF(AND(ISNUMBER(BD111),VALUE(BD111)&gt;=3),IF(LEN(AQ111)&gt;0,"***","**"),"*"),"")</f>
        <v/>
      </c>
      <c r="AK111" s="42" t="str">
        <f>IF(AND(S111&gt;=3,AND(OR(AND(I111&lt;=7,I111-K111&gt;=3),AND(K111&lt;=7,K111-M111&gt;=3)),N111&lt;=4)),6,IF(S111&gt;=3,"3T",IF(AND(OR(AND(I111&lt;=7,I111-K111&gt;=3),AND(K111&lt;=7,K111-M111&gt;=3)),N111&lt;=4),"3P","")))</f>
        <v/>
      </c>
      <c r="AL111" s="46" t="str">
        <f>IF(OR(K111-M111&gt;=5,T111&gt;4.9,AND(K111-M111&gt;=1,T111&gt;5)),IF(P111&lt;-3,"***",IF(P111&lt;0,"**","*")),"")</f>
        <v/>
      </c>
      <c r="AM111" s="40">
        <v>59</v>
      </c>
      <c r="AN111" s="49" t="str">
        <f>CONCATENATE(IF(AND(OR(M111=1,M111=2,M111=3,M111=4),Q111&gt;=97.5),"G",IF(OR(AND(N111&lt;=3,M111&lt;8,T111&gt;-1.6,Q111&gt;=95,Q111&lt;300),AND(OR(M111=1,M111=2,M111=3),Q111&lt;97.5)),"GR","")),"*")</f>
        <v>GR*</v>
      </c>
      <c r="AO111" s="29">
        <v>0</v>
      </c>
      <c r="AP111" s="28"/>
      <c r="AQ111" s="28"/>
      <c r="AR111" s="28"/>
      <c r="AS111" s="28"/>
      <c r="AT111" s="50" t="str">
        <f>IF(LEN(AN111)&gt;0,IF(AL111="**","$",IF(AL111="***",IF(LEN(AQ111)&gt;0,"$$$","$$"), "")), "")</f>
        <v/>
      </c>
      <c r="AU111" s="48" t="str">
        <f>CONCATENATE(IF(LEN(AN111)&gt;0,IF(AND(AD111="**",AB111="*"),IF(LEN(AQ111)&gt;0,"$$$","$$"),IF(AJ111="***","$$$",IF(AND(AJ111="**",AB111="*"),"$$",IF(AND(OR(AD111="**",AD111="***"),LEN(AQ111)&gt;0),"$$","")))),IF(AND(OR(AD111="**",AD111="***"),LEN(AQ111)&gt;0),"$$","")),IF(AND(T111&lt;2,AQ111="#"),"#",""))</f>
        <v/>
      </c>
      <c r="AV111" s="48" t="str">
        <f>IF(LEN(AN111)&gt;0,IF(AG111="**","$$",IF(AG111="***","$$$",IF(AD111="***",IF(OR(AB111="***",LEN(AQ111)&gt;0),"$$$",""),""))),"")</f>
        <v/>
      </c>
      <c r="AW111" s="26" t="s">
        <v>6</v>
      </c>
      <c r="AX111" s="51">
        <v>3.6</v>
      </c>
      <c r="AY111" s="52">
        <v>1117</v>
      </c>
      <c r="AZ111" s="24" t="s">
        <v>59</v>
      </c>
      <c r="BA111" s="29">
        <v>79.562203758253304</v>
      </c>
      <c r="BB111" s="66">
        <v>85.850203758253301</v>
      </c>
      <c r="BC111" s="54" t="s">
        <v>3032</v>
      </c>
      <c r="BD111" s="29">
        <v>2</v>
      </c>
      <c r="BE111" s="55"/>
      <c r="BF111" s="55"/>
      <c r="BG111" s="55"/>
      <c r="BH111" s="55"/>
      <c r="BI111" s="187"/>
      <c r="BJ111" s="17"/>
      <c r="BK111" s="17"/>
      <c r="BL111" s="17"/>
      <c r="BM111" s="17"/>
      <c r="BN111" s="17"/>
      <c r="BO111" s="17"/>
      <c r="BP111" s="29">
        <v>130</v>
      </c>
      <c r="BQ111" s="29">
        <v>0</v>
      </c>
      <c r="BR111" s="56">
        <v>97.15</v>
      </c>
      <c r="BS111" s="57" t="s">
        <v>61</v>
      </c>
      <c r="BT111" s="26"/>
      <c r="BU111" s="26"/>
      <c r="BV111" s="26"/>
      <c r="BW111" s="26" t="s">
        <v>79</v>
      </c>
      <c r="BX111" s="17"/>
      <c r="BY111" s="17"/>
      <c r="BZ111" s="49" t="str">
        <f>IF(AND(S111&gt;=3,AND(OR(AND(I111&lt;=7,I111-K111&gt;=3),AND(K111&lt;=7,K111-M111&gt;=3)),N111&lt;=4)),6,IF(S111&gt;=3,"3T",IF(AND(OR(AND(I111&lt;=7,I111-K111&gt;=3),AND(K111&lt;=7,K111-M111&gt;=3)),N111&lt;=4),"3P","")))</f>
        <v/>
      </c>
    </row>
    <row r="112" spans="1:78" ht="46.5" x14ac:dyDescent="0.25">
      <c r="A112" s="26" t="s">
        <v>3029</v>
      </c>
      <c r="B112" s="26" t="s">
        <v>816</v>
      </c>
      <c r="C112" s="27" t="s">
        <v>63</v>
      </c>
      <c r="D112" s="28" t="s">
        <v>817</v>
      </c>
      <c r="E112" s="28"/>
      <c r="F112" s="58">
        <v>1200</v>
      </c>
      <c r="G112" s="30">
        <v>3</v>
      </c>
      <c r="H112" s="31" t="s">
        <v>818</v>
      </c>
      <c r="I112" s="32">
        <v>8</v>
      </c>
      <c r="J112" s="33">
        <v>6</v>
      </c>
      <c r="K112" s="32">
        <v>7</v>
      </c>
      <c r="L112" s="33">
        <v>4</v>
      </c>
      <c r="M112" s="32">
        <v>6</v>
      </c>
      <c r="N112" s="33">
        <v>6</v>
      </c>
      <c r="O112" s="29">
        <v>-0.35000000000000098</v>
      </c>
      <c r="P112" s="60">
        <v>-1.0499999999999901</v>
      </c>
      <c r="Q112" s="35">
        <v>96.196959823472795</v>
      </c>
      <c r="R112" s="36">
        <v>3.2984799117363699</v>
      </c>
      <c r="S112" s="37">
        <v>2</v>
      </c>
      <c r="T112" s="61">
        <v>-2.25</v>
      </c>
      <c r="U112" s="29">
        <v>0.94999999999998896</v>
      </c>
      <c r="V112" s="60">
        <v>-0.85000000000000897</v>
      </c>
      <c r="W112" s="39" t="s">
        <v>79</v>
      </c>
      <c r="X112" s="40">
        <v>59</v>
      </c>
      <c r="Y112" s="29">
        <v>134</v>
      </c>
      <c r="Z112" s="29">
        <v>21</v>
      </c>
      <c r="AA112" s="26" t="s">
        <v>57</v>
      </c>
      <c r="AB112" s="41" t="s">
        <v>58</v>
      </c>
      <c r="AC112" s="42" t="str">
        <f>"" &amp; IF(AND(S112&lt;=-1.5,NOT(ISBLANK(AQ112))),"Z","")</f>
        <v/>
      </c>
      <c r="AD112" s="43" t="str">
        <f>IF(AND(ISNUMBER(BD112),VALUE(BD112)&gt;=3,VALUE(T112)&gt;=-0.5),IF(AND(VALUE(Q112)&gt;=94,VALUE(Q112)&lt;444), IF(VALUE(P112)&gt;=2,"***","**"),"*"),"")</f>
        <v/>
      </c>
      <c r="AE112" s="44"/>
      <c r="AF112" s="45"/>
      <c r="AG112" s="63" t="str">
        <f>IF(OR(F112&lt;1401,F112&gt;=1600),IF(AND(OR(AB112="*",AB112="***",AB112="E*",AB112="E***"),P112&gt;=2,T112&gt;-2.1),IF(AND(ISNUMBER(BD112),VALUE(BD112)&gt;2),"**","*"),""),"")</f>
        <v/>
      </c>
      <c r="AH112" s="30">
        <v>3</v>
      </c>
      <c r="AI112" s="47">
        <v>59</v>
      </c>
      <c r="AJ112" s="48" t="str">
        <f>IF(AND(S112&gt;=2,T112&gt;=0),IF(AND(ISNUMBER(BD112),VALUE(BD112)&gt;=3),IF(LEN(AQ112)&gt;0,"***","**"),"*"),"")</f>
        <v/>
      </c>
      <c r="AK112" s="42" t="str">
        <f>IF(AND(S112&gt;=3,AND(OR(AND(I112&lt;=7,I112-K112&gt;=3),AND(K112&lt;=7,K112-M112&gt;=3)),N112&lt;=4)),6,IF(S112&gt;=3,"3T",IF(AND(OR(AND(I112&lt;=7,I112-K112&gt;=3),AND(K112&lt;=7,K112-M112&gt;=3)),N112&lt;=4),"3P","")))</f>
        <v/>
      </c>
      <c r="AL112" s="46" t="str">
        <f>IF(OR(K112-M112&gt;=5,T112&gt;4.9,AND(K112-M112&gt;=1,T112&gt;5)),IF(P112&lt;-3,"***",IF(P112&lt;0,"**","*")),"")</f>
        <v/>
      </c>
      <c r="AM112" s="40">
        <v>59</v>
      </c>
      <c r="AN112" s="49" t="str">
        <f>CONCATENATE(IF(AND(OR(M112=1,M112=2,M112=3,M112=4),Q112&gt;=97.5),"G",IF(OR(AND(N112&lt;=3,M112&lt;8,T112&gt;-1.6,Q112&gt;=95,Q112&lt;300),AND(OR(M112=1,M112=2,M112=3),Q112&lt;97.5)),"GR","")),"*")</f>
        <v>*</v>
      </c>
      <c r="AO112" s="29">
        <v>0</v>
      </c>
      <c r="AP112" s="28"/>
      <c r="AQ112" s="28"/>
      <c r="AR112" s="28"/>
      <c r="AS112" s="28"/>
      <c r="AT112" s="50" t="str">
        <f>IF(LEN(AN112)&gt;0,IF(AL112="**","$",IF(AL112="***",IF(LEN(AQ112)&gt;0,"$$$","$$"), "")), "")</f>
        <v/>
      </c>
      <c r="AU112" s="48" t="str">
        <f>CONCATENATE(IF(LEN(AN112)&gt;0,IF(AND(AD112="**",AB112="*"),IF(LEN(AQ112)&gt;0,"$$$","$$"),IF(AJ112="***","$$$",IF(AND(AJ112="**",AB112="*"),"$$",IF(AND(OR(AD112="**",AD112="***"),LEN(AQ112)&gt;0),"$$","")))),IF(AND(OR(AD112="**",AD112="***"),LEN(AQ112)&gt;0),"$$","")),IF(AND(T112&lt;2,AQ112="#"),"#",""))</f>
        <v/>
      </c>
      <c r="AV112" s="48" t="str">
        <f>IF(LEN(AN112)&gt;0,IF(AG112="**","$$",IF(AG112="***","$$$",IF(AD112="***",IF(OR(AB112="***",LEN(AQ112)&gt;0),"$$$",""),""))),"")</f>
        <v/>
      </c>
      <c r="AW112" s="26" t="s">
        <v>818</v>
      </c>
      <c r="AX112" s="64">
        <v>7</v>
      </c>
      <c r="AY112" s="79">
        <v>1128</v>
      </c>
      <c r="AZ112" s="24" t="s">
        <v>59</v>
      </c>
      <c r="BA112" s="29">
        <v>85</v>
      </c>
      <c r="BB112" s="66">
        <v>93.933333333333294</v>
      </c>
      <c r="BC112" s="54" t="s">
        <v>3033</v>
      </c>
      <c r="BD112" s="29">
        <v>2</v>
      </c>
      <c r="BE112" s="55"/>
      <c r="BF112" s="55"/>
      <c r="BG112" s="55"/>
      <c r="BH112" s="55"/>
      <c r="BI112" s="189" t="s">
        <v>1878</v>
      </c>
      <c r="BJ112" s="69" t="s">
        <v>948</v>
      </c>
      <c r="BK112" s="69" t="s">
        <v>976</v>
      </c>
      <c r="BL112" s="69" t="s">
        <v>778</v>
      </c>
      <c r="BM112" s="68" t="s">
        <v>1879</v>
      </c>
      <c r="BN112" s="69" t="s">
        <v>1880</v>
      </c>
      <c r="BO112" s="17"/>
      <c r="BP112" s="29">
        <v>134</v>
      </c>
      <c r="BQ112" s="29">
        <v>0</v>
      </c>
      <c r="BR112" s="56">
        <v>93.6</v>
      </c>
      <c r="BS112" s="57" t="s">
        <v>75</v>
      </c>
      <c r="BT112" s="26" t="s">
        <v>817</v>
      </c>
      <c r="BU112" s="26"/>
      <c r="BV112" s="26"/>
      <c r="BW112" s="26" t="s">
        <v>79</v>
      </c>
      <c r="BX112" s="17"/>
      <c r="BY112" s="17"/>
      <c r="BZ112" s="49" t="str">
        <f>IF(AND(S112&gt;=3,AND(OR(AND(I112&lt;=7,I112-K112&gt;=3),AND(K112&lt;=7,K112-M112&gt;=3)),N112&lt;=4)),6,IF(S112&gt;=3,"3T",IF(AND(OR(AND(I112&lt;=7,I112-K112&gt;=3),AND(K112&lt;=7,K112-M112&gt;=3)),N112&lt;=4),"3P","")))</f>
        <v/>
      </c>
    </row>
    <row r="113" spans="1:78" ht="47.1" customHeight="1" x14ac:dyDescent="0.25">
      <c r="A113" s="162"/>
      <c r="B113" s="155"/>
      <c r="C113" s="155"/>
      <c r="D113" s="155"/>
      <c r="E113" s="155"/>
      <c r="F113" s="155"/>
      <c r="G113" s="155"/>
      <c r="H113" s="155"/>
      <c r="I113" s="155"/>
      <c r="J113" s="155"/>
      <c r="K113" s="155"/>
      <c r="L113" s="155"/>
      <c r="M113" s="155"/>
      <c r="N113" s="155"/>
      <c r="O113" s="155"/>
      <c r="P113" s="155"/>
      <c r="Q113" s="155"/>
      <c r="R113" s="155"/>
      <c r="S113" s="155"/>
      <c r="T113" s="155"/>
      <c r="U113" s="155"/>
      <c r="V113" s="155"/>
      <c r="W113" s="155"/>
      <c r="X113" s="155"/>
      <c r="Y113" s="155"/>
      <c r="Z113" s="155"/>
      <c r="AA113" s="155"/>
      <c r="AB113" s="155"/>
      <c r="AC113" s="155"/>
      <c r="AD113" s="155"/>
      <c r="AE113" s="155"/>
      <c r="AF113" s="155"/>
      <c r="AG113" s="155"/>
      <c r="AH113" s="155"/>
      <c r="AI113" s="155"/>
      <c r="AJ113" s="155"/>
      <c r="AK113" s="155"/>
      <c r="AL113" s="155"/>
      <c r="AM113" s="155"/>
      <c r="AN113" s="155"/>
      <c r="AO113" s="155"/>
      <c r="AP113" s="155"/>
      <c r="AQ113" s="155"/>
      <c r="AR113" s="155"/>
      <c r="AS113" s="155"/>
      <c r="AT113" s="155"/>
      <c r="AU113" s="155"/>
      <c r="AV113" s="155"/>
      <c r="AW113" s="155"/>
      <c r="AX113" s="155"/>
      <c r="AY113" s="155"/>
      <c r="AZ113" s="155"/>
      <c r="BA113" s="155"/>
      <c r="BB113" s="155"/>
      <c r="BC113" s="155"/>
      <c r="BD113" s="155"/>
      <c r="BE113" s="155"/>
      <c r="BF113" s="155"/>
      <c r="BG113" s="155"/>
      <c r="BH113" s="155"/>
      <c r="BI113" s="155"/>
      <c r="BJ113" s="155"/>
      <c r="BK113" s="155"/>
      <c r="BL113" s="155"/>
      <c r="BM113" s="155"/>
      <c r="BN113" s="155"/>
      <c r="BO113" s="155"/>
      <c r="BP113" s="155"/>
      <c r="BQ113" s="155"/>
      <c r="BR113" s="155"/>
      <c r="BS113" s="155"/>
      <c r="BT113" s="155"/>
      <c r="BU113" s="155"/>
      <c r="BV113" s="155"/>
      <c r="BW113" s="155"/>
      <c r="BX113" s="155"/>
      <c r="BY113" s="17"/>
      <c r="BZ113" s="49"/>
    </row>
    <row r="114" spans="1:78" ht="46.5" x14ac:dyDescent="0.25">
      <c r="A114" s="26" t="s">
        <v>3029</v>
      </c>
      <c r="B114" s="26" t="s">
        <v>373</v>
      </c>
      <c r="C114" s="27" t="s">
        <v>417</v>
      </c>
      <c r="D114" s="28"/>
      <c r="E114" s="28"/>
      <c r="F114" s="58">
        <v>1200</v>
      </c>
      <c r="G114" s="80">
        <v>3</v>
      </c>
      <c r="H114" s="31" t="s">
        <v>78</v>
      </c>
      <c r="I114" s="32">
        <v>11</v>
      </c>
      <c r="J114" s="33">
        <v>6</v>
      </c>
      <c r="K114" s="32">
        <v>10</v>
      </c>
      <c r="L114" s="33">
        <v>5</v>
      </c>
      <c r="M114" s="32">
        <v>2</v>
      </c>
      <c r="N114" s="33">
        <v>0</v>
      </c>
      <c r="O114" s="29">
        <v>-2.0499999999999998</v>
      </c>
      <c r="P114" s="29">
        <v>-1.8499999999999801</v>
      </c>
      <c r="Q114" s="35">
        <v>95.653858854791295</v>
      </c>
      <c r="R114" s="35">
        <v>-2.1730705726043502</v>
      </c>
      <c r="S114" s="37">
        <v>0</v>
      </c>
      <c r="T114" s="38">
        <v>5.05</v>
      </c>
      <c r="U114" s="29">
        <v>0.59999999999998699</v>
      </c>
      <c r="V114" s="29">
        <v>4.7999999999999901</v>
      </c>
      <c r="W114" s="39"/>
      <c r="X114" s="40">
        <v>59</v>
      </c>
      <c r="Y114" s="72">
        <v>135</v>
      </c>
      <c r="Z114" s="87">
        <v>189</v>
      </c>
      <c r="AA114" s="26" t="s">
        <v>57</v>
      </c>
      <c r="AB114" s="41" t="s">
        <v>58</v>
      </c>
      <c r="AC114" s="42" t="str">
        <f>"" &amp; IF(AND(S114&lt;=-1.5,NOT(ISBLANK(AQ114))),"Z","")</f>
        <v/>
      </c>
      <c r="AD114" s="43" t="str">
        <f>IF(AND(ISNUMBER(BD114),VALUE(BD114)&gt;=3,VALUE(T114)&gt;=-0.5),IF(AND(VALUE(Q114)&gt;=94,VALUE(Q114)&lt;444), IF(VALUE(P114)&gt;=2,"***","**"),"*"),"")</f>
        <v/>
      </c>
      <c r="AE114" s="48" t="str">
        <f>IF(AND(BD114&gt;2,OR(ISNUMBER(SEARCH("P",AA114)),ISNUMBER(SEARCH("EP",AA114)),ISNUMBER(SEARCH("E",AA114)))),"WP@",IF(BD114&gt;2,"W@",IF(OR(ISNUMBER(SEARCH("P",AA114)),ISNUMBER(SEARCH("EP",AA114)),ISNUMBER(SEARCH("E",AA114))),"P@","@")))</f>
        <v>@</v>
      </c>
      <c r="AF114" s="45"/>
      <c r="AG114" s="46" t="str">
        <f>IF(OR(F114&lt;1401,F114&gt;=1600),IF(AND(OR(AB114="*",AB114="***",AB114="E*",AB114="E***"),P114&gt;=2,T114&gt;-2.1),IF(AND(ISNUMBER(BD114),VALUE(BD114)&gt;2),"**","*"),""),"")</f>
        <v/>
      </c>
      <c r="AH114" s="30">
        <v>3</v>
      </c>
      <c r="AI114" s="47">
        <v>59</v>
      </c>
      <c r="AJ114" s="48" t="str">
        <f>IF(AND(S114&gt;=2,T114&gt;=0),IF(AND(ISNUMBER(BD114),VALUE(BD114)&gt;=3),IF(LEN(AQ114)&gt;0,"***","**"),"*"),"")</f>
        <v/>
      </c>
      <c r="AK114" s="42" t="str">
        <f>IF(AND(S114&gt;=3,AND(OR(AND(I114&lt;=7,I114-K114&gt;=3),AND(K114&lt;=7,K114-M114&gt;=3)),N114&lt;=4)),6,IF(S114&gt;=3,"3T",IF(AND(OR(AND(I114&lt;=7,I114-K114&gt;=3),AND(K114&lt;=7,K114-M114&gt;=3)),N114&lt;=4),"3P","")))</f>
        <v/>
      </c>
      <c r="AL114" s="46" t="str">
        <f>IF(OR(K114-M114&gt;=5,T114&gt;4.9,AND(K114-M114&gt;=1,T114&gt;5)),IF(P114&lt;-3,"***",IF(P114&lt;0,"**","*")),"")</f>
        <v>**</v>
      </c>
      <c r="AM114" s="40">
        <v>59</v>
      </c>
      <c r="AN114" s="81" t="str">
        <f>IF(AND(OR(M114=1,M114=2,M114=3,M114=4),Q114&gt;=97.5),"G",IF(OR(AND(N114&lt;=3,M114&lt;8,T114&gt;-1.6,Q114&gt;=95,Q114&lt;300),AND(OR(M114=1,M114=2,M114=3),Q114&lt;97.5)),"GR",""))</f>
        <v>GR</v>
      </c>
      <c r="AO114" s="82">
        <v>2</v>
      </c>
      <c r="AP114" s="28"/>
      <c r="AQ114" s="28" t="s">
        <v>33</v>
      </c>
      <c r="AR114" s="28"/>
      <c r="AS114" s="28"/>
      <c r="AT114" s="50" t="str">
        <f>IF(LEN(AN114)&gt;0,IF(AL114="**","$",IF(AL114="***",IF(LEN(AQ114)&gt;0,"$$$","$$"), "")), "")</f>
        <v>$</v>
      </c>
      <c r="AU114" s="48" t="str">
        <f>CONCATENATE(IF(LEN(AN114)&gt;0,IF(AND(AD114="**",AB114="*"),IF(LEN(AQ114)&gt;0,"$$$","$$"),IF(AJ114="***","$$$",IF(AND(AJ114="**",AB114="*"),"$$",IF(AND(OR(AD114="**",AD114="***"),LEN(AQ114)&gt;0),"$$","")))),IF(AND(OR(AD114="**",AD114="***"),LEN(AQ114)&gt;0),"$$","")),IF(AND(T114&lt;2,AQ114="#"),"#",""))</f>
        <v/>
      </c>
      <c r="AV114" s="48" t="str">
        <f>IF(LEN(AN114)&gt;0,IF(AG114="**","$$",IF(AG114="***","$$$",IF(AD114="***",IF(OR(AB114="***",LEN(AQ114)&gt;0),"$$$",""),""))),"")</f>
        <v/>
      </c>
      <c r="AW114" s="26" t="s">
        <v>78</v>
      </c>
      <c r="AX114" s="51">
        <v>4</v>
      </c>
      <c r="AY114" s="52">
        <v>1121</v>
      </c>
      <c r="AZ114" s="24" t="s">
        <v>1695</v>
      </c>
      <c r="BA114" s="29">
        <v>87.253858854791304</v>
      </c>
      <c r="BB114" s="66">
        <v>97.667192188124602</v>
      </c>
      <c r="BC114" s="54" t="s">
        <v>3034</v>
      </c>
      <c r="BD114" s="29">
        <v>1</v>
      </c>
      <c r="BE114" s="55"/>
      <c r="BF114" s="55"/>
      <c r="BG114" s="55"/>
      <c r="BH114" s="55"/>
      <c r="BI114" s="190" t="s">
        <v>3035</v>
      </c>
      <c r="BJ114" s="68" t="s">
        <v>1077</v>
      </c>
      <c r="BK114" s="68" t="s">
        <v>3036</v>
      </c>
      <c r="BL114" s="68" t="s">
        <v>3037</v>
      </c>
      <c r="BM114" s="68" t="s">
        <v>1202</v>
      </c>
      <c r="BN114" s="68"/>
      <c r="BO114" s="17"/>
      <c r="BP114" s="29">
        <v>135</v>
      </c>
      <c r="BQ114" s="82">
        <v>2</v>
      </c>
      <c r="BR114" s="56">
        <v>92.3</v>
      </c>
      <c r="BS114" s="76" t="s">
        <v>108</v>
      </c>
      <c r="BT114" s="26"/>
      <c r="BU114" s="26"/>
      <c r="BV114" s="49" t="str">
        <f>IF(AND(BD114&gt;2,OR(ISNUMBER(SEARCH("P",AA114)),ISNUMBER(SEARCH("EP",AA114)),ISNUMBER(SEARCH("E",AA114)))),"WP@",IF(BD114&gt;2,"W@",IF(OR(ISNUMBER(SEARCH("P",AA114)),ISNUMBER(SEARCH("EP",AA114)),ISNUMBER(SEARCH("E",AA114))),"P@","@")))</f>
        <v>@</v>
      </c>
      <c r="BW114" s="26"/>
      <c r="BX114" s="17"/>
      <c r="BY114" s="17"/>
      <c r="BZ114" s="49" t="str">
        <f>IF(AND(S114&gt;=3,AND(OR(AND(I114&lt;=7,I114-K114&gt;=3),AND(K114&lt;=7,K114-M114&gt;=3)),N114&lt;=4)),6,IF(S114&gt;=3,"3T",IF(AND(OR(AND(I114&lt;=7,I114-K114&gt;=3),AND(K114&lt;=7,K114-M114&gt;=3)),N114&lt;=4),"3P","")))</f>
        <v/>
      </c>
    </row>
    <row r="115" spans="1:78" ht="30" customHeight="1" x14ac:dyDescent="0.25">
      <c r="A115" s="156" t="s">
        <v>152</v>
      </c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  <c r="Z115" s="155"/>
      <c r="AA115" s="155"/>
      <c r="AB115" s="155"/>
      <c r="AC115" s="155"/>
      <c r="AD115" s="155"/>
      <c r="AE115" s="155"/>
      <c r="AF115" s="155"/>
      <c r="AG115" s="155"/>
      <c r="AH115" s="155"/>
      <c r="AI115" s="155"/>
      <c r="AJ115" s="155"/>
      <c r="AK115" s="155"/>
      <c r="AL115" s="155"/>
      <c r="AM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  <c r="BR115" s="155"/>
      <c r="BS115" s="155"/>
      <c r="BT115" s="155"/>
      <c r="BU115" s="155"/>
      <c r="BV115" s="155"/>
      <c r="BW115" s="155"/>
      <c r="BX115" s="155"/>
      <c r="BY115" s="17"/>
      <c r="BZ115" s="49"/>
    </row>
    <row r="116" spans="1:78" ht="46.5" x14ac:dyDescent="0.25">
      <c r="A116" s="26" t="s">
        <v>3029</v>
      </c>
      <c r="B116" s="26" t="s">
        <v>483</v>
      </c>
      <c r="C116" s="27" t="s">
        <v>207</v>
      </c>
      <c r="D116" s="28"/>
      <c r="E116" s="28"/>
      <c r="F116" s="58">
        <v>1200</v>
      </c>
      <c r="G116" s="80">
        <v>14</v>
      </c>
      <c r="H116" s="31" t="s">
        <v>6</v>
      </c>
      <c r="I116" s="59">
        <v>14</v>
      </c>
      <c r="J116" s="33">
        <v>10</v>
      </c>
      <c r="K116" s="59">
        <v>14</v>
      </c>
      <c r="L116" s="33">
        <v>6</v>
      </c>
      <c r="M116" s="59">
        <v>3</v>
      </c>
      <c r="N116" s="33">
        <v>0</v>
      </c>
      <c r="O116" s="29">
        <v>1.74999999999999</v>
      </c>
      <c r="P116" s="34">
        <v>0.86874999999996505</v>
      </c>
      <c r="Q116" s="35">
        <v>96.341174338738298</v>
      </c>
      <c r="R116" s="35">
        <v>-1.2794128306308701</v>
      </c>
      <c r="S116" s="37">
        <v>4</v>
      </c>
      <c r="T116" s="38">
        <v>5.75</v>
      </c>
      <c r="U116" s="29">
        <v>-0.250000000000004</v>
      </c>
      <c r="V116" s="29">
        <v>4.2</v>
      </c>
      <c r="W116" s="39"/>
      <c r="X116" s="40">
        <v>61</v>
      </c>
      <c r="Y116" s="72">
        <v>116</v>
      </c>
      <c r="Z116" s="29">
        <v>14</v>
      </c>
      <c r="AA116" s="26" t="s">
        <v>57</v>
      </c>
      <c r="AB116" s="41" t="s">
        <v>58</v>
      </c>
      <c r="AC116" s="42" t="str">
        <f>"" &amp; IF(AND(S116&lt;=-1.5,NOT(ISBLANK(AQ116))),"Z","")</f>
        <v/>
      </c>
      <c r="AD116" s="43" t="str">
        <f t="shared" ref="AD116:AD121" si="18">IF(AND(ISNUMBER(BD116),VALUE(BD116)&gt;=3,VALUE(T116)&gt;=-0.5),IF(AND(VALUE(Q116)&gt;=94,VALUE(Q116)&lt;444), IF(VALUE(P116)&gt;=2,"***","**"),"*"),"")</f>
        <v/>
      </c>
      <c r="AE116" s="48" t="str">
        <f>IF(AND(BD116&gt;2,OR(ISNUMBER(SEARCH("P",AA116)),ISNUMBER(SEARCH("EP",AA116)),ISNUMBER(SEARCH("E",AA116)))),"WP@",IF(BD116&gt;2,"W@",IF(OR(ISNUMBER(SEARCH("P",AA116)),ISNUMBER(SEARCH("EP",AA116)),ISNUMBER(SEARCH("E",AA116))),"P@","@")))</f>
        <v>@</v>
      </c>
      <c r="AF116" s="45" t="s">
        <v>102</v>
      </c>
      <c r="AG116" s="46" t="str">
        <f t="shared" ref="AG116:AG121" si="19">IF(OR(F116&lt;1401,F116&gt;=1600),IF(AND(OR(AB116="*",AB116="***",AB116="E*",AB116="E***"),P116&gt;=2,T116&gt;-2.1),IF(AND(ISNUMBER(BD116),VALUE(BD116)&gt;2),"**","*"),""),"")</f>
        <v/>
      </c>
      <c r="AH116" s="30">
        <v>14</v>
      </c>
      <c r="AI116" s="47">
        <v>61</v>
      </c>
      <c r="AJ116" s="48" t="str">
        <f t="shared" ref="AJ116:AJ121" si="20">IF(AND(S116&gt;=2,T116&gt;=0),IF(AND(ISNUMBER(BD116),VALUE(BD116)&gt;=3),IF(LEN(AQ116)&gt;0,"***","**"),"*"),"")</f>
        <v>*</v>
      </c>
      <c r="AK116" s="42" t="str">
        <f t="shared" ref="AK116:AK121" si="21">IF(AND(S116&gt;=3,AND(OR(AND(I116&lt;=7,I116-K116&gt;=3),AND(K116&lt;=7,K116-M116&gt;=3)),N116&lt;=4)),6,IF(S116&gt;=3,"3T",IF(AND(OR(AND(I116&lt;=7,I116-K116&gt;=3),AND(K116&lt;=7,K116-M116&gt;=3)),N116&lt;=4),"3P","")))</f>
        <v>3T</v>
      </c>
      <c r="AL116" s="46" t="str">
        <f t="shared" ref="AL116:AL121" si="22">IF(OR(K116-M116&gt;=5,T116&gt;4.9,AND(K116-M116&gt;=1,T116&gt;5)),IF(P116&lt;-3,"***",IF(P116&lt;0,"**","*")),"")</f>
        <v>*</v>
      </c>
      <c r="AM116" s="40">
        <v>61</v>
      </c>
      <c r="AN116" s="81" t="str">
        <f>IF(AND(OR(M116=1,M116=2,M116=3,M116=4),Q116&gt;=97.5),"G",IF(OR(AND(N116&lt;=3,M116&lt;8,T116&gt;-1.6,Q116&gt;=95,Q116&lt;300),AND(OR(M116=1,M116=2,M116=3),Q116&lt;97.5)),"GR",""))</f>
        <v>GR</v>
      </c>
      <c r="AO116" s="82">
        <v>1</v>
      </c>
      <c r="AP116" s="28" t="s">
        <v>32</v>
      </c>
      <c r="AQ116" s="28" t="s">
        <v>33</v>
      </c>
      <c r="AR116" s="28"/>
      <c r="AS116" s="28" t="s">
        <v>168</v>
      </c>
      <c r="AT116" s="50" t="str">
        <f t="shared" ref="AT116:AT121" si="23">IF(LEN(AN116)&gt;0,IF(AL116="**","$",IF(AL116="***",IF(LEN(AQ116)&gt;0,"$$$","$$"), "")), "")</f>
        <v/>
      </c>
      <c r="AU116" s="48" t="str">
        <f t="shared" ref="AU116:AU121" si="24">CONCATENATE(IF(LEN(AN116)&gt;0,IF(AND(AD116="**",AB116="*"),IF(LEN(AQ116)&gt;0,"$$$","$$"),IF(AJ116="***","$$$",IF(AND(AJ116="**",AB116="*"),"$$",IF(AND(OR(AD116="**",AD116="***"),LEN(AQ116)&gt;0),"$$","")))),IF(AND(OR(AD116="**",AD116="***"),LEN(AQ116)&gt;0),"$$","")),IF(AND(T116&lt;2,AQ116="#"),"#",""))</f>
        <v/>
      </c>
      <c r="AV116" s="48" t="str">
        <f t="shared" ref="AV116:AV121" si="25">IF(LEN(AN116)&gt;0,IF(AG116="**","$$",IF(AG116="***","$$$",IF(AD116="***",IF(OR(AB116="***",LEN(AQ116)&gt;0),"$$$",""),""))),"")</f>
        <v/>
      </c>
      <c r="AW116" s="26" t="s">
        <v>6</v>
      </c>
      <c r="AX116" s="64">
        <v>16</v>
      </c>
      <c r="AY116" s="79">
        <v>1127</v>
      </c>
      <c r="AZ116" s="24" t="s">
        <v>65</v>
      </c>
      <c r="BA116" s="29">
        <v>90.441174338738307</v>
      </c>
      <c r="BB116" s="66">
        <v>85.323841005404901</v>
      </c>
      <c r="BC116" s="54" t="s">
        <v>3038</v>
      </c>
      <c r="BD116" s="29">
        <v>1</v>
      </c>
      <c r="BE116" s="55"/>
      <c r="BF116" s="55"/>
      <c r="BG116" s="55"/>
      <c r="BH116" s="55"/>
      <c r="BI116" s="190" t="s">
        <v>3039</v>
      </c>
      <c r="BJ116" s="68" t="s">
        <v>943</v>
      </c>
      <c r="BK116" s="68" t="s">
        <v>1419</v>
      </c>
      <c r="BL116" s="69" t="s">
        <v>162</v>
      </c>
      <c r="BM116" s="68" t="s">
        <v>1624</v>
      </c>
      <c r="BN116" s="68"/>
      <c r="BO116" s="17"/>
      <c r="BP116" s="29">
        <v>116</v>
      </c>
      <c r="BQ116" s="82">
        <v>1</v>
      </c>
      <c r="BR116" s="56">
        <v>92.55</v>
      </c>
      <c r="BS116" s="76" t="s">
        <v>432</v>
      </c>
      <c r="BT116" s="26"/>
      <c r="BU116" s="26"/>
      <c r="BV116" s="49" t="str">
        <f>IF(AND(BD116&gt;2,OR(ISNUMBER(SEARCH("P",AA116)),ISNUMBER(SEARCH("EP",AA116)),ISNUMBER(SEARCH("E",AA116)))),"WP@",IF(BD116&gt;2,"W@",IF(OR(ISNUMBER(SEARCH("P",AA116)),ISNUMBER(SEARCH("EP",AA116)),ISNUMBER(SEARCH("E",AA116))),"P@","@")))</f>
        <v>@</v>
      </c>
      <c r="BW116" s="26"/>
      <c r="BX116" s="17"/>
      <c r="BY116" s="17"/>
      <c r="BZ116" s="49" t="str">
        <f t="shared" ref="BZ116:BZ121" si="26">IF(AND(S116&gt;=3,AND(OR(AND(I116&lt;=7,I116-K116&gt;=3),AND(K116&lt;=7,K116-M116&gt;=3)),N116&lt;=4)),6,IF(S116&gt;=3,"3T",IF(AND(OR(AND(I116&lt;=7,I116-K116&gt;=3),AND(K116&lt;=7,K116-M116&gt;=3)),N116&lt;=4),"3P","")))</f>
        <v>3T</v>
      </c>
    </row>
    <row r="117" spans="1:78" ht="46.5" x14ac:dyDescent="0.25">
      <c r="A117" s="26" t="s">
        <v>3029</v>
      </c>
      <c r="B117" s="26" t="s">
        <v>377</v>
      </c>
      <c r="C117" s="27" t="s">
        <v>378</v>
      </c>
      <c r="D117" s="28"/>
      <c r="E117" s="28"/>
      <c r="F117" s="58">
        <v>1200</v>
      </c>
      <c r="G117" s="30">
        <v>6</v>
      </c>
      <c r="H117" s="31" t="s">
        <v>6</v>
      </c>
      <c r="I117" s="32">
        <v>11</v>
      </c>
      <c r="J117" s="33">
        <v>8</v>
      </c>
      <c r="K117" s="32">
        <v>10</v>
      </c>
      <c r="L117" s="33">
        <v>5</v>
      </c>
      <c r="M117" s="32">
        <v>7</v>
      </c>
      <c r="N117" s="33">
        <v>4</v>
      </c>
      <c r="O117" s="29">
        <v>2.5499999999999901</v>
      </c>
      <c r="P117" s="34">
        <v>2.1666666666666501</v>
      </c>
      <c r="Q117" s="35">
        <v>94.147074064280204</v>
      </c>
      <c r="R117" s="36">
        <v>0.47353703214007198</v>
      </c>
      <c r="S117" s="114">
        <v>3</v>
      </c>
      <c r="T117" s="38">
        <v>1</v>
      </c>
      <c r="U117" s="29">
        <v>-1.05</v>
      </c>
      <c r="V117" s="29">
        <v>-0.250000000000004</v>
      </c>
      <c r="W117" s="39"/>
      <c r="X117" s="40">
        <v>62</v>
      </c>
      <c r="Y117" s="29">
        <v>119</v>
      </c>
      <c r="Z117" s="29">
        <v>21</v>
      </c>
      <c r="AA117" s="26" t="s">
        <v>57</v>
      </c>
      <c r="AB117" s="41" t="s">
        <v>58</v>
      </c>
      <c r="AC117" s="42" t="str">
        <f>"" &amp; IF(AND(S117&lt;=-1.5,NOT(ISBLANK(AQ117))),"Z","")</f>
        <v/>
      </c>
      <c r="AD117" s="43" t="str">
        <f t="shared" si="18"/>
        <v>***</v>
      </c>
      <c r="AE117" s="44"/>
      <c r="AF117" s="45"/>
      <c r="AG117" s="46" t="str">
        <f t="shared" si="19"/>
        <v/>
      </c>
      <c r="AH117" s="30">
        <v>6</v>
      </c>
      <c r="AI117" s="47">
        <v>62</v>
      </c>
      <c r="AJ117" s="43" t="str">
        <f t="shared" si="20"/>
        <v>**</v>
      </c>
      <c r="AK117" s="42" t="str">
        <f t="shared" si="21"/>
        <v>3T</v>
      </c>
      <c r="AL117" s="46" t="str">
        <f t="shared" si="22"/>
        <v/>
      </c>
      <c r="AM117" s="40">
        <v>62</v>
      </c>
      <c r="AN117" s="49" t="str">
        <f>CONCATENATE(IF(AND(OR(M117=1,M117=2,M117=3,M117=4),Q117&gt;=97.5),"G",IF(OR(AND(N117&lt;=3,M117&lt;8,T117&gt;-1.6,Q117&gt;=95,Q117&lt;300),AND(OR(M117=1,M117=2,M117=3),Q117&lt;97.5)),"GR","")),"*")</f>
        <v>*</v>
      </c>
      <c r="AO117" s="29">
        <v>0</v>
      </c>
      <c r="AP117" s="28"/>
      <c r="AQ117" s="28"/>
      <c r="AR117" s="28"/>
      <c r="AS117" s="28"/>
      <c r="AT117" s="50" t="str">
        <f t="shared" si="23"/>
        <v/>
      </c>
      <c r="AU117" s="48" t="str">
        <f t="shared" si="24"/>
        <v/>
      </c>
      <c r="AV117" s="48" t="str">
        <f t="shared" si="25"/>
        <v/>
      </c>
      <c r="AW117" s="26" t="s">
        <v>6</v>
      </c>
      <c r="AX117" s="74">
        <v>3.2</v>
      </c>
      <c r="AY117" s="52">
        <v>1118</v>
      </c>
      <c r="AZ117" s="24" t="s">
        <v>65</v>
      </c>
      <c r="BA117" s="29">
        <v>86.447074064280102</v>
      </c>
      <c r="BB117" s="66">
        <v>84.727074064280103</v>
      </c>
      <c r="BC117" s="54" t="s">
        <v>3040</v>
      </c>
      <c r="BD117" s="29">
        <v>3</v>
      </c>
      <c r="BE117" s="55"/>
      <c r="BF117" s="55"/>
      <c r="BG117" s="55"/>
      <c r="BH117" s="55"/>
      <c r="BI117" s="188" t="s">
        <v>2543</v>
      </c>
      <c r="BJ117" s="69" t="s">
        <v>778</v>
      </c>
      <c r="BK117" s="68" t="s">
        <v>2467</v>
      </c>
      <c r="BL117" s="68" t="s">
        <v>943</v>
      </c>
      <c r="BM117" s="68" t="s">
        <v>2468</v>
      </c>
      <c r="BN117" s="69" t="s">
        <v>162</v>
      </c>
      <c r="BO117" s="17"/>
      <c r="BP117" s="29">
        <v>119</v>
      </c>
      <c r="BQ117" s="29">
        <v>0</v>
      </c>
      <c r="BR117" s="56">
        <v>95.15</v>
      </c>
      <c r="BS117" s="76" t="s">
        <v>88</v>
      </c>
      <c r="BT117" s="26"/>
      <c r="BU117" s="26"/>
      <c r="BV117" s="26"/>
      <c r="BW117" s="26"/>
      <c r="BX117" s="17"/>
      <c r="BY117" s="17"/>
      <c r="BZ117" s="49" t="str">
        <f t="shared" si="26"/>
        <v>3T</v>
      </c>
    </row>
    <row r="118" spans="1:78" ht="46.5" x14ac:dyDescent="0.25">
      <c r="A118" s="26" t="s">
        <v>3029</v>
      </c>
      <c r="B118" s="26" t="s">
        <v>187</v>
      </c>
      <c r="C118" s="27" t="s">
        <v>212</v>
      </c>
      <c r="D118" s="28"/>
      <c r="E118" s="28"/>
      <c r="F118" s="58">
        <v>1200</v>
      </c>
      <c r="G118" s="80">
        <v>3</v>
      </c>
      <c r="H118" s="31" t="s">
        <v>6</v>
      </c>
      <c r="I118" s="32">
        <v>10</v>
      </c>
      <c r="J118" s="33">
        <v>5</v>
      </c>
      <c r="K118" s="32">
        <v>7</v>
      </c>
      <c r="L118" s="33">
        <v>2</v>
      </c>
      <c r="M118" s="32">
        <v>2</v>
      </c>
      <c r="N118" s="33">
        <v>0</v>
      </c>
      <c r="O118" s="29">
        <v>-3.1000000000000099</v>
      </c>
      <c r="P118" s="29">
        <v>-5.9812500000000002</v>
      </c>
      <c r="Q118" s="35">
        <v>94.573254075266703</v>
      </c>
      <c r="R118" s="35">
        <v>-2.5633729623667301</v>
      </c>
      <c r="S118" s="37">
        <v>3</v>
      </c>
      <c r="T118" s="38">
        <v>2.2000000000000002</v>
      </c>
      <c r="U118" s="29">
        <v>4.2</v>
      </c>
      <c r="V118" s="29">
        <v>6.05</v>
      </c>
      <c r="W118" s="39"/>
      <c r="X118" s="40">
        <v>61</v>
      </c>
      <c r="Y118" s="72">
        <v>116</v>
      </c>
      <c r="Z118" s="29">
        <v>14</v>
      </c>
      <c r="AA118" s="26" t="s">
        <v>80</v>
      </c>
      <c r="AB118" s="41" t="s">
        <v>58</v>
      </c>
      <c r="AC118" s="42" t="str">
        <f>"" &amp; IF(AND(S118&lt;=-1.5,NOT(ISBLANK(AQ118))),"Z","")</f>
        <v/>
      </c>
      <c r="AD118" s="43" t="str">
        <f t="shared" si="18"/>
        <v/>
      </c>
      <c r="AE118" s="48" t="str">
        <f>IF(AND(BD118&gt;2,OR(ISNUMBER(SEARCH("P",AA118)),ISNUMBER(SEARCH("EP",AA118)),ISNUMBER(SEARCH("E",AA118)))),"WP@",IF(BD118&gt;2,"W@",IF(OR(ISNUMBER(SEARCH("P",AA118)),ISNUMBER(SEARCH("EP",AA118)),ISNUMBER(SEARCH("E",AA118))),"P@","@")))</f>
        <v>@</v>
      </c>
      <c r="AF118" s="45" t="s">
        <v>552</v>
      </c>
      <c r="AG118" s="46" t="str">
        <f t="shared" si="19"/>
        <v/>
      </c>
      <c r="AH118" s="30">
        <v>3</v>
      </c>
      <c r="AI118" s="47">
        <v>61</v>
      </c>
      <c r="AJ118" s="48" t="str">
        <f t="shared" si="20"/>
        <v>*</v>
      </c>
      <c r="AK118" s="42">
        <f t="shared" si="21"/>
        <v>6</v>
      </c>
      <c r="AL118" s="46" t="str">
        <f t="shared" si="22"/>
        <v>***</v>
      </c>
      <c r="AM118" s="40">
        <v>61</v>
      </c>
      <c r="AN118" s="81" t="str">
        <f>IF(AND(OR(M118=1,M118=2,M118=3,M118=4),Q118&gt;=97.5),"G",IF(OR(AND(N118&lt;=3,M118&lt;8,T118&gt;-1.6,Q118&gt;=95,Q118&lt;300),AND(OR(M118=1,M118=2,M118=3),Q118&lt;97.5)),"GR",""))</f>
        <v>GR</v>
      </c>
      <c r="AO118" s="82">
        <v>3</v>
      </c>
      <c r="AP118" s="28"/>
      <c r="AQ118" s="28"/>
      <c r="AR118" s="28"/>
      <c r="AS118" s="28"/>
      <c r="AT118" s="50" t="str">
        <f t="shared" si="23"/>
        <v>$$</v>
      </c>
      <c r="AU118" s="48" t="str">
        <f t="shared" si="24"/>
        <v/>
      </c>
      <c r="AV118" s="48" t="str">
        <f t="shared" si="25"/>
        <v/>
      </c>
      <c r="AW118" s="26" t="s">
        <v>6</v>
      </c>
      <c r="AX118" s="51">
        <v>3.6</v>
      </c>
      <c r="AY118" s="52">
        <v>1140</v>
      </c>
      <c r="AZ118" s="24" t="s">
        <v>65</v>
      </c>
      <c r="BA118" s="29">
        <v>88.273254075266607</v>
      </c>
      <c r="BB118" s="66">
        <v>84.139920741933196</v>
      </c>
      <c r="BC118" s="54" t="s">
        <v>2150</v>
      </c>
      <c r="BD118" s="29">
        <v>1</v>
      </c>
      <c r="BE118" s="55"/>
      <c r="BF118" s="55"/>
      <c r="BG118" s="55"/>
      <c r="BH118" s="55"/>
      <c r="BI118" s="190" t="s">
        <v>3041</v>
      </c>
      <c r="BJ118" s="68" t="s">
        <v>778</v>
      </c>
      <c r="BK118" s="69" t="s">
        <v>1055</v>
      </c>
      <c r="BL118" s="68" t="s">
        <v>1418</v>
      </c>
      <c r="BM118" s="68" t="s">
        <v>1419</v>
      </c>
      <c r="BN118" s="68"/>
      <c r="BO118" s="17"/>
      <c r="BP118" s="29">
        <v>116</v>
      </c>
      <c r="BQ118" s="82">
        <v>3</v>
      </c>
      <c r="BR118" s="56">
        <v>91.7</v>
      </c>
      <c r="BS118" s="57" t="s">
        <v>126</v>
      </c>
      <c r="BT118" s="26"/>
      <c r="BU118" s="26"/>
      <c r="BV118" s="49" t="str">
        <f>IF(AND(BD118&gt;2,OR(ISNUMBER(SEARCH("P",AA118)),ISNUMBER(SEARCH("EP",AA118)),ISNUMBER(SEARCH("E",AA118)))),"WP@",IF(BD118&gt;2,"W@",IF(OR(ISNUMBER(SEARCH("P",AA118)),ISNUMBER(SEARCH("EP",AA118)),ISNUMBER(SEARCH("E",AA118))),"P@","@")))</f>
        <v>@</v>
      </c>
      <c r="BW118" s="26"/>
      <c r="BX118" s="17"/>
      <c r="BY118" s="17"/>
      <c r="BZ118" s="49">
        <f t="shared" si="26"/>
        <v>6</v>
      </c>
    </row>
    <row r="119" spans="1:78" ht="46.5" x14ac:dyDescent="0.25">
      <c r="A119" s="26" t="s">
        <v>3029</v>
      </c>
      <c r="B119" s="26" t="s">
        <v>551</v>
      </c>
      <c r="C119" s="27" t="s">
        <v>352</v>
      </c>
      <c r="D119" s="28"/>
      <c r="E119" s="28"/>
      <c r="F119" s="58">
        <v>1200</v>
      </c>
      <c r="G119" s="30">
        <v>11</v>
      </c>
      <c r="H119" s="31" t="s">
        <v>6</v>
      </c>
      <c r="I119" s="59">
        <v>10</v>
      </c>
      <c r="J119" s="33">
        <v>6</v>
      </c>
      <c r="K119" s="59">
        <v>11</v>
      </c>
      <c r="L119" s="33">
        <v>6</v>
      </c>
      <c r="M119" s="59">
        <v>4</v>
      </c>
      <c r="N119" s="33">
        <v>3</v>
      </c>
      <c r="O119" s="29">
        <v>-1.30000000000001</v>
      </c>
      <c r="P119" s="29">
        <v>-0.60000000000001796</v>
      </c>
      <c r="Q119" s="35">
        <v>97.197300451676398</v>
      </c>
      <c r="R119" s="36">
        <v>1.04865022583816</v>
      </c>
      <c r="S119" s="37">
        <v>0</v>
      </c>
      <c r="T119" s="38">
        <v>3.5</v>
      </c>
      <c r="U119" s="29">
        <v>-0.15000000000000599</v>
      </c>
      <c r="V119" s="29">
        <v>2.6</v>
      </c>
      <c r="W119" s="39"/>
      <c r="X119" s="40">
        <v>63</v>
      </c>
      <c r="Y119" s="72">
        <v>120</v>
      </c>
      <c r="Z119" s="29">
        <v>10</v>
      </c>
      <c r="AA119" s="26" t="s">
        <v>57</v>
      </c>
      <c r="AB119" s="41" t="s">
        <v>58</v>
      </c>
      <c r="AC119" s="42" t="str">
        <f>"i" &amp; IF(AND(S119&lt;=-1.5,NOT(ISBLANK(AQ119))),"Z","")</f>
        <v>i</v>
      </c>
      <c r="AD119" s="43" t="str">
        <f t="shared" si="18"/>
        <v/>
      </c>
      <c r="AE119" s="48" t="str">
        <f>IF(AND(BD119&gt;2,OR(ISNUMBER(SEARCH("P",AA119)),ISNUMBER(SEARCH("EP",AA119)),ISNUMBER(SEARCH("E",AA119)))),"WP@",IF(BD119&gt;2,"W@",IF(OR(ISNUMBER(SEARCH("P",AA119)),ISNUMBER(SEARCH("EP",AA119)),ISNUMBER(SEARCH("E",AA119))),"P@","@")))</f>
        <v>@</v>
      </c>
      <c r="AF119" s="45"/>
      <c r="AG119" s="46" t="str">
        <f t="shared" si="19"/>
        <v/>
      </c>
      <c r="AH119" s="30">
        <v>11</v>
      </c>
      <c r="AI119" s="47">
        <v>63</v>
      </c>
      <c r="AJ119" s="48" t="str">
        <f t="shared" si="20"/>
        <v/>
      </c>
      <c r="AK119" s="42" t="str">
        <f t="shared" si="21"/>
        <v/>
      </c>
      <c r="AL119" s="46" t="str">
        <f t="shared" si="22"/>
        <v>**</v>
      </c>
      <c r="AM119" s="40">
        <v>63</v>
      </c>
      <c r="AN119" s="81" t="str">
        <f>CONCATENATE(IF(AND(OR(M119=1,M119=2,M119=3,M119=4),Q119&gt;=97.5),"G",IF(OR(AND(N119&lt;=3,M119&lt;8,T119&gt;-1.6,Q119&gt;=95,Q119&lt;300),AND(OR(M119=1,M119=2,M119=3),Q119&lt;97.5)),"GR","")),"*")</f>
        <v>GR*</v>
      </c>
      <c r="AO119" s="82">
        <v>1</v>
      </c>
      <c r="AP119" s="28"/>
      <c r="AQ119" s="28"/>
      <c r="AR119" s="28" t="s">
        <v>34</v>
      </c>
      <c r="AS119" s="28" t="s">
        <v>66</v>
      </c>
      <c r="AT119" s="50" t="str">
        <f t="shared" si="23"/>
        <v>$</v>
      </c>
      <c r="AU119" s="48" t="str">
        <f t="shared" si="24"/>
        <v/>
      </c>
      <c r="AV119" s="48" t="str">
        <f t="shared" si="25"/>
        <v/>
      </c>
      <c r="AW119" s="26" t="s">
        <v>6</v>
      </c>
      <c r="AX119" s="51">
        <v>2.5</v>
      </c>
      <c r="AY119" s="79">
        <v>1131</v>
      </c>
      <c r="AZ119" s="24" t="s">
        <v>65</v>
      </c>
      <c r="BA119" s="29">
        <v>90.097300451676304</v>
      </c>
      <c r="BB119" s="66">
        <v>87.574633785009695</v>
      </c>
      <c r="BC119" s="54" t="s">
        <v>3042</v>
      </c>
      <c r="BD119" s="29">
        <v>1</v>
      </c>
      <c r="BE119" s="100">
        <v>19.4444444444444</v>
      </c>
      <c r="BF119" s="101">
        <v>44.4444444444444</v>
      </c>
      <c r="BG119" s="102">
        <v>36</v>
      </c>
      <c r="BH119" s="102">
        <v>36</v>
      </c>
      <c r="BI119" s="190" t="s">
        <v>3043</v>
      </c>
      <c r="BJ119" s="68" t="s">
        <v>743</v>
      </c>
      <c r="BK119" s="68" t="s">
        <v>1418</v>
      </c>
      <c r="BL119" s="68" t="s">
        <v>1311</v>
      </c>
      <c r="BM119" s="68" t="s">
        <v>2680</v>
      </c>
      <c r="BN119" s="68"/>
      <c r="BO119" s="17"/>
      <c r="BP119" s="29">
        <v>120</v>
      </c>
      <c r="BQ119" s="82">
        <v>1</v>
      </c>
      <c r="BR119" s="56">
        <v>92.5</v>
      </c>
      <c r="BS119" s="76" t="s">
        <v>108</v>
      </c>
      <c r="BT119" s="26"/>
      <c r="BU119" s="26"/>
      <c r="BV119" s="49" t="str">
        <f>IF(AND(BD119&gt;2,OR(ISNUMBER(SEARCH("P",AA119)),ISNUMBER(SEARCH("EP",AA119)),ISNUMBER(SEARCH("E",AA119)))),"WP@",IF(BD119&gt;2,"W@",IF(OR(ISNUMBER(SEARCH("P",AA119)),ISNUMBER(SEARCH("EP",AA119)),ISNUMBER(SEARCH("E",AA119))),"P@","@")))</f>
        <v>@</v>
      </c>
      <c r="BW119" s="26"/>
      <c r="BX119" s="17"/>
      <c r="BY119" s="17"/>
      <c r="BZ119" s="49" t="str">
        <f t="shared" si="26"/>
        <v/>
      </c>
    </row>
    <row r="120" spans="1:78" ht="46.5" x14ac:dyDescent="0.25">
      <c r="A120" s="26" t="s">
        <v>3029</v>
      </c>
      <c r="B120" s="143" t="s">
        <v>276</v>
      </c>
      <c r="C120" s="27" t="s">
        <v>212</v>
      </c>
      <c r="D120" s="28"/>
      <c r="E120" s="28"/>
      <c r="F120" s="58">
        <v>1200</v>
      </c>
      <c r="G120" s="30">
        <v>7</v>
      </c>
      <c r="H120" s="31" t="s">
        <v>6</v>
      </c>
      <c r="I120" s="32">
        <v>10</v>
      </c>
      <c r="J120" s="33">
        <v>7</v>
      </c>
      <c r="K120" s="32">
        <v>9</v>
      </c>
      <c r="L120" s="33">
        <v>4</v>
      </c>
      <c r="M120" s="32">
        <v>9</v>
      </c>
      <c r="N120" s="33">
        <v>2</v>
      </c>
      <c r="O120" s="29">
        <v>-0.80000000000000104</v>
      </c>
      <c r="P120" s="60">
        <v>-1.75833333333334</v>
      </c>
      <c r="Q120" s="35">
        <v>95.471088430243796</v>
      </c>
      <c r="R120" s="35">
        <v>-0.31445578487819098</v>
      </c>
      <c r="S120" s="37">
        <v>4</v>
      </c>
      <c r="T120" s="38">
        <v>1.25</v>
      </c>
      <c r="U120" s="29">
        <v>-0.19999999999999599</v>
      </c>
      <c r="V120" s="60">
        <v>0.85000000000000897</v>
      </c>
      <c r="W120" s="39"/>
      <c r="X120" s="62">
        <v>63</v>
      </c>
      <c r="Y120" s="29">
        <v>123</v>
      </c>
      <c r="Z120" s="29">
        <v>25</v>
      </c>
      <c r="AA120" s="26" t="s">
        <v>57</v>
      </c>
      <c r="AB120" s="41" t="s">
        <v>58</v>
      </c>
      <c r="AC120" s="42" t="str">
        <f>"" &amp; IF(AND(S120&lt;=-1.5,NOT(ISBLANK(AQ120))),"Z","")</f>
        <v/>
      </c>
      <c r="AD120" s="48" t="str">
        <f t="shared" si="18"/>
        <v/>
      </c>
      <c r="AE120" s="44"/>
      <c r="AF120" s="45" t="s">
        <v>102</v>
      </c>
      <c r="AG120" s="46" t="str">
        <f t="shared" si="19"/>
        <v/>
      </c>
      <c r="AH120" s="30">
        <v>7</v>
      </c>
      <c r="AI120" s="62">
        <v>63</v>
      </c>
      <c r="AJ120" s="48" t="str">
        <f t="shared" si="20"/>
        <v>*</v>
      </c>
      <c r="AK120" s="42" t="str">
        <f t="shared" si="21"/>
        <v>3T</v>
      </c>
      <c r="AL120" s="63" t="str">
        <f t="shared" si="22"/>
        <v/>
      </c>
      <c r="AM120" s="62">
        <v>63</v>
      </c>
      <c r="AN120" s="49" t="str">
        <f>IF(AND(OR(M120=1,M120=2,M120=3,M120=4),Q120&gt;=97.5),"G",IF(OR(AND(N120&lt;=3,M120&lt;8,T120&gt;-1.6,Q120&gt;=95,Q120&lt;300),AND(OR(M120=1,M120=2,M120=3),Q120&lt;97.5)),"GR",""))</f>
        <v/>
      </c>
      <c r="AO120" s="29">
        <v>0</v>
      </c>
      <c r="AP120" s="28"/>
      <c r="AQ120" s="28"/>
      <c r="AR120" s="28"/>
      <c r="AS120" s="28" t="s">
        <v>66</v>
      </c>
      <c r="AT120" s="50" t="str">
        <f t="shared" si="23"/>
        <v/>
      </c>
      <c r="AU120" s="48" t="str">
        <f t="shared" si="24"/>
        <v/>
      </c>
      <c r="AV120" s="48" t="str">
        <f t="shared" si="25"/>
        <v/>
      </c>
      <c r="AW120" s="26" t="s">
        <v>6</v>
      </c>
      <c r="AX120" s="51">
        <v>2.9</v>
      </c>
      <c r="AY120" s="65">
        <v>1137</v>
      </c>
      <c r="AZ120" s="24" t="s">
        <v>65</v>
      </c>
      <c r="BA120" s="29">
        <v>88.371088430243603</v>
      </c>
      <c r="BB120" s="66">
        <v>88.568421763577007</v>
      </c>
      <c r="BC120" s="54" t="s">
        <v>3044</v>
      </c>
      <c r="BD120" s="29">
        <v>1</v>
      </c>
      <c r="BE120" s="55"/>
      <c r="BF120" s="55"/>
      <c r="BG120" s="55"/>
      <c r="BH120" s="55"/>
      <c r="BI120" s="190" t="s">
        <v>3045</v>
      </c>
      <c r="BJ120" s="68" t="s">
        <v>634</v>
      </c>
      <c r="BK120" s="68" t="s">
        <v>2962</v>
      </c>
      <c r="BL120" s="68" t="s">
        <v>1271</v>
      </c>
      <c r="BM120" s="68" t="s">
        <v>2982</v>
      </c>
      <c r="BN120" s="68" t="s">
        <v>2983</v>
      </c>
      <c r="BO120" s="17"/>
      <c r="BP120" s="29">
        <v>123</v>
      </c>
      <c r="BQ120" s="29">
        <v>0</v>
      </c>
      <c r="BR120" s="56">
        <v>92.4</v>
      </c>
      <c r="BS120" s="76" t="s">
        <v>108</v>
      </c>
      <c r="BT120" s="26"/>
      <c r="BU120" s="26"/>
      <c r="BV120" s="26"/>
      <c r="BW120" s="26"/>
      <c r="BX120" s="17"/>
      <c r="BY120" s="17"/>
      <c r="BZ120" s="49" t="str">
        <f t="shared" si="26"/>
        <v>3T</v>
      </c>
    </row>
    <row r="121" spans="1:78" ht="46.5" x14ac:dyDescent="0.25">
      <c r="A121" s="26" t="s">
        <v>3029</v>
      </c>
      <c r="B121" s="138" t="s">
        <v>3046</v>
      </c>
      <c r="C121" s="27" t="s">
        <v>136</v>
      </c>
      <c r="D121" s="28"/>
      <c r="E121" s="28"/>
      <c r="F121" s="58">
        <v>1200</v>
      </c>
      <c r="G121" s="80">
        <v>4</v>
      </c>
      <c r="H121" s="31" t="s">
        <v>78</v>
      </c>
      <c r="I121" s="32">
        <v>10</v>
      </c>
      <c r="J121" s="33">
        <v>6</v>
      </c>
      <c r="K121" s="32">
        <v>8</v>
      </c>
      <c r="L121" s="33">
        <v>6</v>
      </c>
      <c r="M121" s="32">
        <v>2</v>
      </c>
      <c r="N121" s="33">
        <v>0</v>
      </c>
      <c r="O121" s="29">
        <v>1.1499999999999999</v>
      </c>
      <c r="P121" s="38">
        <v>0.97500000000000098</v>
      </c>
      <c r="Q121" s="36">
        <v>101.61634328980701</v>
      </c>
      <c r="R121" s="36">
        <v>0.80817164490340998</v>
      </c>
      <c r="S121" s="37">
        <v>0</v>
      </c>
      <c r="T121" s="38">
        <v>5.8</v>
      </c>
      <c r="U121" s="29">
        <v>-0.29999999999999399</v>
      </c>
      <c r="V121" s="38">
        <v>4.4999999999999902</v>
      </c>
      <c r="W121" s="39"/>
      <c r="X121" s="40">
        <v>62</v>
      </c>
      <c r="Y121" s="72">
        <v>115</v>
      </c>
      <c r="Z121" s="29">
        <v>21</v>
      </c>
      <c r="AA121" s="26" t="s">
        <v>57</v>
      </c>
      <c r="AB121" s="41" t="s">
        <v>58</v>
      </c>
      <c r="AC121" s="42" t="str">
        <f>"i" &amp; IF(AND(S121&lt;=-1.5,NOT(ISBLANK(AQ121))),"Z","")</f>
        <v>i</v>
      </c>
      <c r="AD121" s="43" t="str">
        <f t="shared" si="18"/>
        <v/>
      </c>
      <c r="AE121" s="44"/>
      <c r="AF121" s="45" t="s">
        <v>681</v>
      </c>
      <c r="AG121" s="46" t="str">
        <f t="shared" si="19"/>
        <v/>
      </c>
      <c r="AH121" s="30">
        <v>4</v>
      </c>
      <c r="AI121" s="47">
        <v>62</v>
      </c>
      <c r="AJ121" s="48" t="str">
        <f t="shared" si="20"/>
        <v/>
      </c>
      <c r="AK121" s="42" t="str">
        <f t="shared" si="21"/>
        <v/>
      </c>
      <c r="AL121" s="46" t="str">
        <f t="shared" si="22"/>
        <v>*</v>
      </c>
      <c r="AM121" s="40">
        <v>62</v>
      </c>
      <c r="AN121" s="103" t="str">
        <f>IF(AND(OR(M121=1,M121=2,M121=3,M121=4),Q121&gt;=97.5),"G",IF(OR(AND(N121&lt;=3,M121&lt;8,T121&gt;-1.6,Q121&gt;=95,Q121&lt;300),AND(OR(M121=1,M121=2,M121=3),Q121&lt;97.5)),"GR",""))</f>
        <v>G</v>
      </c>
      <c r="AO121" s="82">
        <v>1</v>
      </c>
      <c r="AP121" s="28"/>
      <c r="AQ121" s="28"/>
      <c r="AR121" s="28"/>
      <c r="AS121" s="28"/>
      <c r="AT121" s="50" t="str">
        <f t="shared" si="23"/>
        <v/>
      </c>
      <c r="AU121" s="48" t="str">
        <f t="shared" si="24"/>
        <v/>
      </c>
      <c r="AV121" s="48" t="str">
        <f t="shared" si="25"/>
        <v/>
      </c>
      <c r="AW121" s="26" t="s">
        <v>78</v>
      </c>
      <c r="AX121" s="64">
        <v>5.5</v>
      </c>
      <c r="AY121" s="79">
        <v>1131</v>
      </c>
      <c r="AZ121" s="24" t="s">
        <v>65</v>
      </c>
      <c r="BA121" s="29">
        <v>95.216343289806801</v>
      </c>
      <c r="BB121" s="66">
        <v>89.483009956473495</v>
      </c>
      <c r="BC121" s="54"/>
      <c r="BD121" s="26"/>
      <c r="BE121" s="100">
        <v>17.943548387096801</v>
      </c>
      <c r="BF121" s="101">
        <v>44.2708333333333</v>
      </c>
      <c r="BG121" s="102">
        <v>496</v>
      </c>
      <c r="BH121" s="102">
        <v>192</v>
      </c>
      <c r="BI121" s="190" t="s">
        <v>2326</v>
      </c>
      <c r="BJ121" s="68" t="s">
        <v>3047</v>
      </c>
      <c r="BK121" s="68" t="s">
        <v>976</v>
      </c>
      <c r="BL121" s="68" t="s">
        <v>948</v>
      </c>
      <c r="BM121" s="68" t="s">
        <v>833</v>
      </c>
      <c r="BN121" s="68"/>
      <c r="BO121" s="17"/>
      <c r="BP121" s="29">
        <v>115</v>
      </c>
      <c r="BQ121" s="82">
        <v>1</v>
      </c>
      <c r="BR121" s="56">
        <v>94.95</v>
      </c>
      <c r="BS121" s="76" t="s">
        <v>432</v>
      </c>
      <c r="BT121" s="26"/>
      <c r="BU121" s="26"/>
      <c r="BV121" s="26"/>
      <c r="BW121" s="26"/>
      <c r="BX121" s="17"/>
      <c r="BY121" s="17"/>
      <c r="BZ121" s="49" t="str">
        <f t="shared" si="26"/>
        <v/>
      </c>
    </row>
    <row r="122" spans="1:78" ht="18.75" customHeight="1" x14ac:dyDescent="0.25">
      <c r="A122" s="17"/>
      <c r="B122" s="164" t="s">
        <v>65</v>
      </c>
      <c r="C122" s="16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65" t="s">
        <v>444</v>
      </c>
      <c r="R122" s="165"/>
      <c r="S122" s="17"/>
      <c r="T122" s="121" t="s">
        <v>169</v>
      </c>
      <c r="U122" s="17"/>
      <c r="V122" s="17"/>
      <c r="W122" s="17"/>
      <c r="X122" s="91">
        <v>65</v>
      </c>
      <c r="Y122" s="113" t="s">
        <v>1534</v>
      </c>
      <c r="Z122" s="95">
        <v>7</v>
      </c>
      <c r="AA122" s="94">
        <v>7</v>
      </c>
      <c r="AB122" s="17"/>
      <c r="AC122" s="17"/>
      <c r="AD122" s="17"/>
      <c r="AE122" s="17"/>
      <c r="AF122" s="17"/>
      <c r="AG122" s="17"/>
      <c r="AH122" s="17"/>
      <c r="AI122" s="91">
        <v>65</v>
      </c>
      <c r="AJ122" s="17"/>
      <c r="AK122" s="17"/>
      <c r="AL122" s="17"/>
      <c r="AM122" s="91">
        <v>65</v>
      </c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4">
        <v>9.6</v>
      </c>
      <c r="AY122" s="95">
        <v>1131</v>
      </c>
      <c r="AZ122" s="17"/>
      <c r="BA122" s="17"/>
      <c r="BB122" s="17"/>
      <c r="BC122" s="17"/>
      <c r="BD122" s="17"/>
      <c r="BE122" s="17"/>
      <c r="BF122" s="17"/>
      <c r="BG122" s="17"/>
      <c r="BH122" s="17"/>
      <c r="BI122" s="187"/>
      <c r="BJ122" s="17"/>
      <c r="BK122" s="17"/>
      <c r="BL122" s="17"/>
      <c r="BM122" s="17"/>
      <c r="BN122" s="17"/>
      <c r="BO122" s="17"/>
      <c r="BP122" s="113" t="s">
        <v>1534</v>
      </c>
      <c r="BQ122" s="17"/>
      <c r="BR122" s="17"/>
      <c r="BS122" s="17"/>
      <c r="BT122" s="17"/>
      <c r="BU122" s="17"/>
      <c r="BV122" s="17"/>
      <c r="BW122" s="17"/>
      <c r="BX122" s="29">
        <v>0</v>
      </c>
      <c r="BY122" s="26" t="s">
        <v>149</v>
      </c>
      <c r="BZ122" s="17"/>
    </row>
    <row r="123" spans="1:78" x14ac:dyDescent="0.25">
      <c r="A123" s="17"/>
      <c r="B123" s="164"/>
      <c r="C123" s="164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68" t="s">
        <v>3048</v>
      </c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  <c r="AC123" s="168"/>
      <c r="AD123" s="168"/>
      <c r="AE123" s="168"/>
      <c r="AF123" s="168"/>
      <c r="AG123" s="168"/>
      <c r="AH123" s="168"/>
      <c r="AI123" s="168"/>
      <c r="AJ123" s="168"/>
      <c r="AK123" s="168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67"/>
      <c r="AY123" s="96" t="s">
        <v>291</v>
      </c>
      <c r="AZ123" s="17"/>
      <c r="BA123" s="17"/>
      <c r="BB123" s="17"/>
      <c r="BC123" s="17"/>
      <c r="BD123" s="17"/>
      <c r="BE123" s="17"/>
      <c r="BF123" s="17"/>
      <c r="BG123" s="17"/>
      <c r="BH123" s="17"/>
      <c r="BI123" s="18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</row>
    <row r="124" spans="1:78" ht="30" customHeight="1" x14ac:dyDescent="0.25">
      <c r="A124" s="163" t="s">
        <v>3049</v>
      </c>
      <c r="B124" s="153"/>
      <c r="C124" s="153"/>
      <c r="D124" s="153"/>
      <c r="E124" s="153"/>
      <c r="F124" s="153"/>
      <c r="G124" s="153"/>
      <c r="H124" s="153"/>
      <c r="I124" s="153"/>
      <c r="J124" s="153"/>
      <c r="K124" s="153"/>
      <c r="L124" s="153"/>
      <c r="M124" s="153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  <c r="AJ124" s="153"/>
      <c r="AK124" s="153"/>
      <c r="AL124" s="153"/>
      <c r="AM124" s="153"/>
      <c r="AN124" s="153"/>
      <c r="AO124" s="153"/>
      <c r="AP124" s="153"/>
      <c r="AQ124" s="153"/>
      <c r="AR124" s="153"/>
      <c r="AS124" s="153"/>
      <c r="AT124" s="153"/>
      <c r="AU124" s="153"/>
      <c r="AV124" s="153"/>
      <c r="AW124" s="153"/>
      <c r="AX124" s="153"/>
      <c r="AY124" s="153"/>
      <c r="AZ124" s="153"/>
      <c r="BA124" s="153"/>
      <c r="BB124" s="153"/>
      <c r="BC124" s="153"/>
      <c r="BD124" s="153"/>
      <c r="BE124" s="153"/>
      <c r="BF124" s="153"/>
      <c r="BG124" s="153"/>
      <c r="BH124" s="153"/>
      <c r="BI124" s="153"/>
      <c r="BJ124" s="153"/>
      <c r="BK124" s="153"/>
      <c r="BL124" s="153"/>
      <c r="BM124" s="153"/>
      <c r="BN124" s="153"/>
      <c r="BO124" s="153"/>
      <c r="BP124" s="153"/>
      <c r="BQ124" s="153"/>
      <c r="BR124" s="153"/>
      <c r="BS124" s="153"/>
      <c r="BT124" s="153"/>
      <c r="BU124" s="153"/>
      <c r="BV124" s="153"/>
      <c r="BW124" s="153"/>
      <c r="BX124" s="153"/>
      <c r="BY124" s="17"/>
      <c r="BZ124" s="17"/>
    </row>
    <row r="125" spans="1:78" x14ac:dyDescent="0.25">
      <c r="A125" s="18" t="s">
        <v>1</v>
      </c>
      <c r="B125" s="18" t="s">
        <v>2</v>
      </c>
      <c r="C125" s="18" t="s">
        <v>3</v>
      </c>
      <c r="D125" s="19"/>
      <c r="E125" s="19"/>
      <c r="F125" s="18" t="s">
        <v>4</v>
      </c>
      <c r="G125" s="20" t="s">
        <v>5</v>
      </c>
      <c r="H125" s="21" t="s">
        <v>6</v>
      </c>
      <c r="I125" s="154" t="s">
        <v>7</v>
      </c>
      <c r="J125" s="155"/>
      <c r="K125" s="155"/>
      <c r="L125" s="155"/>
      <c r="M125" s="155"/>
      <c r="N125" s="155"/>
      <c r="O125" s="21" t="s">
        <v>8</v>
      </c>
      <c r="P125" s="21" t="s">
        <v>9</v>
      </c>
      <c r="Q125" s="22" t="s">
        <v>10</v>
      </c>
      <c r="R125" s="22" t="s">
        <v>11</v>
      </c>
      <c r="S125" s="21" t="s">
        <v>12</v>
      </c>
      <c r="T125" s="21" t="s">
        <v>13</v>
      </c>
      <c r="U125" s="21" t="s">
        <v>14</v>
      </c>
      <c r="V125" s="21" t="s">
        <v>15</v>
      </c>
      <c r="W125" s="23" t="s">
        <v>16</v>
      </c>
      <c r="X125" s="21" t="s">
        <v>17</v>
      </c>
      <c r="Y125" s="21" t="s">
        <v>18</v>
      </c>
      <c r="Z125" s="21" t="s">
        <v>19</v>
      </c>
      <c r="AA125" s="21" t="s">
        <v>20</v>
      </c>
      <c r="AB125" s="21" t="s">
        <v>21</v>
      </c>
      <c r="AC125" s="21" t="s">
        <v>22</v>
      </c>
      <c r="AD125" s="21" t="s">
        <v>23</v>
      </c>
      <c r="AE125" s="21" t="s">
        <v>24</v>
      </c>
      <c r="AF125" s="21" t="s">
        <v>25</v>
      </c>
      <c r="AG125" s="21" t="s">
        <v>26</v>
      </c>
      <c r="AH125" s="21" t="s">
        <v>5</v>
      </c>
      <c r="AI125" s="21" t="s">
        <v>17</v>
      </c>
      <c r="AJ125" s="21" t="s">
        <v>27</v>
      </c>
      <c r="AK125" s="21" t="s">
        <v>28</v>
      </c>
      <c r="AL125" s="21" t="s">
        <v>29</v>
      </c>
      <c r="AM125" s="21" t="s">
        <v>17</v>
      </c>
      <c r="AN125" s="21" t="s">
        <v>30</v>
      </c>
      <c r="AO125" s="21" t="s">
        <v>31</v>
      </c>
      <c r="AP125" s="21" t="s">
        <v>32</v>
      </c>
      <c r="AQ125" s="21" t="s">
        <v>33</v>
      </c>
      <c r="AR125" s="21" t="s">
        <v>34</v>
      </c>
      <c r="AS125" s="21" t="s">
        <v>35</v>
      </c>
      <c r="AT125" s="21" t="s">
        <v>36</v>
      </c>
      <c r="AU125" s="21" t="s">
        <v>37</v>
      </c>
      <c r="AV125" s="21" t="s">
        <v>38</v>
      </c>
      <c r="AW125" s="21" t="s">
        <v>6</v>
      </c>
      <c r="AX125" s="21" t="s">
        <v>39</v>
      </c>
      <c r="AY125" s="21" t="s">
        <v>40</v>
      </c>
      <c r="AZ125" s="24" t="s">
        <v>41</v>
      </c>
      <c r="BA125" s="21" t="s">
        <v>42</v>
      </c>
      <c r="BB125" s="21" t="s">
        <v>43</v>
      </c>
      <c r="BC125" s="21" t="s">
        <v>44</v>
      </c>
      <c r="BD125" s="21" t="s">
        <v>45</v>
      </c>
      <c r="BE125" s="21" t="s">
        <v>46</v>
      </c>
      <c r="BF125" s="21" t="s">
        <v>47</v>
      </c>
      <c r="BG125" s="21" t="s">
        <v>48</v>
      </c>
      <c r="BH125" s="21" t="s">
        <v>49</v>
      </c>
      <c r="BI125" s="186"/>
      <c r="BJ125" s="25"/>
      <c r="BK125" s="25"/>
      <c r="BL125" s="25"/>
      <c r="BM125" s="25"/>
      <c r="BN125" s="25"/>
      <c r="BO125" s="25"/>
      <c r="BP125" s="21" t="s">
        <v>18</v>
      </c>
      <c r="BQ125" s="21" t="s">
        <v>31</v>
      </c>
      <c r="BR125" s="21" t="s">
        <v>50</v>
      </c>
      <c r="BS125" s="21" t="s">
        <v>51</v>
      </c>
      <c r="BT125" s="25"/>
      <c r="BU125" s="25"/>
      <c r="BV125" s="21" t="s">
        <v>24</v>
      </c>
      <c r="BW125" s="21" t="s">
        <v>16</v>
      </c>
      <c r="BX125" s="21" t="s">
        <v>52</v>
      </c>
      <c r="BY125" s="21" t="s">
        <v>53</v>
      </c>
      <c r="BZ125" s="21" t="s">
        <v>28</v>
      </c>
    </row>
    <row r="126" spans="1:78" ht="46.5" x14ac:dyDescent="0.25">
      <c r="A126" s="26" t="s">
        <v>3050</v>
      </c>
      <c r="B126" s="26" t="s">
        <v>76</v>
      </c>
      <c r="C126" s="27" t="s">
        <v>77</v>
      </c>
      <c r="D126" s="28"/>
      <c r="E126" s="28"/>
      <c r="F126" s="58">
        <v>1200</v>
      </c>
      <c r="G126" s="30">
        <v>10</v>
      </c>
      <c r="H126" s="31" t="s">
        <v>78</v>
      </c>
      <c r="I126" s="59">
        <v>2</v>
      </c>
      <c r="J126" s="33">
        <v>0</v>
      </c>
      <c r="K126" s="59">
        <v>2</v>
      </c>
      <c r="L126" s="33">
        <v>0</v>
      </c>
      <c r="M126" s="59">
        <v>1</v>
      </c>
      <c r="N126" s="33">
        <v>0</v>
      </c>
      <c r="O126" s="29">
        <v>-2.85</v>
      </c>
      <c r="P126" s="29">
        <v>-3.1700000000000199</v>
      </c>
      <c r="Q126" s="35">
        <v>99.961155892315205</v>
      </c>
      <c r="R126" s="35">
        <v>-1.94220538423906E-2</v>
      </c>
      <c r="S126" s="37">
        <v>0</v>
      </c>
      <c r="T126" s="38">
        <v>0.1</v>
      </c>
      <c r="U126" s="29">
        <v>5.65</v>
      </c>
      <c r="V126" s="29">
        <v>5.8499999999999899</v>
      </c>
      <c r="W126" s="39"/>
      <c r="X126" s="40">
        <v>52</v>
      </c>
      <c r="Y126" s="72">
        <v>128</v>
      </c>
      <c r="Z126" s="17"/>
      <c r="AA126" s="109" t="s">
        <v>119</v>
      </c>
      <c r="AB126" s="41" t="s">
        <v>101</v>
      </c>
      <c r="AC126" s="42" t="str">
        <f>"" &amp; IF(AND(S126&lt;=-1.5,NOT(ISBLANK(AQ126))),"Z","")</f>
        <v/>
      </c>
      <c r="AD126" s="43" t="str">
        <f>IF(AND(ISNUMBER(BD126),VALUE(BD126)&gt;=3,VALUE(T126)&gt;=-0.5),IF(AND(VALUE(Q126)&gt;=94,VALUE(Q126)&lt;444), IF(VALUE(P126)&gt;=2,"***","**"),"*"),"")</f>
        <v/>
      </c>
      <c r="AE126" s="44"/>
      <c r="AF126" s="45"/>
      <c r="AG126" s="46" t="str">
        <f>IF(OR(F126&lt;1401,F126&gt;=1600),IF(AND(OR(AB126="*",AB126="***",AB126="E*",AB126="E***"),P126&gt;=2,T126&gt;-2.1),IF(AND(ISNUMBER(BD126),VALUE(BD126)&gt;2),"**","*"),""),"")</f>
        <v/>
      </c>
      <c r="AH126" s="30">
        <v>10</v>
      </c>
      <c r="AI126" s="47">
        <v>52</v>
      </c>
      <c r="AJ126" s="48" t="str">
        <f>IF(AND(S126&gt;=2,T126&gt;=0),IF(AND(ISNUMBER(BD126),VALUE(BD126)&gt;=3),IF(LEN(AQ126)&gt;0,"***","**"),"*"),"")</f>
        <v/>
      </c>
      <c r="AK126" s="42" t="str">
        <f>IF(AND(S126&gt;=3,AND(OR(AND(I126&lt;=7,I126-K126&gt;=3),AND(K126&lt;=7,K126-M126&gt;=3)),N126&lt;=4)),6,IF(S126&gt;=3,"3T",IF(AND(OR(AND(I126&lt;=7,I126-K126&gt;=3),AND(K126&lt;=7,K126-M126&gt;=3)),N126&lt;=4),"3P","")))</f>
        <v/>
      </c>
      <c r="AL126" s="46" t="str">
        <f>IF(OR(K126-M126&gt;=5,T126&gt;4.9,AND(K126-M126&gt;=1,T126&gt;5)),IF(P126&lt;-3,"***",IF(P126&lt;0,"**","*")),"")</f>
        <v/>
      </c>
      <c r="AM126" s="40">
        <v>52</v>
      </c>
      <c r="AN126" s="49" t="str">
        <f>CONCATENATE(IF(AND(OR(M126=1,M126=2,M126=3,M126=4),Q126&gt;=97.5),"G",IF(OR(AND(N126&lt;=3,M126&lt;8,T126&gt;-1.6,Q126&gt;=95,Q126&lt;300),AND(OR(M126=1,M126=2,M126=3),Q126&lt;97.5)),"GR","")),"*")</f>
        <v>G*</v>
      </c>
      <c r="AO126" s="82">
        <v>2</v>
      </c>
      <c r="AP126" s="28"/>
      <c r="AQ126" s="28"/>
      <c r="AR126" s="28"/>
      <c r="AS126" s="28"/>
      <c r="AT126" s="50" t="str">
        <f>IF(LEN(AN126)&gt;0,IF(AL126="**","$",IF(AL126="***",IF(LEN(AQ126)&gt;0,"$$$","$$"), "")), "")</f>
        <v/>
      </c>
      <c r="AU126" s="48" t="str">
        <f>CONCATENATE(IF(LEN(AN126)&gt;0,IF(AND(AD126="**",AB126="*"),IF(LEN(AQ126)&gt;0,"$$$","$$"),IF(AJ126="***","$$$",IF(AND(AJ126="**",AB126="*"),"$$",IF(AND(OR(AD126="**",AD126="***"),LEN(AQ126)&gt;0),"$$","")))),IF(AND(OR(AD126="**",AD126="***"),LEN(AQ126)&gt;0),"$$","")),IF(AND(T126&lt;2,AQ126="#"),"#",""))</f>
        <v/>
      </c>
      <c r="AV126" s="48" t="str">
        <f>IF(LEN(AN126)&gt;0,IF(AG126="**","$$",IF(AG126="***","$$$",IF(AD126="***",IF(OR(AB126="***",LEN(AQ126)&gt;0),"$$$",""),""))),"")</f>
        <v/>
      </c>
      <c r="AW126" s="26" t="s">
        <v>78</v>
      </c>
      <c r="AX126" s="51">
        <v>38</v>
      </c>
      <c r="AY126" s="52">
        <v>1163</v>
      </c>
      <c r="AZ126" s="24" t="s">
        <v>169</v>
      </c>
      <c r="BA126" s="29">
        <v>91.961155892315205</v>
      </c>
      <c r="BB126" s="66">
        <v>96.627822558981904</v>
      </c>
      <c r="BC126" s="54" t="s">
        <v>2223</v>
      </c>
      <c r="BD126" s="29">
        <v>2</v>
      </c>
      <c r="BE126" s="55"/>
      <c r="BF126" s="55"/>
      <c r="BG126" s="55"/>
      <c r="BH126" s="55"/>
      <c r="BI126" s="187"/>
      <c r="BJ126" s="17"/>
      <c r="BK126" s="17"/>
      <c r="BL126" s="17"/>
      <c r="BM126" s="17"/>
      <c r="BN126" s="17"/>
      <c r="BO126" s="17"/>
      <c r="BP126" s="29">
        <v>128</v>
      </c>
      <c r="BQ126" s="82">
        <v>2</v>
      </c>
      <c r="BR126" s="56">
        <v>95.5</v>
      </c>
      <c r="BS126" s="57" t="s">
        <v>75</v>
      </c>
      <c r="BT126" s="26"/>
      <c r="BU126" s="26"/>
      <c r="BV126" s="26"/>
      <c r="BW126" s="26"/>
      <c r="BX126" s="17"/>
      <c r="BY126" s="17"/>
      <c r="BZ126" s="49" t="str">
        <f>IF(AND(S126&gt;=3,AND(OR(AND(I126&lt;=7,I126-K126&gt;=3),AND(K126&lt;=7,K126-M126&gt;=3)),N126&lt;=4)),6,IF(S126&gt;=3,"3T",IF(AND(OR(AND(I126&lt;=7,I126-K126&gt;=3),AND(K126&lt;=7,K126-M126&gt;=3)),N126&lt;=4),"3P","")))</f>
        <v/>
      </c>
    </row>
    <row r="127" spans="1:78" ht="46.5" x14ac:dyDescent="0.25">
      <c r="A127" s="26" t="s">
        <v>3050</v>
      </c>
      <c r="B127" s="26" t="s">
        <v>351</v>
      </c>
      <c r="C127" s="27" t="s">
        <v>77</v>
      </c>
      <c r="D127" s="28"/>
      <c r="E127" s="28"/>
      <c r="F127" s="58">
        <v>1200</v>
      </c>
      <c r="G127" s="30">
        <v>9</v>
      </c>
      <c r="H127" s="31" t="s">
        <v>78</v>
      </c>
      <c r="I127" s="59">
        <v>3</v>
      </c>
      <c r="J127" s="33">
        <v>1</v>
      </c>
      <c r="K127" s="59">
        <v>2</v>
      </c>
      <c r="L127" s="33">
        <v>1</v>
      </c>
      <c r="M127" s="59">
        <v>3</v>
      </c>
      <c r="N127" s="33">
        <v>2</v>
      </c>
      <c r="O127" s="29">
        <v>-1.19999999999999</v>
      </c>
      <c r="P127" s="29">
        <v>0.33571428571431</v>
      </c>
      <c r="Q127" s="35">
        <v>97.825722645431298</v>
      </c>
      <c r="R127" s="36">
        <v>6.2861322715690393E-2</v>
      </c>
      <c r="S127" s="37">
        <v>0</v>
      </c>
      <c r="T127" s="61">
        <v>-0.75</v>
      </c>
      <c r="U127" s="29">
        <v>2.15</v>
      </c>
      <c r="V127" s="29">
        <v>1.6</v>
      </c>
      <c r="W127" s="39"/>
      <c r="X127" s="40">
        <v>58</v>
      </c>
      <c r="Y127" s="72">
        <v>133</v>
      </c>
      <c r="Z127" s="29">
        <v>27</v>
      </c>
      <c r="AA127" s="85" t="s">
        <v>252</v>
      </c>
      <c r="AB127" s="41" t="s">
        <v>101</v>
      </c>
      <c r="AC127" s="42" t="str">
        <f>"" &amp; IF(AND(S127&lt;=-1.5,NOT(ISBLANK(AQ127))),"Z","")</f>
        <v/>
      </c>
      <c r="AD127" s="43" t="str">
        <f>IF(AND(ISNUMBER(BD127),VALUE(BD127)&gt;=3,VALUE(T127)&gt;=-0.5),IF(AND(VALUE(Q127)&gt;=94,VALUE(Q127)&lt;444), IF(VALUE(P127)&gt;=2,"***","**"),"*"),"")</f>
        <v/>
      </c>
      <c r="AE127" s="44"/>
      <c r="AF127" s="45"/>
      <c r="AG127" s="63" t="str">
        <f>IF(OR(F127&lt;1401,F127&gt;=1600),IF(AND(OR(AB127="*",AB127="***",AB127="E*",AB127="E***"),P127&gt;=2,T127&gt;-2.1),IF(AND(ISNUMBER(BD127),VALUE(BD127)&gt;2),"**","*"),""),"")</f>
        <v/>
      </c>
      <c r="AH127" s="30">
        <v>9</v>
      </c>
      <c r="AI127" s="47">
        <v>58</v>
      </c>
      <c r="AJ127" s="48" t="str">
        <f>IF(AND(S127&gt;=2,T127&gt;=0),IF(AND(ISNUMBER(BD127),VALUE(BD127)&gt;=3),IF(LEN(AQ127)&gt;0,"***","**"),"*"),"")</f>
        <v/>
      </c>
      <c r="AK127" s="42" t="str">
        <f>IF(AND(S127&gt;=3,AND(OR(AND(I127&lt;=7,I127-K127&gt;=3),AND(K127&lt;=7,K127-M127&gt;=3)),N127&lt;=4)),6,IF(S127&gt;=3,"3T",IF(AND(OR(AND(I127&lt;=7,I127-K127&gt;=3),AND(K127&lt;=7,K127-M127&gt;=3)),N127&lt;=4),"3P","")))</f>
        <v/>
      </c>
      <c r="AL127" s="46" t="str">
        <f>IF(OR(K127-M127&gt;=5,T127&gt;4.9,AND(K127-M127&gt;=1,T127&gt;5)),IF(P127&lt;-3,"***",IF(P127&lt;0,"**","*")),"")</f>
        <v/>
      </c>
      <c r="AM127" s="40">
        <v>58</v>
      </c>
      <c r="AN127" s="49" t="str">
        <f>CONCATENATE(IF(AND(OR(M127=1,M127=2,M127=3,M127=4),Q127&gt;=97.5),"G",IF(OR(AND(N127&lt;=3,M127&lt;8,T127&gt;-1.6,Q127&gt;=95,Q127&lt;300),AND(OR(M127=1,M127=2,M127=3),Q127&lt;97.5)),"GR","")),"*")</f>
        <v>G*</v>
      </c>
      <c r="AO127" s="29">
        <v>0</v>
      </c>
      <c r="AP127" s="28"/>
      <c r="AQ127" s="28"/>
      <c r="AR127" s="28"/>
      <c r="AS127" s="28"/>
      <c r="AT127" s="50" t="str">
        <f>IF(LEN(AN127)&gt;0,IF(AL127="**","$",IF(AL127="***",IF(LEN(AQ127)&gt;0,"$$$","$$"), "")), "")</f>
        <v/>
      </c>
      <c r="AU127" s="48" t="str">
        <f>CONCATENATE(IF(LEN(AN127)&gt;0,IF(AND(AD127="**",AB127="*"),IF(LEN(AQ127)&gt;0,"$$$","$$"),IF(AJ127="***","$$$",IF(AND(AJ127="**",AB127="*"),"$$",IF(AND(OR(AD127="**",AD127="***"),LEN(AQ127)&gt;0),"$$","")))),IF(AND(OR(AD127="**",AD127="***"),LEN(AQ127)&gt;0),"$$","")),IF(AND(T127&lt;2,AQ127="#"),"#",""))</f>
        <v/>
      </c>
      <c r="AV127" s="48" t="str">
        <f>IF(LEN(AN127)&gt;0,IF(AG127="**","$$",IF(AG127="***","$$$",IF(AD127="***",IF(OR(AB127="***",LEN(AQ127)&gt;0),"$$$",""),""))),"")</f>
        <v/>
      </c>
      <c r="AW127" s="26" t="s">
        <v>78</v>
      </c>
      <c r="AX127" s="74">
        <v>4.2</v>
      </c>
      <c r="AY127" s="52">
        <v>1175</v>
      </c>
      <c r="AZ127" s="24" t="s">
        <v>176</v>
      </c>
      <c r="BA127" s="29">
        <v>89.125722645431395</v>
      </c>
      <c r="BB127" s="66">
        <v>97.179722645431397</v>
      </c>
      <c r="BC127" s="54" t="s">
        <v>3051</v>
      </c>
      <c r="BD127" s="29">
        <v>2</v>
      </c>
      <c r="BE127" s="55"/>
      <c r="BF127" s="55"/>
      <c r="BG127" s="55"/>
      <c r="BH127" s="55"/>
      <c r="BI127" s="187"/>
      <c r="BJ127" s="17"/>
      <c r="BK127" s="17"/>
      <c r="BL127" s="17"/>
      <c r="BM127" s="17"/>
      <c r="BN127" s="17"/>
      <c r="BO127" s="17"/>
      <c r="BP127" s="29">
        <v>133</v>
      </c>
      <c r="BQ127" s="29">
        <v>0</v>
      </c>
      <c r="BR127" s="56">
        <v>96.95</v>
      </c>
      <c r="BS127" s="57" t="s">
        <v>126</v>
      </c>
      <c r="BT127" s="26"/>
      <c r="BU127" s="26"/>
      <c r="BV127" s="26"/>
      <c r="BW127" s="26"/>
      <c r="BX127" s="17"/>
      <c r="BY127" s="17"/>
      <c r="BZ127" s="49" t="str">
        <f>IF(AND(S127&gt;=3,AND(OR(AND(I127&lt;=7,I127-K127&gt;=3),AND(K127&lt;=7,K127-M127&gt;=3)),N127&lt;=4)),6,IF(S127&gt;=3,"3T",IF(AND(OR(AND(I127&lt;=7,I127-K127&gt;=3),AND(K127&lt;=7,K127-M127&gt;=3)),N127&lt;=4),"3P","")))</f>
        <v/>
      </c>
    </row>
    <row r="128" spans="1:78" ht="46.5" x14ac:dyDescent="0.25">
      <c r="A128" s="26" t="s">
        <v>3050</v>
      </c>
      <c r="B128" s="26" t="s">
        <v>353</v>
      </c>
      <c r="C128" s="27" t="s">
        <v>77</v>
      </c>
      <c r="D128" s="28"/>
      <c r="E128" s="28"/>
      <c r="F128" s="58">
        <v>1200</v>
      </c>
      <c r="G128" s="30">
        <v>6</v>
      </c>
      <c r="H128" s="31" t="s">
        <v>6</v>
      </c>
      <c r="I128" s="32">
        <v>1</v>
      </c>
      <c r="J128" s="33">
        <v>0</v>
      </c>
      <c r="K128" s="32">
        <v>1</v>
      </c>
      <c r="L128" s="33">
        <v>0</v>
      </c>
      <c r="M128" s="32">
        <v>1</v>
      </c>
      <c r="N128" s="33">
        <v>0</v>
      </c>
      <c r="O128" s="29">
        <v>-3.5</v>
      </c>
      <c r="P128" s="60">
        <v>-4.6499999999999897</v>
      </c>
      <c r="Q128" s="35">
        <v>97.911148908274001</v>
      </c>
      <c r="R128" s="35">
        <v>-1.0444255458629901</v>
      </c>
      <c r="S128" s="37">
        <v>0</v>
      </c>
      <c r="T128" s="38">
        <v>0</v>
      </c>
      <c r="U128" s="29">
        <v>4.2499999999999902</v>
      </c>
      <c r="V128" s="60">
        <v>4.2499999999999902</v>
      </c>
      <c r="W128" s="39"/>
      <c r="X128" s="40">
        <v>58</v>
      </c>
      <c r="Y128" s="72">
        <v>135</v>
      </c>
      <c r="Z128" s="29">
        <v>28</v>
      </c>
      <c r="AA128" s="109" t="s">
        <v>119</v>
      </c>
      <c r="AB128" s="41" t="s">
        <v>101</v>
      </c>
      <c r="AC128" s="42" t="str">
        <f>"" &amp; IF(AND(S128&lt;=-1.5,NOT(ISBLANK(AQ128))),"Z","")</f>
        <v/>
      </c>
      <c r="AD128" s="43" t="str">
        <f>IF(AND(ISNUMBER(BD128),VALUE(BD128)&gt;=3,VALUE(T128)&gt;=-0.5),IF(AND(VALUE(Q128)&gt;=94,VALUE(Q128)&lt;444), IF(VALUE(P128)&gt;=2,"***","**"),"*"),"")</f>
        <v/>
      </c>
      <c r="AE128" s="44"/>
      <c r="AF128" s="45"/>
      <c r="AG128" s="46" t="str">
        <f>IF(OR(F128&lt;1401,F128&gt;=1600),IF(AND(OR(AB128="*",AB128="***",AB128="E*",AB128="E***"),P128&gt;=2,T128&gt;-2.1),IF(AND(ISNUMBER(BD128),VALUE(BD128)&gt;2),"**","*"),""),"")</f>
        <v/>
      </c>
      <c r="AH128" s="30">
        <v>6</v>
      </c>
      <c r="AI128" s="47">
        <v>58</v>
      </c>
      <c r="AJ128" s="48" t="str">
        <f>IF(AND(S128&gt;=2,T128&gt;=0),IF(AND(ISNUMBER(BD128),VALUE(BD128)&gt;=3),IF(LEN(AQ128)&gt;0,"***","**"),"*"),"")</f>
        <v/>
      </c>
      <c r="AK128" s="42" t="str">
        <f>IF(AND(S128&gt;=3,AND(OR(AND(I128&lt;=7,I128-K128&gt;=3),AND(K128&lt;=7,K128-M128&gt;=3)),N128&lt;=4)),6,IF(S128&gt;=3,"3T",IF(AND(OR(AND(I128&lt;=7,I128-K128&gt;=3),AND(K128&lt;=7,K128-M128&gt;=3)),N128&lt;=4),"3P","")))</f>
        <v/>
      </c>
      <c r="AL128" s="46" t="str">
        <f>IF(OR(K128-M128&gt;=5,T128&gt;4.9,AND(K128-M128&gt;=1,T128&gt;5)),IF(P128&lt;-3,"***",IF(P128&lt;0,"**","*")),"")</f>
        <v/>
      </c>
      <c r="AM128" s="40">
        <v>58</v>
      </c>
      <c r="AN128" s="49" t="str">
        <f>CONCATENATE(IF(AND(OR(M128=1,M128=2,M128=3,M128=4),Q128&gt;=97.5),"G",IF(OR(AND(N128&lt;=3,M128&lt;8,T128&gt;-1.6,Q128&gt;=95,Q128&lt;300),AND(OR(M128=1,M128=2,M128=3),Q128&lt;97.5)),"GR","")),"*")</f>
        <v>G*</v>
      </c>
      <c r="AO128" s="82">
        <v>1</v>
      </c>
      <c r="AP128" s="28" t="s">
        <v>32</v>
      </c>
      <c r="AQ128" s="28" t="s">
        <v>33</v>
      </c>
      <c r="AR128" s="28"/>
      <c r="AS128" s="28"/>
      <c r="AT128" s="50" t="str">
        <f>IF(LEN(AN128)&gt;0,IF(AL128="**","$",IF(AL128="***",IF(LEN(AQ128)&gt;0,"$$$","$$"), "")), "")</f>
        <v/>
      </c>
      <c r="AU128" s="48" t="str">
        <f>CONCATENATE(IF(LEN(AN128)&gt;0,IF(AND(AD128="**",AB128="*"),IF(LEN(AQ128)&gt;0,"$$$","$$"),IF(AJ128="***","$$$",IF(AND(AJ128="**",AB128="*"),"$$",IF(AND(OR(AD128="**",AD128="***"),LEN(AQ128)&gt;0),"$$","")))),IF(AND(OR(AD128="**",AD128="***"),LEN(AQ128)&gt;0),"$$","")),IF(AND(T128&lt;2,AQ128="#"),"#",""))</f>
        <v>#</v>
      </c>
      <c r="AV128" s="48" t="str">
        <f>IF(LEN(AN128)&gt;0,IF(AG128="**","$$",IF(AG128="***","$$$",IF(AD128="***",IF(OR(AB128="***",LEN(AQ128)&gt;0),"$$$",""),""))),"")</f>
        <v/>
      </c>
      <c r="AW128" s="26" t="s">
        <v>6</v>
      </c>
      <c r="AX128" s="51">
        <v>3</v>
      </c>
      <c r="AY128" s="79">
        <v>1198</v>
      </c>
      <c r="AZ128" s="24" t="s">
        <v>176</v>
      </c>
      <c r="BA128" s="29">
        <v>89.911148908274001</v>
      </c>
      <c r="BB128" s="66">
        <v>99.244482241607301</v>
      </c>
      <c r="BC128" s="54" t="s">
        <v>3052</v>
      </c>
      <c r="BD128" s="29">
        <v>1</v>
      </c>
      <c r="BE128" s="55"/>
      <c r="BF128" s="55"/>
      <c r="BG128" s="55"/>
      <c r="BH128" s="55"/>
      <c r="BI128" s="187"/>
      <c r="BJ128" s="17"/>
      <c r="BK128" s="17"/>
      <c r="BL128" s="17"/>
      <c r="BM128" s="17"/>
      <c r="BN128" s="17"/>
      <c r="BO128" s="17"/>
      <c r="BP128" s="29">
        <v>135</v>
      </c>
      <c r="BQ128" s="82">
        <v>1</v>
      </c>
      <c r="BR128" s="56">
        <v>95.25</v>
      </c>
      <c r="BS128" s="57" t="s">
        <v>75</v>
      </c>
      <c r="BT128" s="26"/>
      <c r="BU128" s="26"/>
      <c r="BV128" s="26"/>
      <c r="BW128" s="26"/>
      <c r="BX128" s="17"/>
      <c r="BY128" s="17"/>
      <c r="BZ128" s="49" t="str">
        <f>IF(AND(S128&gt;=3,AND(OR(AND(I128&lt;=7,I128-K128&gt;=3),AND(K128&lt;=7,K128-M128&gt;=3)),N128&lt;=4)),6,IF(S128&gt;=3,"3T",IF(AND(OR(AND(I128&lt;=7,I128-K128&gt;=3),AND(K128&lt;=7,K128-M128&gt;=3)),N128&lt;=4),"3P","")))</f>
        <v/>
      </c>
    </row>
    <row r="129" spans="1:78" ht="30" customHeight="1" x14ac:dyDescent="0.25">
      <c r="A129" s="156" t="s">
        <v>152</v>
      </c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7"/>
      <c r="BZ129" s="49"/>
    </row>
    <row r="130" spans="1:78" ht="46.5" x14ac:dyDescent="0.25">
      <c r="A130" s="26" t="s">
        <v>3050</v>
      </c>
      <c r="B130" s="26" t="s">
        <v>357</v>
      </c>
      <c r="C130" s="27" t="s">
        <v>352</v>
      </c>
      <c r="D130" s="28"/>
      <c r="E130" s="28"/>
      <c r="F130" s="58">
        <v>1200</v>
      </c>
      <c r="G130" s="30">
        <v>7</v>
      </c>
      <c r="H130" s="31" t="s">
        <v>78</v>
      </c>
      <c r="I130" s="32">
        <v>2</v>
      </c>
      <c r="J130" s="33">
        <v>1</v>
      </c>
      <c r="K130" s="32">
        <v>2</v>
      </c>
      <c r="L130" s="33">
        <v>1</v>
      </c>
      <c r="M130" s="32">
        <v>6</v>
      </c>
      <c r="N130" s="33">
        <v>3</v>
      </c>
      <c r="O130" s="29">
        <v>0.70000000000000295</v>
      </c>
      <c r="P130" s="60">
        <v>-1.4000000000000099</v>
      </c>
      <c r="Q130" s="86">
        <v>94.465545197340404</v>
      </c>
      <c r="R130" s="86">
        <v>-0.56722740132983096</v>
      </c>
      <c r="S130" s="37">
        <v>0</v>
      </c>
      <c r="T130" s="61">
        <v>-2</v>
      </c>
      <c r="U130" s="29">
        <v>1.25</v>
      </c>
      <c r="V130" s="60">
        <v>-0.35000000000000098</v>
      </c>
      <c r="W130" s="39"/>
      <c r="X130" s="62">
        <v>68</v>
      </c>
      <c r="Y130" s="29">
        <v>125</v>
      </c>
      <c r="Z130" s="29">
        <v>28</v>
      </c>
      <c r="AA130" s="85" t="s">
        <v>119</v>
      </c>
      <c r="AB130" s="41" t="s">
        <v>32</v>
      </c>
      <c r="AC130" s="42" t="str">
        <f>"" &amp; IF(AND(S130&lt;=-1.5,NOT(ISBLANK(AQ130))),"Z","")</f>
        <v/>
      </c>
      <c r="AD130" s="48" t="str">
        <f>IF(AND(ISNUMBER(BD130),VALUE(BD130)&gt;=3,VALUE(T130)&gt;=-0.5),IF(AND(VALUE(Q130)&gt;=94,VALUE(Q130)&lt;444), IF(VALUE(P130)&gt;=2,"***","**"),"*"),"")</f>
        <v/>
      </c>
      <c r="AE130" s="44"/>
      <c r="AF130" s="45"/>
      <c r="AG130" s="63" t="str">
        <f>IF(OR(F130&lt;1401,F130&gt;=1600),IF(AND(OR(AB130="*",AB130="***",AB130="E*",AB130="E***"),P130&gt;=2,T130&gt;-2.1),IF(AND(ISNUMBER(BD130),VALUE(BD130)&gt;2),"**","*"),""),"")</f>
        <v/>
      </c>
      <c r="AH130" s="30">
        <v>7</v>
      </c>
      <c r="AI130" s="62">
        <v>68</v>
      </c>
      <c r="AJ130" s="48" t="str">
        <f>IF(AND(S130&gt;=2,T130&gt;=0),IF(AND(ISNUMBER(BD130),VALUE(BD130)&gt;=3),IF(LEN(AQ130)&gt;0,"***","**"),"*"),"")</f>
        <v/>
      </c>
      <c r="AK130" s="42" t="str">
        <f>IF(AND(S130&gt;=3,AND(OR(AND(I130&lt;=7,I130-K130&gt;=3),AND(K130&lt;=7,K130-M130&gt;=3)),N130&lt;=4)),6,IF(S130&gt;=3,"3T",IF(AND(OR(AND(I130&lt;=7,I130-K130&gt;=3),AND(K130&lt;=7,K130-M130&gt;=3)),N130&lt;=4),"3P","")))</f>
        <v/>
      </c>
      <c r="AL130" s="63" t="str">
        <f>IF(OR(K130-M130&gt;=5,T130&gt;4.9,AND(K130-M130&gt;=1,T130&gt;5)),IF(P130&lt;-3,"***",IF(P130&lt;0,"**","*")),"")</f>
        <v/>
      </c>
      <c r="AM130" s="62">
        <v>68</v>
      </c>
      <c r="AN130" s="49" t="str">
        <f>IF(AND(OR(M130=1,M130=2,M130=3,M130=4),Q130&gt;=97.5),"G",IF(OR(AND(N130&lt;=3,M130&lt;8,T130&gt;-1.6,Q130&gt;=95,Q130&lt;300),AND(OR(M130=1,M130=2,M130=3),Q130&lt;97.5)),"GR",""))</f>
        <v/>
      </c>
      <c r="AO130" s="29">
        <v>0</v>
      </c>
      <c r="AP130" s="28"/>
      <c r="AQ130" s="28"/>
      <c r="AR130" s="28"/>
      <c r="AS130" s="28"/>
      <c r="AT130" s="50" t="str">
        <f>IF(LEN(AN130)&gt;0,IF(AL130="**","$",IF(AL130="***",IF(LEN(AQ130)&gt;0,"$$$","$$"), "")), "")</f>
        <v/>
      </c>
      <c r="AU130" s="48" t="str">
        <f>CONCATENATE(IF(LEN(AN130)&gt;0,IF(AND(AD130="**",AB130="*"),IF(LEN(AQ130)&gt;0,"$$$","$$"),IF(AJ130="***","$$$",IF(AND(AJ130="**",AB130="*"),"$$",IF(AND(OR(AD130="**",AD130="***"),LEN(AQ130)&gt;0),"$$","")))),IF(AND(OR(AD130="**",AD130="***"),LEN(AQ130)&gt;0),"$$","")),IF(AND(T130&lt;2,AQ130="#"),"#",""))</f>
        <v/>
      </c>
      <c r="AV130" s="48" t="str">
        <f>IF(LEN(AN130)&gt;0,IF(AG130="**","$$",IF(AG130="***","$$$",IF(AD130="***",IF(OR(AB130="***",LEN(AQ130)&gt;0),"$$$",""),""))),"")</f>
        <v/>
      </c>
      <c r="AW130" s="26" t="s">
        <v>78</v>
      </c>
      <c r="AX130" s="51">
        <v>3.7</v>
      </c>
      <c r="AY130" s="65">
        <v>1199</v>
      </c>
      <c r="AZ130" s="24" t="s">
        <v>176</v>
      </c>
      <c r="BA130" s="29">
        <v>87.365545197340296</v>
      </c>
      <c r="BB130" s="66">
        <v>88.162878530673694</v>
      </c>
      <c r="BC130" s="54" t="s">
        <v>3053</v>
      </c>
      <c r="BD130" s="29">
        <v>2</v>
      </c>
      <c r="BE130" s="55"/>
      <c r="BF130" s="55"/>
      <c r="BG130" s="55"/>
      <c r="BH130" s="55"/>
      <c r="BI130" s="190" t="s">
        <v>3054</v>
      </c>
      <c r="BJ130" s="69" t="s">
        <v>886</v>
      </c>
      <c r="BK130" s="68" t="s">
        <v>978</v>
      </c>
      <c r="BL130" s="68" t="s">
        <v>1269</v>
      </c>
      <c r="BM130" s="68" t="s">
        <v>949</v>
      </c>
      <c r="BN130" s="68" t="s">
        <v>938</v>
      </c>
      <c r="BO130" s="17"/>
      <c r="BP130" s="29">
        <v>125</v>
      </c>
      <c r="BQ130" s="29">
        <v>0</v>
      </c>
      <c r="BR130" s="56">
        <v>99.1</v>
      </c>
      <c r="BS130" s="76" t="s">
        <v>126</v>
      </c>
      <c r="BT130" s="26"/>
      <c r="BU130" s="26"/>
      <c r="BV130" s="26"/>
      <c r="BW130" s="26"/>
      <c r="BX130" s="17"/>
      <c r="BY130" s="17"/>
      <c r="BZ130" s="49" t="str">
        <f>IF(AND(S130&gt;=3,AND(OR(AND(I130&lt;=7,I130-K130&gt;=3),AND(K130&lt;=7,K130-M130&gt;=3)),N130&lt;=4)),6,IF(S130&gt;=3,"3T",IF(AND(OR(AND(I130&lt;=7,I130-K130&gt;=3),AND(K130&lt;=7,K130-M130&gt;=3)),N130&lt;=4),"3P","")))</f>
        <v/>
      </c>
    </row>
    <row r="131" spans="1:78" ht="23.1" customHeight="1" x14ac:dyDescent="0.25">
      <c r="A131" s="162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55"/>
      <c r="BJ131" s="155"/>
      <c r="BK131" s="155"/>
      <c r="BL131" s="155"/>
      <c r="BM131" s="155"/>
      <c r="BN131" s="155"/>
      <c r="BO131" s="155"/>
      <c r="BP131" s="155"/>
      <c r="BQ131" s="155"/>
      <c r="BR131" s="155"/>
      <c r="BS131" s="155"/>
      <c r="BT131" s="155"/>
      <c r="BU131" s="155"/>
      <c r="BV131" s="155"/>
      <c r="BW131" s="155"/>
      <c r="BX131" s="155"/>
      <c r="BY131" s="17"/>
      <c r="BZ131" s="49"/>
    </row>
    <row r="132" spans="1:78" ht="46.5" x14ac:dyDescent="0.25">
      <c r="A132" s="26" t="s">
        <v>3050</v>
      </c>
      <c r="B132" s="26" t="s">
        <v>127</v>
      </c>
      <c r="C132" s="27" t="s">
        <v>212</v>
      </c>
      <c r="D132" s="28"/>
      <c r="E132" s="28"/>
      <c r="F132" s="29">
        <v>1400</v>
      </c>
      <c r="G132" s="30">
        <v>11</v>
      </c>
      <c r="H132" s="31" t="s">
        <v>78</v>
      </c>
      <c r="I132" s="70">
        <v>2</v>
      </c>
      <c r="J132" s="71">
        <v>0</v>
      </c>
      <c r="K132" s="70">
        <v>2</v>
      </c>
      <c r="L132" s="71">
        <v>0</v>
      </c>
      <c r="M132" s="59">
        <v>4</v>
      </c>
      <c r="N132" s="33">
        <v>3</v>
      </c>
      <c r="O132" s="29">
        <v>2.2500000000000102</v>
      </c>
      <c r="P132" s="34">
        <v>2.1214285714285701</v>
      </c>
      <c r="Q132" s="35">
        <v>99.019579853030706</v>
      </c>
      <c r="R132" s="36">
        <v>1.9097899265153699</v>
      </c>
      <c r="S132" s="37">
        <v>0</v>
      </c>
      <c r="T132" s="61">
        <v>-2.75</v>
      </c>
      <c r="U132" s="29">
        <v>2.15</v>
      </c>
      <c r="V132" s="29">
        <v>0.15000000000000599</v>
      </c>
      <c r="W132" s="39"/>
      <c r="X132" s="40">
        <v>68</v>
      </c>
      <c r="Y132" s="72">
        <v>123</v>
      </c>
      <c r="Z132" s="87">
        <v>71</v>
      </c>
      <c r="AA132" s="77">
        <v>8</v>
      </c>
      <c r="AB132" s="41" t="s">
        <v>32</v>
      </c>
      <c r="AC132" s="42" t="str">
        <f>"i" &amp; IF(AND(S132&lt;=-1.5,NOT(ISBLANK(AQ132))),"Z","")</f>
        <v>i</v>
      </c>
      <c r="AD132" s="43" t="str">
        <f>IF(AND(ISNUMBER(BD132),VALUE(BD132)&gt;=3,VALUE(T132)&gt;=-0.5),IF(AND(VALUE(Q132)&gt;=94,VALUE(Q132)&lt;444), IF(VALUE(P132)&gt;=2,"***","**"),"*"),"")</f>
        <v/>
      </c>
      <c r="AE132" s="44"/>
      <c r="AF132" s="45" t="s">
        <v>797</v>
      </c>
      <c r="AG132" s="63" t="str">
        <f>IF(OR(F132&lt;1401,F132&gt;=1600),IF(AND(OR(AB132="*",AB132="***",AB132="E*",AB132="E***"),P132&gt;=2,T132&gt;-2.1),IF(AND(ISNUMBER(BD132),VALUE(BD132)&gt;2),"**","*"),""),"")</f>
        <v/>
      </c>
      <c r="AH132" s="30">
        <v>11</v>
      </c>
      <c r="AI132" s="47">
        <v>68</v>
      </c>
      <c r="AJ132" s="48" t="str">
        <f>IF(AND(S132&gt;=2,T132&gt;=0),IF(AND(ISNUMBER(BD132),VALUE(BD132)&gt;=3),IF(LEN(AQ132)&gt;0,"***","**"),"*"),"")</f>
        <v/>
      </c>
      <c r="AK132" s="42" t="str">
        <f>IF(AND(S132&gt;=3,AND(OR(AND(I132&lt;=7,I132-K132&gt;=3),AND(K132&lt;=7,K132-M132&gt;=3)),N132&lt;=4)),6,IF(S132&gt;=3,"3T",IF(AND(OR(AND(I132&lt;=7,I132-K132&gt;=3),AND(K132&lt;=7,K132-M132&gt;=3)),N132&lt;=4),"3P","")))</f>
        <v/>
      </c>
      <c r="AL132" s="46" t="str">
        <f>IF(OR(K132-M132&gt;=5,T132&gt;4.9,AND(K132-M132&gt;=1,T132&gt;5)),IF(P132&lt;-3,"***",IF(P132&lt;0,"**","*")),"")</f>
        <v/>
      </c>
      <c r="AM132" s="139" t="s">
        <v>3055</v>
      </c>
      <c r="AN132" s="137" t="str">
        <f>CONCATENATE(IF(AND(OR(M132=1,M132=2,M132=3,M132=4),Q132&gt;=97.5),"G",IF(OR(AND(N132&lt;=3,M132&lt;8,T132&gt;-1.6,Q132&gt;=95,Q132&lt;300),AND(OR(M132=1,M132=2,M132=3),Q132&lt;97.5)),"GR","")),"*")</f>
        <v>G*</v>
      </c>
      <c r="AO132" s="29">
        <v>0</v>
      </c>
      <c r="AP132" s="28"/>
      <c r="AQ132" s="28"/>
      <c r="AR132" s="28"/>
      <c r="AS132" s="28"/>
      <c r="AT132" s="50" t="str">
        <f>IF(LEN(AN132)&gt;0,IF(AL132="**","$",IF(AL132="***",IF(LEN(AQ132)&gt;0,"$$$","$$"), "")), "")</f>
        <v/>
      </c>
      <c r="AU132" s="48" t="str">
        <f>CONCATENATE(IF(LEN(AN132)&gt;0,IF(AND(AD132="**",AB132="*"),IF(LEN(AQ132)&gt;0,"$$$","$$"),IF(AJ132="***","$$$",IF(AND(AJ132="**",AB132="*"),"$$",IF(AND(OR(AD132="**",AD132="***"),LEN(AQ132)&gt;0),"$$","")))),IF(AND(OR(AD132="**",AD132="***"),LEN(AQ132)&gt;0),"$$","")),IF(AND(T132&lt;2,AQ132="#"),"#",""))</f>
        <v/>
      </c>
      <c r="AV132" s="48" t="str">
        <f>IF(LEN(AN132)&gt;0,IF(AG132="**","$$",IF(AG132="***","$$$",IF(AD132="***",IF(OR(AB132="***",LEN(AQ132)&gt;0),"$$$",""),""))),"")</f>
        <v/>
      </c>
      <c r="AW132" s="26" t="s">
        <v>78</v>
      </c>
      <c r="AX132" s="64">
        <v>7.2</v>
      </c>
      <c r="AY132" s="52">
        <v>1194</v>
      </c>
      <c r="AZ132" s="24" t="s">
        <v>176</v>
      </c>
      <c r="BA132" s="29">
        <v>92.319579853030703</v>
      </c>
      <c r="BB132" s="136">
        <v>93.607613186364105</v>
      </c>
      <c r="BC132" s="54" t="s">
        <v>2223</v>
      </c>
      <c r="BD132" s="29">
        <v>2</v>
      </c>
      <c r="BE132" s="55"/>
      <c r="BF132" s="55"/>
      <c r="BG132" s="55"/>
      <c r="BH132" s="55"/>
      <c r="BI132" s="188" t="s">
        <v>3056</v>
      </c>
      <c r="BJ132" s="69" t="s">
        <v>795</v>
      </c>
      <c r="BK132" s="68" t="s">
        <v>1145</v>
      </c>
      <c r="BL132" s="68" t="s">
        <v>2670</v>
      </c>
      <c r="BM132" s="69" t="s">
        <v>781</v>
      </c>
      <c r="BN132" s="68"/>
      <c r="BO132" s="17"/>
      <c r="BP132" s="29">
        <v>123</v>
      </c>
      <c r="BQ132" s="29">
        <v>0</v>
      </c>
      <c r="BR132" s="56">
        <v>102.1</v>
      </c>
      <c r="BS132" s="57" t="s">
        <v>75</v>
      </c>
      <c r="BT132" s="26"/>
      <c r="BU132" s="26"/>
      <c r="BV132" s="26"/>
      <c r="BW132" s="26"/>
      <c r="BX132" s="17"/>
      <c r="BY132" s="17"/>
      <c r="BZ132" s="49" t="str">
        <f>IF(AND(S132&gt;=3,AND(OR(AND(I132&lt;=7,I132-K132&gt;=3),AND(K132&lt;=7,K132-M132&gt;=3)),N132&lt;=4)),6,IF(S132&gt;=3,"3T",IF(AND(OR(AND(I132&lt;=7,I132-K132&gt;=3),AND(K132&lt;=7,K132-M132&gt;=3)),N132&lt;=4),"3P","")))</f>
        <v/>
      </c>
    </row>
    <row r="133" spans="1:78" ht="46.5" x14ac:dyDescent="0.25">
      <c r="A133" s="26" t="s">
        <v>3050</v>
      </c>
      <c r="B133" s="26" t="s">
        <v>730</v>
      </c>
      <c r="C133" s="27" t="s">
        <v>136</v>
      </c>
      <c r="D133" s="28"/>
      <c r="E133" s="28"/>
      <c r="F133" s="29">
        <v>1400</v>
      </c>
      <c r="G133" s="30">
        <v>10</v>
      </c>
      <c r="H133" s="31" t="s">
        <v>78</v>
      </c>
      <c r="I133" s="70">
        <v>2</v>
      </c>
      <c r="J133" s="71">
        <v>1</v>
      </c>
      <c r="K133" s="59">
        <v>2</v>
      </c>
      <c r="L133" s="33">
        <v>1</v>
      </c>
      <c r="M133" s="59">
        <v>3</v>
      </c>
      <c r="N133" s="33">
        <v>1</v>
      </c>
      <c r="O133" s="29">
        <v>2.85</v>
      </c>
      <c r="P133" s="34">
        <v>0.77777777777775303</v>
      </c>
      <c r="Q133" s="35">
        <v>96.272679983104396</v>
      </c>
      <c r="R133" s="35">
        <v>-1.01366000844777</v>
      </c>
      <c r="S133" s="37">
        <v>0</v>
      </c>
      <c r="T133" s="61">
        <v>-0.25</v>
      </c>
      <c r="U133" s="29">
        <v>-0.94999999999998896</v>
      </c>
      <c r="V133" s="29">
        <v>-1.19999999999999</v>
      </c>
      <c r="W133" s="39"/>
      <c r="X133" s="40">
        <v>68</v>
      </c>
      <c r="Y133" s="72">
        <v>124</v>
      </c>
      <c r="Z133" s="29">
        <v>16</v>
      </c>
      <c r="AA133" s="85" t="s">
        <v>119</v>
      </c>
      <c r="AB133" s="41" t="s">
        <v>101</v>
      </c>
      <c r="AC133" s="42" t="str">
        <f>"" &amp; IF(AND(S133&lt;=-1.5,NOT(ISBLANK(AQ133))),"Z","")</f>
        <v/>
      </c>
      <c r="AD133" s="43" t="str">
        <f>IF(AND(ISNUMBER(BD133),VALUE(BD133)&gt;=3,VALUE(T133)&gt;=-0.5),IF(AND(VALUE(Q133)&gt;=94,VALUE(Q133)&lt;444), IF(VALUE(P133)&gt;=2,"***","**"),"*"),"")</f>
        <v/>
      </c>
      <c r="AE133" s="44"/>
      <c r="AF133" s="45"/>
      <c r="AG133" s="63" t="str">
        <f>IF(OR(F133&lt;1401,F133&gt;=1600),IF(AND(OR(AB133="*",AB133="***",AB133="E*",AB133="E***"),P133&gt;=2,T133&gt;-2.1),IF(AND(ISNUMBER(BD133),VALUE(BD133)&gt;2),"**","*"),""),"")</f>
        <v/>
      </c>
      <c r="AH133" s="30">
        <v>10</v>
      </c>
      <c r="AI133" s="47">
        <v>68</v>
      </c>
      <c r="AJ133" s="48" t="str">
        <f>IF(AND(S133&gt;=2,T133&gt;=0),IF(AND(ISNUMBER(BD133),VALUE(BD133)&gt;=3),IF(LEN(AQ133)&gt;0,"***","**"),"*"),"")</f>
        <v/>
      </c>
      <c r="AK133" s="42" t="str">
        <f>IF(AND(S133&gt;=3,AND(OR(AND(I133&lt;=7,I133-K133&gt;=3),AND(K133&lt;=7,K133-M133&gt;=3)),N133&lt;=4)),6,IF(S133&gt;=3,"3T",IF(AND(OR(AND(I133&lt;=7,I133-K133&gt;=3),AND(K133&lt;=7,K133-M133&gt;=3)),N133&lt;=4),"3P","")))</f>
        <v/>
      </c>
      <c r="AL133" s="46" t="str">
        <f>IF(OR(K133-M133&gt;=5,T133&gt;4.9,AND(K133-M133&gt;=1,T133&gt;5)),IF(P133&lt;-3,"***",IF(P133&lt;0,"**","*")),"")</f>
        <v/>
      </c>
      <c r="AM133" s="116" t="s">
        <v>3055</v>
      </c>
      <c r="AN133" s="81" t="str">
        <f>IF(AND(OR(M133=1,M133=2,M133=3,M133=4),Q133&gt;=97.5),"G",IF(OR(AND(N133&lt;=3,M133&lt;8,T133&gt;-1.6,Q133&gt;=95,Q133&lt;300),AND(OR(M133=1,M133=2,M133=3),Q133&lt;97.5)),"GR",""))</f>
        <v>GR</v>
      </c>
      <c r="AO133" s="29">
        <v>0</v>
      </c>
      <c r="AP133" s="28"/>
      <c r="AQ133" s="28"/>
      <c r="AR133" s="28"/>
      <c r="AS133" s="28"/>
      <c r="AT133" s="50" t="str">
        <f>IF(LEN(AN133)&gt;0,IF(AL133="**","$",IF(AL133="***",IF(LEN(AQ133)&gt;0,"$$$","$$"), "")), "")</f>
        <v/>
      </c>
      <c r="AU133" s="48" t="str">
        <f>CONCATENATE(IF(LEN(AN133)&gt;0,IF(AND(AD133="**",AB133="*"),IF(LEN(AQ133)&gt;0,"$$$","$$"),IF(AJ133="***","$$$",IF(AND(AJ133="**",AB133="*"),"$$",IF(AND(OR(AD133="**",AD133="***"),LEN(AQ133)&gt;0),"$$","")))),IF(AND(OR(AD133="**",AD133="***"),LEN(AQ133)&gt;0),"$$","")),IF(AND(T133&lt;2,AQ133="#"),"#",""))</f>
        <v/>
      </c>
      <c r="AV133" s="48" t="str">
        <f>IF(LEN(AN133)&gt;0,IF(AG133="**","$$",IF(AG133="***","$$$",IF(AD133="***",IF(OR(AB133="***",LEN(AQ133)&gt;0),"$$$",""),""))),"")</f>
        <v/>
      </c>
      <c r="AW133" s="26" t="s">
        <v>78</v>
      </c>
      <c r="AX133" s="51">
        <v>5.6</v>
      </c>
      <c r="AY133" s="52">
        <v>1195</v>
      </c>
      <c r="AZ133" s="24" t="s">
        <v>176</v>
      </c>
      <c r="BA133" s="29">
        <v>90.972679983104499</v>
      </c>
      <c r="BB133" s="53">
        <v>90.356679983104499</v>
      </c>
      <c r="BC133" s="54" t="s">
        <v>3057</v>
      </c>
      <c r="BD133" s="29">
        <v>2</v>
      </c>
      <c r="BE133" s="55"/>
      <c r="BF133" s="55"/>
      <c r="BG133" s="55"/>
      <c r="BH133" s="55"/>
      <c r="BI133" s="190" t="s">
        <v>1697</v>
      </c>
      <c r="BJ133" s="69" t="s">
        <v>72</v>
      </c>
      <c r="BK133" s="68" t="s">
        <v>1059</v>
      </c>
      <c r="BL133" s="68" t="s">
        <v>531</v>
      </c>
      <c r="BM133" s="68" t="s">
        <v>392</v>
      </c>
      <c r="BN133" s="68"/>
      <c r="BO133" s="17"/>
      <c r="BP133" s="29">
        <v>124</v>
      </c>
      <c r="BQ133" s="29">
        <v>0</v>
      </c>
      <c r="BR133" s="56">
        <v>102.5</v>
      </c>
      <c r="BS133" s="57" t="s">
        <v>61</v>
      </c>
      <c r="BT133" s="26"/>
      <c r="BU133" s="26"/>
      <c r="BV133" s="26"/>
      <c r="BW133" s="26"/>
      <c r="BX133" s="17"/>
      <c r="BY133" s="17"/>
      <c r="BZ133" s="49" t="str">
        <f>IF(AND(S133&gt;=3,AND(OR(AND(I133&lt;=7,I133-K133&gt;=3),AND(K133&lt;=7,K133-M133&gt;=3)),N133&lt;=4)),6,IF(S133&gt;=3,"3T",IF(AND(OR(AND(I133&lt;=7,I133-K133&gt;=3),AND(K133&lt;=7,K133-M133&gt;=3)),N133&lt;=4),"3P","")))</f>
        <v/>
      </c>
    </row>
    <row r="134" spans="1:78" ht="15.95" customHeight="1" x14ac:dyDescent="0.25">
      <c r="A134" s="162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55"/>
      <c r="BJ134" s="155"/>
      <c r="BK134" s="155"/>
      <c r="BL134" s="155"/>
      <c r="BM134" s="155"/>
      <c r="BN134" s="155"/>
      <c r="BO134" s="155"/>
      <c r="BP134" s="155"/>
      <c r="BQ134" s="155"/>
      <c r="BR134" s="155"/>
      <c r="BS134" s="155"/>
      <c r="BT134" s="155"/>
      <c r="BU134" s="155"/>
      <c r="BV134" s="155"/>
      <c r="BW134" s="155"/>
      <c r="BX134" s="155"/>
      <c r="BY134" s="17"/>
      <c r="BZ134" s="49"/>
    </row>
    <row r="135" spans="1:78" ht="46.5" x14ac:dyDescent="0.25">
      <c r="A135" s="26" t="s">
        <v>3050</v>
      </c>
      <c r="B135" s="26" t="s">
        <v>373</v>
      </c>
      <c r="C135" s="27" t="s">
        <v>136</v>
      </c>
      <c r="D135" s="28"/>
      <c r="E135" s="28"/>
      <c r="F135" s="29">
        <v>1400</v>
      </c>
      <c r="G135" s="30">
        <v>14</v>
      </c>
      <c r="H135" s="31" t="s">
        <v>78</v>
      </c>
      <c r="I135" s="59">
        <v>9</v>
      </c>
      <c r="J135" s="33">
        <v>5</v>
      </c>
      <c r="K135" s="59">
        <v>9</v>
      </c>
      <c r="L135" s="33">
        <v>5</v>
      </c>
      <c r="M135" s="59">
        <v>6</v>
      </c>
      <c r="N135" s="33">
        <v>2</v>
      </c>
      <c r="O135" s="29">
        <v>1.55000000000001</v>
      </c>
      <c r="P135" s="34">
        <v>2</v>
      </c>
      <c r="Q135" s="35">
        <v>94.591174222202298</v>
      </c>
      <c r="R135" s="35">
        <v>-0.75441288889884095</v>
      </c>
      <c r="S135" s="37">
        <v>0</v>
      </c>
      <c r="T135" s="38">
        <v>2.25</v>
      </c>
      <c r="U135" s="29">
        <v>-2.19999999999999</v>
      </c>
      <c r="V135" s="29">
        <v>-0.35000000000000098</v>
      </c>
      <c r="W135" s="39"/>
      <c r="X135" s="62">
        <v>69</v>
      </c>
      <c r="Y135" s="29">
        <v>126</v>
      </c>
      <c r="Z135" s="29">
        <v>33</v>
      </c>
      <c r="AA135" s="26" t="s">
        <v>57</v>
      </c>
      <c r="AB135" s="41" t="s">
        <v>58</v>
      </c>
      <c r="AC135" s="42" t="str">
        <f>"" &amp; IF(AND(S135&lt;=-1.5,NOT(ISBLANK(AQ135))),"Z","")</f>
        <v/>
      </c>
      <c r="AD135" s="48" t="str">
        <f>IF(AND(ISNUMBER(BD135),VALUE(BD135)&gt;=3,VALUE(T135)&gt;=-0.5),IF(AND(VALUE(Q135)&gt;=94,VALUE(Q135)&lt;444), IF(VALUE(P135)&gt;=2,"***","**"),"*"),"")</f>
        <v>***</v>
      </c>
      <c r="AE135" s="44"/>
      <c r="AF135" s="45"/>
      <c r="AG135" s="46" t="str">
        <f>IF(OR(F135&lt;1401,F135&gt;=1600),IF(AND(OR(AB135="*",AB135="***",AB135="E*",AB135="E***"),P135&gt;=2,T135&gt;-2.1),IF(AND(ISNUMBER(BD135),VALUE(BD135)&gt;2),"**","*"),""),"")</f>
        <v/>
      </c>
      <c r="AH135" s="30">
        <v>14</v>
      </c>
      <c r="AI135" s="62">
        <v>69</v>
      </c>
      <c r="AJ135" s="48" t="str">
        <f>IF(AND(S135&gt;=2,T135&gt;=0),IF(AND(ISNUMBER(BD135),VALUE(BD135)&gt;=3),IF(LEN(AQ135)&gt;0,"***","**"),"*"),"")</f>
        <v/>
      </c>
      <c r="AK135" s="42" t="str">
        <f>IF(AND(S135&gt;=3,AND(OR(AND(I135&lt;=7,I135-K135&gt;=3),AND(K135&lt;=7,K135-M135&gt;=3)),N135&lt;=4)),6,IF(S135&gt;=3,"3T",IF(AND(OR(AND(I135&lt;=7,I135-K135&gt;=3),AND(K135&lt;=7,K135-M135&gt;=3)),N135&lt;=4),"3P","")))</f>
        <v/>
      </c>
      <c r="AL135" s="63" t="str">
        <f>IF(OR(K135-M135&gt;=5,T135&gt;4.9,AND(K135-M135&gt;=1,T135&gt;5)),IF(P135&lt;-3,"***",IF(P135&lt;0,"**","*")),"")</f>
        <v/>
      </c>
      <c r="AM135" s="62">
        <v>69</v>
      </c>
      <c r="AN135" s="49" t="str">
        <f>IF(AND(OR(M135=1,M135=2,M135=3,M135=4),Q135&gt;=97.5),"G",IF(OR(AND(N135&lt;=3,M135&lt;8,T135&gt;-1.6,Q135&gt;=95,Q135&lt;300),AND(OR(M135=1,M135=2,M135=3),Q135&lt;97.5)),"GR",""))</f>
        <v/>
      </c>
      <c r="AO135" s="29">
        <v>0</v>
      </c>
      <c r="AP135" s="28"/>
      <c r="AQ135" s="28"/>
      <c r="AR135" s="28"/>
      <c r="AS135" s="28"/>
      <c r="AT135" s="50" t="str">
        <f>IF(LEN(AN135)&gt;0,IF(AL135="**","$",IF(AL135="***",IF(LEN(AQ135)&gt;0,"$$$","$$"), "")), "")</f>
        <v/>
      </c>
      <c r="AU135" s="48" t="str">
        <f>CONCATENATE(IF(LEN(AN135)&gt;0,IF(AND(AD135="**",AB135="*"),IF(LEN(AQ135)&gt;0,"$$$","$$"),IF(AJ135="***","$$$",IF(AND(AJ135="**",AB135="*"),"$$",IF(AND(OR(AD135="**",AD135="***"),LEN(AQ135)&gt;0),"$$","")))),IF(AND(OR(AD135="**",AD135="***"),LEN(AQ135)&gt;0),"$$","")),IF(AND(T135&lt;2,AQ135="#"),"#",""))</f>
        <v/>
      </c>
      <c r="AV135" s="48" t="str">
        <f>IF(LEN(AN135)&gt;0,IF(AG135="**","$$",IF(AG135="***","$$$",IF(AD135="***",IF(OR(AB135="***",LEN(AQ135)&gt;0),"$$$",""),""))),"")</f>
        <v/>
      </c>
      <c r="AW135" s="26" t="s">
        <v>78</v>
      </c>
      <c r="AX135" s="64">
        <v>9</v>
      </c>
      <c r="AY135" s="65">
        <v>1206</v>
      </c>
      <c r="AZ135" s="24" t="s">
        <v>176</v>
      </c>
      <c r="BA135" s="29">
        <v>88.491174222202304</v>
      </c>
      <c r="BB135" s="53">
        <v>90.157840888869003</v>
      </c>
      <c r="BC135" s="54" t="s">
        <v>3058</v>
      </c>
      <c r="BD135" s="29">
        <v>3</v>
      </c>
      <c r="BE135" s="55"/>
      <c r="BF135" s="55"/>
      <c r="BG135" s="55"/>
      <c r="BH135" s="55"/>
      <c r="BI135" s="190" t="s">
        <v>3059</v>
      </c>
      <c r="BJ135" s="69" t="s">
        <v>122</v>
      </c>
      <c r="BK135" s="68" t="s">
        <v>1485</v>
      </c>
      <c r="BL135" s="68" t="s">
        <v>382</v>
      </c>
      <c r="BM135" s="68" t="s">
        <v>531</v>
      </c>
      <c r="BN135" s="68" t="s">
        <v>1409</v>
      </c>
      <c r="BO135" s="17"/>
      <c r="BP135" s="29">
        <v>126</v>
      </c>
      <c r="BQ135" s="29">
        <v>0</v>
      </c>
      <c r="BR135" s="56">
        <v>97.8</v>
      </c>
      <c r="BS135" s="76" t="s">
        <v>108</v>
      </c>
      <c r="BT135" s="26"/>
      <c r="BU135" s="26"/>
      <c r="BV135" s="26"/>
      <c r="BW135" s="26"/>
      <c r="BX135" s="17"/>
      <c r="BY135" s="17"/>
      <c r="BZ135" s="49" t="str">
        <f>IF(AND(S135&gt;=3,AND(OR(AND(I135&lt;=7,I135-K135&gt;=3),AND(K135&lt;=7,K135-M135&gt;=3)),N135&lt;=4)),6,IF(S135&gt;=3,"3T",IF(AND(OR(AND(I135&lt;=7,I135-K135&gt;=3),AND(K135&lt;=7,K135-M135&gt;=3)),N135&lt;=4),"3P","")))</f>
        <v/>
      </c>
    </row>
    <row r="136" spans="1:78" ht="46.5" x14ac:dyDescent="0.25">
      <c r="A136" s="26" t="s">
        <v>3050</v>
      </c>
      <c r="B136" s="26" t="s">
        <v>545</v>
      </c>
      <c r="C136" s="27" t="s">
        <v>352</v>
      </c>
      <c r="D136" s="28"/>
      <c r="E136" s="28"/>
      <c r="F136" s="29">
        <v>1600</v>
      </c>
      <c r="G136" s="30">
        <v>5</v>
      </c>
      <c r="H136" s="31" t="s">
        <v>78</v>
      </c>
      <c r="I136" s="32">
        <v>1</v>
      </c>
      <c r="J136" s="33">
        <v>0</v>
      </c>
      <c r="K136" s="32">
        <v>1</v>
      </c>
      <c r="L136" s="33">
        <v>0</v>
      </c>
      <c r="M136" s="32">
        <v>5</v>
      </c>
      <c r="N136" s="33">
        <v>2</v>
      </c>
      <c r="O136" s="29">
        <v>0.65000000000001301</v>
      </c>
      <c r="P136" s="60">
        <v>-2.5166666666666</v>
      </c>
      <c r="Q136" s="35">
        <v>93.052144369656403</v>
      </c>
      <c r="R136" s="35">
        <v>-2.2239278151717898</v>
      </c>
      <c r="S136" s="37">
        <v>0</v>
      </c>
      <c r="T136" s="61">
        <v>-1.5</v>
      </c>
      <c r="U136" s="29">
        <v>-0.50000000000000699</v>
      </c>
      <c r="V136" s="60">
        <v>-1.75000000000001</v>
      </c>
      <c r="W136" s="39"/>
      <c r="X136" s="62">
        <v>68</v>
      </c>
      <c r="Y136" s="29">
        <v>125</v>
      </c>
      <c r="Z136" s="29">
        <v>21</v>
      </c>
      <c r="AA136" s="109" t="s">
        <v>119</v>
      </c>
      <c r="AB136" s="41" t="s">
        <v>101</v>
      </c>
      <c r="AC136" s="42" t="str">
        <f>"" &amp; IF(AND(S136&lt;=-1.5,NOT(ISBLANK(AQ136))),"Z","")</f>
        <v/>
      </c>
      <c r="AD136" s="48" t="str">
        <f>IF(AND(ISNUMBER(BD136),VALUE(BD136)&gt;=3,VALUE(T136)&gt;=-0.5),IF(AND(VALUE(Q136)&gt;=94,VALUE(Q136)&lt;444), IF(VALUE(P136)&gt;=2,"***","**"),"*"),"")</f>
        <v/>
      </c>
      <c r="AE136" s="44"/>
      <c r="AF136" s="45"/>
      <c r="AG136" s="63" t="str">
        <f>IF(OR(F136&lt;1401,F136&gt;=1600),IF(AND(OR(AB136="*",AB136="***",AB136="E*",AB136="E***"),P136&gt;=2,T136&gt;-2.1),IF(AND(ISNUMBER(BD136),VALUE(BD136)&gt;2),"**","*"),""),"")</f>
        <v/>
      </c>
      <c r="AH136" s="30">
        <v>5</v>
      </c>
      <c r="AI136" s="62">
        <v>68</v>
      </c>
      <c r="AJ136" s="48" t="str">
        <f>IF(AND(S136&gt;=2,T136&gt;=0),IF(AND(ISNUMBER(BD136),VALUE(BD136)&gt;=3),IF(LEN(AQ136)&gt;0,"***","**"),"*"),"")</f>
        <v/>
      </c>
      <c r="AK136" s="42" t="str">
        <f>IF(AND(S136&gt;=3,AND(OR(AND(I136&lt;=7,I136-K136&gt;=3),AND(K136&lt;=7,K136-M136&gt;=3)),N136&lt;=4)),6,IF(S136&gt;=3,"3T",IF(AND(OR(AND(I136&lt;=7,I136-K136&gt;=3),AND(K136&lt;=7,K136-M136&gt;=3)),N136&lt;=4),"3P","")))</f>
        <v/>
      </c>
      <c r="AL136" s="63" t="str">
        <f>IF(OR(K136-M136&gt;=5,T136&gt;4.9,AND(K136-M136&gt;=1,T136&gt;5)),IF(P136&lt;-3,"***",IF(P136&lt;0,"**","*")),"")</f>
        <v/>
      </c>
      <c r="AM136" s="62">
        <v>68</v>
      </c>
      <c r="AN136" s="49" t="str">
        <f>IF(AND(OR(M136=1,M136=2,M136=3,M136=4),Q136&gt;=97.5),"G",IF(OR(AND(N136&lt;=3,M136&lt;8,T136&gt;-1.6,Q136&gt;=95,Q136&lt;300),AND(OR(M136=1,M136=2,M136=3),Q136&lt;97.5)),"GR",""))</f>
        <v/>
      </c>
      <c r="AO136" s="29">
        <v>0</v>
      </c>
      <c r="AP136" s="28"/>
      <c r="AQ136" s="28"/>
      <c r="AR136" s="28"/>
      <c r="AS136" s="28"/>
      <c r="AT136" s="50" t="str">
        <f>IF(LEN(AN136)&gt;0,IF(AL136="**","$",IF(AL136="***",IF(LEN(AQ136)&gt;0,"$$$","$$"), "")), "")</f>
        <v/>
      </c>
      <c r="AU136" s="48" t="str">
        <f>CONCATENATE(IF(LEN(AN136)&gt;0,IF(AND(AD136="**",AB136="*"),IF(LEN(AQ136)&gt;0,"$$$","$$"),IF(AJ136="***","$$$",IF(AND(AJ136="**",AB136="*"),"$$",IF(AND(OR(AD136="**",AD136="***"),LEN(AQ136)&gt;0),"$$","")))),IF(AND(OR(AD136="**",AD136="***"),LEN(AQ136)&gt;0),"$$","")),IF(AND(T136&lt;2,AQ136="#"),"#",""))</f>
        <v/>
      </c>
      <c r="AV136" s="48" t="str">
        <f>IF(LEN(AN136)&gt;0,IF(AG136="**","$$",IF(AG136="***","$$$",IF(AD136="***",IF(OR(AB136="***",LEN(AQ136)&gt;0),"$$$",""),""))),"")</f>
        <v/>
      </c>
      <c r="AW136" s="26" t="s">
        <v>78</v>
      </c>
      <c r="AX136" s="51">
        <v>6.1</v>
      </c>
      <c r="AY136" s="65">
        <v>1196</v>
      </c>
      <c r="AZ136" s="24" t="s">
        <v>176</v>
      </c>
      <c r="BA136" s="29">
        <v>87.552144369656403</v>
      </c>
      <c r="BB136" s="53">
        <v>87.218811036323103</v>
      </c>
      <c r="BC136" s="54" t="s">
        <v>821</v>
      </c>
      <c r="BD136" s="29">
        <v>1</v>
      </c>
      <c r="BE136" s="55"/>
      <c r="BF136" s="55"/>
      <c r="BG136" s="55"/>
      <c r="BH136" s="55"/>
      <c r="BI136" s="190" t="s">
        <v>3060</v>
      </c>
      <c r="BJ136" s="68" t="s">
        <v>372</v>
      </c>
      <c r="BK136" s="68" t="s">
        <v>1827</v>
      </c>
      <c r="BL136" s="68" t="s">
        <v>1828</v>
      </c>
      <c r="BM136" s="69" t="s">
        <v>1829</v>
      </c>
      <c r="BN136" s="68"/>
      <c r="BO136" s="17"/>
      <c r="BP136" s="29">
        <v>125</v>
      </c>
      <c r="BQ136" s="29">
        <v>0</v>
      </c>
      <c r="BR136" s="56">
        <v>99.65</v>
      </c>
      <c r="BS136" s="76" t="s">
        <v>108</v>
      </c>
      <c r="BT136" s="26"/>
      <c r="BU136" s="26"/>
      <c r="BV136" s="26"/>
      <c r="BW136" s="26"/>
      <c r="BX136" s="17"/>
      <c r="BY136" s="17"/>
      <c r="BZ136" s="49" t="str">
        <f>IF(AND(S136&gt;=3,AND(OR(AND(I136&lt;=7,I136-K136&gt;=3),AND(K136&lt;=7,K136-M136&gt;=3)),N136&lt;=4)),6,IF(S136&gt;=3,"3T",IF(AND(OR(AND(I136&lt;=7,I136-K136&gt;=3),AND(K136&lt;=7,K136-M136&gt;=3)),N136&lt;=4),"3P","")))</f>
        <v/>
      </c>
    </row>
    <row r="137" spans="1:78" ht="46.5" x14ac:dyDescent="0.25">
      <c r="A137" s="26" t="s">
        <v>3050</v>
      </c>
      <c r="B137" s="26" t="s">
        <v>460</v>
      </c>
      <c r="C137" s="27" t="s">
        <v>136</v>
      </c>
      <c r="D137" s="28"/>
      <c r="E137" s="28"/>
      <c r="F137" s="29">
        <v>1600</v>
      </c>
      <c r="G137" s="30">
        <v>12</v>
      </c>
      <c r="H137" s="31" t="s">
        <v>6</v>
      </c>
      <c r="I137" s="70">
        <v>2</v>
      </c>
      <c r="J137" s="71">
        <v>0</v>
      </c>
      <c r="K137" s="59">
        <v>2</v>
      </c>
      <c r="L137" s="33">
        <v>0</v>
      </c>
      <c r="M137" s="59">
        <v>6</v>
      </c>
      <c r="N137" s="33">
        <v>2</v>
      </c>
      <c r="O137" s="29">
        <v>2.0500000000000198</v>
      </c>
      <c r="P137" s="29">
        <v>-0.224999999999973</v>
      </c>
      <c r="Q137" s="86">
        <v>97.479854325990502</v>
      </c>
      <c r="R137" s="86">
        <v>0.73992716299521499</v>
      </c>
      <c r="S137" s="37">
        <v>0</v>
      </c>
      <c r="T137" s="61">
        <v>-2.4</v>
      </c>
      <c r="U137" s="29">
        <v>1.6</v>
      </c>
      <c r="V137" s="29">
        <v>-0.19999999999999599</v>
      </c>
      <c r="W137" s="39" t="s">
        <v>79</v>
      </c>
      <c r="X137" s="62">
        <v>67</v>
      </c>
      <c r="Y137" s="29">
        <v>122</v>
      </c>
      <c r="Z137" s="29">
        <v>21</v>
      </c>
      <c r="AA137" s="85" t="s">
        <v>119</v>
      </c>
      <c r="AB137" s="41" t="s">
        <v>32</v>
      </c>
      <c r="AC137" s="42" t="str">
        <f>"i" &amp; IF(AND(S137&lt;=-1.5,NOT(ISBLANK(AQ137))),"Z","")</f>
        <v>i</v>
      </c>
      <c r="AD137" s="48" t="str">
        <f>IF(AND(ISNUMBER(BD137),VALUE(BD137)&gt;=3,VALUE(T137)&gt;=-0.5),IF(AND(VALUE(Q137)&gt;=94,VALUE(Q137)&lt;444), IF(VALUE(P137)&gt;=2,"***","**"),"*"),"")</f>
        <v/>
      </c>
      <c r="AE137" s="44"/>
      <c r="AF137" s="45"/>
      <c r="AG137" s="63" t="str">
        <f>IF(OR(F137&lt;1401,F137&gt;=1600),IF(AND(OR(AB137="*",AB137="***",AB137="E*",AB137="E***"),P137&gt;=2,T137&gt;-2.1),IF(AND(ISNUMBER(BD137),VALUE(BD137)&gt;2),"**","*"),""),"")</f>
        <v/>
      </c>
      <c r="AH137" s="30">
        <v>12</v>
      </c>
      <c r="AI137" s="62">
        <v>67</v>
      </c>
      <c r="AJ137" s="48" t="str">
        <f>IF(AND(S137&gt;=2,T137&gt;=0),IF(AND(ISNUMBER(BD137),VALUE(BD137)&gt;=3),IF(LEN(AQ137)&gt;0,"***","**"),"*"),"")</f>
        <v/>
      </c>
      <c r="AK137" s="42" t="str">
        <f>IF(AND(S137&gt;=3,AND(OR(AND(I137&lt;=7,I137-K137&gt;=3),AND(K137&lt;=7,K137-M137&gt;=3)),N137&lt;=4)),6,IF(S137&gt;=3,"3T",IF(AND(OR(AND(I137&lt;=7,I137-K137&gt;=3),AND(K137&lt;=7,K137-M137&gt;=3)),N137&lt;=4),"3P","")))</f>
        <v/>
      </c>
      <c r="AL137" s="63" t="str">
        <f>IF(OR(K137-M137&gt;=5,T137&gt;4.9,AND(K137-M137&gt;=1,T137&gt;5)),IF(P137&lt;-3,"***",IF(P137&lt;0,"**","*")),"")</f>
        <v/>
      </c>
      <c r="AM137" s="62">
        <v>67</v>
      </c>
      <c r="AN137" s="49" t="str">
        <f>IF(AND(OR(M137=1,M137=2,M137=3,M137=4),Q137&gt;=97.5),"G",IF(OR(AND(N137&lt;=3,M137&lt;8,T137&gt;-1.6,Q137&gt;=95,Q137&lt;300),AND(OR(M137=1,M137=2,M137=3),Q137&lt;97.5)),"GR",""))</f>
        <v/>
      </c>
      <c r="AO137" s="29">
        <v>0</v>
      </c>
      <c r="AP137" s="28"/>
      <c r="AQ137" s="28"/>
      <c r="AR137" s="28"/>
      <c r="AS137" s="28"/>
      <c r="AT137" s="50" t="str">
        <f>IF(LEN(AN137)&gt;0,IF(AL137="**","$",IF(AL137="***",IF(LEN(AQ137)&gt;0,"$$$","$$"), "")), "")</f>
        <v/>
      </c>
      <c r="AU137" s="48" t="str">
        <f>CONCATENATE(IF(LEN(AN137)&gt;0,IF(AND(AD137="**",AB137="*"),IF(LEN(AQ137)&gt;0,"$$$","$$"),IF(AJ137="***","$$$",IF(AND(AJ137="**",AB137="*"),"$$",IF(AND(OR(AD137="**",AD137="***"),LEN(AQ137)&gt;0),"$$","")))),IF(AND(OR(AD137="**",AD137="***"),LEN(AQ137)&gt;0),"$$","")),IF(AND(T137&lt;2,AQ137="#"),"#",""))</f>
        <v/>
      </c>
      <c r="AV137" s="48" t="str">
        <f>IF(LEN(AN137)&gt;0,IF(AG137="**","$$",IF(AG137="***","$$$",IF(AD137="***",IF(OR(AB137="***",LEN(AQ137)&gt;0),"$$$",""),""))),"")</f>
        <v/>
      </c>
      <c r="AW137" s="26" t="s">
        <v>6</v>
      </c>
      <c r="AX137" s="64">
        <v>10</v>
      </c>
      <c r="AY137" s="65">
        <v>1203</v>
      </c>
      <c r="AZ137" s="24" t="s">
        <v>176</v>
      </c>
      <c r="BA137" s="29">
        <v>91.479854325990402</v>
      </c>
      <c r="BB137" s="53">
        <v>89.146520992657102</v>
      </c>
      <c r="BC137" s="54" t="s">
        <v>3061</v>
      </c>
      <c r="BD137" s="29">
        <v>2</v>
      </c>
      <c r="BE137" s="55"/>
      <c r="BF137" s="55"/>
      <c r="BG137" s="55"/>
      <c r="BH137" s="55"/>
      <c r="BI137" s="190" t="s">
        <v>518</v>
      </c>
      <c r="BJ137" s="68" t="s">
        <v>1832</v>
      </c>
      <c r="BK137" s="68" t="s">
        <v>1833</v>
      </c>
      <c r="BL137" s="68" t="s">
        <v>1834</v>
      </c>
      <c r="BM137" s="68" t="s">
        <v>1827</v>
      </c>
      <c r="BN137" s="68" t="s">
        <v>1066</v>
      </c>
      <c r="BO137" s="17"/>
      <c r="BP137" s="29">
        <v>122</v>
      </c>
      <c r="BQ137" s="29">
        <v>0</v>
      </c>
      <c r="BR137" s="56">
        <v>100.65</v>
      </c>
      <c r="BS137" s="76" t="s">
        <v>126</v>
      </c>
      <c r="BT137" s="26"/>
      <c r="BU137" s="26"/>
      <c r="BV137" s="26"/>
      <c r="BW137" s="26" t="s">
        <v>79</v>
      </c>
      <c r="BX137" s="17"/>
      <c r="BY137" s="17"/>
      <c r="BZ137" s="49" t="str">
        <f>IF(AND(S137&gt;=3,AND(OR(AND(I137&lt;=7,I137-K137&gt;=3),AND(K137&lt;=7,K137-M137&gt;=3)),N137&lt;=4)),6,IF(S137&gt;=3,"3T",IF(AND(OR(AND(I137&lt;=7,I137-K137&gt;=3),AND(K137&lt;=7,K137-M137&gt;=3)),N137&lt;=4),"3P","")))</f>
        <v/>
      </c>
    </row>
    <row r="138" spans="1:78" ht="46.5" x14ac:dyDescent="0.25">
      <c r="A138" s="26" t="s">
        <v>3050</v>
      </c>
      <c r="B138" s="26" t="s">
        <v>416</v>
      </c>
      <c r="C138" s="27" t="s">
        <v>136</v>
      </c>
      <c r="D138" s="28"/>
      <c r="E138" s="28"/>
      <c r="F138" s="29">
        <v>1400</v>
      </c>
      <c r="G138" s="30">
        <v>13</v>
      </c>
      <c r="H138" s="31" t="s">
        <v>6</v>
      </c>
      <c r="I138" s="59">
        <v>2</v>
      </c>
      <c r="J138" s="33">
        <v>1</v>
      </c>
      <c r="K138" s="59">
        <v>2</v>
      </c>
      <c r="L138" s="33">
        <v>0</v>
      </c>
      <c r="M138" s="59">
        <v>5</v>
      </c>
      <c r="N138" s="33">
        <v>2</v>
      </c>
      <c r="O138" s="29">
        <v>-4.1999999999999797</v>
      </c>
      <c r="P138" s="60">
        <v>-7.7812500000000204</v>
      </c>
      <c r="Q138" s="35">
        <v>89.393058633574995</v>
      </c>
      <c r="R138" s="35">
        <v>-3.65347068321242</v>
      </c>
      <c r="S138" s="37">
        <v>1</v>
      </c>
      <c r="T138" s="61">
        <v>-1.9</v>
      </c>
      <c r="U138" s="29">
        <v>6.15</v>
      </c>
      <c r="V138" s="60">
        <v>4.7000000000000099</v>
      </c>
      <c r="W138" s="39" t="s">
        <v>79</v>
      </c>
      <c r="X138" s="99">
        <v>65</v>
      </c>
      <c r="Y138" s="29">
        <v>120</v>
      </c>
      <c r="Z138" s="29">
        <v>21</v>
      </c>
      <c r="AA138" s="109" t="s">
        <v>119</v>
      </c>
      <c r="AB138" s="41" t="s">
        <v>101</v>
      </c>
      <c r="AC138" s="42" t="str">
        <f>"" &amp; IF(AND(S138&lt;=-1.5,NOT(ISBLANK(AQ138))),"Z","")</f>
        <v/>
      </c>
      <c r="AD138" s="48" t="str">
        <f>IF(AND(ISNUMBER(BD138),VALUE(BD138)&gt;=3,VALUE(T138)&gt;=-0.5),IF(AND(VALUE(Q138)&gt;=94,VALUE(Q138)&lt;444), IF(VALUE(P138)&gt;=2,"***","**"),"*"),"")</f>
        <v/>
      </c>
      <c r="AE138" s="44"/>
      <c r="AF138" s="45"/>
      <c r="AG138" s="63" t="str">
        <f>IF(OR(F138&lt;1401,F138&gt;=1600),IF(AND(OR(AB138="*",AB138="***",AB138="E*",AB138="E***"),P138&gt;=2,T138&gt;-2.1),IF(AND(ISNUMBER(BD138),VALUE(BD138)&gt;2),"**","*"),""),"")</f>
        <v/>
      </c>
      <c r="AH138" s="30">
        <v>13</v>
      </c>
      <c r="AI138" s="99">
        <v>65</v>
      </c>
      <c r="AJ138" s="48" t="str">
        <f>IF(AND(S138&gt;=2,T138&gt;=0),IF(AND(ISNUMBER(BD138),VALUE(BD138)&gt;=3),IF(LEN(AQ138)&gt;0,"***","**"),"*"),"")</f>
        <v/>
      </c>
      <c r="AK138" s="42" t="str">
        <f>IF(AND(S138&gt;=3,AND(OR(AND(I138&lt;=7,I138-K138&gt;=3),AND(K138&lt;=7,K138-M138&gt;=3)),N138&lt;=4)),6,IF(S138&gt;=3,"3T",IF(AND(OR(AND(I138&lt;=7,I138-K138&gt;=3),AND(K138&lt;=7,K138-M138&gt;=3)),N138&lt;=4),"3P","")))</f>
        <v/>
      </c>
      <c r="AL138" s="63" t="str">
        <f>IF(OR(K138-M138&gt;=5,T138&gt;4.9,AND(K138-M138&gt;=1,T138&gt;5)),IF(P138&lt;-3,"***",IF(P138&lt;0,"**","*")),"")</f>
        <v/>
      </c>
      <c r="AM138" s="99">
        <v>65</v>
      </c>
      <c r="AN138" s="49" t="str">
        <f>IF(AND(OR(M138=1,M138=2,M138=3,M138=4),Q138&gt;=97.5),"G",IF(OR(AND(N138&lt;=3,M138&lt;8,T138&gt;-1.6,Q138&gt;=95,Q138&lt;300),AND(OR(M138=1,M138=2,M138=3),Q138&lt;97.5)),"GR",""))</f>
        <v/>
      </c>
      <c r="AO138" s="29">
        <v>2</v>
      </c>
      <c r="AP138" s="28"/>
      <c r="AQ138" s="28"/>
      <c r="AR138" s="28"/>
      <c r="AS138" s="28"/>
      <c r="AT138" s="50" t="str">
        <f>IF(LEN(AN138)&gt;0,IF(AL138="**","$",IF(AL138="***",IF(LEN(AQ138)&gt;0,"$$$","$$"), "")), "")</f>
        <v/>
      </c>
      <c r="AU138" s="48" t="str">
        <f>CONCATENATE(IF(LEN(AN138)&gt;0,IF(AND(AD138="**",AB138="*"),IF(LEN(AQ138)&gt;0,"$$$","$$"),IF(AJ138="***","$$$",IF(AND(AJ138="**",AB138="*"),"$$",IF(AND(OR(AD138="**",AD138="***"),LEN(AQ138)&gt;0),"$$","")))),IF(AND(OR(AD138="**",AD138="***"),LEN(AQ138)&gt;0),"$$","")),IF(AND(T138&lt;2,AQ138="#"),"#",""))</f>
        <v/>
      </c>
      <c r="AV138" s="48" t="str">
        <f>IF(LEN(AN138)&gt;0,IF(AG138="**","$$",IF(AG138="***","$$$",IF(AD138="***",IF(OR(AB138="***",LEN(AQ138)&gt;0),"$$$",""),""))),"")</f>
        <v/>
      </c>
      <c r="AW138" s="26" t="s">
        <v>6</v>
      </c>
      <c r="AX138" s="51">
        <v>11</v>
      </c>
      <c r="AY138" s="65">
        <v>1203</v>
      </c>
      <c r="AZ138" s="24" t="s">
        <v>176</v>
      </c>
      <c r="BA138" s="29">
        <v>83.693058633575205</v>
      </c>
      <c r="BB138" s="53">
        <v>80.026391966908506</v>
      </c>
      <c r="BC138" s="54" t="s">
        <v>1699</v>
      </c>
      <c r="BD138" s="29">
        <v>2</v>
      </c>
      <c r="BE138" s="55"/>
      <c r="BF138" s="55"/>
      <c r="BG138" s="55"/>
      <c r="BH138" s="55"/>
      <c r="BI138" s="189" t="s">
        <v>3062</v>
      </c>
      <c r="BJ138" s="69" t="s">
        <v>594</v>
      </c>
      <c r="BK138" s="68" t="s">
        <v>934</v>
      </c>
      <c r="BL138" s="69" t="s">
        <v>2443</v>
      </c>
      <c r="BM138" s="69" t="s">
        <v>1076</v>
      </c>
      <c r="BN138" s="68"/>
      <c r="BO138" s="17"/>
      <c r="BP138" s="29">
        <v>120</v>
      </c>
      <c r="BQ138" s="29">
        <v>2</v>
      </c>
      <c r="BR138" s="56">
        <v>95.25</v>
      </c>
      <c r="BS138" s="57" t="s">
        <v>209</v>
      </c>
      <c r="BT138" s="26"/>
      <c r="BU138" s="26"/>
      <c r="BV138" s="26"/>
      <c r="BW138" s="26" t="s">
        <v>79</v>
      </c>
      <c r="BX138" s="17"/>
      <c r="BY138" s="17"/>
      <c r="BZ138" s="49" t="str">
        <f>IF(AND(S138&gt;=3,AND(OR(AND(I138&lt;=7,I138-K138&gt;=3),AND(K138&lt;=7,K138-M138&gt;=3)),N138&lt;=4)),6,IF(S138&gt;=3,"3T",IF(AND(OR(AND(I138&lt;=7,I138-K138&gt;=3),AND(K138&lt;=7,K138-M138&gt;=3)),N138&lt;=4),"3P","")))</f>
        <v/>
      </c>
    </row>
    <row r="139" spans="1:78" ht="46.5" x14ac:dyDescent="0.25">
      <c r="A139" s="26" t="s">
        <v>3050</v>
      </c>
      <c r="B139" s="143" t="s">
        <v>403</v>
      </c>
      <c r="C139" s="27" t="s">
        <v>207</v>
      </c>
      <c r="D139" s="28"/>
      <c r="E139" s="28"/>
      <c r="F139" s="58">
        <v>1200</v>
      </c>
      <c r="G139" s="80">
        <v>11</v>
      </c>
      <c r="H139" s="31" t="s">
        <v>6</v>
      </c>
      <c r="I139" s="59">
        <v>7</v>
      </c>
      <c r="J139" s="33">
        <v>4</v>
      </c>
      <c r="K139" s="59">
        <v>7</v>
      </c>
      <c r="L139" s="33">
        <v>2</v>
      </c>
      <c r="M139" s="59">
        <v>3</v>
      </c>
      <c r="N139" s="33">
        <v>0</v>
      </c>
      <c r="O139" s="29">
        <v>-1.9</v>
      </c>
      <c r="P139" s="29">
        <v>-2.4357142857143099</v>
      </c>
      <c r="Q139" s="35">
        <v>98.4310587916043</v>
      </c>
      <c r="R139" s="35">
        <v>-0.43447060419786998</v>
      </c>
      <c r="S139" s="37">
        <v>1</v>
      </c>
      <c r="T139" s="38">
        <v>2</v>
      </c>
      <c r="U139" s="29">
        <v>1.19999999999999</v>
      </c>
      <c r="V139" s="29">
        <v>2.85</v>
      </c>
      <c r="W139" s="39"/>
      <c r="X139" s="40">
        <v>64</v>
      </c>
      <c r="Y139" s="72">
        <v>119</v>
      </c>
      <c r="Z139" s="29">
        <v>26</v>
      </c>
      <c r="AA139" s="26" t="s">
        <v>80</v>
      </c>
      <c r="AB139" s="41" t="s">
        <v>65</v>
      </c>
      <c r="AC139" s="42" t="str">
        <f>"i" &amp; IF(AND(S139&lt;=-1.5,NOT(ISBLANK(AQ139))),"Z","")</f>
        <v>i</v>
      </c>
      <c r="AD139" s="43" t="str">
        <f>IF(AND(ISNUMBER(BD139),VALUE(BD139)&gt;=3,VALUE(T139)&gt;=-0.5),IF(AND(VALUE(Q139)&gt;=94,VALUE(Q139)&lt;444), IF(VALUE(P139)&gt;=2,"***","**"),"*"),"")</f>
        <v/>
      </c>
      <c r="AE139" s="44"/>
      <c r="AF139" s="45"/>
      <c r="AG139" s="46" t="str">
        <f>IF(OR(F139&lt;1401,F139&gt;=1600),IF(AND(OR(AB139="*",AB139="***",AB139="E*",AB139="E***"),P139&gt;=2,T139&gt;-2.1),IF(AND(ISNUMBER(BD139),VALUE(BD139)&gt;2),"**","*"),""),"")</f>
        <v/>
      </c>
      <c r="AH139" s="30">
        <v>11</v>
      </c>
      <c r="AI139" s="47">
        <v>64</v>
      </c>
      <c r="AJ139" s="48" t="str">
        <f>IF(AND(S139&gt;=2,T139&gt;=0),IF(AND(ISNUMBER(BD139),VALUE(BD139)&gt;=3),IF(LEN(AQ139)&gt;0,"***","**"),"*"),"")</f>
        <v/>
      </c>
      <c r="AK139" s="42" t="str">
        <f>IF(AND(S139&gt;=3,AND(OR(AND(I139&lt;=7,I139-K139&gt;=3),AND(K139&lt;=7,K139-M139&gt;=3)),N139&lt;=4)),6,IF(S139&gt;=3,"3T",IF(AND(OR(AND(I139&lt;=7,I139-K139&gt;=3),AND(K139&lt;=7,K139-M139&gt;=3)),N139&lt;=4),"3P","")))</f>
        <v>3P</v>
      </c>
      <c r="AL139" s="46" t="str">
        <f>IF(OR(K139-M139&gt;=5,T139&gt;4.9,AND(K139-M139&gt;=1,T139&gt;5)),IF(P139&lt;-3,"***",IF(P139&lt;0,"**","*")),"")</f>
        <v/>
      </c>
      <c r="AM139" s="40">
        <v>64</v>
      </c>
      <c r="AN139" s="81" t="str">
        <f>IF(AND(OR(M139=1,M139=2,M139=3,M139=4),Q139&gt;=97.5),"G",IF(OR(AND(N139&lt;=3,M139&lt;8,T139&gt;-1.6,Q139&gt;=95,Q139&lt;300),AND(OR(M139=1,M139=2,M139=3),Q139&lt;97.5)),"GR",""))</f>
        <v>G</v>
      </c>
      <c r="AO139" s="82">
        <v>1</v>
      </c>
      <c r="AP139" s="28"/>
      <c r="AQ139" s="28"/>
      <c r="AR139" s="28"/>
      <c r="AS139" s="28"/>
      <c r="AT139" s="50" t="str">
        <f>IF(LEN(AN139)&gt;0,IF(AL139="**","$",IF(AL139="***",IF(LEN(AQ139)&gt;0,"$$$","$$"), "")), "")</f>
        <v/>
      </c>
      <c r="AU139" s="48" t="str">
        <f>CONCATENATE(IF(LEN(AN139)&gt;0,IF(AND(AD139="**",AB139="*"),IF(LEN(AQ139)&gt;0,"$$$","$$"),IF(AJ139="***","$$$",IF(AND(AJ139="**",AB139="*"),"$$",IF(AND(OR(AD139="**",AD139="***"),LEN(AQ139)&gt;0),"$$","")))),IF(AND(OR(AD139="**",AD139="***"),LEN(AQ139)&gt;0),"$$","")),IF(AND(T139&lt;2,AQ139="#"),"#",""))</f>
        <v/>
      </c>
      <c r="AV139" s="48" t="str">
        <f>IF(LEN(AN139)&gt;0,IF(AG139="**","$$",IF(AG139="***","$$$",IF(AD139="***",IF(OR(AB139="***",LEN(AQ139)&gt;0),"$$$",""),""))),"")</f>
        <v/>
      </c>
      <c r="AW139" s="26" t="s">
        <v>6</v>
      </c>
      <c r="AX139" s="51">
        <v>6.6</v>
      </c>
      <c r="AY139" s="79">
        <v>1201</v>
      </c>
      <c r="AZ139" s="24" t="s">
        <v>197</v>
      </c>
      <c r="BA139" s="29">
        <v>92.131058791604303</v>
      </c>
      <c r="BB139" s="66">
        <v>89.565725458270904</v>
      </c>
      <c r="BC139" s="54" t="s">
        <v>3063</v>
      </c>
      <c r="BD139" s="29">
        <v>2</v>
      </c>
      <c r="BE139" s="55"/>
      <c r="BF139" s="101">
        <v>40.298507462686601</v>
      </c>
      <c r="BG139" s="55"/>
      <c r="BH139" s="102">
        <v>134</v>
      </c>
      <c r="BI139" s="190" t="s">
        <v>3064</v>
      </c>
      <c r="BJ139" s="68" t="s">
        <v>2555</v>
      </c>
      <c r="BK139" s="68" t="s">
        <v>2556</v>
      </c>
      <c r="BL139" s="68" t="s">
        <v>830</v>
      </c>
      <c r="BM139" s="68" t="s">
        <v>1295</v>
      </c>
      <c r="BN139" s="68"/>
      <c r="BO139" s="17"/>
      <c r="BP139" s="29">
        <v>119</v>
      </c>
      <c r="BQ139" s="82">
        <v>1</v>
      </c>
      <c r="BR139" s="56">
        <v>94.1</v>
      </c>
      <c r="BS139" s="76" t="s">
        <v>108</v>
      </c>
      <c r="BT139" s="26"/>
      <c r="BU139" s="26"/>
      <c r="BV139" s="26"/>
      <c r="BW139" s="26"/>
      <c r="BX139" s="17"/>
      <c r="BY139" s="17"/>
      <c r="BZ139" s="49" t="str">
        <f>IF(AND(S139&gt;=3,AND(OR(AND(I139&lt;=7,I139-K139&gt;=3),AND(K139&lt;=7,K139-M139&gt;=3)),N139&lt;=4)),6,IF(S139&gt;=3,"3T",IF(AND(OR(AND(I139&lt;=7,I139-K139&gt;=3),AND(K139&lt;=7,K139-M139&gt;=3)),N139&lt;=4),"3P","")))</f>
        <v>3P</v>
      </c>
    </row>
    <row r="140" spans="1:78" ht="18.75" customHeight="1" x14ac:dyDescent="0.25">
      <c r="A140" s="17"/>
      <c r="B140" s="164" t="s">
        <v>475</v>
      </c>
      <c r="C140" s="164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65" t="s">
        <v>476</v>
      </c>
      <c r="R140" s="165"/>
      <c r="S140" s="17"/>
      <c r="T140" s="90" t="s">
        <v>145</v>
      </c>
      <c r="U140" s="17"/>
      <c r="V140" s="17"/>
      <c r="W140" s="17"/>
      <c r="X140" s="91">
        <v>65</v>
      </c>
      <c r="Y140" s="113" t="s">
        <v>1534</v>
      </c>
      <c r="Z140" s="95">
        <v>23</v>
      </c>
      <c r="AA140" s="94">
        <v>7</v>
      </c>
      <c r="AB140" s="17"/>
      <c r="AC140" s="17"/>
      <c r="AD140" s="17"/>
      <c r="AE140" s="17"/>
      <c r="AF140" s="17"/>
      <c r="AG140" s="17"/>
      <c r="AH140" s="17"/>
      <c r="AI140" s="91">
        <v>65</v>
      </c>
      <c r="AJ140" s="17"/>
      <c r="AK140" s="17"/>
      <c r="AL140" s="17"/>
      <c r="AM140" s="91">
        <v>65</v>
      </c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4">
        <v>28</v>
      </c>
      <c r="AY140" s="95">
        <v>1200</v>
      </c>
      <c r="AZ140" s="17"/>
      <c r="BA140" s="17"/>
      <c r="BB140" s="17"/>
      <c r="BC140" s="17"/>
      <c r="BD140" s="17"/>
      <c r="BE140" s="17"/>
      <c r="BF140" s="17"/>
      <c r="BG140" s="17"/>
      <c r="BH140" s="17"/>
      <c r="BI140" s="187"/>
      <c r="BJ140" s="17"/>
      <c r="BK140" s="17"/>
      <c r="BL140" s="17"/>
      <c r="BM140" s="17"/>
      <c r="BN140" s="17"/>
      <c r="BO140" s="17"/>
      <c r="BP140" s="113" t="s">
        <v>1534</v>
      </c>
      <c r="BQ140" s="17"/>
      <c r="BR140" s="17"/>
      <c r="BS140" s="17"/>
      <c r="BT140" s="17"/>
      <c r="BU140" s="17"/>
      <c r="BV140" s="17"/>
      <c r="BW140" s="17"/>
      <c r="BX140" s="29">
        <v>0</v>
      </c>
      <c r="BY140" s="26" t="s">
        <v>149</v>
      </c>
      <c r="BZ140" s="17"/>
    </row>
    <row r="141" spans="1:78" x14ac:dyDescent="0.25">
      <c r="A141" s="17"/>
      <c r="B141" s="164"/>
      <c r="C141" s="164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68" t="s">
        <v>3065</v>
      </c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67"/>
      <c r="AY141" s="105" t="s">
        <v>291</v>
      </c>
      <c r="AZ141" s="17"/>
      <c r="BA141" s="17"/>
      <c r="BB141" s="17"/>
      <c r="BC141" s="17"/>
      <c r="BD141" s="17"/>
      <c r="BE141" s="17"/>
      <c r="BF141" s="17"/>
      <c r="BG141" s="17"/>
      <c r="BH141" s="17"/>
      <c r="BI141" s="18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</row>
    <row r="142" spans="1:78" ht="30" customHeight="1" x14ac:dyDescent="0.25">
      <c r="A142" s="172" t="s">
        <v>3066</v>
      </c>
      <c r="B142" s="153"/>
      <c r="C142" s="153"/>
      <c r="D142" s="153"/>
      <c r="E142" s="153"/>
      <c r="F142" s="153"/>
      <c r="G142" s="153"/>
      <c r="H142" s="153"/>
      <c r="I142" s="153"/>
      <c r="J142" s="153"/>
      <c r="K142" s="153"/>
      <c r="L142" s="153"/>
      <c r="M142" s="153"/>
      <c r="N142" s="153"/>
      <c r="O142" s="153"/>
      <c r="P142" s="153"/>
      <c r="Q142" s="153"/>
      <c r="R142" s="153"/>
      <c r="S142" s="153"/>
      <c r="T142" s="153"/>
      <c r="U142" s="153"/>
      <c r="V142" s="153"/>
      <c r="W142" s="153"/>
      <c r="X142" s="153"/>
      <c r="Y142" s="153"/>
      <c r="Z142" s="153"/>
      <c r="AA142" s="153"/>
      <c r="AB142" s="153"/>
      <c r="AC142" s="153"/>
      <c r="AD142" s="153"/>
      <c r="AE142" s="153"/>
      <c r="AF142" s="153"/>
      <c r="AG142" s="153"/>
      <c r="AH142" s="153"/>
      <c r="AI142" s="153"/>
      <c r="AJ142" s="153"/>
      <c r="AK142" s="153"/>
      <c r="AL142" s="153"/>
      <c r="AM142" s="153"/>
      <c r="AN142" s="153"/>
      <c r="AO142" s="153"/>
      <c r="AP142" s="153"/>
      <c r="AQ142" s="153"/>
      <c r="AR142" s="153"/>
      <c r="AS142" s="153"/>
      <c r="AT142" s="153"/>
      <c r="AU142" s="153"/>
      <c r="AV142" s="153"/>
      <c r="AW142" s="153"/>
      <c r="AX142" s="153"/>
      <c r="AY142" s="153"/>
      <c r="AZ142" s="153"/>
      <c r="BA142" s="153"/>
      <c r="BB142" s="153"/>
      <c r="BC142" s="153"/>
      <c r="BD142" s="153"/>
      <c r="BE142" s="153"/>
      <c r="BF142" s="153"/>
      <c r="BG142" s="153"/>
      <c r="BH142" s="153"/>
      <c r="BI142" s="153"/>
      <c r="BJ142" s="153"/>
      <c r="BK142" s="153"/>
      <c r="BL142" s="153"/>
      <c r="BM142" s="153"/>
      <c r="BN142" s="153"/>
      <c r="BO142" s="153"/>
      <c r="BP142" s="153"/>
      <c r="BQ142" s="153"/>
      <c r="BR142" s="153"/>
      <c r="BS142" s="153"/>
      <c r="BT142" s="153"/>
      <c r="BU142" s="153"/>
      <c r="BV142" s="153"/>
      <c r="BW142" s="153"/>
      <c r="BX142" s="153"/>
      <c r="BY142" s="17"/>
      <c r="BZ142" s="17"/>
    </row>
    <row r="143" spans="1:78" x14ac:dyDescent="0.25">
      <c r="A143" s="18" t="s">
        <v>1</v>
      </c>
      <c r="B143" s="18" t="s">
        <v>2</v>
      </c>
      <c r="C143" s="18" t="s">
        <v>3</v>
      </c>
      <c r="D143" s="19"/>
      <c r="E143" s="19"/>
      <c r="F143" s="18" t="s">
        <v>4</v>
      </c>
      <c r="G143" s="20" t="s">
        <v>5</v>
      </c>
      <c r="H143" s="21" t="s">
        <v>6</v>
      </c>
      <c r="I143" s="154" t="s">
        <v>7</v>
      </c>
      <c r="J143" s="155"/>
      <c r="K143" s="155"/>
      <c r="L143" s="155"/>
      <c r="M143" s="155"/>
      <c r="N143" s="155"/>
      <c r="O143" s="21" t="s">
        <v>8</v>
      </c>
      <c r="P143" s="21" t="s">
        <v>9</v>
      </c>
      <c r="Q143" s="22" t="s">
        <v>10</v>
      </c>
      <c r="R143" s="22" t="s">
        <v>11</v>
      </c>
      <c r="S143" s="21" t="s">
        <v>12</v>
      </c>
      <c r="T143" s="21" t="s">
        <v>13</v>
      </c>
      <c r="U143" s="21" t="s">
        <v>14</v>
      </c>
      <c r="V143" s="21" t="s">
        <v>15</v>
      </c>
      <c r="W143" s="23" t="s">
        <v>16</v>
      </c>
      <c r="X143" s="21" t="s">
        <v>17</v>
      </c>
      <c r="Y143" s="21" t="s">
        <v>18</v>
      </c>
      <c r="Z143" s="21" t="s">
        <v>19</v>
      </c>
      <c r="AA143" s="21" t="s">
        <v>20</v>
      </c>
      <c r="AB143" s="21" t="s">
        <v>21</v>
      </c>
      <c r="AC143" s="21" t="s">
        <v>22</v>
      </c>
      <c r="AD143" s="21" t="s">
        <v>23</v>
      </c>
      <c r="AE143" s="21" t="s">
        <v>24</v>
      </c>
      <c r="AF143" s="21" t="s">
        <v>25</v>
      </c>
      <c r="AG143" s="21" t="s">
        <v>26</v>
      </c>
      <c r="AH143" s="21" t="s">
        <v>5</v>
      </c>
      <c r="AI143" s="21" t="s">
        <v>17</v>
      </c>
      <c r="AJ143" s="21" t="s">
        <v>27</v>
      </c>
      <c r="AK143" s="21" t="s">
        <v>28</v>
      </c>
      <c r="AL143" s="21" t="s">
        <v>29</v>
      </c>
      <c r="AM143" s="21" t="s">
        <v>17</v>
      </c>
      <c r="AN143" s="21" t="s">
        <v>30</v>
      </c>
      <c r="AO143" s="21" t="s">
        <v>31</v>
      </c>
      <c r="AP143" s="21" t="s">
        <v>32</v>
      </c>
      <c r="AQ143" s="21" t="s">
        <v>33</v>
      </c>
      <c r="AR143" s="21" t="s">
        <v>34</v>
      </c>
      <c r="AS143" s="21" t="s">
        <v>35</v>
      </c>
      <c r="AT143" s="21" t="s">
        <v>36</v>
      </c>
      <c r="AU143" s="21" t="s">
        <v>37</v>
      </c>
      <c r="AV143" s="21" t="s">
        <v>38</v>
      </c>
      <c r="AW143" s="21" t="s">
        <v>6</v>
      </c>
      <c r="AX143" s="21" t="s">
        <v>39</v>
      </c>
      <c r="AY143" s="21" t="s">
        <v>40</v>
      </c>
      <c r="AZ143" s="24" t="s">
        <v>41</v>
      </c>
      <c r="BA143" s="21" t="s">
        <v>42</v>
      </c>
      <c r="BB143" s="21" t="s">
        <v>43</v>
      </c>
      <c r="BC143" s="21" t="s">
        <v>44</v>
      </c>
      <c r="BD143" s="21" t="s">
        <v>45</v>
      </c>
      <c r="BE143" s="21" t="s">
        <v>46</v>
      </c>
      <c r="BF143" s="21" t="s">
        <v>47</v>
      </c>
      <c r="BG143" s="21" t="s">
        <v>48</v>
      </c>
      <c r="BH143" s="21" t="s">
        <v>49</v>
      </c>
      <c r="BI143" s="186"/>
      <c r="BJ143" s="25"/>
      <c r="BK143" s="25"/>
      <c r="BL143" s="25"/>
      <c r="BM143" s="25"/>
      <c r="BN143" s="25"/>
      <c r="BO143" s="25"/>
      <c r="BP143" s="21" t="s">
        <v>18</v>
      </c>
      <c r="BQ143" s="21" t="s">
        <v>31</v>
      </c>
      <c r="BR143" s="21" t="s">
        <v>50</v>
      </c>
      <c r="BS143" s="21" t="s">
        <v>51</v>
      </c>
      <c r="BT143" s="25"/>
      <c r="BU143" s="25"/>
      <c r="BV143" s="21" t="s">
        <v>24</v>
      </c>
      <c r="BW143" s="21" t="s">
        <v>16</v>
      </c>
      <c r="BX143" s="21" t="s">
        <v>52</v>
      </c>
      <c r="BY143" s="21" t="s">
        <v>53</v>
      </c>
      <c r="BZ143" s="21" t="s">
        <v>28</v>
      </c>
    </row>
    <row r="144" spans="1:78" ht="46.5" x14ac:dyDescent="0.25">
      <c r="A144" s="26" t="s">
        <v>3067</v>
      </c>
      <c r="B144" s="26" t="s">
        <v>658</v>
      </c>
      <c r="C144" s="106" t="s">
        <v>225</v>
      </c>
      <c r="D144" s="28"/>
      <c r="E144" s="28"/>
      <c r="F144" s="58">
        <v>1200</v>
      </c>
      <c r="G144" s="80">
        <v>5</v>
      </c>
      <c r="H144" s="31" t="s">
        <v>6</v>
      </c>
      <c r="I144" s="32">
        <v>2</v>
      </c>
      <c r="J144" s="33">
        <v>0</v>
      </c>
      <c r="K144" s="32">
        <v>2</v>
      </c>
      <c r="L144" s="33">
        <v>1</v>
      </c>
      <c r="M144" s="32">
        <v>1</v>
      </c>
      <c r="N144" s="33">
        <v>0</v>
      </c>
      <c r="O144" s="29">
        <v>-1.95</v>
      </c>
      <c r="P144" s="60">
        <v>-2.7</v>
      </c>
      <c r="Q144" s="35">
        <v>95.925771701589596</v>
      </c>
      <c r="R144" s="35">
        <v>-2.0371141492051899</v>
      </c>
      <c r="S144" s="37">
        <v>-1</v>
      </c>
      <c r="T144" s="38">
        <v>0.75</v>
      </c>
      <c r="U144" s="29">
        <v>0.64999999999999503</v>
      </c>
      <c r="V144" s="60">
        <v>1.25</v>
      </c>
      <c r="W144" s="39"/>
      <c r="X144" s="40">
        <v>52</v>
      </c>
      <c r="Y144" s="72">
        <v>128</v>
      </c>
      <c r="Z144" s="17"/>
      <c r="AA144" s="109" t="s">
        <v>119</v>
      </c>
      <c r="AB144" s="41" t="s">
        <v>101</v>
      </c>
      <c r="AC144" s="42" t="str">
        <f>"" &amp; IF(AND(S144&lt;=-1.5,NOT(ISBLANK(AQ144))),"Z","")</f>
        <v/>
      </c>
      <c r="AD144" s="43" t="str">
        <f>IF(AND(ISNUMBER(BD144),VALUE(BD144)&gt;=3,VALUE(T144)&gt;=-0.5),IF(AND(VALUE(Q144)&gt;=94,VALUE(Q144)&lt;444), IF(VALUE(P144)&gt;=2,"***","**"),"*"),"")</f>
        <v/>
      </c>
      <c r="AE144" s="44"/>
      <c r="AF144" s="45"/>
      <c r="AG144" s="46" t="str">
        <f>IF(OR(F144&lt;1401,F144&gt;=1600),IF(AND(OR(AB144="*",AB144="***",AB144="E*",AB144="E***"),P144&gt;=2,T144&gt;-2.1),IF(AND(ISNUMBER(BD144),VALUE(BD144)&gt;2),"**","*"),""),"")</f>
        <v/>
      </c>
      <c r="AH144" s="30">
        <v>5</v>
      </c>
      <c r="AI144" s="47">
        <v>52</v>
      </c>
      <c r="AJ144" s="48" t="str">
        <f>IF(AND(S144&gt;=2,T144&gt;=0),IF(AND(ISNUMBER(BD144),VALUE(BD144)&gt;=3),IF(LEN(AQ144)&gt;0,"***","**"),"*"),"")</f>
        <v/>
      </c>
      <c r="AK144" s="42" t="str">
        <f>IF(AND(S144&gt;=3,AND(OR(AND(I144&lt;=7,I144-K144&gt;=3),AND(K144&lt;=7,K144-M144&gt;=3)),N144&lt;=4)),6,IF(S144&gt;=3,"3T",IF(AND(OR(AND(I144&lt;=7,I144-K144&gt;=3),AND(K144&lt;=7,K144-M144&gt;=3)),N144&lt;=4),"3P","")))</f>
        <v/>
      </c>
      <c r="AL144" s="46" t="str">
        <f>IF(OR(K144-M144&gt;=5,T144&gt;4.9,AND(K144-M144&gt;=1,T144&gt;5)),IF(P144&lt;-3,"***",IF(P144&lt;0,"**","*")),"")</f>
        <v/>
      </c>
      <c r="AM144" s="40">
        <v>52</v>
      </c>
      <c r="AN144" s="137" t="str">
        <f>IF(AND(OR(M144=1,M144=2,M144=3,M144=4),Q144&gt;=97.5),"G",IF(OR(AND(N144&lt;=3,M144&lt;8,T144&gt;-1.6,Q144&gt;=95,Q144&lt;300),AND(OR(M144=1,M144=2,M144=3),Q144&lt;97.5)),"GR",""))</f>
        <v>GR</v>
      </c>
      <c r="AO144" s="29">
        <v>0</v>
      </c>
      <c r="AP144" s="28" t="s">
        <v>32</v>
      </c>
      <c r="AQ144" s="28"/>
      <c r="AR144" s="28"/>
      <c r="AS144" s="28"/>
      <c r="AT144" s="50" t="str">
        <f>IF(LEN(AN144)&gt;0,IF(AL144="**","$",IF(AL144="***",IF(LEN(AQ144)&gt;0,"$$$","$$"), "")), "")</f>
        <v/>
      </c>
      <c r="AU144" s="48" t="str">
        <f>CONCATENATE(IF(LEN(AN144)&gt;0,IF(AND(AD144="**",AB144="*"),IF(LEN(AQ144)&gt;0,"$$$","$$"),IF(AJ144="***","$$$",IF(AND(AJ144="**",AB144="*"),"$$",IF(AND(OR(AD144="**",AD144="***"),LEN(AQ144)&gt;0),"$$","")))),IF(AND(OR(AD144="**",AD144="***"),LEN(AQ144)&gt;0),"$$","")),IF(AND(T144&lt;2,AQ144="#"),"#",""))</f>
        <v/>
      </c>
      <c r="AV144" s="48" t="str">
        <f>IF(LEN(AN144)&gt;0,IF(AG144="**","$$",IF(AG144="***","$$$",IF(AD144="***",IF(OR(AB144="***",LEN(AQ144)&gt;0),"$$$",""),""))),"")</f>
        <v/>
      </c>
      <c r="AW144" s="26" t="s">
        <v>6</v>
      </c>
      <c r="AX144" s="51">
        <v>4.0999999999999996</v>
      </c>
      <c r="AY144" s="52">
        <v>1165</v>
      </c>
      <c r="AZ144" s="24" t="s">
        <v>169</v>
      </c>
      <c r="BA144" s="29">
        <v>88.925771701589596</v>
      </c>
      <c r="BB144" s="141">
        <v>93.0784383682563</v>
      </c>
      <c r="BC144" s="54" t="s">
        <v>3068</v>
      </c>
      <c r="BD144" s="29">
        <v>2</v>
      </c>
      <c r="BE144" s="55"/>
      <c r="BF144" s="55"/>
      <c r="BG144" s="55"/>
      <c r="BH144" s="55"/>
      <c r="BI144" s="188" t="s">
        <v>3069</v>
      </c>
      <c r="BJ144" s="68" t="s">
        <v>662</v>
      </c>
      <c r="BK144" s="68" t="s">
        <v>322</v>
      </c>
      <c r="BL144" s="69" t="s">
        <v>663</v>
      </c>
      <c r="BM144" s="69" t="s">
        <v>536</v>
      </c>
      <c r="BN144" s="68"/>
      <c r="BO144" s="17"/>
      <c r="BP144" s="29">
        <v>128</v>
      </c>
      <c r="BQ144" s="29">
        <v>0</v>
      </c>
      <c r="BR144" s="56">
        <v>97.35</v>
      </c>
      <c r="BS144" s="57" t="s">
        <v>75</v>
      </c>
      <c r="BT144" s="26"/>
      <c r="BU144" s="26"/>
      <c r="BV144" s="26"/>
      <c r="BW144" s="26"/>
      <c r="BX144" s="17"/>
      <c r="BY144" s="17"/>
      <c r="BZ144" s="49" t="str">
        <f>IF(AND(S144&gt;=3,AND(OR(AND(I144&lt;=7,I144-K144&gt;=3),AND(K144&lt;=7,K144-M144&gt;=3)),N144&lt;=4)),6,IF(S144&gt;=3,"3T",IF(AND(OR(AND(I144&lt;=7,I144-K144&gt;=3),AND(K144&lt;=7,K144-M144&gt;=3)),N144&lt;=4),"3P","")))</f>
        <v/>
      </c>
    </row>
    <row r="145" spans="1:78" ht="46.5" x14ac:dyDescent="0.25">
      <c r="A145" s="26" t="s">
        <v>3067</v>
      </c>
      <c r="B145" s="26" t="s">
        <v>664</v>
      </c>
      <c r="C145" s="106" t="s">
        <v>216</v>
      </c>
      <c r="D145" s="28"/>
      <c r="E145" s="28"/>
      <c r="F145" s="58">
        <v>1200</v>
      </c>
      <c r="G145" s="30">
        <v>8</v>
      </c>
      <c r="H145" s="31" t="s">
        <v>221</v>
      </c>
      <c r="I145" s="59">
        <v>8</v>
      </c>
      <c r="J145" s="33">
        <v>4</v>
      </c>
      <c r="K145" s="59">
        <v>8</v>
      </c>
      <c r="L145" s="33">
        <v>6</v>
      </c>
      <c r="M145" s="59">
        <v>4</v>
      </c>
      <c r="N145" s="33">
        <v>4</v>
      </c>
      <c r="O145" s="29">
        <v>0.35000000000000098</v>
      </c>
      <c r="P145" s="29">
        <v>0.380000000000003</v>
      </c>
      <c r="Q145" s="35">
        <v>95.900570436532703</v>
      </c>
      <c r="R145" s="36">
        <v>1.50028521826634</v>
      </c>
      <c r="S145" s="37">
        <v>-2</v>
      </c>
      <c r="T145" s="38">
        <v>1.75</v>
      </c>
      <c r="U145" s="29">
        <v>0.30000000000001098</v>
      </c>
      <c r="V145" s="29">
        <v>1.75000000000001</v>
      </c>
      <c r="W145" s="39"/>
      <c r="X145" s="40">
        <v>58</v>
      </c>
      <c r="Y145" s="29">
        <v>135</v>
      </c>
      <c r="Z145" s="29">
        <v>21</v>
      </c>
      <c r="AA145" s="26" t="s">
        <v>57</v>
      </c>
      <c r="AB145" s="41" t="s">
        <v>58</v>
      </c>
      <c r="AC145" s="42" t="str">
        <f>"" &amp; IF(AND(S145&lt;=-1.5,NOT(ISBLANK(AQ145))),"Z","")</f>
        <v>Z</v>
      </c>
      <c r="AD145" s="43" t="str">
        <f>IF(AND(ISNUMBER(BD145),VALUE(BD145)&gt;=3,VALUE(T145)&gt;=-0.5),IF(AND(VALUE(Q145)&gt;=94,VALUE(Q145)&lt;444), IF(VALUE(P145)&gt;=2,"***","**"),"*"),"")</f>
        <v/>
      </c>
      <c r="AE145" s="44"/>
      <c r="AF145" s="45"/>
      <c r="AG145" s="46" t="str">
        <f>IF(OR(F145&lt;1401,F145&gt;=1600),IF(AND(OR(AB145="*",AB145="***",AB145="E*",AB145="E***"),P145&gt;=2,T145&gt;-2.1),IF(AND(ISNUMBER(BD145),VALUE(BD145)&gt;2),"**","*"),""),"")</f>
        <v/>
      </c>
      <c r="AH145" s="30">
        <v>8</v>
      </c>
      <c r="AI145" s="47">
        <v>58</v>
      </c>
      <c r="AJ145" s="48" t="str">
        <f>IF(AND(S145&gt;=2,T145&gt;=0),IF(AND(ISNUMBER(BD145),VALUE(BD145)&gt;=3),IF(LEN(AQ145)&gt;0,"***","**"),"*"),"")</f>
        <v/>
      </c>
      <c r="AK145" s="42" t="str">
        <f>IF(AND(S145&gt;=3,AND(OR(AND(I145&lt;=7,I145-K145&gt;=3),AND(K145&lt;=7,K145-M145&gt;=3)),N145&lt;=4)),6,IF(S145&gt;=3,"3T",IF(AND(OR(AND(I145&lt;=7,I145-K145&gt;=3),AND(K145&lt;=7,K145-M145&gt;=3)),N145&lt;=4),"3P","")))</f>
        <v/>
      </c>
      <c r="AL145" s="46" t="str">
        <f>IF(OR(K145-M145&gt;=5,T145&gt;4.9,AND(K145-M145&gt;=1,T145&gt;5)),IF(P145&lt;-3,"***",IF(P145&lt;0,"**","*")),"")</f>
        <v/>
      </c>
      <c r="AM145" s="40">
        <v>58</v>
      </c>
      <c r="AN145" s="49" t="str">
        <f>CONCATENATE(IF(AND(OR(M145=1,M145=2,M145=3,M145=4),Q145&gt;=97.5),"G",IF(OR(AND(N145&lt;=3,M145&lt;8,T145&gt;-1.6,Q145&gt;=95,Q145&lt;300),AND(OR(M145=1,M145=2,M145=3),Q145&lt;97.5)),"GR","")),"*")</f>
        <v>*</v>
      </c>
      <c r="AO145" s="29">
        <v>0</v>
      </c>
      <c r="AP145" s="28"/>
      <c r="AQ145" s="28" t="s">
        <v>33</v>
      </c>
      <c r="AR145" s="28"/>
      <c r="AS145" s="28" t="s">
        <v>66</v>
      </c>
      <c r="AT145" s="50" t="str">
        <f>IF(LEN(AN145)&gt;0,IF(AL145="**","$",IF(AL145="***",IF(LEN(AQ145)&gt;0,"$$$","$$"), "")), "")</f>
        <v/>
      </c>
      <c r="AU145" s="48" t="str">
        <f>CONCATENATE(IF(LEN(AN145)&gt;0,IF(AND(AD145="**",AB145="*"),IF(LEN(AQ145)&gt;0,"$$$","$$"),IF(AJ145="***","$$$",IF(AND(AJ145="**",AB145="*"),"$$",IF(AND(OR(AD145="**",AD145="***"),LEN(AQ145)&gt;0),"$$","")))),IF(AND(OR(AD145="**",AD145="***"),LEN(AQ145)&gt;0),"$$","")),IF(AND(T145&lt;2,AQ145="#"),"#",""))</f>
        <v>#</v>
      </c>
      <c r="AV145" s="48" t="str">
        <f>IF(LEN(AN145)&gt;0,IF(AG145="**","$$",IF(AG145="***","$$$",IF(AD145="***",IF(OR(AB145="***",LEN(AQ145)&gt;0),"$$$",""),""))),"")</f>
        <v/>
      </c>
      <c r="AW145" s="26" t="s">
        <v>221</v>
      </c>
      <c r="AX145" s="51">
        <v>4.4000000000000004</v>
      </c>
      <c r="AY145" s="52">
        <v>1167</v>
      </c>
      <c r="AZ145" s="24" t="s">
        <v>176</v>
      </c>
      <c r="BA145" s="29">
        <v>87.000570436532698</v>
      </c>
      <c r="BB145" s="66">
        <v>95.376570436532703</v>
      </c>
      <c r="BC145" s="54" t="s">
        <v>3070</v>
      </c>
      <c r="BD145" s="29">
        <v>2</v>
      </c>
      <c r="BE145" s="55"/>
      <c r="BF145" s="55"/>
      <c r="BG145" s="55"/>
      <c r="BH145" s="55"/>
      <c r="BI145" s="190" t="s">
        <v>3071</v>
      </c>
      <c r="BJ145" s="69" t="s">
        <v>97</v>
      </c>
      <c r="BK145" s="68" t="s">
        <v>71</v>
      </c>
      <c r="BL145" s="68" t="s">
        <v>588</v>
      </c>
      <c r="BM145" s="68" t="s">
        <v>3072</v>
      </c>
      <c r="BN145" s="68"/>
      <c r="BO145" s="17"/>
      <c r="BP145" s="29">
        <v>135</v>
      </c>
      <c r="BQ145" s="29">
        <v>0</v>
      </c>
      <c r="BR145" s="56">
        <v>96.25</v>
      </c>
      <c r="BS145" s="57" t="s">
        <v>75</v>
      </c>
      <c r="BT145" s="26"/>
      <c r="BU145" s="26"/>
      <c r="BV145" s="26"/>
      <c r="BW145" s="26"/>
      <c r="BX145" s="17"/>
      <c r="BY145" s="17"/>
      <c r="BZ145" s="49" t="str">
        <f>IF(AND(S145&gt;=3,AND(OR(AND(I145&lt;=7,I145-K145&gt;=3),AND(K145&lt;=7,K145-M145&gt;=3)),N145&lt;=4)),6,IF(S145&gt;=3,"3T",IF(AND(OR(AND(I145&lt;=7,I145-K145&gt;=3),AND(K145&lt;=7,K145-M145&gt;=3)),N145&lt;=4),"3P","")))</f>
        <v/>
      </c>
    </row>
    <row r="146" spans="1:78" ht="46.5" x14ac:dyDescent="0.25">
      <c r="A146" s="26" t="s">
        <v>3067</v>
      </c>
      <c r="B146" s="26" t="s">
        <v>460</v>
      </c>
      <c r="C146" s="27" t="s">
        <v>417</v>
      </c>
      <c r="D146" s="28"/>
      <c r="E146" s="28"/>
      <c r="F146" s="58">
        <v>1200</v>
      </c>
      <c r="G146" s="80">
        <v>8</v>
      </c>
      <c r="H146" s="31" t="s">
        <v>6</v>
      </c>
      <c r="I146" s="59">
        <v>1</v>
      </c>
      <c r="J146" s="33">
        <v>0</v>
      </c>
      <c r="K146" s="59">
        <v>1</v>
      </c>
      <c r="L146" s="33">
        <v>0</v>
      </c>
      <c r="M146" s="59">
        <v>1</v>
      </c>
      <c r="N146" s="33">
        <v>0</v>
      </c>
      <c r="O146" s="29">
        <v>-3.3500000000000099</v>
      </c>
      <c r="P146" s="38">
        <v>0</v>
      </c>
      <c r="Q146" s="35">
        <v>444</v>
      </c>
      <c r="R146" s="35">
        <v>172</v>
      </c>
      <c r="S146" s="37">
        <v>0</v>
      </c>
      <c r="T146" s="38">
        <v>0</v>
      </c>
      <c r="U146" s="29">
        <v>4.55</v>
      </c>
      <c r="V146" s="38">
        <v>4.55</v>
      </c>
      <c r="W146" s="39"/>
      <c r="X146" s="40">
        <v>58</v>
      </c>
      <c r="Y146" s="72">
        <v>135</v>
      </c>
      <c r="Z146" s="29">
        <v>25</v>
      </c>
      <c r="AA146" s="85" t="s">
        <v>119</v>
      </c>
      <c r="AB146" s="41" t="s">
        <v>101</v>
      </c>
      <c r="AC146" s="42" t="str">
        <f>"" &amp; IF(AND(S146&lt;=-1.5,NOT(ISBLANK(AQ146))),"Z","")</f>
        <v/>
      </c>
      <c r="AD146" s="43" t="str">
        <f>IF(AND(ISNUMBER(BD146),VALUE(BD146)&gt;=3,VALUE(T146)&gt;=-0.5),IF(AND(VALUE(Q146)&gt;=94,VALUE(Q146)&lt;444), IF(VALUE(P146)&gt;=2,"***","**"),"*"),"")</f>
        <v/>
      </c>
      <c r="AE146" s="44"/>
      <c r="AF146" s="45"/>
      <c r="AG146" s="46" t="str">
        <f>IF(OR(F146&lt;1401,F146&gt;=1600),IF(AND(OR(AB146="*",AB146="***",AB146="E*",AB146="E***"),P146&gt;=2,T146&gt;-2.1),IF(AND(ISNUMBER(BD146),VALUE(BD146)&gt;2),"**","*"),""),"")</f>
        <v/>
      </c>
      <c r="AH146" s="30">
        <v>8</v>
      </c>
      <c r="AI146" s="47">
        <v>58</v>
      </c>
      <c r="AJ146" s="48" t="str">
        <f>IF(AND(S146&gt;=2,T146&gt;=0),IF(AND(ISNUMBER(BD146),VALUE(BD146)&gt;=3),IF(LEN(AQ146)&gt;0,"***","**"),"*"),"")</f>
        <v/>
      </c>
      <c r="AK146" s="42" t="str">
        <f>IF(AND(S146&gt;=3,AND(OR(AND(I146&lt;=7,I146-K146&gt;=3),AND(K146&lt;=7,K146-M146&gt;=3)),N146&lt;=4)),6,IF(S146&gt;=3,"3T",IF(AND(OR(AND(I146&lt;=7,I146-K146&gt;=3),AND(K146&lt;=7,K146-M146&gt;=3)),N146&lt;=4),"3P","")))</f>
        <v/>
      </c>
      <c r="AL146" s="46" t="str">
        <f>IF(OR(K146-M146&gt;=5,T146&gt;4.9,AND(K146-M146&gt;=1,T146&gt;5)),IF(P146&lt;-3,"***",IF(P146&lt;0,"**","*")),"")</f>
        <v/>
      </c>
      <c r="AM146" s="40">
        <v>58</v>
      </c>
      <c r="AN146" s="120" t="str">
        <f>IF(AND(OR(M146=1,M146=2,M146=3,M146=4),Q146&gt;=97.5),"G",IF(OR(AND(N146&lt;=3,M146&lt;8,T146&gt;-1.6,Q146&gt;=95,Q146&lt;300),AND(OR(M146=1,M146=2,M146=3),Q146&lt;97.5)),"GR",""))</f>
        <v>G</v>
      </c>
      <c r="AO146" s="29">
        <v>3</v>
      </c>
      <c r="AP146" s="28"/>
      <c r="AQ146" s="28"/>
      <c r="AR146" s="28"/>
      <c r="AS146" s="28"/>
      <c r="AT146" s="50" t="str">
        <f>IF(LEN(AN146)&gt;0,IF(AL146="**","$",IF(AL146="***",IF(LEN(AQ146)&gt;0,"$$$","$$"), "")), "")</f>
        <v/>
      </c>
      <c r="AU146" s="48" t="str">
        <f>CONCATENATE(IF(LEN(AN146)&gt;0,IF(AND(AD146="**",AB146="*"),IF(LEN(AQ146)&gt;0,"$$$","$$"),IF(AJ146="***","$$$",IF(AND(AJ146="**",AB146="*"),"$$",IF(AND(OR(AD146="**",AD146="***"),LEN(AQ146)&gt;0),"$$","")))),IF(AND(OR(AD146="**",AD146="***"),LEN(AQ146)&gt;0),"$$","")),IF(AND(T146&lt;2,AQ146="#"),"#",""))</f>
        <v/>
      </c>
      <c r="AV146" s="48" t="str">
        <f>IF(LEN(AN146)&gt;0,IF(AG146="**","$$",IF(AG146="***","$$$",IF(AD146="***",IF(OR(AB146="***",LEN(AQ146)&gt;0),"$$$",""),""))),"")</f>
        <v/>
      </c>
      <c r="AW146" s="26" t="s">
        <v>6</v>
      </c>
      <c r="AX146" s="51">
        <v>4.0999999999999996</v>
      </c>
      <c r="AY146" s="52">
        <v>1172</v>
      </c>
      <c r="AZ146" s="24" t="s">
        <v>176</v>
      </c>
      <c r="BA146" s="29">
        <v>82</v>
      </c>
      <c r="BB146" s="66">
        <v>91.3333333333333</v>
      </c>
      <c r="BC146" s="54" t="s">
        <v>3073</v>
      </c>
      <c r="BD146" s="29">
        <v>1</v>
      </c>
      <c r="BE146" s="55"/>
      <c r="BF146" s="55"/>
      <c r="BG146" s="55"/>
      <c r="BH146" s="55"/>
      <c r="BI146" s="191" t="s">
        <v>3074</v>
      </c>
      <c r="BJ146" s="68" t="s">
        <v>628</v>
      </c>
      <c r="BK146" s="68" t="s">
        <v>421</v>
      </c>
      <c r="BL146" s="68" t="s">
        <v>629</v>
      </c>
      <c r="BM146" s="68" t="s">
        <v>630</v>
      </c>
      <c r="BN146" s="68"/>
      <c r="BO146" s="17"/>
      <c r="BP146" s="29">
        <v>135</v>
      </c>
      <c r="BQ146" s="29">
        <v>3</v>
      </c>
      <c r="BR146" s="56">
        <v>95.4</v>
      </c>
      <c r="BS146" s="57" t="s">
        <v>1246</v>
      </c>
      <c r="BT146" s="26"/>
      <c r="BU146" s="26"/>
      <c r="BV146" s="26"/>
      <c r="BW146" s="26"/>
      <c r="BX146" s="17"/>
      <c r="BY146" s="17"/>
      <c r="BZ146" s="49" t="str">
        <f>IF(AND(S146&gt;=3,AND(OR(AND(I146&lt;=7,I146-K146&gt;=3),AND(K146&lt;=7,K146-M146&gt;=3)),N146&lt;=4)),6,IF(S146&gt;=3,"3T",IF(AND(OR(AND(I146&lt;=7,I146-K146&gt;=3),AND(K146&lt;=7,K146-M146&gt;=3)),N146&lt;=4),"3P","")))</f>
        <v/>
      </c>
    </row>
    <row r="147" spans="1:78" ht="20.100000000000001" customHeight="1" x14ac:dyDescent="0.25">
      <c r="A147" s="162"/>
      <c r="B147" s="155"/>
      <c r="C147" s="155"/>
      <c r="D147" s="155"/>
      <c r="E147" s="155"/>
      <c r="F147" s="155"/>
      <c r="G147" s="155"/>
      <c r="H147" s="155"/>
      <c r="I147" s="155"/>
      <c r="J147" s="155"/>
      <c r="K147" s="155"/>
      <c r="L147" s="155"/>
      <c r="M147" s="155"/>
      <c r="N147" s="155"/>
      <c r="O147" s="155"/>
      <c r="P147" s="155"/>
      <c r="Q147" s="155"/>
      <c r="R147" s="155"/>
      <c r="S147" s="155"/>
      <c r="T147" s="155"/>
      <c r="U147" s="155"/>
      <c r="V147" s="155"/>
      <c r="W147" s="155"/>
      <c r="X147" s="155"/>
      <c r="Y147" s="155"/>
      <c r="Z147" s="155"/>
      <c r="AA147" s="155"/>
      <c r="AB147" s="155"/>
      <c r="AC147" s="155"/>
      <c r="AD147" s="155"/>
      <c r="AE147" s="155"/>
      <c r="AF147" s="155"/>
      <c r="AG147" s="155"/>
      <c r="AH147" s="155"/>
      <c r="AI147" s="155"/>
      <c r="AJ147" s="155"/>
      <c r="AK147" s="155"/>
      <c r="AL147" s="155"/>
      <c r="AM147" s="155"/>
      <c r="AN147" s="155"/>
      <c r="AO147" s="155"/>
      <c r="AP147" s="155"/>
      <c r="AQ147" s="155"/>
      <c r="AR147" s="155"/>
      <c r="AS147" s="155"/>
      <c r="AT147" s="155"/>
      <c r="AU147" s="155"/>
      <c r="AV147" s="155"/>
      <c r="AW147" s="155"/>
      <c r="AX147" s="155"/>
      <c r="AY147" s="155"/>
      <c r="AZ147" s="155"/>
      <c r="BA147" s="155"/>
      <c r="BB147" s="155"/>
      <c r="BC147" s="155"/>
      <c r="BD147" s="155"/>
      <c r="BE147" s="155"/>
      <c r="BF147" s="155"/>
      <c r="BG147" s="155"/>
      <c r="BH147" s="155"/>
      <c r="BI147" s="155"/>
      <c r="BJ147" s="155"/>
      <c r="BK147" s="155"/>
      <c r="BL147" s="155"/>
      <c r="BM147" s="155"/>
      <c r="BN147" s="155"/>
      <c r="BO147" s="155"/>
      <c r="BP147" s="155"/>
      <c r="BQ147" s="155"/>
      <c r="BR147" s="155"/>
      <c r="BS147" s="155"/>
      <c r="BT147" s="155"/>
      <c r="BU147" s="155"/>
      <c r="BV147" s="155"/>
      <c r="BW147" s="155"/>
      <c r="BX147" s="155"/>
      <c r="BY147" s="17"/>
      <c r="BZ147" s="49"/>
    </row>
    <row r="148" spans="1:78" ht="30" customHeight="1" x14ac:dyDescent="0.25">
      <c r="A148" s="156" t="s">
        <v>152</v>
      </c>
      <c r="B148" s="162"/>
      <c r="C148" s="162"/>
      <c r="D148" s="162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  <c r="AD148" s="162"/>
      <c r="AE148" s="162"/>
      <c r="AF148" s="162"/>
      <c r="AG148" s="162"/>
      <c r="AH148" s="162"/>
      <c r="AI148" s="162"/>
      <c r="AJ148" s="162"/>
      <c r="AK148" s="162"/>
      <c r="AL148" s="162"/>
      <c r="AM148" s="162"/>
      <c r="AN148" s="162"/>
      <c r="AO148" s="162"/>
      <c r="AP148" s="162"/>
      <c r="AQ148" s="162"/>
      <c r="AR148" s="162"/>
      <c r="AS148" s="162"/>
      <c r="AT148" s="162"/>
      <c r="AU148" s="162"/>
      <c r="AV148" s="162"/>
      <c r="AW148" s="162"/>
      <c r="AX148" s="162"/>
      <c r="AY148" s="162"/>
      <c r="AZ148" s="162"/>
      <c r="BA148" s="162"/>
      <c r="BB148" s="162"/>
      <c r="BC148" s="162"/>
      <c r="BD148" s="162"/>
      <c r="BE148" s="162"/>
      <c r="BF148" s="162"/>
      <c r="BG148" s="162"/>
      <c r="BH148" s="162"/>
      <c r="BI148" s="162"/>
      <c r="BJ148" s="162"/>
      <c r="BK148" s="162"/>
      <c r="BL148" s="162"/>
      <c r="BM148" s="162"/>
      <c r="BN148" s="162"/>
      <c r="BO148" s="162"/>
      <c r="BP148" s="162"/>
      <c r="BQ148" s="162"/>
      <c r="BR148" s="162"/>
      <c r="BS148" s="162"/>
      <c r="BT148" s="162"/>
      <c r="BU148" s="162"/>
      <c r="BV148" s="162"/>
      <c r="BW148" s="162"/>
      <c r="BX148" s="162"/>
      <c r="BY148" s="17"/>
      <c r="BZ148" s="49"/>
    </row>
    <row r="149" spans="1:78" ht="46.5" x14ac:dyDescent="0.25">
      <c r="A149" s="26" t="s">
        <v>3067</v>
      </c>
      <c r="B149" s="110" t="s">
        <v>281</v>
      </c>
      <c r="C149" s="27" t="s">
        <v>352</v>
      </c>
      <c r="D149" s="28"/>
      <c r="E149" s="28"/>
      <c r="F149" s="58">
        <v>1200</v>
      </c>
      <c r="G149" s="30">
        <v>8</v>
      </c>
      <c r="H149" s="31" t="s">
        <v>6</v>
      </c>
      <c r="I149" s="59">
        <v>2</v>
      </c>
      <c r="J149" s="33">
        <v>0</v>
      </c>
      <c r="K149" s="59">
        <v>2</v>
      </c>
      <c r="L149" s="33">
        <v>0</v>
      </c>
      <c r="M149" s="59">
        <v>5</v>
      </c>
      <c r="N149" s="33">
        <v>1</v>
      </c>
      <c r="O149" s="29">
        <v>-1.95</v>
      </c>
      <c r="P149" s="60">
        <v>-1.12500000000003</v>
      </c>
      <c r="Q149" s="35">
        <v>94.335483096600697</v>
      </c>
      <c r="R149" s="35">
        <v>-1.98225845169965</v>
      </c>
      <c r="S149" s="37">
        <v>0</v>
      </c>
      <c r="T149" s="61">
        <v>-0.9</v>
      </c>
      <c r="U149" s="29">
        <v>0.70000000000000295</v>
      </c>
      <c r="V149" s="60">
        <v>5.0000000000007802E-2</v>
      </c>
      <c r="W149" s="39"/>
      <c r="X149" s="62">
        <v>65</v>
      </c>
      <c r="Y149" s="29">
        <v>123</v>
      </c>
      <c r="Z149" s="87">
        <v>56</v>
      </c>
      <c r="AA149" s="85" t="s">
        <v>119</v>
      </c>
      <c r="AB149" s="41" t="s">
        <v>101</v>
      </c>
      <c r="AC149" s="42" t="str">
        <f>"i" &amp; IF(AND(S149&lt;=-1.5,NOT(ISBLANK(AQ149))),"Z","")</f>
        <v>i</v>
      </c>
      <c r="AD149" s="48" t="str">
        <f>IF(AND(ISNUMBER(BD149),VALUE(BD149)&gt;=3,VALUE(T149)&gt;=-0.5),IF(AND(VALUE(Q149)&gt;=94,VALUE(Q149)&lt;444), IF(VALUE(P149)&gt;=2,"***","**"),"*"),"")</f>
        <v/>
      </c>
      <c r="AE149" s="44"/>
      <c r="AF149" s="45"/>
      <c r="AG149" s="63" t="str">
        <f>IF(OR(F149&lt;1401,F149&gt;=1600),IF(AND(OR(AB149="*",AB149="***",AB149="E*",AB149="E***"),P149&gt;=2,T149&gt;-2.1),IF(AND(ISNUMBER(BD149),VALUE(BD149)&gt;2),"**","*"),""),"")</f>
        <v/>
      </c>
      <c r="AH149" s="30">
        <v>8</v>
      </c>
      <c r="AI149" s="62">
        <v>65</v>
      </c>
      <c r="AJ149" s="48" t="str">
        <f>IF(AND(S149&gt;=2,T149&gt;=0),IF(AND(ISNUMBER(BD149),VALUE(BD149)&gt;=3),IF(LEN(AQ149)&gt;0,"***","**"),"*"),"")</f>
        <v/>
      </c>
      <c r="AK149" s="42" t="str">
        <f>IF(AND(S149&gt;=3,AND(OR(AND(I149&lt;=7,I149-K149&gt;=3),AND(K149&lt;=7,K149-M149&gt;=3)),N149&lt;=4)),6,IF(S149&gt;=3,"3T",IF(AND(OR(AND(I149&lt;=7,I149-K149&gt;=3),AND(K149&lt;=7,K149-M149&gt;=3)),N149&lt;=4),"3P","")))</f>
        <v/>
      </c>
      <c r="AL149" s="63" t="str">
        <f>IF(OR(K149-M149&gt;=5,T149&gt;4.9,AND(K149-M149&gt;=1,T149&gt;5)),IF(P149&lt;-3,"***",IF(P149&lt;0,"**","*")),"")</f>
        <v/>
      </c>
      <c r="AM149" s="62">
        <v>65</v>
      </c>
      <c r="AN149" s="49" t="str">
        <f>IF(AND(OR(M149=1,M149=2,M149=3,M149=4),Q149&gt;=97.5),"G",IF(OR(AND(N149&lt;=3,M149&lt;8,T149&gt;-1.6,Q149&gt;=95,Q149&lt;300),AND(OR(M149=1,M149=2,M149=3),Q149&lt;97.5)),"GR",""))</f>
        <v/>
      </c>
      <c r="AO149" s="29">
        <v>0</v>
      </c>
      <c r="AP149" s="28"/>
      <c r="AQ149" s="28"/>
      <c r="AR149" s="28"/>
      <c r="AS149" s="28"/>
      <c r="AT149" s="50" t="str">
        <f>IF(LEN(AN149)&gt;0,IF(AL149="**","$",IF(AL149="***",IF(LEN(AQ149)&gt;0,"$$$","$$"), "")), "")</f>
        <v/>
      </c>
      <c r="AU149" s="48" t="str">
        <f>CONCATENATE(IF(LEN(AN149)&gt;0,IF(AND(AD149="**",AB149="*"),IF(LEN(AQ149)&gt;0,"$$$","$$"),IF(AJ149="***","$$$",IF(AND(AJ149="**",AB149="*"),"$$",IF(AND(OR(AD149="**",AD149="***"),LEN(AQ149)&gt;0),"$$","")))),IF(AND(OR(AD149="**",AD149="***"),LEN(AQ149)&gt;0),"$$","")),IF(AND(T149&lt;2,AQ149="#"),"#",""))</f>
        <v/>
      </c>
      <c r="AV149" s="48" t="str">
        <f>IF(LEN(AN149)&gt;0,IF(AG149="**","$$",IF(AG149="***","$$$",IF(AD149="***",IF(OR(AB149="***",LEN(AQ149)&gt;0),"$$$",""),""))),"")</f>
        <v/>
      </c>
      <c r="AW149" s="26" t="s">
        <v>6</v>
      </c>
      <c r="AX149" s="64">
        <v>8.4</v>
      </c>
      <c r="AY149" s="65">
        <v>1168</v>
      </c>
      <c r="AZ149" s="24" t="s">
        <v>176</v>
      </c>
      <c r="BA149" s="29">
        <v>88.0354830966007</v>
      </c>
      <c r="BB149" s="66">
        <v>87.368816429934</v>
      </c>
      <c r="BC149" s="54" t="s">
        <v>3075</v>
      </c>
      <c r="BD149" s="29">
        <v>2</v>
      </c>
      <c r="BE149" s="55"/>
      <c r="BF149" s="55"/>
      <c r="BG149" s="55"/>
      <c r="BH149" s="55"/>
      <c r="BI149" s="190" t="s">
        <v>3076</v>
      </c>
      <c r="BJ149" s="68" t="s">
        <v>1055</v>
      </c>
      <c r="BK149" s="68" t="s">
        <v>420</v>
      </c>
      <c r="BL149" s="68" t="s">
        <v>1108</v>
      </c>
      <c r="BM149" s="68" t="s">
        <v>586</v>
      </c>
      <c r="BN149" s="68"/>
      <c r="BO149" s="17"/>
      <c r="BP149" s="29">
        <v>123</v>
      </c>
      <c r="BQ149" s="29">
        <v>0</v>
      </c>
      <c r="BR149" s="56">
        <v>96.85</v>
      </c>
      <c r="BS149" s="57" t="s">
        <v>126</v>
      </c>
      <c r="BT149" s="26"/>
      <c r="BU149" s="26"/>
      <c r="BV149" s="26"/>
      <c r="BW149" s="26"/>
      <c r="BX149" s="17"/>
      <c r="BY149" s="17"/>
      <c r="BZ149" s="49" t="str">
        <f>IF(AND(S149&gt;=3,AND(OR(AND(I149&lt;=7,I149-K149&gt;=3),AND(K149&lt;=7,K149-M149&gt;=3)),N149&lt;=4)),6,IF(S149&gt;=3,"3T",IF(AND(OR(AND(I149&lt;=7,I149-K149&gt;=3),AND(K149&lt;=7,K149-M149&gt;=3)),N149&lt;=4),"3P","")))</f>
        <v/>
      </c>
    </row>
    <row r="150" spans="1:78" ht="18.75" customHeight="1" x14ac:dyDescent="0.25">
      <c r="A150" s="17"/>
      <c r="B150" s="164" t="s">
        <v>176</v>
      </c>
      <c r="C150" s="164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65" t="s">
        <v>199</v>
      </c>
      <c r="R150" s="165"/>
      <c r="S150" s="17"/>
      <c r="T150" s="121" t="s">
        <v>361</v>
      </c>
      <c r="U150" s="17"/>
      <c r="V150" s="17"/>
      <c r="W150" s="17"/>
      <c r="X150" s="91">
        <v>65</v>
      </c>
      <c r="Y150" s="113" t="s">
        <v>1534</v>
      </c>
      <c r="Z150" s="95">
        <v>14</v>
      </c>
      <c r="AA150" s="94">
        <v>1</v>
      </c>
      <c r="AB150" s="17"/>
      <c r="AC150" s="17"/>
      <c r="AD150" s="17"/>
      <c r="AE150" s="17"/>
      <c r="AF150" s="17"/>
      <c r="AG150" s="17"/>
      <c r="AH150" s="17"/>
      <c r="AI150" s="91">
        <v>65</v>
      </c>
      <c r="AJ150" s="17"/>
      <c r="AK150" s="17"/>
      <c r="AL150" s="17"/>
      <c r="AM150" s="91">
        <v>65</v>
      </c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66">
        <v>2.8</v>
      </c>
      <c r="AY150" s="95">
        <v>1155</v>
      </c>
      <c r="AZ150" s="17"/>
      <c r="BA150" s="17"/>
      <c r="BB150" s="17"/>
      <c r="BC150" s="17"/>
      <c r="BD150" s="17"/>
      <c r="BE150" s="17"/>
      <c r="BF150" s="17"/>
      <c r="BG150" s="17"/>
      <c r="BH150" s="17"/>
      <c r="BI150" s="187"/>
      <c r="BJ150" s="17"/>
      <c r="BK150" s="17"/>
      <c r="BL150" s="17"/>
      <c r="BM150" s="17"/>
      <c r="BN150" s="17"/>
      <c r="BO150" s="17"/>
      <c r="BP150" s="113" t="s">
        <v>1534</v>
      </c>
      <c r="BQ150" s="17"/>
      <c r="BR150" s="17"/>
      <c r="BS150" s="17"/>
      <c r="BT150" s="17"/>
      <c r="BU150" s="17"/>
      <c r="BV150" s="17"/>
      <c r="BW150" s="17"/>
      <c r="BX150" s="29">
        <v>0</v>
      </c>
      <c r="BY150" s="26" t="s">
        <v>149</v>
      </c>
      <c r="BZ150" s="17"/>
    </row>
    <row r="151" spans="1:78" x14ac:dyDescent="0.25">
      <c r="A151" s="17"/>
      <c r="B151" s="164"/>
      <c r="C151" s="164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68" t="s">
        <v>3077</v>
      </c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67"/>
      <c r="AY151" s="105" t="s">
        <v>1129</v>
      </c>
      <c r="AZ151" s="17"/>
      <c r="BA151" s="17"/>
      <c r="BB151" s="17"/>
      <c r="BC151" s="17"/>
      <c r="BD151" s="17"/>
      <c r="BE151" s="17"/>
      <c r="BF151" s="17"/>
      <c r="BG151" s="17"/>
      <c r="BH151" s="17"/>
      <c r="BI151" s="18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</row>
    <row r="152" spans="1:78" ht="30" customHeight="1" x14ac:dyDescent="0.25">
      <c r="A152" s="172" t="s">
        <v>3078</v>
      </c>
      <c r="B152" s="153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  <c r="AN152" s="153"/>
      <c r="AO152" s="153"/>
      <c r="AP152" s="153"/>
      <c r="AQ152" s="153"/>
      <c r="AR152" s="153"/>
      <c r="AS152" s="153"/>
      <c r="AT152" s="153"/>
      <c r="AU152" s="153"/>
      <c r="AV152" s="153"/>
      <c r="AW152" s="153"/>
      <c r="AX152" s="153"/>
      <c r="AY152" s="153"/>
      <c r="AZ152" s="153"/>
      <c r="BA152" s="153"/>
      <c r="BB152" s="153"/>
      <c r="BC152" s="153"/>
      <c r="BD152" s="153"/>
      <c r="BE152" s="153"/>
      <c r="BF152" s="153"/>
      <c r="BG152" s="153"/>
      <c r="BH152" s="153"/>
      <c r="BI152" s="153"/>
      <c r="BJ152" s="153"/>
      <c r="BK152" s="153"/>
      <c r="BL152" s="153"/>
      <c r="BM152" s="153"/>
      <c r="BN152" s="153"/>
      <c r="BO152" s="153"/>
      <c r="BP152" s="153"/>
      <c r="BQ152" s="153"/>
      <c r="BR152" s="153"/>
      <c r="BS152" s="153"/>
      <c r="BT152" s="153"/>
      <c r="BU152" s="153"/>
      <c r="BV152" s="153"/>
      <c r="BW152" s="153"/>
      <c r="BX152" s="153"/>
      <c r="BY152" s="17"/>
      <c r="BZ152" s="17"/>
    </row>
    <row r="153" spans="1:78" x14ac:dyDescent="0.25">
      <c r="A153" s="18" t="s">
        <v>1</v>
      </c>
      <c r="B153" s="18" t="s">
        <v>2</v>
      </c>
      <c r="C153" s="18" t="s">
        <v>3</v>
      </c>
      <c r="D153" s="19"/>
      <c r="E153" s="19"/>
      <c r="F153" s="18" t="s">
        <v>4</v>
      </c>
      <c r="G153" s="20" t="s">
        <v>5</v>
      </c>
      <c r="H153" s="21" t="s">
        <v>6</v>
      </c>
      <c r="I153" s="154" t="s">
        <v>7</v>
      </c>
      <c r="J153" s="155"/>
      <c r="K153" s="155"/>
      <c r="L153" s="155"/>
      <c r="M153" s="155"/>
      <c r="N153" s="155"/>
      <c r="O153" s="21" t="s">
        <v>8</v>
      </c>
      <c r="P153" s="21" t="s">
        <v>9</v>
      </c>
      <c r="Q153" s="22" t="s">
        <v>10</v>
      </c>
      <c r="R153" s="22" t="s">
        <v>11</v>
      </c>
      <c r="S153" s="21" t="s">
        <v>12</v>
      </c>
      <c r="T153" s="21" t="s">
        <v>13</v>
      </c>
      <c r="U153" s="21" t="s">
        <v>14</v>
      </c>
      <c r="V153" s="21" t="s">
        <v>15</v>
      </c>
      <c r="W153" s="23" t="s">
        <v>16</v>
      </c>
      <c r="X153" s="21" t="s">
        <v>17</v>
      </c>
      <c r="Y153" s="21" t="s">
        <v>18</v>
      </c>
      <c r="Z153" s="21" t="s">
        <v>19</v>
      </c>
      <c r="AA153" s="21" t="s">
        <v>20</v>
      </c>
      <c r="AB153" s="21" t="s">
        <v>21</v>
      </c>
      <c r="AC153" s="21" t="s">
        <v>22</v>
      </c>
      <c r="AD153" s="21" t="s">
        <v>23</v>
      </c>
      <c r="AE153" s="21" t="s">
        <v>24</v>
      </c>
      <c r="AF153" s="21" t="s">
        <v>25</v>
      </c>
      <c r="AG153" s="21" t="s">
        <v>26</v>
      </c>
      <c r="AH153" s="21" t="s">
        <v>5</v>
      </c>
      <c r="AI153" s="21" t="s">
        <v>17</v>
      </c>
      <c r="AJ153" s="21" t="s">
        <v>27</v>
      </c>
      <c r="AK153" s="21" t="s">
        <v>28</v>
      </c>
      <c r="AL153" s="21" t="s">
        <v>29</v>
      </c>
      <c r="AM153" s="21" t="s">
        <v>17</v>
      </c>
      <c r="AN153" s="21" t="s">
        <v>30</v>
      </c>
      <c r="AO153" s="21" t="s">
        <v>31</v>
      </c>
      <c r="AP153" s="21" t="s">
        <v>32</v>
      </c>
      <c r="AQ153" s="21" t="s">
        <v>33</v>
      </c>
      <c r="AR153" s="21" t="s">
        <v>34</v>
      </c>
      <c r="AS153" s="21" t="s">
        <v>35</v>
      </c>
      <c r="AT153" s="21" t="s">
        <v>36</v>
      </c>
      <c r="AU153" s="21" t="s">
        <v>37</v>
      </c>
      <c r="AV153" s="21" t="s">
        <v>38</v>
      </c>
      <c r="AW153" s="21" t="s">
        <v>6</v>
      </c>
      <c r="AX153" s="21" t="s">
        <v>39</v>
      </c>
      <c r="AY153" s="21" t="s">
        <v>40</v>
      </c>
      <c r="AZ153" s="24" t="s">
        <v>41</v>
      </c>
      <c r="BA153" s="21" t="s">
        <v>42</v>
      </c>
      <c r="BB153" s="21" t="s">
        <v>43</v>
      </c>
      <c r="BC153" s="21" t="s">
        <v>44</v>
      </c>
      <c r="BD153" s="21" t="s">
        <v>45</v>
      </c>
      <c r="BE153" s="21" t="s">
        <v>46</v>
      </c>
      <c r="BF153" s="21" t="s">
        <v>47</v>
      </c>
      <c r="BG153" s="21" t="s">
        <v>48</v>
      </c>
      <c r="BH153" s="21" t="s">
        <v>49</v>
      </c>
      <c r="BI153" s="186"/>
      <c r="BJ153" s="25"/>
      <c r="BK153" s="25"/>
      <c r="BL153" s="25"/>
      <c r="BM153" s="25"/>
      <c r="BN153" s="25"/>
      <c r="BO153" s="25"/>
      <c r="BP153" s="21" t="s">
        <v>18</v>
      </c>
      <c r="BQ153" s="21" t="s">
        <v>31</v>
      </c>
      <c r="BR153" s="21" t="s">
        <v>50</v>
      </c>
      <c r="BS153" s="21" t="s">
        <v>51</v>
      </c>
      <c r="BT153" s="25"/>
      <c r="BU153" s="25"/>
      <c r="BV153" s="21" t="s">
        <v>24</v>
      </c>
      <c r="BW153" s="21" t="s">
        <v>16</v>
      </c>
      <c r="BX153" s="21" t="s">
        <v>52</v>
      </c>
      <c r="BY153" s="21" t="s">
        <v>53</v>
      </c>
      <c r="BZ153" s="21" t="s">
        <v>28</v>
      </c>
    </row>
    <row r="154" spans="1:78" ht="46.5" x14ac:dyDescent="0.25">
      <c r="A154" s="26" t="s">
        <v>3079</v>
      </c>
      <c r="B154" s="110" t="s">
        <v>281</v>
      </c>
      <c r="C154" s="27" t="s">
        <v>352</v>
      </c>
      <c r="D154" s="28"/>
      <c r="E154" s="28"/>
      <c r="F154" s="58">
        <v>1200</v>
      </c>
      <c r="G154" s="30">
        <v>12</v>
      </c>
      <c r="H154" s="31" t="s">
        <v>6</v>
      </c>
      <c r="I154" s="59">
        <v>12</v>
      </c>
      <c r="J154" s="33">
        <v>6</v>
      </c>
      <c r="K154" s="59">
        <v>12</v>
      </c>
      <c r="L154" s="33">
        <v>6</v>
      </c>
      <c r="M154" s="59">
        <v>12</v>
      </c>
      <c r="N154" s="33">
        <v>5</v>
      </c>
      <c r="O154" s="29">
        <v>-1.95</v>
      </c>
      <c r="P154" s="29">
        <v>-1.12500000000003</v>
      </c>
      <c r="Q154" s="35">
        <v>87.835483096600797</v>
      </c>
      <c r="R154" s="35">
        <v>-1.98225845169965</v>
      </c>
      <c r="S154" s="37">
        <v>0</v>
      </c>
      <c r="T154" s="38">
        <v>1</v>
      </c>
      <c r="U154" s="29">
        <v>0.70000000000000295</v>
      </c>
      <c r="V154" s="29">
        <v>1.4000000000000099</v>
      </c>
      <c r="W154" s="39"/>
      <c r="X154" s="62">
        <v>64</v>
      </c>
      <c r="Y154" s="29">
        <v>122</v>
      </c>
      <c r="Z154" s="17"/>
      <c r="AA154" s="26" t="s">
        <v>57</v>
      </c>
      <c r="AB154" s="41" t="s">
        <v>58</v>
      </c>
      <c r="AC154" s="42" t="str">
        <f>"" &amp; IF(AND(S154&lt;=-1.5,NOT(ISBLANK(AQ154))),"Z","")</f>
        <v/>
      </c>
      <c r="AD154" s="48" t="str">
        <f>IF(AND(ISNUMBER(BD154),VALUE(BD154)&gt;=3,VALUE(T154)&gt;=-0.5),IF(AND(VALUE(Q154)&gt;=94,VALUE(Q154)&lt;444), IF(VALUE(P154)&gt;=2,"***","**"),"*"),"")</f>
        <v/>
      </c>
      <c r="AE154" s="44"/>
      <c r="AF154" s="45"/>
      <c r="AG154" s="46" t="str">
        <f>IF(OR(F154&lt;1401,F154&gt;=1600),IF(AND(OR(AB154="*",AB154="***",AB154="E*",AB154="E***"),P154&gt;=2,T154&gt;-2.1),IF(AND(ISNUMBER(BD154),VALUE(BD154)&gt;2),"**","*"),""),"")</f>
        <v/>
      </c>
      <c r="AH154" s="30">
        <v>12</v>
      </c>
      <c r="AI154" s="62">
        <v>64</v>
      </c>
      <c r="AJ154" s="48" t="str">
        <f>IF(AND(S154&gt;=2,T154&gt;=0),IF(AND(ISNUMBER(BD154),VALUE(BD154)&gt;=3),IF(LEN(AQ154)&gt;0,"***","**"),"*"),"")</f>
        <v/>
      </c>
      <c r="AK154" s="42" t="str">
        <f>IF(AND(S154&gt;=3,AND(OR(AND(I154&lt;=7,I154-K154&gt;=3),AND(K154&lt;=7,K154-M154&gt;=3)),N154&lt;=4)),6,IF(S154&gt;=3,"3T",IF(AND(OR(AND(I154&lt;=7,I154-K154&gt;=3),AND(K154&lt;=7,K154-M154&gt;=3)),N154&lt;=4),"3P","")))</f>
        <v/>
      </c>
      <c r="AL154" s="63" t="str">
        <f>IF(OR(K154-M154&gt;=5,T154&gt;4.9,AND(K154-M154&gt;=1,T154&gt;5)),IF(P154&lt;-3,"***",IF(P154&lt;0,"**","*")),"")</f>
        <v/>
      </c>
      <c r="AM154" s="62">
        <v>64</v>
      </c>
      <c r="AN154" s="49" t="str">
        <f>IF(AND(OR(M154=1,M154=2,M154=3,M154=4),Q154&gt;=97.5),"G",IF(OR(AND(N154&lt;=3,M154&lt;8,T154&gt;-1.6,Q154&gt;=95,Q154&lt;300),AND(OR(M154=1,M154=2,M154=3),Q154&lt;97.5)),"GR",""))</f>
        <v/>
      </c>
      <c r="AO154" s="29">
        <v>1</v>
      </c>
      <c r="AP154" s="28"/>
      <c r="AQ154" s="28"/>
      <c r="AR154" s="28"/>
      <c r="AS154" s="28"/>
      <c r="AT154" s="50" t="str">
        <f>IF(LEN(AN154)&gt;0,IF(AL154="**","$",IF(AL154="***",IF(LEN(AQ154)&gt;0,"$$$","$$"), "")), "")</f>
        <v/>
      </c>
      <c r="AU154" s="48" t="str">
        <f>CONCATENATE(IF(LEN(AN154)&gt;0,IF(AND(AD154="**",AB154="*"),IF(LEN(AQ154)&gt;0,"$$$","$$"),IF(AJ154="***","$$$",IF(AND(AJ154="**",AB154="*"),"$$",IF(AND(OR(AD154="**",AD154="***"),LEN(AQ154)&gt;0),"$$","")))),IF(AND(OR(AD154="**",AD154="***"),LEN(AQ154)&gt;0),"$$","")),IF(AND(T154&lt;2,AQ154="#"),"#",""))</f>
        <v/>
      </c>
      <c r="AV154" s="48" t="str">
        <f>IF(LEN(AN154)&gt;0,IF(AG154="**","$$",IF(AG154="***","$$$",IF(AD154="***",IF(OR(AB154="***",LEN(AQ154)&gt;0),"$$$",""),""))),"")</f>
        <v/>
      </c>
      <c r="AW154" s="26" t="s">
        <v>6</v>
      </c>
      <c r="AX154" s="51">
        <v>97</v>
      </c>
      <c r="AY154" s="65">
        <v>1183</v>
      </c>
      <c r="AZ154" s="24" t="s">
        <v>59</v>
      </c>
      <c r="BA154" s="29">
        <v>80.0354830966007</v>
      </c>
      <c r="BB154" s="66">
        <v>79.852816429933995</v>
      </c>
      <c r="BC154" s="54" t="s">
        <v>3080</v>
      </c>
      <c r="BD154" s="29">
        <v>2</v>
      </c>
      <c r="BE154" s="55"/>
      <c r="BF154" s="55"/>
      <c r="BG154" s="55"/>
      <c r="BH154" s="55"/>
      <c r="BI154" s="190" t="s">
        <v>2794</v>
      </c>
      <c r="BJ154" s="68" t="s">
        <v>1055</v>
      </c>
      <c r="BK154" s="68" t="s">
        <v>420</v>
      </c>
      <c r="BL154" s="68" t="s">
        <v>1108</v>
      </c>
      <c r="BM154" s="68" t="s">
        <v>586</v>
      </c>
      <c r="BN154" s="68" t="s">
        <v>627</v>
      </c>
      <c r="BO154" s="17"/>
      <c r="BP154" s="29">
        <v>122</v>
      </c>
      <c r="BQ154" s="29">
        <v>1</v>
      </c>
      <c r="BR154" s="56">
        <v>91.85</v>
      </c>
      <c r="BS154" s="76" t="s">
        <v>126</v>
      </c>
      <c r="BT154" s="26"/>
      <c r="BU154" s="26"/>
      <c r="BV154" s="26"/>
      <c r="BW154" s="26"/>
      <c r="BX154" s="17"/>
      <c r="BY154" s="17"/>
      <c r="BZ154" s="49" t="str">
        <f>IF(AND(S154&gt;=3,AND(OR(AND(I154&lt;=7,I154-K154&gt;=3),AND(K154&lt;=7,K154-M154&gt;=3)),N154&lt;=4)),6,IF(S154&gt;=3,"3T",IF(AND(OR(AND(I154&lt;=7,I154-K154&gt;=3),AND(K154&lt;=7,K154-M154&gt;=3)),N154&lt;=4),"3P","")))</f>
        <v/>
      </c>
    </row>
    <row r="155" spans="1:78" ht="36" customHeight="1" x14ac:dyDescent="0.25">
      <c r="A155" s="17"/>
      <c r="B155" s="173" t="s">
        <v>67</v>
      </c>
      <c r="C155" s="173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65" t="s">
        <v>1240</v>
      </c>
      <c r="R155" s="165"/>
      <c r="S155" s="17"/>
      <c r="T155" s="90" t="s">
        <v>477</v>
      </c>
      <c r="U155" s="17"/>
      <c r="V155" s="17"/>
      <c r="W155" s="17"/>
      <c r="X155" s="91">
        <v>64</v>
      </c>
      <c r="Y155" s="92" t="s">
        <v>638</v>
      </c>
      <c r="Z155" s="95">
        <v>14</v>
      </c>
      <c r="AA155" s="94">
        <v>0</v>
      </c>
      <c r="AB155" s="17"/>
      <c r="AC155" s="17"/>
      <c r="AD155" s="17"/>
      <c r="AE155" s="17"/>
      <c r="AF155" s="17"/>
      <c r="AG155" s="17"/>
      <c r="AH155" s="17"/>
      <c r="AI155" s="91">
        <v>64</v>
      </c>
      <c r="AJ155" s="17"/>
      <c r="AK155" s="17"/>
      <c r="AL155" s="17"/>
      <c r="AM155" s="91">
        <v>64</v>
      </c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66">
        <v>4.8</v>
      </c>
      <c r="AY155" s="95">
        <v>1182</v>
      </c>
      <c r="AZ155" s="17"/>
      <c r="BA155" s="17"/>
      <c r="BB155" s="17"/>
      <c r="BC155" s="17"/>
      <c r="BD155" s="17"/>
      <c r="BE155" s="17"/>
      <c r="BF155" s="17"/>
      <c r="BG155" s="17"/>
      <c r="BH155" s="17"/>
      <c r="BI155" s="187"/>
      <c r="BJ155" s="17"/>
      <c r="BK155" s="17"/>
      <c r="BL155" s="17"/>
      <c r="BM155" s="17"/>
      <c r="BN155" s="17"/>
      <c r="BO155" s="17"/>
      <c r="BP155" s="92" t="s">
        <v>638</v>
      </c>
      <c r="BQ155" s="17"/>
      <c r="BR155" s="17"/>
      <c r="BS155" s="17"/>
      <c r="BT155" s="17"/>
      <c r="BU155" s="17"/>
      <c r="BV155" s="17"/>
      <c r="BW155" s="17"/>
      <c r="BX155" s="29">
        <v>0</v>
      </c>
      <c r="BY155" s="26" t="s">
        <v>149</v>
      </c>
      <c r="BZ155" s="17"/>
    </row>
    <row r="156" spans="1:78" x14ac:dyDescent="0.25">
      <c r="A156" s="17"/>
      <c r="B156" s="173"/>
      <c r="C156" s="173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68" t="s">
        <v>3081</v>
      </c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  <c r="AC156" s="168"/>
      <c r="AD156" s="168"/>
      <c r="AE156" s="168"/>
      <c r="AF156" s="168"/>
      <c r="AG156" s="168"/>
      <c r="AH156" s="168"/>
      <c r="AI156" s="168"/>
      <c r="AJ156" s="168"/>
      <c r="AK156" s="168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67"/>
      <c r="AY156" s="105" t="s">
        <v>291</v>
      </c>
      <c r="AZ156" s="17"/>
      <c r="BA156" s="17"/>
      <c r="BB156" s="17"/>
      <c r="BC156" s="17"/>
      <c r="BD156" s="17"/>
      <c r="BE156" s="17"/>
      <c r="BF156" s="17"/>
      <c r="BG156" s="17"/>
      <c r="BH156" s="17"/>
      <c r="BI156" s="18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</row>
    <row r="157" spans="1:78" ht="30" customHeight="1" x14ac:dyDescent="0.25">
      <c r="A157" s="170" t="s">
        <v>3082</v>
      </c>
      <c r="B157" s="153"/>
      <c r="C157" s="153"/>
      <c r="D157" s="153"/>
      <c r="E157" s="153"/>
      <c r="F157" s="153"/>
      <c r="G157" s="153"/>
      <c r="H157" s="153"/>
      <c r="I157" s="153"/>
      <c r="J157" s="153"/>
      <c r="K157" s="153"/>
      <c r="L157" s="153"/>
      <c r="M157" s="153"/>
      <c r="N157" s="153"/>
      <c r="O157" s="153"/>
      <c r="P157" s="153"/>
      <c r="Q157" s="153"/>
      <c r="R157" s="153"/>
      <c r="S157" s="153"/>
      <c r="T157" s="153"/>
      <c r="U157" s="153"/>
      <c r="V157" s="153"/>
      <c r="W157" s="153"/>
      <c r="X157" s="153"/>
      <c r="Y157" s="153"/>
      <c r="Z157" s="153"/>
      <c r="AA157" s="153"/>
      <c r="AB157" s="153"/>
      <c r="AC157" s="153"/>
      <c r="AD157" s="153"/>
      <c r="AE157" s="153"/>
      <c r="AF157" s="153"/>
      <c r="AG157" s="153"/>
      <c r="AH157" s="153"/>
      <c r="AI157" s="153"/>
      <c r="AJ157" s="153"/>
      <c r="AK157" s="153"/>
      <c r="AL157" s="153"/>
      <c r="AM157" s="153"/>
      <c r="AN157" s="153"/>
      <c r="AO157" s="153"/>
      <c r="AP157" s="153"/>
      <c r="AQ157" s="153"/>
      <c r="AR157" s="153"/>
      <c r="AS157" s="153"/>
      <c r="AT157" s="153"/>
      <c r="AU157" s="153"/>
      <c r="AV157" s="153"/>
      <c r="AW157" s="153"/>
      <c r="AX157" s="153"/>
      <c r="AY157" s="153"/>
      <c r="AZ157" s="153"/>
      <c r="BA157" s="153"/>
      <c r="BB157" s="153"/>
      <c r="BC157" s="153"/>
      <c r="BD157" s="153"/>
      <c r="BE157" s="153"/>
      <c r="BF157" s="153"/>
      <c r="BG157" s="153"/>
      <c r="BH157" s="153"/>
      <c r="BI157" s="153"/>
      <c r="BJ157" s="153"/>
      <c r="BK157" s="153"/>
      <c r="BL157" s="153"/>
      <c r="BM157" s="153"/>
      <c r="BN157" s="153"/>
      <c r="BO157" s="153"/>
      <c r="BP157" s="153"/>
      <c r="BQ157" s="153"/>
      <c r="BR157" s="153"/>
      <c r="BS157" s="153"/>
      <c r="BT157" s="153"/>
      <c r="BU157" s="153"/>
      <c r="BV157" s="153"/>
      <c r="BW157" s="153"/>
      <c r="BX157" s="153"/>
      <c r="BY157" s="17"/>
      <c r="BZ157" s="17"/>
    </row>
    <row r="158" spans="1:78" x14ac:dyDescent="0.25">
      <c r="A158" s="18" t="s">
        <v>1</v>
      </c>
      <c r="B158" s="18" t="s">
        <v>2</v>
      </c>
      <c r="C158" s="18" t="s">
        <v>3</v>
      </c>
      <c r="D158" s="19"/>
      <c r="E158" s="19"/>
      <c r="F158" s="18" t="s">
        <v>4</v>
      </c>
      <c r="G158" s="20" t="s">
        <v>5</v>
      </c>
      <c r="H158" s="21" t="s">
        <v>6</v>
      </c>
      <c r="I158" s="154" t="s">
        <v>7</v>
      </c>
      <c r="J158" s="155"/>
      <c r="K158" s="155"/>
      <c r="L158" s="155"/>
      <c r="M158" s="155"/>
      <c r="N158" s="155"/>
      <c r="O158" s="21" t="s">
        <v>8</v>
      </c>
      <c r="P158" s="21" t="s">
        <v>9</v>
      </c>
      <c r="Q158" s="22" t="s">
        <v>10</v>
      </c>
      <c r="R158" s="22" t="s">
        <v>11</v>
      </c>
      <c r="S158" s="21" t="s">
        <v>12</v>
      </c>
      <c r="T158" s="21" t="s">
        <v>13</v>
      </c>
      <c r="U158" s="21" t="s">
        <v>14</v>
      </c>
      <c r="V158" s="21" t="s">
        <v>15</v>
      </c>
      <c r="W158" s="23" t="s">
        <v>16</v>
      </c>
      <c r="X158" s="21" t="s">
        <v>17</v>
      </c>
      <c r="Y158" s="21" t="s">
        <v>18</v>
      </c>
      <c r="Z158" s="21" t="s">
        <v>19</v>
      </c>
      <c r="AA158" s="21" t="s">
        <v>20</v>
      </c>
      <c r="AB158" s="21" t="s">
        <v>21</v>
      </c>
      <c r="AC158" s="21" t="s">
        <v>22</v>
      </c>
      <c r="AD158" s="21" t="s">
        <v>23</v>
      </c>
      <c r="AE158" s="21" t="s">
        <v>24</v>
      </c>
      <c r="AF158" s="21" t="s">
        <v>25</v>
      </c>
      <c r="AG158" s="21" t="s">
        <v>26</v>
      </c>
      <c r="AH158" s="21" t="s">
        <v>5</v>
      </c>
      <c r="AI158" s="21" t="s">
        <v>17</v>
      </c>
      <c r="AJ158" s="21" t="s">
        <v>27</v>
      </c>
      <c r="AK158" s="21" t="s">
        <v>28</v>
      </c>
      <c r="AL158" s="21" t="s">
        <v>29</v>
      </c>
      <c r="AM158" s="21" t="s">
        <v>17</v>
      </c>
      <c r="AN158" s="21" t="s">
        <v>30</v>
      </c>
      <c r="AO158" s="21" t="s">
        <v>31</v>
      </c>
      <c r="AP158" s="21" t="s">
        <v>32</v>
      </c>
      <c r="AQ158" s="21" t="s">
        <v>33</v>
      </c>
      <c r="AR158" s="21" t="s">
        <v>34</v>
      </c>
      <c r="AS158" s="21" t="s">
        <v>35</v>
      </c>
      <c r="AT158" s="21" t="s">
        <v>36</v>
      </c>
      <c r="AU158" s="21" t="s">
        <v>37</v>
      </c>
      <c r="AV158" s="21" t="s">
        <v>38</v>
      </c>
      <c r="AW158" s="21" t="s">
        <v>6</v>
      </c>
      <c r="AX158" s="21" t="s">
        <v>39</v>
      </c>
      <c r="AY158" s="21" t="s">
        <v>40</v>
      </c>
      <c r="AZ158" s="24" t="s">
        <v>41</v>
      </c>
      <c r="BA158" s="21" t="s">
        <v>42</v>
      </c>
      <c r="BB158" s="21" t="s">
        <v>43</v>
      </c>
      <c r="BC158" s="21" t="s">
        <v>44</v>
      </c>
      <c r="BD158" s="21" t="s">
        <v>45</v>
      </c>
      <c r="BE158" s="21" t="s">
        <v>46</v>
      </c>
      <c r="BF158" s="21" t="s">
        <v>47</v>
      </c>
      <c r="BG158" s="21" t="s">
        <v>48</v>
      </c>
      <c r="BH158" s="21" t="s">
        <v>49</v>
      </c>
      <c r="BI158" s="186"/>
      <c r="BJ158" s="25"/>
      <c r="BK158" s="25"/>
      <c r="BL158" s="25"/>
      <c r="BM158" s="25"/>
      <c r="BN158" s="25"/>
      <c r="BO158" s="25"/>
      <c r="BP158" s="21" t="s">
        <v>18</v>
      </c>
      <c r="BQ158" s="21" t="s">
        <v>31</v>
      </c>
      <c r="BR158" s="21" t="s">
        <v>50</v>
      </c>
      <c r="BS158" s="21" t="s">
        <v>51</v>
      </c>
      <c r="BT158" s="25"/>
      <c r="BU158" s="25"/>
      <c r="BV158" s="21" t="s">
        <v>24</v>
      </c>
      <c r="BW158" s="21" t="s">
        <v>16</v>
      </c>
      <c r="BX158" s="21" t="s">
        <v>52</v>
      </c>
      <c r="BY158" s="21" t="s">
        <v>53</v>
      </c>
      <c r="BZ158" s="21" t="s">
        <v>28</v>
      </c>
    </row>
    <row r="159" spans="1:78" ht="46.5" x14ac:dyDescent="0.25">
      <c r="A159" s="26" t="s">
        <v>3083</v>
      </c>
      <c r="B159" s="26" t="s">
        <v>931</v>
      </c>
      <c r="C159" s="27" t="s">
        <v>77</v>
      </c>
      <c r="D159" s="28"/>
      <c r="E159" s="28" t="s">
        <v>166</v>
      </c>
      <c r="F159" s="29">
        <v>1000</v>
      </c>
      <c r="G159" s="30">
        <v>4</v>
      </c>
      <c r="H159" s="31" t="s">
        <v>6</v>
      </c>
      <c r="I159" s="32">
        <v>5</v>
      </c>
      <c r="J159" s="33">
        <v>2</v>
      </c>
      <c r="K159" s="32">
        <v>3</v>
      </c>
      <c r="L159" s="33">
        <v>1</v>
      </c>
      <c r="M159" s="32">
        <v>4</v>
      </c>
      <c r="N159" s="33">
        <v>0</v>
      </c>
      <c r="O159" s="29">
        <v>-1.45</v>
      </c>
      <c r="P159" s="60">
        <v>0</v>
      </c>
      <c r="Q159" s="35">
        <v>444</v>
      </c>
      <c r="R159" s="35">
        <v>172</v>
      </c>
      <c r="S159" s="37">
        <v>1</v>
      </c>
      <c r="T159" s="38">
        <v>0.5</v>
      </c>
      <c r="U159" s="29">
        <v>-2.3499999999999899</v>
      </c>
      <c r="V159" s="60">
        <v>-2.0499999999999998</v>
      </c>
      <c r="W159" s="39"/>
      <c r="X159" s="40">
        <v>59</v>
      </c>
      <c r="Y159" s="72">
        <v>134</v>
      </c>
      <c r="Z159" s="17"/>
      <c r="AA159" s="26" t="s">
        <v>91</v>
      </c>
      <c r="AB159" s="41" t="s">
        <v>101</v>
      </c>
      <c r="AC159" s="42" t="str">
        <f>"" &amp; IF(AND(S159&lt;=-1.5,NOT(ISBLANK(AQ159))),"Z","")</f>
        <v/>
      </c>
      <c r="AD159" s="43" t="str">
        <f>IF(AND(ISNUMBER(BD159),VALUE(BD159)&gt;=3,VALUE(T159)&gt;=-0.5),IF(AND(VALUE(Q159)&gt;=94,VALUE(Q159)&lt;444), IF(VALUE(P159)&gt;=2,"***","**"),"*"),"")</f>
        <v/>
      </c>
      <c r="AE159" s="44"/>
      <c r="AF159" s="45"/>
      <c r="AG159" s="46" t="str">
        <f>IF(OR(F159&lt;1401,F159&gt;=1600),IF(AND(OR(AB159="*",AB159="***",AB159="E*",AB159="E***"),P159&gt;=2,T159&gt;-2.1),IF(AND(ISNUMBER(BD159),VALUE(BD159)&gt;2),"**","*"),""),"")</f>
        <v/>
      </c>
      <c r="AH159" s="30">
        <v>4</v>
      </c>
      <c r="AI159" s="47">
        <v>59</v>
      </c>
      <c r="AJ159" s="48" t="str">
        <f>IF(AND(S159&gt;=2,T159&gt;=0),IF(AND(ISNUMBER(BD159),VALUE(BD159)&gt;=3),IF(LEN(AQ159)&gt;0,"***","**"),"*"),"")</f>
        <v/>
      </c>
      <c r="AK159" s="42" t="str">
        <f>IF(AND(S159&gt;=3,AND(OR(AND(I159&lt;=7,I159-K159&gt;=3),AND(K159&lt;=7,K159-M159&gt;=3)),N159&lt;=4)),6,IF(S159&gt;=3,"3T",IF(AND(OR(AND(I159&lt;=7,I159-K159&gt;=3),AND(K159&lt;=7,K159-M159&gt;=3)),N159&lt;=4),"3P","")))</f>
        <v/>
      </c>
      <c r="AL159" s="46" t="str">
        <f>IF(OR(K159-M159&gt;=5,T159&gt;4.9,AND(K159-M159&gt;=1,T159&gt;5)),IF(P159&lt;-3,"***",IF(P159&lt;0,"**","*")),"")</f>
        <v/>
      </c>
      <c r="AM159" s="40">
        <v>59</v>
      </c>
      <c r="AN159" s="81" t="str">
        <f>IF(AND(OR(M159=1,M159=2,M159=3,M159=4),Q159&gt;=97.5),"G",IF(OR(AND(N159&lt;=3,M159&lt;8,T159&gt;-1.6,Q159&gt;=95,Q159&lt;300),AND(OR(M159=1,M159=2,M159=3),Q159&lt;97.5)),"GR",""))</f>
        <v>G</v>
      </c>
      <c r="AO159" s="29">
        <v>0</v>
      </c>
      <c r="AP159" s="28"/>
      <c r="AQ159" s="28"/>
      <c r="AR159" s="28"/>
      <c r="AS159" s="28"/>
      <c r="AT159" s="50" t="str">
        <f>IF(LEN(AN159)&gt;0,IF(AL159="**","$",IF(AL159="***",IF(LEN(AQ159)&gt;0,"$$$","$$"), "")), "")</f>
        <v/>
      </c>
      <c r="AU159" s="48" t="str">
        <f>CONCATENATE(IF(LEN(AN159)&gt;0,IF(AND(AD159="**",AB159="*"),IF(LEN(AQ159)&gt;0,"$$$","$$"),IF(AJ159="***","$$$",IF(AND(AJ159="**",AB159="*"),"$$",IF(AND(OR(AD159="**",AD159="***"),LEN(AQ159)&gt;0),"$$","")))),IF(AND(OR(AD159="**",AD159="***"),LEN(AQ159)&gt;0),"$$","")),IF(AND(T159&lt;2,AQ159="#"),"#",""))</f>
        <v/>
      </c>
      <c r="AV159" s="48" t="str">
        <f>IF(LEN(AN159)&gt;0,IF(AG159="**","$$",IF(AG159="***","$$$",IF(AD159="***",IF(OR(AB159="***",LEN(AQ159)&gt;0),"$$$",""),""))),"")</f>
        <v/>
      </c>
      <c r="AW159" s="26" t="s">
        <v>6</v>
      </c>
      <c r="AX159" s="51">
        <v>2.9</v>
      </c>
      <c r="AY159" s="52">
        <v>1157</v>
      </c>
      <c r="AZ159" s="24" t="s">
        <v>51</v>
      </c>
      <c r="BA159" s="29">
        <v>84</v>
      </c>
      <c r="BB159" s="53">
        <v>90.3333333333333</v>
      </c>
      <c r="BC159" s="54" t="s">
        <v>1434</v>
      </c>
      <c r="BD159" s="29">
        <v>1</v>
      </c>
      <c r="BE159" s="55"/>
      <c r="BF159" s="55"/>
      <c r="BG159" s="55"/>
      <c r="BH159" s="55"/>
      <c r="BI159" s="190" t="s">
        <v>3084</v>
      </c>
      <c r="BJ159" s="68" t="s">
        <v>1102</v>
      </c>
      <c r="BK159" s="68" t="s">
        <v>3085</v>
      </c>
      <c r="BL159" s="69" t="s">
        <v>3086</v>
      </c>
      <c r="BM159" s="68" t="s">
        <v>3036</v>
      </c>
      <c r="BN159" s="68"/>
      <c r="BO159" s="17"/>
      <c r="BP159" s="29">
        <v>134</v>
      </c>
      <c r="BQ159" s="29">
        <v>0</v>
      </c>
      <c r="BR159" s="56">
        <v>96.95</v>
      </c>
      <c r="BS159" s="57" t="s">
        <v>75</v>
      </c>
      <c r="BT159" s="26"/>
      <c r="BU159" s="26" t="s">
        <v>166</v>
      </c>
      <c r="BV159" s="26"/>
      <c r="BW159" s="26"/>
      <c r="BX159" s="17"/>
      <c r="BY159" s="17"/>
      <c r="BZ159" s="49" t="str">
        <f>IF(AND(S159&gt;=3,AND(OR(AND(I159&lt;=7,I159-K159&gt;=3),AND(K159&lt;=7,K159-M159&gt;=3)),N159&lt;=4)),6,IF(S159&gt;=3,"3T",IF(AND(OR(AND(I159&lt;=7,I159-K159&gt;=3),AND(K159&lt;=7,K159-M159&gt;=3)),N159&lt;=4),"3P","")))</f>
        <v/>
      </c>
    </row>
    <row r="160" spans="1:78" ht="60.95" customHeight="1" x14ac:dyDescent="0.25">
      <c r="A160" s="162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BI160" s="155"/>
      <c r="BJ160" s="155"/>
      <c r="BK160" s="155"/>
      <c r="BL160" s="155"/>
      <c r="BM160" s="155"/>
      <c r="BN160" s="155"/>
      <c r="BO160" s="155"/>
      <c r="BP160" s="155"/>
      <c r="BQ160" s="155"/>
      <c r="BR160" s="155"/>
      <c r="BS160" s="155"/>
      <c r="BT160" s="155"/>
      <c r="BU160" s="155"/>
      <c r="BV160" s="155"/>
      <c r="BW160" s="155"/>
      <c r="BX160" s="155"/>
      <c r="BY160" s="17"/>
      <c r="BZ160" s="49"/>
    </row>
    <row r="161" spans="1:78" ht="46.5" x14ac:dyDescent="0.25">
      <c r="A161" s="26" t="s">
        <v>3083</v>
      </c>
      <c r="B161" s="26" t="s">
        <v>545</v>
      </c>
      <c r="C161" s="27" t="s">
        <v>77</v>
      </c>
      <c r="D161" s="28"/>
      <c r="E161" s="28"/>
      <c r="F161" s="29">
        <v>1000</v>
      </c>
      <c r="G161" s="30">
        <v>1</v>
      </c>
      <c r="H161" s="31" t="s">
        <v>6</v>
      </c>
      <c r="I161" s="32">
        <v>6</v>
      </c>
      <c r="J161" s="33">
        <v>1</v>
      </c>
      <c r="K161" s="32">
        <v>7</v>
      </c>
      <c r="L161" s="33">
        <v>2</v>
      </c>
      <c r="M161" s="32">
        <v>6</v>
      </c>
      <c r="N161" s="33">
        <v>3</v>
      </c>
      <c r="O161" s="29">
        <v>-1.25</v>
      </c>
      <c r="P161" s="60">
        <v>-2.8900000000000099</v>
      </c>
      <c r="Q161" s="35">
        <v>90.370005876198604</v>
      </c>
      <c r="R161" s="35">
        <v>-2.6149970619007199</v>
      </c>
      <c r="S161" s="37">
        <v>-1</v>
      </c>
      <c r="T161" s="61">
        <v>-0.75</v>
      </c>
      <c r="U161" s="29">
        <v>1.30000000000001</v>
      </c>
      <c r="V161" s="60">
        <v>0.70000000000000295</v>
      </c>
      <c r="W161" s="39"/>
      <c r="X161" s="62">
        <v>59</v>
      </c>
      <c r="Y161" s="29">
        <v>135</v>
      </c>
      <c r="Z161" s="87">
        <v>259</v>
      </c>
      <c r="AA161" s="26" t="s">
        <v>230</v>
      </c>
      <c r="AB161" s="41" t="s">
        <v>101</v>
      </c>
      <c r="AC161" s="42" t="str">
        <f>"i" &amp; IF(AND(S161&lt;=-1.5,NOT(ISBLANK(AQ161))),"Z","")</f>
        <v>i</v>
      </c>
      <c r="AD161" s="48" t="str">
        <f>IF(AND(ISNUMBER(BD161),VALUE(BD161)&gt;=3,VALUE(T161)&gt;=-0.5),IF(AND(VALUE(Q161)&gt;=94,VALUE(Q161)&lt;444), IF(VALUE(P161)&gt;=2,"***","**"),"*"),"")</f>
        <v/>
      </c>
      <c r="AE161" s="44"/>
      <c r="AF161" s="45"/>
      <c r="AG161" s="63" t="str">
        <f>IF(OR(F161&lt;1401,F161&gt;=1600),IF(AND(OR(AB161="*",AB161="***",AB161="E*",AB161="E***"),P161&gt;=2,T161&gt;-2.1),IF(AND(ISNUMBER(BD161),VALUE(BD161)&gt;2),"**","*"),""),"")</f>
        <v/>
      </c>
      <c r="AH161" s="30">
        <v>1</v>
      </c>
      <c r="AI161" s="62">
        <v>59</v>
      </c>
      <c r="AJ161" s="48" t="str">
        <f>IF(AND(S161&gt;=2,T161&gt;=0),IF(AND(ISNUMBER(BD161),VALUE(BD161)&gt;=3),IF(LEN(AQ161)&gt;0,"***","**"),"*"),"")</f>
        <v/>
      </c>
      <c r="AK161" s="42" t="str">
        <f>IF(AND(S161&gt;=3,AND(OR(AND(I161&lt;=7,I161-K161&gt;=3),AND(K161&lt;=7,K161-M161&gt;=3)),N161&lt;=4)),6,IF(S161&gt;=3,"3T",IF(AND(OR(AND(I161&lt;=7,I161-K161&gt;=3),AND(K161&lt;=7,K161-M161&gt;=3)),N161&lt;=4),"3P","")))</f>
        <v/>
      </c>
      <c r="AL161" s="63" t="str">
        <f>IF(OR(K161-M161&gt;=5,T161&gt;4.9,AND(K161-M161&gt;=1,T161&gt;5)),IF(P161&lt;-3,"***",IF(P161&lt;0,"**","*")),"")</f>
        <v/>
      </c>
      <c r="AM161" s="62">
        <v>59</v>
      </c>
      <c r="AN161" s="49" t="str">
        <f>IF(AND(OR(M161=1,M161=2,M161=3,M161=4),Q161&gt;=97.5),"G",IF(OR(AND(N161&lt;=3,M161&lt;8,T161&gt;-1.6,Q161&gt;=95,Q161&lt;300),AND(OR(M161=1,M161=2,M161=3),Q161&lt;97.5)),"GR",""))</f>
        <v/>
      </c>
      <c r="AO161" s="29">
        <v>0</v>
      </c>
      <c r="AP161" s="28"/>
      <c r="AQ161" s="28"/>
      <c r="AR161" s="28"/>
      <c r="AS161" s="28"/>
      <c r="AT161" s="50" t="str">
        <f>IF(LEN(AN161)&gt;0,IF(AL161="**","$",IF(AL161="***",IF(LEN(AQ161)&gt;0,"$$$","$$"), "")), "")</f>
        <v/>
      </c>
      <c r="AU161" s="48" t="str">
        <f>CONCATENATE(IF(LEN(AN161)&gt;0,IF(AND(AD161="**",AB161="*"),IF(LEN(AQ161)&gt;0,"$$$","$$"),IF(AJ161="***","$$$",IF(AND(AJ161="**",AB161="*"),"$$",IF(AND(OR(AD161="**",AD161="***"),LEN(AQ161)&gt;0),"$$","")))),IF(AND(OR(AD161="**",AD161="***"),LEN(AQ161)&gt;0),"$$","")),IF(AND(T161&lt;2,AQ161="#"),"#",""))</f>
        <v/>
      </c>
      <c r="AV161" s="48" t="str">
        <f>IF(LEN(AN161)&gt;0,IF(AG161="**","$$",IF(AG161="***","$$$",IF(AD161="***",IF(OR(AB161="***",LEN(AQ161)&gt;0),"$$$",""),""))),"")</f>
        <v/>
      </c>
      <c r="AW161" s="26" t="s">
        <v>6</v>
      </c>
      <c r="AX161" s="64">
        <v>7.8</v>
      </c>
      <c r="AY161" s="65">
        <v>1140</v>
      </c>
      <c r="AZ161" s="24" t="s">
        <v>51</v>
      </c>
      <c r="BA161" s="29">
        <v>84.270005876198596</v>
      </c>
      <c r="BB161" s="53">
        <v>92.391339209531907</v>
      </c>
      <c r="BC161" s="54" t="s">
        <v>128</v>
      </c>
      <c r="BD161" s="29">
        <v>1</v>
      </c>
      <c r="BE161" s="55"/>
      <c r="BF161" s="55"/>
      <c r="BG161" s="55"/>
      <c r="BH161" s="55"/>
      <c r="BI161" s="190" t="s">
        <v>3087</v>
      </c>
      <c r="BJ161" s="68" t="s">
        <v>1337</v>
      </c>
      <c r="BK161" s="68" t="s">
        <v>1430</v>
      </c>
      <c r="BL161" s="68" t="s">
        <v>1431</v>
      </c>
      <c r="BM161" s="68" t="s">
        <v>1432</v>
      </c>
      <c r="BN161" s="69" t="s">
        <v>464</v>
      </c>
      <c r="BO161" s="17"/>
      <c r="BP161" s="29">
        <v>135</v>
      </c>
      <c r="BQ161" s="29">
        <v>0</v>
      </c>
      <c r="BR161" s="56">
        <v>97.95</v>
      </c>
      <c r="BS161" s="57" t="s">
        <v>61</v>
      </c>
      <c r="BT161" s="26"/>
      <c r="BU161" s="26"/>
      <c r="BV161" s="26"/>
      <c r="BW161" s="26"/>
      <c r="BX161" s="17"/>
      <c r="BY161" s="17"/>
      <c r="BZ161" s="49" t="str">
        <f>IF(AND(S161&gt;=3,AND(OR(AND(I161&lt;=7,I161-K161&gt;=3),AND(K161&lt;=7,K161-M161&gt;=3)),N161&lt;=4)),6,IF(S161&gt;=3,"3T",IF(AND(OR(AND(I161&lt;=7,I161-K161&gt;=3),AND(K161&lt;=7,K161-M161&gt;=3)),N161&lt;=4),"3P","")))</f>
        <v/>
      </c>
    </row>
    <row r="162" spans="1:78" ht="46.5" x14ac:dyDescent="0.25">
      <c r="A162" s="26" t="s">
        <v>3083</v>
      </c>
      <c r="B162" s="26" t="s">
        <v>460</v>
      </c>
      <c r="C162" s="27" t="s">
        <v>417</v>
      </c>
      <c r="D162" s="28"/>
      <c r="E162" s="28"/>
      <c r="F162" s="29">
        <v>1000</v>
      </c>
      <c r="G162" s="30">
        <v>9</v>
      </c>
      <c r="H162" s="31" t="s">
        <v>6</v>
      </c>
      <c r="I162" s="59">
        <v>7</v>
      </c>
      <c r="J162" s="33">
        <v>2</v>
      </c>
      <c r="K162" s="59">
        <v>7</v>
      </c>
      <c r="L162" s="33">
        <v>2</v>
      </c>
      <c r="M162" s="59">
        <v>4</v>
      </c>
      <c r="N162" s="33">
        <v>1</v>
      </c>
      <c r="O162" s="29">
        <v>-1.65</v>
      </c>
      <c r="P162" s="38">
        <v>1.83125</v>
      </c>
      <c r="Q162" s="36">
        <v>101.25357418031101</v>
      </c>
      <c r="R162" s="36">
        <v>1.57678709015563</v>
      </c>
      <c r="S162" s="37">
        <v>0</v>
      </c>
      <c r="T162" s="38">
        <v>1.25</v>
      </c>
      <c r="U162" s="29">
        <v>1.9000000000000099</v>
      </c>
      <c r="V162" s="38">
        <v>2.95</v>
      </c>
      <c r="W162" s="39"/>
      <c r="X162" s="40">
        <v>58</v>
      </c>
      <c r="Y162" s="72">
        <v>133</v>
      </c>
      <c r="Z162" s="29">
        <v>21</v>
      </c>
      <c r="AA162" s="26" t="s">
        <v>230</v>
      </c>
      <c r="AB162" s="41" t="s">
        <v>101</v>
      </c>
      <c r="AC162" s="42" t="str">
        <f>"i" &amp; IF(AND(S162&lt;=-1.5,NOT(ISBLANK(AQ162))),"Z","")</f>
        <v>i</v>
      </c>
      <c r="AD162" s="43" t="str">
        <f>IF(AND(ISNUMBER(BD162),VALUE(BD162)&gt;=3,VALUE(T162)&gt;=-0.5),IF(AND(VALUE(Q162)&gt;=94,VALUE(Q162)&lt;444), IF(VALUE(P162)&gt;=2,"***","**"),"*"),"")</f>
        <v/>
      </c>
      <c r="AE162" s="44"/>
      <c r="AF162" s="45" t="s">
        <v>681</v>
      </c>
      <c r="AG162" s="46" t="str">
        <f>IF(OR(F162&lt;1401,F162&gt;=1600),IF(AND(OR(AB162="*",AB162="***",AB162="E*",AB162="E***"),P162&gt;=2,T162&gt;-2.1),IF(AND(ISNUMBER(BD162),VALUE(BD162)&gt;2),"**","*"),""),"")</f>
        <v/>
      </c>
      <c r="AH162" s="30">
        <v>9</v>
      </c>
      <c r="AI162" s="47">
        <v>58</v>
      </c>
      <c r="AJ162" s="48" t="str">
        <f>IF(AND(S162&gt;=2,T162&gt;=0),IF(AND(ISNUMBER(BD162),VALUE(BD162)&gt;=3),IF(LEN(AQ162)&gt;0,"***","**"),"*"),"")</f>
        <v/>
      </c>
      <c r="AK162" s="42" t="str">
        <f>IF(AND(S162&gt;=3,AND(OR(AND(I162&lt;=7,I162-K162&gt;=3),AND(K162&lt;=7,K162-M162&gt;=3)),N162&lt;=4)),6,IF(S162&gt;=3,"3T",IF(AND(OR(AND(I162&lt;=7,I162-K162&gt;=3),AND(K162&lt;=7,K162-M162&gt;=3)),N162&lt;=4),"3P","")))</f>
        <v>3P</v>
      </c>
      <c r="AL162" s="46" t="str">
        <f>IF(OR(K162-M162&gt;=5,T162&gt;4.9,AND(K162-M162&gt;=1,T162&gt;5)),IF(P162&lt;-3,"***",IF(P162&lt;0,"**","*")),"")</f>
        <v/>
      </c>
      <c r="AM162" s="40">
        <v>58</v>
      </c>
      <c r="AN162" s="103" t="str">
        <f>IF(AND(OR(M162=1,M162=2,M162=3,M162=4),Q162&gt;=97.5),"G",IF(OR(AND(N162&lt;=3,M162&lt;8,T162&gt;-1.6,Q162&gt;=95,Q162&lt;300),AND(OR(M162=1,M162=2,M162=3),Q162&lt;97.5)),"GR",""))</f>
        <v>G</v>
      </c>
      <c r="AO162" s="82">
        <v>1</v>
      </c>
      <c r="AP162" s="28"/>
      <c r="AQ162" s="28" t="s">
        <v>33</v>
      </c>
      <c r="AR162" s="28"/>
      <c r="AS162" s="28"/>
      <c r="AT162" s="50" t="str">
        <f>IF(LEN(AN162)&gt;0,IF(AL162="**","$",IF(AL162="***",IF(LEN(AQ162)&gt;0,"$$$","$$"), "")), "")</f>
        <v/>
      </c>
      <c r="AU162" s="48" t="str">
        <f>CONCATENATE(IF(LEN(AN162)&gt;0,IF(AND(AD162="**",AB162="*"),IF(LEN(AQ162)&gt;0,"$$$","$$"),IF(AJ162="***","$$$",IF(AND(AJ162="**",AB162="*"),"$$",IF(AND(OR(AD162="**",AD162="***"),LEN(AQ162)&gt;0),"$$","")))),IF(AND(OR(AD162="**",AD162="***"),LEN(AQ162)&gt;0),"$$","")),IF(AND(T162&lt;2,AQ162="#"),"#",""))</f>
        <v>#</v>
      </c>
      <c r="AV162" s="48" t="str">
        <f>IF(LEN(AN162)&gt;0,IF(AG162="**","$$",IF(AG162="***","$$$",IF(AD162="***",IF(OR(AB162="***",LEN(AQ162)&gt;0),"$$$",""),""))),"")</f>
        <v/>
      </c>
      <c r="AW162" s="26" t="s">
        <v>6</v>
      </c>
      <c r="AX162" s="51">
        <v>7.3</v>
      </c>
      <c r="AY162" s="52">
        <v>1152</v>
      </c>
      <c r="AZ162" s="24" t="s">
        <v>51</v>
      </c>
      <c r="BA162" s="29">
        <v>95.653574180311296</v>
      </c>
      <c r="BB162" s="53">
        <v>103.048240846978</v>
      </c>
      <c r="BC162" s="54" t="s">
        <v>3088</v>
      </c>
      <c r="BD162" s="29">
        <v>1</v>
      </c>
      <c r="BE162" s="55"/>
      <c r="BF162" s="55"/>
      <c r="BG162" s="55"/>
      <c r="BH162" s="55"/>
      <c r="BI162" s="190" t="s">
        <v>3089</v>
      </c>
      <c r="BJ162" s="68" t="s">
        <v>464</v>
      </c>
      <c r="BK162" s="69" t="s">
        <v>180</v>
      </c>
      <c r="BL162" s="68" t="s">
        <v>465</v>
      </c>
      <c r="BM162" s="68" t="s">
        <v>467</v>
      </c>
      <c r="BN162" s="68"/>
      <c r="BO162" s="17"/>
      <c r="BP162" s="29">
        <v>133</v>
      </c>
      <c r="BQ162" s="82">
        <v>1</v>
      </c>
      <c r="BR162" s="56">
        <v>96.35</v>
      </c>
      <c r="BS162" s="76" t="s">
        <v>108</v>
      </c>
      <c r="BT162" s="26"/>
      <c r="BU162" s="26"/>
      <c r="BV162" s="26"/>
      <c r="BW162" s="26"/>
      <c r="BX162" s="17"/>
      <c r="BY162" s="17"/>
      <c r="BZ162" s="49" t="str">
        <f>IF(AND(S162&gt;=3,AND(OR(AND(I162&lt;=7,I162-K162&gt;=3),AND(K162&lt;=7,K162-M162&gt;=3)),N162&lt;=4)),6,IF(S162&gt;=3,"3T",IF(AND(OR(AND(I162&lt;=7,I162-K162&gt;=3),AND(K162&lt;=7,K162-M162&gt;=3)),N162&lt;=4),"3P","")))</f>
        <v>3P</v>
      </c>
    </row>
    <row r="163" spans="1:78" ht="46.5" x14ac:dyDescent="0.25">
      <c r="A163" s="26" t="s">
        <v>3083</v>
      </c>
      <c r="B163" s="26" t="s">
        <v>551</v>
      </c>
      <c r="C163" s="27" t="s">
        <v>77</v>
      </c>
      <c r="D163" s="28"/>
      <c r="E163" s="28"/>
      <c r="F163" s="58">
        <v>1200</v>
      </c>
      <c r="G163" s="80">
        <v>5</v>
      </c>
      <c r="H163" s="31" t="s">
        <v>6</v>
      </c>
      <c r="I163" s="32">
        <v>3</v>
      </c>
      <c r="J163" s="33">
        <v>1</v>
      </c>
      <c r="K163" s="70">
        <v>3</v>
      </c>
      <c r="L163" s="71">
        <v>2</v>
      </c>
      <c r="M163" s="32">
        <v>1</v>
      </c>
      <c r="N163" s="33">
        <v>0</v>
      </c>
      <c r="O163" s="29">
        <v>1.8</v>
      </c>
      <c r="P163" s="37">
        <v>2.7</v>
      </c>
      <c r="Q163" s="35">
        <v>94.3427753269184</v>
      </c>
      <c r="R163" s="35">
        <v>-2.82861233654081</v>
      </c>
      <c r="S163" s="37">
        <v>-1</v>
      </c>
      <c r="T163" s="38">
        <v>1.75</v>
      </c>
      <c r="U163" s="29">
        <v>-6.15</v>
      </c>
      <c r="V163" s="60">
        <v>-4.7500000000000098</v>
      </c>
      <c r="W163" s="39"/>
      <c r="X163" s="40">
        <v>58</v>
      </c>
      <c r="Y163" s="72">
        <v>124</v>
      </c>
      <c r="Z163" s="29">
        <v>17</v>
      </c>
      <c r="AA163" s="77">
        <v>8</v>
      </c>
      <c r="AB163" s="41" t="s">
        <v>101</v>
      </c>
      <c r="AC163" s="42" t="str">
        <f>"" &amp; IF(AND(S163&lt;=-1.5,NOT(ISBLANK(AQ163))),"Z","")</f>
        <v/>
      </c>
      <c r="AD163" s="43" t="str">
        <f>IF(AND(ISNUMBER(BD163),VALUE(BD163)&gt;=3,VALUE(T163)&gt;=-0.5),IF(AND(VALUE(Q163)&gt;=94,VALUE(Q163)&lt;444), IF(VALUE(P163)&gt;=2,"***","**"),"*"),"")</f>
        <v/>
      </c>
      <c r="AE163" s="44"/>
      <c r="AF163" s="45" t="s">
        <v>82</v>
      </c>
      <c r="AG163" s="46" t="str">
        <f>IF(OR(F163&lt;1401,F163&gt;=1600),IF(AND(OR(AB163="*",AB163="***",AB163="E*",AB163="E***"),P163&gt;=2,T163&gt;-2.1),IF(AND(ISNUMBER(BD163),VALUE(BD163)&gt;2),"**","*"),""),"")</f>
        <v>*</v>
      </c>
      <c r="AH163" s="30">
        <v>5</v>
      </c>
      <c r="AI163" s="47">
        <v>58</v>
      </c>
      <c r="AJ163" s="48" t="str">
        <f>IF(AND(S163&gt;=2,T163&gt;=0),IF(AND(ISNUMBER(BD163),VALUE(BD163)&gt;=3),IF(LEN(AQ163)&gt;0,"***","**"),"*"),"")</f>
        <v/>
      </c>
      <c r="AK163" s="42" t="str">
        <f>IF(AND(S163&gt;=3,AND(OR(AND(I163&lt;=7,I163-K163&gt;=3),AND(K163&lt;=7,K163-M163&gt;=3)),N163&lt;=4)),6,IF(S163&gt;=3,"3T",IF(AND(OR(AND(I163&lt;=7,I163-K163&gt;=3),AND(K163&lt;=7,K163-M163&gt;=3)),N163&lt;=4),"3P","")))</f>
        <v/>
      </c>
      <c r="AL163" s="46" t="str">
        <f>IF(OR(K163-M163&gt;=5,T163&gt;4.9,AND(K163-M163&gt;=1,T163&gt;5)),IF(P163&lt;-3,"***",IF(P163&lt;0,"**","*")),"")</f>
        <v/>
      </c>
      <c r="AM163" s="40">
        <v>58</v>
      </c>
      <c r="AN163" s="120" t="str">
        <f>IF(AND(OR(M163=1,M163=2,M163=3,M163=4),Q163&gt;=97.5),"G",IF(OR(AND(N163&lt;=3,M163&lt;8,T163&gt;-1.6,Q163&gt;=95,Q163&lt;300),AND(OR(M163=1,M163=2,M163=3),Q163&lt;97.5)),"GR",""))</f>
        <v>GR</v>
      </c>
      <c r="AO163" s="29">
        <v>-1</v>
      </c>
      <c r="AP163" s="28"/>
      <c r="AQ163" s="28"/>
      <c r="AR163" s="28"/>
      <c r="AS163" s="28"/>
      <c r="AT163" s="50" t="str">
        <f>IF(LEN(AN163)&gt;0,IF(AL163="**","$",IF(AL163="***",IF(LEN(AQ163)&gt;0,"$$$","$$"), "")), "")</f>
        <v/>
      </c>
      <c r="AU163" s="48" t="str">
        <f>CONCATENATE(IF(LEN(AN163)&gt;0,IF(AND(AD163="**",AB163="*"),IF(LEN(AQ163)&gt;0,"$$$","$$"),IF(AJ163="***","$$$",IF(AND(AJ163="**",AB163="*"),"$$",IF(AND(OR(AD163="**",AD163="***"),LEN(AQ163)&gt;0),"$$","")))),IF(AND(OR(AD163="**",AD163="***"),LEN(AQ163)&gt;0),"$$","")),IF(AND(T163&lt;2,AQ163="#"),"#",""))</f>
        <v/>
      </c>
      <c r="AV163" s="48" t="str">
        <f>IF(LEN(AN163)&gt;0,IF(AG163="**","$$",IF(AG163="***","$$$",IF(AD163="***",IF(OR(AB163="***",LEN(AQ163)&gt;0),"$$$",""),""))),"")</f>
        <v/>
      </c>
      <c r="AW163" s="26" t="s">
        <v>6</v>
      </c>
      <c r="AX163" s="74">
        <v>2.8</v>
      </c>
      <c r="AY163" s="52">
        <v>1151</v>
      </c>
      <c r="AZ163" s="24" t="s">
        <v>51</v>
      </c>
      <c r="BA163" s="29">
        <v>86.3427753269184</v>
      </c>
      <c r="BB163" s="66">
        <v>92.897441993585005</v>
      </c>
      <c r="BC163" s="54" t="s">
        <v>782</v>
      </c>
      <c r="BD163" s="29">
        <v>2</v>
      </c>
      <c r="BE163" s="55"/>
      <c r="BF163" s="55"/>
      <c r="BG163" s="55"/>
      <c r="BH163" s="55"/>
      <c r="BI163" s="191" t="s">
        <v>3090</v>
      </c>
      <c r="BJ163" s="68" t="s">
        <v>3091</v>
      </c>
      <c r="BK163" s="68" t="s">
        <v>467</v>
      </c>
      <c r="BL163" s="68" t="s">
        <v>3092</v>
      </c>
      <c r="BM163" s="68" t="s">
        <v>3093</v>
      </c>
      <c r="BN163" s="68"/>
      <c r="BO163" s="17"/>
      <c r="BP163" s="29">
        <v>124</v>
      </c>
      <c r="BQ163" s="29">
        <v>-1</v>
      </c>
      <c r="BR163" s="56">
        <v>99.75</v>
      </c>
      <c r="BS163" s="76" t="s">
        <v>108</v>
      </c>
      <c r="BT163" s="26"/>
      <c r="BU163" s="26"/>
      <c r="BV163" s="26"/>
      <c r="BW163" s="26"/>
      <c r="BX163" s="17"/>
      <c r="BY163" s="17"/>
      <c r="BZ163" s="49" t="str">
        <f>IF(AND(S163&gt;=3,AND(OR(AND(I163&lt;=7,I163-K163&gt;=3),AND(K163&lt;=7,K163-M163&gt;=3)),N163&lt;=4)),6,IF(S163&gt;=3,"3T",IF(AND(OR(AND(I163&lt;=7,I163-K163&gt;=3),AND(K163&lt;=7,K163-M163&gt;=3)),N163&lt;=4),"3P","")))</f>
        <v/>
      </c>
    </row>
    <row r="164" spans="1:78" ht="30" customHeight="1" x14ac:dyDescent="0.25">
      <c r="A164" s="156" t="s">
        <v>152</v>
      </c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71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BI164" s="155"/>
      <c r="BJ164" s="155"/>
      <c r="BK164" s="155"/>
      <c r="BL164" s="155"/>
      <c r="BM164" s="155"/>
      <c r="BN164" s="155"/>
      <c r="BO164" s="155"/>
      <c r="BP164" s="155"/>
      <c r="BQ164" s="155"/>
      <c r="BR164" s="155"/>
      <c r="BS164" s="155"/>
      <c r="BT164" s="155"/>
      <c r="BU164" s="155"/>
      <c r="BV164" s="155"/>
      <c r="BW164" s="155"/>
      <c r="BX164" s="155"/>
      <c r="BY164" s="17"/>
      <c r="BZ164" s="49"/>
    </row>
    <row r="165" spans="1:78" ht="46.5" x14ac:dyDescent="0.25">
      <c r="A165" s="26" t="s">
        <v>3083</v>
      </c>
      <c r="B165" s="26" t="s">
        <v>191</v>
      </c>
      <c r="C165" s="27" t="s">
        <v>378</v>
      </c>
      <c r="D165" s="28"/>
      <c r="E165" s="28"/>
      <c r="F165" s="58">
        <v>1200</v>
      </c>
      <c r="G165" s="30">
        <v>6</v>
      </c>
      <c r="H165" s="31" t="s">
        <v>78</v>
      </c>
      <c r="I165" s="32">
        <v>5</v>
      </c>
      <c r="J165" s="33">
        <v>4</v>
      </c>
      <c r="K165" s="32">
        <v>4</v>
      </c>
      <c r="L165" s="33">
        <v>2</v>
      </c>
      <c r="M165" s="32">
        <v>6</v>
      </c>
      <c r="N165" s="33">
        <v>2</v>
      </c>
      <c r="O165" s="29">
        <v>-3.65</v>
      </c>
      <c r="P165" s="60">
        <v>-5.7062500000000096</v>
      </c>
      <c r="Q165" s="35">
        <v>86.1636697753096</v>
      </c>
      <c r="R165" s="35">
        <v>-4.8181651123452003</v>
      </c>
      <c r="S165" s="37">
        <v>2</v>
      </c>
      <c r="T165" s="61">
        <v>-0.75</v>
      </c>
      <c r="U165" s="29">
        <v>2.95</v>
      </c>
      <c r="V165" s="60">
        <v>2.25</v>
      </c>
      <c r="W165" s="39" t="s">
        <v>79</v>
      </c>
      <c r="X165" s="62">
        <v>64</v>
      </c>
      <c r="Y165" s="29">
        <v>121</v>
      </c>
      <c r="Z165" s="29">
        <v>18</v>
      </c>
      <c r="AA165" s="26" t="s">
        <v>64</v>
      </c>
      <c r="AB165" s="41" t="s">
        <v>65</v>
      </c>
      <c r="AC165" s="42" t="str">
        <f>"" &amp; IF(AND(S165&lt;=-1.5,NOT(ISBLANK(AQ165))),"Z","")</f>
        <v/>
      </c>
      <c r="AD165" s="48" t="str">
        <f>IF(AND(ISNUMBER(BD165),VALUE(BD165)&gt;=3,VALUE(T165)&gt;=-0.5),IF(AND(VALUE(Q165)&gt;=94,VALUE(Q165)&lt;444), IF(VALUE(P165)&gt;=2,"***","**"),"*"),"")</f>
        <v/>
      </c>
      <c r="AE165" s="44"/>
      <c r="AF165" s="45"/>
      <c r="AG165" s="63" t="str">
        <f>IF(OR(F165&lt;1401,F165&gt;=1600),IF(AND(OR(AB165="*",AB165="***",AB165="E*",AB165="E***"),P165&gt;=2,T165&gt;-2.1),IF(AND(ISNUMBER(BD165),VALUE(BD165)&gt;2),"**","*"),""),"")</f>
        <v/>
      </c>
      <c r="AH165" s="30">
        <v>6</v>
      </c>
      <c r="AI165" s="62">
        <v>64</v>
      </c>
      <c r="AJ165" s="48" t="str">
        <f>IF(AND(S165&gt;=2,T165&gt;=0),IF(AND(ISNUMBER(BD165),VALUE(BD165)&gt;=3),IF(LEN(AQ165)&gt;0,"***","**"),"*"),"")</f>
        <v/>
      </c>
      <c r="AK165" s="42" t="str">
        <f>IF(AND(S165&gt;=3,AND(OR(AND(I165&lt;=7,I165-K165&gt;=3),AND(K165&lt;=7,K165-M165&gt;=3)),N165&lt;=4)),6,IF(S165&gt;=3,"3T",IF(AND(OR(AND(I165&lt;=7,I165-K165&gt;=3),AND(K165&lt;=7,K165-M165&gt;=3)),N165&lt;=4),"3P","")))</f>
        <v/>
      </c>
      <c r="AL165" s="63" t="str">
        <f>IF(OR(K165-M165&gt;=5,T165&gt;4.9,AND(K165-M165&gt;=1,T165&gt;5)),IF(P165&lt;-3,"***",IF(P165&lt;0,"**","*")),"")</f>
        <v/>
      </c>
      <c r="AM165" s="62">
        <v>64</v>
      </c>
      <c r="AN165" s="49" t="str">
        <f>IF(AND(OR(M165=1,M165=2,M165=3,M165=4),Q165&gt;=97.5),"G",IF(OR(AND(N165&lt;=3,M165&lt;8,T165&gt;-1.6,Q165&gt;=95,Q165&lt;300),AND(OR(M165=1,M165=2,M165=3),Q165&lt;97.5)),"GR",""))</f>
        <v/>
      </c>
      <c r="AO165" s="29">
        <v>1</v>
      </c>
      <c r="AP165" s="28"/>
      <c r="AQ165" s="28"/>
      <c r="AR165" s="28"/>
      <c r="AS165" s="28" t="s">
        <v>66</v>
      </c>
      <c r="AT165" s="50" t="str">
        <f>IF(LEN(AN165)&gt;0,IF(AL165="**","$",IF(AL165="***",IF(LEN(AQ165)&gt;0,"$$$","$$"), "")), "")</f>
        <v/>
      </c>
      <c r="AU165" s="48" t="str">
        <f>CONCATENATE(IF(LEN(AN165)&gt;0,IF(AND(AD165="**",AB165="*"),IF(LEN(AQ165)&gt;0,"$$$","$$"),IF(AJ165="***","$$$",IF(AND(AJ165="**",AB165="*"),"$$",IF(AND(OR(AD165="**",AD165="***"),LEN(AQ165)&gt;0),"$$","")))),IF(AND(OR(AD165="**",AD165="***"),LEN(AQ165)&gt;0),"$$","")),IF(AND(T165&lt;2,AQ165="#"),"#",""))</f>
        <v/>
      </c>
      <c r="AV165" s="48" t="str">
        <f>IF(LEN(AN165)&gt;0,IF(AG165="**","$$",IF(AG165="***","$$$",IF(AD165="***",IF(OR(AB165="***",LEN(AQ165)&gt;0),"$$$",""),""))),"")</f>
        <v/>
      </c>
      <c r="AW165" s="26" t="s">
        <v>78</v>
      </c>
      <c r="AX165" s="64">
        <v>11</v>
      </c>
      <c r="AY165" s="65">
        <v>1153</v>
      </c>
      <c r="AZ165" s="24" t="s">
        <v>51</v>
      </c>
      <c r="BA165" s="29">
        <v>79.363669775309603</v>
      </c>
      <c r="BB165" s="66">
        <v>79.230336441976306</v>
      </c>
      <c r="BC165" s="54" t="s">
        <v>3094</v>
      </c>
      <c r="BD165" s="29">
        <v>3</v>
      </c>
      <c r="BE165" s="55"/>
      <c r="BF165" s="55"/>
      <c r="BG165" s="55"/>
      <c r="BH165" s="55"/>
      <c r="BI165" s="190" t="s">
        <v>2524</v>
      </c>
      <c r="BJ165" s="68" t="s">
        <v>367</v>
      </c>
      <c r="BK165" s="68" t="s">
        <v>1408</v>
      </c>
      <c r="BL165" s="68" t="s">
        <v>586</v>
      </c>
      <c r="BM165" s="68" t="s">
        <v>1419</v>
      </c>
      <c r="BN165" s="68" t="s">
        <v>97</v>
      </c>
      <c r="BO165" s="17"/>
      <c r="BP165" s="29">
        <v>121</v>
      </c>
      <c r="BQ165" s="29">
        <v>1</v>
      </c>
      <c r="BR165" s="56">
        <v>92.35</v>
      </c>
      <c r="BS165" s="57" t="s">
        <v>126</v>
      </c>
      <c r="BT165" s="26"/>
      <c r="BU165" s="26"/>
      <c r="BV165" s="26"/>
      <c r="BW165" s="26" t="s">
        <v>79</v>
      </c>
      <c r="BX165" s="17"/>
      <c r="BY165" s="17"/>
      <c r="BZ165" s="49" t="str">
        <f>IF(AND(S165&gt;=3,AND(OR(AND(I165&lt;=7,I165-K165&gt;=3),AND(K165&lt;=7,K165-M165&gt;=3)),N165&lt;=4)),6,IF(S165&gt;=3,"3T",IF(AND(OR(AND(I165&lt;=7,I165-K165&gt;=3),AND(K165&lt;=7,K165-M165&gt;=3)),N165&lt;=4),"3P","")))</f>
        <v/>
      </c>
    </row>
    <row r="166" spans="1:78" ht="46.5" x14ac:dyDescent="0.25">
      <c r="A166" s="26" t="s">
        <v>3083</v>
      </c>
      <c r="B166" s="143" t="s">
        <v>1027</v>
      </c>
      <c r="C166" s="106" t="s">
        <v>827</v>
      </c>
      <c r="D166" s="28"/>
      <c r="E166" s="28"/>
      <c r="F166" s="29">
        <v>1000</v>
      </c>
      <c r="G166" s="30">
        <v>11</v>
      </c>
      <c r="H166" s="31" t="s">
        <v>6</v>
      </c>
      <c r="I166" s="59">
        <v>4</v>
      </c>
      <c r="J166" s="33">
        <v>2</v>
      </c>
      <c r="K166" s="59">
        <v>5</v>
      </c>
      <c r="L166" s="33">
        <v>4</v>
      </c>
      <c r="M166" s="59">
        <v>7</v>
      </c>
      <c r="N166" s="33">
        <v>5</v>
      </c>
      <c r="O166" s="29">
        <v>-4.9999999999998899E-2</v>
      </c>
      <c r="P166" s="37">
        <v>1.63</v>
      </c>
      <c r="Q166" s="35">
        <v>93.006730857896301</v>
      </c>
      <c r="R166" s="36">
        <v>0.653365428948121</v>
      </c>
      <c r="S166" s="37">
        <v>-2</v>
      </c>
      <c r="T166" s="61">
        <v>-1.5</v>
      </c>
      <c r="U166" s="29">
        <v>-2.1000000000000099</v>
      </c>
      <c r="V166" s="60">
        <v>-3.2499999999999898</v>
      </c>
      <c r="W166" s="39" t="s">
        <v>79</v>
      </c>
      <c r="X166" s="62">
        <v>64</v>
      </c>
      <c r="Y166" s="29">
        <v>122</v>
      </c>
      <c r="Z166" s="111">
        <v>17</v>
      </c>
      <c r="AA166" s="26" t="s">
        <v>64</v>
      </c>
      <c r="AB166" s="41" t="s">
        <v>58</v>
      </c>
      <c r="AC166" s="42" t="str">
        <f>"" &amp; IF(AND(S166&lt;=-1.5,NOT(ISBLANK(AQ166))),"Z","")</f>
        <v/>
      </c>
      <c r="AD166" s="48" t="str">
        <f>IF(AND(ISNUMBER(BD166),VALUE(BD166)&gt;=3,VALUE(T166)&gt;=-0.5),IF(AND(VALUE(Q166)&gt;=94,VALUE(Q166)&lt;444), IF(VALUE(P166)&gt;=2,"***","**"),"*"),"")</f>
        <v/>
      </c>
      <c r="AE166" s="44"/>
      <c r="AF166" s="45"/>
      <c r="AG166" s="63" t="str">
        <f>IF(OR(F166&lt;1401,F166&gt;=1600),IF(AND(OR(AB166="*",AB166="***",AB166="E*",AB166="E***"),P166&gt;=2,T166&gt;-2.1),IF(AND(ISNUMBER(BD166),VALUE(BD166)&gt;2),"**","*"),""),"")</f>
        <v/>
      </c>
      <c r="AH166" s="30">
        <v>11</v>
      </c>
      <c r="AI166" s="62">
        <v>64</v>
      </c>
      <c r="AJ166" s="48" t="str">
        <f>IF(AND(S166&gt;=2,T166&gt;=0),IF(AND(ISNUMBER(BD166),VALUE(BD166)&gt;=3),IF(LEN(AQ166)&gt;0,"***","**"),"*"),"")</f>
        <v/>
      </c>
      <c r="AK166" s="42" t="str">
        <f>IF(AND(S166&gt;=3,AND(OR(AND(I166&lt;=7,I166-K166&gt;=3),AND(K166&lt;=7,K166-M166&gt;=3)),N166&lt;=4)),6,IF(S166&gt;=3,"3T",IF(AND(OR(AND(I166&lt;=7,I166-K166&gt;=3),AND(K166&lt;=7,K166-M166&gt;=3)),N166&lt;=4),"3P","")))</f>
        <v/>
      </c>
      <c r="AL166" s="63" t="str">
        <f>IF(OR(K166-M166&gt;=5,T166&gt;4.9,AND(K166-M166&gt;=1,T166&gt;5)),IF(P166&lt;-3,"***",IF(P166&lt;0,"**","*")),"")</f>
        <v/>
      </c>
      <c r="AM166" s="62">
        <v>64</v>
      </c>
      <c r="AN166" s="49" t="str">
        <f>IF(AND(OR(M166=1,M166=2,M166=3,M166=4),Q166&gt;=97.5),"G",IF(OR(AND(N166&lt;=3,M166&lt;8,T166&gt;-1.6,Q166&gt;=95,Q166&lt;300),AND(OR(M166=1,M166=2,M166=3),Q166&lt;97.5)),"GR",""))</f>
        <v/>
      </c>
      <c r="AO166" s="29">
        <v>0</v>
      </c>
      <c r="AP166" s="28"/>
      <c r="AQ166" s="28"/>
      <c r="AR166" s="28"/>
      <c r="AS166" s="28"/>
      <c r="AT166" s="50" t="str">
        <f>IF(LEN(AN166)&gt;0,IF(AL166="**","$",IF(AL166="***",IF(LEN(AQ166)&gt;0,"$$$","$$"), "")), "")</f>
        <v/>
      </c>
      <c r="AU166" s="48" t="str">
        <f>CONCATENATE(IF(LEN(AN166)&gt;0,IF(AND(AD166="**",AB166="*"),IF(LEN(AQ166)&gt;0,"$$$","$$"),IF(AJ166="***","$$$",IF(AND(AJ166="**",AB166="*"),"$$",IF(AND(OR(AD166="**",AD166="***"),LEN(AQ166)&gt;0),"$$","")))),IF(AND(OR(AD166="**",AD166="***"),LEN(AQ166)&gt;0),"$$","")),IF(AND(T166&lt;2,AQ166="#"),"#",""))</f>
        <v/>
      </c>
      <c r="AV166" s="48" t="str">
        <f>IF(LEN(AN166)&gt;0,IF(AG166="**","$$",IF(AG166="***","$$$",IF(AD166="***",IF(OR(AB166="***",LEN(AQ166)&gt;0),"$$$",""),""))),"")</f>
        <v/>
      </c>
      <c r="AW166" s="26" t="s">
        <v>6</v>
      </c>
      <c r="AX166" s="51">
        <v>11</v>
      </c>
      <c r="AY166" s="65">
        <v>1148</v>
      </c>
      <c r="AZ166" s="24" t="s">
        <v>51</v>
      </c>
      <c r="BA166" s="29">
        <v>88.806730857896198</v>
      </c>
      <c r="BB166" s="53">
        <v>85.164064191229599</v>
      </c>
      <c r="BC166" s="54" t="s">
        <v>2435</v>
      </c>
      <c r="BD166" s="29">
        <v>3</v>
      </c>
      <c r="BE166" s="55"/>
      <c r="BF166" s="55"/>
      <c r="BG166" s="55"/>
      <c r="BH166" s="55"/>
      <c r="BI166" s="190" t="s">
        <v>3095</v>
      </c>
      <c r="BJ166" s="68" t="s">
        <v>1015</v>
      </c>
      <c r="BK166" s="68" t="s">
        <v>1014</v>
      </c>
      <c r="BL166" s="68" t="s">
        <v>722</v>
      </c>
      <c r="BM166" s="68" t="s">
        <v>720</v>
      </c>
      <c r="BN166" s="68" t="s">
        <v>959</v>
      </c>
      <c r="BO166" s="17"/>
      <c r="BP166" s="29">
        <v>122</v>
      </c>
      <c r="BQ166" s="29">
        <v>0</v>
      </c>
      <c r="BR166" s="56">
        <v>98.85</v>
      </c>
      <c r="BS166" s="76" t="s">
        <v>108</v>
      </c>
      <c r="BT166" s="26"/>
      <c r="BU166" s="26"/>
      <c r="BV166" s="26"/>
      <c r="BW166" s="26" t="s">
        <v>79</v>
      </c>
      <c r="BX166" s="17"/>
      <c r="BY166" s="17"/>
      <c r="BZ166" s="49" t="str">
        <f>IF(AND(S166&gt;=3,AND(OR(AND(I166&lt;=7,I166-K166&gt;=3),AND(K166&lt;=7,K166-M166&gt;=3)),N166&lt;=4)),6,IF(S166&gt;=3,"3T",IF(AND(OR(AND(I166&lt;=7,I166-K166&gt;=3),AND(K166&lt;=7,K166-M166&gt;=3)),N166&lt;=4),"3P","")))</f>
        <v/>
      </c>
    </row>
    <row r="167" spans="1:78" ht="18.75" customHeight="1" x14ac:dyDescent="0.25">
      <c r="A167" s="17"/>
      <c r="B167" s="164" t="s">
        <v>51</v>
      </c>
      <c r="C167" s="164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65" t="s">
        <v>433</v>
      </c>
      <c r="R167" s="165"/>
      <c r="S167" s="17"/>
      <c r="T167" s="121" t="s">
        <v>510</v>
      </c>
      <c r="U167" s="17"/>
      <c r="V167" s="17"/>
      <c r="W167" s="17"/>
      <c r="X167" s="91">
        <v>64</v>
      </c>
      <c r="Y167" s="113" t="s">
        <v>638</v>
      </c>
      <c r="Z167" s="111">
        <v>18</v>
      </c>
      <c r="AA167" s="94">
        <v>5</v>
      </c>
      <c r="AB167" s="17"/>
      <c r="AC167" s="17"/>
      <c r="AD167" s="17"/>
      <c r="AE167" s="17"/>
      <c r="AF167" s="17"/>
      <c r="AG167" s="17"/>
      <c r="AH167" s="17"/>
      <c r="AI167" s="91">
        <v>64</v>
      </c>
      <c r="AJ167" s="17"/>
      <c r="AK167" s="17"/>
      <c r="AL167" s="17"/>
      <c r="AM167" s="91">
        <v>64</v>
      </c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67">
        <v>26</v>
      </c>
      <c r="AY167" s="95">
        <v>1143</v>
      </c>
      <c r="AZ167" s="17"/>
      <c r="BA167" s="17"/>
      <c r="BB167" s="17"/>
      <c r="BC167" s="17"/>
      <c r="BD167" s="17"/>
      <c r="BE167" s="17"/>
      <c r="BF167" s="17"/>
      <c r="BG167" s="17"/>
      <c r="BH167" s="17"/>
      <c r="BI167" s="187"/>
      <c r="BJ167" s="17"/>
      <c r="BK167" s="17"/>
      <c r="BL167" s="17"/>
      <c r="BM167" s="17"/>
      <c r="BN167" s="17"/>
      <c r="BO167" s="17"/>
      <c r="BP167" s="113" t="s">
        <v>638</v>
      </c>
      <c r="BQ167" s="17"/>
      <c r="BR167" s="17"/>
      <c r="BS167" s="17"/>
      <c r="BT167" s="17"/>
      <c r="BU167" s="17"/>
      <c r="BV167" s="17"/>
      <c r="BW167" s="17"/>
      <c r="BX167" s="29">
        <v>0</v>
      </c>
      <c r="BY167" s="26" t="s">
        <v>149</v>
      </c>
      <c r="BZ167" s="17"/>
    </row>
    <row r="168" spans="1:78" x14ac:dyDescent="0.25">
      <c r="A168" s="17"/>
      <c r="B168" s="164"/>
      <c r="C168" s="164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68" t="s">
        <v>3096</v>
      </c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67"/>
      <c r="AY168" s="105" t="s">
        <v>340</v>
      </c>
      <c r="AZ168" s="17"/>
      <c r="BA168" s="17"/>
      <c r="BB168" s="17"/>
      <c r="BC168" s="17"/>
      <c r="BD168" s="17"/>
      <c r="BE168" s="17"/>
      <c r="BF168" s="17"/>
      <c r="BG168" s="17"/>
      <c r="BH168" s="17"/>
      <c r="BI168" s="18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</row>
    <row r="169" spans="1:78" ht="30" customHeight="1" x14ac:dyDescent="0.25">
      <c r="A169" s="169" t="s">
        <v>3097</v>
      </c>
      <c r="B169" s="153"/>
      <c r="C169" s="153"/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7"/>
      <c r="BZ169" s="17"/>
    </row>
    <row r="170" spans="1:78" x14ac:dyDescent="0.25">
      <c r="A170" s="18" t="s">
        <v>1</v>
      </c>
      <c r="B170" s="18" t="s">
        <v>2</v>
      </c>
      <c r="C170" s="18" t="s">
        <v>3</v>
      </c>
      <c r="D170" s="19"/>
      <c r="E170" s="19"/>
      <c r="F170" s="18" t="s">
        <v>4</v>
      </c>
      <c r="G170" s="20" t="s">
        <v>5</v>
      </c>
      <c r="H170" s="21" t="s">
        <v>6</v>
      </c>
      <c r="I170" s="154" t="s">
        <v>7</v>
      </c>
      <c r="J170" s="155"/>
      <c r="K170" s="155"/>
      <c r="L170" s="155"/>
      <c r="M170" s="155"/>
      <c r="N170" s="155"/>
      <c r="O170" s="21" t="s">
        <v>8</v>
      </c>
      <c r="P170" s="21" t="s">
        <v>9</v>
      </c>
      <c r="Q170" s="22" t="s">
        <v>10</v>
      </c>
      <c r="R170" s="22" t="s">
        <v>11</v>
      </c>
      <c r="S170" s="21" t="s">
        <v>12</v>
      </c>
      <c r="T170" s="21" t="s">
        <v>13</v>
      </c>
      <c r="U170" s="21" t="s">
        <v>14</v>
      </c>
      <c r="V170" s="21" t="s">
        <v>15</v>
      </c>
      <c r="W170" s="23" t="s">
        <v>16</v>
      </c>
      <c r="X170" s="21" t="s">
        <v>17</v>
      </c>
      <c r="Y170" s="21" t="s">
        <v>18</v>
      </c>
      <c r="Z170" s="21" t="s">
        <v>19</v>
      </c>
      <c r="AA170" s="21" t="s">
        <v>20</v>
      </c>
      <c r="AB170" s="21" t="s">
        <v>21</v>
      </c>
      <c r="AC170" s="21" t="s">
        <v>22</v>
      </c>
      <c r="AD170" s="21" t="s">
        <v>23</v>
      </c>
      <c r="AE170" s="21" t="s">
        <v>24</v>
      </c>
      <c r="AF170" s="21" t="s">
        <v>25</v>
      </c>
      <c r="AG170" s="21" t="s">
        <v>26</v>
      </c>
      <c r="AH170" s="21" t="s">
        <v>5</v>
      </c>
      <c r="AI170" s="21" t="s">
        <v>17</v>
      </c>
      <c r="AJ170" s="21" t="s">
        <v>27</v>
      </c>
      <c r="AK170" s="21" t="s">
        <v>28</v>
      </c>
      <c r="AL170" s="21" t="s">
        <v>29</v>
      </c>
      <c r="AM170" s="21" t="s">
        <v>17</v>
      </c>
      <c r="AN170" s="21" t="s">
        <v>30</v>
      </c>
      <c r="AO170" s="21" t="s">
        <v>31</v>
      </c>
      <c r="AP170" s="21" t="s">
        <v>32</v>
      </c>
      <c r="AQ170" s="21" t="s">
        <v>33</v>
      </c>
      <c r="AR170" s="21" t="s">
        <v>34</v>
      </c>
      <c r="AS170" s="21" t="s">
        <v>35</v>
      </c>
      <c r="AT170" s="21" t="s">
        <v>36</v>
      </c>
      <c r="AU170" s="21" t="s">
        <v>37</v>
      </c>
      <c r="AV170" s="21" t="s">
        <v>38</v>
      </c>
      <c r="AW170" s="21" t="s">
        <v>6</v>
      </c>
      <c r="AX170" s="21" t="s">
        <v>39</v>
      </c>
      <c r="AY170" s="21" t="s">
        <v>40</v>
      </c>
      <c r="AZ170" s="24" t="s">
        <v>41</v>
      </c>
      <c r="BA170" s="21" t="s">
        <v>42</v>
      </c>
      <c r="BB170" s="21" t="s">
        <v>43</v>
      </c>
      <c r="BC170" s="21" t="s">
        <v>44</v>
      </c>
      <c r="BD170" s="21" t="s">
        <v>45</v>
      </c>
      <c r="BE170" s="21" t="s">
        <v>46</v>
      </c>
      <c r="BF170" s="21" t="s">
        <v>47</v>
      </c>
      <c r="BG170" s="21" t="s">
        <v>48</v>
      </c>
      <c r="BH170" s="21" t="s">
        <v>49</v>
      </c>
      <c r="BI170" s="186"/>
      <c r="BJ170" s="25"/>
      <c r="BK170" s="25"/>
      <c r="BL170" s="25"/>
      <c r="BM170" s="25"/>
      <c r="BN170" s="25"/>
      <c r="BO170" s="25"/>
      <c r="BP170" s="21" t="s">
        <v>18</v>
      </c>
      <c r="BQ170" s="21" t="s">
        <v>31</v>
      </c>
      <c r="BR170" s="21" t="s">
        <v>50</v>
      </c>
      <c r="BS170" s="21" t="s">
        <v>51</v>
      </c>
      <c r="BT170" s="25"/>
      <c r="BU170" s="25"/>
      <c r="BV170" s="21" t="s">
        <v>24</v>
      </c>
      <c r="BW170" s="21" t="s">
        <v>16</v>
      </c>
      <c r="BX170" s="21" t="s">
        <v>52</v>
      </c>
      <c r="BY170" s="21" t="s">
        <v>53</v>
      </c>
      <c r="BZ170" s="21" t="s">
        <v>28</v>
      </c>
    </row>
    <row r="171" spans="1:78" x14ac:dyDescent="0.25">
      <c r="A171" s="26" t="s">
        <v>3098</v>
      </c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8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</row>
    <row r="172" spans="1:78" ht="18.75" customHeight="1" x14ac:dyDescent="0.25">
      <c r="A172" s="17"/>
      <c r="B172" s="164" t="s">
        <v>58</v>
      </c>
      <c r="C172" s="164"/>
      <c r="D172" s="17"/>
      <c r="E172" s="17"/>
      <c r="F172" s="17"/>
      <c r="G172" s="17"/>
      <c r="H172" s="17"/>
      <c r="I172" s="89" t="s">
        <v>150</v>
      </c>
      <c r="J172" s="89" t="s">
        <v>151</v>
      </c>
      <c r="K172" s="89" t="s">
        <v>453</v>
      </c>
      <c r="L172" s="17"/>
      <c r="M172" s="17"/>
      <c r="N172" s="17"/>
      <c r="O172" s="17"/>
      <c r="P172" s="17"/>
      <c r="Q172" s="165" t="s">
        <v>144</v>
      </c>
      <c r="R172" s="165"/>
      <c r="S172" s="17"/>
      <c r="T172" s="121" t="s">
        <v>563</v>
      </c>
      <c r="U172" s="17"/>
      <c r="V172" s="17"/>
      <c r="W172" s="17"/>
      <c r="X172" s="91">
        <v>64</v>
      </c>
      <c r="Y172" s="92" t="s">
        <v>638</v>
      </c>
      <c r="Z172" s="17"/>
      <c r="AA172" s="17"/>
      <c r="AB172" s="17"/>
      <c r="AC172" s="17"/>
      <c r="AD172" s="17"/>
      <c r="AE172" s="17"/>
      <c r="AF172" s="17"/>
      <c r="AG172" s="17"/>
      <c r="AH172" s="17"/>
      <c r="AI172" s="91">
        <v>64</v>
      </c>
      <c r="AJ172" s="17"/>
      <c r="AK172" s="17"/>
      <c r="AL172" s="17"/>
      <c r="AM172" s="91">
        <v>64</v>
      </c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67">
        <v>0</v>
      </c>
      <c r="AY172" s="95">
        <v>1116</v>
      </c>
      <c r="AZ172" s="17"/>
      <c r="BA172" s="17"/>
      <c r="BB172" s="17"/>
      <c r="BC172" s="17"/>
      <c r="BD172" s="17"/>
      <c r="BE172" s="17"/>
      <c r="BF172" s="17"/>
      <c r="BG172" s="17"/>
      <c r="BH172" s="17"/>
      <c r="BI172" s="187"/>
      <c r="BJ172" s="17"/>
      <c r="BK172" s="17"/>
      <c r="BL172" s="17"/>
      <c r="BM172" s="17"/>
      <c r="BN172" s="17"/>
      <c r="BO172" s="17"/>
      <c r="BP172" s="92" t="s">
        <v>638</v>
      </c>
      <c r="BQ172" s="17"/>
      <c r="BR172" s="17"/>
      <c r="BS172" s="17"/>
      <c r="BT172" s="17"/>
      <c r="BU172" s="17"/>
      <c r="BV172" s="17"/>
      <c r="BW172" s="17"/>
      <c r="BX172" s="29">
        <v>0</v>
      </c>
      <c r="BY172" s="26" t="s">
        <v>149</v>
      </c>
      <c r="BZ172" s="17"/>
    </row>
    <row r="173" spans="1:78" x14ac:dyDescent="0.25">
      <c r="A173" s="17"/>
      <c r="B173" s="164"/>
      <c r="C173" s="164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68" t="s">
        <v>3099</v>
      </c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  <c r="AC173" s="168"/>
      <c r="AD173" s="168"/>
      <c r="AE173" s="168"/>
      <c r="AF173" s="168"/>
      <c r="AG173" s="168"/>
      <c r="AH173" s="168"/>
      <c r="AI173" s="168"/>
      <c r="AJ173" s="168"/>
      <c r="AK173" s="168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6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8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</row>
    <row r="174" spans="1:78" ht="30" customHeight="1" x14ac:dyDescent="0.25">
      <c r="A174" s="163" t="s">
        <v>3100</v>
      </c>
      <c r="B174" s="153"/>
      <c r="C174" s="153"/>
      <c r="D174" s="153"/>
      <c r="E174" s="153"/>
      <c r="F174" s="153"/>
      <c r="G174" s="153"/>
      <c r="H174" s="153"/>
      <c r="I174" s="153"/>
      <c r="J174" s="153"/>
      <c r="K174" s="153"/>
      <c r="L174" s="153"/>
      <c r="M174" s="153"/>
      <c r="N174" s="153"/>
      <c r="O174" s="153"/>
      <c r="P174" s="153"/>
      <c r="Q174" s="153"/>
      <c r="R174" s="153"/>
      <c r="S174" s="153"/>
      <c r="T174" s="153"/>
      <c r="U174" s="153"/>
      <c r="V174" s="153"/>
      <c r="W174" s="153"/>
      <c r="X174" s="153"/>
      <c r="Y174" s="153"/>
      <c r="Z174" s="153"/>
      <c r="AA174" s="153"/>
      <c r="AB174" s="153"/>
      <c r="AC174" s="153"/>
      <c r="AD174" s="153"/>
      <c r="AE174" s="153"/>
      <c r="AF174" s="153"/>
      <c r="AG174" s="153"/>
      <c r="AH174" s="153"/>
      <c r="AI174" s="153"/>
      <c r="AJ174" s="153"/>
      <c r="AK174" s="153"/>
      <c r="AL174" s="153"/>
      <c r="AM174" s="153"/>
      <c r="AN174" s="153"/>
      <c r="AO174" s="153"/>
      <c r="AP174" s="153"/>
      <c r="AQ174" s="153"/>
      <c r="AR174" s="153"/>
      <c r="AS174" s="153"/>
      <c r="AT174" s="153"/>
      <c r="AU174" s="153"/>
      <c r="AV174" s="153"/>
      <c r="AW174" s="153"/>
      <c r="AX174" s="153"/>
      <c r="AY174" s="153"/>
      <c r="AZ174" s="153"/>
      <c r="BA174" s="153"/>
      <c r="BB174" s="153"/>
      <c r="BC174" s="153"/>
      <c r="BD174" s="153"/>
      <c r="BE174" s="153"/>
      <c r="BF174" s="153"/>
      <c r="BG174" s="153"/>
      <c r="BH174" s="153"/>
      <c r="BI174" s="153"/>
      <c r="BJ174" s="153"/>
      <c r="BK174" s="153"/>
      <c r="BL174" s="153"/>
      <c r="BM174" s="153"/>
      <c r="BN174" s="153"/>
      <c r="BO174" s="153"/>
      <c r="BP174" s="153"/>
      <c r="BQ174" s="153"/>
      <c r="BR174" s="153"/>
      <c r="BS174" s="153"/>
      <c r="BT174" s="153"/>
      <c r="BU174" s="153"/>
      <c r="BV174" s="153"/>
      <c r="BW174" s="153"/>
      <c r="BX174" s="153"/>
      <c r="BY174" s="17"/>
      <c r="BZ174" s="17"/>
    </row>
    <row r="175" spans="1:78" x14ac:dyDescent="0.25">
      <c r="A175" s="18" t="s">
        <v>1</v>
      </c>
      <c r="B175" s="18" t="s">
        <v>2</v>
      </c>
      <c r="C175" s="18" t="s">
        <v>3</v>
      </c>
      <c r="D175" s="19"/>
      <c r="E175" s="19"/>
      <c r="F175" s="18" t="s">
        <v>4</v>
      </c>
      <c r="G175" s="20" t="s">
        <v>5</v>
      </c>
      <c r="H175" s="21" t="s">
        <v>6</v>
      </c>
      <c r="I175" s="154" t="s">
        <v>7</v>
      </c>
      <c r="J175" s="155"/>
      <c r="K175" s="155"/>
      <c r="L175" s="155"/>
      <c r="M175" s="155"/>
      <c r="N175" s="155"/>
      <c r="O175" s="21" t="s">
        <v>8</v>
      </c>
      <c r="P175" s="21" t="s">
        <v>9</v>
      </c>
      <c r="Q175" s="22" t="s">
        <v>10</v>
      </c>
      <c r="R175" s="22" t="s">
        <v>11</v>
      </c>
      <c r="S175" s="21" t="s">
        <v>12</v>
      </c>
      <c r="T175" s="21" t="s">
        <v>13</v>
      </c>
      <c r="U175" s="21" t="s">
        <v>14</v>
      </c>
      <c r="V175" s="21" t="s">
        <v>15</v>
      </c>
      <c r="W175" s="23" t="s">
        <v>16</v>
      </c>
      <c r="X175" s="21" t="s">
        <v>17</v>
      </c>
      <c r="Y175" s="21" t="s">
        <v>18</v>
      </c>
      <c r="Z175" s="21" t="s">
        <v>19</v>
      </c>
      <c r="AA175" s="21" t="s">
        <v>20</v>
      </c>
      <c r="AB175" s="21" t="s">
        <v>21</v>
      </c>
      <c r="AC175" s="21" t="s">
        <v>22</v>
      </c>
      <c r="AD175" s="21" t="s">
        <v>23</v>
      </c>
      <c r="AE175" s="21" t="s">
        <v>24</v>
      </c>
      <c r="AF175" s="21" t="s">
        <v>25</v>
      </c>
      <c r="AG175" s="21" t="s">
        <v>26</v>
      </c>
      <c r="AH175" s="21" t="s">
        <v>5</v>
      </c>
      <c r="AI175" s="21" t="s">
        <v>17</v>
      </c>
      <c r="AJ175" s="21" t="s">
        <v>27</v>
      </c>
      <c r="AK175" s="21" t="s">
        <v>28</v>
      </c>
      <c r="AL175" s="21" t="s">
        <v>29</v>
      </c>
      <c r="AM175" s="21" t="s">
        <v>17</v>
      </c>
      <c r="AN175" s="21" t="s">
        <v>30</v>
      </c>
      <c r="AO175" s="21" t="s">
        <v>31</v>
      </c>
      <c r="AP175" s="21" t="s">
        <v>32</v>
      </c>
      <c r="AQ175" s="21" t="s">
        <v>33</v>
      </c>
      <c r="AR175" s="21" t="s">
        <v>34</v>
      </c>
      <c r="AS175" s="21" t="s">
        <v>35</v>
      </c>
      <c r="AT175" s="21" t="s">
        <v>36</v>
      </c>
      <c r="AU175" s="21" t="s">
        <v>37</v>
      </c>
      <c r="AV175" s="21" t="s">
        <v>38</v>
      </c>
      <c r="AW175" s="21" t="s">
        <v>6</v>
      </c>
      <c r="AX175" s="21" t="s">
        <v>39</v>
      </c>
      <c r="AY175" s="21" t="s">
        <v>40</v>
      </c>
      <c r="AZ175" s="24" t="s">
        <v>41</v>
      </c>
      <c r="BA175" s="21" t="s">
        <v>42</v>
      </c>
      <c r="BB175" s="21" t="s">
        <v>43</v>
      </c>
      <c r="BC175" s="21" t="s">
        <v>44</v>
      </c>
      <c r="BD175" s="21" t="s">
        <v>45</v>
      </c>
      <c r="BE175" s="21" t="s">
        <v>46</v>
      </c>
      <c r="BF175" s="21" t="s">
        <v>47</v>
      </c>
      <c r="BG175" s="21" t="s">
        <v>48</v>
      </c>
      <c r="BH175" s="21" t="s">
        <v>49</v>
      </c>
      <c r="BI175" s="186"/>
      <c r="BJ175" s="25"/>
      <c r="BK175" s="25"/>
      <c r="BL175" s="25"/>
      <c r="BM175" s="25"/>
      <c r="BN175" s="25"/>
      <c r="BO175" s="25"/>
      <c r="BP175" s="21" t="s">
        <v>18</v>
      </c>
      <c r="BQ175" s="21" t="s">
        <v>31</v>
      </c>
      <c r="BR175" s="21" t="s">
        <v>50</v>
      </c>
      <c r="BS175" s="21" t="s">
        <v>51</v>
      </c>
      <c r="BT175" s="25"/>
      <c r="BU175" s="25"/>
      <c r="BV175" s="21" t="s">
        <v>24</v>
      </c>
      <c r="BW175" s="21" t="s">
        <v>16</v>
      </c>
      <c r="BX175" s="21" t="s">
        <v>52</v>
      </c>
      <c r="BY175" s="21" t="s">
        <v>53</v>
      </c>
      <c r="BZ175" s="21" t="s">
        <v>28</v>
      </c>
    </row>
    <row r="176" spans="1:78" ht="46.5" x14ac:dyDescent="0.25">
      <c r="A176" s="26" t="s">
        <v>3101</v>
      </c>
      <c r="B176" s="110" t="s">
        <v>403</v>
      </c>
      <c r="C176" s="27" t="s">
        <v>165</v>
      </c>
      <c r="D176" s="28"/>
      <c r="E176" s="28"/>
      <c r="F176" s="58">
        <v>1200</v>
      </c>
      <c r="G176" s="30">
        <v>4</v>
      </c>
      <c r="H176" s="31" t="s">
        <v>6</v>
      </c>
      <c r="I176" s="32">
        <v>7</v>
      </c>
      <c r="J176" s="33">
        <v>4</v>
      </c>
      <c r="K176" s="32">
        <v>6</v>
      </c>
      <c r="L176" s="33">
        <v>3</v>
      </c>
      <c r="M176" s="32">
        <v>1</v>
      </c>
      <c r="N176" s="33">
        <v>0</v>
      </c>
      <c r="O176" s="29">
        <v>-0.50000000000000699</v>
      </c>
      <c r="P176" s="29">
        <v>-0.48571428571430603</v>
      </c>
      <c r="Q176" s="35">
        <v>99.862046810360994</v>
      </c>
      <c r="R176" s="35">
        <v>-6.8976594819503106E-2</v>
      </c>
      <c r="S176" s="37">
        <v>1</v>
      </c>
      <c r="T176" s="38">
        <v>2.75</v>
      </c>
      <c r="U176" s="29">
        <v>-0.50000000000000699</v>
      </c>
      <c r="V176" s="29">
        <v>1.7</v>
      </c>
      <c r="W176" s="39"/>
      <c r="X176" s="40">
        <v>52</v>
      </c>
      <c r="Y176" s="72">
        <v>130</v>
      </c>
      <c r="Z176" s="17"/>
      <c r="AA176" s="26" t="s">
        <v>192</v>
      </c>
      <c r="AB176" s="41" t="s">
        <v>65</v>
      </c>
      <c r="AC176" s="42" t="str">
        <f>"" &amp; IF(AND(S176&lt;=-1.5,NOT(ISBLANK(AQ176))),"Z","")</f>
        <v/>
      </c>
      <c r="AD176" s="43" t="str">
        <f>IF(AND(ISNUMBER(BD176),VALUE(BD176)&gt;=3,VALUE(T176)&gt;=-0.5),IF(AND(VALUE(Q176)&gt;=94,VALUE(Q176)&lt;444), IF(VALUE(P176)&gt;=2,"***","**"),"*"),"")</f>
        <v/>
      </c>
      <c r="AE176" s="44"/>
      <c r="AF176" s="45" t="s">
        <v>102</v>
      </c>
      <c r="AG176" s="46" t="str">
        <f>IF(OR(F176&lt;1401,F176&gt;=1600),IF(AND(OR(AB176="*",AB176="***",AB176="E*",AB176="E***"),P176&gt;=2,T176&gt;-2.1),IF(AND(ISNUMBER(BD176),VALUE(BD176)&gt;2),"**","*"),""),"")</f>
        <v/>
      </c>
      <c r="AH176" s="30">
        <v>4</v>
      </c>
      <c r="AI176" s="47">
        <v>52</v>
      </c>
      <c r="AJ176" s="48" t="str">
        <f>IF(AND(S176&gt;=2,T176&gt;=0),IF(AND(ISNUMBER(BD176),VALUE(BD176)&gt;=3),IF(LEN(AQ176)&gt;0,"***","**"),"*"),"")</f>
        <v/>
      </c>
      <c r="AK176" s="42" t="str">
        <f>IF(AND(S176&gt;=3,AND(OR(AND(I176&lt;=7,I176-K176&gt;=3),AND(K176&lt;=7,K176-M176&gt;=3)),N176&lt;=4)),6,IF(S176&gt;=3,"3T",IF(AND(OR(AND(I176&lt;=7,I176-K176&gt;=3),AND(K176&lt;=7,K176-M176&gt;=3)),N176&lt;=4),"3P","")))</f>
        <v>3P</v>
      </c>
      <c r="AL176" s="46" t="str">
        <f>IF(OR(K176-M176&gt;=5,T176&gt;4.9,AND(K176-M176&gt;=1,T176&gt;5)),IF(P176&lt;-3,"***",IF(P176&lt;0,"**","*")),"")</f>
        <v>**</v>
      </c>
      <c r="AM176" s="40">
        <v>52</v>
      </c>
      <c r="AN176" s="81" t="str">
        <f>CONCATENATE(IF(AND(OR(M176=1,M176=2,M176=3,M176=4),Q176&gt;=97.5),"G",IF(OR(AND(N176&lt;=3,M176&lt;8,T176&gt;-1.6,Q176&gt;=95,Q176&lt;300),AND(OR(M176=1,M176=2,M176=3),Q176&lt;97.5)),"GR","")),"*")</f>
        <v>G*</v>
      </c>
      <c r="AO176" s="29">
        <v>0</v>
      </c>
      <c r="AP176" s="28" t="s">
        <v>32</v>
      </c>
      <c r="AQ176" s="28" t="s">
        <v>33</v>
      </c>
      <c r="AR176" s="28"/>
      <c r="AS176" s="28"/>
      <c r="AT176" s="50" t="str">
        <f>IF(LEN(AN176)&gt;0,IF(AL176="**","$",IF(AL176="***",IF(LEN(AQ176)&gt;0,"$$$","$$"), "")), "")</f>
        <v>$</v>
      </c>
      <c r="AU176" s="48" t="str">
        <f>CONCATENATE(IF(LEN(AN176)&gt;0,IF(AND(AD176="**",AB176="*"),IF(LEN(AQ176)&gt;0,"$$$","$$"),IF(AJ176="***","$$$",IF(AND(AJ176="**",AB176="*"),"$$",IF(AND(OR(AD176="**",AD176="***"),LEN(AQ176)&gt;0),"$$","")))),IF(AND(OR(AD176="**",AD176="***"),LEN(AQ176)&gt;0),"$$","")),IF(AND(T176&lt;2,AQ176="#"),"#",""))</f>
        <v/>
      </c>
      <c r="AV176" s="48" t="str">
        <f>IF(LEN(AN176)&gt;0,IF(AG176="**","$$",IF(AG176="***","$$$",IF(AD176="***",IF(OR(AB176="***",LEN(AQ176)&gt;0),"$$$",""),""))),"")</f>
        <v/>
      </c>
      <c r="AW176" s="26" t="s">
        <v>6</v>
      </c>
      <c r="AX176" s="51">
        <v>2.4</v>
      </c>
      <c r="AY176" s="52">
        <v>1163</v>
      </c>
      <c r="AZ176" s="24" t="s">
        <v>67</v>
      </c>
      <c r="BA176" s="29">
        <v>91.862046810360994</v>
      </c>
      <c r="BB176" s="66">
        <v>100.578713477028</v>
      </c>
      <c r="BC176" s="54" t="s">
        <v>3102</v>
      </c>
      <c r="BD176" s="29">
        <v>1</v>
      </c>
      <c r="BE176" s="100">
        <v>41.176470588235297</v>
      </c>
      <c r="BF176" s="101">
        <v>70</v>
      </c>
      <c r="BG176" s="102">
        <v>34</v>
      </c>
      <c r="BH176" s="102">
        <v>10</v>
      </c>
      <c r="BI176" s="190" t="s">
        <v>574</v>
      </c>
      <c r="BJ176" s="68" t="s">
        <v>131</v>
      </c>
      <c r="BK176" s="68" t="s">
        <v>576</v>
      </c>
      <c r="BL176" s="68" t="s">
        <v>421</v>
      </c>
      <c r="BM176" s="68" t="s">
        <v>577</v>
      </c>
      <c r="BN176" s="68"/>
      <c r="BO176" s="17"/>
      <c r="BP176" s="29">
        <v>130</v>
      </c>
      <c r="BQ176" s="29">
        <v>0</v>
      </c>
      <c r="BR176" s="56">
        <v>95.25</v>
      </c>
      <c r="BS176" s="76" t="s">
        <v>108</v>
      </c>
      <c r="BT176" s="26"/>
      <c r="BU176" s="26"/>
      <c r="BV176" s="26"/>
      <c r="BW176" s="26"/>
      <c r="BX176" s="17"/>
      <c r="BY176" s="17"/>
      <c r="BZ176" s="49" t="str">
        <f>IF(AND(S176&gt;=3,AND(OR(AND(I176&lt;=7,I176-K176&gt;=3),AND(K176&lt;=7,K176-M176&gt;=3)),N176&lt;=4)),6,IF(S176&gt;=3,"3T",IF(AND(OR(AND(I176&lt;=7,I176-K176&gt;=3),AND(K176&lt;=7,K176-M176&gt;=3)),N176&lt;=4),"3P","")))</f>
        <v>3P</v>
      </c>
    </row>
    <row r="177" spans="1:78" ht="30" customHeight="1" x14ac:dyDescent="0.25">
      <c r="A177" s="156" t="s">
        <v>152</v>
      </c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BI177" s="155"/>
      <c r="BJ177" s="155"/>
      <c r="BK177" s="155"/>
      <c r="BL177" s="155"/>
      <c r="BM177" s="155"/>
      <c r="BN177" s="155"/>
      <c r="BO177" s="155"/>
      <c r="BP177" s="155"/>
      <c r="BQ177" s="155"/>
      <c r="BR177" s="155"/>
      <c r="BS177" s="155"/>
      <c r="BT177" s="155"/>
      <c r="BU177" s="155"/>
      <c r="BV177" s="155"/>
      <c r="BW177" s="155"/>
      <c r="BX177" s="155"/>
      <c r="BY177" s="17"/>
      <c r="BZ177" s="49"/>
    </row>
    <row r="178" spans="1:78" ht="18.75" customHeight="1" x14ac:dyDescent="0.25">
      <c r="A178" s="17"/>
      <c r="B178" s="164" t="s">
        <v>51</v>
      </c>
      <c r="C178" s="164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65" t="s">
        <v>289</v>
      </c>
      <c r="R178" s="165"/>
      <c r="S178" s="17"/>
      <c r="T178" s="121" t="s">
        <v>580</v>
      </c>
      <c r="U178" s="17"/>
      <c r="V178" s="17"/>
      <c r="W178" s="17"/>
      <c r="X178" s="91">
        <v>61</v>
      </c>
      <c r="Y178" s="113" t="s">
        <v>686</v>
      </c>
      <c r="Z178" s="95">
        <v>23</v>
      </c>
      <c r="AA178" s="94">
        <v>0</v>
      </c>
      <c r="AB178" s="17"/>
      <c r="AC178" s="17"/>
      <c r="AD178" s="17"/>
      <c r="AE178" s="17"/>
      <c r="AF178" s="17"/>
      <c r="AG178" s="17"/>
      <c r="AH178" s="17"/>
      <c r="AI178" s="91">
        <v>61</v>
      </c>
      <c r="AJ178" s="17"/>
      <c r="AK178" s="17"/>
      <c r="AL178" s="17"/>
      <c r="AM178" s="91">
        <v>61</v>
      </c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66">
        <v>0</v>
      </c>
      <c r="AY178" s="95">
        <v>1171</v>
      </c>
      <c r="AZ178" s="17"/>
      <c r="BA178" s="17"/>
      <c r="BB178" s="17"/>
      <c r="BC178" s="17"/>
      <c r="BD178" s="17"/>
      <c r="BE178" s="17"/>
      <c r="BF178" s="17"/>
      <c r="BG178" s="17"/>
      <c r="BH178" s="17"/>
      <c r="BI178" s="187"/>
      <c r="BJ178" s="17"/>
      <c r="BK178" s="17"/>
      <c r="BL178" s="17"/>
      <c r="BM178" s="17"/>
      <c r="BN178" s="17"/>
      <c r="BO178" s="17"/>
      <c r="BP178" s="113" t="s">
        <v>686</v>
      </c>
      <c r="BQ178" s="17"/>
      <c r="BR178" s="17"/>
      <c r="BS178" s="17"/>
      <c r="BT178" s="17"/>
      <c r="BU178" s="17"/>
      <c r="BV178" s="17"/>
      <c r="BW178" s="17"/>
      <c r="BX178" s="29">
        <v>0</v>
      </c>
      <c r="BY178" s="26" t="s">
        <v>149</v>
      </c>
      <c r="BZ178" s="17"/>
    </row>
    <row r="179" spans="1:78" x14ac:dyDescent="0.25">
      <c r="A179" s="17"/>
      <c r="B179" s="164"/>
      <c r="C179" s="164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68" t="s">
        <v>3103</v>
      </c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67"/>
      <c r="AY179" s="96" t="s">
        <v>147</v>
      </c>
      <c r="AZ179" s="17"/>
      <c r="BA179" s="17"/>
      <c r="BB179" s="17"/>
      <c r="BC179" s="17"/>
      <c r="BD179" s="17"/>
      <c r="BE179" s="17"/>
      <c r="BF179" s="17"/>
      <c r="BG179" s="17"/>
      <c r="BH179" s="17"/>
      <c r="BI179" s="18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</row>
    <row r="180" spans="1:78" ht="30" customHeight="1" x14ac:dyDescent="0.25">
      <c r="A180" s="152" t="s">
        <v>3104</v>
      </c>
      <c r="B180" s="153"/>
      <c r="C180" s="153"/>
      <c r="D180" s="153"/>
      <c r="E180" s="153"/>
      <c r="F180" s="153"/>
      <c r="G180" s="153"/>
      <c r="H180" s="153"/>
      <c r="I180" s="153"/>
      <c r="J180" s="153"/>
      <c r="K180" s="153"/>
      <c r="L180" s="153"/>
      <c r="M180" s="153"/>
      <c r="N180" s="153"/>
      <c r="O180" s="153"/>
      <c r="P180" s="153"/>
      <c r="Q180" s="153"/>
      <c r="R180" s="153"/>
      <c r="S180" s="153"/>
      <c r="T180" s="153"/>
      <c r="U180" s="153"/>
      <c r="V180" s="153"/>
      <c r="W180" s="153"/>
      <c r="X180" s="153"/>
      <c r="Y180" s="153"/>
      <c r="Z180" s="153"/>
      <c r="AA180" s="153"/>
      <c r="AB180" s="153"/>
      <c r="AC180" s="153"/>
      <c r="AD180" s="153"/>
      <c r="AE180" s="153"/>
      <c r="AF180" s="153"/>
      <c r="AG180" s="153"/>
      <c r="AH180" s="153"/>
      <c r="AI180" s="153"/>
      <c r="AJ180" s="153"/>
      <c r="AK180" s="153"/>
      <c r="AL180" s="153"/>
      <c r="AM180" s="153"/>
      <c r="AN180" s="153"/>
      <c r="AO180" s="153"/>
      <c r="AP180" s="153"/>
      <c r="AQ180" s="153"/>
      <c r="AR180" s="153"/>
      <c r="AS180" s="153"/>
      <c r="AT180" s="153"/>
      <c r="AU180" s="153"/>
      <c r="AV180" s="153"/>
      <c r="AW180" s="153"/>
      <c r="AX180" s="153"/>
      <c r="AY180" s="153"/>
      <c r="AZ180" s="153"/>
      <c r="BA180" s="153"/>
      <c r="BB180" s="153"/>
      <c r="BC180" s="153"/>
      <c r="BD180" s="153"/>
      <c r="BE180" s="153"/>
      <c r="BF180" s="153"/>
      <c r="BG180" s="153"/>
      <c r="BH180" s="153"/>
      <c r="BI180" s="153"/>
      <c r="BJ180" s="153"/>
      <c r="BK180" s="153"/>
      <c r="BL180" s="153"/>
      <c r="BM180" s="153"/>
      <c r="BN180" s="153"/>
      <c r="BO180" s="153"/>
      <c r="BP180" s="153"/>
      <c r="BQ180" s="153"/>
      <c r="BR180" s="153"/>
      <c r="BS180" s="153"/>
      <c r="BT180" s="153"/>
      <c r="BU180" s="153"/>
      <c r="BV180" s="153"/>
      <c r="BW180" s="153"/>
      <c r="BX180" s="153"/>
      <c r="BY180" s="17"/>
      <c r="BZ180" s="17"/>
    </row>
    <row r="181" spans="1:78" x14ac:dyDescent="0.25">
      <c r="A181" s="18" t="s">
        <v>1</v>
      </c>
      <c r="B181" s="18" t="s">
        <v>2</v>
      </c>
      <c r="C181" s="18" t="s">
        <v>3</v>
      </c>
      <c r="D181" s="19"/>
      <c r="E181" s="19"/>
      <c r="F181" s="18" t="s">
        <v>4</v>
      </c>
      <c r="G181" s="20" t="s">
        <v>5</v>
      </c>
      <c r="H181" s="21" t="s">
        <v>6</v>
      </c>
      <c r="I181" s="154" t="s">
        <v>7</v>
      </c>
      <c r="J181" s="155"/>
      <c r="K181" s="155"/>
      <c r="L181" s="155"/>
      <c r="M181" s="155"/>
      <c r="N181" s="155"/>
      <c r="O181" s="21" t="s">
        <v>8</v>
      </c>
      <c r="P181" s="21" t="s">
        <v>9</v>
      </c>
      <c r="Q181" s="22" t="s">
        <v>10</v>
      </c>
      <c r="R181" s="22" t="s">
        <v>11</v>
      </c>
      <c r="S181" s="21" t="s">
        <v>12</v>
      </c>
      <c r="T181" s="21" t="s">
        <v>13</v>
      </c>
      <c r="U181" s="21" t="s">
        <v>14</v>
      </c>
      <c r="V181" s="21" t="s">
        <v>15</v>
      </c>
      <c r="W181" s="23" t="s">
        <v>16</v>
      </c>
      <c r="X181" s="21" t="s">
        <v>17</v>
      </c>
      <c r="Y181" s="21" t="s">
        <v>18</v>
      </c>
      <c r="Z181" s="21" t="s">
        <v>19</v>
      </c>
      <c r="AA181" s="21" t="s">
        <v>20</v>
      </c>
      <c r="AB181" s="21" t="s">
        <v>21</v>
      </c>
      <c r="AC181" s="21" t="s">
        <v>22</v>
      </c>
      <c r="AD181" s="21" t="s">
        <v>23</v>
      </c>
      <c r="AE181" s="21" t="s">
        <v>24</v>
      </c>
      <c r="AF181" s="21" t="s">
        <v>25</v>
      </c>
      <c r="AG181" s="21" t="s">
        <v>26</v>
      </c>
      <c r="AH181" s="21" t="s">
        <v>5</v>
      </c>
      <c r="AI181" s="21" t="s">
        <v>17</v>
      </c>
      <c r="AJ181" s="21" t="s">
        <v>27</v>
      </c>
      <c r="AK181" s="21" t="s">
        <v>28</v>
      </c>
      <c r="AL181" s="21" t="s">
        <v>29</v>
      </c>
      <c r="AM181" s="21" t="s">
        <v>17</v>
      </c>
      <c r="AN181" s="21" t="s">
        <v>30</v>
      </c>
      <c r="AO181" s="21" t="s">
        <v>31</v>
      </c>
      <c r="AP181" s="21" t="s">
        <v>32</v>
      </c>
      <c r="AQ181" s="21" t="s">
        <v>33</v>
      </c>
      <c r="AR181" s="21" t="s">
        <v>34</v>
      </c>
      <c r="AS181" s="21" t="s">
        <v>35</v>
      </c>
      <c r="AT181" s="21" t="s">
        <v>36</v>
      </c>
      <c r="AU181" s="21" t="s">
        <v>37</v>
      </c>
      <c r="AV181" s="21" t="s">
        <v>38</v>
      </c>
      <c r="AW181" s="21" t="s">
        <v>6</v>
      </c>
      <c r="AX181" s="21" t="s">
        <v>39</v>
      </c>
      <c r="AY181" s="21" t="s">
        <v>40</v>
      </c>
      <c r="AZ181" s="24" t="s">
        <v>41</v>
      </c>
      <c r="BA181" s="21" t="s">
        <v>42</v>
      </c>
      <c r="BB181" s="21" t="s">
        <v>43</v>
      </c>
      <c r="BC181" s="21" t="s">
        <v>44</v>
      </c>
      <c r="BD181" s="21" t="s">
        <v>45</v>
      </c>
      <c r="BE181" s="21" t="s">
        <v>46</v>
      </c>
      <c r="BF181" s="21" t="s">
        <v>47</v>
      </c>
      <c r="BG181" s="21" t="s">
        <v>48</v>
      </c>
      <c r="BH181" s="21" t="s">
        <v>49</v>
      </c>
      <c r="BI181" s="186"/>
      <c r="BJ181" s="25"/>
      <c r="BK181" s="25"/>
      <c r="BL181" s="25"/>
      <c r="BM181" s="25"/>
      <c r="BN181" s="25"/>
      <c r="BO181" s="25"/>
      <c r="BP181" s="21" t="s">
        <v>18</v>
      </c>
      <c r="BQ181" s="21" t="s">
        <v>31</v>
      </c>
      <c r="BR181" s="21" t="s">
        <v>50</v>
      </c>
      <c r="BS181" s="21" t="s">
        <v>51</v>
      </c>
      <c r="BT181" s="25"/>
      <c r="BU181" s="25"/>
      <c r="BV181" s="21" t="s">
        <v>24</v>
      </c>
      <c r="BW181" s="21" t="s">
        <v>16</v>
      </c>
      <c r="BX181" s="21" t="s">
        <v>52</v>
      </c>
      <c r="BY181" s="21" t="s">
        <v>53</v>
      </c>
      <c r="BZ181" s="21" t="s">
        <v>28</v>
      </c>
    </row>
    <row r="182" spans="1:78" ht="46.5" x14ac:dyDescent="0.25">
      <c r="A182" s="26" t="s">
        <v>3105</v>
      </c>
      <c r="B182" s="26" t="s">
        <v>483</v>
      </c>
      <c r="C182" s="27" t="s">
        <v>165</v>
      </c>
      <c r="D182" s="28"/>
      <c r="E182" s="28"/>
      <c r="F182" s="58">
        <v>1200</v>
      </c>
      <c r="G182" s="30">
        <v>2</v>
      </c>
      <c r="H182" s="31" t="s">
        <v>6</v>
      </c>
      <c r="I182" s="32">
        <v>4</v>
      </c>
      <c r="J182" s="33">
        <v>2</v>
      </c>
      <c r="K182" s="32">
        <v>2</v>
      </c>
      <c r="L182" s="33">
        <v>1</v>
      </c>
      <c r="M182" s="32">
        <v>1</v>
      </c>
      <c r="N182" s="33">
        <v>0</v>
      </c>
      <c r="O182" s="29">
        <v>-0.15000000000000599</v>
      </c>
      <c r="P182" s="29">
        <v>-0.28124999999998401</v>
      </c>
      <c r="Q182" s="35">
        <v>99.892225783088804</v>
      </c>
      <c r="R182" s="35">
        <v>-5.3887108455583602E-2</v>
      </c>
      <c r="S182" s="37">
        <v>0</v>
      </c>
      <c r="T182" s="38">
        <v>1</v>
      </c>
      <c r="U182" s="29">
        <v>1.74999999999999</v>
      </c>
      <c r="V182" s="29">
        <v>2.5499999999999901</v>
      </c>
      <c r="W182" s="39"/>
      <c r="X182" s="40">
        <v>52</v>
      </c>
      <c r="Y182" s="72">
        <v>128</v>
      </c>
      <c r="Z182" s="17"/>
      <c r="AA182" s="26" t="s">
        <v>252</v>
      </c>
      <c r="AB182" s="41" t="s">
        <v>101</v>
      </c>
      <c r="AC182" s="42" t="str">
        <f>"" &amp; IF(AND(S182&lt;=-1.5,NOT(ISBLANK(AQ182))),"Z","")</f>
        <v/>
      </c>
      <c r="AD182" s="43" t="str">
        <f>IF(AND(ISNUMBER(BD182),VALUE(BD182)&gt;=3,VALUE(T182)&gt;=-0.5),IF(AND(VALUE(Q182)&gt;=94,VALUE(Q182)&lt;444), IF(VALUE(P182)&gt;=2,"***","**"),"*"),"")</f>
        <v/>
      </c>
      <c r="AE182" s="44"/>
      <c r="AF182" s="45" t="s">
        <v>102</v>
      </c>
      <c r="AG182" s="46" t="str">
        <f>IF(OR(F182&lt;1401,F182&gt;=1600),IF(AND(OR(AB182="*",AB182="***",AB182="E*",AB182="E***"),P182&gt;=2,T182&gt;-2.1),IF(AND(ISNUMBER(BD182),VALUE(BD182)&gt;2),"**","*"),""),"")</f>
        <v/>
      </c>
      <c r="AH182" s="30">
        <v>2</v>
      </c>
      <c r="AI182" s="47">
        <v>52</v>
      </c>
      <c r="AJ182" s="48" t="str">
        <f>IF(AND(S182&gt;=2,T182&gt;=0),IF(AND(ISNUMBER(BD182),VALUE(BD182)&gt;=3),IF(LEN(AQ182)&gt;0,"***","**"),"*"),"")</f>
        <v/>
      </c>
      <c r="AK182" s="42" t="str">
        <f>IF(AND(S182&gt;=3,AND(OR(AND(I182&lt;=7,I182-K182&gt;=3),AND(K182&lt;=7,K182-M182&gt;=3)),N182&lt;=4)),6,IF(S182&gt;=3,"3T",IF(AND(OR(AND(I182&lt;=7,I182-K182&gt;=3),AND(K182&lt;=7,K182-M182&gt;=3)),N182&lt;=4),"3P","")))</f>
        <v/>
      </c>
      <c r="AL182" s="46" t="str">
        <f>IF(OR(K182-M182&gt;=5,T182&gt;4.9,AND(K182-M182&gt;=1,T182&gt;5)),IF(P182&lt;-3,"***",IF(P182&lt;0,"**","*")),"")</f>
        <v/>
      </c>
      <c r="AM182" s="40">
        <v>52</v>
      </c>
      <c r="AN182" s="137" t="str">
        <f>CONCATENATE(IF(AND(OR(M182=1,M182=2,M182=3,M182=4),Q182&gt;=97.5),"G",IF(OR(AND(N182&lt;=3,M182&lt;8,T182&gt;-1.6,Q182&gt;=95,Q182&lt;300),AND(OR(M182=1,M182=2,M182=3),Q182&lt;97.5)),"GR","")),"*")</f>
        <v>G*</v>
      </c>
      <c r="AO182" s="29">
        <v>0</v>
      </c>
      <c r="AP182" s="28"/>
      <c r="AQ182" s="28"/>
      <c r="AR182" s="28"/>
      <c r="AS182" s="28"/>
      <c r="AT182" s="50" t="str">
        <f>IF(LEN(AN182)&gt;0,IF(AL182="**","$",IF(AL182="***",IF(LEN(AQ182)&gt;0,"$$$","$$"), "")), "")</f>
        <v/>
      </c>
      <c r="AU182" s="48" t="str">
        <f>CONCATENATE(IF(LEN(AN182)&gt;0,IF(AND(AD182="**",AB182="*"),IF(LEN(AQ182)&gt;0,"$$$","$$"),IF(AJ182="***","$$$",IF(AND(AJ182="**",AB182="*"),"$$",IF(AND(OR(AD182="**",AD182="***"),LEN(AQ182)&gt;0),"$$","")))),IF(AND(OR(AD182="**",AD182="***"),LEN(AQ182)&gt;0),"$$","")),IF(AND(T182&lt;2,AQ182="#"),"#",""))</f>
        <v/>
      </c>
      <c r="AV182" s="48" t="str">
        <f>IF(LEN(AN182)&gt;0,IF(AG182="**","$$",IF(AG182="***","$$$",IF(AD182="***",IF(OR(AB182="***",LEN(AQ182)&gt;0),"$$$",""),""))),"")</f>
        <v/>
      </c>
      <c r="AW182" s="26" t="s">
        <v>6</v>
      </c>
      <c r="AX182" s="51">
        <v>40</v>
      </c>
      <c r="AY182" s="52">
        <v>1101</v>
      </c>
      <c r="AZ182" s="24" t="s">
        <v>67</v>
      </c>
      <c r="BA182" s="29">
        <v>91.892225783088804</v>
      </c>
      <c r="BB182" s="141">
        <v>98.564892449755504</v>
      </c>
      <c r="BC182" s="54" t="s">
        <v>83</v>
      </c>
      <c r="BD182" s="29">
        <v>1</v>
      </c>
      <c r="BE182" s="100">
        <v>16.614664586583501</v>
      </c>
      <c r="BF182" s="101">
        <v>41.965678627145103</v>
      </c>
      <c r="BG182" s="102">
        <v>1282</v>
      </c>
      <c r="BH182" s="102">
        <v>1282</v>
      </c>
      <c r="BI182" s="188" t="s">
        <v>3106</v>
      </c>
      <c r="BJ182" s="68" t="s">
        <v>647</v>
      </c>
      <c r="BK182" s="68" t="s">
        <v>1525</v>
      </c>
      <c r="BL182" s="68" t="s">
        <v>637</v>
      </c>
      <c r="BM182" s="69" t="s">
        <v>587</v>
      </c>
      <c r="BN182" s="68"/>
      <c r="BO182" s="17"/>
      <c r="BP182" s="29">
        <v>128</v>
      </c>
      <c r="BQ182" s="29">
        <v>0</v>
      </c>
      <c r="BR182" s="56">
        <v>97.4</v>
      </c>
      <c r="BS182" s="76" t="s">
        <v>108</v>
      </c>
      <c r="BT182" s="26"/>
      <c r="BU182" s="26"/>
      <c r="BV182" s="26"/>
      <c r="BW182" s="26"/>
      <c r="BX182" s="17"/>
      <c r="BY182" s="17"/>
      <c r="BZ182" s="49" t="str">
        <f>IF(AND(S182&gt;=3,AND(OR(AND(I182&lt;=7,I182-K182&gt;=3),AND(K182&lt;=7,K182-M182&gt;=3)),N182&lt;=4)),6,IF(S182&gt;=3,"3T",IF(AND(OR(AND(I182&lt;=7,I182-K182&gt;=3),AND(K182&lt;=7,K182-M182&gt;=3)),N182&lt;=4),"3P","")))</f>
        <v/>
      </c>
    </row>
    <row r="183" spans="1:78" ht="30" customHeight="1" x14ac:dyDescent="0.25">
      <c r="A183" s="156" t="s">
        <v>152</v>
      </c>
      <c r="B183" s="155"/>
      <c r="C183" s="155"/>
      <c r="D183" s="155"/>
      <c r="E183" s="155"/>
      <c r="F183" s="155"/>
      <c r="G183" s="155"/>
      <c r="H183" s="155"/>
      <c r="I183" s="155"/>
      <c r="J183" s="155"/>
      <c r="K183" s="155"/>
      <c r="L183" s="155"/>
      <c r="M183" s="155"/>
      <c r="N183" s="155"/>
      <c r="O183" s="155"/>
      <c r="P183" s="155"/>
      <c r="Q183" s="155"/>
      <c r="R183" s="155"/>
      <c r="S183" s="155"/>
      <c r="T183" s="155"/>
      <c r="U183" s="155"/>
      <c r="V183" s="155"/>
      <c r="W183" s="155"/>
      <c r="X183" s="155"/>
      <c r="Y183" s="155"/>
      <c r="Z183" s="155"/>
      <c r="AA183" s="155"/>
      <c r="AB183" s="155"/>
      <c r="AC183" s="155"/>
      <c r="AD183" s="155"/>
      <c r="AE183" s="155"/>
      <c r="AF183" s="155"/>
      <c r="AG183" s="155"/>
      <c r="AH183" s="155"/>
      <c r="AI183" s="155"/>
      <c r="AJ183" s="155"/>
      <c r="AK183" s="155"/>
      <c r="AL183" s="155"/>
      <c r="AM183" s="155"/>
      <c r="AN183" s="155"/>
      <c r="AO183" s="155"/>
      <c r="AP183" s="155"/>
      <c r="AQ183" s="155"/>
      <c r="AR183" s="155"/>
      <c r="AS183" s="155"/>
      <c r="AT183" s="155"/>
      <c r="AU183" s="155"/>
      <c r="AV183" s="155"/>
      <c r="AW183" s="155"/>
      <c r="AX183" s="155"/>
      <c r="AY183" s="155"/>
      <c r="AZ183" s="155"/>
      <c r="BA183" s="155"/>
      <c r="BB183" s="155"/>
      <c r="BC183" s="155"/>
      <c r="BD183" s="155"/>
      <c r="BE183" s="155"/>
      <c r="BF183" s="155"/>
      <c r="BG183" s="155"/>
      <c r="BH183" s="155"/>
      <c r="BI183" s="155"/>
      <c r="BJ183" s="155"/>
      <c r="BK183" s="155"/>
      <c r="BL183" s="155"/>
      <c r="BM183" s="155"/>
      <c r="BN183" s="155"/>
      <c r="BO183" s="155"/>
      <c r="BP183" s="155"/>
      <c r="BQ183" s="155"/>
      <c r="BR183" s="155"/>
      <c r="BS183" s="155"/>
      <c r="BT183" s="155"/>
      <c r="BU183" s="155"/>
      <c r="BV183" s="155"/>
      <c r="BW183" s="155"/>
      <c r="BX183" s="155"/>
      <c r="BY183" s="17"/>
      <c r="BZ183" s="49"/>
    </row>
    <row r="184" spans="1:78" ht="46.5" x14ac:dyDescent="0.25">
      <c r="A184" s="26" t="s">
        <v>3105</v>
      </c>
      <c r="B184" s="26" t="s">
        <v>460</v>
      </c>
      <c r="C184" s="27" t="s">
        <v>136</v>
      </c>
      <c r="D184" s="28"/>
      <c r="E184" s="28"/>
      <c r="F184" s="58">
        <v>1200</v>
      </c>
      <c r="G184" s="80">
        <v>4</v>
      </c>
      <c r="H184" s="31" t="s">
        <v>6</v>
      </c>
      <c r="I184" s="32">
        <v>4</v>
      </c>
      <c r="J184" s="33">
        <v>2</v>
      </c>
      <c r="K184" s="32">
        <v>3</v>
      </c>
      <c r="L184" s="33">
        <v>2</v>
      </c>
      <c r="M184" s="32">
        <v>2</v>
      </c>
      <c r="N184" s="33">
        <v>0</v>
      </c>
      <c r="O184" s="29">
        <v>-5.0500000000000096</v>
      </c>
      <c r="P184" s="29">
        <v>-3.8187500000000201</v>
      </c>
      <c r="Q184" s="35">
        <v>89.714603694740703</v>
      </c>
      <c r="R184" s="35">
        <v>-4.6926981526296201</v>
      </c>
      <c r="S184" s="37">
        <v>0</v>
      </c>
      <c r="T184" s="38">
        <v>1</v>
      </c>
      <c r="U184" s="29">
        <v>3.5</v>
      </c>
      <c r="V184" s="29">
        <v>4.2500000000000098</v>
      </c>
      <c r="W184" s="39"/>
      <c r="X184" s="40">
        <v>60</v>
      </c>
      <c r="Y184" s="72">
        <v>118</v>
      </c>
      <c r="Z184" s="29">
        <v>28</v>
      </c>
      <c r="AA184" s="26" t="s">
        <v>91</v>
      </c>
      <c r="AB184" s="41" t="s">
        <v>101</v>
      </c>
      <c r="AC184" s="42" t="str">
        <f>"" &amp; IF(AND(S184&lt;=-1.5,NOT(ISBLANK(AQ184))),"Z","")</f>
        <v/>
      </c>
      <c r="AD184" s="43" t="str">
        <f>IF(AND(ISNUMBER(BD184),VALUE(BD184)&gt;=3,VALUE(T184)&gt;=-0.5),IF(AND(VALUE(Q184)&gt;=94,VALUE(Q184)&lt;444), IF(VALUE(P184)&gt;=2,"***","**"),"*"),"")</f>
        <v/>
      </c>
      <c r="AE184" s="44"/>
      <c r="AF184" s="45"/>
      <c r="AG184" s="46" t="str">
        <f>IF(OR(F184&lt;1401,F184&gt;=1600),IF(AND(OR(AB184="*",AB184="***",AB184="E*",AB184="E***"),P184&gt;=2,T184&gt;-2.1),IF(AND(ISNUMBER(BD184),VALUE(BD184)&gt;2),"**","*"),""),"")</f>
        <v/>
      </c>
      <c r="AH184" s="30">
        <v>4</v>
      </c>
      <c r="AI184" s="47">
        <v>60</v>
      </c>
      <c r="AJ184" s="48" t="str">
        <f>IF(AND(S184&gt;=2,T184&gt;=0),IF(AND(ISNUMBER(BD184),VALUE(BD184)&gt;=3),IF(LEN(AQ184)&gt;0,"***","**"),"*"),"")</f>
        <v/>
      </c>
      <c r="AK184" s="42" t="str">
        <f>IF(AND(S184&gt;=3,AND(OR(AND(I184&lt;=7,I184-K184&gt;=3),AND(K184&lt;=7,K184-M184&gt;=3)),N184&lt;=4)),6,IF(S184&gt;=3,"3T",IF(AND(OR(AND(I184&lt;=7,I184-K184&gt;=3),AND(K184&lt;=7,K184-M184&gt;=3)),N184&lt;=4),"3P","")))</f>
        <v/>
      </c>
      <c r="AL184" s="46" t="str">
        <f>IF(OR(K184-M184&gt;=5,T184&gt;4.9,AND(K184-M184&gt;=1,T184&gt;5)),IF(P184&lt;-3,"***",IF(P184&lt;0,"**","*")),"")</f>
        <v/>
      </c>
      <c r="AM184" s="40">
        <v>60</v>
      </c>
      <c r="AN184" s="81" t="str">
        <f>IF(AND(OR(M184=1,M184=2,M184=3,M184=4),Q184&gt;=97.5),"G",IF(OR(AND(N184&lt;=3,M184&lt;8,T184&gt;-1.6,Q184&gt;=95,Q184&lt;300),AND(OR(M184=1,M184=2,M184=3),Q184&lt;97.5)),"GR",""))</f>
        <v>GR</v>
      </c>
      <c r="AO184" s="82">
        <v>2</v>
      </c>
      <c r="AP184" s="28"/>
      <c r="AQ184" s="28"/>
      <c r="AR184" s="28"/>
      <c r="AS184" s="28"/>
      <c r="AT184" s="50" t="str">
        <f>IF(LEN(AN184)&gt;0,IF(AL184="**","$",IF(AL184="***",IF(LEN(AQ184)&gt;0,"$$$","$$"), "")), "")</f>
        <v/>
      </c>
      <c r="AU184" s="48" t="str">
        <f>CONCATENATE(IF(LEN(AN184)&gt;0,IF(AND(AD184="**",AB184="*"),IF(LEN(AQ184)&gt;0,"$$$","$$"),IF(AJ184="***","$$$",IF(AND(AJ184="**",AB184="*"),"$$",IF(AND(OR(AD184="**",AD184="***"),LEN(AQ184)&gt;0),"$$","")))),IF(AND(OR(AD184="**",AD184="***"),LEN(AQ184)&gt;0),"$$","")),IF(AND(T184&lt;2,AQ184="#"),"#",""))</f>
        <v/>
      </c>
      <c r="AV184" s="48" t="str">
        <f>IF(LEN(AN184)&gt;0,IF(AG184="**","$$",IF(AG184="***","$$$",IF(AD184="***",IF(OR(AB184="***",LEN(AQ184)&gt;0),"$$$",""),""))),"")</f>
        <v/>
      </c>
      <c r="AW184" s="26" t="s">
        <v>6</v>
      </c>
      <c r="AX184" s="74">
        <v>4.8</v>
      </c>
      <c r="AY184" s="52">
        <v>1103</v>
      </c>
      <c r="AZ184" s="24" t="s">
        <v>51</v>
      </c>
      <c r="BA184" s="29">
        <v>83.614603694740794</v>
      </c>
      <c r="BB184" s="66">
        <v>82.814603694740796</v>
      </c>
      <c r="BC184" s="54" t="s">
        <v>732</v>
      </c>
      <c r="BD184" s="29">
        <v>1</v>
      </c>
      <c r="BE184" s="55"/>
      <c r="BF184" s="55"/>
      <c r="BG184" s="55"/>
      <c r="BH184" s="55"/>
      <c r="BI184" s="190" t="s">
        <v>3107</v>
      </c>
      <c r="BJ184" s="68" t="s">
        <v>833</v>
      </c>
      <c r="BK184" s="68" t="s">
        <v>586</v>
      </c>
      <c r="BL184" s="68" t="s">
        <v>654</v>
      </c>
      <c r="BM184" s="68" t="s">
        <v>1280</v>
      </c>
      <c r="BN184" s="68"/>
      <c r="BO184" s="17"/>
      <c r="BP184" s="29">
        <v>118</v>
      </c>
      <c r="BQ184" s="82">
        <v>2</v>
      </c>
      <c r="BR184" s="56">
        <v>92.55</v>
      </c>
      <c r="BS184" s="57" t="s">
        <v>75</v>
      </c>
      <c r="BT184" s="26"/>
      <c r="BU184" s="26"/>
      <c r="BV184" s="26"/>
      <c r="BW184" s="26"/>
      <c r="BX184" s="17"/>
      <c r="BY184" s="17"/>
      <c r="BZ184" s="49" t="str">
        <f>IF(AND(S184&gt;=3,AND(OR(AND(I184&lt;=7,I184-K184&gt;=3),AND(K184&lt;=7,K184-M184&gt;=3)),N184&lt;=4)),6,IF(S184&gt;=3,"3T",IF(AND(OR(AND(I184&lt;=7,I184-K184&gt;=3),AND(K184&lt;=7,K184-M184&gt;=3)),N184&lt;=4),"3P","")))</f>
        <v/>
      </c>
    </row>
    <row r="185" spans="1:78" ht="15.95" customHeight="1" x14ac:dyDescent="0.25">
      <c r="A185" s="162"/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BI185" s="155"/>
      <c r="BJ185" s="155"/>
      <c r="BK185" s="155"/>
      <c r="BL185" s="155"/>
      <c r="BM185" s="155"/>
      <c r="BN185" s="155"/>
      <c r="BO185" s="155"/>
      <c r="BP185" s="155"/>
      <c r="BQ185" s="155"/>
      <c r="BR185" s="155"/>
      <c r="BS185" s="155"/>
      <c r="BT185" s="155"/>
      <c r="BU185" s="155"/>
      <c r="BV185" s="155"/>
      <c r="BW185" s="155"/>
      <c r="BX185" s="155"/>
      <c r="BY185" s="17"/>
      <c r="BZ185" s="49"/>
    </row>
    <row r="186" spans="1:78" ht="46.5" x14ac:dyDescent="0.25">
      <c r="A186" s="26" t="s">
        <v>3105</v>
      </c>
      <c r="B186" s="26" t="s">
        <v>191</v>
      </c>
      <c r="C186" s="27" t="s">
        <v>378</v>
      </c>
      <c r="D186" s="28"/>
      <c r="E186" s="28"/>
      <c r="F186" s="58">
        <v>1200</v>
      </c>
      <c r="G186" s="30">
        <v>9</v>
      </c>
      <c r="H186" s="31" t="s">
        <v>78</v>
      </c>
      <c r="I186" s="59">
        <v>4</v>
      </c>
      <c r="J186" s="33">
        <v>2</v>
      </c>
      <c r="K186" s="59">
        <v>6</v>
      </c>
      <c r="L186" s="33">
        <v>3</v>
      </c>
      <c r="M186" s="59">
        <v>8</v>
      </c>
      <c r="N186" s="33">
        <v>3</v>
      </c>
      <c r="O186" s="29">
        <v>-3.65</v>
      </c>
      <c r="P186" s="60">
        <v>-5.7062500000000096</v>
      </c>
      <c r="Q186" s="35">
        <v>84.963669775309697</v>
      </c>
      <c r="R186" s="35">
        <v>-4.8181651123452003</v>
      </c>
      <c r="S186" s="37">
        <v>0</v>
      </c>
      <c r="T186" s="61">
        <v>-0.5</v>
      </c>
      <c r="U186" s="29">
        <v>2.95</v>
      </c>
      <c r="V186" s="60">
        <v>2.44999999999999</v>
      </c>
      <c r="W186" s="39"/>
      <c r="X186" s="62">
        <v>62</v>
      </c>
      <c r="Y186" s="29">
        <v>119</v>
      </c>
      <c r="Z186" s="87">
        <v>35</v>
      </c>
      <c r="AA186" s="26" t="s">
        <v>64</v>
      </c>
      <c r="AB186" s="41" t="s">
        <v>65</v>
      </c>
      <c r="AC186" s="42" t="str">
        <f>"" &amp; IF(AND(S186&lt;=-1.5,NOT(ISBLANK(AQ186))),"Z","")</f>
        <v/>
      </c>
      <c r="AD186" s="48" t="str">
        <f>IF(AND(ISNUMBER(BD186),VALUE(BD186)&gt;=3,VALUE(T186)&gt;=-0.5),IF(AND(VALUE(Q186)&gt;=94,VALUE(Q186)&lt;444), IF(VALUE(P186)&gt;=2,"***","**"),"*"),"")</f>
        <v/>
      </c>
      <c r="AE186" s="44"/>
      <c r="AF186" s="45"/>
      <c r="AG186" s="63" t="str">
        <f>IF(OR(F186&lt;1401,F186&gt;=1600),IF(AND(OR(AB186="*",AB186="***",AB186="E*",AB186="E***"),P186&gt;=2,T186&gt;-2.1),IF(AND(ISNUMBER(BD186),VALUE(BD186)&gt;2),"**","*"),""),"")</f>
        <v/>
      </c>
      <c r="AH186" s="30">
        <v>9</v>
      </c>
      <c r="AI186" s="62">
        <v>62</v>
      </c>
      <c r="AJ186" s="48" t="str">
        <f>IF(AND(S186&gt;=2,T186&gt;=0),IF(AND(ISNUMBER(BD186),VALUE(BD186)&gt;=3),IF(LEN(AQ186)&gt;0,"***","**"),"*"),"")</f>
        <v/>
      </c>
      <c r="AK186" s="42" t="str">
        <f>IF(AND(S186&gt;=3,AND(OR(AND(I186&lt;=7,I186-K186&gt;=3),AND(K186&lt;=7,K186-M186&gt;=3)),N186&lt;=4)),6,IF(S186&gt;=3,"3T",IF(AND(OR(AND(I186&lt;=7,I186-K186&gt;=3),AND(K186&lt;=7,K186-M186&gt;=3)),N186&lt;=4),"3P","")))</f>
        <v/>
      </c>
      <c r="AL186" s="63" t="str">
        <f>IF(OR(K186-M186&gt;=5,T186&gt;4.9,AND(K186-M186&gt;=1,T186&gt;5)),IF(P186&lt;-3,"***",IF(P186&lt;0,"**","*")),"")</f>
        <v/>
      </c>
      <c r="AM186" s="62">
        <v>62</v>
      </c>
      <c r="AN186" s="49" t="str">
        <f>IF(AND(OR(M186=1,M186=2,M186=3,M186=4),Q186&gt;=97.5),"G",IF(OR(AND(N186&lt;=3,M186&lt;8,T186&gt;-1.6,Q186&gt;=95,Q186&lt;300),AND(OR(M186=1,M186=2,M186=3),Q186&lt;97.5)),"GR",""))</f>
        <v/>
      </c>
      <c r="AO186" s="29">
        <v>1</v>
      </c>
      <c r="AP186" s="28"/>
      <c r="AQ186" s="28"/>
      <c r="AR186" s="28"/>
      <c r="AS186" s="28"/>
      <c r="AT186" s="50" t="str">
        <f>IF(LEN(AN186)&gt;0,IF(AL186="**","$",IF(AL186="***",IF(LEN(AQ186)&gt;0,"$$$","$$"), "")), "")</f>
        <v/>
      </c>
      <c r="AU186" s="48" t="str">
        <f>CONCATENATE(IF(LEN(AN186)&gt;0,IF(AND(AD186="**",AB186="*"),IF(LEN(AQ186)&gt;0,"$$$","$$"),IF(AJ186="***","$$$",IF(AND(AJ186="**",AB186="*"),"$$",IF(AND(OR(AD186="**",AD186="***"),LEN(AQ186)&gt;0),"$$","")))),IF(AND(OR(AD186="**",AD186="***"),LEN(AQ186)&gt;0),"$$","")),IF(AND(T186&lt;2,AQ186="#"),"#",""))</f>
        <v/>
      </c>
      <c r="AV186" s="48" t="str">
        <f>IF(LEN(AN186)&gt;0,IF(AG186="**","$$",IF(AG186="***","$$$",IF(AD186="***",IF(OR(AB186="***",LEN(AQ186)&gt;0),"$$$",""),""))),"")</f>
        <v/>
      </c>
      <c r="AW186" s="26" t="s">
        <v>78</v>
      </c>
      <c r="AX186" s="51">
        <v>3.2</v>
      </c>
      <c r="AY186" s="65">
        <v>1089</v>
      </c>
      <c r="AZ186" s="24" t="s">
        <v>51</v>
      </c>
      <c r="BA186" s="29">
        <v>77.863669775309603</v>
      </c>
      <c r="BB186" s="66">
        <v>78.3303364419763</v>
      </c>
      <c r="BC186" s="54" t="s">
        <v>3108</v>
      </c>
      <c r="BD186" s="29">
        <v>2</v>
      </c>
      <c r="BE186" s="55"/>
      <c r="BF186" s="55"/>
      <c r="BG186" s="55"/>
      <c r="BH186" s="55"/>
      <c r="BI186" s="190" t="s">
        <v>2524</v>
      </c>
      <c r="BJ186" s="68" t="s">
        <v>367</v>
      </c>
      <c r="BK186" s="68" t="s">
        <v>1408</v>
      </c>
      <c r="BL186" s="68" t="s">
        <v>586</v>
      </c>
      <c r="BM186" s="68" t="s">
        <v>1419</v>
      </c>
      <c r="BN186" s="68" t="s">
        <v>97</v>
      </c>
      <c r="BO186" s="17"/>
      <c r="BP186" s="29">
        <v>119</v>
      </c>
      <c r="BQ186" s="29">
        <v>1</v>
      </c>
      <c r="BR186" s="56">
        <v>93.35</v>
      </c>
      <c r="BS186" s="57" t="s">
        <v>61</v>
      </c>
      <c r="BT186" s="26"/>
      <c r="BU186" s="26"/>
      <c r="BV186" s="26"/>
      <c r="BW186" s="26"/>
      <c r="BX186" s="17"/>
      <c r="BY186" s="17"/>
      <c r="BZ186" s="49" t="str">
        <f>IF(AND(S186&gt;=3,AND(OR(AND(I186&lt;=7,I186-K186&gt;=3),AND(K186&lt;=7,K186-M186&gt;=3)),N186&lt;=4)),6,IF(S186&gt;=3,"3T",IF(AND(OR(AND(I186&lt;=7,I186-K186&gt;=3),AND(K186&lt;=7,K186-M186&gt;=3)),N186&lt;=4),"3P","")))</f>
        <v/>
      </c>
    </row>
    <row r="187" spans="1:78" ht="15.95" customHeight="1" x14ac:dyDescent="0.25">
      <c r="A187" s="162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BI187" s="155"/>
      <c r="BJ187" s="155"/>
      <c r="BK187" s="155"/>
      <c r="BL187" s="155"/>
      <c r="BM187" s="155"/>
      <c r="BN187" s="155"/>
      <c r="BO187" s="155"/>
      <c r="BP187" s="155"/>
      <c r="BQ187" s="155"/>
      <c r="BR187" s="155"/>
      <c r="BS187" s="155"/>
      <c r="BT187" s="155"/>
      <c r="BU187" s="155"/>
      <c r="BV187" s="155"/>
      <c r="BW187" s="155"/>
      <c r="BX187" s="155"/>
      <c r="BY187" s="17"/>
      <c r="BZ187" s="49"/>
    </row>
    <row r="188" spans="1:78" ht="36" customHeight="1" x14ac:dyDescent="0.35">
      <c r="B188" s="157" t="s">
        <v>3006</v>
      </c>
      <c r="C188" s="157"/>
      <c r="I188" s="10" t="s">
        <v>150</v>
      </c>
      <c r="Q188" s="158" t="s">
        <v>58</v>
      </c>
      <c r="R188" s="158"/>
      <c r="T188" s="15" t="s">
        <v>176</v>
      </c>
      <c r="X188" s="3">
        <v>62</v>
      </c>
      <c r="Y188" s="13" t="s">
        <v>2035</v>
      </c>
      <c r="Z188" s="6">
        <v>35</v>
      </c>
      <c r="AA188" s="7">
        <v>1</v>
      </c>
      <c r="AI188" s="3">
        <v>62</v>
      </c>
      <c r="AM188" s="3">
        <v>62</v>
      </c>
      <c r="AX188" s="159">
        <v>0</v>
      </c>
      <c r="AY188" s="5">
        <v>1081</v>
      </c>
      <c r="BP188" s="13" t="s">
        <v>2035</v>
      </c>
    </row>
    <row r="189" spans="1:78" x14ac:dyDescent="0.35">
      <c r="B189" s="157"/>
      <c r="C189" s="157"/>
      <c r="O189" s="161" t="s">
        <v>3109</v>
      </c>
      <c r="P189" s="161"/>
      <c r="Q189" s="161"/>
      <c r="R189" s="161"/>
      <c r="S189" s="161"/>
      <c r="T189" s="161"/>
      <c r="U189" s="161"/>
      <c r="V189" s="161"/>
      <c r="W189" s="161"/>
      <c r="X189" s="161"/>
      <c r="Y189" s="161"/>
      <c r="Z189" s="161"/>
      <c r="AA189" s="161"/>
      <c r="AB189" s="161"/>
      <c r="AC189" s="161"/>
      <c r="AD189" s="161"/>
      <c r="AE189" s="161"/>
      <c r="AF189" s="161"/>
      <c r="AG189" s="161"/>
      <c r="AH189" s="161"/>
      <c r="AI189" s="161"/>
      <c r="AJ189" s="161"/>
      <c r="AK189" s="161"/>
      <c r="AX189" s="160"/>
      <c r="AY189" s="12" t="s">
        <v>147</v>
      </c>
    </row>
  </sheetData>
  <mergeCells count="123">
    <mergeCell ref="A1:BX1"/>
    <mergeCell ref="I2:N2"/>
    <mergeCell ref="A5:BX5"/>
    <mergeCell ref="A9:BX9"/>
    <mergeCell ref="B15:C16"/>
    <mergeCell ref="Q15:R15"/>
    <mergeCell ref="AX15:AX16"/>
    <mergeCell ref="O16:AK16"/>
    <mergeCell ref="A17:BX17"/>
    <mergeCell ref="I18:N18"/>
    <mergeCell ref="A24:BX24"/>
    <mergeCell ref="B34:C35"/>
    <mergeCell ref="Q34:R34"/>
    <mergeCell ref="AX34:AX35"/>
    <mergeCell ref="O35:AK35"/>
    <mergeCell ref="A31:BX31"/>
    <mergeCell ref="A33:BX33"/>
    <mergeCell ref="B53:C54"/>
    <mergeCell ref="Q53:R53"/>
    <mergeCell ref="AX53:AX54"/>
    <mergeCell ref="O54:AK54"/>
    <mergeCell ref="A55:BX55"/>
    <mergeCell ref="I56:N56"/>
    <mergeCell ref="A36:BX36"/>
    <mergeCell ref="I37:N37"/>
    <mergeCell ref="A39:BX39"/>
    <mergeCell ref="A42:BX42"/>
    <mergeCell ref="A44:BX44"/>
    <mergeCell ref="A46:BX46"/>
    <mergeCell ref="A74:BX74"/>
    <mergeCell ref="I75:N75"/>
    <mergeCell ref="B78:C79"/>
    <mergeCell ref="Q78:R78"/>
    <mergeCell ref="AX78:AX79"/>
    <mergeCell ref="O79:AK79"/>
    <mergeCell ref="A77:BX77"/>
    <mergeCell ref="A60:BX60"/>
    <mergeCell ref="A62:BX62"/>
    <mergeCell ref="A63:BX63"/>
    <mergeCell ref="A65:BX65"/>
    <mergeCell ref="A66:BX66"/>
    <mergeCell ref="B72:C73"/>
    <mergeCell ref="Q72:R72"/>
    <mergeCell ref="AX72:AX73"/>
    <mergeCell ref="O73:AK73"/>
    <mergeCell ref="A103:BX103"/>
    <mergeCell ref="A106:BX106"/>
    <mergeCell ref="B98:C99"/>
    <mergeCell ref="Q98:R98"/>
    <mergeCell ref="AX98:AX99"/>
    <mergeCell ref="O99:AK99"/>
    <mergeCell ref="A100:BX100"/>
    <mergeCell ref="I101:N101"/>
    <mergeCell ref="A80:BX80"/>
    <mergeCell ref="I81:N81"/>
    <mergeCell ref="A87:BX87"/>
    <mergeCell ref="A88:BX88"/>
    <mergeCell ref="A90:BX90"/>
    <mergeCell ref="A94:BX94"/>
    <mergeCell ref="I107:N107"/>
    <mergeCell ref="A113:BX113"/>
    <mergeCell ref="A115:BX115"/>
    <mergeCell ref="B122:C123"/>
    <mergeCell ref="Q122:R122"/>
    <mergeCell ref="AX122:AX123"/>
    <mergeCell ref="O123:AK123"/>
    <mergeCell ref="B104:C105"/>
    <mergeCell ref="Q104:R104"/>
    <mergeCell ref="AX104:AX105"/>
    <mergeCell ref="O105:AK105"/>
    <mergeCell ref="A142:BX142"/>
    <mergeCell ref="I143:N143"/>
    <mergeCell ref="B150:C151"/>
    <mergeCell ref="Q150:R150"/>
    <mergeCell ref="AX150:AX151"/>
    <mergeCell ref="O151:AK151"/>
    <mergeCell ref="A147:BX147"/>
    <mergeCell ref="A148:BX148"/>
    <mergeCell ref="A124:BX124"/>
    <mergeCell ref="I125:N125"/>
    <mergeCell ref="A129:BX129"/>
    <mergeCell ref="A131:BX131"/>
    <mergeCell ref="A134:BX134"/>
    <mergeCell ref="B140:C141"/>
    <mergeCell ref="Q140:R140"/>
    <mergeCell ref="AX140:AX141"/>
    <mergeCell ref="O141:AK141"/>
    <mergeCell ref="A157:BX157"/>
    <mergeCell ref="I158:N158"/>
    <mergeCell ref="A160:BX160"/>
    <mergeCell ref="A164:BX164"/>
    <mergeCell ref="B167:C168"/>
    <mergeCell ref="Q167:R167"/>
    <mergeCell ref="AX167:AX168"/>
    <mergeCell ref="O168:AK168"/>
    <mergeCell ref="A152:BX152"/>
    <mergeCell ref="I153:N153"/>
    <mergeCell ref="B155:C156"/>
    <mergeCell ref="Q155:R155"/>
    <mergeCell ref="AX155:AX156"/>
    <mergeCell ref="O156:AK156"/>
    <mergeCell ref="A174:BX174"/>
    <mergeCell ref="I175:N175"/>
    <mergeCell ref="B178:C179"/>
    <mergeCell ref="Q178:R178"/>
    <mergeCell ref="AX178:AX179"/>
    <mergeCell ref="O179:AK179"/>
    <mergeCell ref="A177:BX177"/>
    <mergeCell ref="A169:BX169"/>
    <mergeCell ref="I170:N170"/>
    <mergeCell ref="B172:C173"/>
    <mergeCell ref="Q172:R172"/>
    <mergeCell ref="AX172:AX173"/>
    <mergeCell ref="O173:AK173"/>
    <mergeCell ref="A180:BX180"/>
    <mergeCell ref="I181:N181"/>
    <mergeCell ref="A183:BX183"/>
    <mergeCell ref="B188:C189"/>
    <mergeCell ref="Q188:R188"/>
    <mergeCell ref="AX188:AX189"/>
    <mergeCell ref="O189:AK189"/>
    <mergeCell ref="A185:BX185"/>
    <mergeCell ref="A187:BX187"/>
  </mergeCells>
  <hyperlinks>
    <hyperlink ref="A1" r:id="rId1" tooltip="YOUNG SUPERSTAR (J400) (1)"/>
    <hyperlink ref="C3" r:id="rId2" tooltip="3 S / B"/>
    <hyperlink ref="AY3" r:id="rId3" tooltip="1118" display="1118"/>
    <hyperlink ref="C4" r:id="rId4" tooltip="3 S / A"/>
    <hyperlink ref="AY4" r:id="rId5" tooltip="1117" display="1117"/>
    <hyperlink ref="C6" r:id="rId6" tooltip="3 S / A"/>
    <hyperlink ref="AY6" r:id="rId7" tooltip="1142" display="1142"/>
    <hyperlink ref="C7" r:id="rId8" tooltip="3 S / B+2"/>
    <hyperlink ref="AY7" r:id="rId9" tooltip="1143" display="1143"/>
    <hyperlink ref="C8" r:id="rId10" tooltip="3 S / A"/>
    <hyperlink ref="AY8" r:id="rId11" tooltip="1146" display="1146"/>
    <hyperlink ref="C10" r:id="rId12" tooltip="3 S / B+2"/>
    <hyperlink ref="AY10" r:id="rId13" tooltip="1157" display="1157"/>
    <hyperlink ref="C11" r:id="rId14" tooltip="3 S / A"/>
    <hyperlink ref="AY11" r:id="rId15" tooltip="1149" display="1149"/>
    <hyperlink ref="C12" r:id="rId16" tooltip="3 S / A+3"/>
    <hyperlink ref="AY12" r:id="rId17" tooltip="1154" display="1154"/>
    <hyperlink ref="C13" r:id="rId18" tooltip="3 S / C+3"/>
    <hyperlink ref="AY13" r:id="rId19" tooltip="1147" display="1147"/>
    <hyperlink ref="C14" r:id="rId20" tooltip="3 S / B+2"/>
    <hyperlink ref="AY14" r:id="rId21" tooltip="1138" display="1138"/>
    <hyperlink ref="A17" r:id="rId22" tooltip="SUPER LEGENDS (H364) (2)"/>
    <hyperlink ref="C19" r:id="rId23" tooltip="4 S / A+3"/>
    <hyperlink ref="AY19" r:id="rId24" tooltip="1098" display="1098"/>
    <hyperlink ref="C20" r:id="rId25" tooltip="4 S / C"/>
    <hyperlink ref="AY20" r:id="rId26" tooltip="1097" display="1097"/>
    <hyperlink ref="C21" r:id="rId27" tooltip="4 S / B"/>
    <hyperlink ref="AY21" r:id="rId28" tooltip="1102" display="1102"/>
    <hyperlink ref="C22" r:id="rId29" tooltip="4 S / C+3"/>
    <hyperlink ref="AY22" r:id="rId30" tooltip="1098" display="1098"/>
    <hyperlink ref="C23" r:id="rId31" tooltip="4 S / C+3"/>
    <hyperlink ref="AY23" r:id="rId32" tooltip="1103" display="1103"/>
    <hyperlink ref="C25" r:id="rId33" tooltip="4 S / A"/>
    <hyperlink ref="AY25" r:id="rId34" tooltip="1082" display="1082"/>
    <hyperlink ref="C26" r:id="rId35" tooltip="4 S / C"/>
    <hyperlink ref="AY26" r:id="rId36" tooltip="1100" display="1100"/>
    <hyperlink ref="C27" r:id="rId37" tooltip="4 S / B+2"/>
    <hyperlink ref="AY27" r:id="rId38" tooltip="1100" display="1100"/>
    <hyperlink ref="C28" r:id="rId39" tooltip="4 S / B+2"/>
    <hyperlink ref="AY28" r:id="rId40" tooltip="1107" display="1107"/>
    <hyperlink ref="C29" r:id="rId41" tooltip="4 S / C+3"/>
    <hyperlink ref="AY29" r:id="rId42" tooltip="1118" display="1118"/>
    <hyperlink ref="C30" r:id="rId43" tooltip="4 S / A+3"/>
    <hyperlink ref="AY30" r:id="rId44" tooltip="1113" display="1113"/>
    <hyperlink ref="C32" r:id="rId45" tooltip="3 S / C+3"/>
    <hyperlink ref="AY32" r:id="rId46" tooltip="1118" display="1118"/>
    <hyperlink ref="I34" r:id="rId47" location="chb1" tooltip="T1"/>
    <hyperlink ref="A36" r:id="rId48" tooltip="CHATEAUNEUF (J219) (3)"/>
    <hyperlink ref="C38" r:id="rId49" tooltip="4 S / C+3"/>
    <hyperlink ref="AY38" r:id="rId50" tooltip="1198" display="1198"/>
    <hyperlink ref="C40" r:id="rId51" tooltip="4 S / C+3"/>
    <hyperlink ref="AY40" r:id="rId52" tooltip="1199" display="1199"/>
    <hyperlink ref="C41" r:id="rId53" tooltip="4 H / B"/>
    <hyperlink ref="AY41" r:id="rId54" tooltip="1201" display="1201"/>
    <hyperlink ref="C43" r:id="rId55" tooltip="4 S / C"/>
    <hyperlink ref="AY43" r:id="rId56" tooltip="1196" display="1196"/>
    <hyperlink ref="C45" r:id="rId57" tooltip="4 H / B"/>
    <hyperlink ref="AY45" r:id="rId58" tooltip="1196" display="1196"/>
    <hyperlink ref="C47" r:id="rId59" tooltip="3 H / A"/>
    <hyperlink ref="AY47" r:id="rId60" tooltip="1168" display="1168"/>
    <hyperlink ref="C48" r:id="rId61" tooltip="3 H / A"/>
    <hyperlink ref="AY48" r:id="rId62" tooltip="1202" display="1202"/>
    <hyperlink ref="C49" r:id="rId63" tooltip="3 H / A"/>
    <hyperlink ref="AY49" r:id="rId64" tooltip="1210" display="1210"/>
    <hyperlink ref="C50" r:id="rId65" tooltip="3 S / C"/>
    <hyperlink ref="AY50" r:id="rId66" tooltip="1218" display="1218"/>
    <hyperlink ref="C51" r:id="rId67" tooltip="3 H / B"/>
    <hyperlink ref="AY51" r:id="rId68" tooltip="1228" display="1228"/>
    <hyperlink ref="C52" r:id="rId69" tooltip="3 S / A+3"/>
    <hyperlink ref="AY52" r:id="rId70" tooltip="1216" display="1216"/>
    <hyperlink ref="I53" r:id="rId71" location="chb1" tooltip="T1"/>
    <hyperlink ref="A55" r:id="rId72" tooltip="LUCKY EIGHT (G204) (4)"/>
    <hyperlink ref="C57" r:id="rId73" tooltip="3 H / B"/>
    <hyperlink ref="AY57" r:id="rId74" tooltip="1165" display="1165"/>
    <hyperlink ref="C58" r:id="rId75" tooltip="3 H / A"/>
    <hyperlink ref="AY58" r:id="rId76" tooltip="1142" display="1142"/>
    <hyperlink ref="C59" r:id="rId77" tooltip="3 H / C"/>
    <hyperlink ref="AY59" r:id="rId78" tooltip="1163" display="1163"/>
    <hyperlink ref="C61" r:id="rId79" tooltip="3 S / C+3"/>
    <hyperlink ref="AY61" r:id="rId80" tooltip="1158" display="1158"/>
    <hyperlink ref="C64" r:id="rId81" tooltip="4 S / A"/>
    <hyperlink ref="AY64" r:id="rId82" tooltip="1135" display="1135"/>
    <hyperlink ref="C67" r:id="rId83" tooltip="3 H / A"/>
    <hyperlink ref="AY67" r:id="rId84" tooltip="1154" display="1154"/>
    <hyperlink ref="C68" r:id="rId85" tooltip="3 H / A"/>
    <hyperlink ref="AY68" r:id="rId86" tooltip="1154" display="1154"/>
    <hyperlink ref="C69" r:id="rId87" tooltip="3 S / A+3"/>
    <hyperlink ref="AY69" r:id="rId88" tooltip="1161" display="1161"/>
    <hyperlink ref="C70" r:id="rId89" tooltip="3 S / C+3"/>
    <hyperlink ref="AY70" r:id="rId90" tooltip="1158" display="1158"/>
    <hyperlink ref="C71" r:id="rId91" tooltip="3 S / B+2"/>
    <hyperlink ref="AY71" r:id="rId92" tooltip="1160" display="1160"/>
    <hyperlink ref="A74" r:id="rId93" tooltip="PAKISTAN LEGACY (J363) (5)"/>
    <hyperlink ref="C76" r:id="rId94" tooltip="3 S / C+3"/>
    <hyperlink ref="AY76" r:id="rId95" tooltip="1198" display="1198"/>
    <hyperlink ref="I78" r:id="rId96" location="stb1" tooltip="T1"/>
    <hyperlink ref="J78" r:id="rId97" location="stb6" tooltip="T2"/>
    <hyperlink ref="A80" r:id="rId98" tooltip="KING MILES (J158) (6)"/>
    <hyperlink ref="C82" r:id="rId99" tooltip="4 S / C"/>
    <hyperlink ref="AY82" r:id="rId100" tooltip="1171" display="1171"/>
    <hyperlink ref="C83" r:id="rId101" tooltip="4 S / A+3"/>
    <hyperlink ref="AY83" r:id="rId102" tooltip="1149" display="1149"/>
    <hyperlink ref="C84" r:id="rId103" tooltip="4 S / C"/>
    <hyperlink ref="AY84" r:id="rId104" tooltip="1155" display="1155"/>
    <hyperlink ref="C85" r:id="rId105" tooltip="4 S / C"/>
    <hyperlink ref="AY85" r:id="rId106" tooltip="1158" display="1158"/>
    <hyperlink ref="C86" r:id="rId107" tooltip="4 S / B"/>
    <hyperlink ref="AY86" r:id="rId108" tooltip="1159" display="1159"/>
    <hyperlink ref="C89" r:id="rId109" tooltip="3 S / C"/>
    <hyperlink ref="AY89" r:id="rId110" tooltip="1158" display="1158"/>
    <hyperlink ref="C91" r:id="rId111" tooltip="3 S / C"/>
    <hyperlink ref="AY91" r:id="rId112" tooltip="1166" display="1166"/>
    <hyperlink ref="C92" r:id="rId113" tooltip="3 S / B+2"/>
    <hyperlink ref="AY92" r:id="rId114" tooltip="1145" display="1145"/>
    <hyperlink ref="C93" r:id="rId115" tooltip="3 S / B+2"/>
    <hyperlink ref="AY93" r:id="rId116" tooltip="1158" display="1158"/>
    <hyperlink ref="C95" r:id="rId117" tooltip="3 S / C"/>
    <hyperlink ref="AY95" r:id="rId118" tooltip="1166" display="1166"/>
    <hyperlink ref="C96" r:id="rId119" tooltip="3 S / C+3"/>
    <hyperlink ref="AY96" r:id="rId120" tooltip="1160" display="1160"/>
    <hyperlink ref="C97" r:id="rId121" tooltip="3 S / B+2"/>
    <hyperlink ref="AY97" r:id="rId122" tooltip="1159" display="1159"/>
    <hyperlink ref="A100" r:id="rId123" tooltip="SMART TRIO (J538) (7)"/>
    <hyperlink ref="C102" r:id="rId124" tooltip="3 S / A+3"/>
    <hyperlink ref="AY102" r:id="rId125" tooltip="1033" display="1033"/>
    <hyperlink ref="I104" r:id="rId126" location="stb1" tooltip="T1"/>
    <hyperlink ref="A106" r:id="rId127" tooltip="LIFELINE EXPRESS (H439) (8)"/>
    <hyperlink ref="C108" r:id="rId128" tooltip="4 S / A+3"/>
    <hyperlink ref="AY108" r:id="rId129" tooltip="1114" display="1114"/>
    <hyperlink ref="C109" r:id="rId130" tooltip="4 S / C"/>
    <hyperlink ref="AY109" r:id="rId131" tooltip="1116" display="1116"/>
    <hyperlink ref="C110" r:id="rId132" tooltip="4 S / A"/>
    <hyperlink ref="AY110" r:id="rId133" tooltip="1120" display="1120"/>
    <hyperlink ref="C111" r:id="rId134" tooltip="4 S / B+2"/>
    <hyperlink ref="AY111" r:id="rId135" tooltip="1117" display="1117"/>
    <hyperlink ref="C112" r:id="rId136" tooltip="4 S / A"/>
    <hyperlink ref="AY112" r:id="rId137" tooltip="1128" display="1128"/>
    <hyperlink ref="C114" r:id="rId138" tooltip="4 S / C+3"/>
    <hyperlink ref="AY114" r:id="rId139" tooltip="1121" display="1121"/>
    <hyperlink ref="C116" r:id="rId140" tooltip="3 S / B+2"/>
    <hyperlink ref="AY116" r:id="rId141" tooltip="1127" display="1127"/>
    <hyperlink ref="C117" r:id="rId142" tooltip="3 S / A"/>
    <hyperlink ref="AY117" r:id="rId143" tooltip="1118" display="1118"/>
    <hyperlink ref="C118" r:id="rId144" tooltip="3 S / A+3"/>
    <hyperlink ref="AY118" r:id="rId145" tooltip="1140" display="1140"/>
    <hyperlink ref="C119" r:id="rId146" tooltip="3 S / C"/>
    <hyperlink ref="AY119" r:id="rId147" tooltip="1131" display="1131"/>
    <hyperlink ref="C120" r:id="rId148" tooltip="3 S / A+3"/>
    <hyperlink ref="AY120" r:id="rId149" tooltip="1137" display="1137"/>
    <hyperlink ref="C121" r:id="rId150" tooltip="3 S / C+3"/>
    <hyperlink ref="AY121" r:id="rId151" tooltip="1131" display="1131"/>
    <hyperlink ref="A124" r:id="rId152" tooltip="LO PAN SPIRIT (J233) (9)"/>
    <hyperlink ref="C126" r:id="rId153" tooltip="4 S / C"/>
    <hyperlink ref="AY126" r:id="rId154" tooltip="1163" display="1163"/>
    <hyperlink ref="C127" r:id="rId155" tooltip="4 S / C"/>
    <hyperlink ref="AY127" r:id="rId156" tooltip="1175" display="1175"/>
    <hyperlink ref="C128" r:id="rId157" tooltip="4 S / C"/>
    <hyperlink ref="AY128" r:id="rId158" tooltip="1198" display="1198"/>
    <hyperlink ref="C130" r:id="rId159" tooltip="3 S / C"/>
    <hyperlink ref="AY130" r:id="rId160" tooltip="1199" display="1199"/>
    <hyperlink ref="C132" r:id="rId161" tooltip="3 S / A+3"/>
    <hyperlink ref="AY132" r:id="rId162" tooltip="1194" display="1194"/>
    <hyperlink ref="C133" r:id="rId163" tooltip="3 S / C+3"/>
    <hyperlink ref="AY133" r:id="rId164" tooltip="1195" display="1195"/>
    <hyperlink ref="C135" r:id="rId165" tooltip="3 S / C+3"/>
    <hyperlink ref="AY135" r:id="rId166" tooltip="1206" display="1206"/>
    <hyperlink ref="C136" r:id="rId167" tooltip="3 S / C"/>
    <hyperlink ref="AY136" r:id="rId168" tooltip="1196" display="1196"/>
    <hyperlink ref="C137" r:id="rId169" tooltip="3 S / C+3"/>
    <hyperlink ref="AY137" r:id="rId170" tooltip="1203" display="1203"/>
    <hyperlink ref="C138" r:id="rId171" tooltip="3 S / C+3"/>
    <hyperlink ref="AY138" r:id="rId172" tooltip="1203" display="1203"/>
    <hyperlink ref="C139" r:id="rId173" tooltip="3 S / B+2"/>
    <hyperlink ref="AY139" r:id="rId174" tooltip="1201" display="1201"/>
    <hyperlink ref="A142" r:id="rId175" tooltip="TRIUMPHANT MORE (J489) (10)"/>
    <hyperlink ref="C144" r:id="rId176" tooltip="4 H / C+3"/>
    <hyperlink ref="AY144" r:id="rId177" tooltip="1165" display="1165"/>
    <hyperlink ref="C145" r:id="rId178" tooltip="4 H / C"/>
    <hyperlink ref="AY145" r:id="rId179" tooltip="1167" display="1167"/>
    <hyperlink ref="C146" r:id="rId180" tooltip="4 S / C+3"/>
    <hyperlink ref="AY146" r:id="rId181" tooltip="1172" display="1172"/>
    <hyperlink ref="C149" r:id="rId182" tooltip="3 S / C"/>
    <hyperlink ref="AY149" r:id="rId183" tooltip="1168" display="1168"/>
    <hyperlink ref="A152" r:id="rId184" tooltip="EVERSTAR (K264) (11)"/>
    <hyperlink ref="C154" r:id="rId185" tooltip="3 S / C"/>
    <hyperlink ref="AY154" r:id="rId186" tooltip="1183" display="1183"/>
    <hyperlink ref="A157" r:id="rId187" tooltip="FUN ELITE (J042) (12)"/>
    <hyperlink ref="C159" r:id="rId188" tooltip="4 S / C"/>
    <hyperlink ref="AY159" r:id="rId189" tooltip="1157" display="1157"/>
    <hyperlink ref="C161" r:id="rId190" tooltip="4 S / C"/>
    <hyperlink ref="AY161" r:id="rId191" tooltip="1140" display="1140"/>
    <hyperlink ref="C162" r:id="rId192" tooltip="4 S / C+3"/>
    <hyperlink ref="AY162" r:id="rId193" tooltip="1152" display="1152"/>
    <hyperlink ref="C163" r:id="rId194" tooltip="4 S / C"/>
    <hyperlink ref="AY163" r:id="rId195" tooltip="1151" display="1151"/>
    <hyperlink ref="C165" r:id="rId196" tooltip="3 S / A"/>
    <hyperlink ref="AY165" r:id="rId197" tooltip="1153" display="1153"/>
    <hyperlink ref="C166" r:id="rId198" tooltip="3 H / A"/>
    <hyperlink ref="AY166" r:id="rId199" tooltip="1148" display="1148"/>
    <hyperlink ref="A169" r:id="rId200" tooltip="IGOT (13)"/>
    <hyperlink ref="I172" r:id="rId201" location="stb2" tooltip="T1"/>
    <hyperlink ref="J172" r:id="rId202" location="stb1" tooltip="T2"/>
    <hyperlink ref="K172" r:id="rId203" location="hvb3" tooltip="T3"/>
    <hyperlink ref="A174" r:id="rId204" tooltip="YEE CHEONG GLORY (K074) (14)"/>
    <hyperlink ref="C176" r:id="rId205" tooltip="4 S / B+2"/>
    <hyperlink ref="AY176" r:id="rId206" tooltip="1163" display="1163"/>
    <hyperlink ref="A180" r:id="rId207" tooltip="MEOWTH (J487) (101)"/>
    <hyperlink ref="C182" r:id="rId208" tooltip="4 S / B+2"/>
    <hyperlink ref="AY182" r:id="rId209" tooltip="1101" display="1101"/>
    <hyperlink ref="C184" r:id="rId210" tooltip="3 S / C+3"/>
    <hyperlink ref="AY184" r:id="rId211" tooltip="1103" display="1103"/>
    <hyperlink ref="C186" r:id="rId212" tooltip="3 S / A"/>
    <hyperlink ref="AY186" r:id="rId213" tooltip="1089" display="1089"/>
    <hyperlink ref="I188" r:id="rId214" location="chb6" tooltip="T1"/>
  </hyperlinks>
  <pageMargins left="0.7" right="0.7" top="0.75" bottom="0.75" header="0.3" footer="0.3"/>
  <legacyDrawing r:id="rId21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Z237"/>
  <sheetViews>
    <sheetView topLeftCell="B136" zoomScale="80" zoomScaleNormal="80" workbookViewId="0">
      <selection activeCell="AD16" sqref="AD16"/>
    </sheetView>
  </sheetViews>
  <sheetFormatPr defaultRowHeight="21" x14ac:dyDescent="0.35"/>
  <cols>
    <col min="1" max="1" width="25.28515625" hidden="1" customWidth="1"/>
    <col min="2" max="2" width="12.140625" bestFit="1" customWidth="1"/>
    <col min="3" max="3" width="8.5703125" bestFit="1" customWidth="1"/>
    <col min="4" max="5" width="4.28515625" bestFit="1" customWidth="1"/>
    <col min="6" max="6" width="8.5703125" bestFit="1" customWidth="1"/>
    <col min="7" max="7" width="3" bestFit="1" customWidth="1"/>
    <col min="8" max="8" width="3.5703125" bestFit="1" customWidth="1"/>
    <col min="9" max="9" width="4.42578125" bestFit="1" customWidth="1"/>
    <col min="10" max="10" width="4" bestFit="1" customWidth="1"/>
    <col min="11" max="11" width="4.42578125" bestFit="1" customWidth="1"/>
    <col min="12" max="12" width="3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5.710937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4.7109375" hidden="1" customWidth="1"/>
    <col min="25" max="25" width="5.5703125" bestFit="1" customWidth="1"/>
    <col min="26" max="26" width="4.1406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5.85546875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4.7109375" hidden="1" customWidth="1"/>
    <col min="36" max="36" width="4.85546875" bestFit="1" customWidth="1"/>
    <col min="37" max="38" width="4.5703125" bestFit="1" customWidth="1"/>
    <col min="39" max="39" width="10.140625" bestFit="1" customWidth="1"/>
    <col min="40" max="40" width="4.42578125" bestFit="1" customWidth="1"/>
    <col min="41" max="41" width="3.42578125" bestFit="1" customWidth="1"/>
    <col min="42" max="44" width="2" bestFit="1" customWidth="1"/>
    <col min="45" max="45" width="4" bestFit="1" customWidth="1"/>
    <col min="46" max="46" width="3.85546875" bestFit="1" customWidth="1"/>
    <col min="47" max="47" width="4.140625" bestFit="1" customWidth="1"/>
    <col min="48" max="48" width="3" bestFit="1" customWidth="1"/>
    <col min="49" max="49" width="3.5703125" hidden="1" customWidth="1"/>
    <col min="50" max="50" width="5.5703125" bestFit="1" customWidth="1"/>
    <col min="51" max="51" width="7" bestFit="1" customWidth="1"/>
    <col min="52" max="52" width="3.28515625" customWidth="1"/>
    <col min="53" max="53" width="4" hidden="1" customWidth="1"/>
    <col min="54" max="54" width="12.42578125" bestFit="1" customWidth="1"/>
    <col min="55" max="55" width="20.710937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60" width="6" bestFit="1" customWidth="1"/>
    <col min="61" max="61" width="19.140625" style="192" bestFit="1" customWidth="1"/>
    <col min="62" max="62" width="19.5703125" bestFit="1" customWidth="1"/>
    <col min="63" max="63" width="21.7109375" bestFit="1" customWidth="1"/>
    <col min="64" max="64" width="20.5703125" bestFit="1" customWidth="1"/>
    <col min="65" max="65" width="21.7109375" bestFit="1" customWidth="1"/>
    <col min="66" max="66" width="20.42578125" bestFit="1" customWidth="1"/>
    <col min="68" max="68" width="5.5703125" bestFit="1" customWidth="1"/>
    <col min="69" max="69" width="3.42578125" bestFit="1" customWidth="1"/>
    <col min="70" max="70" width="5.5703125" bestFit="1" customWidth="1"/>
    <col min="71" max="71" width="9.28515625" bestFit="1" customWidth="1"/>
    <col min="72" max="73" width="4.28515625" bestFit="1" customWidth="1"/>
    <col min="74" max="74" width="5.855468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52" t="s">
        <v>2686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2687</v>
      </c>
      <c r="B3" s="26" t="s">
        <v>211</v>
      </c>
      <c r="C3" s="27" t="s">
        <v>738</v>
      </c>
      <c r="D3" s="28" t="s">
        <v>213</v>
      </c>
      <c r="E3" s="28"/>
      <c r="F3" s="29">
        <v>1600</v>
      </c>
      <c r="G3" s="30">
        <v>3</v>
      </c>
      <c r="H3" s="31" t="s">
        <v>6</v>
      </c>
      <c r="I3" s="32">
        <v>3</v>
      </c>
      <c r="J3" s="33">
        <v>2</v>
      </c>
      <c r="K3" s="32">
        <v>3</v>
      </c>
      <c r="L3" s="33">
        <v>2</v>
      </c>
      <c r="M3" s="32">
        <v>6</v>
      </c>
      <c r="N3" s="33">
        <v>5</v>
      </c>
      <c r="O3" s="29">
        <v>-8.4499999999999904</v>
      </c>
      <c r="P3" s="37">
        <v>-1.2250000000000201</v>
      </c>
      <c r="Q3" s="86">
        <v>93.478469650233606</v>
      </c>
      <c r="R3" s="86">
        <v>0.73923482511681005</v>
      </c>
      <c r="S3" s="37">
        <v>0</v>
      </c>
      <c r="T3" s="34">
        <v>-3.5</v>
      </c>
      <c r="U3" s="29">
        <v>1.6</v>
      </c>
      <c r="V3" s="60">
        <v>-1.2000000000000099</v>
      </c>
      <c r="W3" s="39" t="s">
        <v>79</v>
      </c>
      <c r="X3" s="40">
        <v>84</v>
      </c>
      <c r="Y3" s="29">
        <v>120</v>
      </c>
      <c r="Z3" s="17"/>
      <c r="AA3" s="85" t="s">
        <v>252</v>
      </c>
      <c r="AB3" s="41" t="s">
        <v>32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/>
      </c>
      <c r="AE3" s="44"/>
      <c r="AF3" s="45"/>
      <c r="AG3" s="63" t="str">
        <f>IF(OR(F3&lt;1401,F3&gt;=1600),IF(AND(OR(AB3="*",AB3="***",AB3="E*",AB3="E***"),P3&gt;=2,T3&gt;-2.1),IF(AND(ISNUMBER(BD3),VALUE(BD3)&gt;2),"**","*"),""),"")</f>
        <v/>
      </c>
      <c r="AH3" s="30">
        <v>3</v>
      </c>
      <c r="AI3" s="47">
        <v>84</v>
      </c>
      <c r="AJ3" s="48" t="str">
        <f>IF(AND(S3&gt;=2,T3&gt;=0),IF(AND(ISNUMBER(BD3),VALUE(BD3)&gt;=3),IF(LEN(AQ3)&gt;0,"***","**"),"*"),"")</f>
        <v/>
      </c>
      <c r="AK3" s="42" t="str">
        <f>IF(AND(S3&gt;=3,AND(OR(AND(I3&lt;=7,I3-K3&gt;=3),AND(K3&lt;=7,K3-M3&gt;=3)),N3&lt;=4)),6,IF(S3&gt;=3,"3T",IF(AND(OR(AND(I3&lt;=7,I3-K3&gt;=3),AND(K3&lt;=7,K3-M3&gt;=3)),N3&lt;=4),"3P","")))</f>
        <v/>
      </c>
      <c r="AL3" s="46" t="str">
        <f>IF(OR(K3-M3&gt;=5,T3&gt;4.9,AND(K3-M3&gt;=1,T3&gt;5)),IF(P3&lt;-3,"***",IF(P3&lt;0,"**","*")),"")</f>
        <v/>
      </c>
      <c r="AM3" s="40">
        <v>84</v>
      </c>
      <c r="AN3" s="49" t="str">
        <f>CONCATENATE(IF(AND(OR(M3=1,M3=2,M3=3,M3=4),Q3&gt;=97.5),"G",IF(OR(AND(N3&lt;=3,M3&lt;8,T3&gt;-1.6,Q3&gt;=95,Q3&lt;300),AND(OR(M3=1,M3=2,M3=3),Q3&lt;97.5)),"GR","")),"*")</f>
        <v>*</v>
      </c>
      <c r="AO3" s="29">
        <v>0</v>
      </c>
      <c r="AP3" s="28"/>
      <c r="AQ3" s="28"/>
      <c r="AR3" s="28"/>
      <c r="AS3" s="28"/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6</v>
      </c>
      <c r="AX3" s="51">
        <v>5.6</v>
      </c>
      <c r="AY3" s="52">
        <v>1105</v>
      </c>
      <c r="AZ3" s="24" t="s">
        <v>51</v>
      </c>
      <c r="BA3" s="29">
        <v>88.478469650233606</v>
      </c>
      <c r="BB3" s="53">
        <v>76.670469650233599</v>
      </c>
      <c r="BC3" s="54" t="s">
        <v>128</v>
      </c>
      <c r="BD3" s="29">
        <v>1</v>
      </c>
      <c r="BE3" s="55"/>
      <c r="BF3" s="55"/>
      <c r="BG3" s="55"/>
      <c r="BH3" s="55"/>
      <c r="BI3" s="187"/>
      <c r="BJ3" s="17"/>
      <c r="BK3" s="17"/>
      <c r="BL3" s="17"/>
      <c r="BM3" s="17"/>
      <c r="BN3" s="17"/>
      <c r="BO3" s="17"/>
      <c r="BP3" s="29">
        <v>120</v>
      </c>
      <c r="BQ3" s="29">
        <v>0</v>
      </c>
      <c r="BR3" s="56">
        <v>88.45</v>
      </c>
      <c r="BS3" s="76" t="s">
        <v>117</v>
      </c>
      <c r="BT3" s="26" t="s">
        <v>213</v>
      </c>
      <c r="BU3" s="26"/>
      <c r="BV3" s="26"/>
      <c r="BW3" s="26" t="s">
        <v>79</v>
      </c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/>
      </c>
    </row>
    <row r="4" spans="1:78" ht="46.5" x14ac:dyDescent="0.25">
      <c r="A4" s="26" t="s">
        <v>2687</v>
      </c>
      <c r="B4" s="26" t="s">
        <v>816</v>
      </c>
      <c r="C4" s="27" t="s">
        <v>904</v>
      </c>
      <c r="D4" s="28" t="s">
        <v>817</v>
      </c>
      <c r="E4" s="28"/>
      <c r="F4" s="58">
        <v>1400</v>
      </c>
      <c r="G4" s="30">
        <v>7</v>
      </c>
      <c r="H4" s="31" t="s">
        <v>818</v>
      </c>
      <c r="I4" s="32">
        <v>10</v>
      </c>
      <c r="J4" s="33">
        <v>6</v>
      </c>
      <c r="K4" s="32">
        <v>8</v>
      </c>
      <c r="L4" s="33">
        <v>4</v>
      </c>
      <c r="M4" s="32">
        <v>12</v>
      </c>
      <c r="N4" s="33">
        <v>10</v>
      </c>
      <c r="O4" s="29">
        <v>1.6499999999999899</v>
      </c>
      <c r="P4" s="37">
        <v>2.8499999999999801</v>
      </c>
      <c r="Q4" s="35">
        <v>87.724451761468003</v>
      </c>
      <c r="R4" s="36">
        <v>1.4622258807340001</v>
      </c>
      <c r="S4" s="114">
        <v>2</v>
      </c>
      <c r="T4" s="61">
        <v>-5.75</v>
      </c>
      <c r="U4" s="29">
        <v>-4.75</v>
      </c>
      <c r="V4" s="60">
        <v>-9.3500000000000103</v>
      </c>
      <c r="W4" s="39" t="s">
        <v>79</v>
      </c>
      <c r="X4" s="62">
        <v>84</v>
      </c>
      <c r="Y4" s="29">
        <v>119</v>
      </c>
      <c r="Z4" s="29">
        <v>28</v>
      </c>
      <c r="AA4" s="26" t="s">
        <v>57</v>
      </c>
      <c r="AB4" s="41" t="s">
        <v>58</v>
      </c>
      <c r="AC4" s="42" t="str">
        <f>"" &amp; IF(AND(S4&lt;=-1.5,NOT(ISBLANK(AQ4))),"Z","")</f>
        <v/>
      </c>
      <c r="AD4" s="48" t="str">
        <f>IF(AND(ISNUMBER(BD4),VALUE(BD4)&gt;=3,VALUE(T4)&gt;=-0.5),IF(AND(VALUE(Q4)&gt;=94,VALUE(Q4)&lt;444), IF(VALUE(P4)&gt;=2,"***","**"),"*"),"")</f>
        <v/>
      </c>
      <c r="AE4" s="44"/>
      <c r="AF4" s="45"/>
      <c r="AG4" s="63" t="str">
        <f>IF(OR(F4&lt;1401,F4&gt;=1600),IF(AND(OR(AB4="*",AB4="***",AB4="E*",AB4="E***"),P4&gt;=2,T4&gt;-2.1),IF(AND(ISNUMBER(BD4),VALUE(BD4)&gt;2),"**","*"),""),"")</f>
        <v/>
      </c>
      <c r="AH4" s="30">
        <v>7</v>
      </c>
      <c r="AI4" s="62">
        <v>84</v>
      </c>
      <c r="AJ4" s="48" t="str">
        <f>IF(AND(S4&gt;=2,T4&gt;=0),IF(AND(ISNUMBER(BD4),VALUE(BD4)&gt;=3),IF(LEN(AQ4)&gt;0,"***","**"),"*"),"")</f>
        <v/>
      </c>
      <c r="AK4" s="42" t="str">
        <f>IF(AND(S4&gt;=3,AND(OR(AND(I4&lt;=7,I4-K4&gt;=3),AND(K4&lt;=7,K4-M4&gt;=3)),N4&lt;=4)),6,IF(S4&gt;=3,"3T",IF(AND(OR(AND(I4&lt;=7,I4-K4&gt;=3),AND(K4&lt;=7,K4-M4&gt;=3)),N4&lt;=4),"3P","")))</f>
        <v/>
      </c>
      <c r="AL4" s="63" t="str">
        <f>IF(OR(K4-M4&gt;=5,T4&gt;4.9,AND(K4-M4&gt;=1,T4&gt;5)),IF(P4&lt;-3,"***",IF(P4&lt;0,"**","*")),"")</f>
        <v/>
      </c>
      <c r="AM4" s="62">
        <v>84</v>
      </c>
      <c r="AN4" s="49" t="str">
        <f>IF(AND(OR(M4=1,M4=2,M4=3,M4=4),Q4&gt;=97.5),"G",IF(OR(AND(N4&lt;=3,M4&lt;8,T4&gt;-1.6,Q4&gt;=95,Q4&lt;300),AND(OR(M4=1,M4=2,M4=3),Q4&lt;97.5)),"GR",""))</f>
        <v/>
      </c>
      <c r="AO4" s="29">
        <v>-2</v>
      </c>
      <c r="AP4" s="28"/>
      <c r="AQ4" s="28"/>
      <c r="AR4" s="28"/>
      <c r="AS4" s="28"/>
      <c r="AT4" s="50" t="str">
        <f>IF(LEN(AN4)&gt;0,IF(AL4="**","$",IF(AL4="***",IF(LEN(AQ4)&gt;0,"$$$","$$"), "")), "")</f>
        <v/>
      </c>
      <c r="AU4" s="48" t="str">
        <f>CONCATENATE(IF(LEN(AN4)&gt;0,IF(AND(AD4="**",AB4="*"),IF(LEN(AQ4)&gt;0,"$$$","$$"),IF(AJ4="***","$$$",IF(AND(AJ4="**",AB4="*"),"$$",IF(AND(OR(AD4="**",AD4="***"),LEN(AQ4)&gt;0),"$$","")))),IF(AND(OR(AD4="**",AD4="***"),LEN(AQ4)&gt;0),"$$","")),IF(AND(T4&lt;2,AQ4="#"),"#",""))</f>
        <v/>
      </c>
      <c r="AV4" s="48" t="str">
        <f>IF(LEN(AN4)&gt;0,IF(AG4="**","$$",IF(AG4="***","$$$",IF(AD4="***",IF(OR(AB4="***",LEN(AQ4)&gt;0),"$$$",""),""))),"")</f>
        <v/>
      </c>
      <c r="AW4" s="26" t="s">
        <v>818</v>
      </c>
      <c r="AX4" s="64">
        <v>11</v>
      </c>
      <c r="AY4" s="65">
        <v>1104</v>
      </c>
      <c r="AZ4" s="24" t="s">
        <v>51</v>
      </c>
      <c r="BA4" s="29">
        <v>81.924451761468006</v>
      </c>
      <c r="BB4" s="66">
        <v>71.393785094801302</v>
      </c>
      <c r="BC4" s="54" t="s">
        <v>2430</v>
      </c>
      <c r="BD4" s="29">
        <v>2</v>
      </c>
      <c r="BE4" s="55"/>
      <c r="BF4" s="55"/>
      <c r="BG4" s="55"/>
      <c r="BH4" s="55"/>
      <c r="BI4" s="187"/>
      <c r="BJ4" s="17"/>
      <c r="BK4" s="17"/>
      <c r="BL4" s="17"/>
      <c r="BM4" s="17"/>
      <c r="BN4" s="17"/>
      <c r="BO4" s="17"/>
      <c r="BP4" s="29">
        <v>119</v>
      </c>
      <c r="BQ4" s="29">
        <v>-2</v>
      </c>
      <c r="BR4" s="56">
        <v>96.4</v>
      </c>
      <c r="BS4" s="76" t="s">
        <v>88</v>
      </c>
      <c r="BT4" s="26" t="s">
        <v>817</v>
      </c>
      <c r="BU4" s="26"/>
      <c r="BV4" s="26"/>
      <c r="BW4" s="26" t="s">
        <v>79</v>
      </c>
      <c r="BX4" s="17"/>
      <c r="BY4" s="17"/>
      <c r="BZ4" s="49" t="str">
        <f>IF(AND(S4&gt;=3,AND(OR(AND(I4&lt;=7,I4-K4&gt;=3),AND(K4&lt;=7,K4-M4&gt;=3)),N4&lt;=4)),6,IF(S4&gt;=3,"3T",IF(AND(OR(AND(I4&lt;=7,I4-K4&gt;=3),AND(K4&lt;=7,K4-M4&gt;=3)),N4&lt;=4),"3P","")))</f>
        <v/>
      </c>
    </row>
    <row r="5" spans="1:78" ht="15.95" customHeight="1" x14ac:dyDescent="0.25">
      <c r="A5" s="162"/>
      <c r="B5" s="155"/>
      <c r="C5" s="155"/>
      <c r="D5" s="155"/>
      <c r="E5" s="155"/>
      <c r="F5" s="155"/>
      <c r="G5" s="155"/>
      <c r="H5" s="155"/>
      <c r="I5" s="155"/>
      <c r="J5" s="155"/>
      <c r="K5" s="155"/>
      <c r="L5" s="155"/>
      <c r="M5" s="155"/>
      <c r="N5" s="155"/>
      <c r="O5" s="155"/>
      <c r="P5" s="155"/>
      <c r="Q5" s="155"/>
      <c r="R5" s="155"/>
      <c r="S5" s="155"/>
      <c r="T5" s="155"/>
      <c r="U5" s="155"/>
      <c r="V5" s="155"/>
      <c r="W5" s="155"/>
      <c r="X5" s="155"/>
      <c r="Y5" s="155"/>
      <c r="Z5" s="155"/>
      <c r="AA5" s="155"/>
      <c r="AB5" s="155"/>
      <c r="AC5" s="155"/>
      <c r="AD5" s="155"/>
      <c r="AE5" s="155"/>
      <c r="AF5" s="155"/>
      <c r="AG5" s="155"/>
      <c r="AH5" s="155"/>
      <c r="AI5" s="155"/>
      <c r="AJ5" s="155"/>
      <c r="AK5" s="155"/>
      <c r="AL5" s="155"/>
      <c r="AM5" s="155"/>
      <c r="AN5" s="155"/>
      <c r="AO5" s="155"/>
      <c r="AP5" s="155"/>
      <c r="AQ5" s="155"/>
      <c r="AR5" s="155"/>
      <c r="AS5" s="155"/>
      <c r="AT5" s="155"/>
      <c r="AU5" s="155"/>
      <c r="AV5" s="155"/>
      <c r="AW5" s="155"/>
      <c r="AX5" s="155"/>
      <c r="AY5" s="155"/>
      <c r="AZ5" s="155"/>
      <c r="BA5" s="155"/>
      <c r="BB5" s="155"/>
      <c r="BC5" s="155"/>
      <c r="BD5" s="155"/>
      <c r="BE5" s="155"/>
      <c r="BF5" s="155"/>
      <c r="BG5" s="155"/>
      <c r="BH5" s="155"/>
      <c r="BI5" s="155"/>
      <c r="BJ5" s="155"/>
      <c r="BK5" s="155"/>
      <c r="BL5" s="155"/>
      <c r="BM5" s="155"/>
      <c r="BN5" s="155"/>
      <c r="BO5" s="155"/>
      <c r="BP5" s="155"/>
      <c r="BQ5" s="155"/>
      <c r="BR5" s="155"/>
      <c r="BS5" s="155"/>
      <c r="BT5" s="155"/>
      <c r="BU5" s="155"/>
      <c r="BV5" s="155"/>
      <c r="BW5" s="155"/>
      <c r="BX5" s="155"/>
      <c r="BY5" s="17"/>
      <c r="BZ5" s="49"/>
    </row>
    <row r="6" spans="1:78" ht="46.5" x14ac:dyDescent="0.25">
      <c r="A6" s="26" t="s">
        <v>2687</v>
      </c>
      <c r="B6" s="26" t="s">
        <v>939</v>
      </c>
      <c r="C6" s="27" t="s">
        <v>1636</v>
      </c>
      <c r="D6" s="28"/>
      <c r="E6" s="28"/>
      <c r="F6" s="58">
        <v>1400</v>
      </c>
      <c r="G6" s="80">
        <v>4</v>
      </c>
      <c r="H6" s="31" t="s">
        <v>6</v>
      </c>
      <c r="I6" s="32">
        <v>1</v>
      </c>
      <c r="J6" s="33">
        <v>0</v>
      </c>
      <c r="K6" s="32">
        <v>1</v>
      </c>
      <c r="L6" s="33">
        <v>0</v>
      </c>
      <c r="M6" s="32">
        <v>2</v>
      </c>
      <c r="N6" s="33">
        <v>0</v>
      </c>
      <c r="O6" s="29">
        <v>-7.7999999999999803</v>
      </c>
      <c r="P6" s="60">
        <v>-7.7222222222221903</v>
      </c>
      <c r="Q6" s="35">
        <v>89.402101399939895</v>
      </c>
      <c r="R6" s="35">
        <v>-4.94894930002999</v>
      </c>
      <c r="S6" s="37">
        <v>0</v>
      </c>
      <c r="T6" s="61">
        <v>-0.1</v>
      </c>
      <c r="U6" s="29">
        <v>6.4000000000000101</v>
      </c>
      <c r="V6" s="60">
        <v>6.05</v>
      </c>
      <c r="W6" s="39"/>
      <c r="X6" s="40">
        <v>83</v>
      </c>
      <c r="Y6" s="72">
        <v>122</v>
      </c>
      <c r="Z6" s="87">
        <v>35</v>
      </c>
      <c r="AA6" s="109" t="s">
        <v>119</v>
      </c>
      <c r="AB6" s="41" t="s">
        <v>101</v>
      </c>
      <c r="AC6" s="42" t="str">
        <f>"" &amp; IF(AND(S6&lt;=-1.5,NOT(ISBLANK(AQ6))),"Z","")</f>
        <v/>
      </c>
      <c r="AD6" s="43" t="str">
        <f>IF(AND(ISNUMBER(BD6),VALUE(BD6)&gt;=3,VALUE(T6)&gt;=-0.5),IF(AND(VALUE(Q6)&gt;=94,VALUE(Q6)&lt;444), IF(VALUE(P6)&gt;=2,"***","**"),"*"),"")</f>
        <v/>
      </c>
      <c r="AE6" s="44"/>
      <c r="AF6" s="45"/>
      <c r="AG6" s="63" t="str">
        <f>IF(OR(F6&lt;1401,F6&gt;=1600),IF(AND(OR(AB6="*",AB6="***",AB6="E*",AB6="E***"),P6&gt;=2,T6&gt;-2.1),IF(AND(ISNUMBER(BD6),VALUE(BD6)&gt;2),"**","*"),""),"")</f>
        <v/>
      </c>
      <c r="AH6" s="30">
        <v>4</v>
      </c>
      <c r="AI6" s="47">
        <v>83</v>
      </c>
      <c r="AJ6" s="48" t="str">
        <f>IF(AND(S6&gt;=2,T6&gt;=0),IF(AND(ISNUMBER(BD6),VALUE(BD6)&gt;=3),IF(LEN(AQ6)&gt;0,"***","**"),"*"),"")</f>
        <v/>
      </c>
      <c r="AK6" s="42" t="str">
        <f>IF(AND(S6&gt;=3,AND(OR(AND(I6&lt;=7,I6-K6&gt;=3),AND(K6&lt;=7,K6-M6&gt;=3)),N6&lt;=4)),6,IF(S6&gt;=3,"3T",IF(AND(OR(AND(I6&lt;=7,I6-K6&gt;=3),AND(K6&lt;=7,K6-M6&gt;=3)),N6&lt;=4),"3P","")))</f>
        <v/>
      </c>
      <c r="AL6" s="46" t="str">
        <f>IF(OR(K6-M6&gt;=5,T6&gt;4.9,AND(K6-M6&gt;=1,T6&gt;5)),IF(P6&lt;-3,"***",IF(P6&lt;0,"**","*")),"")</f>
        <v/>
      </c>
      <c r="AM6" s="116" t="s">
        <v>2688</v>
      </c>
      <c r="AN6" s="81" t="str">
        <f>IF(AND(OR(M6=1,M6=2,M6=3,M6=4),Q6&gt;=97.5),"G",IF(OR(AND(N6&lt;=3,M6&lt;8,T6&gt;-1.6,Q6&gt;=95,Q6&lt;300),AND(OR(M6=1,M6=2,M6=3),Q6&lt;97.5)),"GR",""))</f>
        <v>GR</v>
      </c>
      <c r="AO6" s="82">
        <v>4</v>
      </c>
      <c r="AP6" s="28"/>
      <c r="AQ6" s="28"/>
      <c r="AR6" s="28"/>
      <c r="AS6" s="28"/>
      <c r="AT6" s="50" t="str">
        <f>IF(LEN(AN6)&gt;0,IF(AL6="**","$",IF(AL6="***",IF(LEN(AQ6)&gt;0,"$$$","$$"), "")), "")</f>
        <v/>
      </c>
      <c r="AU6" s="48" t="str">
        <f>CONCATENATE(IF(LEN(AN6)&gt;0,IF(AND(AD6="**",AB6="*"),IF(LEN(AQ6)&gt;0,"$$$","$$"),IF(AJ6="***","$$$",IF(AND(AJ6="**",AB6="*"),"$$",IF(AND(OR(AD6="**",AD6="***"),LEN(AQ6)&gt;0),"$$","")))),IF(AND(OR(AD6="**",AD6="***"),LEN(AQ6)&gt;0),"$$","")),IF(AND(T6&lt;2,AQ6="#"),"#",""))</f>
        <v/>
      </c>
      <c r="AV6" s="48" t="str">
        <f>IF(LEN(AN6)&gt;0,IF(AG6="**","$$",IF(AG6="***","$$$",IF(AD6="***",IF(OR(AB6="***",LEN(AQ6)&gt;0),"$$$",""),""))),"")</f>
        <v/>
      </c>
      <c r="AW6" s="26" t="s">
        <v>6</v>
      </c>
      <c r="AX6" s="51">
        <v>6.8</v>
      </c>
      <c r="AY6" s="52">
        <v>1090</v>
      </c>
      <c r="AZ6" s="24" t="s">
        <v>51</v>
      </c>
      <c r="BA6" s="29">
        <v>87.902101399939994</v>
      </c>
      <c r="BB6" s="66">
        <v>76.235434733273294</v>
      </c>
      <c r="BC6" s="54" t="s">
        <v>1346</v>
      </c>
      <c r="BD6" s="29">
        <v>1</v>
      </c>
      <c r="BE6" s="55"/>
      <c r="BF6" s="55"/>
      <c r="BG6" s="55"/>
      <c r="BH6" s="55"/>
      <c r="BI6" s="190" t="s">
        <v>2689</v>
      </c>
      <c r="BJ6" s="68" t="s">
        <v>2690</v>
      </c>
      <c r="BK6" s="68" t="s">
        <v>957</v>
      </c>
      <c r="BL6" s="68" t="s">
        <v>839</v>
      </c>
      <c r="BM6" s="68" t="s">
        <v>2691</v>
      </c>
      <c r="BN6" s="68"/>
      <c r="BO6" s="17"/>
      <c r="BP6" s="29">
        <v>122</v>
      </c>
      <c r="BQ6" s="82">
        <v>4</v>
      </c>
      <c r="BR6" s="56">
        <v>91.95</v>
      </c>
      <c r="BS6" s="57" t="s">
        <v>61</v>
      </c>
      <c r="BT6" s="26"/>
      <c r="BU6" s="26"/>
      <c r="BV6" s="26"/>
      <c r="BW6" s="26"/>
      <c r="BX6" s="17"/>
      <c r="BY6" s="17"/>
      <c r="BZ6" s="49" t="str">
        <f>IF(AND(S6&gt;=3,AND(OR(AND(I6&lt;=7,I6-K6&gt;=3),AND(K6&lt;=7,K6-M6&gt;=3)),N6&lt;=4)),6,IF(S6&gt;=3,"3T",IF(AND(OR(AND(I6&lt;=7,I6-K6&gt;=3),AND(K6&lt;=7,K6-M6&gt;=3)),N6&lt;=4),"3P","")))</f>
        <v/>
      </c>
    </row>
    <row r="7" spans="1:78" ht="15" customHeight="1" x14ac:dyDescent="0.25">
      <c r="A7" s="162"/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55"/>
      <c r="AM7" s="155"/>
      <c r="AN7" s="155"/>
      <c r="AO7" s="155"/>
      <c r="AP7" s="155"/>
      <c r="AQ7" s="155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55"/>
      <c r="BD7" s="155"/>
      <c r="BE7" s="155"/>
      <c r="BF7" s="155"/>
      <c r="BG7" s="155"/>
      <c r="BH7" s="155"/>
      <c r="BI7" s="155"/>
      <c r="BJ7" s="155"/>
      <c r="BK7" s="155"/>
      <c r="BL7" s="155"/>
      <c r="BM7" s="155"/>
      <c r="BN7" s="155"/>
      <c r="BO7" s="155"/>
      <c r="BP7" s="155"/>
      <c r="BQ7" s="155"/>
      <c r="BR7" s="155"/>
      <c r="BS7" s="155"/>
      <c r="BT7" s="155"/>
      <c r="BU7" s="155"/>
      <c r="BV7" s="155"/>
      <c r="BW7" s="155"/>
      <c r="BX7" s="155"/>
      <c r="BY7" s="17"/>
      <c r="BZ7" s="49"/>
    </row>
    <row r="8" spans="1:78" ht="46.5" x14ac:dyDescent="0.25">
      <c r="A8" s="26" t="s">
        <v>2687</v>
      </c>
      <c r="B8" s="26" t="s">
        <v>642</v>
      </c>
      <c r="C8" s="27" t="s">
        <v>1636</v>
      </c>
      <c r="D8" s="28"/>
      <c r="E8" s="28"/>
      <c r="F8" s="58">
        <v>1400</v>
      </c>
      <c r="G8" s="80">
        <v>5</v>
      </c>
      <c r="H8" s="31" t="s">
        <v>6</v>
      </c>
      <c r="I8" s="32">
        <v>5</v>
      </c>
      <c r="J8" s="33">
        <v>4</v>
      </c>
      <c r="K8" s="70">
        <v>3</v>
      </c>
      <c r="L8" s="71">
        <v>2</v>
      </c>
      <c r="M8" s="32">
        <v>3</v>
      </c>
      <c r="N8" s="33">
        <v>2</v>
      </c>
      <c r="O8" s="29">
        <v>0.10000000000001601</v>
      </c>
      <c r="P8" s="38">
        <v>4.1200000000000303</v>
      </c>
      <c r="Q8" s="36">
        <v>103.925586628842</v>
      </c>
      <c r="R8" s="36">
        <v>3.5627933144208201</v>
      </c>
      <c r="S8" s="114">
        <v>2</v>
      </c>
      <c r="T8" s="38">
        <v>0</v>
      </c>
      <c r="U8" s="29">
        <v>1.0999999999999901</v>
      </c>
      <c r="V8" s="38">
        <v>1.0999999999999901</v>
      </c>
      <c r="W8" s="39"/>
      <c r="X8" s="40">
        <v>84</v>
      </c>
      <c r="Y8" s="72">
        <v>122</v>
      </c>
      <c r="Z8" s="29">
        <v>29</v>
      </c>
      <c r="AA8" s="26" t="s">
        <v>64</v>
      </c>
      <c r="AB8" s="41" t="s">
        <v>65</v>
      </c>
      <c r="AC8" s="42" t="str">
        <f>"i" &amp; IF(AND(S8&lt;=-1.5,NOT(ISBLANK(AQ8))),"Z","")</f>
        <v>i</v>
      </c>
      <c r="AD8" s="43" t="str">
        <f>IF(AND(ISNUMBER(BD8),VALUE(BD8)&gt;=3,VALUE(T8)&gt;=-0.5),IF(AND(VALUE(Q8)&gt;=94,VALUE(Q8)&lt;444), IF(VALUE(P8)&gt;=2,"***","**"),"*"),"")</f>
        <v/>
      </c>
      <c r="AE8" s="44"/>
      <c r="AF8" s="45" t="s">
        <v>110</v>
      </c>
      <c r="AG8" s="46" t="str">
        <f>IF(OR(F8&lt;1401,F8&gt;=1600),IF(AND(OR(AB8="*",AB8="***",AB8="E*",AB8="E***"),P8&gt;=2,T8&gt;-2.1),IF(AND(ISNUMBER(BD8),VALUE(BD8)&gt;2),"**","*"),""),"")</f>
        <v/>
      </c>
      <c r="AH8" s="30">
        <v>5</v>
      </c>
      <c r="AI8" s="47">
        <v>84</v>
      </c>
      <c r="AJ8" s="43" t="str">
        <f>IF(AND(S8&gt;=2,T8&gt;=0),IF(AND(ISNUMBER(BD8),VALUE(BD8)&gt;=3),IF(LEN(AQ8)&gt;0,"***","**"),"*"),"")</f>
        <v>*</v>
      </c>
      <c r="AK8" s="42" t="str">
        <f>IF(AND(S8&gt;=3,AND(OR(AND(I8&lt;=7,I8-K8&gt;=3),AND(K8&lt;=7,K8-M8&gt;=3)),N8&lt;=4)),6,IF(S8&gt;=3,"3T",IF(AND(OR(AND(I8&lt;=7,I8-K8&gt;=3),AND(K8&lt;=7,K8-M8&gt;=3)),N8&lt;=4),"3P","")))</f>
        <v/>
      </c>
      <c r="AL8" s="46" t="str">
        <f>IF(OR(K8-M8&gt;=5,T8&gt;4.9,AND(K8-M8&gt;=1,T8&gt;5)),IF(P8&lt;-3,"***",IF(P8&lt;0,"**","*")),"")</f>
        <v/>
      </c>
      <c r="AM8" s="116" t="s">
        <v>2692</v>
      </c>
      <c r="AN8" s="103" t="str">
        <f>IF(AND(OR(M8=1,M8=2,M8=3,M8=4),Q8&gt;=97.5),"G",IF(OR(AND(N8&lt;=3,M8&lt;8,T8&gt;-1.6,Q8&gt;=95,Q8&lt;300),AND(OR(M8=1,M8=2,M8=3),Q8&lt;97.5)),"GR",""))</f>
        <v>G</v>
      </c>
      <c r="AO8" s="29">
        <v>0</v>
      </c>
      <c r="AP8" s="28"/>
      <c r="AQ8" s="28"/>
      <c r="AR8" s="28"/>
      <c r="AS8" s="28"/>
      <c r="AT8" s="50" t="str">
        <f>IF(LEN(AN8)&gt;0,IF(AL8="**","$",IF(AL8="***",IF(LEN(AQ8)&gt;0,"$$$","$$"), "")), "")</f>
        <v/>
      </c>
      <c r="AU8" s="48" t="str">
        <f>CONCATENATE(IF(LEN(AN8)&gt;0,IF(AND(AD8="**",AB8="*"),IF(LEN(AQ8)&gt;0,"$$$","$$"),IF(AJ8="***","$$$",IF(AND(AJ8="**",AB8="*"),"$$",IF(AND(OR(AD8="**",AD8="***"),LEN(AQ8)&gt;0),"$$","")))),IF(AND(OR(AD8="**",AD8="***"),LEN(AQ8)&gt;0),"$$","")),IF(AND(T8&lt;2,AQ8="#"),"#",""))</f>
        <v/>
      </c>
      <c r="AV8" s="48" t="str">
        <f>IF(LEN(AN8)&gt;0,IF(AG8="**","$$",IF(AG8="***","$$$",IF(AD8="***",IF(OR(AB8="***",LEN(AQ8)&gt;0),"$$$",""),""))),"")</f>
        <v/>
      </c>
      <c r="AW8" s="26" t="s">
        <v>6</v>
      </c>
      <c r="AX8" s="51">
        <v>4.0999999999999996</v>
      </c>
      <c r="AY8" s="52">
        <v>1108</v>
      </c>
      <c r="AZ8" s="24" t="s">
        <v>51</v>
      </c>
      <c r="BA8" s="29">
        <v>100</v>
      </c>
      <c r="BB8" s="66">
        <v>93.133333333333397</v>
      </c>
      <c r="BC8" s="54" t="s">
        <v>2693</v>
      </c>
      <c r="BD8" s="29">
        <v>2</v>
      </c>
      <c r="BE8" s="55"/>
      <c r="BF8" s="55"/>
      <c r="BG8" s="55"/>
      <c r="BH8" s="55"/>
      <c r="BI8" s="190" t="s">
        <v>2694</v>
      </c>
      <c r="BJ8" s="69" t="s">
        <v>1675</v>
      </c>
      <c r="BK8" s="68" t="s">
        <v>807</v>
      </c>
      <c r="BL8" s="68" t="s">
        <v>839</v>
      </c>
      <c r="BM8" s="68" t="s">
        <v>2240</v>
      </c>
      <c r="BN8" s="68"/>
      <c r="BO8" s="17"/>
      <c r="BP8" s="29">
        <v>122</v>
      </c>
      <c r="BQ8" s="29">
        <v>0</v>
      </c>
      <c r="BR8" s="56">
        <v>96.45</v>
      </c>
      <c r="BS8" s="76" t="s">
        <v>2166</v>
      </c>
      <c r="BT8" s="26"/>
      <c r="BU8" s="26"/>
      <c r="BV8" s="26"/>
      <c r="BW8" s="26"/>
      <c r="BX8" s="17"/>
      <c r="BY8" s="17"/>
      <c r="BZ8" s="49" t="str">
        <f>IF(AND(S8&gt;=3,AND(OR(AND(I8&lt;=7,I8-K8&gt;=3),AND(K8&lt;=7,K8-M8&gt;=3)),N8&lt;=4)),6,IF(S8&gt;=3,"3T",IF(AND(OR(AND(I8&lt;=7,I8-K8&gt;=3),AND(K8&lt;=7,K8-M8&gt;=3)),N8&lt;=4),"3P","")))</f>
        <v/>
      </c>
    </row>
    <row r="9" spans="1:78" ht="23.1" customHeight="1" x14ac:dyDescent="0.25">
      <c r="A9" s="162"/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5"/>
      <c r="BS9" s="155"/>
      <c r="BT9" s="155"/>
      <c r="BU9" s="155"/>
      <c r="BV9" s="155"/>
      <c r="BW9" s="155"/>
      <c r="BX9" s="155"/>
      <c r="BY9" s="17"/>
      <c r="BZ9" s="49"/>
    </row>
    <row r="10" spans="1:78" ht="46.5" x14ac:dyDescent="0.25">
      <c r="A10" s="26" t="s">
        <v>2687</v>
      </c>
      <c r="B10" s="26" t="s">
        <v>907</v>
      </c>
      <c r="C10" s="27" t="s">
        <v>904</v>
      </c>
      <c r="D10" s="28" t="s">
        <v>166</v>
      </c>
      <c r="E10" s="28"/>
      <c r="F10" s="58">
        <v>1400</v>
      </c>
      <c r="G10" s="30">
        <v>7</v>
      </c>
      <c r="H10" s="31" t="s">
        <v>6</v>
      </c>
      <c r="I10" s="32">
        <v>2</v>
      </c>
      <c r="J10" s="33">
        <v>1</v>
      </c>
      <c r="K10" s="32">
        <v>2</v>
      </c>
      <c r="L10" s="33">
        <v>0</v>
      </c>
      <c r="M10" s="32">
        <v>2</v>
      </c>
      <c r="N10" s="33">
        <v>2</v>
      </c>
      <c r="O10" s="29">
        <v>-4.1999999999999797</v>
      </c>
      <c r="P10" s="29">
        <v>-1.4111111111110799</v>
      </c>
      <c r="Q10" s="35">
        <v>94.319646069718004</v>
      </c>
      <c r="R10" s="35">
        <v>-1.54017696514096</v>
      </c>
      <c r="S10" s="37">
        <v>1</v>
      </c>
      <c r="T10" s="61">
        <v>-1.65</v>
      </c>
      <c r="U10" s="29">
        <v>2.6500000000000101</v>
      </c>
      <c r="V10" s="29">
        <v>1.5499999999999901</v>
      </c>
      <c r="W10" s="39" t="s">
        <v>79</v>
      </c>
      <c r="X10" s="40">
        <v>84</v>
      </c>
      <c r="Y10" s="72">
        <v>129</v>
      </c>
      <c r="Z10" s="87">
        <v>69</v>
      </c>
      <c r="AA10" s="85" t="s">
        <v>119</v>
      </c>
      <c r="AB10" s="41" t="s">
        <v>101</v>
      </c>
      <c r="AC10" s="42" t="str">
        <f>"" &amp; IF(AND(S10&lt;=-1.5,NOT(ISBLANK(AQ10))),"Z","")</f>
        <v/>
      </c>
      <c r="AD10" s="43" t="str">
        <f>IF(AND(ISNUMBER(BD10),VALUE(BD10)&gt;=3,VALUE(T10)&gt;=-0.5),IF(AND(VALUE(Q10)&gt;=94,VALUE(Q10)&lt;444), IF(VALUE(P10)&gt;=2,"***","**"),"*"),"")</f>
        <v/>
      </c>
      <c r="AE10" s="44"/>
      <c r="AF10" s="45"/>
      <c r="AG10" s="63" t="str">
        <f>IF(OR(F10&lt;1401,F10&gt;=1600),IF(AND(OR(AB10="*",AB10="***",AB10="E*",AB10="E***"),P10&gt;=2,T10&gt;-2.1),IF(AND(ISNUMBER(BD10),VALUE(BD10)&gt;2),"**","*"),""),"")</f>
        <v/>
      </c>
      <c r="AH10" s="30">
        <v>7</v>
      </c>
      <c r="AI10" s="47">
        <v>84</v>
      </c>
      <c r="AJ10" s="48" t="str">
        <f>IF(AND(S10&gt;=2,T10&gt;=0),IF(AND(ISNUMBER(BD10),VALUE(BD10)&gt;=3),IF(LEN(AQ10)&gt;0,"***","**"),"*"),"")</f>
        <v/>
      </c>
      <c r="AK10" s="42" t="str">
        <f>IF(AND(S10&gt;=3,AND(OR(AND(I10&lt;=7,I10-K10&gt;=3),AND(K10&lt;=7,K10-M10&gt;=3)),N10&lt;=4)),6,IF(S10&gt;=3,"3T",IF(AND(OR(AND(I10&lt;=7,I10-K10&gt;=3),AND(K10&lt;=7,K10-M10&gt;=3)),N10&lt;=4),"3P","")))</f>
        <v/>
      </c>
      <c r="AL10" s="46" t="str">
        <f>IF(OR(K10-M10&gt;=5,T10&gt;4.9,AND(K10-M10&gt;=1,T10&gt;5)),IF(P10&lt;-3,"***",IF(P10&lt;0,"**","*")),"")</f>
        <v/>
      </c>
      <c r="AM10" s="116" t="s">
        <v>2692</v>
      </c>
      <c r="AN10" s="81" t="str">
        <f>CONCATENATE(IF(AND(OR(M10=1,M10=2,M10=3,M10=4),Q10&gt;=97.5),"G",IF(OR(AND(N10&lt;=3,M10&lt;8,T10&gt;-1.6,Q10&gt;=95,Q10&lt;300),AND(OR(M10=1,M10=2,M10=3),Q10&lt;97.5)),"GR","")),"*")</f>
        <v>GR*</v>
      </c>
      <c r="AO10" s="29">
        <v>0</v>
      </c>
      <c r="AP10" s="28"/>
      <c r="AQ10" s="28"/>
      <c r="AR10" s="28"/>
      <c r="AS10" s="28"/>
      <c r="AT10" s="50" t="str">
        <f>IF(LEN(AN10)&gt;0,IF(AL10="**","$",IF(AL10="***",IF(LEN(AQ10)&gt;0,"$$$","$$"), "")), "")</f>
        <v/>
      </c>
      <c r="AU10" s="48" t="str">
        <f>CONCATENATE(IF(LEN(AN10)&gt;0,IF(AND(AD10="**",AB10="*"),IF(LEN(AQ10)&gt;0,"$$$","$$"),IF(AJ10="***","$$$",IF(AND(AJ10="**",AB10="*"),"$$",IF(AND(OR(AD10="**",AD10="***"),LEN(AQ10)&gt;0),"$$","")))),IF(AND(OR(AD10="**",AD10="***"),LEN(AQ10)&gt;0),"$$","")),IF(AND(T10&lt;2,AQ10="#"),"#",""))</f>
        <v/>
      </c>
      <c r="AV10" s="48" t="str">
        <f>IF(LEN(AN10)&gt;0,IF(AG10="**","$$",IF(AG10="***","$$$",IF(AD10="***",IF(OR(AB10="***",LEN(AQ10)&gt;0),"$$$",""),""))),"")</f>
        <v/>
      </c>
      <c r="AW10" s="26" t="s">
        <v>6</v>
      </c>
      <c r="AX10" s="64">
        <v>8.4</v>
      </c>
      <c r="AY10" s="52">
        <v>1102</v>
      </c>
      <c r="AZ10" s="24" t="s">
        <v>51</v>
      </c>
      <c r="BA10" s="29">
        <v>91.419646069718098</v>
      </c>
      <c r="BB10" s="66">
        <v>84.419646069718098</v>
      </c>
      <c r="BC10" s="54" t="s">
        <v>2695</v>
      </c>
      <c r="BD10" s="29">
        <v>1</v>
      </c>
      <c r="BE10" s="55"/>
      <c r="BF10" s="55"/>
      <c r="BG10" s="55"/>
      <c r="BH10" s="55"/>
      <c r="BI10" s="190" t="s">
        <v>2696</v>
      </c>
      <c r="BJ10" s="68" t="s">
        <v>1675</v>
      </c>
      <c r="BK10" s="69" t="s">
        <v>1794</v>
      </c>
      <c r="BL10" s="68" t="s">
        <v>2690</v>
      </c>
      <c r="BM10" s="68" t="s">
        <v>2434</v>
      </c>
      <c r="BN10" s="68"/>
      <c r="BO10" s="17"/>
      <c r="BP10" s="29">
        <v>129</v>
      </c>
      <c r="BQ10" s="29">
        <v>0</v>
      </c>
      <c r="BR10" s="56">
        <v>94.55</v>
      </c>
      <c r="BS10" s="76" t="s">
        <v>108</v>
      </c>
      <c r="BT10" s="26" t="s">
        <v>166</v>
      </c>
      <c r="BU10" s="26"/>
      <c r="BV10" s="26"/>
      <c r="BW10" s="26" t="s">
        <v>79</v>
      </c>
      <c r="BX10" s="17"/>
      <c r="BY10" s="17"/>
      <c r="BZ10" s="49" t="str">
        <f>IF(AND(S10&gt;=3,AND(OR(AND(I10&lt;=7,I10-K10&gt;=3),AND(K10&lt;=7,K10-M10&gt;=3)),N10&lt;=4)),6,IF(S10&gt;=3,"3T",IF(AND(OR(AND(I10&lt;=7,I10-K10&gt;=3),AND(K10&lt;=7,K10-M10&gt;=3)),N10&lt;=4),"3P","")))</f>
        <v/>
      </c>
    </row>
    <row r="11" spans="1:78" ht="46.5" x14ac:dyDescent="0.25">
      <c r="A11" s="26" t="s">
        <v>2687</v>
      </c>
      <c r="B11" s="26" t="s">
        <v>730</v>
      </c>
      <c r="C11" s="27" t="s">
        <v>844</v>
      </c>
      <c r="D11" s="28"/>
      <c r="E11" s="28"/>
      <c r="F11" s="58">
        <v>1400</v>
      </c>
      <c r="G11" s="80">
        <v>5</v>
      </c>
      <c r="H11" s="31" t="s">
        <v>78</v>
      </c>
      <c r="I11" s="32">
        <v>4</v>
      </c>
      <c r="J11" s="33">
        <v>2</v>
      </c>
      <c r="K11" s="32">
        <v>6</v>
      </c>
      <c r="L11" s="33">
        <v>2</v>
      </c>
      <c r="M11" s="32">
        <v>5</v>
      </c>
      <c r="N11" s="33">
        <v>3</v>
      </c>
      <c r="O11" s="29">
        <v>-0.44999999999998203</v>
      </c>
      <c r="P11" s="34">
        <v>0.67777777777780901</v>
      </c>
      <c r="Q11" s="35">
        <v>96.8371504613621</v>
      </c>
      <c r="R11" s="36">
        <v>1.0685752306810801</v>
      </c>
      <c r="S11" s="37">
        <v>0</v>
      </c>
      <c r="T11" s="61">
        <v>-1.5</v>
      </c>
      <c r="U11" s="29">
        <v>0.85000000000000897</v>
      </c>
      <c r="V11" s="29">
        <v>-0.39999999999999097</v>
      </c>
      <c r="W11" s="39"/>
      <c r="X11" s="40">
        <v>84</v>
      </c>
      <c r="Y11" s="72">
        <v>120</v>
      </c>
      <c r="Z11" s="29">
        <v>23</v>
      </c>
      <c r="AA11" s="26" t="s">
        <v>100</v>
      </c>
      <c r="AB11" s="41" t="s">
        <v>101</v>
      </c>
      <c r="AC11" s="42" t="str">
        <f>"i" &amp; IF(AND(S11&lt;=-1.5,NOT(ISBLANK(AQ11))),"Z","")</f>
        <v>i</v>
      </c>
      <c r="AD11" s="43" t="str">
        <f>IF(AND(ISNUMBER(BD11),VALUE(BD11)&gt;=3,VALUE(T11)&gt;=-0.5),IF(AND(VALUE(Q11)&gt;=94,VALUE(Q11)&lt;444), IF(VALUE(P11)&gt;=2,"***","**"),"*"),"")</f>
        <v/>
      </c>
      <c r="AE11" s="44"/>
      <c r="AF11" s="45"/>
      <c r="AG11" s="63" t="str">
        <f>IF(OR(F11&lt;1401,F11&gt;=1600),IF(AND(OR(AB11="*",AB11="***",AB11="E*",AB11="E***"),P11&gt;=2,T11&gt;-2.1),IF(AND(ISNUMBER(BD11),VALUE(BD11)&gt;2),"**","*"),""),"")</f>
        <v/>
      </c>
      <c r="AH11" s="30">
        <v>5</v>
      </c>
      <c r="AI11" s="47">
        <v>84</v>
      </c>
      <c r="AJ11" s="48" t="str">
        <f>IF(AND(S11&gt;=2,T11&gt;=0),IF(AND(ISNUMBER(BD11),VALUE(BD11)&gt;=3),IF(LEN(AQ11)&gt;0,"***","**"),"*"),"")</f>
        <v/>
      </c>
      <c r="AK11" s="42" t="str">
        <f>IF(AND(S11&gt;=3,AND(OR(AND(I11&lt;=7,I11-K11&gt;=3),AND(K11&lt;=7,K11-M11&gt;=3)),N11&lt;=4)),6,IF(S11&gt;=3,"3T",IF(AND(OR(AND(I11&lt;=7,I11-K11&gt;=3),AND(K11&lt;=7,K11-M11&gt;=3)),N11&lt;=4),"3P","")))</f>
        <v/>
      </c>
      <c r="AL11" s="46" t="str">
        <f>IF(OR(K11-M11&gt;=5,T11&gt;4.9,AND(K11-M11&gt;=1,T11&gt;5)),IF(P11&lt;-3,"***",IF(P11&lt;0,"**","*")),"")</f>
        <v/>
      </c>
      <c r="AM11" s="142" t="s">
        <v>2699</v>
      </c>
      <c r="AN11" s="73" t="str">
        <f>IF(AND(OR(M11=1,M11=2,M11=3,M11=4),Q11&gt;=97.5),"G",IF(OR(AND(N11&lt;=3,M11&lt;8,T11&gt;-1.6,Q11&gt;=95,Q11&lt;300),AND(OR(M11=1,M11=2,M11=3),Q11&lt;97.5)),"GR",""))</f>
        <v>GR</v>
      </c>
      <c r="AO11" s="29">
        <v>0</v>
      </c>
      <c r="AP11" s="28"/>
      <c r="AQ11" s="28"/>
      <c r="AR11" s="28"/>
      <c r="AS11" s="28" t="s">
        <v>66</v>
      </c>
      <c r="AT11" s="50" t="str">
        <f>IF(LEN(AN11)&gt;0,IF(AL11="**","$",IF(AL11="***",IF(LEN(AQ11)&gt;0,"$$$","$$"), "")), "")</f>
        <v/>
      </c>
      <c r="AU11" s="48" t="str">
        <f>CONCATENATE(IF(LEN(AN11)&gt;0,IF(AND(AD11="**",AB11="*"),IF(LEN(AQ11)&gt;0,"$$$","$$"),IF(AJ11="***","$$$",IF(AND(AJ11="**",AB11="*"),"$$",IF(AND(OR(AD11="**",AD11="***"),LEN(AQ11)&gt;0),"$$","")))),IF(AND(OR(AD11="**",AD11="***"),LEN(AQ11)&gt;0),"$$","")),IF(AND(T11&lt;2,AQ11="#"),"#",""))</f>
        <v/>
      </c>
      <c r="AV11" s="48" t="str">
        <f>IF(LEN(AN11)&gt;0,IF(AG11="**","$$",IF(AG11="***","$$$",IF(AD11="***",IF(OR(AB11="***",LEN(AQ11)&gt;0),"$$$",""),""))),"")</f>
        <v/>
      </c>
      <c r="AW11" s="26" t="s">
        <v>78</v>
      </c>
      <c r="AX11" s="64">
        <v>23</v>
      </c>
      <c r="AY11" s="52">
        <v>1106</v>
      </c>
      <c r="AZ11" s="24" t="s">
        <v>51</v>
      </c>
      <c r="BA11" s="29">
        <v>93.637150461362197</v>
      </c>
      <c r="BB11" s="75">
        <v>80.898483794695494</v>
      </c>
      <c r="BC11" s="54" t="s">
        <v>2697</v>
      </c>
      <c r="BD11" s="29">
        <v>2</v>
      </c>
      <c r="BE11" s="55"/>
      <c r="BF11" s="55"/>
      <c r="BG11" s="55"/>
      <c r="BH11" s="55"/>
      <c r="BI11" s="189" t="s">
        <v>2698</v>
      </c>
      <c r="BJ11" s="68" t="s">
        <v>794</v>
      </c>
      <c r="BK11" s="69" t="s">
        <v>1674</v>
      </c>
      <c r="BL11" s="69" t="s">
        <v>795</v>
      </c>
      <c r="BM11" s="69" t="s">
        <v>743</v>
      </c>
      <c r="BN11" s="68"/>
      <c r="BO11" s="17"/>
      <c r="BP11" s="29">
        <v>120</v>
      </c>
      <c r="BQ11" s="29">
        <v>0</v>
      </c>
      <c r="BR11" s="56">
        <v>97.9</v>
      </c>
      <c r="BS11" s="76" t="s">
        <v>108</v>
      </c>
      <c r="BT11" s="26"/>
      <c r="BU11" s="26"/>
      <c r="BV11" s="26"/>
      <c r="BW11" s="26"/>
      <c r="BX11" s="17"/>
      <c r="BY11" s="17"/>
      <c r="BZ11" s="49" t="str">
        <f>IF(AND(S11&gt;=3,AND(OR(AND(I11&lt;=7,I11-K11&gt;=3),AND(K11&lt;=7,K11-M11&gt;=3)),N11&lt;=4)),6,IF(S11&gt;=3,"3T",IF(AND(OR(AND(I11&lt;=7,I11-K11&gt;=3),AND(K11&lt;=7,K11-M11&gt;=3)),N11&lt;=4),"3P","")))</f>
        <v/>
      </c>
    </row>
    <row r="12" spans="1:78" ht="17.100000000000001" customHeight="1" x14ac:dyDescent="0.25">
      <c r="A12" s="162"/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5"/>
      <c r="AU12" s="155"/>
      <c r="AV12" s="155"/>
      <c r="AW12" s="155"/>
      <c r="AX12" s="155"/>
      <c r="AY12" s="155"/>
      <c r="AZ12" s="155"/>
      <c r="BA12" s="155"/>
      <c r="BB12" s="155"/>
      <c r="BC12" s="155"/>
      <c r="BD12" s="155"/>
      <c r="BE12" s="155"/>
      <c r="BF12" s="155"/>
      <c r="BG12" s="155"/>
      <c r="BH12" s="155"/>
      <c r="BI12" s="155"/>
      <c r="BJ12" s="155"/>
      <c r="BK12" s="155"/>
      <c r="BL12" s="155"/>
      <c r="BM12" s="155"/>
      <c r="BN12" s="155"/>
      <c r="BO12" s="155"/>
      <c r="BP12" s="155"/>
      <c r="BQ12" s="155"/>
      <c r="BR12" s="155"/>
      <c r="BS12" s="155"/>
      <c r="BT12" s="155"/>
      <c r="BU12" s="155"/>
      <c r="BV12" s="155"/>
      <c r="BW12" s="155"/>
      <c r="BX12" s="155"/>
      <c r="BY12" s="17"/>
      <c r="BZ12" s="49"/>
    </row>
    <row r="13" spans="1:78" ht="46.5" x14ac:dyDescent="0.25">
      <c r="A13" s="26" t="s">
        <v>2687</v>
      </c>
      <c r="B13" s="26" t="s">
        <v>182</v>
      </c>
      <c r="C13" s="27" t="s">
        <v>738</v>
      </c>
      <c r="D13" s="28"/>
      <c r="E13" s="28"/>
      <c r="F13" s="58">
        <v>1400</v>
      </c>
      <c r="G13" s="30">
        <v>7</v>
      </c>
      <c r="H13" s="31" t="s">
        <v>78</v>
      </c>
      <c r="I13" s="70">
        <v>3</v>
      </c>
      <c r="J13" s="71">
        <v>2</v>
      </c>
      <c r="K13" s="70">
        <v>3</v>
      </c>
      <c r="L13" s="71">
        <v>2</v>
      </c>
      <c r="M13" s="32">
        <v>10</v>
      </c>
      <c r="N13" s="33">
        <v>4</v>
      </c>
      <c r="O13" s="29">
        <v>3.8500000000000201</v>
      </c>
      <c r="P13" s="29">
        <v>5.9000000000000199</v>
      </c>
      <c r="Q13" s="36">
        <v>106.693894024795</v>
      </c>
      <c r="R13" s="36">
        <v>6.5969470123976501</v>
      </c>
      <c r="S13" s="37">
        <v>0</v>
      </c>
      <c r="T13" s="61">
        <v>-2.5</v>
      </c>
      <c r="U13" s="29">
        <v>-0.60000000000000497</v>
      </c>
      <c r="V13" s="29">
        <v>-2.6500000000000101</v>
      </c>
      <c r="W13" s="39" t="s">
        <v>79</v>
      </c>
      <c r="X13" s="62">
        <v>84</v>
      </c>
      <c r="Y13" s="29">
        <v>115</v>
      </c>
      <c r="Z13" s="87">
        <v>39</v>
      </c>
      <c r="AA13" s="77">
        <v>8</v>
      </c>
      <c r="AB13" s="41" t="s">
        <v>698</v>
      </c>
      <c r="AC13" s="42" t="str">
        <f>"i" &amp; IF(AND(S13&lt;=-1.5,NOT(ISBLANK(AQ13))),"Z","")</f>
        <v>i</v>
      </c>
      <c r="AD13" s="48" t="str">
        <f>IF(AND(ISNUMBER(BD13),VALUE(BD13)&gt;=3,VALUE(T13)&gt;=-0.5),IF(AND(VALUE(Q13)&gt;=94,VALUE(Q13)&lt;444), IF(VALUE(P13)&gt;=2,"***","**"),"*"),"")</f>
        <v/>
      </c>
      <c r="AE13" s="44"/>
      <c r="AF13" s="45" t="s">
        <v>93</v>
      </c>
      <c r="AG13" s="63" t="str">
        <f>IF(OR(F13&lt;1401,F13&gt;=1600),IF(AND(OR(AB13="*",AB13="***",AB13="E*",AB13="E***"),P13&gt;=2,T13&gt;-2.1),IF(AND(ISNUMBER(BD13),VALUE(BD13)&gt;2),"**","*"),""),"")</f>
        <v/>
      </c>
      <c r="AH13" s="30">
        <v>7</v>
      </c>
      <c r="AI13" s="62">
        <v>84</v>
      </c>
      <c r="AJ13" s="48" t="str">
        <f>IF(AND(S13&gt;=2,T13&gt;=0),IF(AND(ISNUMBER(BD13),VALUE(BD13)&gt;=3),IF(LEN(AQ13)&gt;0,"***","**"),"*"),"")</f>
        <v/>
      </c>
      <c r="AK13" s="42" t="str">
        <f>IF(AND(S13&gt;=3,AND(OR(AND(I13&lt;=7,I13-K13&gt;=3),AND(K13&lt;=7,K13-M13&gt;=3)),N13&lt;=4)),6,IF(S13&gt;=3,"3T",IF(AND(OR(AND(I13&lt;=7,I13-K13&gt;=3),AND(K13&lt;=7,K13-M13&gt;=3)),N13&lt;=4),"3P","")))</f>
        <v/>
      </c>
      <c r="AL13" s="63" t="str">
        <f>IF(OR(K13-M13&gt;=5,T13&gt;4.9,AND(K13-M13&gt;=1,T13&gt;5)),IF(P13&lt;-3,"***",IF(P13&lt;0,"**","*")),"")</f>
        <v/>
      </c>
      <c r="AM13" s="62">
        <v>84</v>
      </c>
      <c r="AN13" s="49" t="str">
        <f>IF(AND(OR(M13=1,M13=2,M13=3,M13=4),Q13&gt;=97.5),"G",IF(OR(AND(N13&lt;=3,M13&lt;8,T13&gt;-1.6,Q13&gt;=95,Q13&lt;300),AND(OR(M13=1,M13=2,M13=3),Q13&lt;97.5)),"GR",""))</f>
        <v/>
      </c>
      <c r="AO13" s="29">
        <v>-1</v>
      </c>
      <c r="AP13" s="28"/>
      <c r="AQ13" s="28"/>
      <c r="AR13" s="28"/>
      <c r="AS13" s="28"/>
      <c r="AT13" s="50" t="str">
        <f>IF(LEN(AN13)&gt;0,IF(AL13="**","$",IF(AL13="***",IF(LEN(AQ13)&gt;0,"$$$","$$"), "")), "")</f>
        <v/>
      </c>
      <c r="AU13" s="48" t="str">
        <f>CONCATENATE(IF(LEN(AN13)&gt;0,IF(AND(AD13="**",AB13="*"),IF(LEN(AQ13)&gt;0,"$$$","$$"),IF(AJ13="***","$$$",IF(AND(AJ13="**",AB13="*"),"$$",IF(AND(OR(AD13="**",AD13="***"),LEN(AQ13)&gt;0),"$$","")))),IF(AND(OR(AD13="**",AD13="***"),LEN(AQ13)&gt;0),"$$","")),IF(AND(T13&lt;2,AQ13="#"),"#",""))</f>
        <v/>
      </c>
      <c r="AV13" s="48" t="str">
        <f>IF(LEN(AN13)&gt;0,IF(AG13="**","$$",IF(AG13="***","$$$",IF(AD13="***",IF(OR(AB13="***",LEN(AQ13)&gt;0),"$$$",""),""))),"")</f>
        <v/>
      </c>
      <c r="AW13" s="26" t="s">
        <v>78</v>
      </c>
      <c r="AX13" s="64">
        <v>99</v>
      </c>
      <c r="AY13" s="65">
        <v>1119</v>
      </c>
      <c r="AZ13" s="24" t="s">
        <v>51</v>
      </c>
      <c r="BA13" s="29">
        <v>80</v>
      </c>
      <c r="BB13" s="66">
        <v>68.466666666666697</v>
      </c>
      <c r="BC13" s="54" t="s">
        <v>369</v>
      </c>
      <c r="BD13" s="29">
        <v>1</v>
      </c>
      <c r="BE13" s="55"/>
      <c r="BF13" s="55"/>
      <c r="BG13" s="55"/>
      <c r="BH13" s="55"/>
      <c r="BI13" s="189" t="s">
        <v>792</v>
      </c>
      <c r="BJ13" s="69" t="s">
        <v>371</v>
      </c>
      <c r="BK13" s="69" t="s">
        <v>793</v>
      </c>
      <c r="BL13" s="68" t="s">
        <v>794</v>
      </c>
      <c r="BM13" s="69" t="s">
        <v>795</v>
      </c>
      <c r="BN13" s="68" t="s">
        <v>796</v>
      </c>
      <c r="BO13" s="17"/>
      <c r="BP13" s="29">
        <v>115</v>
      </c>
      <c r="BQ13" s="29">
        <v>-1</v>
      </c>
      <c r="BR13" s="56">
        <v>102.2</v>
      </c>
      <c r="BS13" s="76" t="s">
        <v>1023</v>
      </c>
      <c r="BT13" s="26"/>
      <c r="BU13" s="26"/>
      <c r="BV13" s="26"/>
      <c r="BW13" s="26" t="s">
        <v>79</v>
      </c>
      <c r="BX13" s="17"/>
      <c r="BY13" s="17"/>
      <c r="BZ13" s="49" t="str">
        <f>IF(AND(S13&gt;=3,AND(OR(AND(I13&lt;=7,I13-K13&gt;=3),AND(K13&lt;=7,K13-M13&gt;=3)),N13&lt;=4)),6,IF(S13&gt;=3,"3T",IF(AND(OR(AND(I13&lt;=7,I13-K13&gt;=3),AND(K13&lt;=7,K13-M13&gt;=3)),N13&lt;=4),"3P","")))</f>
        <v/>
      </c>
    </row>
    <row r="14" spans="1:78" ht="46.5" x14ac:dyDescent="0.25">
      <c r="A14" s="26" t="s">
        <v>2687</v>
      </c>
      <c r="B14" s="26" t="s">
        <v>135</v>
      </c>
      <c r="C14" s="107" t="s">
        <v>836</v>
      </c>
      <c r="D14" s="28"/>
      <c r="E14" s="28"/>
      <c r="F14" s="29">
        <v>1200</v>
      </c>
      <c r="G14" s="30">
        <v>12</v>
      </c>
      <c r="H14" s="31" t="s">
        <v>229</v>
      </c>
      <c r="I14" s="59">
        <v>5</v>
      </c>
      <c r="J14" s="33">
        <v>2</v>
      </c>
      <c r="K14" s="59">
        <v>5</v>
      </c>
      <c r="L14" s="33">
        <v>2</v>
      </c>
      <c r="M14" s="59">
        <v>11</v>
      </c>
      <c r="N14" s="33">
        <v>8</v>
      </c>
      <c r="O14" s="29">
        <v>1.6500000000000099</v>
      </c>
      <c r="P14" s="37">
        <v>0.61666666666666203</v>
      </c>
      <c r="Q14" s="35">
        <v>91.483449591753597</v>
      </c>
      <c r="R14" s="36">
        <v>2.3917247958768</v>
      </c>
      <c r="S14" s="37">
        <v>0</v>
      </c>
      <c r="T14" s="61">
        <v>-5.75</v>
      </c>
      <c r="U14" s="29">
        <v>-0.35000000000000098</v>
      </c>
      <c r="V14" s="60">
        <v>-5</v>
      </c>
      <c r="W14" s="39" t="s">
        <v>79</v>
      </c>
      <c r="X14" s="62">
        <v>82</v>
      </c>
      <c r="Y14" s="29">
        <v>117</v>
      </c>
      <c r="Z14" s="29">
        <v>22</v>
      </c>
      <c r="AA14" s="26" t="s">
        <v>100</v>
      </c>
      <c r="AB14" s="41" t="s">
        <v>32</v>
      </c>
      <c r="AC14" s="42" t="str">
        <f>"" &amp; IF(AND(S14&lt;=-1.5,NOT(ISBLANK(AQ14))),"Z","")</f>
        <v/>
      </c>
      <c r="AD14" s="48" t="str">
        <f>IF(AND(ISNUMBER(BD14),VALUE(BD14)&gt;=3,VALUE(T14)&gt;=-0.5),IF(AND(VALUE(Q14)&gt;=94,VALUE(Q14)&lt;444), IF(VALUE(P14)&gt;=2,"***","**"),"*"),"")</f>
        <v/>
      </c>
      <c r="AE14" s="44"/>
      <c r="AF14" s="45"/>
      <c r="AG14" s="63" t="str">
        <f>IF(OR(F14&lt;1401,F14&gt;=1600),IF(AND(OR(AB14="*",AB14="***",AB14="E*",AB14="E***"),P14&gt;=2,T14&gt;-2.1),IF(AND(ISNUMBER(BD14),VALUE(BD14)&gt;2),"**","*"),""),"")</f>
        <v/>
      </c>
      <c r="AH14" s="30">
        <v>12</v>
      </c>
      <c r="AI14" s="62">
        <v>82</v>
      </c>
      <c r="AJ14" s="48" t="str">
        <f>IF(AND(S14&gt;=2,T14&gt;=0),IF(AND(ISNUMBER(BD14),VALUE(BD14)&gt;=3),IF(LEN(AQ14)&gt;0,"***","**"),"*"),"")</f>
        <v/>
      </c>
      <c r="AK14" s="42" t="str">
        <f>IF(AND(S14&gt;=3,AND(OR(AND(I14&lt;=7,I14-K14&gt;=3),AND(K14&lt;=7,K14-M14&gt;=3)),N14&lt;=4)),6,IF(S14&gt;=3,"3T",IF(AND(OR(AND(I14&lt;=7,I14-K14&gt;=3),AND(K14&lt;=7,K14-M14&gt;=3)),N14&lt;=4),"3P","")))</f>
        <v/>
      </c>
      <c r="AL14" s="63" t="str">
        <f>IF(OR(K14-M14&gt;=5,T14&gt;4.9,AND(K14-M14&gt;=1,T14&gt;5)),IF(P14&lt;-3,"***",IF(P14&lt;0,"**","*")),"")</f>
        <v/>
      </c>
      <c r="AM14" s="62">
        <v>82</v>
      </c>
      <c r="AN14" s="49" t="str">
        <f>IF(AND(OR(M14=1,M14=2,M14=3,M14=4),Q14&gt;=97.5),"G",IF(OR(AND(N14&lt;=3,M14&lt;8,T14&gt;-1.6,Q14&gt;=95,Q14&lt;300),AND(OR(M14=1,M14=2,M14=3),Q14&lt;97.5)),"GR",""))</f>
        <v/>
      </c>
      <c r="AO14" s="29">
        <v>0</v>
      </c>
      <c r="AP14" s="28"/>
      <c r="AQ14" s="28"/>
      <c r="AR14" s="28"/>
      <c r="AS14" s="28"/>
      <c r="AT14" s="50" t="str">
        <f>IF(LEN(AN14)&gt;0,IF(AL14="**","$",IF(AL14="***",IF(LEN(AQ14)&gt;0,"$$$","$$"), "")), "")</f>
        <v/>
      </c>
      <c r="AU14" s="48" t="str">
        <f>CONCATENATE(IF(LEN(AN14)&gt;0,IF(AND(AD14="**",AB14="*"),IF(LEN(AQ14)&gt;0,"$$$","$$"),IF(AJ14="***","$$$",IF(AND(AJ14="**",AB14="*"),"$$",IF(AND(OR(AD14="**",AD14="***"),LEN(AQ14)&gt;0),"$$","")))),IF(AND(OR(AD14="**",AD14="***"),LEN(AQ14)&gt;0),"$$","")),IF(AND(T14&lt;2,AQ14="#"),"#",""))</f>
        <v/>
      </c>
      <c r="AV14" s="48" t="str">
        <f>IF(LEN(AN14)&gt;0,IF(AG14="**","$$",IF(AG14="***","$$$",IF(AD14="***",IF(OR(AB14="***",LEN(AQ14)&gt;0),"$$$",""),""))),"")</f>
        <v/>
      </c>
      <c r="AW14" s="26" t="s">
        <v>229</v>
      </c>
      <c r="AX14" s="51">
        <v>97</v>
      </c>
      <c r="AY14" s="65">
        <v>1131</v>
      </c>
      <c r="AZ14" s="24" t="s">
        <v>51</v>
      </c>
      <c r="BA14" s="29">
        <v>88.283449591753595</v>
      </c>
      <c r="BB14" s="53">
        <v>71.475449591753602</v>
      </c>
      <c r="BC14" s="54" t="s">
        <v>2435</v>
      </c>
      <c r="BD14" s="29">
        <v>3</v>
      </c>
      <c r="BE14" s="55"/>
      <c r="BF14" s="55"/>
      <c r="BG14" s="55"/>
      <c r="BH14" s="55"/>
      <c r="BI14" s="190" t="s">
        <v>885</v>
      </c>
      <c r="BJ14" s="68" t="s">
        <v>789</v>
      </c>
      <c r="BK14" s="69" t="s">
        <v>886</v>
      </c>
      <c r="BL14" s="68" t="s">
        <v>736</v>
      </c>
      <c r="BM14" s="68" t="s">
        <v>807</v>
      </c>
      <c r="BN14" s="68" t="s">
        <v>839</v>
      </c>
      <c r="BO14" s="17"/>
      <c r="BP14" s="29">
        <v>117</v>
      </c>
      <c r="BQ14" s="29">
        <v>0</v>
      </c>
      <c r="BR14" s="56">
        <v>99.15</v>
      </c>
      <c r="BS14" s="57" t="s">
        <v>61</v>
      </c>
      <c r="BT14" s="26"/>
      <c r="BU14" s="26"/>
      <c r="BV14" s="26"/>
      <c r="BW14" s="26" t="s">
        <v>79</v>
      </c>
      <c r="BX14" s="17"/>
      <c r="BY14" s="17"/>
      <c r="BZ14" s="49" t="str">
        <f>IF(AND(S14&gt;=3,AND(OR(AND(I14&lt;=7,I14-K14&gt;=3),AND(K14&lt;=7,K14-M14&gt;=3)),N14&lt;=4)),6,IF(S14&gt;=3,"3T",IF(AND(OR(AND(I14&lt;=7,I14-K14&gt;=3),AND(K14&lt;=7,K14-M14&gt;=3)),N14&lt;=4),"3P","")))</f>
        <v/>
      </c>
    </row>
    <row r="15" spans="1:78" ht="30" customHeight="1" x14ac:dyDescent="0.25">
      <c r="A15" s="175" t="s">
        <v>153</v>
      </c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5"/>
      <c r="BI15" s="155"/>
      <c r="BJ15" s="155"/>
      <c r="BK15" s="155"/>
      <c r="BL15" s="155"/>
      <c r="BM15" s="155"/>
      <c r="BN15" s="155"/>
      <c r="BO15" s="155"/>
      <c r="BP15" s="155"/>
      <c r="BQ15" s="155"/>
      <c r="BR15" s="155"/>
      <c r="BS15" s="155"/>
      <c r="BT15" s="155"/>
      <c r="BU15" s="155"/>
      <c r="BV15" s="155"/>
      <c r="BW15" s="155"/>
      <c r="BX15" s="155"/>
      <c r="BY15" s="17"/>
      <c r="BZ15" s="49"/>
    </row>
    <row r="16" spans="1:78" ht="46.5" x14ac:dyDescent="0.25">
      <c r="A16" s="26" t="s">
        <v>2687</v>
      </c>
      <c r="B16" s="26" t="s">
        <v>187</v>
      </c>
      <c r="C16" s="27" t="s">
        <v>212</v>
      </c>
      <c r="D16" s="28"/>
      <c r="E16" s="28"/>
      <c r="F16" s="58">
        <v>1400</v>
      </c>
      <c r="G16" s="30">
        <v>5</v>
      </c>
      <c r="H16" s="31" t="s">
        <v>6</v>
      </c>
      <c r="I16" s="32">
        <v>4</v>
      </c>
      <c r="J16" s="33">
        <v>3</v>
      </c>
      <c r="K16" s="70">
        <v>3</v>
      </c>
      <c r="L16" s="71">
        <v>1</v>
      </c>
      <c r="M16" s="32">
        <v>11</v>
      </c>
      <c r="N16" s="33">
        <v>4</v>
      </c>
      <c r="O16" s="29">
        <v>2.0500000000000198</v>
      </c>
      <c r="P16" s="37">
        <v>2.3187499999999899</v>
      </c>
      <c r="Q16" s="35">
        <v>96.182616594503003</v>
      </c>
      <c r="R16" s="36">
        <v>1.4413082972514999</v>
      </c>
      <c r="S16" s="114">
        <v>2</v>
      </c>
      <c r="T16" s="61">
        <v>-3.5</v>
      </c>
      <c r="U16" s="29">
        <v>-1.05</v>
      </c>
      <c r="V16" s="60">
        <v>-3.7999999999999901</v>
      </c>
      <c r="W16" s="39" t="s">
        <v>79</v>
      </c>
      <c r="X16" s="62">
        <v>80</v>
      </c>
      <c r="Y16" s="29">
        <v>135</v>
      </c>
      <c r="Z16" s="29">
        <v>21</v>
      </c>
      <c r="AA16" s="26" t="s">
        <v>64</v>
      </c>
      <c r="AB16" s="41" t="s">
        <v>58</v>
      </c>
      <c r="AC16" s="42" t="str">
        <f>"" &amp; IF(AND(S16&lt;=-1.5,NOT(ISBLANK(AQ16))),"Z","")</f>
        <v/>
      </c>
      <c r="AD16" s="48" t="str">
        <f>IF(AND(ISNUMBER(BD16),VALUE(BD16)&gt;=3,VALUE(T16)&gt;=-0.5),IF(AND(VALUE(Q16)&gt;=94,VALUE(Q16)&lt;444), IF(VALUE(P16)&gt;=2,"***","**"),"*"),"")</f>
        <v/>
      </c>
      <c r="AE16" s="44"/>
      <c r="AF16" s="45"/>
      <c r="AG16" s="63" t="str">
        <f>IF(OR(F16&lt;1401,F16&gt;=1600),IF(AND(OR(AB16="*",AB16="***",AB16="E*",AB16="E***"),P16&gt;=2,T16&gt;-2.1),IF(AND(ISNUMBER(BD16),VALUE(BD16)&gt;2),"**","*"),""),"")</f>
        <v/>
      </c>
      <c r="AH16" s="30">
        <v>5</v>
      </c>
      <c r="AI16" s="62">
        <v>80</v>
      </c>
      <c r="AJ16" s="48" t="str">
        <f>IF(AND(S16&gt;=2,T16&gt;=0),IF(AND(ISNUMBER(BD16),VALUE(BD16)&gt;=3),IF(LEN(AQ16)&gt;0,"***","**"),"*"),"")</f>
        <v/>
      </c>
      <c r="AK16" s="42" t="str">
        <f>IF(AND(S16&gt;=3,AND(OR(AND(I16&lt;=7,I16-K16&gt;=3),AND(K16&lt;=7,K16-M16&gt;=3)),N16&lt;=4)),6,IF(S16&gt;=3,"3T",IF(AND(OR(AND(I16&lt;=7,I16-K16&gt;=3),AND(K16&lt;=7,K16-M16&gt;=3)),N16&lt;=4),"3P","")))</f>
        <v/>
      </c>
      <c r="AL16" s="63" t="str">
        <f>IF(OR(K16-M16&gt;=5,T16&gt;4.9,AND(K16-M16&gt;=1,T16&gt;5)),IF(P16&lt;-3,"***",IF(P16&lt;0,"**","*")),"")</f>
        <v/>
      </c>
      <c r="AM16" s="62">
        <v>80</v>
      </c>
      <c r="AN16" s="49" t="str">
        <f>IF(AND(OR(M16=1,M16=2,M16=3,M16=4),Q16&gt;=97.5),"G",IF(OR(AND(N16&lt;=3,M16&lt;8,T16&gt;-1.6,Q16&gt;=95,Q16&lt;300),AND(OR(M16=1,M16=2,M16=3),Q16&lt;97.5)),"GR",""))</f>
        <v/>
      </c>
      <c r="AO16" s="29">
        <v>-1</v>
      </c>
      <c r="AP16" s="28"/>
      <c r="AQ16" s="28"/>
      <c r="AR16" s="28"/>
      <c r="AS16" s="28"/>
      <c r="AT16" s="50" t="str">
        <f>IF(LEN(AN16)&gt;0,IF(AL16="**","$",IF(AL16="***",IF(LEN(AQ16)&gt;0,"$$$","$$"), "")), "")</f>
        <v/>
      </c>
      <c r="AU16" s="48" t="str">
        <f>CONCATENATE(IF(LEN(AN16)&gt;0,IF(AND(AD16="**",AB16="*"),IF(LEN(AQ16)&gt;0,"$$$","$$"),IF(AJ16="***","$$$",IF(AND(AJ16="**",AB16="*"),"$$",IF(AND(OR(AD16="**",AD16="***"),LEN(AQ16)&gt;0),"$$","")))),IF(AND(OR(AD16="**",AD16="***"),LEN(AQ16)&gt;0),"$$","")),IF(AND(T16&lt;2,AQ16="#"),"#",""))</f>
        <v/>
      </c>
      <c r="AV16" s="48" t="str">
        <f>IF(LEN(AN16)&gt;0,IF(AG16="**","$$",IF(AG16="***","$$$",IF(AD16="***",IF(OR(AB16="***",LEN(AQ16)&gt;0),"$$$",""),""))),"")</f>
        <v/>
      </c>
      <c r="AW16" s="26" t="s">
        <v>6</v>
      </c>
      <c r="AX16" s="74">
        <v>20</v>
      </c>
      <c r="AY16" s="65">
        <v>1130</v>
      </c>
      <c r="AZ16" s="24" t="s">
        <v>51</v>
      </c>
      <c r="BA16" s="29">
        <v>89.382616594503006</v>
      </c>
      <c r="BB16" s="66">
        <v>92.556616594502998</v>
      </c>
      <c r="BC16" s="54" t="s">
        <v>369</v>
      </c>
      <c r="BD16" s="29">
        <v>1</v>
      </c>
      <c r="BE16" s="55"/>
      <c r="BF16" s="55"/>
      <c r="BG16" s="55"/>
      <c r="BH16" s="55"/>
      <c r="BI16" s="190" t="s">
        <v>2700</v>
      </c>
      <c r="BJ16" s="69" t="s">
        <v>383</v>
      </c>
      <c r="BK16" s="68" t="s">
        <v>382</v>
      </c>
      <c r="BL16" s="68" t="s">
        <v>2675</v>
      </c>
      <c r="BM16" s="68" t="s">
        <v>948</v>
      </c>
      <c r="BN16" s="68" t="s">
        <v>336</v>
      </c>
      <c r="BO16" s="17"/>
      <c r="BP16" s="29">
        <v>135</v>
      </c>
      <c r="BQ16" s="29">
        <v>-1</v>
      </c>
      <c r="BR16" s="56">
        <v>99.7</v>
      </c>
      <c r="BS16" s="76" t="s">
        <v>432</v>
      </c>
      <c r="BT16" s="26"/>
      <c r="BU16" s="26"/>
      <c r="BV16" s="26"/>
      <c r="BW16" s="26" t="s">
        <v>79</v>
      </c>
      <c r="BX16" s="17"/>
      <c r="BY16" s="17"/>
      <c r="BZ16" s="49" t="str">
        <f>IF(AND(S16&gt;=3,AND(OR(AND(I16&lt;=7,I16-K16&gt;=3),AND(K16&lt;=7,K16-M16&gt;=3)),N16&lt;=4)),6,IF(S16&gt;=3,"3T",IF(AND(OR(AND(I16&lt;=7,I16-K16&gt;=3),AND(K16&lt;=7,K16-M16&gt;=3)),N16&lt;=4),"3P","")))</f>
        <v/>
      </c>
    </row>
    <row r="17" spans="1:78" ht="46.5" x14ac:dyDescent="0.25">
      <c r="A17" s="26" t="s">
        <v>2687</v>
      </c>
      <c r="B17" s="26" t="s">
        <v>191</v>
      </c>
      <c r="C17" s="27" t="s">
        <v>378</v>
      </c>
      <c r="D17" s="28"/>
      <c r="E17" s="28"/>
      <c r="F17" s="58">
        <v>1400</v>
      </c>
      <c r="G17" s="30">
        <v>7</v>
      </c>
      <c r="H17" s="31" t="s">
        <v>78</v>
      </c>
      <c r="I17" s="32">
        <v>1</v>
      </c>
      <c r="J17" s="33">
        <v>0</v>
      </c>
      <c r="K17" s="32">
        <v>1</v>
      </c>
      <c r="L17" s="33">
        <v>0</v>
      </c>
      <c r="M17" s="32">
        <v>9</v>
      </c>
      <c r="N17" s="33">
        <v>4</v>
      </c>
      <c r="O17" s="29">
        <v>-9.9999999999980105E-2</v>
      </c>
      <c r="P17" s="37">
        <v>1.4437499999999901</v>
      </c>
      <c r="Q17" s="35">
        <v>95.419131371157803</v>
      </c>
      <c r="R17" s="36">
        <v>1.2095656855789401</v>
      </c>
      <c r="S17" s="37">
        <v>0</v>
      </c>
      <c r="T17" s="61">
        <v>-4.25</v>
      </c>
      <c r="U17" s="29">
        <v>0.250000000000004</v>
      </c>
      <c r="V17" s="60">
        <v>-3.2499999999999898</v>
      </c>
      <c r="W17" s="39" t="s">
        <v>79</v>
      </c>
      <c r="X17" s="62">
        <v>78</v>
      </c>
      <c r="Y17" s="29">
        <v>135</v>
      </c>
      <c r="Z17" s="29">
        <v>28</v>
      </c>
      <c r="AA17" s="85" t="s">
        <v>119</v>
      </c>
      <c r="AB17" s="41" t="s">
        <v>32</v>
      </c>
      <c r="AC17" s="42" t="str">
        <f>"" &amp; IF(AND(S17&lt;=-1.5,NOT(ISBLANK(AQ17))),"Z","")</f>
        <v/>
      </c>
      <c r="AD17" s="48" t="str">
        <f>IF(AND(ISNUMBER(BD17),VALUE(BD17)&gt;=3,VALUE(T17)&gt;=-0.5),IF(AND(VALUE(Q17)&gt;=94,VALUE(Q17)&lt;444), IF(VALUE(P17)&gt;=2,"***","**"),"*"),"")</f>
        <v/>
      </c>
      <c r="AE17" s="44"/>
      <c r="AF17" s="45"/>
      <c r="AG17" s="63" t="str">
        <f>IF(OR(F17&lt;1401,F17&gt;=1600),IF(AND(OR(AB17="*",AB17="***",AB17="E*",AB17="E***"),P17&gt;=2,T17&gt;-2.1),IF(AND(ISNUMBER(BD17),VALUE(BD17)&gt;2),"**","*"),""),"")</f>
        <v/>
      </c>
      <c r="AH17" s="30">
        <v>7</v>
      </c>
      <c r="AI17" s="62">
        <v>78</v>
      </c>
      <c r="AJ17" s="48" t="str">
        <f>IF(AND(S17&gt;=2,T17&gt;=0),IF(AND(ISNUMBER(BD17),VALUE(BD17)&gt;=3),IF(LEN(AQ17)&gt;0,"***","**"),"*"),"")</f>
        <v/>
      </c>
      <c r="AK17" s="42" t="str">
        <f>IF(AND(S17&gt;=3,AND(OR(AND(I17&lt;=7,I17-K17&gt;=3),AND(K17&lt;=7,K17-M17&gt;=3)),N17&lt;=4)),6,IF(S17&gt;=3,"3T",IF(AND(OR(AND(I17&lt;=7,I17-K17&gt;=3),AND(K17&lt;=7,K17-M17&gt;=3)),N17&lt;=4),"3P","")))</f>
        <v/>
      </c>
      <c r="AL17" s="63" t="str">
        <f>IF(OR(K17-M17&gt;=5,T17&gt;4.9,AND(K17-M17&gt;=1,T17&gt;5)),IF(P17&lt;-3,"***",IF(P17&lt;0,"**","*")),"")</f>
        <v/>
      </c>
      <c r="AM17" s="62">
        <v>78</v>
      </c>
      <c r="AN17" s="49" t="str">
        <f>IF(AND(OR(M17=1,M17=2,M17=3,M17=4),Q17&gt;=97.5),"G",IF(OR(AND(N17&lt;=3,M17&lt;8,T17&gt;-1.6,Q17&gt;=95,Q17&lt;300),AND(OR(M17=1,M17=2,M17=3),Q17&lt;97.5)),"GR",""))</f>
        <v/>
      </c>
      <c r="AO17" s="29">
        <v>0</v>
      </c>
      <c r="AP17" s="28"/>
      <c r="AQ17" s="28"/>
      <c r="AR17" s="28"/>
      <c r="AS17" s="28" t="s">
        <v>66</v>
      </c>
      <c r="AT17" s="50" t="str">
        <f>IF(LEN(AN17)&gt;0,IF(AL17="**","$",IF(AL17="***",IF(LEN(AQ17)&gt;0,"$$$","$$"), "")), "")</f>
        <v/>
      </c>
      <c r="AU17" s="48" t="str">
        <f>CONCATENATE(IF(LEN(AN17)&gt;0,IF(AND(AD17="**",AB17="*"),IF(LEN(AQ17)&gt;0,"$$$","$$"),IF(AJ17="***","$$$",IF(AND(AJ17="**",AB17="*"),"$$",IF(AND(OR(AD17="**",AD17="***"),LEN(AQ17)&gt;0),"$$","")))),IF(AND(OR(AD17="**",AD17="***"),LEN(AQ17)&gt;0),"$$","")),IF(AND(T17&lt;2,AQ17="#"),"#",""))</f>
        <v/>
      </c>
      <c r="AV17" s="48" t="str">
        <f>IF(LEN(AN17)&gt;0,IF(AG17="**","$$",IF(AG17="***","$$$",IF(AD17="***",IF(OR(AB17="***",LEN(AQ17)&gt;0),"$$$",""),""))),"")</f>
        <v/>
      </c>
      <c r="AW17" s="26" t="s">
        <v>78</v>
      </c>
      <c r="AX17" s="51">
        <v>27</v>
      </c>
      <c r="AY17" s="65">
        <v>1134</v>
      </c>
      <c r="AZ17" s="24" t="s">
        <v>226</v>
      </c>
      <c r="BA17" s="29">
        <v>88.919131371157903</v>
      </c>
      <c r="BB17" s="66">
        <v>90.232331371157898</v>
      </c>
      <c r="BC17" s="54" t="s">
        <v>2701</v>
      </c>
      <c r="BD17" s="29">
        <v>1</v>
      </c>
      <c r="BE17" s="55"/>
      <c r="BF17" s="55"/>
      <c r="BG17" s="55"/>
      <c r="BH17" s="55"/>
      <c r="BI17" s="190" t="s">
        <v>2604</v>
      </c>
      <c r="BJ17" s="68" t="s">
        <v>162</v>
      </c>
      <c r="BK17" s="68" t="s">
        <v>842</v>
      </c>
      <c r="BL17" s="69" t="s">
        <v>1076</v>
      </c>
      <c r="BM17" s="68" t="s">
        <v>2472</v>
      </c>
      <c r="BN17" s="68" t="s">
        <v>142</v>
      </c>
      <c r="BO17" s="17"/>
      <c r="BP17" s="29">
        <v>135</v>
      </c>
      <c r="BQ17" s="29">
        <v>0</v>
      </c>
      <c r="BR17" s="56">
        <v>100.15</v>
      </c>
      <c r="BS17" s="76" t="s">
        <v>88</v>
      </c>
      <c r="BT17" s="26"/>
      <c r="BU17" s="26"/>
      <c r="BV17" s="26"/>
      <c r="BW17" s="26" t="s">
        <v>79</v>
      </c>
      <c r="BX17" s="17"/>
      <c r="BY17" s="17"/>
      <c r="BZ17" s="49" t="str">
        <f>IF(AND(S17&gt;=3,AND(OR(AND(I17&lt;=7,I17-K17&gt;=3),AND(K17&lt;=7,K17-M17&gt;=3)),N17&lt;=4)),6,IF(S17&gt;=3,"3T",IF(AND(OR(AND(I17&lt;=7,I17-K17&gt;=3),AND(K17&lt;=7,K17-M17&gt;=3)),N17&lt;=4),"3P","")))</f>
        <v/>
      </c>
    </row>
    <row r="18" spans="1:78" ht="15.95" customHeight="1" x14ac:dyDescent="0.25">
      <c r="A18" s="162"/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7"/>
      <c r="BZ18" s="49"/>
    </row>
    <row r="19" spans="1:78" ht="36" customHeight="1" x14ac:dyDescent="0.25">
      <c r="A19" s="17"/>
      <c r="B19" s="173" t="s">
        <v>561</v>
      </c>
      <c r="C19" s="173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65" t="s">
        <v>562</v>
      </c>
      <c r="R19" s="165"/>
      <c r="S19" s="17"/>
      <c r="T19" s="90" t="s">
        <v>145</v>
      </c>
      <c r="U19" s="17"/>
      <c r="V19" s="17"/>
      <c r="W19" s="17"/>
      <c r="X19" s="91">
        <v>76</v>
      </c>
      <c r="Y19" s="92" t="s">
        <v>146</v>
      </c>
      <c r="Z19" s="93">
        <v>35</v>
      </c>
      <c r="AA19" s="104">
        <v>4</v>
      </c>
      <c r="AB19" s="17"/>
      <c r="AC19" s="17"/>
      <c r="AD19" s="17"/>
      <c r="AE19" s="17"/>
      <c r="AF19" s="17"/>
      <c r="AG19" s="17"/>
      <c r="AH19" s="17"/>
      <c r="AI19" s="91">
        <v>76</v>
      </c>
      <c r="AJ19" s="17"/>
      <c r="AK19" s="17"/>
      <c r="AL19" s="17"/>
      <c r="AM19" s="91">
        <v>76</v>
      </c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66">
        <v>0</v>
      </c>
      <c r="AY19" s="95">
        <v>1135</v>
      </c>
      <c r="AZ19" s="17"/>
      <c r="BA19" s="17"/>
      <c r="BB19" s="17"/>
      <c r="BC19" s="17"/>
      <c r="BD19" s="17"/>
      <c r="BE19" s="17"/>
      <c r="BF19" s="17"/>
      <c r="BG19" s="17"/>
      <c r="BH19" s="17"/>
      <c r="BI19" s="187"/>
      <c r="BJ19" s="17"/>
      <c r="BK19" s="17"/>
      <c r="BL19" s="17"/>
      <c r="BM19" s="17"/>
      <c r="BN19" s="17"/>
      <c r="BO19" s="17"/>
      <c r="BP19" s="92" t="s">
        <v>146</v>
      </c>
      <c r="BQ19" s="17"/>
      <c r="BR19" s="17"/>
      <c r="BS19" s="17"/>
      <c r="BT19" s="17"/>
      <c r="BU19" s="17"/>
      <c r="BV19" s="17"/>
      <c r="BW19" s="17"/>
      <c r="BX19" s="29">
        <v>0</v>
      </c>
      <c r="BY19" s="26" t="s">
        <v>149</v>
      </c>
      <c r="BZ19" s="17"/>
    </row>
    <row r="20" spans="1:78" x14ac:dyDescent="0.25">
      <c r="A20" s="17"/>
      <c r="B20" s="173"/>
      <c r="C20" s="173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68" t="s">
        <v>2702</v>
      </c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67"/>
      <c r="AY20" s="96" t="s">
        <v>291</v>
      </c>
      <c r="AZ20" s="17"/>
      <c r="BA20" s="17"/>
      <c r="BB20" s="17"/>
      <c r="BC20" s="17"/>
      <c r="BD20" s="17"/>
      <c r="BE20" s="17"/>
      <c r="BF20" s="17"/>
      <c r="BG20" s="17"/>
      <c r="BH20" s="17"/>
      <c r="BI20" s="18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</row>
    <row r="21" spans="1:78" ht="30" customHeight="1" x14ac:dyDescent="0.25">
      <c r="A21" s="172" t="s">
        <v>2703</v>
      </c>
      <c r="B21" s="153"/>
      <c r="C21" s="153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153"/>
      <c r="AU21" s="153"/>
      <c r="AV21" s="153"/>
      <c r="AW21" s="153"/>
      <c r="AX21" s="153"/>
      <c r="AY21" s="153"/>
      <c r="AZ21" s="153"/>
      <c r="BA21" s="153"/>
      <c r="BB21" s="153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3"/>
      <c r="BN21" s="153"/>
      <c r="BO21" s="153"/>
      <c r="BP21" s="153"/>
      <c r="BQ21" s="153"/>
      <c r="BR21" s="153"/>
      <c r="BS21" s="153"/>
      <c r="BT21" s="153"/>
      <c r="BU21" s="153"/>
      <c r="BV21" s="153"/>
      <c r="BW21" s="153"/>
      <c r="BX21" s="153"/>
      <c r="BY21" s="17"/>
      <c r="BZ21" s="17"/>
    </row>
    <row r="22" spans="1:78" x14ac:dyDescent="0.25">
      <c r="A22" s="18" t="s">
        <v>1</v>
      </c>
      <c r="B22" s="18" t="s">
        <v>2</v>
      </c>
      <c r="C22" s="18" t="s">
        <v>3</v>
      </c>
      <c r="D22" s="19"/>
      <c r="E22" s="19"/>
      <c r="F22" s="18" t="s">
        <v>4</v>
      </c>
      <c r="G22" s="20" t="s">
        <v>5</v>
      </c>
      <c r="H22" s="21" t="s">
        <v>6</v>
      </c>
      <c r="I22" s="154" t="s">
        <v>7</v>
      </c>
      <c r="J22" s="155"/>
      <c r="K22" s="155"/>
      <c r="L22" s="155"/>
      <c r="M22" s="155"/>
      <c r="N22" s="155"/>
      <c r="O22" s="21" t="s">
        <v>8</v>
      </c>
      <c r="P22" s="21" t="s">
        <v>9</v>
      </c>
      <c r="Q22" s="22" t="s">
        <v>10</v>
      </c>
      <c r="R22" s="22" t="s">
        <v>11</v>
      </c>
      <c r="S22" s="21" t="s">
        <v>12</v>
      </c>
      <c r="T22" s="21" t="s">
        <v>13</v>
      </c>
      <c r="U22" s="21" t="s">
        <v>14</v>
      </c>
      <c r="V22" s="21" t="s">
        <v>15</v>
      </c>
      <c r="W22" s="23" t="s">
        <v>16</v>
      </c>
      <c r="X22" s="21" t="s">
        <v>17</v>
      </c>
      <c r="Y22" s="21" t="s">
        <v>18</v>
      </c>
      <c r="Z22" s="21" t="s">
        <v>19</v>
      </c>
      <c r="AA22" s="21" t="s">
        <v>20</v>
      </c>
      <c r="AB22" s="21" t="s">
        <v>21</v>
      </c>
      <c r="AC22" s="21" t="s">
        <v>22</v>
      </c>
      <c r="AD22" s="21" t="s">
        <v>23</v>
      </c>
      <c r="AE22" s="21" t="s">
        <v>24</v>
      </c>
      <c r="AF22" s="21" t="s">
        <v>25</v>
      </c>
      <c r="AG22" s="21" t="s">
        <v>26</v>
      </c>
      <c r="AH22" s="21" t="s">
        <v>5</v>
      </c>
      <c r="AI22" s="21" t="s">
        <v>17</v>
      </c>
      <c r="AJ22" s="21" t="s">
        <v>27</v>
      </c>
      <c r="AK22" s="21" t="s">
        <v>28</v>
      </c>
      <c r="AL22" s="21" t="s">
        <v>29</v>
      </c>
      <c r="AM22" s="21" t="s">
        <v>17</v>
      </c>
      <c r="AN22" s="21" t="s">
        <v>30</v>
      </c>
      <c r="AO22" s="21" t="s">
        <v>31</v>
      </c>
      <c r="AP22" s="21" t="s">
        <v>32</v>
      </c>
      <c r="AQ22" s="21" t="s">
        <v>33</v>
      </c>
      <c r="AR22" s="21" t="s">
        <v>34</v>
      </c>
      <c r="AS22" s="21" t="s">
        <v>35</v>
      </c>
      <c r="AT22" s="21" t="s">
        <v>36</v>
      </c>
      <c r="AU22" s="21" t="s">
        <v>37</v>
      </c>
      <c r="AV22" s="21" t="s">
        <v>38</v>
      </c>
      <c r="AW22" s="21" t="s">
        <v>6</v>
      </c>
      <c r="AX22" s="21" t="s">
        <v>39</v>
      </c>
      <c r="AY22" s="21" t="s">
        <v>40</v>
      </c>
      <c r="AZ22" s="24" t="s">
        <v>41</v>
      </c>
      <c r="BA22" s="21" t="s">
        <v>42</v>
      </c>
      <c r="BB22" s="21" t="s">
        <v>43</v>
      </c>
      <c r="BC22" s="21" t="s">
        <v>44</v>
      </c>
      <c r="BD22" s="21" t="s">
        <v>45</v>
      </c>
      <c r="BE22" s="21" t="s">
        <v>46</v>
      </c>
      <c r="BF22" s="21" t="s">
        <v>47</v>
      </c>
      <c r="BG22" s="21" t="s">
        <v>48</v>
      </c>
      <c r="BH22" s="21" t="s">
        <v>49</v>
      </c>
      <c r="BI22" s="186"/>
      <c r="BJ22" s="25"/>
      <c r="BK22" s="25"/>
      <c r="BL22" s="25"/>
      <c r="BM22" s="25"/>
      <c r="BN22" s="25"/>
      <c r="BO22" s="25"/>
      <c r="BP22" s="21" t="s">
        <v>18</v>
      </c>
      <c r="BQ22" s="21" t="s">
        <v>31</v>
      </c>
      <c r="BR22" s="21" t="s">
        <v>50</v>
      </c>
      <c r="BS22" s="21" t="s">
        <v>51</v>
      </c>
      <c r="BT22" s="25"/>
      <c r="BU22" s="25"/>
      <c r="BV22" s="21" t="s">
        <v>24</v>
      </c>
      <c r="BW22" s="21" t="s">
        <v>16</v>
      </c>
      <c r="BX22" s="21" t="s">
        <v>52</v>
      </c>
      <c r="BY22" s="21" t="s">
        <v>53</v>
      </c>
      <c r="BZ22" s="21" t="s">
        <v>28</v>
      </c>
    </row>
    <row r="23" spans="1:78" ht="46.5" x14ac:dyDescent="0.25">
      <c r="A23" s="26" t="s">
        <v>2704</v>
      </c>
      <c r="B23" s="26" t="s">
        <v>62</v>
      </c>
      <c r="C23" s="27" t="s">
        <v>63</v>
      </c>
      <c r="D23" s="28"/>
      <c r="E23" s="28"/>
      <c r="F23" s="58">
        <v>1400</v>
      </c>
      <c r="G23" s="80">
        <v>11</v>
      </c>
      <c r="H23" s="31" t="s">
        <v>6</v>
      </c>
      <c r="I23" s="59">
        <v>11</v>
      </c>
      <c r="J23" s="33">
        <v>6</v>
      </c>
      <c r="K23" s="59">
        <v>12</v>
      </c>
      <c r="L23" s="33">
        <v>6</v>
      </c>
      <c r="M23" s="59">
        <v>3</v>
      </c>
      <c r="N23" s="33">
        <v>1</v>
      </c>
      <c r="O23" s="29">
        <v>0.15000000000000599</v>
      </c>
      <c r="P23" s="29">
        <v>-2.0857142857142699</v>
      </c>
      <c r="Q23" s="35">
        <v>93.209941371529098</v>
      </c>
      <c r="R23" s="35">
        <v>-2.4950293142355</v>
      </c>
      <c r="S23" s="37">
        <v>0</v>
      </c>
      <c r="T23" s="38">
        <v>4.75</v>
      </c>
      <c r="U23" s="29">
        <v>2.0499999999999998</v>
      </c>
      <c r="V23" s="29">
        <v>5.7499999999999902</v>
      </c>
      <c r="W23" s="39"/>
      <c r="X23" s="40">
        <v>49</v>
      </c>
      <c r="Y23" s="72">
        <v>124</v>
      </c>
      <c r="Z23" s="17"/>
      <c r="AA23" s="26" t="s">
        <v>57</v>
      </c>
      <c r="AB23" s="41" t="s">
        <v>58</v>
      </c>
      <c r="AC23" s="42" t="str">
        <f>"" &amp; IF(AND(S23&lt;=-1.5,NOT(ISBLANK(AQ23))),"Z","")</f>
        <v/>
      </c>
      <c r="AD23" s="43" t="str">
        <f>IF(AND(ISNUMBER(BD23),VALUE(BD23)&gt;=3,VALUE(T23)&gt;=-0.5),IF(AND(VALUE(Q23)&gt;=94,VALUE(Q23)&lt;444), IF(VALUE(P23)&gt;=2,"***","**"),"*"),"")</f>
        <v>*</v>
      </c>
      <c r="AE23" s="48" t="str">
        <f>IF(AND(BD23&gt;2,OR(ISNUMBER(SEARCH("P",AA23)),ISNUMBER(SEARCH("EP",AA23)),ISNUMBER(SEARCH("E",AA23)))),"WP@",IF(BD23&gt;2,"W@",IF(OR(ISNUMBER(SEARCH("P",AA23)),ISNUMBER(SEARCH("EP",AA23)),ISNUMBER(SEARCH("E",AA23))),"P@","@")))</f>
        <v>W@</v>
      </c>
      <c r="AF23" s="45" t="s">
        <v>1532</v>
      </c>
      <c r="AG23" s="46" t="str">
        <f>IF(OR(F23&lt;1401,F23&gt;=1600),IF(AND(OR(AB23="*",AB23="***",AB23="E*",AB23="E***"),P23&gt;=2,T23&gt;-2.1),IF(AND(ISNUMBER(BD23),VALUE(BD23)&gt;2),"**","*"),""),"")</f>
        <v/>
      </c>
      <c r="AH23" s="30">
        <v>11</v>
      </c>
      <c r="AI23" s="47">
        <v>49</v>
      </c>
      <c r="AJ23" s="48" t="str">
        <f>IF(AND(S23&gt;=2,T23&gt;=0),IF(AND(ISNUMBER(BD23),VALUE(BD23)&gt;=3),IF(LEN(AQ23)&gt;0,"***","**"),"*"),"")</f>
        <v/>
      </c>
      <c r="AK23" s="42" t="str">
        <f>IF(AND(S23&gt;=3,AND(OR(AND(I23&lt;=7,I23-K23&gt;=3),AND(K23&lt;=7,K23-M23&gt;=3)),N23&lt;=4)),6,IF(S23&gt;=3,"3T",IF(AND(OR(AND(I23&lt;=7,I23-K23&gt;=3),AND(K23&lt;=7,K23-M23&gt;=3)),N23&lt;=4),"3P","")))</f>
        <v/>
      </c>
      <c r="AL23" s="46" t="str">
        <f>IF(OR(K23-M23&gt;=5,T23&gt;4.9,AND(K23-M23&gt;=1,T23&gt;5)),IF(P23&lt;-3,"***",IF(P23&lt;0,"**","*")),"")</f>
        <v>**</v>
      </c>
      <c r="AM23" s="40">
        <v>49</v>
      </c>
      <c r="AN23" s="49" t="str">
        <f>IF(AND(OR(M23=1,M23=2,M23=3,M23=4),Q23&gt;=97.5),"G",IF(OR(AND(N23&lt;=3,M23&lt;8,T23&gt;-1.6,Q23&gt;=95,Q23&lt;300),AND(OR(M23=1,M23=2,M23=3),Q23&lt;97.5)),"GR",""))</f>
        <v>GR</v>
      </c>
      <c r="AO23" s="82">
        <v>2</v>
      </c>
      <c r="AP23" s="28" t="s">
        <v>32</v>
      </c>
      <c r="AQ23" s="28" t="s">
        <v>33</v>
      </c>
      <c r="AR23" s="28"/>
      <c r="AS23" s="28"/>
      <c r="AT23" s="50" t="str">
        <f>IF(LEN(AN23)&gt;0,IF(AL23="**","$",IF(AL23="***",IF(LEN(AQ23)&gt;0,"$$$","$$"), "")), "")</f>
        <v>$</v>
      </c>
      <c r="AU23" s="48" t="str">
        <f>CONCATENATE(IF(LEN(AN23)&gt;0,IF(AND(AD23="**",AB23="*"),IF(LEN(AQ23)&gt;0,"$$$","$$"),IF(AJ23="***","$$$",IF(AND(AJ23="**",AB23="*"),"$$",IF(AND(OR(AD23="**",AD23="***"),LEN(AQ23)&gt;0),"$$","")))),IF(AND(OR(AD23="**",AD23="***"),LEN(AQ23)&gt;0),"$$","")),IF(AND(T23&lt;2,AQ23="#"),"#",""))</f>
        <v/>
      </c>
      <c r="AV23" s="48" t="str">
        <f>IF(LEN(AN23)&gt;0,IF(AG23="**","$$",IF(AG23="***","$$$",IF(AD23="***",IF(OR(AB23="***",LEN(AQ23)&gt;0),"$$$",""),""))),"")</f>
        <v/>
      </c>
      <c r="AW23" s="26" t="s">
        <v>6</v>
      </c>
      <c r="AX23" s="51">
        <v>12</v>
      </c>
      <c r="AY23" s="52">
        <v>1033</v>
      </c>
      <c r="AZ23" s="24" t="s">
        <v>246</v>
      </c>
      <c r="BA23" s="29">
        <v>86.009941371528996</v>
      </c>
      <c r="BB23" s="66">
        <v>83.107274704862306</v>
      </c>
      <c r="BC23" s="54" t="s">
        <v>2705</v>
      </c>
      <c r="BD23" s="29">
        <v>3</v>
      </c>
      <c r="BE23" s="55"/>
      <c r="BF23" s="55"/>
      <c r="BG23" s="55"/>
      <c r="BH23" s="55"/>
      <c r="BI23" s="187"/>
      <c r="BJ23" s="17"/>
      <c r="BK23" s="17"/>
      <c r="BL23" s="17"/>
      <c r="BM23" s="17"/>
      <c r="BN23" s="17"/>
      <c r="BO23" s="17"/>
      <c r="BP23" s="29">
        <v>124</v>
      </c>
      <c r="BQ23" s="82">
        <v>2</v>
      </c>
      <c r="BR23" s="56">
        <v>96.1</v>
      </c>
      <c r="BS23" s="57" t="s">
        <v>75</v>
      </c>
      <c r="BT23" s="26"/>
      <c r="BU23" s="26"/>
      <c r="BV23" s="49" t="str">
        <f>IF(AND(BD23&gt;2,OR(ISNUMBER(SEARCH("P",AA23)),ISNUMBER(SEARCH("EP",AA23)),ISNUMBER(SEARCH("E",AA23)))),"WP@",IF(BD23&gt;2,"W@",IF(OR(ISNUMBER(SEARCH("P",AA23)),ISNUMBER(SEARCH("EP",AA23)),ISNUMBER(SEARCH("E",AA23))),"P@","@")))</f>
        <v>W@</v>
      </c>
      <c r="BW23" s="26"/>
      <c r="BX23" s="17"/>
      <c r="BY23" s="17"/>
      <c r="BZ23" s="49" t="str">
        <f>IF(AND(S23&gt;=3,AND(OR(AND(I23&lt;=7,I23-K23&gt;=3),AND(K23&lt;=7,K23-M23&gt;=3)),N23&lt;=4)),6,IF(S23&gt;=3,"3T",IF(AND(OR(AND(I23&lt;=7,I23-K23&gt;=3),AND(K23&lt;=7,K23-M23&gt;=3)),N23&lt;=4),"3P","")))</f>
        <v/>
      </c>
    </row>
    <row r="24" spans="1:78" ht="46.5" x14ac:dyDescent="0.25">
      <c r="A24" s="26" t="s">
        <v>2704</v>
      </c>
      <c r="B24" s="26" t="s">
        <v>76</v>
      </c>
      <c r="C24" s="27" t="s">
        <v>77</v>
      </c>
      <c r="D24" s="28"/>
      <c r="E24" s="28"/>
      <c r="F24" s="58">
        <v>1400</v>
      </c>
      <c r="G24" s="30">
        <v>1</v>
      </c>
      <c r="H24" s="31" t="s">
        <v>78</v>
      </c>
      <c r="I24" s="32">
        <v>9</v>
      </c>
      <c r="J24" s="33">
        <v>5</v>
      </c>
      <c r="K24" s="70">
        <v>6</v>
      </c>
      <c r="L24" s="71">
        <v>2</v>
      </c>
      <c r="M24" s="32">
        <v>1</v>
      </c>
      <c r="N24" s="33">
        <v>0</v>
      </c>
      <c r="O24" s="29">
        <v>0.70000000000000295</v>
      </c>
      <c r="P24" s="38">
        <v>2.2300000000000102</v>
      </c>
      <c r="Q24" s="36">
        <v>101.135988903675</v>
      </c>
      <c r="R24" s="36">
        <v>0.56799445183727904</v>
      </c>
      <c r="S24" s="114">
        <v>2</v>
      </c>
      <c r="T24" s="38">
        <v>2.5</v>
      </c>
      <c r="U24" s="29">
        <v>1.05</v>
      </c>
      <c r="V24" s="38">
        <v>3.05</v>
      </c>
      <c r="W24" s="39"/>
      <c r="X24" s="83">
        <v>50</v>
      </c>
      <c r="Y24" s="72">
        <v>126</v>
      </c>
      <c r="Z24" s="29">
        <v>21</v>
      </c>
      <c r="AA24" s="26" t="s">
        <v>80</v>
      </c>
      <c r="AB24" s="41" t="s">
        <v>58</v>
      </c>
      <c r="AC24" s="42" t="str">
        <f>"i" &amp; IF(AND(S24&lt;=-1.5,NOT(ISBLANK(AQ24))),"Z","")</f>
        <v>i</v>
      </c>
      <c r="AD24" s="43" t="str">
        <f>IF(AND(ISNUMBER(BD24),VALUE(BD24)&gt;=3,VALUE(T24)&gt;=-0.5),IF(AND(VALUE(Q24)&gt;=94,VALUE(Q24)&lt;444), IF(VALUE(P24)&gt;=2,"***","**"),"*"),"")</f>
        <v/>
      </c>
      <c r="AE24" s="48" t="str">
        <f>IF(AND(BD24&gt;2,OR(ISNUMBER(SEARCH("P",AA24)),ISNUMBER(SEARCH("EP",AA24)),ISNUMBER(SEARCH("E",AA24)))),"WP@",IF(BD24&gt;2,"W@",IF(OR(ISNUMBER(SEARCH("P",AA24)),ISNUMBER(SEARCH("EP",AA24)),ISNUMBER(SEARCH("E",AA24))),"P@","@")))</f>
        <v>@</v>
      </c>
      <c r="AF24" s="45" t="s">
        <v>110</v>
      </c>
      <c r="AG24" s="46" t="str">
        <f>IF(OR(F24&lt;1401,F24&gt;=1600),IF(AND(OR(AB24="*",AB24="***",AB24="E*",AB24="E***"),P24&gt;=2,T24&gt;-2.1),IF(AND(ISNUMBER(BD24),VALUE(BD24)&gt;2),"**","*"),""),"")</f>
        <v/>
      </c>
      <c r="AH24" s="30">
        <v>1</v>
      </c>
      <c r="AI24" s="84">
        <v>50</v>
      </c>
      <c r="AJ24" s="43" t="str">
        <f>IF(AND(S24&gt;=2,T24&gt;=0),IF(AND(ISNUMBER(BD24),VALUE(BD24)&gt;=3),IF(LEN(AQ24)&gt;0,"***","**"),"*"),"")</f>
        <v>*</v>
      </c>
      <c r="AK24" s="42" t="str">
        <f>IF(AND(S24&gt;=3,AND(OR(AND(I24&lt;=7,I24-K24&gt;=3),AND(K24&lt;=7,K24-M24&gt;=3)),N24&lt;=4)),6,IF(S24&gt;=3,"3T",IF(AND(OR(AND(I24&lt;=7,I24-K24&gt;=3),AND(K24&lt;=7,K24-M24&gt;=3)),N24&lt;=4),"3P","")))</f>
        <v>3P</v>
      </c>
      <c r="AL24" s="46" t="str">
        <f>IF(OR(K24-M24&gt;=5,T24&gt;4.9,AND(K24-M24&gt;=1,T24&gt;5)),IF(P24&lt;-3,"***",IF(P24&lt;0,"**","*")),"")</f>
        <v>*</v>
      </c>
      <c r="AM24" s="83">
        <v>50</v>
      </c>
      <c r="AN24" s="78" t="str">
        <f>CONCATENATE(IF(AND(OR(M24=1,M24=2,M24=3,M24=4),Q24&gt;=97.5),"G",IF(OR(AND(N24&lt;=3,M24&lt;8,T24&gt;-1.6,Q24&gt;=95,Q24&lt;300),AND(OR(M24=1,M24=2,M24=3),Q24&lt;97.5)),"GR","")),"*")</f>
        <v>G*</v>
      </c>
      <c r="AO24" s="29">
        <v>0</v>
      </c>
      <c r="AP24" s="28" t="s">
        <v>32</v>
      </c>
      <c r="AQ24" s="28" t="s">
        <v>33</v>
      </c>
      <c r="AR24" s="28"/>
      <c r="AS24" s="28"/>
      <c r="AT24" s="50" t="str">
        <f>IF(LEN(AN24)&gt;0,IF(AL24="**","$",IF(AL24="***",IF(LEN(AQ24)&gt;0,"$$$","$$"), "")), "")</f>
        <v/>
      </c>
      <c r="AU24" s="48" t="str">
        <f>CONCATENATE(IF(LEN(AN24)&gt;0,IF(AND(AD24="**",AB24="*"),IF(LEN(AQ24)&gt;0,"$$$","$$"),IF(AJ24="***","$$$",IF(AND(AJ24="**",AB24="*"),"$$",IF(AND(OR(AD24="**",AD24="***"),LEN(AQ24)&gt;0),"$$","")))),IF(AND(OR(AD24="**",AD24="***"),LEN(AQ24)&gt;0),"$$","")),IF(AND(T24&lt;2,AQ24="#"),"#",""))</f>
        <v/>
      </c>
      <c r="AV24" s="48" t="str">
        <f>IF(LEN(AN24)&gt;0,IF(AG24="**","$$",IF(AG24="***","$$$",IF(AD24="***",IF(OR(AB24="***",LEN(AQ24)&gt;0),"$$$",""),""))),"")</f>
        <v/>
      </c>
      <c r="AW24" s="26" t="s">
        <v>78</v>
      </c>
      <c r="AX24" s="74">
        <v>4.3</v>
      </c>
      <c r="AY24" s="52">
        <v>1031</v>
      </c>
      <c r="AZ24" s="24" t="s">
        <v>246</v>
      </c>
      <c r="BA24" s="29">
        <v>94.135988903674601</v>
      </c>
      <c r="BB24" s="75">
        <v>93.383988903674606</v>
      </c>
      <c r="BC24" s="54" t="s">
        <v>2706</v>
      </c>
      <c r="BD24" s="29">
        <v>1</v>
      </c>
      <c r="BE24" s="55"/>
      <c r="BF24" s="55"/>
      <c r="BG24" s="55"/>
      <c r="BH24" s="55"/>
      <c r="BI24" s="189" t="s">
        <v>2707</v>
      </c>
      <c r="BJ24" s="69" t="s">
        <v>2708</v>
      </c>
      <c r="BK24" s="68" t="s">
        <v>85</v>
      </c>
      <c r="BL24" s="69" t="s">
        <v>86</v>
      </c>
      <c r="BM24" s="68" t="s">
        <v>87</v>
      </c>
      <c r="BN24" s="68"/>
      <c r="BO24" s="17"/>
      <c r="BP24" s="29">
        <v>126</v>
      </c>
      <c r="BQ24" s="29">
        <v>0</v>
      </c>
      <c r="BR24" s="56">
        <v>97.45</v>
      </c>
      <c r="BS24" s="76" t="s">
        <v>432</v>
      </c>
      <c r="BT24" s="26"/>
      <c r="BU24" s="26"/>
      <c r="BV24" s="49" t="str">
        <f>IF(AND(BD24&gt;2,OR(ISNUMBER(SEARCH("P",AA24)),ISNUMBER(SEARCH("EP",AA24)),ISNUMBER(SEARCH("E",AA24)))),"WP@",IF(BD24&gt;2,"W@",IF(OR(ISNUMBER(SEARCH("P",AA24)),ISNUMBER(SEARCH("EP",AA24)),ISNUMBER(SEARCH("E",AA24))),"P@","@")))</f>
        <v>@</v>
      </c>
      <c r="BW24" s="26"/>
      <c r="BX24" s="17"/>
      <c r="BY24" s="17"/>
      <c r="BZ24" s="49" t="str">
        <f>IF(AND(S24&gt;=3,AND(OR(AND(I24&lt;=7,I24-K24&gt;=3),AND(K24&lt;=7,K24-M24&gt;=3)),N24&lt;=4)),6,IF(S24&gt;=3,"3T",IF(AND(OR(AND(I24&lt;=7,I24-K24&gt;=3),AND(K24&lt;=7,K24-M24&gt;=3)),N24&lt;=4),"3P","")))</f>
        <v>3P</v>
      </c>
    </row>
    <row r="25" spans="1:78" ht="46.5" x14ac:dyDescent="0.25">
      <c r="A25" s="26" t="s">
        <v>2704</v>
      </c>
      <c r="B25" s="26" t="s">
        <v>351</v>
      </c>
      <c r="C25" s="27" t="s">
        <v>77</v>
      </c>
      <c r="D25" s="28"/>
      <c r="E25" s="28"/>
      <c r="F25" s="58">
        <v>1400</v>
      </c>
      <c r="G25" s="80">
        <v>5</v>
      </c>
      <c r="H25" s="31" t="s">
        <v>78</v>
      </c>
      <c r="I25" s="32">
        <v>6</v>
      </c>
      <c r="J25" s="33">
        <v>4</v>
      </c>
      <c r="K25" s="32">
        <v>9</v>
      </c>
      <c r="L25" s="33">
        <v>2</v>
      </c>
      <c r="M25" s="32">
        <v>1</v>
      </c>
      <c r="N25" s="33">
        <v>0</v>
      </c>
      <c r="O25" s="29">
        <v>-0.79999999999998295</v>
      </c>
      <c r="P25" s="29">
        <v>-1.8142857142856901</v>
      </c>
      <c r="Q25" s="35">
        <v>93.195461541598107</v>
      </c>
      <c r="R25" s="35">
        <v>-3.4022692292009502</v>
      </c>
      <c r="S25" s="37">
        <v>1</v>
      </c>
      <c r="T25" s="38">
        <v>2.5</v>
      </c>
      <c r="U25" s="29">
        <v>1.6</v>
      </c>
      <c r="V25" s="29">
        <v>3.5999999999999899</v>
      </c>
      <c r="W25" s="39"/>
      <c r="X25" s="40">
        <v>58</v>
      </c>
      <c r="Y25" s="72">
        <v>133</v>
      </c>
      <c r="Z25" s="29">
        <v>27</v>
      </c>
      <c r="AA25" s="26" t="s">
        <v>80</v>
      </c>
      <c r="AB25" s="41" t="s">
        <v>65</v>
      </c>
      <c r="AC25" s="42" t="str">
        <f>"" &amp; IF(AND(S25&lt;=-1.5,NOT(ISBLANK(AQ25))),"Z","")</f>
        <v/>
      </c>
      <c r="AD25" s="43" t="str">
        <f>IF(AND(ISNUMBER(BD25),VALUE(BD25)&gt;=3,VALUE(T25)&gt;=-0.5),IF(AND(VALUE(Q25)&gt;=94,VALUE(Q25)&lt;444), IF(VALUE(P25)&gt;=2,"***","**"),"*"),"")</f>
        <v/>
      </c>
      <c r="AE25" s="48" t="str">
        <f>IF(AND(BD25&gt;2,OR(ISNUMBER(SEARCH("P",AA25)),ISNUMBER(SEARCH("EP",AA25)),ISNUMBER(SEARCH("E",AA25)))),"WP@",IF(BD25&gt;2,"W@",IF(OR(ISNUMBER(SEARCH("P",AA25)),ISNUMBER(SEARCH("EP",AA25)),ISNUMBER(SEARCH("E",AA25))),"P@","@")))</f>
        <v>@</v>
      </c>
      <c r="AF25" s="45" t="s">
        <v>346</v>
      </c>
      <c r="AG25" s="46" t="str">
        <f>IF(OR(F25&lt;1401,F25&gt;=1600),IF(AND(OR(AB25="*",AB25="***",AB25="E*",AB25="E***"),P25&gt;=2,T25&gt;-2.1),IF(AND(ISNUMBER(BD25),VALUE(BD25)&gt;2),"**","*"),""),"")</f>
        <v/>
      </c>
      <c r="AH25" s="30">
        <v>5</v>
      </c>
      <c r="AI25" s="47">
        <v>58</v>
      </c>
      <c r="AJ25" s="48" t="str">
        <f>IF(AND(S25&gt;=2,T25&gt;=0),IF(AND(ISNUMBER(BD25),VALUE(BD25)&gt;=3),IF(LEN(AQ25)&gt;0,"***","**"),"*"),"")</f>
        <v/>
      </c>
      <c r="AK25" s="42" t="str">
        <f>IF(AND(S25&gt;=3,AND(OR(AND(I25&lt;=7,I25-K25&gt;=3),AND(K25&lt;=7,K25-M25&gt;=3)),N25&lt;=4)),6,IF(S25&gt;=3,"3T",IF(AND(OR(AND(I25&lt;=7,I25-K25&gt;=3),AND(K25&lt;=7,K25-M25&gt;=3)),N25&lt;=4),"3P","")))</f>
        <v/>
      </c>
      <c r="AL25" s="46" t="str">
        <f>IF(OR(K25-M25&gt;=5,T25&gt;4.9,AND(K25-M25&gt;=1,T25&gt;5)),IF(P25&lt;-3,"***",IF(P25&lt;0,"**","*")),"")</f>
        <v>**</v>
      </c>
      <c r="AM25" s="40">
        <v>58</v>
      </c>
      <c r="AN25" s="81" t="str">
        <f>IF(AND(OR(M25=1,M25=2,M25=3,M25=4),Q25&gt;=97.5),"G",IF(OR(AND(N25&lt;=3,M25&lt;8,T25&gt;-1.6,Q25&gt;=95,Q25&lt;300),AND(OR(M25=1,M25=2,M25=3),Q25&lt;97.5)),"GR",""))</f>
        <v>GR</v>
      </c>
      <c r="AO25" s="82">
        <v>1</v>
      </c>
      <c r="AP25" s="28"/>
      <c r="AQ25" s="28"/>
      <c r="AR25" s="28"/>
      <c r="AS25" s="28"/>
      <c r="AT25" s="50" t="str">
        <f>IF(LEN(AN25)&gt;0,IF(AL25="**","$",IF(AL25="***",IF(LEN(AQ25)&gt;0,"$$$","$$"), "")), "")</f>
        <v>$</v>
      </c>
      <c r="AU25" s="48" t="str">
        <f>CONCATENATE(IF(LEN(AN25)&gt;0,IF(AND(AD25="**",AB25="*"),IF(LEN(AQ25)&gt;0,"$$$","$$"),IF(AJ25="***","$$$",IF(AND(AJ25="**",AB25="*"),"$$",IF(AND(OR(AD25="**",AD25="***"),LEN(AQ25)&gt;0),"$$","")))),IF(AND(OR(AD25="**",AD25="***"),LEN(AQ25)&gt;0),"$$","")),IF(AND(T25&lt;2,AQ25="#"),"#",""))</f>
        <v/>
      </c>
      <c r="AV25" s="48" t="str">
        <f>IF(LEN(AN25)&gt;0,IF(AG25="**","$$",IF(AG25="***","$$$",IF(AD25="***",IF(OR(AB25="***",LEN(AQ25)&gt;0),"$$$",""),""))),"")</f>
        <v/>
      </c>
      <c r="AW25" s="26" t="s">
        <v>78</v>
      </c>
      <c r="AX25" s="51">
        <v>3.4</v>
      </c>
      <c r="AY25" s="52">
        <v>1035</v>
      </c>
      <c r="AZ25" s="24" t="s">
        <v>246</v>
      </c>
      <c r="BA25" s="29">
        <v>86.195461541598107</v>
      </c>
      <c r="BB25" s="66">
        <v>87.960794874931395</v>
      </c>
      <c r="BC25" s="54" t="s">
        <v>2709</v>
      </c>
      <c r="BD25" s="29">
        <v>2</v>
      </c>
      <c r="BE25" s="55"/>
      <c r="BF25" s="55"/>
      <c r="BG25" s="55"/>
      <c r="BH25" s="55"/>
      <c r="BI25" s="190" t="s">
        <v>2710</v>
      </c>
      <c r="BJ25" s="68" t="s">
        <v>2165</v>
      </c>
      <c r="BK25" s="69" t="s">
        <v>85</v>
      </c>
      <c r="BL25" s="68" t="s">
        <v>1307</v>
      </c>
      <c r="BM25" s="68" t="s">
        <v>315</v>
      </c>
      <c r="BN25" s="68"/>
      <c r="BO25" s="17"/>
      <c r="BP25" s="29">
        <v>133</v>
      </c>
      <c r="BQ25" s="82">
        <v>1</v>
      </c>
      <c r="BR25" s="56">
        <v>97.15</v>
      </c>
      <c r="BS25" s="57" t="s">
        <v>61</v>
      </c>
      <c r="BT25" s="26"/>
      <c r="BU25" s="26"/>
      <c r="BV25" s="49" t="str">
        <f>IF(AND(BD25&gt;2,OR(ISNUMBER(SEARCH("P",AA25)),ISNUMBER(SEARCH("EP",AA25)),ISNUMBER(SEARCH("E",AA25)))),"WP@",IF(BD25&gt;2,"W@",IF(OR(ISNUMBER(SEARCH("P",AA25)),ISNUMBER(SEARCH("EP",AA25)),ISNUMBER(SEARCH("E",AA25))),"P@","@")))</f>
        <v>@</v>
      </c>
      <c r="BW25" s="26"/>
      <c r="BX25" s="17"/>
      <c r="BY25" s="17"/>
      <c r="BZ25" s="49" t="str">
        <f>IF(AND(S25&gt;=3,AND(OR(AND(I25&lt;=7,I25-K25&gt;=3),AND(K25&lt;=7,K25-M25&gt;=3)),N25&lt;=4)),6,IF(S25&gt;=3,"3T",IF(AND(OR(AND(I25&lt;=7,I25-K25&gt;=3),AND(K25&lt;=7,K25-M25&gt;=3)),N25&lt;=4),"3P","")))</f>
        <v/>
      </c>
    </row>
    <row r="26" spans="1:78" ht="38.1" customHeight="1" x14ac:dyDescent="0.25">
      <c r="A26" s="162"/>
      <c r="B26" s="155"/>
      <c r="C26" s="155"/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5"/>
      <c r="AH26" s="155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5"/>
      <c r="AX26" s="155"/>
      <c r="AY26" s="155"/>
      <c r="AZ26" s="155"/>
      <c r="BA26" s="155"/>
      <c r="BB26" s="155"/>
      <c r="BC26" s="155"/>
      <c r="BD26" s="155"/>
      <c r="BE26" s="155"/>
      <c r="BF26" s="155"/>
      <c r="BG26" s="155"/>
      <c r="BH26" s="155"/>
      <c r="BI26" s="155"/>
      <c r="BJ26" s="155"/>
      <c r="BK26" s="155"/>
      <c r="BL26" s="155"/>
      <c r="BM26" s="155"/>
      <c r="BN26" s="155"/>
      <c r="BO26" s="155"/>
      <c r="BP26" s="155"/>
      <c r="BQ26" s="155"/>
      <c r="BR26" s="155"/>
      <c r="BS26" s="155"/>
      <c r="BT26" s="155"/>
      <c r="BU26" s="155"/>
      <c r="BV26" s="155"/>
      <c r="BW26" s="155"/>
      <c r="BX26" s="155"/>
      <c r="BY26" s="17"/>
      <c r="BZ26" s="49"/>
    </row>
    <row r="27" spans="1:78" ht="30" customHeight="1" x14ac:dyDescent="0.25">
      <c r="A27" s="156" t="s">
        <v>152</v>
      </c>
      <c r="B27" s="162"/>
      <c r="C27" s="162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62"/>
      <c r="AL27" s="162"/>
      <c r="AM27" s="162"/>
      <c r="AN27" s="162"/>
      <c r="AO27" s="162"/>
      <c r="AP27" s="162"/>
      <c r="AQ27" s="162"/>
      <c r="AR27" s="162"/>
      <c r="AS27" s="162"/>
      <c r="AT27" s="162"/>
      <c r="AU27" s="162"/>
      <c r="AV27" s="162"/>
      <c r="AW27" s="162"/>
      <c r="AX27" s="162"/>
      <c r="AY27" s="162"/>
      <c r="AZ27" s="162"/>
      <c r="BA27" s="162"/>
      <c r="BB27" s="162"/>
      <c r="BC27" s="162"/>
      <c r="BD27" s="162"/>
      <c r="BE27" s="162"/>
      <c r="BF27" s="162"/>
      <c r="BG27" s="162"/>
      <c r="BH27" s="162"/>
      <c r="BI27" s="162"/>
      <c r="BJ27" s="162"/>
      <c r="BK27" s="162"/>
      <c r="BL27" s="162"/>
      <c r="BM27" s="162"/>
      <c r="BN27" s="162"/>
      <c r="BO27" s="162"/>
      <c r="BP27" s="162"/>
      <c r="BQ27" s="162"/>
      <c r="BR27" s="162"/>
      <c r="BS27" s="162"/>
      <c r="BT27" s="162"/>
      <c r="BU27" s="162"/>
      <c r="BV27" s="162"/>
      <c r="BW27" s="162"/>
      <c r="BX27" s="162"/>
      <c r="BY27" s="17"/>
      <c r="BZ27" s="49"/>
    </row>
    <row r="28" spans="1:78" ht="46.5" x14ac:dyDescent="0.25">
      <c r="A28" s="26" t="s">
        <v>2704</v>
      </c>
      <c r="B28" s="26" t="s">
        <v>730</v>
      </c>
      <c r="C28" s="27" t="s">
        <v>136</v>
      </c>
      <c r="D28" s="28"/>
      <c r="E28" s="28"/>
      <c r="F28" s="58">
        <v>1400</v>
      </c>
      <c r="G28" s="80">
        <v>11</v>
      </c>
      <c r="H28" s="31" t="s">
        <v>78</v>
      </c>
      <c r="I28" s="59">
        <v>12</v>
      </c>
      <c r="J28" s="33">
        <v>7</v>
      </c>
      <c r="K28" s="59">
        <v>13</v>
      </c>
      <c r="L28" s="33">
        <v>5</v>
      </c>
      <c r="M28" s="59">
        <v>1</v>
      </c>
      <c r="N28" s="33">
        <v>0</v>
      </c>
      <c r="O28" s="29">
        <v>2.85</v>
      </c>
      <c r="P28" s="34">
        <v>0.77777777777775303</v>
      </c>
      <c r="Q28" s="35">
        <v>97.972679983104499</v>
      </c>
      <c r="R28" s="35">
        <v>-1.01366000844777</v>
      </c>
      <c r="S28" s="37">
        <v>2</v>
      </c>
      <c r="T28" s="38">
        <v>5.25</v>
      </c>
      <c r="U28" s="29">
        <v>-0.94999999999998896</v>
      </c>
      <c r="V28" s="29">
        <v>3.2500000000000102</v>
      </c>
      <c r="W28" s="39"/>
      <c r="X28" s="40">
        <v>65</v>
      </c>
      <c r="Y28" s="72">
        <v>121</v>
      </c>
      <c r="Z28" s="87">
        <v>143</v>
      </c>
      <c r="AA28" s="26" t="s">
        <v>57</v>
      </c>
      <c r="AB28" s="41" t="s">
        <v>58</v>
      </c>
      <c r="AC28" s="42" t="str">
        <f>"i" &amp; IF(AND(S28&lt;=-1.5,NOT(ISBLANK(AQ28))),"Z","")</f>
        <v>i</v>
      </c>
      <c r="AD28" s="43" t="str">
        <f>IF(AND(ISNUMBER(BD28),VALUE(BD28)&gt;=3,VALUE(T28)&gt;=-0.5),IF(AND(VALUE(Q28)&gt;=94,VALUE(Q28)&lt;444), IF(VALUE(P28)&gt;=2,"***","**"),"*"),"")</f>
        <v>**</v>
      </c>
      <c r="AE28" s="48" t="str">
        <f>IF(AND(BD28&gt;2,OR(ISNUMBER(SEARCH("P",AA28)),ISNUMBER(SEARCH("EP",AA28)),ISNUMBER(SEARCH("E",AA28)))),"WP@",IF(BD28&gt;2,"W@",IF(OR(ISNUMBER(SEARCH("P",AA28)),ISNUMBER(SEARCH("EP",AA28)),ISNUMBER(SEARCH("E",AA28))),"P@","@")))</f>
        <v>W@</v>
      </c>
      <c r="AF28" s="45" t="s">
        <v>233</v>
      </c>
      <c r="AG28" s="46" t="str">
        <f>IF(OR(F28&lt;1401,F28&gt;=1600),IF(AND(OR(AB28="*",AB28="***",AB28="E*",AB28="E***"),P28&gt;=2,T28&gt;-2.1),IF(AND(ISNUMBER(BD28),VALUE(BD28)&gt;2),"**","*"),""),"")</f>
        <v/>
      </c>
      <c r="AH28" s="30">
        <v>11</v>
      </c>
      <c r="AI28" s="47">
        <v>65</v>
      </c>
      <c r="AJ28" s="48" t="str">
        <f>IF(AND(S28&gt;=2,T28&gt;=0),IF(AND(ISNUMBER(BD28),VALUE(BD28)&gt;=3),IF(LEN(AQ28)&gt;0,"***","**"),"*"),"")</f>
        <v>***</v>
      </c>
      <c r="AK28" s="42" t="str">
        <f>IF(AND(S28&gt;=3,AND(OR(AND(I28&lt;=7,I28-K28&gt;=3),AND(K28&lt;=7,K28-M28&gt;=3)),N28&lt;=4)),6,IF(S28&gt;=3,"3T",IF(AND(OR(AND(I28&lt;=7,I28-K28&gt;=3),AND(K28&lt;=7,K28-M28&gt;=3)),N28&lt;=4),"3P","")))</f>
        <v/>
      </c>
      <c r="AL28" s="46" t="str">
        <f>IF(OR(K28-M28&gt;=5,T28&gt;4.9,AND(K28-M28&gt;=1,T28&gt;5)),IF(P28&lt;-3,"***",IF(P28&lt;0,"**","*")),"")</f>
        <v>*</v>
      </c>
      <c r="AM28" s="40">
        <v>65</v>
      </c>
      <c r="AN28" s="81" t="str">
        <f>IF(AND(OR(M28=1,M28=2,M28=3,M28=4),Q28&gt;=97.5),"G",IF(OR(AND(N28&lt;=3,M28&lt;8,T28&gt;-1.6,Q28&gt;=95,Q28&lt;300),AND(OR(M28=1,M28=2,M28=3),Q28&lt;97.5)),"GR",""))</f>
        <v>G</v>
      </c>
      <c r="AO28" s="82">
        <v>1</v>
      </c>
      <c r="AP28" s="28"/>
      <c r="AQ28" s="28" t="s">
        <v>33</v>
      </c>
      <c r="AR28" s="28"/>
      <c r="AS28" s="28"/>
      <c r="AT28" s="50" t="str">
        <f>IF(LEN(AN28)&gt;0,IF(AL28="**","$",IF(AL28="***",IF(LEN(AQ28)&gt;0,"$$$","$$"), "")), "")</f>
        <v/>
      </c>
      <c r="AU28" s="48" t="str">
        <f>CONCATENATE(IF(LEN(AN28)&gt;0,IF(AND(AD28="**",AB28="*"),IF(LEN(AQ28)&gt;0,"$$$","$$"),IF(AJ28="***","$$$",IF(AND(AJ28="**",AB28="*"),"$$",IF(AND(OR(AD28="**",AD28="***"),LEN(AQ28)&gt;0),"$$","")))),IF(AND(OR(AD28="**",AD28="***"),LEN(AQ28)&gt;0),"$$","")),IF(AND(T28&lt;2,AQ28="#"),"#",""))</f>
        <v>$$$</v>
      </c>
      <c r="AV28" s="48" t="str">
        <f>IF(LEN(AN28)&gt;0,IF(AG28="**","$$",IF(AG28="***","$$$",IF(AD28="***",IF(OR(AB28="***",LEN(AQ28)&gt;0),"$$$",""),""))),"")</f>
        <v/>
      </c>
      <c r="AW28" s="26" t="s">
        <v>78</v>
      </c>
      <c r="AX28" s="51">
        <v>4.9000000000000004</v>
      </c>
      <c r="AY28" s="52">
        <v>1047</v>
      </c>
      <c r="AZ28" s="24" t="s">
        <v>246</v>
      </c>
      <c r="BA28" s="29">
        <v>92.972679983104499</v>
      </c>
      <c r="BB28" s="66">
        <v>84.519346649771094</v>
      </c>
      <c r="BC28" s="54" t="s">
        <v>2711</v>
      </c>
      <c r="BD28" s="29">
        <v>4</v>
      </c>
      <c r="BE28" s="55"/>
      <c r="BF28" s="55"/>
      <c r="BG28" s="55"/>
      <c r="BH28" s="55"/>
      <c r="BI28" s="190" t="s">
        <v>2712</v>
      </c>
      <c r="BJ28" s="68" t="s">
        <v>1059</v>
      </c>
      <c r="BK28" s="68" t="s">
        <v>1060</v>
      </c>
      <c r="BL28" s="68" t="s">
        <v>531</v>
      </c>
      <c r="BM28" s="68" t="s">
        <v>392</v>
      </c>
      <c r="BN28" s="68"/>
      <c r="BO28" s="17"/>
      <c r="BP28" s="29">
        <v>121</v>
      </c>
      <c r="BQ28" s="82">
        <v>1</v>
      </c>
      <c r="BR28" s="56">
        <v>97.5</v>
      </c>
      <c r="BS28" s="57" t="s">
        <v>75</v>
      </c>
      <c r="BT28" s="26"/>
      <c r="BU28" s="26"/>
      <c r="BV28" s="49" t="str">
        <f>IF(AND(BD28&gt;2,OR(ISNUMBER(SEARCH("P",AA28)),ISNUMBER(SEARCH("EP",AA28)),ISNUMBER(SEARCH("E",AA28)))),"WP@",IF(BD28&gt;2,"W@",IF(OR(ISNUMBER(SEARCH("P",AA28)),ISNUMBER(SEARCH("EP",AA28)),ISNUMBER(SEARCH("E",AA28))),"P@","@")))</f>
        <v>W@</v>
      </c>
      <c r="BW28" s="26"/>
      <c r="BX28" s="17"/>
      <c r="BY28" s="17"/>
      <c r="BZ28" s="49" t="str">
        <f>IF(AND(S28&gt;=3,AND(OR(AND(I28&lt;=7,I28-K28&gt;=3),AND(K28&lt;=7,K28-M28&gt;=3)),N28&lt;=4)),6,IF(S28&gt;=3,"3T",IF(AND(OR(AND(I28&lt;=7,I28-K28&gt;=3),AND(K28&lt;=7,K28-M28&gt;=3)),N28&lt;=4),"3P","")))</f>
        <v/>
      </c>
    </row>
    <row r="29" spans="1:78" ht="46.5" x14ac:dyDescent="0.25">
      <c r="A29" s="26" t="s">
        <v>2704</v>
      </c>
      <c r="B29" s="26" t="s">
        <v>368</v>
      </c>
      <c r="C29" s="27" t="s">
        <v>207</v>
      </c>
      <c r="D29" s="28"/>
      <c r="E29" s="28"/>
      <c r="F29" s="29">
        <v>1600</v>
      </c>
      <c r="G29" s="30">
        <v>1</v>
      </c>
      <c r="H29" s="31" t="s">
        <v>78</v>
      </c>
      <c r="I29" s="32">
        <v>8</v>
      </c>
      <c r="J29" s="33">
        <v>5</v>
      </c>
      <c r="K29" s="32">
        <v>9</v>
      </c>
      <c r="L29" s="33">
        <v>4</v>
      </c>
      <c r="M29" s="32">
        <v>9</v>
      </c>
      <c r="N29" s="33">
        <v>4</v>
      </c>
      <c r="O29" s="29">
        <v>0.65000000000001301</v>
      </c>
      <c r="P29" s="60">
        <v>-2.9833333333333001</v>
      </c>
      <c r="Q29" s="35">
        <v>90.260874944409593</v>
      </c>
      <c r="R29" s="35">
        <v>-2.0695625277952701</v>
      </c>
      <c r="S29" s="37">
        <v>1</v>
      </c>
      <c r="T29" s="38">
        <v>0.25</v>
      </c>
      <c r="U29" s="29">
        <v>1.05</v>
      </c>
      <c r="V29" s="60">
        <v>1.25</v>
      </c>
      <c r="W29" s="39"/>
      <c r="X29" s="62">
        <v>72</v>
      </c>
      <c r="Y29" s="29">
        <v>129</v>
      </c>
      <c r="Z29" s="29">
        <v>19</v>
      </c>
      <c r="AA29" s="26" t="s">
        <v>192</v>
      </c>
      <c r="AB29" s="41" t="s">
        <v>58</v>
      </c>
      <c r="AC29" s="42" t="str">
        <f>"" &amp; IF(AND(S29&lt;=-1.5,NOT(ISBLANK(AQ29))),"Z","")</f>
        <v/>
      </c>
      <c r="AD29" s="48" t="str">
        <f>IF(AND(ISNUMBER(BD29),VALUE(BD29)&gt;=3,VALUE(T29)&gt;=-0.5),IF(AND(VALUE(Q29)&gt;=94,VALUE(Q29)&lt;444), IF(VALUE(P29)&gt;=2,"***","**"),"*"),"")</f>
        <v/>
      </c>
      <c r="AE29" s="44"/>
      <c r="AF29" s="45"/>
      <c r="AG29" s="46" t="str">
        <f>IF(OR(F29&lt;1401,F29&gt;=1600),IF(AND(OR(AB29="*",AB29="***",AB29="E*",AB29="E***"),P29&gt;=2,T29&gt;-2.1),IF(AND(ISNUMBER(BD29),VALUE(BD29)&gt;2),"**","*"),""),"")</f>
        <v/>
      </c>
      <c r="AH29" s="30">
        <v>1</v>
      </c>
      <c r="AI29" s="62">
        <v>72</v>
      </c>
      <c r="AJ29" s="48" t="str">
        <f>IF(AND(S29&gt;=2,T29&gt;=0),IF(AND(ISNUMBER(BD29),VALUE(BD29)&gt;=3),IF(LEN(AQ29)&gt;0,"***","**"),"*"),"")</f>
        <v/>
      </c>
      <c r="AK29" s="42" t="str">
        <f>IF(AND(S29&gt;=3,AND(OR(AND(I29&lt;=7,I29-K29&gt;=3),AND(K29&lt;=7,K29-M29&gt;=3)),N29&lt;=4)),6,IF(S29&gt;=3,"3T",IF(AND(OR(AND(I29&lt;=7,I29-K29&gt;=3),AND(K29&lt;=7,K29-M29&gt;=3)),N29&lt;=4),"3P","")))</f>
        <v/>
      </c>
      <c r="AL29" s="63" t="str">
        <f>IF(OR(K29-M29&gt;=5,T29&gt;4.9,AND(K29-M29&gt;=1,T29&gt;5)),IF(P29&lt;-3,"***",IF(P29&lt;0,"**","*")),"")</f>
        <v/>
      </c>
      <c r="AM29" s="62">
        <v>72</v>
      </c>
      <c r="AN29" s="49" t="str">
        <f>IF(AND(OR(M29=1,M29=2,M29=3,M29=4),Q29&gt;=97.5),"G",IF(OR(AND(N29&lt;=3,M29&lt;8,T29&gt;-1.6,Q29&gt;=95,Q29&lt;300),AND(OR(M29=1,M29=2,M29=3),Q29&lt;97.5)),"GR",""))</f>
        <v/>
      </c>
      <c r="AO29" s="29">
        <v>0</v>
      </c>
      <c r="AP29" s="28"/>
      <c r="AQ29" s="28"/>
      <c r="AR29" s="28"/>
      <c r="AS29" s="28"/>
      <c r="AT29" s="50" t="str">
        <f>IF(LEN(AN29)&gt;0,IF(AL29="**","$",IF(AL29="***",IF(LEN(AQ29)&gt;0,"$$$","$$"), "")), "")</f>
        <v/>
      </c>
      <c r="AU29" s="48" t="str">
        <f>CONCATENATE(IF(LEN(AN29)&gt;0,IF(AND(AD29="**",AB29="*"),IF(LEN(AQ29)&gt;0,"$$$","$$"),IF(AJ29="***","$$$",IF(AND(AJ29="**",AB29="*"),"$$",IF(AND(OR(AD29="**",AD29="***"),LEN(AQ29)&gt;0),"$$","")))),IF(AND(OR(AD29="**",AD29="***"),LEN(AQ29)&gt;0),"$$","")),IF(AND(T29&lt;2,AQ29="#"),"#",""))</f>
        <v/>
      </c>
      <c r="AV29" s="48" t="str">
        <f>IF(LEN(AN29)&gt;0,IF(AG29="**","$$",IF(AG29="***","$$$",IF(AD29="***",IF(OR(AB29="***",LEN(AQ29)&gt;0),"$$$",""),""))),"")</f>
        <v/>
      </c>
      <c r="AW29" s="26" t="s">
        <v>78</v>
      </c>
      <c r="AX29" s="51">
        <v>3.3</v>
      </c>
      <c r="AY29" s="65">
        <v>1054</v>
      </c>
      <c r="AZ29" s="24" t="s">
        <v>246</v>
      </c>
      <c r="BA29" s="29">
        <v>83.860874944409503</v>
      </c>
      <c r="BB29" s="53">
        <v>82.927541611076094</v>
      </c>
      <c r="BC29" s="54" t="s">
        <v>2713</v>
      </c>
      <c r="BD29" s="29">
        <v>1</v>
      </c>
      <c r="BE29" s="55"/>
      <c r="BF29" s="55"/>
      <c r="BG29" s="55"/>
      <c r="BH29" s="55"/>
      <c r="BI29" s="189" t="s">
        <v>2714</v>
      </c>
      <c r="BJ29" s="69" t="s">
        <v>2403</v>
      </c>
      <c r="BK29" s="68" t="s">
        <v>1829</v>
      </c>
      <c r="BL29" s="69" t="s">
        <v>1708</v>
      </c>
      <c r="BM29" s="68" t="s">
        <v>2715</v>
      </c>
      <c r="BN29" s="68" t="s">
        <v>2716</v>
      </c>
      <c r="BO29" s="17"/>
      <c r="BP29" s="29">
        <v>129</v>
      </c>
      <c r="BQ29" s="29">
        <v>0</v>
      </c>
      <c r="BR29" s="56">
        <v>95.65</v>
      </c>
      <c r="BS29" s="57" t="s">
        <v>126</v>
      </c>
      <c r="BT29" s="26"/>
      <c r="BU29" s="26"/>
      <c r="BV29" s="26"/>
      <c r="BW29" s="26"/>
      <c r="BX29" s="17"/>
      <c r="BY29" s="17"/>
      <c r="BZ29" s="49" t="str">
        <f>IF(AND(S29&gt;=3,AND(OR(AND(I29&lt;=7,I29-K29&gt;=3),AND(K29&lt;=7,K29-M29&gt;=3)),N29&lt;=4)),6,IF(S29&gt;=3,"3T",IF(AND(OR(AND(I29&lt;=7,I29-K29&gt;=3),AND(K29&lt;=7,K29-M29&gt;=3)),N29&lt;=4),"3P","")))</f>
        <v/>
      </c>
    </row>
    <row r="30" spans="1:78" ht="15.95" customHeight="1" x14ac:dyDescent="0.25">
      <c r="A30" s="162"/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5"/>
      <c r="AH30" s="155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5"/>
      <c r="AX30" s="155"/>
      <c r="AY30" s="155"/>
      <c r="AZ30" s="155"/>
      <c r="BA30" s="155"/>
      <c r="BB30" s="155"/>
      <c r="BC30" s="155"/>
      <c r="BD30" s="155"/>
      <c r="BE30" s="155"/>
      <c r="BF30" s="155"/>
      <c r="BG30" s="155"/>
      <c r="BH30" s="155"/>
      <c r="BI30" s="155"/>
      <c r="BJ30" s="155"/>
      <c r="BK30" s="155"/>
      <c r="BL30" s="155"/>
      <c r="BM30" s="155"/>
      <c r="BN30" s="155"/>
      <c r="BO30" s="155"/>
      <c r="BP30" s="155"/>
      <c r="BQ30" s="155"/>
      <c r="BR30" s="155"/>
      <c r="BS30" s="155"/>
      <c r="BT30" s="155"/>
      <c r="BU30" s="155"/>
      <c r="BV30" s="155"/>
      <c r="BW30" s="155"/>
      <c r="BX30" s="155"/>
      <c r="BY30" s="17"/>
      <c r="BZ30" s="49"/>
    </row>
    <row r="31" spans="1:78" ht="46.5" x14ac:dyDescent="0.25">
      <c r="A31" s="26" t="s">
        <v>2704</v>
      </c>
      <c r="B31" s="26" t="s">
        <v>545</v>
      </c>
      <c r="C31" s="27" t="s">
        <v>352</v>
      </c>
      <c r="D31" s="28"/>
      <c r="E31" s="28"/>
      <c r="F31" s="58">
        <v>1400</v>
      </c>
      <c r="G31" s="30">
        <v>4</v>
      </c>
      <c r="H31" s="31" t="s">
        <v>78</v>
      </c>
      <c r="I31" s="32">
        <v>9</v>
      </c>
      <c r="J31" s="33">
        <v>6</v>
      </c>
      <c r="K31" s="32">
        <v>11</v>
      </c>
      <c r="L31" s="33">
        <v>6</v>
      </c>
      <c r="M31" s="32">
        <v>11</v>
      </c>
      <c r="N31" s="33">
        <v>6</v>
      </c>
      <c r="O31" s="29">
        <v>5.1000000000000201</v>
      </c>
      <c r="P31" s="34">
        <v>3.76000000000001</v>
      </c>
      <c r="Q31" s="35">
        <v>94.254977108257904</v>
      </c>
      <c r="R31" s="36">
        <v>1.8274885541289601</v>
      </c>
      <c r="S31" s="37">
        <v>0</v>
      </c>
      <c r="T31" s="61">
        <v>-0.25</v>
      </c>
      <c r="U31" s="29">
        <v>-2.0999999999999899</v>
      </c>
      <c r="V31" s="29">
        <v>-2.19999999999999</v>
      </c>
      <c r="W31" s="39" t="s">
        <v>79</v>
      </c>
      <c r="X31" s="62">
        <v>72</v>
      </c>
      <c r="Y31" s="29">
        <v>128</v>
      </c>
      <c r="Z31" s="87">
        <v>35</v>
      </c>
      <c r="AA31" s="26" t="s">
        <v>57</v>
      </c>
      <c r="AB31" s="41" t="s">
        <v>58</v>
      </c>
      <c r="AC31" s="42" t="str">
        <f>"" &amp; IF(AND(S31&lt;=-1.5,NOT(ISBLANK(AQ31))),"Z","")</f>
        <v/>
      </c>
      <c r="AD31" s="48" t="str">
        <f>IF(AND(ISNUMBER(BD31),VALUE(BD31)&gt;=3,VALUE(T31)&gt;=-0.5),IF(AND(VALUE(Q31)&gt;=94,VALUE(Q31)&lt;444), IF(VALUE(P31)&gt;=2,"***","**"),"*"),"")</f>
        <v/>
      </c>
      <c r="AE31" s="44"/>
      <c r="AF31" s="45"/>
      <c r="AG31" s="63" t="str">
        <f>IF(OR(F31&lt;1401,F31&gt;=1600),IF(AND(OR(AB31="*",AB31="***",AB31="E*",AB31="E***"),P31&gt;=2,T31&gt;-2.1),IF(AND(ISNUMBER(BD31),VALUE(BD31)&gt;2),"**","*"),""),"")</f>
        <v/>
      </c>
      <c r="AH31" s="30">
        <v>4</v>
      </c>
      <c r="AI31" s="62">
        <v>72</v>
      </c>
      <c r="AJ31" s="48" t="str">
        <f>IF(AND(S31&gt;=2,T31&gt;=0),IF(AND(ISNUMBER(BD31),VALUE(BD31)&gt;=3),IF(LEN(AQ31)&gt;0,"***","**"),"*"),"")</f>
        <v/>
      </c>
      <c r="AK31" s="42" t="str">
        <f>IF(AND(S31&gt;=3,AND(OR(AND(I31&lt;=7,I31-K31&gt;=3),AND(K31&lt;=7,K31-M31&gt;=3)),N31&lt;=4)),6,IF(S31&gt;=3,"3T",IF(AND(OR(AND(I31&lt;=7,I31-K31&gt;=3),AND(K31&lt;=7,K31-M31&gt;=3)),N31&lt;=4),"3P","")))</f>
        <v/>
      </c>
      <c r="AL31" s="63" t="str">
        <f>IF(OR(K31-M31&gt;=5,T31&gt;4.9,AND(K31-M31&gt;=1,T31&gt;5)),IF(P31&lt;-3,"***",IF(P31&lt;0,"**","*")),"")</f>
        <v/>
      </c>
      <c r="AM31" s="62">
        <v>72</v>
      </c>
      <c r="AN31" s="49" t="str">
        <f>IF(AND(OR(M31=1,M31=2,M31=3,M31=4),Q31&gt;=97.5),"G",IF(OR(AND(N31&lt;=3,M31&lt;8,T31&gt;-1.6,Q31&gt;=95,Q31&lt;300),AND(OR(M31=1,M31=2,M31=3),Q31&lt;97.5)),"GR",""))</f>
        <v/>
      </c>
      <c r="AO31" s="29">
        <v>0</v>
      </c>
      <c r="AP31" s="28"/>
      <c r="AQ31" s="28"/>
      <c r="AR31" s="28"/>
      <c r="AS31" s="28"/>
      <c r="AT31" s="50" t="str">
        <f>IF(LEN(AN31)&gt;0,IF(AL31="**","$",IF(AL31="***",IF(LEN(AQ31)&gt;0,"$$$","$$"), "")), "")</f>
        <v/>
      </c>
      <c r="AU31" s="48" t="str">
        <f>CONCATENATE(IF(LEN(AN31)&gt;0,IF(AND(AD31="**",AB31="*"),IF(LEN(AQ31)&gt;0,"$$$","$$"),IF(AJ31="***","$$$",IF(AND(AJ31="**",AB31="*"),"$$",IF(AND(OR(AD31="**",AD31="***"),LEN(AQ31)&gt;0),"$$","")))),IF(AND(OR(AD31="**",AD31="***"),LEN(AQ31)&gt;0),"$$","")),IF(AND(T31&lt;2,AQ31="#"),"#",""))</f>
        <v/>
      </c>
      <c r="AV31" s="48" t="str">
        <f>IF(LEN(AN31)&gt;0,IF(AG31="**","$$",IF(AG31="***","$$$",IF(AD31="***",IF(OR(AB31="***",LEN(AQ31)&gt;0),"$$$",""),""))),"")</f>
        <v/>
      </c>
      <c r="AW31" s="26" t="s">
        <v>78</v>
      </c>
      <c r="AX31" s="64">
        <v>6.2</v>
      </c>
      <c r="AY31" s="65">
        <v>1052</v>
      </c>
      <c r="AZ31" s="24" t="s">
        <v>2717</v>
      </c>
      <c r="BA31" s="29">
        <v>86.654977108257896</v>
      </c>
      <c r="BB31" s="66">
        <v>85.054977108257901</v>
      </c>
      <c r="BC31" s="54" t="s">
        <v>1753</v>
      </c>
      <c r="BD31" s="29">
        <v>2</v>
      </c>
      <c r="BE31" s="55"/>
      <c r="BF31" s="55"/>
      <c r="BG31" s="55"/>
      <c r="BH31" s="55"/>
      <c r="BI31" s="190" t="s">
        <v>2674</v>
      </c>
      <c r="BJ31" s="68" t="s">
        <v>381</v>
      </c>
      <c r="BK31" s="68" t="s">
        <v>2675</v>
      </c>
      <c r="BL31" s="68" t="s">
        <v>336</v>
      </c>
      <c r="BM31" s="69" t="s">
        <v>1832</v>
      </c>
      <c r="BN31" s="68" t="s">
        <v>948</v>
      </c>
      <c r="BO31" s="17"/>
      <c r="BP31" s="29">
        <v>128</v>
      </c>
      <c r="BQ31" s="29">
        <v>0</v>
      </c>
      <c r="BR31" s="56">
        <v>100.35</v>
      </c>
      <c r="BS31" s="57" t="s">
        <v>126</v>
      </c>
      <c r="BT31" s="26"/>
      <c r="BU31" s="26"/>
      <c r="BV31" s="26"/>
      <c r="BW31" s="26" t="s">
        <v>79</v>
      </c>
      <c r="BX31" s="17"/>
      <c r="BY31" s="17"/>
      <c r="BZ31" s="49" t="str">
        <f>IF(AND(S31&gt;=3,AND(OR(AND(I31&lt;=7,I31-K31&gt;=3),AND(K31&lt;=7,K31-M31&gt;=3)),N31&lt;=4)),6,IF(S31&gt;=3,"3T",IF(AND(OR(AND(I31&lt;=7,I31-K31&gt;=3),AND(K31&lt;=7,K31-M31&gt;=3)),N31&lt;=4),"3P","")))</f>
        <v/>
      </c>
    </row>
    <row r="32" spans="1:78" ht="15.95" customHeight="1" x14ac:dyDescent="0.25">
      <c r="A32" s="162"/>
      <c r="B32" s="155"/>
      <c r="C32" s="155"/>
      <c r="D32" s="155"/>
      <c r="E32" s="155"/>
      <c r="F32" s="155"/>
      <c r="G32" s="15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5"/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5"/>
      <c r="AX32" s="155"/>
      <c r="AY32" s="155"/>
      <c r="AZ32" s="155"/>
      <c r="BA32" s="155"/>
      <c r="BB32" s="155"/>
      <c r="BC32" s="155"/>
      <c r="BD32" s="155"/>
      <c r="BE32" s="155"/>
      <c r="BF32" s="155"/>
      <c r="BG32" s="155"/>
      <c r="BH32" s="155"/>
      <c r="BI32" s="155"/>
      <c r="BJ32" s="155"/>
      <c r="BK32" s="155"/>
      <c r="BL32" s="155"/>
      <c r="BM32" s="155"/>
      <c r="BN32" s="155"/>
      <c r="BO32" s="155"/>
      <c r="BP32" s="155"/>
      <c r="BQ32" s="155"/>
      <c r="BR32" s="155"/>
      <c r="BS32" s="155"/>
      <c r="BT32" s="155"/>
      <c r="BU32" s="155"/>
      <c r="BV32" s="155"/>
      <c r="BW32" s="155"/>
      <c r="BX32" s="155"/>
      <c r="BY32" s="17"/>
      <c r="BZ32" s="49"/>
    </row>
    <row r="33" spans="1:78" ht="46.5" x14ac:dyDescent="0.25">
      <c r="A33" s="26" t="s">
        <v>2704</v>
      </c>
      <c r="B33" s="26" t="s">
        <v>393</v>
      </c>
      <c r="C33" s="27" t="s">
        <v>207</v>
      </c>
      <c r="D33" s="28"/>
      <c r="E33" s="28"/>
      <c r="F33" s="58">
        <v>1400</v>
      </c>
      <c r="G33" s="30">
        <v>14</v>
      </c>
      <c r="H33" s="31" t="s">
        <v>6</v>
      </c>
      <c r="I33" s="59">
        <v>14</v>
      </c>
      <c r="J33" s="33">
        <v>10</v>
      </c>
      <c r="K33" s="59">
        <v>14</v>
      </c>
      <c r="L33" s="33">
        <v>7</v>
      </c>
      <c r="M33" s="59">
        <v>13</v>
      </c>
      <c r="N33" s="33">
        <v>4</v>
      </c>
      <c r="O33" s="29">
        <v>-3.8499999999999801</v>
      </c>
      <c r="P33" s="29">
        <v>-4.1142857142857201</v>
      </c>
      <c r="Q33" s="35">
        <v>89.629832948813799</v>
      </c>
      <c r="R33" s="35">
        <v>-2.1350835255930898</v>
      </c>
      <c r="S33" s="37">
        <v>3</v>
      </c>
      <c r="T33" s="38">
        <v>3.25</v>
      </c>
      <c r="U33" s="29">
        <v>2.55000000000001</v>
      </c>
      <c r="V33" s="29">
        <v>5.0999999999999996</v>
      </c>
      <c r="W33" s="39"/>
      <c r="X33" s="62">
        <v>72</v>
      </c>
      <c r="Y33" s="29">
        <v>128</v>
      </c>
      <c r="Z33" s="87">
        <v>35</v>
      </c>
      <c r="AA33" s="26" t="s">
        <v>57</v>
      </c>
      <c r="AB33" s="41" t="s">
        <v>58</v>
      </c>
      <c r="AC33" s="42" t="str">
        <f>"" &amp; IF(AND(S33&lt;=-1.5,NOT(ISBLANK(AQ33))),"Z","")</f>
        <v/>
      </c>
      <c r="AD33" s="48" t="str">
        <f>IF(AND(ISNUMBER(BD33),VALUE(BD33)&gt;=3,VALUE(T33)&gt;=-0.5),IF(AND(VALUE(Q33)&gt;=94,VALUE(Q33)&lt;444), IF(VALUE(P33)&gt;=2,"***","**"),"*"),"")</f>
        <v/>
      </c>
      <c r="AE33" s="48" t="str">
        <f>IF(AND(BD33&gt;2,OR(ISNUMBER(SEARCH("P",AA33)),ISNUMBER(SEARCH("EP",AA33)),ISNUMBER(SEARCH("E",AA33)))),"WP@",IF(BD33&gt;2,"W@",IF(OR(ISNUMBER(SEARCH("P",AA33)),ISNUMBER(SEARCH("EP",AA33)),ISNUMBER(SEARCH("E",AA33))),"P@","@")))</f>
        <v>@</v>
      </c>
      <c r="AF33" s="45" t="s">
        <v>183</v>
      </c>
      <c r="AG33" s="46" t="str">
        <f>IF(OR(F33&lt;1401,F33&gt;=1600),IF(AND(OR(AB33="*",AB33="***",AB33="E*",AB33="E***"),P33&gt;=2,T33&gt;-2.1),IF(AND(ISNUMBER(BD33),VALUE(BD33)&gt;2),"**","*"),""),"")</f>
        <v/>
      </c>
      <c r="AH33" s="30">
        <v>14</v>
      </c>
      <c r="AI33" s="62">
        <v>72</v>
      </c>
      <c r="AJ33" s="48" t="str">
        <f>IF(AND(S33&gt;=2,T33&gt;=0),IF(AND(ISNUMBER(BD33),VALUE(BD33)&gt;=3),IF(LEN(AQ33)&gt;0,"***","**"),"*"),"")</f>
        <v>*</v>
      </c>
      <c r="AK33" s="42" t="str">
        <f>IF(AND(S33&gt;=3,AND(OR(AND(I33&lt;=7,I33-K33&gt;=3),AND(K33&lt;=7,K33-M33&gt;=3)),N33&lt;=4)),6,IF(S33&gt;=3,"3T",IF(AND(OR(AND(I33&lt;=7,I33-K33&gt;=3),AND(K33&lt;=7,K33-M33&gt;=3)),N33&lt;=4),"3P","")))</f>
        <v>3T</v>
      </c>
      <c r="AL33" s="63" t="str">
        <f>IF(OR(K33-M33&gt;=5,T33&gt;4.9,AND(K33-M33&gt;=1,T33&gt;5)),IF(P33&lt;-3,"***",IF(P33&lt;0,"**","*")),"")</f>
        <v/>
      </c>
      <c r="AM33" s="62">
        <v>72</v>
      </c>
      <c r="AN33" s="49" t="str">
        <f>IF(AND(OR(M33=1,M33=2,M33=3,M33=4),Q33&gt;=97.5),"G",IF(OR(AND(N33&lt;=3,M33&lt;8,T33&gt;-1.6,Q33&gt;=95,Q33&lt;300),AND(OR(M33=1,M33=2,M33=3),Q33&lt;97.5)),"GR",""))</f>
        <v/>
      </c>
      <c r="AO33" s="29">
        <v>3</v>
      </c>
      <c r="AP33" s="28"/>
      <c r="AQ33" s="28" t="s">
        <v>33</v>
      </c>
      <c r="AR33" s="28"/>
      <c r="AS33" s="28"/>
      <c r="AT33" s="50" t="str">
        <f>IF(LEN(AN33)&gt;0,IF(AL33="**","$",IF(AL33="***",IF(LEN(AQ33)&gt;0,"$$$","$$"), "")), "")</f>
        <v/>
      </c>
      <c r="AU33" s="48" t="str">
        <f>CONCATENATE(IF(LEN(AN33)&gt;0,IF(AND(AD33="**",AB33="*"),IF(LEN(AQ33)&gt;0,"$$$","$$"),IF(AJ33="***","$$$",IF(AND(AJ33="**",AB33="*"),"$$",IF(AND(OR(AD33="**",AD33="***"),LEN(AQ33)&gt;0),"$$","")))),IF(AND(OR(AD33="**",AD33="***"),LEN(AQ33)&gt;0),"$$","")),IF(AND(T33&lt;2,AQ33="#"),"#",""))</f>
        <v/>
      </c>
      <c r="AV33" s="48" t="str">
        <f>IF(LEN(AN33)&gt;0,IF(AG33="**","$$",IF(AG33="***","$$$",IF(AD33="***",IF(OR(AB33="***",LEN(AQ33)&gt;0),"$$$",""),""))),"")</f>
        <v/>
      </c>
      <c r="AW33" s="26" t="s">
        <v>6</v>
      </c>
      <c r="AX33" s="64">
        <v>55</v>
      </c>
      <c r="AY33" s="65">
        <v>1050</v>
      </c>
      <c r="AZ33" s="24" t="s">
        <v>2718</v>
      </c>
      <c r="BA33" s="29">
        <v>83.229832948813794</v>
      </c>
      <c r="BB33" s="66">
        <v>83.429832948813797</v>
      </c>
      <c r="BC33" s="54" t="s">
        <v>2719</v>
      </c>
      <c r="BD33" s="29">
        <v>2</v>
      </c>
      <c r="BE33" s="100">
        <v>22.580645161290299</v>
      </c>
      <c r="BF33" s="101">
        <v>66.6666666666667</v>
      </c>
      <c r="BG33" s="102">
        <v>31</v>
      </c>
      <c r="BH33" s="102">
        <v>15</v>
      </c>
      <c r="BI33" s="190" t="s">
        <v>395</v>
      </c>
      <c r="BJ33" s="68" t="s">
        <v>396</v>
      </c>
      <c r="BK33" s="68" t="s">
        <v>397</v>
      </c>
      <c r="BL33" s="68" t="s">
        <v>380</v>
      </c>
      <c r="BM33" s="68" t="s">
        <v>381</v>
      </c>
      <c r="BN33" s="68" t="s">
        <v>398</v>
      </c>
      <c r="BO33" s="17"/>
      <c r="BP33" s="29">
        <v>128</v>
      </c>
      <c r="BQ33" s="29">
        <v>3</v>
      </c>
      <c r="BR33" s="56">
        <v>88.4</v>
      </c>
      <c r="BS33" s="76" t="s">
        <v>88</v>
      </c>
      <c r="BT33" s="26"/>
      <c r="BU33" s="26"/>
      <c r="BV33" s="49" t="str">
        <f>IF(AND(BD33&gt;2,OR(ISNUMBER(SEARCH("P",AA33)),ISNUMBER(SEARCH("EP",AA33)),ISNUMBER(SEARCH("E",AA33)))),"WP@",IF(BD33&gt;2,"W@",IF(OR(ISNUMBER(SEARCH("P",AA33)),ISNUMBER(SEARCH("EP",AA33)),ISNUMBER(SEARCH("E",AA33))),"P@","@")))</f>
        <v>@</v>
      </c>
      <c r="BW33" s="26"/>
      <c r="BX33" s="17"/>
      <c r="BY33" s="17"/>
      <c r="BZ33" s="49" t="str">
        <f>IF(AND(S33&gt;=3,AND(OR(AND(I33&lt;=7,I33-K33&gt;=3),AND(K33&lt;=7,K33-M33&gt;=3)),N33&lt;=4)),6,IF(S33&gt;=3,"3T",IF(AND(OR(AND(I33&lt;=7,I33-K33&gt;=3),AND(K33&lt;=7,K33-M33&gt;=3)),N33&lt;=4),"3P","")))</f>
        <v>3T</v>
      </c>
    </row>
    <row r="34" spans="1:78" ht="46.5" x14ac:dyDescent="0.25">
      <c r="A34" s="26" t="s">
        <v>2704</v>
      </c>
      <c r="B34" s="26" t="s">
        <v>191</v>
      </c>
      <c r="C34" s="27" t="s">
        <v>378</v>
      </c>
      <c r="D34" s="28"/>
      <c r="E34" s="28"/>
      <c r="F34" s="58">
        <v>1400</v>
      </c>
      <c r="G34" s="30">
        <v>9</v>
      </c>
      <c r="H34" s="31" t="s">
        <v>78</v>
      </c>
      <c r="I34" s="59">
        <v>13</v>
      </c>
      <c r="J34" s="33">
        <v>8</v>
      </c>
      <c r="K34" s="59">
        <v>14</v>
      </c>
      <c r="L34" s="33">
        <v>8</v>
      </c>
      <c r="M34" s="59">
        <v>7</v>
      </c>
      <c r="N34" s="33">
        <v>4</v>
      </c>
      <c r="O34" s="29">
        <v>-9.9999999999980105E-2</v>
      </c>
      <c r="P34" s="34">
        <v>1.4437499999999901</v>
      </c>
      <c r="Q34" s="35">
        <v>96.319131371157894</v>
      </c>
      <c r="R34" s="36">
        <v>1.2095656855789401</v>
      </c>
      <c r="S34" s="37">
        <v>0</v>
      </c>
      <c r="T34" s="38">
        <v>4</v>
      </c>
      <c r="U34" s="29">
        <v>0.250000000000004</v>
      </c>
      <c r="V34" s="29">
        <v>3.4</v>
      </c>
      <c r="W34" s="39"/>
      <c r="X34" s="62">
        <v>71</v>
      </c>
      <c r="Y34" s="29">
        <v>128</v>
      </c>
      <c r="Z34" s="29">
        <v>21</v>
      </c>
      <c r="AA34" s="26" t="s">
        <v>57</v>
      </c>
      <c r="AB34" s="41" t="s">
        <v>58</v>
      </c>
      <c r="AC34" s="42" t="str">
        <f>"i" &amp; IF(AND(S34&lt;=-1.5,NOT(ISBLANK(AQ34))),"Z","")</f>
        <v>i</v>
      </c>
      <c r="AD34" s="48" t="str">
        <f>IF(AND(ISNUMBER(BD34),VALUE(BD34)&gt;=3,VALUE(T34)&gt;=-0.5),IF(AND(VALUE(Q34)&gt;=94,VALUE(Q34)&lt;444), IF(VALUE(P34)&gt;=2,"***","**"),"*"),"")</f>
        <v>**</v>
      </c>
      <c r="AE34" s="48" t="str">
        <f>IF(AND(BD34&gt;2,OR(ISNUMBER(SEARCH("P",AA34)),ISNUMBER(SEARCH("EP",AA34)),ISNUMBER(SEARCH("E",AA34)))),"WP@",IF(BD34&gt;2,"W@",IF(OR(ISNUMBER(SEARCH("P",AA34)),ISNUMBER(SEARCH("EP",AA34)),ISNUMBER(SEARCH("E",AA34))),"P@","@")))</f>
        <v>W@</v>
      </c>
      <c r="AF34" s="45" t="s">
        <v>102</v>
      </c>
      <c r="AG34" s="46" t="str">
        <f>IF(OR(F34&lt;1401,F34&gt;=1600),IF(AND(OR(AB34="*",AB34="***",AB34="E*",AB34="E***"),P34&gt;=2,T34&gt;-2.1),IF(AND(ISNUMBER(BD34),VALUE(BD34)&gt;2),"**","*"),""),"")</f>
        <v/>
      </c>
      <c r="AH34" s="30">
        <v>9</v>
      </c>
      <c r="AI34" s="62">
        <v>71</v>
      </c>
      <c r="AJ34" s="48" t="str">
        <f>IF(AND(S34&gt;=2,T34&gt;=0),IF(AND(ISNUMBER(BD34),VALUE(BD34)&gt;=3),IF(LEN(AQ34)&gt;0,"***","**"),"*"),"")</f>
        <v/>
      </c>
      <c r="AK34" s="42" t="str">
        <f>IF(AND(S34&gt;=3,AND(OR(AND(I34&lt;=7,I34-K34&gt;=3),AND(K34&lt;=7,K34-M34&gt;=3)),N34&lt;=4)),6,IF(S34&gt;=3,"3T",IF(AND(OR(AND(I34&lt;=7,I34-K34&gt;=3),AND(K34&lt;=7,K34-M34&gt;=3)),N34&lt;=4),"3P","")))</f>
        <v/>
      </c>
      <c r="AL34" s="63" t="str">
        <f>IF(OR(K34-M34&gt;=5,T34&gt;4.9,AND(K34-M34&gt;=1,T34&gt;5)),IF(P34&lt;-3,"***",IF(P34&lt;0,"**","*")),"")</f>
        <v>*</v>
      </c>
      <c r="AM34" s="62">
        <v>71</v>
      </c>
      <c r="AN34" s="49" t="str">
        <f>IF(AND(OR(M34=1,M34=2,M34=3,M34=4),Q34&gt;=97.5),"G",IF(OR(AND(N34&lt;=3,M34&lt;8,T34&gt;-1.6,Q34&gt;=95,Q34&lt;300),AND(OR(M34=1,M34=2,M34=3),Q34&lt;97.5)),"GR",""))</f>
        <v/>
      </c>
      <c r="AO34" s="29">
        <v>1</v>
      </c>
      <c r="AP34" s="28"/>
      <c r="AQ34" s="28"/>
      <c r="AR34" s="28"/>
      <c r="AS34" s="28"/>
      <c r="AT34" s="50" t="str">
        <f>IF(LEN(AN34)&gt;0,IF(AL34="**","$",IF(AL34="***",IF(LEN(AQ34)&gt;0,"$$$","$$"), "")), "")</f>
        <v/>
      </c>
      <c r="AU34" s="48" t="str">
        <f>CONCATENATE(IF(LEN(AN34)&gt;0,IF(AND(AD34="**",AB34="*"),IF(LEN(AQ34)&gt;0,"$$$","$$"),IF(AJ34="***","$$$",IF(AND(AJ34="**",AB34="*"),"$$",IF(AND(OR(AD34="**",AD34="***"),LEN(AQ34)&gt;0),"$$","")))),IF(AND(OR(AD34="**",AD34="***"),LEN(AQ34)&gt;0),"$$","")),IF(AND(T34&lt;2,AQ34="#"),"#",""))</f>
        <v/>
      </c>
      <c r="AV34" s="48" t="str">
        <f>IF(LEN(AN34)&gt;0,IF(AG34="**","$$",IF(AG34="***","$$$",IF(AD34="***",IF(OR(AB34="***",LEN(AQ34)&gt;0),"$$$",""),""))),"")</f>
        <v/>
      </c>
      <c r="AW34" s="26" t="s">
        <v>78</v>
      </c>
      <c r="AX34" s="51">
        <v>54</v>
      </c>
      <c r="AY34" s="65">
        <v>1073</v>
      </c>
      <c r="AZ34" s="24" t="s">
        <v>51</v>
      </c>
      <c r="BA34" s="29">
        <v>89.919131371157903</v>
      </c>
      <c r="BB34" s="66">
        <v>86.1804647044912</v>
      </c>
      <c r="BC34" s="54" t="s">
        <v>2720</v>
      </c>
      <c r="BD34" s="29">
        <v>3</v>
      </c>
      <c r="BE34" s="55"/>
      <c r="BF34" s="55"/>
      <c r="BG34" s="55"/>
      <c r="BH34" s="55"/>
      <c r="BI34" s="190" t="s">
        <v>2604</v>
      </c>
      <c r="BJ34" s="68" t="s">
        <v>162</v>
      </c>
      <c r="BK34" s="68" t="s">
        <v>842</v>
      </c>
      <c r="BL34" s="69" t="s">
        <v>1076</v>
      </c>
      <c r="BM34" s="68" t="s">
        <v>2472</v>
      </c>
      <c r="BN34" s="68" t="s">
        <v>142</v>
      </c>
      <c r="BO34" s="17"/>
      <c r="BP34" s="29">
        <v>128</v>
      </c>
      <c r="BQ34" s="29">
        <v>1</v>
      </c>
      <c r="BR34" s="56">
        <v>93.55</v>
      </c>
      <c r="BS34" s="76" t="s">
        <v>88</v>
      </c>
      <c r="BT34" s="26"/>
      <c r="BU34" s="26"/>
      <c r="BV34" s="49" t="str">
        <f>IF(AND(BD34&gt;2,OR(ISNUMBER(SEARCH("P",AA34)),ISNUMBER(SEARCH("EP",AA34)),ISNUMBER(SEARCH("E",AA34)))),"WP@",IF(BD34&gt;2,"W@",IF(OR(ISNUMBER(SEARCH("P",AA34)),ISNUMBER(SEARCH("EP",AA34)),ISNUMBER(SEARCH("E",AA34))),"P@","@")))</f>
        <v>W@</v>
      </c>
      <c r="BW34" s="26"/>
      <c r="BX34" s="17"/>
      <c r="BY34" s="17"/>
      <c r="BZ34" s="49" t="str">
        <f>IF(AND(S34&gt;=3,AND(OR(AND(I34&lt;=7,I34-K34&gt;=3),AND(K34&lt;=7,K34-M34&gt;=3)),N34&lt;=4)),6,IF(S34&gt;=3,"3T",IF(AND(OR(AND(I34&lt;=7,I34-K34&gt;=3),AND(K34&lt;=7,K34-M34&gt;=3)),N34&lt;=4),"3P","")))</f>
        <v/>
      </c>
    </row>
    <row r="35" spans="1:78" ht="46.5" x14ac:dyDescent="0.25">
      <c r="A35" s="26" t="s">
        <v>2704</v>
      </c>
      <c r="B35" s="110" t="s">
        <v>281</v>
      </c>
      <c r="C35" s="27" t="s">
        <v>352</v>
      </c>
      <c r="D35" s="28"/>
      <c r="E35" s="28"/>
      <c r="F35" s="58">
        <v>1400</v>
      </c>
      <c r="G35" s="80">
        <v>3</v>
      </c>
      <c r="H35" s="31" t="s">
        <v>6</v>
      </c>
      <c r="I35" s="32">
        <v>7</v>
      </c>
      <c r="J35" s="33">
        <v>6</v>
      </c>
      <c r="K35" s="32">
        <v>7</v>
      </c>
      <c r="L35" s="33">
        <v>3</v>
      </c>
      <c r="M35" s="32">
        <v>2</v>
      </c>
      <c r="N35" s="33">
        <v>0</v>
      </c>
      <c r="O35" s="29">
        <v>0.65000000000001301</v>
      </c>
      <c r="P35" s="38">
        <v>2.5750000000000202</v>
      </c>
      <c r="Q35" s="36">
        <v>103.58978484606401</v>
      </c>
      <c r="R35" s="36">
        <v>1.79489242303205</v>
      </c>
      <c r="S35" s="114">
        <v>3</v>
      </c>
      <c r="T35" s="38">
        <v>2.8</v>
      </c>
      <c r="U35" s="29">
        <v>-0.149999999999988</v>
      </c>
      <c r="V35" s="38">
        <v>2.2000000000000099</v>
      </c>
      <c r="W35" s="39"/>
      <c r="X35" s="40">
        <v>69</v>
      </c>
      <c r="Y35" s="72">
        <v>128</v>
      </c>
      <c r="Z35" s="29">
        <v>21</v>
      </c>
      <c r="AA35" s="26" t="s">
        <v>192</v>
      </c>
      <c r="AB35" s="41" t="s">
        <v>58</v>
      </c>
      <c r="AC35" s="42" t="str">
        <f>"i" &amp; IF(AND(S35&lt;=-1.5,NOT(ISBLANK(AQ35))),"Z","")</f>
        <v>i</v>
      </c>
      <c r="AD35" s="43" t="str">
        <f>IF(AND(ISNUMBER(BD35),VALUE(BD35)&gt;=3,VALUE(T35)&gt;=-0.5),IF(AND(VALUE(Q35)&gt;=94,VALUE(Q35)&lt;444), IF(VALUE(P35)&gt;=2,"***","**"),"*"),"")</f>
        <v/>
      </c>
      <c r="AE35" s="48" t="str">
        <f>IF(AND(BD35&gt;2,OR(ISNUMBER(SEARCH("P",AA35)),ISNUMBER(SEARCH("EP",AA35)),ISNUMBER(SEARCH("E",AA35)))),"WP@",IF(BD35&gt;2,"W@",IF(OR(ISNUMBER(SEARCH("P",AA35)),ISNUMBER(SEARCH("EP",AA35)),ISNUMBER(SEARCH("E",AA35))),"P@","@")))</f>
        <v>@</v>
      </c>
      <c r="AF35" s="45" t="s">
        <v>110</v>
      </c>
      <c r="AG35" s="46" t="str">
        <f>IF(OR(F35&lt;1401,F35&gt;=1600),IF(AND(OR(AB35="*",AB35="***",AB35="E*",AB35="E***"),P35&gt;=2,T35&gt;-2.1),IF(AND(ISNUMBER(BD35),VALUE(BD35)&gt;2),"**","*"),""),"")</f>
        <v/>
      </c>
      <c r="AH35" s="30">
        <v>3</v>
      </c>
      <c r="AI35" s="47">
        <v>69</v>
      </c>
      <c r="AJ35" s="43" t="str">
        <f>IF(AND(S35&gt;=2,T35&gt;=0),IF(AND(ISNUMBER(BD35),VALUE(BD35)&gt;=3),IF(LEN(AQ35)&gt;0,"***","**"),"*"),"")</f>
        <v>*</v>
      </c>
      <c r="AK35" s="42">
        <f>IF(AND(S35&gt;=3,AND(OR(AND(I35&lt;=7,I35-K35&gt;=3),AND(K35&lt;=7,K35-M35&gt;=3)),N35&lt;=4)),6,IF(S35&gt;=3,"3T",IF(AND(OR(AND(I35&lt;=7,I35-K35&gt;=3),AND(K35&lt;=7,K35-M35&gt;=3)),N35&lt;=4),"3P","")))</f>
        <v>6</v>
      </c>
      <c r="AL35" s="46" t="str">
        <f>IF(OR(K35-M35&gt;=5,T35&gt;4.9,AND(K35-M35&gt;=1,T35&gt;5)),IF(P35&lt;-3,"***",IF(P35&lt;0,"**","*")),"")</f>
        <v>*</v>
      </c>
      <c r="AM35" s="40">
        <v>69</v>
      </c>
      <c r="AN35" s="103" t="str">
        <f>IF(AND(OR(M35=1,M35=2,M35=3,M35=4),Q35&gt;=97.5),"G",IF(OR(AND(N35&lt;=3,M35&lt;8,T35&gt;-1.6,Q35&gt;=95,Q35&lt;300),AND(OR(M35=1,M35=2,M35=3),Q35&lt;97.5)),"GR",""))</f>
        <v>G</v>
      </c>
      <c r="AO35" s="29">
        <v>0</v>
      </c>
      <c r="AP35" s="28"/>
      <c r="AQ35" s="28"/>
      <c r="AR35" s="28"/>
      <c r="AS35" s="28"/>
      <c r="AT35" s="50" t="str">
        <f>IF(LEN(AN35)&gt;0,IF(AL35="**","$",IF(AL35="***",IF(LEN(AQ35)&gt;0,"$$$","$$"), "")), "")</f>
        <v/>
      </c>
      <c r="AU35" s="48" t="str">
        <f>CONCATENATE(IF(LEN(AN35)&gt;0,IF(AND(AD35="**",AB35="*"),IF(LEN(AQ35)&gt;0,"$$$","$$"),IF(AJ35="***","$$$",IF(AND(AJ35="**",AB35="*"),"$$",IF(AND(OR(AD35="**",AD35="***"),LEN(AQ35)&gt;0),"$$","")))),IF(AND(OR(AD35="**",AD35="***"),LEN(AQ35)&gt;0),"$$","")),IF(AND(T35&lt;2,AQ35="#"),"#",""))</f>
        <v/>
      </c>
      <c r="AV35" s="48" t="str">
        <f>IF(LEN(AN35)&gt;0,IF(AG35="**","$$",IF(AG35="***","$$$",IF(AD35="***",IF(OR(AB35="***",LEN(AQ35)&gt;0),"$$$",""),""))),"")</f>
        <v/>
      </c>
      <c r="AW35" s="26" t="s">
        <v>6</v>
      </c>
      <c r="AX35" s="74">
        <v>10</v>
      </c>
      <c r="AY35" s="79">
        <v>1064</v>
      </c>
      <c r="AZ35" s="24" t="s">
        <v>51</v>
      </c>
      <c r="BA35" s="29">
        <v>98.1897848460641</v>
      </c>
      <c r="BB35" s="66">
        <v>97.344451512730799</v>
      </c>
      <c r="BC35" s="54" t="s">
        <v>2721</v>
      </c>
      <c r="BD35" s="29">
        <v>2</v>
      </c>
      <c r="BE35" s="100">
        <v>31.25</v>
      </c>
      <c r="BF35" s="101">
        <v>62.5</v>
      </c>
      <c r="BG35" s="102">
        <v>16</v>
      </c>
      <c r="BH35" s="102">
        <v>16</v>
      </c>
      <c r="BI35" s="190" t="s">
        <v>806</v>
      </c>
      <c r="BJ35" s="68" t="s">
        <v>372</v>
      </c>
      <c r="BK35" s="68" t="s">
        <v>2447</v>
      </c>
      <c r="BL35" s="68" t="s">
        <v>2448</v>
      </c>
      <c r="BM35" s="68" t="s">
        <v>779</v>
      </c>
      <c r="BN35" s="68"/>
      <c r="BO35" s="17"/>
      <c r="BP35" s="29">
        <v>128</v>
      </c>
      <c r="BQ35" s="29">
        <v>0</v>
      </c>
      <c r="BR35" s="56">
        <v>96.1</v>
      </c>
      <c r="BS35" s="76" t="s">
        <v>432</v>
      </c>
      <c r="BT35" s="26"/>
      <c r="BU35" s="26"/>
      <c r="BV35" s="49" t="str">
        <f>IF(AND(BD35&gt;2,OR(ISNUMBER(SEARCH("P",AA35)),ISNUMBER(SEARCH("EP",AA35)),ISNUMBER(SEARCH("E",AA35)))),"WP@",IF(BD35&gt;2,"W@",IF(OR(ISNUMBER(SEARCH("P",AA35)),ISNUMBER(SEARCH("EP",AA35)),ISNUMBER(SEARCH("E",AA35))),"P@","@")))</f>
        <v>@</v>
      </c>
      <c r="BW35" s="26"/>
      <c r="BX35" s="17"/>
      <c r="BY35" s="17"/>
      <c r="BZ35" s="49">
        <f>IF(AND(S35&gt;=3,AND(OR(AND(I35&lt;=7,I35-K35&gt;=3),AND(K35&lt;=7,K35-M35&gt;=3)),N35&lt;=4)),6,IF(S35&gt;=3,"3T",IF(AND(OR(AND(I35&lt;=7,I35-K35&gt;=3),AND(K35&lt;=7,K35-M35&gt;=3)),N35&lt;=4),"3P","")))</f>
        <v>6</v>
      </c>
    </row>
    <row r="36" spans="1:78" ht="18.75" customHeight="1" x14ac:dyDescent="0.25">
      <c r="A36" s="17"/>
      <c r="B36" s="164" t="s">
        <v>51</v>
      </c>
      <c r="C36" s="164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65" t="s">
        <v>289</v>
      </c>
      <c r="R36" s="165"/>
      <c r="S36" s="17"/>
      <c r="T36" s="121" t="s">
        <v>563</v>
      </c>
      <c r="U36" s="17"/>
      <c r="V36" s="17"/>
      <c r="W36" s="17"/>
      <c r="X36" s="91">
        <v>75</v>
      </c>
      <c r="Y36" s="92" t="s">
        <v>1438</v>
      </c>
      <c r="Z36" s="95">
        <v>14</v>
      </c>
      <c r="AA36" s="104">
        <v>3</v>
      </c>
      <c r="AB36" s="17"/>
      <c r="AC36" s="17"/>
      <c r="AD36" s="17"/>
      <c r="AE36" s="17"/>
      <c r="AF36" s="17"/>
      <c r="AG36" s="17"/>
      <c r="AH36" s="17"/>
      <c r="AI36" s="91">
        <v>75</v>
      </c>
      <c r="AJ36" s="17"/>
      <c r="AK36" s="17"/>
      <c r="AL36" s="17"/>
      <c r="AM36" s="91">
        <v>75</v>
      </c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66">
        <v>0</v>
      </c>
      <c r="AY36" s="95">
        <v>1063</v>
      </c>
      <c r="AZ36" s="17"/>
      <c r="BA36" s="17"/>
      <c r="BB36" s="17"/>
      <c r="BC36" s="17"/>
      <c r="BD36" s="17"/>
      <c r="BE36" s="17"/>
      <c r="BF36" s="17"/>
      <c r="BG36" s="17"/>
      <c r="BH36" s="17"/>
      <c r="BI36" s="187"/>
      <c r="BJ36" s="17"/>
      <c r="BK36" s="17"/>
      <c r="BL36" s="17"/>
      <c r="BM36" s="17"/>
      <c r="BN36" s="17"/>
      <c r="BO36" s="17"/>
      <c r="BP36" s="92" t="s">
        <v>1438</v>
      </c>
      <c r="BQ36" s="17"/>
      <c r="BR36" s="17"/>
      <c r="BS36" s="17"/>
      <c r="BT36" s="17"/>
      <c r="BU36" s="17"/>
      <c r="BV36" s="17"/>
      <c r="BW36" s="17"/>
      <c r="BX36" s="29">
        <v>0</v>
      </c>
      <c r="BY36" s="26" t="s">
        <v>149</v>
      </c>
      <c r="BZ36" s="17"/>
    </row>
    <row r="37" spans="1:78" x14ac:dyDescent="0.25">
      <c r="A37" s="17"/>
      <c r="B37" s="164"/>
      <c r="C37" s="164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68" t="s">
        <v>2722</v>
      </c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  <c r="AK37" s="168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67"/>
      <c r="AY37" s="105" t="s">
        <v>291</v>
      </c>
      <c r="AZ37" s="17"/>
      <c r="BA37" s="17"/>
      <c r="BB37" s="17"/>
      <c r="BC37" s="17"/>
      <c r="BD37" s="17"/>
      <c r="BE37" s="17"/>
      <c r="BF37" s="17"/>
      <c r="BG37" s="17"/>
      <c r="BH37" s="17"/>
      <c r="BI37" s="18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</row>
    <row r="38" spans="1:78" ht="30" customHeight="1" x14ac:dyDescent="0.25">
      <c r="A38" s="172" t="s">
        <v>2723</v>
      </c>
      <c r="B38" s="153"/>
      <c r="C38" s="153"/>
      <c r="D38" s="153"/>
      <c r="E38" s="153"/>
      <c r="F38" s="153"/>
      <c r="G38" s="153"/>
      <c r="H38" s="153"/>
      <c r="I38" s="153"/>
      <c r="J38" s="153"/>
      <c r="K38" s="153"/>
      <c r="L38" s="153"/>
      <c r="M38" s="153"/>
      <c r="N38" s="153"/>
      <c r="O38" s="153"/>
      <c r="P38" s="153"/>
      <c r="Q38" s="153"/>
      <c r="R38" s="153"/>
      <c r="S38" s="153"/>
      <c r="T38" s="153"/>
      <c r="U38" s="153"/>
      <c r="V38" s="153"/>
      <c r="W38" s="153"/>
      <c r="X38" s="153"/>
      <c r="Y38" s="153"/>
      <c r="Z38" s="153"/>
      <c r="AA38" s="153"/>
      <c r="AB38" s="153"/>
      <c r="AC38" s="153"/>
      <c r="AD38" s="153"/>
      <c r="AE38" s="153"/>
      <c r="AF38" s="153"/>
      <c r="AG38" s="153"/>
      <c r="AH38" s="153"/>
      <c r="AI38" s="153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  <c r="BP38" s="153"/>
      <c r="BQ38" s="153"/>
      <c r="BR38" s="153"/>
      <c r="BS38" s="153"/>
      <c r="BT38" s="153"/>
      <c r="BU38" s="153"/>
      <c r="BV38" s="153"/>
      <c r="BW38" s="153"/>
      <c r="BX38" s="153"/>
      <c r="BY38" s="17"/>
      <c r="BZ38" s="17"/>
    </row>
    <row r="39" spans="1:78" x14ac:dyDescent="0.25">
      <c r="A39" s="18" t="s">
        <v>1</v>
      </c>
      <c r="B39" s="18" t="s">
        <v>2</v>
      </c>
      <c r="C39" s="18" t="s">
        <v>3</v>
      </c>
      <c r="D39" s="19"/>
      <c r="E39" s="19"/>
      <c r="F39" s="18" t="s">
        <v>4</v>
      </c>
      <c r="G39" s="20" t="s">
        <v>5</v>
      </c>
      <c r="H39" s="21" t="s">
        <v>6</v>
      </c>
      <c r="I39" s="154" t="s">
        <v>7</v>
      </c>
      <c r="J39" s="155"/>
      <c r="K39" s="155"/>
      <c r="L39" s="155"/>
      <c r="M39" s="155"/>
      <c r="N39" s="155"/>
      <c r="O39" s="21" t="s">
        <v>8</v>
      </c>
      <c r="P39" s="21" t="s">
        <v>9</v>
      </c>
      <c r="Q39" s="22" t="s">
        <v>10</v>
      </c>
      <c r="R39" s="22" t="s">
        <v>11</v>
      </c>
      <c r="S39" s="21" t="s">
        <v>12</v>
      </c>
      <c r="T39" s="21" t="s">
        <v>13</v>
      </c>
      <c r="U39" s="21" t="s">
        <v>14</v>
      </c>
      <c r="V39" s="21" t="s">
        <v>15</v>
      </c>
      <c r="W39" s="23" t="s">
        <v>16</v>
      </c>
      <c r="X39" s="21" t="s">
        <v>17</v>
      </c>
      <c r="Y39" s="21" t="s">
        <v>18</v>
      </c>
      <c r="Z39" s="21" t="s">
        <v>19</v>
      </c>
      <c r="AA39" s="21" t="s">
        <v>20</v>
      </c>
      <c r="AB39" s="21" t="s">
        <v>21</v>
      </c>
      <c r="AC39" s="21" t="s">
        <v>22</v>
      </c>
      <c r="AD39" s="21" t="s">
        <v>23</v>
      </c>
      <c r="AE39" s="21" t="s">
        <v>24</v>
      </c>
      <c r="AF39" s="21" t="s">
        <v>25</v>
      </c>
      <c r="AG39" s="21" t="s">
        <v>26</v>
      </c>
      <c r="AH39" s="21" t="s">
        <v>5</v>
      </c>
      <c r="AI39" s="21" t="s">
        <v>17</v>
      </c>
      <c r="AJ39" s="21" t="s">
        <v>27</v>
      </c>
      <c r="AK39" s="21" t="s">
        <v>28</v>
      </c>
      <c r="AL39" s="21" t="s">
        <v>29</v>
      </c>
      <c r="AM39" s="21" t="s">
        <v>17</v>
      </c>
      <c r="AN39" s="21" t="s">
        <v>30</v>
      </c>
      <c r="AO39" s="21" t="s">
        <v>31</v>
      </c>
      <c r="AP39" s="21" t="s">
        <v>32</v>
      </c>
      <c r="AQ39" s="21" t="s">
        <v>33</v>
      </c>
      <c r="AR39" s="21" t="s">
        <v>34</v>
      </c>
      <c r="AS39" s="21" t="s">
        <v>35</v>
      </c>
      <c r="AT39" s="21" t="s">
        <v>36</v>
      </c>
      <c r="AU39" s="21" t="s">
        <v>37</v>
      </c>
      <c r="AV39" s="21" t="s">
        <v>38</v>
      </c>
      <c r="AW39" s="21" t="s">
        <v>6</v>
      </c>
      <c r="AX39" s="21" t="s">
        <v>39</v>
      </c>
      <c r="AY39" s="21" t="s">
        <v>40</v>
      </c>
      <c r="AZ39" s="24" t="s">
        <v>41</v>
      </c>
      <c r="BA39" s="21" t="s">
        <v>42</v>
      </c>
      <c r="BB39" s="21" t="s">
        <v>43</v>
      </c>
      <c r="BC39" s="21" t="s">
        <v>44</v>
      </c>
      <c r="BD39" s="21" t="s">
        <v>45</v>
      </c>
      <c r="BE39" s="21" t="s">
        <v>46</v>
      </c>
      <c r="BF39" s="21" t="s">
        <v>47</v>
      </c>
      <c r="BG39" s="21" t="s">
        <v>48</v>
      </c>
      <c r="BH39" s="21" t="s">
        <v>49</v>
      </c>
      <c r="BI39" s="186"/>
      <c r="BJ39" s="25"/>
      <c r="BK39" s="25"/>
      <c r="BL39" s="25"/>
      <c r="BM39" s="25"/>
      <c r="BN39" s="25"/>
      <c r="BO39" s="25"/>
      <c r="BP39" s="21" t="s">
        <v>18</v>
      </c>
      <c r="BQ39" s="21" t="s">
        <v>31</v>
      </c>
      <c r="BR39" s="21" t="s">
        <v>50</v>
      </c>
      <c r="BS39" s="21" t="s">
        <v>51</v>
      </c>
      <c r="BT39" s="25"/>
      <c r="BU39" s="25"/>
      <c r="BV39" s="21" t="s">
        <v>24</v>
      </c>
      <c r="BW39" s="21" t="s">
        <v>16</v>
      </c>
      <c r="BX39" s="21" t="s">
        <v>52</v>
      </c>
      <c r="BY39" s="21" t="s">
        <v>53</v>
      </c>
      <c r="BZ39" s="21" t="s">
        <v>28</v>
      </c>
    </row>
    <row r="40" spans="1:78" ht="46.5" x14ac:dyDescent="0.25">
      <c r="A40" s="26" t="s">
        <v>2724</v>
      </c>
      <c r="B40" s="26" t="s">
        <v>206</v>
      </c>
      <c r="C40" s="27" t="s">
        <v>1704</v>
      </c>
      <c r="D40" s="28"/>
      <c r="E40" s="28"/>
      <c r="F40" s="29">
        <v>1800</v>
      </c>
      <c r="G40" s="30">
        <v>14</v>
      </c>
      <c r="H40" s="31" t="s">
        <v>6</v>
      </c>
      <c r="I40" s="70">
        <v>1</v>
      </c>
      <c r="J40" s="71">
        <v>0</v>
      </c>
      <c r="K40" s="59">
        <v>1</v>
      </c>
      <c r="L40" s="33">
        <v>0</v>
      </c>
      <c r="M40" s="59">
        <v>5</v>
      </c>
      <c r="N40" s="33">
        <v>4</v>
      </c>
      <c r="O40" s="29">
        <v>2.9000000000000301</v>
      </c>
      <c r="P40" s="60">
        <v>0</v>
      </c>
      <c r="Q40" s="35">
        <v>444</v>
      </c>
      <c r="R40" s="35">
        <v>172</v>
      </c>
      <c r="S40" s="37">
        <v>0</v>
      </c>
      <c r="T40" s="61">
        <v>-3.5</v>
      </c>
      <c r="U40" s="29">
        <v>0.94999999999998896</v>
      </c>
      <c r="V40" s="60">
        <v>-1.95</v>
      </c>
      <c r="W40" s="39" t="s">
        <v>79</v>
      </c>
      <c r="X40" s="40">
        <v>80</v>
      </c>
      <c r="Y40" s="29">
        <v>126</v>
      </c>
      <c r="Z40" s="17"/>
      <c r="AA40" s="85" t="s">
        <v>119</v>
      </c>
      <c r="AB40" s="41" t="s">
        <v>32</v>
      </c>
      <c r="AC40" s="42" t="str">
        <f>"" &amp; IF(AND(S40&lt;=-1.5,NOT(ISBLANK(AQ40))),"Z","")</f>
        <v/>
      </c>
      <c r="AD40" s="43" t="str">
        <f>IF(AND(ISNUMBER(BD40),VALUE(BD40)&gt;=3,VALUE(T40)&gt;=-0.5),IF(AND(VALUE(Q40)&gt;=94,VALUE(Q40)&lt;444), IF(VALUE(P40)&gt;=2,"***","**"),"*"),"")</f>
        <v/>
      </c>
      <c r="AE40" s="44"/>
      <c r="AF40" s="45"/>
      <c r="AG40" s="63" t="str">
        <f>IF(OR(F40&lt;1401,F40&gt;=1600),IF(AND(OR(AB40="*",AB40="***",AB40="E*",AB40="E***"),P40&gt;=2,T40&gt;-2.1),IF(AND(ISNUMBER(BD40),VALUE(BD40)&gt;2),"**","*"),""),"")</f>
        <v/>
      </c>
      <c r="AH40" s="30">
        <v>14</v>
      </c>
      <c r="AI40" s="47">
        <v>80</v>
      </c>
      <c r="AJ40" s="48" t="str">
        <f>IF(AND(S40&gt;=2,T40&gt;=0),IF(AND(ISNUMBER(BD40),VALUE(BD40)&gt;=3),IF(LEN(AQ40)&gt;0,"***","**"),"*"),"")</f>
        <v/>
      </c>
      <c r="AK40" s="42" t="str">
        <f>IF(AND(S40&gt;=3,AND(OR(AND(I40&lt;=7,I40-K40&gt;=3),AND(K40&lt;=7,K40-M40&gt;=3)),N40&lt;=4)),6,IF(S40&gt;=3,"3T",IF(AND(OR(AND(I40&lt;=7,I40-K40&gt;=3),AND(K40&lt;=7,K40-M40&gt;=3)),N40&lt;=4),"3P","")))</f>
        <v/>
      </c>
      <c r="AL40" s="46" t="str">
        <f>IF(OR(K40-M40&gt;=5,T40&gt;4.9,AND(K40-M40&gt;=1,T40&gt;5)),IF(P40&lt;-3,"***",IF(P40&lt;0,"**","*")),"")</f>
        <v/>
      </c>
      <c r="AM40" s="40">
        <v>80</v>
      </c>
      <c r="AN40" s="49" t="str">
        <f>CONCATENATE(IF(AND(OR(M40=1,M40=2,M40=3,M40=4),Q40&gt;=97.5),"G",IF(OR(AND(N40&lt;=3,M40&lt;8,T40&gt;-1.6,Q40&gt;=95,Q40&lt;300),AND(OR(M40=1,M40=2,M40=3),Q40&lt;97.5)),"GR","")),"*")</f>
        <v>*</v>
      </c>
      <c r="AO40" s="29">
        <v>-1</v>
      </c>
      <c r="AP40" s="28"/>
      <c r="AQ40" s="28"/>
      <c r="AR40" s="28"/>
      <c r="AS40" s="28"/>
      <c r="AT40" s="50" t="str">
        <f>IF(LEN(AN40)&gt;0,IF(AL40="**","$",IF(AL40="***",IF(LEN(AQ40)&gt;0,"$$$","$$"), "")), "")</f>
        <v/>
      </c>
      <c r="AU40" s="48" t="str">
        <f>CONCATENATE(IF(LEN(AN40)&gt;0,IF(AND(AD40="**",AB40="*"),IF(LEN(AQ40)&gt;0,"$$$","$$"),IF(AJ40="***","$$$",IF(AND(AJ40="**",AB40="*"),"$$",IF(AND(OR(AD40="**",AD40="***"),LEN(AQ40)&gt;0),"$$","")))),IF(AND(OR(AD40="**",AD40="***"),LEN(AQ40)&gt;0),"$$","")),IF(AND(T40&lt;2,AQ40="#"),"#",""))</f>
        <v/>
      </c>
      <c r="AV40" s="48" t="str">
        <f>IF(LEN(AN40)&gt;0,IF(AG40="**","$$",IF(AG40="***","$$$",IF(AD40="***",IF(OR(AB40="***",LEN(AQ40)&gt;0),"$$$",""),""))),"")</f>
        <v/>
      </c>
      <c r="AW40" s="26" t="s">
        <v>6</v>
      </c>
      <c r="AX40" s="51">
        <v>59</v>
      </c>
      <c r="AY40" s="79">
        <v>1072</v>
      </c>
      <c r="AZ40" s="24" t="s">
        <v>560</v>
      </c>
      <c r="BA40" s="29">
        <v>83</v>
      </c>
      <c r="BB40" s="53">
        <v>74</v>
      </c>
      <c r="BC40" s="54" t="s">
        <v>2725</v>
      </c>
      <c r="BD40" s="29">
        <v>1</v>
      </c>
      <c r="BE40" s="55"/>
      <c r="BF40" s="55"/>
      <c r="BG40" s="55"/>
      <c r="BH40" s="55"/>
      <c r="BI40" s="187"/>
      <c r="BJ40" s="17"/>
      <c r="BK40" s="17"/>
      <c r="BL40" s="17"/>
      <c r="BM40" s="17"/>
      <c r="BN40" s="17"/>
      <c r="BO40" s="17"/>
      <c r="BP40" s="29">
        <v>126</v>
      </c>
      <c r="BQ40" s="29">
        <v>-1</v>
      </c>
      <c r="BR40" s="56">
        <v>100.4</v>
      </c>
      <c r="BS40" s="57" t="s">
        <v>631</v>
      </c>
      <c r="BT40" s="26"/>
      <c r="BU40" s="26"/>
      <c r="BV40" s="26"/>
      <c r="BW40" s="26" t="s">
        <v>79</v>
      </c>
      <c r="BX40" s="17"/>
      <c r="BY40" s="17"/>
      <c r="BZ40" s="49" t="str">
        <f>IF(AND(S40&gt;=3,AND(OR(AND(I40&lt;=7,I40-K40&gt;=3),AND(K40&lt;=7,K40-M40&gt;=3)),N40&lt;=4)),6,IF(S40&gt;=3,"3T",IF(AND(OR(AND(I40&lt;=7,I40-K40&gt;=3),AND(K40&lt;=7,K40-M40&gt;=3)),N40&lt;=4),"3P","")))</f>
        <v/>
      </c>
    </row>
    <row r="41" spans="1:78" ht="46.5" x14ac:dyDescent="0.25">
      <c r="A41" s="26" t="s">
        <v>2724</v>
      </c>
      <c r="B41" s="26" t="s">
        <v>62</v>
      </c>
      <c r="C41" s="27" t="s">
        <v>860</v>
      </c>
      <c r="D41" s="28"/>
      <c r="E41" s="28"/>
      <c r="F41" s="29">
        <v>2000</v>
      </c>
      <c r="G41" s="30">
        <v>5</v>
      </c>
      <c r="H41" s="31" t="s">
        <v>78</v>
      </c>
      <c r="I41" s="32">
        <v>8</v>
      </c>
      <c r="J41" s="33">
        <v>8</v>
      </c>
      <c r="K41" s="32">
        <v>13</v>
      </c>
      <c r="L41" s="33">
        <v>12</v>
      </c>
      <c r="M41" s="32">
        <v>14</v>
      </c>
      <c r="N41" s="33">
        <v>22</v>
      </c>
      <c r="O41" s="29">
        <v>8.1499999999999808</v>
      </c>
      <c r="P41" s="60">
        <v>0</v>
      </c>
      <c r="Q41" s="35">
        <v>444</v>
      </c>
      <c r="R41" s="35">
        <v>172</v>
      </c>
      <c r="S41" s="37">
        <v>-4</v>
      </c>
      <c r="T41" s="61">
        <v>-9.75</v>
      </c>
      <c r="U41" s="29">
        <v>-4.7000000000000099</v>
      </c>
      <c r="V41" s="60">
        <v>-12.45</v>
      </c>
      <c r="W41" s="39" t="s">
        <v>79</v>
      </c>
      <c r="X41" s="40">
        <v>80</v>
      </c>
      <c r="Y41" s="29">
        <v>126</v>
      </c>
      <c r="Z41" s="29">
        <v>21</v>
      </c>
      <c r="AA41" s="26" t="s">
        <v>57</v>
      </c>
      <c r="AB41" s="41" t="s">
        <v>58</v>
      </c>
      <c r="AC41" s="42" t="str">
        <f>"" &amp; IF(AND(S41&lt;=-1.5,NOT(ISBLANK(AQ41))),"Z","")</f>
        <v/>
      </c>
      <c r="AD41" s="43" t="str">
        <f>IF(AND(ISNUMBER(BD41),VALUE(BD41)&gt;=3,VALUE(T41)&gt;=-0.5),IF(AND(VALUE(Q41)&gt;=94,VALUE(Q41)&lt;444), IF(VALUE(P41)&gt;=2,"***","**"),"*"),"")</f>
        <v/>
      </c>
      <c r="AE41" s="44"/>
      <c r="AF41" s="45"/>
      <c r="AG41" s="63" t="str">
        <f>IF(OR(F41&lt;1401,F41&gt;=1600),IF(AND(OR(AB41="*",AB41="***",AB41="E*",AB41="E***"),P41&gt;=2,T41&gt;-2.1),IF(AND(ISNUMBER(BD41),VALUE(BD41)&gt;2),"**","*"),""),"")</f>
        <v/>
      </c>
      <c r="AH41" s="30">
        <v>5</v>
      </c>
      <c r="AI41" s="47">
        <v>80</v>
      </c>
      <c r="AJ41" s="48" t="str">
        <f>IF(AND(S41&gt;=2,T41&gt;=0),IF(AND(ISNUMBER(BD41),VALUE(BD41)&gt;=3),IF(LEN(AQ41)&gt;0,"***","**"),"*"),"")</f>
        <v/>
      </c>
      <c r="AK41" s="42" t="str">
        <f>IF(AND(S41&gt;=3,AND(OR(AND(I41&lt;=7,I41-K41&gt;=3),AND(K41&lt;=7,K41-M41&gt;=3)),N41&lt;=4)),6,IF(S41&gt;=3,"3T",IF(AND(OR(AND(I41&lt;=7,I41-K41&gt;=3),AND(K41&lt;=7,K41-M41&gt;=3)),N41&lt;=4),"3P","")))</f>
        <v/>
      </c>
      <c r="AL41" s="46" t="str">
        <f>IF(OR(K41-M41&gt;=5,T41&gt;4.9,AND(K41-M41&gt;=1,T41&gt;5)),IF(P41&lt;-3,"***",IF(P41&lt;0,"**","*")),"")</f>
        <v/>
      </c>
      <c r="AM41" s="40">
        <v>80</v>
      </c>
      <c r="AN41" s="49" t="str">
        <f>CONCATENATE(IF(AND(OR(M41=1,M41=2,M41=3,M41=4),Q41&gt;=97.5),"G",IF(OR(AND(N41&lt;=3,M41&lt;8,T41&gt;-1.6,Q41&gt;=95,Q41&lt;300),AND(OR(M41=1,M41=2,M41=3),Q41&lt;97.5)),"GR","")),"*")</f>
        <v>*</v>
      </c>
      <c r="AO41" s="29">
        <v>-1</v>
      </c>
      <c r="AP41" s="28"/>
      <c r="AQ41" s="28"/>
      <c r="AR41" s="28"/>
      <c r="AS41" s="28"/>
      <c r="AT41" s="50" t="str">
        <f>IF(LEN(AN41)&gt;0,IF(AL41="**","$",IF(AL41="***",IF(LEN(AQ41)&gt;0,"$$$","$$"), "")), "")</f>
        <v/>
      </c>
      <c r="AU41" s="48" t="str">
        <f>CONCATENATE(IF(LEN(AN41)&gt;0,IF(AND(AD41="**",AB41="*"),IF(LEN(AQ41)&gt;0,"$$$","$$"),IF(AJ41="***","$$$",IF(AND(AJ41="**",AB41="*"),"$$",IF(AND(OR(AD41="**",AD41="***"),LEN(AQ41)&gt;0),"$$","")))),IF(AND(OR(AD41="**",AD41="***"),LEN(AQ41)&gt;0),"$$","")),IF(AND(T41&lt;2,AQ41="#"),"#",""))</f>
        <v/>
      </c>
      <c r="AV41" s="48" t="str">
        <f>IF(LEN(AN41)&gt;0,IF(AG41="**","$$",IF(AG41="***","$$$",IF(AD41="***",IF(OR(AB41="***",LEN(AQ41)&gt;0),"$$$",""),""))),"")</f>
        <v/>
      </c>
      <c r="AW41" s="26" t="s">
        <v>78</v>
      </c>
      <c r="AX41" s="51">
        <v>43</v>
      </c>
      <c r="AY41" s="52">
        <v>1058</v>
      </c>
      <c r="AZ41" s="24" t="s">
        <v>51</v>
      </c>
      <c r="BA41" s="29">
        <v>45.5</v>
      </c>
      <c r="BB41" s="53">
        <v>36.5</v>
      </c>
      <c r="BC41" s="54" t="s">
        <v>128</v>
      </c>
      <c r="BD41" s="29">
        <v>1</v>
      </c>
      <c r="BE41" s="55"/>
      <c r="BF41" s="55"/>
      <c r="BG41" s="55"/>
      <c r="BH41" s="55"/>
      <c r="BI41" s="187"/>
      <c r="BJ41" s="17"/>
      <c r="BK41" s="17"/>
      <c r="BL41" s="17"/>
      <c r="BM41" s="17"/>
      <c r="BN41" s="17"/>
      <c r="BO41" s="17"/>
      <c r="BP41" s="29">
        <v>126</v>
      </c>
      <c r="BQ41" s="29">
        <v>-1</v>
      </c>
      <c r="BR41" s="56">
        <v>103.85</v>
      </c>
      <c r="BS41" s="76" t="s">
        <v>126</v>
      </c>
      <c r="BT41" s="26"/>
      <c r="BU41" s="26"/>
      <c r="BV41" s="26"/>
      <c r="BW41" s="26" t="s">
        <v>79</v>
      </c>
      <c r="BX41" s="17"/>
      <c r="BY41" s="17"/>
      <c r="BZ41" s="49" t="str">
        <f>IF(AND(S41&gt;=3,AND(OR(AND(I41&lt;=7,I41-K41&gt;=3),AND(K41&lt;=7,K41-M41&gt;=3)),N41&lt;=4)),6,IF(S41&gt;=3,"3T",IF(AND(OR(AND(I41&lt;=7,I41-K41&gt;=3),AND(K41&lt;=7,K41-M41&gt;=3)),N41&lt;=4),"3P","")))</f>
        <v/>
      </c>
    </row>
    <row r="42" spans="1:78" ht="15.95" customHeight="1" x14ac:dyDescent="0.25">
      <c r="A42" s="162"/>
      <c r="B42" s="155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7"/>
      <c r="BZ42" s="49"/>
    </row>
    <row r="43" spans="1:78" ht="15" customHeight="1" x14ac:dyDescent="0.25">
      <c r="A43" s="154"/>
      <c r="B43" s="162"/>
      <c r="C43" s="162"/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62"/>
      <c r="AL43" s="162"/>
      <c r="AM43" s="162"/>
      <c r="AN43" s="162"/>
      <c r="AO43" s="162"/>
      <c r="AP43" s="162"/>
      <c r="AQ43" s="162"/>
      <c r="AR43" s="162"/>
      <c r="AS43" s="162"/>
      <c r="AT43" s="162"/>
      <c r="AU43" s="162"/>
      <c r="AV43" s="162"/>
      <c r="AW43" s="162"/>
      <c r="AX43" s="162"/>
      <c r="AY43" s="162"/>
      <c r="AZ43" s="162"/>
      <c r="BA43" s="162"/>
      <c r="BB43" s="162"/>
      <c r="BC43" s="162"/>
      <c r="BD43" s="162"/>
      <c r="BE43" s="162"/>
      <c r="BF43" s="162"/>
      <c r="BG43" s="162"/>
      <c r="BH43" s="162"/>
      <c r="BI43" s="162"/>
      <c r="BJ43" s="162"/>
      <c r="BK43" s="162"/>
      <c r="BL43" s="162"/>
      <c r="BM43" s="162"/>
      <c r="BN43" s="162"/>
      <c r="BO43" s="162"/>
      <c r="BP43" s="162"/>
      <c r="BQ43" s="162"/>
      <c r="BR43" s="162"/>
      <c r="BS43" s="162"/>
      <c r="BT43" s="162"/>
      <c r="BU43" s="162"/>
      <c r="BV43" s="162"/>
      <c r="BW43" s="162"/>
      <c r="BX43" s="162"/>
      <c r="BY43" s="17"/>
      <c r="BZ43" s="49"/>
    </row>
    <row r="44" spans="1:78" ht="46.5" x14ac:dyDescent="0.25">
      <c r="A44" s="26" t="s">
        <v>2724</v>
      </c>
      <c r="B44" s="26" t="s">
        <v>816</v>
      </c>
      <c r="C44" s="27" t="s">
        <v>378</v>
      </c>
      <c r="D44" s="28" t="s">
        <v>817</v>
      </c>
      <c r="E44" s="28"/>
      <c r="F44" s="58">
        <v>1400</v>
      </c>
      <c r="G44" s="30">
        <v>10</v>
      </c>
      <c r="H44" s="31" t="s">
        <v>818</v>
      </c>
      <c r="I44" s="59">
        <v>8</v>
      </c>
      <c r="J44" s="33">
        <v>5</v>
      </c>
      <c r="K44" s="59">
        <v>7</v>
      </c>
      <c r="L44" s="33">
        <v>3</v>
      </c>
      <c r="M44" s="59">
        <v>8</v>
      </c>
      <c r="N44" s="33">
        <v>4</v>
      </c>
      <c r="O44" s="29">
        <v>-3.44999999999999</v>
      </c>
      <c r="P44" s="60">
        <v>-6.8000000000000096</v>
      </c>
      <c r="Q44" s="35">
        <v>87.142106722165494</v>
      </c>
      <c r="R44" s="35">
        <v>-3.1789466389172101</v>
      </c>
      <c r="S44" s="37">
        <v>2</v>
      </c>
      <c r="T44" s="61">
        <v>-1.25</v>
      </c>
      <c r="U44" s="29">
        <v>1.05</v>
      </c>
      <c r="V44" s="60">
        <v>0</v>
      </c>
      <c r="W44" s="39"/>
      <c r="X44" s="62">
        <v>79</v>
      </c>
      <c r="Y44" s="29">
        <v>135</v>
      </c>
      <c r="Z44" s="87">
        <v>35</v>
      </c>
      <c r="AA44" s="26" t="s">
        <v>57</v>
      </c>
      <c r="AB44" s="41" t="s">
        <v>65</v>
      </c>
      <c r="AC44" s="42" t="str">
        <f>"" &amp; IF(AND(S44&lt;=-1.5,NOT(ISBLANK(AQ44))),"Z","")</f>
        <v/>
      </c>
      <c r="AD44" s="48" t="str">
        <f>IF(AND(ISNUMBER(BD44),VALUE(BD44)&gt;=3,VALUE(T44)&gt;=-0.5),IF(AND(VALUE(Q44)&gt;=94,VALUE(Q44)&lt;444), IF(VALUE(P44)&gt;=2,"***","**"),"*"),"")</f>
        <v/>
      </c>
      <c r="AE44" s="44"/>
      <c r="AF44" s="45"/>
      <c r="AG44" s="63" t="str">
        <f>IF(OR(F44&lt;1401,F44&gt;=1600),IF(AND(OR(AB44="*",AB44="***",AB44="E*",AB44="E***"),P44&gt;=2,T44&gt;-2.1),IF(AND(ISNUMBER(BD44),VALUE(BD44)&gt;2),"**","*"),""),"")</f>
        <v/>
      </c>
      <c r="AH44" s="30">
        <v>10</v>
      </c>
      <c r="AI44" s="62">
        <v>79</v>
      </c>
      <c r="AJ44" s="48" t="str">
        <f>IF(AND(S44&gt;=2,T44&gt;=0),IF(AND(ISNUMBER(BD44),VALUE(BD44)&gt;=3),IF(LEN(AQ44)&gt;0,"***","**"),"*"),"")</f>
        <v/>
      </c>
      <c r="AK44" s="42" t="str">
        <f>IF(AND(S44&gt;=3,AND(OR(AND(I44&lt;=7,I44-K44&gt;=3),AND(K44&lt;=7,K44-M44&gt;=3)),N44&lt;=4)),6,IF(S44&gt;=3,"3T",IF(AND(OR(AND(I44&lt;=7,I44-K44&gt;=3),AND(K44&lt;=7,K44-M44&gt;=3)),N44&lt;=4),"3P","")))</f>
        <v/>
      </c>
      <c r="AL44" s="63" t="str">
        <f>IF(OR(K44-M44&gt;=5,T44&gt;4.9,AND(K44-M44&gt;=1,T44&gt;5)),IF(P44&lt;-3,"***",IF(P44&lt;0,"**","*")),"")</f>
        <v/>
      </c>
      <c r="AM44" s="62">
        <v>79</v>
      </c>
      <c r="AN44" s="49" t="str">
        <f>IF(AND(OR(M44=1,M44=2,M44=3,M44=4),Q44&gt;=97.5),"G",IF(OR(AND(N44&lt;=3,M44&lt;8,T44&gt;-1.6,Q44&gt;=95,Q44&lt;300),AND(OR(M44=1,M44=2,M44=3),Q44&lt;97.5)),"GR",""))</f>
        <v/>
      </c>
      <c r="AO44" s="29">
        <v>1</v>
      </c>
      <c r="AP44" s="28"/>
      <c r="AQ44" s="28"/>
      <c r="AR44" s="28"/>
      <c r="AS44" s="28"/>
      <c r="AT44" s="50" t="str">
        <f>IF(LEN(AN44)&gt;0,IF(AL44="**","$",IF(AL44="***",IF(LEN(AQ44)&gt;0,"$$$","$$"), "")), "")</f>
        <v/>
      </c>
      <c r="AU44" s="48" t="str">
        <f>CONCATENATE(IF(LEN(AN44)&gt;0,IF(AND(AD44="**",AB44="*"),IF(LEN(AQ44)&gt;0,"$$$","$$"),IF(AJ44="***","$$$",IF(AND(AJ44="**",AB44="*"),"$$",IF(AND(OR(AD44="**",AD44="***"),LEN(AQ44)&gt;0),"$$","")))),IF(AND(OR(AD44="**",AD44="***"),LEN(AQ44)&gt;0),"$$","")),IF(AND(T44&lt;2,AQ44="#"),"#",""))</f>
        <v/>
      </c>
      <c r="AV44" s="48" t="str">
        <f>IF(LEN(AN44)&gt;0,IF(AG44="**","$$",IF(AG44="***","$$$",IF(AD44="***",IF(OR(AB44="***",LEN(AQ44)&gt;0),"$$$",""),""))),"")</f>
        <v/>
      </c>
      <c r="AW44" s="26" t="s">
        <v>818</v>
      </c>
      <c r="AX44" s="74">
        <v>14</v>
      </c>
      <c r="AY44" s="65">
        <v>1039</v>
      </c>
      <c r="AZ44" s="24" t="s">
        <v>51</v>
      </c>
      <c r="BA44" s="29">
        <v>80.642106722165593</v>
      </c>
      <c r="BB44" s="66">
        <v>84.442106722165605</v>
      </c>
      <c r="BC44" s="54" t="s">
        <v>208</v>
      </c>
      <c r="BD44" s="29">
        <v>2</v>
      </c>
      <c r="BE44" s="55"/>
      <c r="BF44" s="55"/>
      <c r="BG44" s="55"/>
      <c r="BH44" s="55"/>
      <c r="BI44" s="187"/>
      <c r="BJ44" s="17"/>
      <c r="BK44" s="17"/>
      <c r="BL44" s="17"/>
      <c r="BM44" s="17"/>
      <c r="BN44" s="17"/>
      <c r="BO44" s="17"/>
      <c r="BP44" s="29">
        <v>135</v>
      </c>
      <c r="BQ44" s="29">
        <v>1</v>
      </c>
      <c r="BR44" s="56">
        <v>93</v>
      </c>
      <c r="BS44" s="57" t="s">
        <v>223</v>
      </c>
      <c r="BT44" s="26" t="s">
        <v>817</v>
      </c>
      <c r="BU44" s="26"/>
      <c r="BV44" s="26"/>
      <c r="BW44" s="26"/>
      <c r="BX44" s="17"/>
      <c r="BY44" s="17"/>
      <c r="BZ44" s="49" t="str">
        <f>IF(AND(S44&gt;=3,AND(OR(AND(I44&lt;=7,I44-K44&gt;=3),AND(K44&lt;=7,K44-M44&gt;=3)),N44&lt;=4)),6,IF(S44&gt;=3,"3T",IF(AND(OR(AND(I44&lt;=7,I44-K44&gt;=3),AND(K44&lt;=7,K44-M44&gt;=3)),N44&lt;=4),"3P","")))</f>
        <v/>
      </c>
    </row>
    <row r="45" spans="1:78" ht="46.5" x14ac:dyDescent="0.25">
      <c r="A45" s="26" t="s">
        <v>2724</v>
      </c>
      <c r="B45" s="26" t="s">
        <v>99</v>
      </c>
      <c r="C45" s="27" t="s">
        <v>378</v>
      </c>
      <c r="D45" s="28"/>
      <c r="E45" s="28"/>
      <c r="F45" s="58">
        <v>1400</v>
      </c>
      <c r="G45" s="30">
        <v>8</v>
      </c>
      <c r="H45" s="31" t="s">
        <v>6</v>
      </c>
      <c r="I45" s="59">
        <v>9</v>
      </c>
      <c r="J45" s="33">
        <v>4</v>
      </c>
      <c r="K45" s="59">
        <v>10</v>
      </c>
      <c r="L45" s="33">
        <v>4</v>
      </c>
      <c r="M45" s="59">
        <v>6</v>
      </c>
      <c r="N45" s="33">
        <v>2</v>
      </c>
      <c r="O45" s="29">
        <v>-1.05</v>
      </c>
      <c r="P45" s="29">
        <v>-6.6666666666694893E-2</v>
      </c>
      <c r="Q45" s="35">
        <v>94.957939089635204</v>
      </c>
      <c r="R45" s="35">
        <v>-0.67103045518244597</v>
      </c>
      <c r="S45" s="37">
        <v>0</v>
      </c>
      <c r="T45" s="38">
        <v>2</v>
      </c>
      <c r="U45" s="29">
        <v>1.4000000000000099</v>
      </c>
      <c r="V45" s="29">
        <v>2.95</v>
      </c>
      <c r="W45" s="39"/>
      <c r="X45" s="62">
        <v>77</v>
      </c>
      <c r="Y45" s="29">
        <v>127</v>
      </c>
      <c r="Z45" s="29">
        <v>28</v>
      </c>
      <c r="AA45" s="26" t="s">
        <v>57</v>
      </c>
      <c r="AB45" s="41" t="s">
        <v>65</v>
      </c>
      <c r="AC45" s="42" t="str">
        <f>"i" &amp; IF(AND(S45&lt;=-1.5,NOT(ISBLANK(AQ45))),"Z","")</f>
        <v>i</v>
      </c>
      <c r="AD45" s="48" t="str">
        <f>IF(AND(ISNUMBER(BD45),VALUE(BD45)&gt;=3,VALUE(T45)&gt;=-0.5),IF(AND(VALUE(Q45)&gt;=94,VALUE(Q45)&lt;444), IF(VALUE(P45)&gt;=2,"***","**"),"*"),"")</f>
        <v>**</v>
      </c>
      <c r="AE45" s="44"/>
      <c r="AF45" s="45" t="s">
        <v>102</v>
      </c>
      <c r="AG45" s="46" t="str">
        <f>IF(OR(F45&lt;1401,F45&gt;=1600),IF(AND(OR(AB45="*",AB45="***",AB45="E*",AB45="E***"),P45&gt;=2,T45&gt;-2.1),IF(AND(ISNUMBER(BD45),VALUE(BD45)&gt;2),"**","*"),""),"")</f>
        <v/>
      </c>
      <c r="AH45" s="30">
        <v>8</v>
      </c>
      <c r="AI45" s="62">
        <v>77</v>
      </c>
      <c r="AJ45" s="48" t="str">
        <f>IF(AND(S45&gt;=2,T45&gt;=0),IF(AND(ISNUMBER(BD45),VALUE(BD45)&gt;=3),IF(LEN(AQ45)&gt;0,"***","**"),"*"),"")</f>
        <v/>
      </c>
      <c r="AK45" s="42" t="str">
        <f>IF(AND(S45&gt;=3,AND(OR(AND(I45&lt;=7,I45-K45&gt;=3),AND(K45&lt;=7,K45-M45&gt;=3)),N45&lt;=4)),6,IF(S45&gt;=3,"3T",IF(AND(OR(AND(I45&lt;=7,I45-K45&gt;=3),AND(K45&lt;=7,K45-M45&gt;=3)),N45&lt;=4),"3P","")))</f>
        <v/>
      </c>
      <c r="AL45" s="63" t="str">
        <f>IF(OR(K45-M45&gt;=5,T45&gt;4.9,AND(K45-M45&gt;=1,T45&gt;5)),IF(P45&lt;-3,"***",IF(P45&lt;0,"**","*")),"")</f>
        <v/>
      </c>
      <c r="AM45" s="62">
        <v>77</v>
      </c>
      <c r="AN45" s="49" t="str">
        <f>IF(AND(OR(M45=1,M45=2,M45=3,M45=4),Q45&gt;=97.5),"G",IF(OR(AND(N45&lt;=3,M45&lt;8,T45&gt;-1.6,Q45&gt;=95,Q45&lt;300),AND(OR(M45=1,M45=2,M45=3),Q45&lt;97.5)),"GR",""))</f>
        <v/>
      </c>
      <c r="AO45" s="29">
        <v>1</v>
      </c>
      <c r="AP45" s="28"/>
      <c r="AQ45" s="28" t="s">
        <v>33</v>
      </c>
      <c r="AR45" s="28" t="s">
        <v>34</v>
      </c>
      <c r="AS45" s="28"/>
      <c r="AT45" s="50" t="str">
        <f>IF(LEN(AN45)&gt;0,IF(AL45="**","$",IF(AL45="***",IF(LEN(AQ45)&gt;0,"$$$","$$"), "")), "")</f>
        <v/>
      </c>
      <c r="AU45" s="48" t="str">
        <f>CONCATENATE(IF(LEN(AN45)&gt;0,IF(AND(AD45="**",AB45="*"),IF(LEN(AQ45)&gt;0,"$$$","$$"),IF(AJ45="***","$$$",IF(AND(AJ45="**",AB45="*"),"$$",IF(AND(OR(AD45="**",AD45="***"),LEN(AQ45)&gt;0),"$$","")))),IF(AND(OR(AD45="**",AD45="***"),LEN(AQ45)&gt;0),"$$","")),IF(AND(T45&lt;2,AQ45="#"),"#",""))</f>
        <v>$$</v>
      </c>
      <c r="AV45" s="48" t="str">
        <f>IF(LEN(AN45)&gt;0,IF(AG45="**","$$",IF(AG45="***","$$$",IF(AD45="***",IF(OR(AB45="***",LEN(AQ45)&gt;0),"$$$",""),""))),"")</f>
        <v/>
      </c>
      <c r="AW45" s="26" t="s">
        <v>6</v>
      </c>
      <c r="AX45" s="51">
        <v>12</v>
      </c>
      <c r="AY45" s="65">
        <v>1065</v>
      </c>
      <c r="AZ45" s="24" t="s">
        <v>51</v>
      </c>
      <c r="BA45" s="29">
        <v>89.157939089635093</v>
      </c>
      <c r="BB45" s="66">
        <v>85.827272422968406</v>
      </c>
      <c r="BC45" s="54" t="s">
        <v>2726</v>
      </c>
      <c r="BD45" s="29">
        <v>3</v>
      </c>
      <c r="BE45" s="55"/>
      <c r="BF45" s="55"/>
      <c r="BG45" s="55"/>
      <c r="BH45" s="55"/>
      <c r="BI45" s="187"/>
      <c r="BJ45" s="17"/>
      <c r="BK45" s="17"/>
      <c r="BL45" s="17"/>
      <c r="BM45" s="17"/>
      <c r="BN45" s="17"/>
      <c r="BO45" s="17"/>
      <c r="BP45" s="29">
        <v>127</v>
      </c>
      <c r="BQ45" s="29">
        <v>1</v>
      </c>
      <c r="BR45" s="56">
        <v>95.8</v>
      </c>
      <c r="BS45" s="76" t="s">
        <v>108</v>
      </c>
      <c r="BT45" s="26"/>
      <c r="BU45" s="26"/>
      <c r="BV45" s="26"/>
      <c r="BW45" s="26"/>
      <c r="BX45" s="17"/>
      <c r="BY45" s="17"/>
      <c r="BZ45" s="49" t="str">
        <f>IF(AND(S45&gt;=3,AND(OR(AND(I45&lt;=7,I45-K45&gt;=3),AND(K45&lt;=7,K45-M45&gt;=3)),N45&lt;=4)),6,IF(S45&gt;=3,"3T",IF(AND(OR(AND(I45&lt;=7,I45-K45&gt;=3),AND(K45&lt;=7,K45-M45&gt;=3)),N45&lt;=4),"3P","")))</f>
        <v/>
      </c>
    </row>
    <row r="46" spans="1:78" ht="46.5" x14ac:dyDescent="0.25">
      <c r="A46" s="26" t="s">
        <v>2724</v>
      </c>
      <c r="B46" s="26" t="s">
        <v>353</v>
      </c>
      <c r="C46" s="27" t="s">
        <v>352</v>
      </c>
      <c r="D46" s="28"/>
      <c r="E46" s="28"/>
      <c r="F46" s="58">
        <v>1400</v>
      </c>
      <c r="G46" s="80">
        <v>7</v>
      </c>
      <c r="H46" s="31" t="s">
        <v>6</v>
      </c>
      <c r="I46" s="32">
        <v>3</v>
      </c>
      <c r="J46" s="33">
        <v>3</v>
      </c>
      <c r="K46" s="70">
        <v>2</v>
      </c>
      <c r="L46" s="71">
        <v>1</v>
      </c>
      <c r="M46" s="32">
        <v>4</v>
      </c>
      <c r="N46" s="33">
        <v>1</v>
      </c>
      <c r="O46" s="29">
        <v>3.4500000000000202</v>
      </c>
      <c r="P46" s="29">
        <v>2.99999999999998</v>
      </c>
      <c r="Q46" s="36">
        <v>100.416687952915</v>
      </c>
      <c r="R46" s="36">
        <v>1.0583439764575799</v>
      </c>
      <c r="S46" s="37">
        <v>2</v>
      </c>
      <c r="T46" s="38">
        <v>0.25</v>
      </c>
      <c r="U46" s="29">
        <v>-1.7</v>
      </c>
      <c r="V46" s="29">
        <v>-1.5499999999999901</v>
      </c>
      <c r="W46" s="39"/>
      <c r="X46" s="40">
        <v>75</v>
      </c>
      <c r="Y46" s="72">
        <v>131</v>
      </c>
      <c r="Z46" s="29">
        <v>13</v>
      </c>
      <c r="AA46" s="26" t="s">
        <v>960</v>
      </c>
      <c r="AB46" s="41" t="s">
        <v>65</v>
      </c>
      <c r="AC46" s="42" t="str">
        <f>"i" &amp; IF(AND(S46&lt;=-1.5,NOT(ISBLANK(AQ46))),"Z","")</f>
        <v>i</v>
      </c>
      <c r="AD46" s="43" t="str">
        <f>IF(AND(ISNUMBER(BD46),VALUE(BD46)&gt;=3,VALUE(T46)&gt;=-0.5),IF(AND(VALUE(Q46)&gt;=94,VALUE(Q46)&lt;444), IF(VALUE(P46)&gt;=2,"***","**"),"*"),"")</f>
        <v/>
      </c>
      <c r="AE46" s="44"/>
      <c r="AF46" s="45" t="s">
        <v>93</v>
      </c>
      <c r="AG46" s="46" t="str">
        <f>IF(OR(F46&lt;1401,F46&gt;=1600),IF(AND(OR(AB46="*",AB46="***",AB46="E*",AB46="E***"),P46&gt;=2,T46&gt;-2.1),IF(AND(ISNUMBER(BD46),VALUE(BD46)&gt;2),"**","*"),""),"")</f>
        <v/>
      </c>
      <c r="AH46" s="30">
        <v>7</v>
      </c>
      <c r="AI46" s="47">
        <v>75</v>
      </c>
      <c r="AJ46" s="43" t="str">
        <f>IF(AND(S46&gt;=2,T46&gt;=0),IF(AND(ISNUMBER(BD46),VALUE(BD46)&gt;=3),IF(LEN(AQ46)&gt;0,"***","**"),"*"),"")</f>
        <v>*</v>
      </c>
      <c r="AK46" s="42" t="str">
        <f>IF(AND(S46&gt;=3,AND(OR(AND(I46&lt;=7,I46-K46&gt;=3),AND(K46&lt;=7,K46-M46&gt;=3)),N46&lt;=4)),6,IF(S46&gt;=3,"3T",IF(AND(OR(AND(I46&lt;=7,I46-K46&gt;=3),AND(K46&lt;=7,K46-M46&gt;=3)),N46&lt;=4),"3P","")))</f>
        <v/>
      </c>
      <c r="AL46" s="46" t="str">
        <f>IF(OR(K46-M46&gt;=5,T46&gt;4.9,AND(K46-M46&gt;=1,T46&gt;5)),IF(P46&lt;-3,"***",IF(P46&lt;0,"**","*")),"")</f>
        <v/>
      </c>
      <c r="AM46" s="40">
        <v>75</v>
      </c>
      <c r="AN46" s="108" t="str">
        <f>IF(AND(OR(M46=1,M46=2,M46=3,M46=4),Q46&gt;=97.5),"G",IF(OR(AND(N46&lt;=3,M46&lt;8,T46&gt;-1.6,Q46&gt;=95,Q46&lt;300),AND(OR(M46=1,M46=2,M46=3),Q46&lt;97.5)),"GR",""))</f>
        <v>G</v>
      </c>
      <c r="AO46" s="29">
        <v>0</v>
      </c>
      <c r="AP46" s="28"/>
      <c r="AQ46" s="28"/>
      <c r="AR46" s="28"/>
      <c r="AS46" s="28"/>
      <c r="AT46" s="50" t="str">
        <f>IF(LEN(AN46)&gt;0,IF(AL46="**","$",IF(AL46="***",IF(LEN(AQ46)&gt;0,"$$$","$$"), "")), "")</f>
        <v/>
      </c>
      <c r="AU46" s="48" t="str">
        <f>CONCATENATE(IF(LEN(AN46)&gt;0,IF(AND(AD46="**",AB46="*"),IF(LEN(AQ46)&gt;0,"$$$","$$"),IF(AJ46="***","$$$",IF(AND(AJ46="**",AB46="*"),"$$",IF(AND(OR(AD46="**",AD46="***"),LEN(AQ46)&gt;0),"$$","")))),IF(AND(OR(AD46="**",AD46="***"),LEN(AQ46)&gt;0),"$$","")),IF(AND(T46&lt;2,AQ46="#"),"#",""))</f>
        <v/>
      </c>
      <c r="AV46" s="48" t="str">
        <f>IF(LEN(AN46)&gt;0,IF(AG46="**","$$",IF(AG46="***","$$$",IF(AD46="***",IF(OR(AB46="***",LEN(AQ46)&gt;0),"$$$",""),""))),"")</f>
        <v/>
      </c>
      <c r="AW46" s="26" t="s">
        <v>6</v>
      </c>
      <c r="AX46" s="51">
        <v>8.1999999999999993</v>
      </c>
      <c r="AY46" s="52">
        <v>1057</v>
      </c>
      <c r="AZ46" s="24" t="s">
        <v>51</v>
      </c>
      <c r="BA46" s="29">
        <v>95.1166879529152</v>
      </c>
      <c r="BB46" s="66">
        <v>99.850021286248506</v>
      </c>
      <c r="BC46" s="54" t="s">
        <v>2225</v>
      </c>
      <c r="BD46" s="29">
        <v>2</v>
      </c>
      <c r="BE46" s="55"/>
      <c r="BF46" s="55"/>
      <c r="BG46" s="55"/>
      <c r="BH46" s="55"/>
      <c r="BI46" s="187"/>
      <c r="BJ46" s="17"/>
      <c r="BK46" s="17"/>
      <c r="BL46" s="17"/>
      <c r="BM46" s="17"/>
      <c r="BN46" s="17"/>
      <c r="BO46" s="17"/>
      <c r="BP46" s="29">
        <v>131</v>
      </c>
      <c r="BQ46" s="29">
        <v>0</v>
      </c>
      <c r="BR46" s="56">
        <v>101.5</v>
      </c>
      <c r="BS46" s="76" t="s">
        <v>108</v>
      </c>
      <c r="BT46" s="26"/>
      <c r="BU46" s="26"/>
      <c r="BV46" s="26"/>
      <c r="BW46" s="26"/>
      <c r="BX46" s="17"/>
      <c r="BY46" s="17"/>
      <c r="BZ46" s="49" t="str">
        <f>IF(AND(S46&gt;=3,AND(OR(AND(I46&lt;=7,I46-K46&gt;=3),AND(K46&lt;=7,K46-M46&gt;=3)),N46&lt;=4)),6,IF(S46&gt;=3,"3T",IF(AND(OR(AND(I46&lt;=7,I46-K46&gt;=3),AND(K46&lt;=7,K46-M46&gt;=3)),N46&lt;=4),"3P","")))</f>
        <v/>
      </c>
    </row>
    <row r="47" spans="1:78" ht="46.5" x14ac:dyDescent="0.25">
      <c r="A47" s="26" t="s">
        <v>2724</v>
      </c>
      <c r="B47" s="26" t="s">
        <v>109</v>
      </c>
      <c r="C47" s="27" t="s">
        <v>378</v>
      </c>
      <c r="D47" s="28"/>
      <c r="E47" s="28"/>
      <c r="F47" s="58">
        <v>1400</v>
      </c>
      <c r="G47" s="80">
        <v>4</v>
      </c>
      <c r="H47" s="31" t="s">
        <v>6</v>
      </c>
      <c r="I47" s="32">
        <v>7</v>
      </c>
      <c r="J47" s="33">
        <v>4</v>
      </c>
      <c r="K47" s="32">
        <v>6</v>
      </c>
      <c r="L47" s="33">
        <v>4</v>
      </c>
      <c r="M47" s="32">
        <v>2</v>
      </c>
      <c r="N47" s="33">
        <v>0</v>
      </c>
      <c r="O47" s="29">
        <v>3.9000000000000101</v>
      </c>
      <c r="P47" s="34">
        <v>2.4583333333333002</v>
      </c>
      <c r="Q47" s="35">
        <v>98.253479580977398</v>
      </c>
      <c r="R47" s="35">
        <v>-0.72326020951130898</v>
      </c>
      <c r="S47" s="37">
        <v>0</v>
      </c>
      <c r="T47" s="38">
        <v>3.2</v>
      </c>
      <c r="U47" s="29">
        <v>-3.75</v>
      </c>
      <c r="V47" s="29">
        <v>-1.0999999999999901</v>
      </c>
      <c r="W47" s="39"/>
      <c r="X47" s="40">
        <v>75</v>
      </c>
      <c r="Y47" s="72">
        <v>131</v>
      </c>
      <c r="Z47" s="29">
        <v>15</v>
      </c>
      <c r="AA47" s="26" t="s">
        <v>192</v>
      </c>
      <c r="AB47" s="41" t="s">
        <v>65</v>
      </c>
      <c r="AC47" s="42" t="str">
        <f>"" &amp; IF(AND(S47&lt;=-1.5,NOT(ISBLANK(AQ47))),"Z","")</f>
        <v/>
      </c>
      <c r="AD47" s="43" t="str">
        <f>IF(AND(ISNUMBER(BD47),VALUE(BD47)&gt;=3,VALUE(T47)&gt;=-0.5),IF(AND(VALUE(Q47)&gt;=94,VALUE(Q47)&lt;444), IF(VALUE(P47)&gt;=2,"***","**"),"*"),"")</f>
        <v/>
      </c>
      <c r="AE47" s="48" t="str">
        <f>IF(AND(BD47&gt;2,OR(ISNUMBER(SEARCH("P",AA47)),ISNUMBER(SEARCH("EP",AA47)),ISNUMBER(SEARCH("E",AA47)))),"WP@",IF(BD47&gt;2,"W@",IF(OR(ISNUMBER(SEARCH("P",AA47)),ISNUMBER(SEARCH("EP",AA47)),ISNUMBER(SEARCH("E",AA47))),"P@","@")))</f>
        <v>@</v>
      </c>
      <c r="AF47" s="45" t="s">
        <v>797</v>
      </c>
      <c r="AG47" s="46" t="str">
        <f>IF(OR(F47&lt;1401,F47&gt;=1600),IF(AND(OR(AB47="*",AB47="***",AB47="E*",AB47="E***"),P47&gt;=2,T47&gt;-2.1),IF(AND(ISNUMBER(BD47),VALUE(BD47)&gt;2),"**","*"),""),"")</f>
        <v/>
      </c>
      <c r="AH47" s="30">
        <v>4</v>
      </c>
      <c r="AI47" s="47">
        <v>75</v>
      </c>
      <c r="AJ47" s="48" t="str">
        <f>IF(AND(S47&gt;=2,T47&gt;=0),IF(AND(ISNUMBER(BD47),VALUE(BD47)&gt;=3),IF(LEN(AQ47)&gt;0,"***","**"),"*"),"")</f>
        <v/>
      </c>
      <c r="AK47" s="42" t="str">
        <f>IF(AND(S47&gt;=3,AND(OR(AND(I47&lt;=7,I47-K47&gt;=3),AND(K47&lt;=7,K47-M47&gt;=3)),N47&lt;=4)),6,IF(S47&gt;=3,"3T",IF(AND(OR(AND(I47&lt;=7,I47-K47&gt;=3),AND(K47&lt;=7,K47-M47&gt;=3)),N47&lt;=4),"3P","")))</f>
        <v>3P</v>
      </c>
      <c r="AL47" s="46" t="str">
        <f>IF(OR(K47-M47&gt;=5,T47&gt;4.9,AND(K47-M47&gt;=1,T47&gt;5)),IF(P47&lt;-3,"***",IF(P47&lt;0,"**","*")),"")</f>
        <v/>
      </c>
      <c r="AM47" s="40">
        <v>75</v>
      </c>
      <c r="AN47" s="49" t="str">
        <f>IF(AND(OR(M47=1,M47=2,M47=3,M47=4),Q47&gt;=97.5),"G",IF(OR(AND(N47&lt;=3,M47&lt;8,T47&gt;-1.6,Q47&gt;=95,Q47&lt;300),AND(OR(M47=1,M47=2,M47=3),Q47&lt;97.5)),"GR",""))</f>
        <v>G</v>
      </c>
      <c r="AO47" s="29">
        <v>0</v>
      </c>
      <c r="AP47" s="28"/>
      <c r="AQ47" s="28" t="s">
        <v>33</v>
      </c>
      <c r="AR47" s="28"/>
      <c r="AS47" s="28"/>
      <c r="AT47" s="50" t="str">
        <f>IF(LEN(AN47)&gt;0,IF(AL47="**","$",IF(AL47="***",IF(LEN(AQ47)&gt;0,"$$$","$$"), "")), "")</f>
        <v/>
      </c>
      <c r="AU47" s="48" t="str">
        <f>CONCATENATE(IF(LEN(AN47)&gt;0,IF(AND(AD47="**",AB47="*"),IF(LEN(AQ47)&gt;0,"$$$","$$"),IF(AJ47="***","$$$",IF(AND(AJ47="**",AB47="*"),"$$",IF(AND(OR(AD47="**",AD47="***"),LEN(AQ47)&gt;0),"$$","")))),IF(AND(OR(AD47="**",AD47="***"),LEN(AQ47)&gt;0),"$$","")),IF(AND(T47&lt;2,AQ47="#"),"#",""))</f>
        <v/>
      </c>
      <c r="AV47" s="48" t="str">
        <f>IF(LEN(AN47)&gt;0,IF(AG47="**","$$",IF(AG47="***","$$$",IF(AD47="***",IF(OR(AB47="***",LEN(AQ47)&gt;0),"$$$",""),""))),"")</f>
        <v/>
      </c>
      <c r="AW47" s="26" t="s">
        <v>6</v>
      </c>
      <c r="AX47" s="51">
        <v>7.6</v>
      </c>
      <c r="AY47" s="52">
        <v>1053</v>
      </c>
      <c r="AZ47" s="24" t="s">
        <v>51</v>
      </c>
      <c r="BA47" s="29">
        <v>92.953479580977401</v>
      </c>
      <c r="BB47" s="66">
        <v>94.786812914310701</v>
      </c>
      <c r="BC47" s="54" t="s">
        <v>2727</v>
      </c>
      <c r="BD47" s="29">
        <v>2</v>
      </c>
      <c r="BE47" s="55"/>
      <c r="BF47" s="55"/>
      <c r="BG47" s="55"/>
      <c r="BH47" s="55"/>
      <c r="BI47" s="187"/>
      <c r="BJ47" s="17"/>
      <c r="BK47" s="17"/>
      <c r="BL47" s="17"/>
      <c r="BM47" s="17"/>
      <c r="BN47" s="17"/>
      <c r="BO47" s="17"/>
      <c r="BP47" s="29">
        <v>131</v>
      </c>
      <c r="BQ47" s="29">
        <v>0</v>
      </c>
      <c r="BR47" s="56">
        <v>101.15</v>
      </c>
      <c r="BS47" s="57" t="s">
        <v>126</v>
      </c>
      <c r="BT47" s="26"/>
      <c r="BU47" s="26"/>
      <c r="BV47" s="49" t="str">
        <f>IF(AND(BD47&gt;2,OR(ISNUMBER(SEARCH("P",AA47)),ISNUMBER(SEARCH("EP",AA47)),ISNUMBER(SEARCH("E",AA47)))),"WP@",IF(BD47&gt;2,"W@",IF(OR(ISNUMBER(SEARCH("P",AA47)),ISNUMBER(SEARCH("EP",AA47)),ISNUMBER(SEARCH("E",AA47))),"P@","@")))</f>
        <v>@</v>
      </c>
      <c r="BW47" s="26"/>
      <c r="BX47" s="17"/>
      <c r="BY47" s="17"/>
      <c r="BZ47" s="49" t="str">
        <f>IF(AND(S47&gt;=3,AND(OR(AND(I47&lt;=7,I47-K47&gt;=3),AND(K47&lt;=7,K47-M47&gt;=3)),N47&lt;=4)),6,IF(S47&gt;=3,"3T",IF(AND(OR(AND(I47&lt;=7,I47-K47&gt;=3),AND(K47&lt;=7,K47-M47&gt;=3)),N47&lt;=4),"3P","")))</f>
        <v>3P</v>
      </c>
    </row>
    <row r="48" spans="1:78" ht="46.5" x14ac:dyDescent="0.25">
      <c r="A48" s="26" t="s">
        <v>2724</v>
      </c>
      <c r="B48" s="26" t="s">
        <v>118</v>
      </c>
      <c r="C48" s="27" t="s">
        <v>378</v>
      </c>
      <c r="D48" s="28"/>
      <c r="E48" s="28"/>
      <c r="F48" s="58">
        <v>1400</v>
      </c>
      <c r="G48" s="30">
        <v>10</v>
      </c>
      <c r="H48" s="31" t="s">
        <v>6</v>
      </c>
      <c r="I48" s="59">
        <v>10</v>
      </c>
      <c r="J48" s="33">
        <v>8</v>
      </c>
      <c r="K48" s="59">
        <v>10</v>
      </c>
      <c r="L48" s="33">
        <v>4</v>
      </c>
      <c r="M48" s="59">
        <v>2</v>
      </c>
      <c r="N48" s="33">
        <v>2</v>
      </c>
      <c r="O48" s="29">
        <v>2.15</v>
      </c>
      <c r="P48" s="34">
        <v>1.38749999999998</v>
      </c>
      <c r="Q48" s="35">
        <v>98.826315223588907</v>
      </c>
      <c r="R48" s="36">
        <v>1.1131576117944799</v>
      </c>
      <c r="S48" s="37">
        <v>4</v>
      </c>
      <c r="T48" s="38">
        <v>1.75</v>
      </c>
      <c r="U48" s="29">
        <v>0.40000000000000902</v>
      </c>
      <c r="V48" s="29">
        <v>1.9</v>
      </c>
      <c r="W48" s="39"/>
      <c r="X48" s="40">
        <v>77</v>
      </c>
      <c r="Y48" s="72">
        <v>134</v>
      </c>
      <c r="Z48" s="29">
        <v>21</v>
      </c>
      <c r="AA48" s="26" t="s">
        <v>57</v>
      </c>
      <c r="AB48" s="41" t="s">
        <v>58</v>
      </c>
      <c r="AC48" s="42" t="str">
        <f>"" &amp; IF(AND(S48&lt;=-1.5,NOT(ISBLANK(AQ48))),"Z","")</f>
        <v/>
      </c>
      <c r="AD48" s="43" t="str">
        <f>IF(AND(ISNUMBER(BD48),VALUE(BD48)&gt;=3,VALUE(T48)&gt;=-0.5),IF(AND(VALUE(Q48)&gt;=94,VALUE(Q48)&lt;444), IF(VALUE(P48)&gt;=2,"***","**"),"*"),"")</f>
        <v/>
      </c>
      <c r="AE48" s="48" t="str">
        <f>IF(AND(BD48&gt;2,OR(ISNUMBER(SEARCH("P",AA48)),ISNUMBER(SEARCH("EP",AA48)),ISNUMBER(SEARCH("E",AA48)))),"WP@",IF(BD48&gt;2,"W@",IF(OR(ISNUMBER(SEARCH("P",AA48)),ISNUMBER(SEARCH("EP",AA48)),ISNUMBER(SEARCH("E",AA48))),"P@","@")))</f>
        <v>@</v>
      </c>
      <c r="AF48" s="45" t="s">
        <v>233</v>
      </c>
      <c r="AG48" s="46" t="str">
        <f>IF(OR(F48&lt;1401,F48&gt;=1600),IF(AND(OR(AB48="*",AB48="***",AB48="E*",AB48="E***"),P48&gt;=2,T48&gt;-2.1),IF(AND(ISNUMBER(BD48),VALUE(BD48)&gt;2),"**","*"),""),"")</f>
        <v/>
      </c>
      <c r="AH48" s="30">
        <v>10</v>
      </c>
      <c r="AI48" s="47">
        <v>77</v>
      </c>
      <c r="AJ48" s="48" t="str">
        <f>IF(AND(S48&gt;=2,T48&gt;=0),IF(AND(ISNUMBER(BD48),VALUE(BD48)&gt;=3),IF(LEN(AQ48)&gt;0,"***","**"),"*"),"")</f>
        <v>*</v>
      </c>
      <c r="AK48" s="42" t="str">
        <f>IF(AND(S48&gt;=3,AND(OR(AND(I48&lt;=7,I48-K48&gt;=3),AND(K48&lt;=7,K48-M48&gt;=3)),N48&lt;=4)),6,IF(S48&gt;=3,"3T",IF(AND(OR(AND(I48&lt;=7,I48-K48&gt;=3),AND(K48&lt;=7,K48-M48&gt;=3)),N48&lt;=4),"3P","")))</f>
        <v>3T</v>
      </c>
      <c r="AL48" s="46" t="str">
        <f>IF(OR(K48-M48&gt;=5,T48&gt;4.9,AND(K48-M48&gt;=1,T48&gt;5)),IF(P48&lt;-3,"***",IF(P48&lt;0,"**","*")),"")</f>
        <v>*</v>
      </c>
      <c r="AM48" s="115" t="s">
        <v>2728</v>
      </c>
      <c r="AN48" s="49" t="str">
        <f>CONCATENATE(IF(AND(OR(M48=1,M48=2,M48=3,M48=4),Q48&gt;=97.5),"G",IF(OR(AND(N48&lt;=3,M48&lt;8,T48&gt;-1.6,Q48&gt;=95,Q48&lt;300),AND(OR(M48=1,M48=2,M48=3),Q48&lt;97.5)),"GR","")),"*")</f>
        <v>G*</v>
      </c>
      <c r="AO48" s="29">
        <v>0</v>
      </c>
      <c r="AP48" s="28"/>
      <c r="AQ48" s="28"/>
      <c r="AR48" s="28"/>
      <c r="AS48" s="28"/>
      <c r="AT48" s="50" t="str">
        <f>IF(LEN(AN48)&gt;0,IF(AL48="**","$",IF(AL48="***",IF(LEN(AQ48)&gt;0,"$$$","$$"), "")), "")</f>
        <v/>
      </c>
      <c r="AU48" s="48" t="str">
        <f>CONCATENATE(IF(LEN(AN48)&gt;0,IF(AND(AD48="**",AB48="*"),IF(LEN(AQ48)&gt;0,"$$$","$$"),IF(AJ48="***","$$$",IF(AND(AJ48="**",AB48="*"),"$$",IF(AND(OR(AD48="**",AD48="***"),LEN(AQ48)&gt;0),"$$","")))),IF(AND(OR(AD48="**",AD48="***"),LEN(AQ48)&gt;0),"$$","")),IF(AND(T48&lt;2,AQ48="#"),"#",""))</f>
        <v/>
      </c>
      <c r="AV48" s="48" t="str">
        <f>IF(LEN(AN48)&gt;0,IF(AG48="**","$$",IF(AG48="***","$$$",IF(AD48="***",IF(OR(AB48="***",LEN(AQ48)&gt;0),"$$$",""),""))),"")</f>
        <v/>
      </c>
      <c r="AW48" s="26" t="s">
        <v>6</v>
      </c>
      <c r="AX48" s="51">
        <v>5.3</v>
      </c>
      <c r="AY48" s="52">
        <v>1061</v>
      </c>
      <c r="AZ48" s="24" t="s">
        <v>51</v>
      </c>
      <c r="BA48" s="29">
        <v>92.726315223588998</v>
      </c>
      <c r="BB48" s="66">
        <v>94.843648556922304</v>
      </c>
      <c r="BC48" s="54" t="s">
        <v>2729</v>
      </c>
      <c r="BD48" s="29">
        <v>2</v>
      </c>
      <c r="BE48" s="55"/>
      <c r="BF48" s="55"/>
      <c r="BG48" s="55"/>
      <c r="BH48" s="55"/>
      <c r="BI48" s="187"/>
      <c r="BJ48" s="17"/>
      <c r="BK48" s="17"/>
      <c r="BL48" s="17"/>
      <c r="BM48" s="17"/>
      <c r="BN48" s="17"/>
      <c r="BO48" s="17"/>
      <c r="BP48" s="29">
        <v>134</v>
      </c>
      <c r="BQ48" s="29">
        <v>0</v>
      </c>
      <c r="BR48" s="56">
        <v>96.2</v>
      </c>
      <c r="BS48" s="76" t="s">
        <v>88</v>
      </c>
      <c r="BT48" s="26"/>
      <c r="BU48" s="26"/>
      <c r="BV48" s="49" t="str">
        <f>IF(AND(BD48&gt;2,OR(ISNUMBER(SEARCH("P",AA48)),ISNUMBER(SEARCH("EP",AA48)),ISNUMBER(SEARCH("E",AA48)))),"WP@",IF(BD48&gt;2,"W@",IF(OR(ISNUMBER(SEARCH("P",AA48)),ISNUMBER(SEARCH("EP",AA48)),ISNUMBER(SEARCH("E",AA48))),"P@","@")))</f>
        <v>@</v>
      </c>
      <c r="BW48" s="26"/>
      <c r="BX48" s="17"/>
      <c r="BY48" s="17"/>
      <c r="BZ48" s="49" t="str">
        <f>IF(AND(S48&gt;=3,AND(OR(AND(I48&lt;=7,I48-K48&gt;=3),AND(K48&lt;=7,K48-M48&gt;=3)),N48&lt;=4)),6,IF(S48&gt;=3,"3T",IF(AND(OR(AND(I48&lt;=7,I48-K48&gt;=3),AND(K48&lt;=7,K48-M48&gt;=3)),N48&lt;=4),"3P","")))</f>
        <v>3T</v>
      </c>
    </row>
    <row r="49" spans="1:78" ht="20.100000000000001" customHeight="1" x14ac:dyDescent="0.25">
      <c r="A49" s="162"/>
      <c r="B49" s="155"/>
      <c r="C49" s="155"/>
      <c r="D49" s="155"/>
      <c r="E49" s="155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D49" s="155"/>
      <c r="AE49" s="155"/>
      <c r="AF49" s="155"/>
      <c r="AG49" s="155"/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7"/>
      <c r="BZ49" s="49"/>
    </row>
    <row r="50" spans="1:78" ht="30" customHeight="1" x14ac:dyDescent="0.25">
      <c r="A50" s="156" t="s">
        <v>152</v>
      </c>
      <c r="B50" s="162"/>
      <c r="C50" s="162"/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62"/>
      <c r="AL50" s="162"/>
      <c r="AM50" s="162"/>
      <c r="AN50" s="162"/>
      <c r="AO50" s="162"/>
      <c r="AP50" s="162"/>
      <c r="AQ50" s="162"/>
      <c r="AR50" s="162"/>
      <c r="AS50" s="162"/>
      <c r="AT50" s="162"/>
      <c r="AU50" s="162"/>
      <c r="AV50" s="162"/>
      <c r="AW50" s="162"/>
      <c r="AX50" s="162"/>
      <c r="AY50" s="162"/>
      <c r="AZ50" s="162"/>
      <c r="BA50" s="162"/>
      <c r="BB50" s="162"/>
      <c r="BC50" s="162"/>
      <c r="BD50" s="162"/>
      <c r="BE50" s="162"/>
      <c r="BF50" s="162"/>
      <c r="BG50" s="162"/>
      <c r="BH50" s="162"/>
      <c r="BI50" s="162"/>
      <c r="BJ50" s="162"/>
      <c r="BK50" s="162"/>
      <c r="BL50" s="162"/>
      <c r="BM50" s="162"/>
      <c r="BN50" s="162"/>
      <c r="BO50" s="162"/>
      <c r="BP50" s="162"/>
      <c r="BQ50" s="162"/>
      <c r="BR50" s="162"/>
      <c r="BS50" s="162"/>
      <c r="BT50" s="162"/>
      <c r="BU50" s="162"/>
      <c r="BV50" s="162"/>
      <c r="BW50" s="162"/>
      <c r="BX50" s="162"/>
      <c r="BY50" s="17"/>
      <c r="BZ50" s="49"/>
    </row>
    <row r="51" spans="1:78" ht="46.5" x14ac:dyDescent="0.25">
      <c r="A51" s="26" t="s">
        <v>2724</v>
      </c>
      <c r="B51" s="26" t="s">
        <v>907</v>
      </c>
      <c r="C51" s="27" t="s">
        <v>904</v>
      </c>
      <c r="D51" s="28" t="s">
        <v>166</v>
      </c>
      <c r="E51" s="28"/>
      <c r="F51" s="58">
        <v>1400</v>
      </c>
      <c r="G51" s="30">
        <v>4</v>
      </c>
      <c r="H51" s="31" t="s">
        <v>6</v>
      </c>
      <c r="I51" s="32">
        <v>7</v>
      </c>
      <c r="J51" s="33">
        <v>6</v>
      </c>
      <c r="K51" s="32">
        <v>7</v>
      </c>
      <c r="L51" s="33">
        <v>5</v>
      </c>
      <c r="M51" s="32">
        <v>7</v>
      </c>
      <c r="N51" s="33">
        <v>5</v>
      </c>
      <c r="O51" s="29">
        <v>-4.1999999999999797</v>
      </c>
      <c r="P51" s="29">
        <v>-1.4111111111110799</v>
      </c>
      <c r="Q51" s="35">
        <v>88.619646069718101</v>
      </c>
      <c r="R51" s="35">
        <v>-1.54017696514096</v>
      </c>
      <c r="S51" s="37">
        <v>2</v>
      </c>
      <c r="T51" s="61">
        <v>-0.5</v>
      </c>
      <c r="U51" s="29">
        <v>2.6500000000000101</v>
      </c>
      <c r="V51" s="29">
        <v>2.2999999999999998</v>
      </c>
      <c r="W51" s="39"/>
      <c r="X51" s="40">
        <v>75</v>
      </c>
      <c r="Y51" s="29">
        <v>120</v>
      </c>
      <c r="Z51" s="87">
        <v>56</v>
      </c>
      <c r="AA51" s="26" t="s">
        <v>192</v>
      </c>
      <c r="AB51" s="41" t="s">
        <v>58</v>
      </c>
      <c r="AC51" s="42" t="str">
        <f>"" &amp; IF(AND(S51&lt;=-1.5,NOT(ISBLANK(AQ51))),"Z","")</f>
        <v/>
      </c>
      <c r="AD51" s="43" t="str">
        <f>IF(AND(ISNUMBER(BD51),VALUE(BD51)&gt;=3,VALUE(T51)&gt;=-0.5),IF(AND(VALUE(Q51)&gt;=94,VALUE(Q51)&lt;444), IF(VALUE(P51)&gt;=2,"***","**"),"*"),"")</f>
        <v/>
      </c>
      <c r="AE51" s="44"/>
      <c r="AF51" s="45"/>
      <c r="AG51" s="63" t="str">
        <f>IF(OR(F51&lt;1401,F51&gt;=1600),IF(AND(OR(AB51="*",AB51="***",AB51="E*",AB51="E***"),P51&gt;=2,T51&gt;-2.1),IF(AND(ISNUMBER(BD51),VALUE(BD51)&gt;2),"**","*"),""),"")</f>
        <v/>
      </c>
      <c r="AH51" s="30">
        <v>4</v>
      </c>
      <c r="AI51" s="47">
        <v>75</v>
      </c>
      <c r="AJ51" s="48" t="str">
        <f>IF(AND(S51&gt;=2,T51&gt;=0),IF(AND(ISNUMBER(BD51),VALUE(BD51)&gt;=3),IF(LEN(AQ51)&gt;0,"***","**"),"*"),"")</f>
        <v/>
      </c>
      <c r="AK51" s="42" t="str">
        <f>IF(AND(S51&gt;=3,AND(OR(AND(I51&lt;=7,I51-K51&gt;=3),AND(K51&lt;=7,K51-M51&gt;=3)),N51&lt;=4)),6,IF(S51&gt;=3,"3T",IF(AND(OR(AND(I51&lt;=7,I51-K51&gt;=3),AND(K51&lt;=7,K51-M51&gt;=3)),N51&lt;=4),"3P","")))</f>
        <v/>
      </c>
      <c r="AL51" s="46" t="str">
        <f>IF(OR(K51-M51&gt;=5,T51&gt;4.9,AND(K51-M51&gt;=1,T51&gt;5)),IF(P51&lt;-3,"***",IF(P51&lt;0,"**","*")),"")</f>
        <v/>
      </c>
      <c r="AM51" s="40">
        <v>75</v>
      </c>
      <c r="AN51" s="49" t="str">
        <f>CONCATENATE(IF(AND(OR(M51=1,M51=2,M51=3,M51=4),Q51&gt;=97.5),"G",IF(OR(AND(N51&lt;=3,M51&lt;8,T51&gt;-1.6,Q51&gt;=95,Q51&lt;300),AND(OR(M51=1,M51=2,M51=3),Q51&lt;97.5)),"GR","")),"*")</f>
        <v>*</v>
      </c>
      <c r="AO51" s="82">
        <v>1</v>
      </c>
      <c r="AP51" s="28"/>
      <c r="AQ51" s="28"/>
      <c r="AR51" s="28"/>
      <c r="AS51" s="28" t="s">
        <v>168</v>
      </c>
      <c r="AT51" s="50" t="str">
        <f>IF(LEN(AN51)&gt;0,IF(AL51="**","$",IF(AL51="***",IF(LEN(AQ51)&gt;0,"$$$","$$"), "")), "")</f>
        <v/>
      </c>
      <c r="AU51" s="48" t="str">
        <f>CONCATENATE(IF(LEN(AN51)&gt;0,IF(AND(AD51="**",AB51="*"),IF(LEN(AQ51)&gt;0,"$$$","$$"),IF(AJ51="***","$$$",IF(AND(AJ51="**",AB51="*"),"$$",IF(AND(OR(AD51="**",AD51="***"),LEN(AQ51)&gt;0),"$$","")))),IF(AND(OR(AD51="**",AD51="***"),LEN(AQ51)&gt;0),"$$","")),IF(AND(T51&lt;2,AQ51="#"),"#",""))</f>
        <v/>
      </c>
      <c r="AV51" s="48" t="str">
        <f>IF(LEN(AN51)&gt;0,IF(AG51="**","$$",IF(AG51="***","$$$",IF(AD51="***",IF(OR(AB51="***",LEN(AQ51)&gt;0),"$$$",""),""))),"")</f>
        <v/>
      </c>
      <c r="AW51" s="26" t="s">
        <v>6</v>
      </c>
      <c r="AX51" s="51">
        <v>5.7</v>
      </c>
      <c r="AY51" s="52">
        <v>1034</v>
      </c>
      <c r="AZ51" s="24" t="s">
        <v>51</v>
      </c>
      <c r="BA51" s="29">
        <v>84.419646069718098</v>
      </c>
      <c r="BB51" s="66">
        <v>74.072979403051406</v>
      </c>
      <c r="BC51" s="54" t="s">
        <v>2415</v>
      </c>
      <c r="BD51" s="29">
        <v>2</v>
      </c>
      <c r="BE51" s="55"/>
      <c r="BF51" s="55"/>
      <c r="BG51" s="55"/>
      <c r="BH51" s="55"/>
      <c r="BI51" s="190" t="s">
        <v>2730</v>
      </c>
      <c r="BJ51" s="68" t="s">
        <v>1675</v>
      </c>
      <c r="BK51" s="68" t="s">
        <v>1791</v>
      </c>
      <c r="BL51" s="69" t="s">
        <v>1794</v>
      </c>
      <c r="BM51" s="68" t="s">
        <v>2690</v>
      </c>
      <c r="BN51" s="68" t="s">
        <v>2434</v>
      </c>
      <c r="BO51" s="17"/>
      <c r="BP51" s="29">
        <v>120</v>
      </c>
      <c r="BQ51" s="82">
        <v>1</v>
      </c>
      <c r="BR51" s="56">
        <v>90.35</v>
      </c>
      <c r="BS51" s="76" t="s">
        <v>88</v>
      </c>
      <c r="BT51" s="26" t="s">
        <v>166</v>
      </c>
      <c r="BU51" s="26"/>
      <c r="BV51" s="26"/>
      <c r="BW51" s="26"/>
      <c r="BX51" s="17"/>
      <c r="BY51" s="17"/>
      <c r="BZ51" s="49" t="str">
        <f>IF(AND(S51&gt;=3,AND(OR(AND(I51&lt;=7,I51-K51&gt;=3),AND(K51&lt;=7,K51-M51&gt;=3)),N51&lt;=4)),6,IF(S51&gt;=3,"3T",IF(AND(OR(AND(I51&lt;=7,I51-K51&gt;=3),AND(K51&lt;=7,K51-M51&gt;=3)),N51&lt;=4),"3P","")))</f>
        <v/>
      </c>
    </row>
    <row r="52" spans="1:78" ht="15.95" customHeight="1" x14ac:dyDescent="0.25">
      <c r="A52" s="162"/>
      <c r="B52" s="155"/>
      <c r="C52" s="155"/>
      <c r="D52" s="155"/>
      <c r="E52" s="155"/>
      <c r="F52" s="155"/>
      <c r="G52" s="155"/>
      <c r="H52" s="155"/>
      <c r="I52" s="155"/>
      <c r="J52" s="155"/>
      <c r="K52" s="155"/>
      <c r="L52" s="155"/>
      <c r="M52" s="155"/>
      <c r="N52" s="155"/>
      <c r="O52" s="155"/>
      <c r="P52" s="155"/>
      <c r="Q52" s="155"/>
      <c r="R52" s="155"/>
      <c r="S52" s="155"/>
      <c r="T52" s="155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7"/>
      <c r="BZ52" s="49"/>
    </row>
    <row r="53" spans="1:78" ht="30" customHeight="1" x14ac:dyDescent="0.25">
      <c r="A53" s="175" t="s">
        <v>153</v>
      </c>
      <c r="B53" s="162"/>
      <c r="C53" s="162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  <c r="AF53" s="162"/>
      <c r="AG53" s="162"/>
      <c r="AH53" s="162"/>
      <c r="AI53" s="162"/>
      <c r="AJ53" s="162"/>
      <c r="AK53" s="162"/>
      <c r="AL53" s="162"/>
      <c r="AM53" s="162"/>
      <c r="AN53" s="162"/>
      <c r="AO53" s="162"/>
      <c r="AP53" s="162"/>
      <c r="AQ53" s="162"/>
      <c r="AR53" s="162"/>
      <c r="AS53" s="162"/>
      <c r="AT53" s="162"/>
      <c r="AU53" s="162"/>
      <c r="AV53" s="162"/>
      <c r="AW53" s="162"/>
      <c r="AX53" s="162"/>
      <c r="AY53" s="162"/>
      <c r="AZ53" s="162"/>
      <c r="BA53" s="162"/>
      <c r="BB53" s="162"/>
      <c r="BC53" s="162"/>
      <c r="BD53" s="162"/>
      <c r="BE53" s="162"/>
      <c r="BF53" s="162"/>
      <c r="BG53" s="162"/>
      <c r="BH53" s="162"/>
      <c r="BI53" s="162"/>
      <c r="BJ53" s="162"/>
      <c r="BK53" s="162"/>
      <c r="BL53" s="162"/>
      <c r="BM53" s="162"/>
      <c r="BN53" s="162"/>
      <c r="BO53" s="162"/>
      <c r="BP53" s="162"/>
      <c r="BQ53" s="162"/>
      <c r="BR53" s="162"/>
      <c r="BS53" s="162"/>
      <c r="BT53" s="162"/>
      <c r="BU53" s="162"/>
      <c r="BV53" s="162"/>
      <c r="BW53" s="162"/>
      <c r="BX53" s="162"/>
      <c r="BY53" s="17"/>
      <c r="BZ53" s="49"/>
    </row>
    <row r="54" spans="1:78" ht="46.5" x14ac:dyDescent="0.25">
      <c r="A54" s="26" t="s">
        <v>2724</v>
      </c>
      <c r="B54" s="26" t="s">
        <v>174</v>
      </c>
      <c r="C54" s="27" t="s">
        <v>212</v>
      </c>
      <c r="D54" s="28"/>
      <c r="E54" s="28"/>
      <c r="F54" s="58">
        <v>1400</v>
      </c>
      <c r="G54" s="30">
        <v>13</v>
      </c>
      <c r="H54" s="31" t="s">
        <v>78</v>
      </c>
      <c r="I54" s="59">
        <v>13</v>
      </c>
      <c r="J54" s="33">
        <v>9</v>
      </c>
      <c r="K54" s="59">
        <v>12</v>
      </c>
      <c r="L54" s="33">
        <v>6</v>
      </c>
      <c r="M54" s="59">
        <v>7</v>
      </c>
      <c r="N54" s="33">
        <v>2</v>
      </c>
      <c r="O54" s="29">
        <v>-3.0000000000000102</v>
      </c>
      <c r="P54" s="29">
        <v>-1.8357142857142901</v>
      </c>
      <c r="Q54" s="35">
        <v>94.6459102476379</v>
      </c>
      <c r="R54" s="35">
        <v>-1.22704487618101</v>
      </c>
      <c r="S54" s="37">
        <v>4</v>
      </c>
      <c r="T54" s="38">
        <v>4</v>
      </c>
      <c r="U54" s="29">
        <v>2.6500000000000101</v>
      </c>
      <c r="V54" s="29">
        <v>5.8</v>
      </c>
      <c r="W54" s="39"/>
      <c r="X54" s="62">
        <v>75</v>
      </c>
      <c r="Y54" s="29">
        <v>130</v>
      </c>
      <c r="Z54" s="87">
        <v>35</v>
      </c>
      <c r="AA54" s="26" t="s">
        <v>57</v>
      </c>
      <c r="AB54" s="41" t="s">
        <v>58</v>
      </c>
      <c r="AC54" s="42" t="str">
        <f>"i" &amp; IF(AND(S54&lt;=-1.5,NOT(ISBLANK(AQ54))),"Z","")</f>
        <v>i</v>
      </c>
      <c r="AD54" s="48" t="str">
        <f t="shared" ref="AD54:AD59" si="0">IF(AND(ISNUMBER(BD54),VALUE(BD54)&gt;=3,VALUE(T54)&gt;=-0.5),IF(AND(VALUE(Q54)&gt;=94,VALUE(Q54)&lt;444), IF(VALUE(P54)&gt;=2,"***","**"),"*"),"")</f>
        <v/>
      </c>
      <c r="AE54" s="48" t="str">
        <f>IF(AND(BD54&gt;2,OR(ISNUMBER(SEARCH("P",AA54)),ISNUMBER(SEARCH("EP",AA54)),ISNUMBER(SEARCH("E",AA54)))),"WP@",IF(BD54&gt;2,"W@",IF(OR(ISNUMBER(SEARCH("P",AA54)),ISNUMBER(SEARCH("EP",AA54)),ISNUMBER(SEARCH("E",AA54))),"P@","@")))</f>
        <v>@</v>
      </c>
      <c r="AF54" s="45"/>
      <c r="AG54" s="46" t="str">
        <f t="shared" ref="AG54:AG59" si="1">IF(OR(F54&lt;1401,F54&gt;=1600),IF(AND(OR(AB54="*",AB54="***",AB54="E*",AB54="E***"),P54&gt;=2,T54&gt;-2.1),IF(AND(ISNUMBER(BD54),VALUE(BD54)&gt;2),"**","*"),""),"")</f>
        <v/>
      </c>
      <c r="AH54" s="30">
        <v>13</v>
      </c>
      <c r="AI54" s="62">
        <v>75</v>
      </c>
      <c r="AJ54" s="48" t="str">
        <f t="shared" ref="AJ54:AJ59" si="2">IF(AND(S54&gt;=2,T54&gt;=0),IF(AND(ISNUMBER(BD54),VALUE(BD54)&gt;=3),IF(LEN(AQ54)&gt;0,"***","**"),"*"),"")</f>
        <v>*</v>
      </c>
      <c r="AK54" s="42" t="str">
        <f t="shared" ref="AK54:AK59" si="3">IF(AND(S54&gt;=3,AND(OR(AND(I54&lt;=7,I54-K54&gt;=3),AND(K54&lt;=7,K54-M54&gt;=3)),N54&lt;=4)),6,IF(S54&gt;=3,"3T",IF(AND(OR(AND(I54&lt;=7,I54-K54&gt;=3),AND(K54&lt;=7,K54-M54&gt;=3)),N54&lt;=4),"3P","")))</f>
        <v>3T</v>
      </c>
      <c r="AL54" s="63" t="str">
        <f t="shared" ref="AL54:AL59" si="4">IF(OR(K54-M54&gt;=5,T54&gt;4.9,AND(K54-M54&gt;=1,T54&gt;5)),IF(P54&lt;-3,"***",IF(P54&lt;0,"**","*")),"")</f>
        <v>**</v>
      </c>
      <c r="AM54" s="62">
        <v>75</v>
      </c>
      <c r="AN54" s="49" t="str">
        <f t="shared" ref="AN54:AN59" si="5">IF(AND(OR(M54=1,M54=2,M54=3,M54=4),Q54&gt;=97.5),"G",IF(OR(AND(N54&lt;=3,M54&lt;8,T54&gt;-1.6,Q54&gt;=95,Q54&lt;300),AND(OR(M54=1,M54=2,M54=3),Q54&lt;97.5)),"GR",""))</f>
        <v/>
      </c>
      <c r="AO54" s="29">
        <v>2</v>
      </c>
      <c r="AP54" s="28" t="s">
        <v>32</v>
      </c>
      <c r="AQ54" s="28" t="s">
        <v>33</v>
      </c>
      <c r="AR54" s="28" t="s">
        <v>34</v>
      </c>
      <c r="AS54" s="28"/>
      <c r="AT54" s="50" t="str">
        <f t="shared" ref="AT54:AT59" si="6">IF(LEN(AN54)&gt;0,IF(AL54="**","$",IF(AL54="***",IF(LEN(AQ54)&gt;0,"$$$","$$"), "")), "")</f>
        <v/>
      </c>
      <c r="AU54" s="48" t="str">
        <f t="shared" ref="AU54:AU59" si="7">CONCATENATE(IF(LEN(AN54)&gt;0,IF(AND(AD54="**",AB54="*"),IF(LEN(AQ54)&gt;0,"$$$","$$"),IF(AJ54="***","$$$",IF(AND(AJ54="**",AB54="*"),"$$",IF(AND(OR(AD54="**",AD54="***"),LEN(AQ54)&gt;0),"$$","")))),IF(AND(OR(AD54="**",AD54="***"),LEN(AQ54)&gt;0),"$$","")),IF(AND(T54&lt;2,AQ54="#"),"#",""))</f>
        <v/>
      </c>
      <c r="AV54" s="48" t="str">
        <f t="shared" ref="AV54:AV59" si="8">IF(LEN(AN54)&gt;0,IF(AG54="**","$$",IF(AG54="***","$$$",IF(AD54="***",IF(OR(AB54="***",LEN(AQ54)&gt;0),"$$$",""),""))),"")</f>
        <v/>
      </c>
      <c r="AW54" s="26" t="s">
        <v>78</v>
      </c>
      <c r="AX54" s="64">
        <v>11</v>
      </c>
      <c r="AY54" s="65">
        <v>1047</v>
      </c>
      <c r="AZ54" s="24" t="s">
        <v>51</v>
      </c>
      <c r="BA54" s="29">
        <v>89.045910247638005</v>
      </c>
      <c r="BB54" s="66">
        <v>89.008576914304697</v>
      </c>
      <c r="BC54" s="54" t="s">
        <v>2731</v>
      </c>
      <c r="BD54" s="29">
        <v>1</v>
      </c>
      <c r="BE54" s="55"/>
      <c r="BF54" s="55"/>
      <c r="BG54" s="55"/>
      <c r="BH54" s="55"/>
      <c r="BI54" s="190" t="s">
        <v>2485</v>
      </c>
      <c r="BJ54" s="68" t="s">
        <v>948</v>
      </c>
      <c r="BK54" s="69" t="s">
        <v>367</v>
      </c>
      <c r="BL54" s="68" t="s">
        <v>142</v>
      </c>
      <c r="BM54" s="68" t="s">
        <v>366</v>
      </c>
      <c r="BN54" s="68" t="s">
        <v>2486</v>
      </c>
      <c r="BO54" s="17"/>
      <c r="BP54" s="29">
        <v>130</v>
      </c>
      <c r="BQ54" s="29">
        <v>2</v>
      </c>
      <c r="BR54" s="56">
        <v>89.85</v>
      </c>
      <c r="BS54" s="76" t="s">
        <v>117</v>
      </c>
      <c r="BT54" s="26"/>
      <c r="BU54" s="26"/>
      <c r="BV54" s="49" t="str">
        <f>IF(AND(BD54&gt;2,OR(ISNUMBER(SEARCH("P",AA54)),ISNUMBER(SEARCH("EP",AA54)),ISNUMBER(SEARCH("E",AA54)))),"WP@",IF(BD54&gt;2,"W@",IF(OR(ISNUMBER(SEARCH("P",AA54)),ISNUMBER(SEARCH("EP",AA54)),ISNUMBER(SEARCH("E",AA54))),"P@","@")))</f>
        <v>@</v>
      </c>
      <c r="BW54" s="26"/>
      <c r="BX54" s="17"/>
      <c r="BY54" s="17"/>
      <c r="BZ54" s="49" t="str">
        <f t="shared" ref="BZ54:BZ59" si="9">IF(AND(S54&gt;=3,AND(OR(AND(I54&lt;=7,I54-K54&gt;=3),AND(K54&lt;=7,K54-M54&gt;=3)),N54&lt;=4)),6,IF(S54&gt;=3,"3T",IF(AND(OR(AND(I54&lt;=7,I54-K54&gt;=3),AND(K54&lt;=7,K54-M54&gt;=3)),N54&lt;=4),"3P","")))</f>
        <v>3T</v>
      </c>
    </row>
    <row r="55" spans="1:78" ht="46.5" x14ac:dyDescent="0.25">
      <c r="A55" s="26" t="s">
        <v>2724</v>
      </c>
      <c r="B55" s="26" t="s">
        <v>373</v>
      </c>
      <c r="C55" s="27" t="s">
        <v>136</v>
      </c>
      <c r="D55" s="28"/>
      <c r="E55" s="28"/>
      <c r="F55" s="58">
        <v>1400</v>
      </c>
      <c r="G55" s="80">
        <v>3</v>
      </c>
      <c r="H55" s="31" t="s">
        <v>78</v>
      </c>
      <c r="I55" s="32">
        <v>5</v>
      </c>
      <c r="J55" s="33">
        <v>3</v>
      </c>
      <c r="K55" s="32">
        <v>5</v>
      </c>
      <c r="L55" s="33">
        <v>2</v>
      </c>
      <c r="M55" s="32">
        <v>3</v>
      </c>
      <c r="N55" s="33">
        <v>1</v>
      </c>
      <c r="O55" s="29">
        <v>1.55000000000001</v>
      </c>
      <c r="P55" s="34">
        <v>2</v>
      </c>
      <c r="Q55" s="35">
        <v>96.491174222202403</v>
      </c>
      <c r="R55" s="35">
        <v>-0.75441288889884095</v>
      </c>
      <c r="S55" s="37">
        <v>0</v>
      </c>
      <c r="T55" s="38">
        <v>1.25</v>
      </c>
      <c r="U55" s="29">
        <v>-2.19999999999999</v>
      </c>
      <c r="V55" s="29">
        <v>-1.19999999999999</v>
      </c>
      <c r="W55" s="39"/>
      <c r="X55" s="40">
        <v>73</v>
      </c>
      <c r="Y55" s="72">
        <v>130</v>
      </c>
      <c r="Z55" s="29">
        <v>21</v>
      </c>
      <c r="AA55" s="26" t="s">
        <v>64</v>
      </c>
      <c r="AB55" s="41" t="s">
        <v>65</v>
      </c>
      <c r="AC55" s="42" t="str">
        <f>"" &amp; IF(AND(S55&lt;=-1.5,NOT(ISBLANK(AQ55))),"Z","")</f>
        <v/>
      </c>
      <c r="AD55" s="43" t="str">
        <f t="shared" si="0"/>
        <v/>
      </c>
      <c r="AE55" s="44"/>
      <c r="AF55" s="45" t="s">
        <v>102</v>
      </c>
      <c r="AG55" s="46" t="str">
        <f t="shared" si="1"/>
        <v/>
      </c>
      <c r="AH55" s="30">
        <v>3</v>
      </c>
      <c r="AI55" s="47">
        <v>73</v>
      </c>
      <c r="AJ55" s="48" t="str">
        <f t="shared" si="2"/>
        <v/>
      </c>
      <c r="AK55" s="42" t="str">
        <f t="shared" si="3"/>
        <v/>
      </c>
      <c r="AL55" s="46" t="str">
        <f t="shared" si="4"/>
        <v/>
      </c>
      <c r="AM55" s="40">
        <v>73</v>
      </c>
      <c r="AN55" s="81" t="str">
        <f t="shared" si="5"/>
        <v>GR</v>
      </c>
      <c r="AO55" s="29">
        <v>0</v>
      </c>
      <c r="AP55" s="28"/>
      <c r="AQ55" s="28"/>
      <c r="AR55" s="28"/>
      <c r="AS55" s="28"/>
      <c r="AT55" s="50" t="str">
        <f t="shared" si="6"/>
        <v/>
      </c>
      <c r="AU55" s="48" t="str">
        <f t="shared" si="7"/>
        <v/>
      </c>
      <c r="AV55" s="48" t="str">
        <f t="shared" si="8"/>
        <v/>
      </c>
      <c r="AW55" s="26" t="s">
        <v>78</v>
      </c>
      <c r="AX55" s="51">
        <v>8.3000000000000007</v>
      </c>
      <c r="AY55" s="52">
        <v>1063</v>
      </c>
      <c r="AZ55" s="24" t="s">
        <v>51</v>
      </c>
      <c r="BA55" s="29">
        <v>90.991174222202304</v>
      </c>
      <c r="BB55" s="66">
        <v>91.791174222202301</v>
      </c>
      <c r="BC55" s="54" t="s">
        <v>2732</v>
      </c>
      <c r="BD55" s="29">
        <v>2</v>
      </c>
      <c r="BE55" s="55"/>
      <c r="BF55" s="55"/>
      <c r="BG55" s="55"/>
      <c r="BH55" s="55"/>
      <c r="BI55" s="190" t="s">
        <v>2733</v>
      </c>
      <c r="BJ55" s="69" t="s">
        <v>122</v>
      </c>
      <c r="BK55" s="68" t="s">
        <v>1485</v>
      </c>
      <c r="BL55" s="68" t="s">
        <v>531</v>
      </c>
      <c r="BM55" s="68" t="s">
        <v>1409</v>
      </c>
      <c r="BN55" s="68"/>
      <c r="BO55" s="17"/>
      <c r="BP55" s="29">
        <v>130</v>
      </c>
      <c r="BQ55" s="29">
        <v>0</v>
      </c>
      <c r="BR55" s="56">
        <v>99.4</v>
      </c>
      <c r="BS55" s="76" t="s">
        <v>88</v>
      </c>
      <c r="BT55" s="26"/>
      <c r="BU55" s="26"/>
      <c r="BV55" s="26"/>
      <c r="BW55" s="26"/>
      <c r="BX55" s="17"/>
      <c r="BY55" s="17"/>
      <c r="BZ55" s="49" t="str">
        <f t="shared" si="9"/>
        <v/>
      </c>
    </row>
    <row r="56" spans="1:78" ht="46.5" x14ac:dyDescent="0.25">
      <c r="A56" s="26" t="s">
        <v>2724</v>
      </c>
      <c r="B56" s="26" t="s">
        <v>483</v>
      </c>
      <c r="C56" s="27" t="s">
        <v>207</v>
      </c>
      <c r="D56" s="28"/>
      <c r="E56" s="28"/>
      <c r="F56" s="58">
        <v>1400</v>
      </c>
      <c r="G56" s="80">
        <v>4</v>
      </c>
      <c r="H56" s="31" t="s">
        <v>6</v>
      </c>
      <c r="I56" s="32">
        <v>5</v>
      </c>
      <c r="J56" s="33">
        <v>2</v>
      </c>
      <c r="K56" s="32">
        <v>3</v>
      </c>
      <c r="L56" s="33">
        <v>0</v>
      </c>
      <c r="M56" s="32">
        <v>2</v>
      </c>
      <c r="N56" s="33">
        <v>0</v>
      </c>
      <c r="O56" s="29">
        <v>-1.25</v>
      </c>
      <c r="P56" s="29">
        <v>-3.1312500000000201</v>
      </c>
      <c r="Q56" s="35">
        <v>95.479760869491201</v>
      </c>
      <c r="R56" s="35">
        <v>-1.86011956525441</v>
      </c>
      <c r="S56" s="37">
        <v>2</v>
      </c>
      <c r="T56" s="61">
        <v>-0.4</v>
      </c>
      <c r="U56" s="29">
        <v>3.5</v>
      </c>
      <c r="V56" s="29">
        <v>3.3</v>
      </c>
      <c r="W56" s="39"/>
      <c r="X56" s="40">
        <v>73</v>
      </c>
      <c r="Y56" s="72">
        <v>131</v>
      </c>
      <c r="Z56" s="29">
        <v>14</v>
      </c>
      <c r="AA56" s="26" t="s">
        <v>91</v>
      </c>
      <c r="AB56" s="41" t="s">
        <v>101</v>
      </c>
      <c r="AC56" s="42" t="str">
        <f>"" &amp; IF(AND(S56&lt;=-1.5,NOT(ISBLANK(AQ56))),"Z","")</f>
        <v/>
      </c>
      <c r="AD56" s="43" t="str">
        <f t="shared" si="0"/>
        <v>**</v>
      </c>
      <c r="AE56" s="44"/>
      <c r="AF56" s="45"/>
      <c r="AG56" s="63" t="str">
        <f t="shared" si="1"/>
        <v/>
      </c>
      <c r="AH56" s="30">
        <v>4</v>
      </c>
      <c r="AI56" s="47">
        <v>73</v>
      </c>
      <c r="AJ56" s="48" t="str">
        <f t="shared" si="2"/>
        <v/>
      </c>
      <c r="AK56" s="42" t="str">
        <f t="shared" si="3"/>
        <v/>
      </c>
      <c r="AL56" s="46" t="str">
        <f t="shared" si="4"/>
        <v/>
      </c>
      <c r="AM56" s="40">
        <v>73</v>
      </c>
      <c r="AN56" s="137" t="str">
        <f t="shared" si="5"/>
        <v>GR</v>
      </c>
      <c r="AO56" s="82">
        <v>1</v>
      </c>
      <c r="AP56" s="28"/>
      <c r="AQ56" s="28"/>
      <c r="AR56" s="28"/>
      <c r="AS56" s="28"/>
      <c r="AT56" s="50" t="str">
        <f t="shared" si="6"/>
        <v/>
      </c>
      <c r="AU56" s="48" t="str">
        <f t="shared" si="7"/>
        <v/>
      </c>
      <c r="AV56" s="48" t="str">
        <f t="shared" si="8"/>
        <v/>
      </c>
      <c r="AW56" s="26" t="s">
        <v>6</v>
      </c>
      <c r="AX56" s="64">
        <v>16</v>
      </c>
      <c r="AY56" s="79">
        <v>1067</v>
      </c>
      <c r="AZ56" s="24" t="s">
        <v>51</v>
      </c>
      <c r="BA56" s="29">
        <v>90.279760869491199</v>
      </c>
      <c r="BB56" s="141">
        <v>89.613094202824499</v>
      </c>
      <c r="BC56" s="54" t="s">
        <v>2734</v>
      </c>
      <c r="BD56" s="29">
        <v>3</v>
      </c>
      <c r="BE56" s="55"/>
      <c r="BF56" s="55"/>
      <c r="BG56" s="55"/>
      <c r="BH56" s="55"/>
      <c r="BI56" s="188" t="s">
        <v>2735</v>
      </c>
      <c r="BJ56" s="68" t="s">
        <v>1066</v>
      </c>
      <c r="BK56" s="69" t="s">
        <v>383</v>
      </c>
      <c r="BL56" s="68" t="s">
        <v>142</v>
      </c>
      <c r="BM56" s="68" t="s">
        <v>141</v>
      </c>
      <c r="BN56" s="68"/>
      <c r="BO56" s="17"/>
      <c r="BP56" s="29">
        <v>131</v>
      </c>
      <c r="BQ56" s="82">
        <v>1</v>
      </c>
      <c r="BR56" s="56">
        <v>97</v>
      </c>
      <c r="BS56" s="76" t="s">
        <v>126</v>
      </c>
      <c r="BT56" s="26"/>
      <c r="BU56" s="26"/>
      <c r="BV56" s="26"/>
      <c r="BW56" s="26"/>
      <c r="BX56" s="17"/>
      <c r="BY56" s="17"/>
      <c r="BZ56" s="49" t="str">
        <f t="shared" si="9"/>
        <v/>
      </c>
    </row>
    <row r="57" spans="1:78" ht="46.5" x14ac:dyDescent="0.25">
      <c r="A57" s="26" t="s">
        <v>2724</v>
      </c>
      <c r="B57" s="26" t="s">
        <v>377</v>
      </c>
      <c r="C57" s="27" t="s">
        <v>378</v>
      </c>
      <c r="D57" s="28"/>
      <c r="E57" s="28"/>
      <c r="F57" s="58">
        <v>1400</v>
      </c>
      <c r="G57" s="80">
        <v>5</v>
      </c>
      <c r="H57" s="31" t="s">
        <v>6</v>
      </c>
      <c r="I57" s="32">
        <v>8</v>
      </c>
      <c r="J57" s="33">
        <v>4</v>
      </c>
      <c r="K57" s="32">
        <v>6</v>
      </c>
      <c r="L57" s="33">
        <v>2</v>
      </c>
      <c r="M57" s="32">
        <v>3</v>
      </c>
      <c r="N57" s="33">
        <v>2</v>
      </c>
      <c r="O57" s="29">
        <v>-0.64999999999997704</v>
      </c>
      <c r="P57" s="29">
        <v>-0.53333333333334598</v>
      </c>
      <c r="Q57" s="35">
        <v>98.068991095274598</v>
      </c>
      <c r="R57" s="36">
        <v>0.534495547637306</v>
      </c>
      <c r="S57" s="37">
        <v>2</v>
      </c>
      <c r="T57" s="38">
        <v>0.5</v>
      </c>
      <c r="U57" s="29">
        <v>1.95</v>
      </c>
      <c r="V57" s="29">
        <v>2.4500000000000099</v>
      </c>
      <c r="W57" s="39"/>
      <c r="X57" s="40">
        <v>74</v>
      </c>
      <c r="Y57" s="72">
        <v>130</v>
      </c>
      <c r="Z57" s="29">
        <v>21</v>
      </c>
      <c r="AA57" s="26" t="s">
        <v>80</v>
      </c>
      <c r="AB57" s="41" t="s">
        <v>65</v>
      </c>
      <c r="AC57" s="42" t="str">
        <f>"i" &amp; IF(AND(S57&lt;=-1.5,NOT(ISBLANK(AQ57))),"Z","")</f>
        <v>i</v>
      </c>
      <c r="AD57" s="43" t="str">
        <f t="shared" si="0"/>
        <v/>
      </c>
      <c r="AE57" s="44"/>
      <c r="AF57" s="45" t="s">
        <v>102</v>
      </c>
      <c r="AG57" s="46" t="str">
        <f t="shared" si="1"/>
        <v/>
      </c>
      <c r="AH57" s="30">
        <v>5</v>
      </c>
      <c r="AI57" s="47">
        <v>74</v>
      </c>
      <c r="AJ57" s="48" t="str">
        <f t="shared" si="2"/>
        <v>*</v>
      </c>
      <c r="AK57" s="42" t="str">
        <f t="shared" si="3"/>
        <v>3P</v>
      </c>
      <c r="AL57" s="46" t="str">
        <f t="shared" si="4"/>
        <v/>
      </c>
      <c r="AM57" s="40">
        <v>74</v>
      </c>
      <c r="AN57" s="137" t="str">
        <f t="shared" si="5"/>
        <v>G</v>
      </c>
      <c r="AO57" s="29">
        <v>0</v>
      </c>
      <c r="AP57" s="28" t="s">
        <v>32</v>
      </c>
      <c r="AQ57" s="28"/>
      <c r="AR57" s="28"/>
      <c r="AS57" s="28"/>
      <c r="AT57" s="50" t="str">
        <f t="shared" si="6"/>
        <v/>
      </c>
      <c r="AU57" s="48" t="str">
        <f t="shared" si="7"/>
        <v/>
      </c>
      <c r="AV57" s="48" t="str">
        <f t="shared" si="8"/>
        <v/>
      </c>
      <c r="AW57" s="26" t="s">
        <v>6</v>
      </c>
      <c r="AX57" s="51">
        <v>16</v>
      </c>
      <c r="AY57" s="79">
        <v>1065</v>
      </c>
      <c r="AZ57" s="24" t="s">
        <v>51</v>
      </c>
      <c r="BA57" s="29">
        <v>92.068991095274598</v>
      </c>
      <c r="BB57" s="141">
        <v>90.7689910952746</v>
      </c>
      <c r="BC57" s="54" t="s">
        <v>2736</v>
      </c>
      <c r="BD57" s="29">
        <v>2</v>
      </c>
      <c r="BE57" s="55"/>
      <c r="BF57" s="55"/>
      <c r="BG57" s="55"/>
      <c r="BH57" s="55"/>
      <c r="BI57" s="188" t="s">
        <v>2737</v>
      </c>
      <c r="BJ57" s="68" t="s">
        <v>380</v>
      </c>
      <c r="BK57" s="68" t="s">
        <v>381</v>
      </c>
      <c r="BL57" s="69" t="s">
        <v>383</v>
      </c>
      <c r="BM57" s="68" t="s">
        <v>384</v>
      </c>
      <c r="BN57" s="68"/>
      <c r="BO57" s="17"/>
      <c r="BP57" s="29">
        <v>130</v>
      </c>
      <c r="BQ57" s="29">
        <v>0</v>
      </c>
      <c r="BR57" s="56">
        <v>96</v>
      </c>
      <c r="BS57" s="76" t="s">
        <v>88</v>
      </c>
      <c r="BT57" s="26"/>
      <c r="BU57" s="26"/>
      <c r="BV57" s="26"/>
      <c r="BW57" s="26"/>
      <c r="BX57" s="17"/>
      <c r="BY57" s="17"/>
      <c r="BZ57" s="49" t="str">
        <f t="shared" si="9"/>
        <v>3P</v>
      </c>
    </row>
    <row r="58" spans="1:78" ht="46.5" x14ac:dyDescent="0.25">
      <c r="A58" s="26" t="s">
        <v>2724</v>
      </c>
      <c r="B58" s="26" t="s">
        <v>187</v>
      </c>
      <c r="C58" s="27" t="s">
        <v>212</v>
      </c>
      <c r="D58" s="28"/>
      <c r="E58" s="28"/>
      <c r="F58" s="58">
        <v>1400</v>
      </c>
      <c r="G58" s="80">
        <v>3</v>
      </c>
      <c r="H58" s="31" t="s">
        <v>6</v>
      </c>
      <c r="I58" s="32">
        <v>7</v>
      </c>
      <c r="J58" s="33">
        <v>7</v>
      </c>
      <c r="K58" s="32">
        <v>7</v>
      </c>
      <c r="L58" s="33">
        <v>3</v>
      </c>
      <c r="M58" s="32">
        <v>2</v>
      </c>
      <c r="N58" s="33">
        <v>0</v>
      </c>
      <c r="O58" s="29">
        <v>2.0500000000000198</v>
      </c>
      <c r="P58" s="29">
        <v>2.3187499999999899</v>
      </c>
      <c r="Q58" s="36">
        <v>102.182616594503</v>
      </c>
      <c r="R58" s="36">
        <v>1.4413082972514999</v>
      </c>
      <c r="S58" s="114">
        <v>4</v>
      </c>
      <c r="T58" s="38">
        <v>2.75</v>
      </c>
      <c r="U58" s="29">
        <v>-1.05</v>
      </c>
      <c r="V58" s="29">
        <v>1.2000000000000099</v>
      </c>
      <c r="W58" s="39"/>
      <c r="X58" s="40">
        <v>74</v>
      </c>
      <c r="Y58" s="72">
        <v>129</v>
      </c>
      <c r="Z58" s="29">
        <v>14</v>
      </c>
      <c r="AA58" s="26" t="s">
        <v>192</v>
      </c>
      <c r="AB58" s="41" t="s">
        <v>58</v>
      </c>
      <c r="AC58" s="42" t="str">
        <f>"i" &amp; IF(AND(S58&lt;=-1.5,NOT(ISBLANK(AQ58))),"Z","")</f>
        <v>i</v>
      </c>
      <c r="AD58" s="43" t="str">
        <f t="shared" si="0"/>
        <v/>
      </c>
      <c r="AE58" s="48" t="str">
        <f>IF(AND(BD58&gt;2,OR(ISNUMBER(SEARCH("P",AA58)),ISNUMBER(SEARCH("EP",AA58)),ISNUMBER(SEARCH("E",AA58)))),"WP@",IF(BD58&gt;2,"W@",IF(OR(ISNUMBER(SEARCH("P",AA58)),ISNUMBER(SEARCH("EP",AA58)),ISNUMBER(SEARCH("E",AA58))),"P@","@")))</f>
        <v>@</v>
      </c>
      <c r="AF58" s="45"/>
      <c r="AG58" s="46" t="str">
        <f t="shared" si="1"/>
        <v/>
      </c>
      <c r="AH58" s="30">
        <v>3</v>
      </c>
      <c r="AI58" s="47">
        <v>74</v>
      </c>
      <c r="AJ58" s="43" t="str">
        <f t="shared" si="2"/>
        <v>*</v>
      </c>
      <c r="AK58" s="42">
        <f t="shared" si="3"/>
        <v>6</v>
      </c>
      <c r="AL58" s="46" t="str">
        <f t="shared" si="4"/>
        <v>*</v>
      </c>
      <c r="AM58" s="40">
        <v>74</v>
      </c>
      <c r="AN58" s="103" t="str">
        <f t="shared" si="5"/>
        <v>G</v>
      </c>
      <c r="AO58" s="29">
        <v>0</v>
      </c>
      <c r="AP58" s="28"/>
      <c r="AQ58" s="28" t="s">
        <v>33</v>
      </c>
      <c r="AR58" s="28"/>
      <c r="AS58" s="28"/>
      <c r="AT58" s="50" t="str">
        <f t="shared" si="6"/>
        <v/>
      </c>
      <c r="AU58" s="48" t="str">
        <f t="shared" si="7"/>
        <v/>
      </c>
      <c r="AV58" s="48" t="str">
        <f t="shared" si="8"/>
        <v/>
      </c>
      <c r="AW58" s="26" t="s">
        <v>6</v>
      </c>
      <c r="AX58" s="74">
        <v>5.6</v>
      </c>
      <c r="AY58" s="52">
        <v>1078</v>
      </c>
      <c r="AZ58" s="24" t="s">
        <v>51</v>
      </c>
      <c r="BA58" s="29">
        <v>96.882616594503006</v>
      </c>
      <c r="BB58" s="66">
        <v>97.351283261169698</v>
      </c>
      <c r="BC58" s="54" t="s">
        <v>2738</v>
      </c>
      <c r="BD58" s="29">
        <v>2</v>
      </c>
      <c r="BE58" s="100">
        <v>19.101123595505602</v>
      </c>
      <c r="BF58" s="101">
        <v>46.6666666666667</v>
      </c>
      <c r="BG58" s="102">
        <v>89</v>
      </c>
      <c r="BH58" s="102">
        <v>60</v>
      </c>
      <c r="BI58" s="190" t="s">
        <v>2739</v>
      </c>
      <c r="BJ58" s="69" t="s">
        <v>383</v>
      </c>
      <c r="BK58" s="68" t="s">
        <v>2675</v>
      </c>
      <c r="BL58" s="68" t="s">
        <v>948</v>
      </c>
      <c r="BM58" s="68" t="s">
        <v>336</v>
      </c>
      <c r="BN58" s="68"/>
      <c r="BO58" s="17"/>
      <c r="BP58" s="29">
        <v>129</v>
      </c>
      <c r="BQ58" s="29">
        <v>0</v>
      </c>
      <c r="BR58" s="56">
        <v>96.7</v>
      </c>
      <c r="BS58" s="76" t="s">
        <v>117</v>
      </c>
      <c r="BT58" s="26"/>
      <c r="BU58" s="26"/>
      <c r="BV58" s="49" t="str">
        <f>IF(AND(BD58&gt;2,OR(ISNUMBER(SEARCH("P",AA58)),ISNUMBER(SEARCH("EP",AA58)),ISNUMBER(SEARCH("E",AA58)))),"WP@",IF(BD58&gt;2,"W@",IF(OR(ISNUMBER(SEARCH("P",AA58)),ISNUMBER(SEARCH("EP",AA58)),ISNUMBER(SEARCH("E",AA58))),"P@","@")))</f>
        <v>@</v>
      </c>
      <c r="BW58" s="26"/>
      <c r="BX58" s="17"/>
      <c r="BY58" s="17"/>
      <c r="BZ58" s="49">
        <f t="shared" si="9"/>
        <v>6</v>
      </c>
    </row>
    <row r="59" spans="1:78" ht="46.5" x14ac:dyDescent="0.25">
      <c r="A59" s="26" t="s">
        <v>2724</v>
      </c>
      <c r="B59" s="26" t="s">
        <v>393</v>
      </c>
      <c r="C59" s="27" t="s">
        <v>207</v>
      </c>
      <c r="D59" s="28"/>
      <c r="E59" s="28"/>
      <c r="F59" s="58">
        <v>1400</v>
      </c>
      <c r="G59" s="30">
        <v>5</v>
      </c>
      <c r="H59" s="31" t="s">
        <v>6</v>
      </c>
      <c r="I59" s="32">
        <v>5</v>
      </c>
      <c r="J59" s="33">
        <v>4</v>
      </c>
      <c r="K59" s="32">
        <v>5</v>
      </c>
      <c r="L59" s="33">
        <v>2</v>
      </c>
      <c r="M59" s="32">
        <v>6</v>
      </c>
      <c r="N59" s="33">
        <v>1</v>
      </c>
      <c r="O59" s="29">
        <v>-3.8499999999999801</v>
      </c>
      <c r="P59" s="60">
        <v>-4.1142857142857201</v>
      </c>
      <c r="Q59" s="35">
        <v>94.029832948813805</v>
      </c>
      <c r="R59" s="35">
        <v>-2.1350835255930898</v>
      </c>
      <c r="S59" s="37">
        <v>1</v>
      </c>
      <c r="T59" s="38">
        <v>1.25</v>
      </c>
      <c r="U59" s="29">
        <v>2.55000000000001</v>
      </c>
      <c r="V59" s="60">
        <v>3.5</v>
      </c>
      <c r="W59" s="39"/>
      <c r="X59" s="62">
        <v>75</v>
      </c>
      <c r="Y59" s="29">
        <v>131</v>
      </c>
      <c r="Z59" s="29">
        <v>7</v>
      </c>
      <c r="AA59" s="26" t="s">
        <v>64</v>
      </c>
      <c r="AB59" s="41" t="s">
        <v>65</v>
      </c>
      <c r="AC59" s="42" t="str">
        <f>"" &amp; IF(AND(S59&lt;=-1.5,NOT(ISBLANK(AQ59))),"Z","")</f>
        <v/>
      </c>
      <c r="AD59" s="48" t="str">
        <f t="shared" si="0"/>
        <v/>
      </c>
      <c r="AE59" s="44"/>
      <c r="AF59" s="45"/>
      <c r="AG59" s="46" t="str">
        <f t="shared" si="1"/>
        <v/>
      </c>
      <c r="AH59" s="30">
        <v>5</v>
      </c>
      <c r="AI59" s="62">
        <v>75</v>
      </c>
      <c r="AJ59" s="48" t="str">
        <f t="shared" si="2"/>
        <v/>
      </c>
      <c r="AK59" s="42" t="str">
        <f t="shared" si="3"/>
        <v/>
      </c>
      <c r="AL59" s="63" t="str">
        <f t="shared" si="4"/>
        <v/>
      </c>
      <c r="AM59" s="62">
        <v>75</v>
      </c>
      <c r="AN59" s="49" t="str">
        <f t="shared" si="5"/>
        <v/>
      </c>
      <c r="AO59" s="29">
        <v>1</v>
      </c>
      <c r="AP59" s="28"/>
      <c r="AQ59" s="28"/>
      <c r="AR59" s="28"/>
      <c r="AS59" s="28"/>
      <c r="AT59" s="50" t="str">
        <f t="shared" si="6"/>
        <v/>
      </c>
      <c r="AU59" s="48" t="str">
        <f t="shared" si="7"/>
        <v/>
      </c>
      <c r="AV59" s="48" t="str">
        <f t="shared" si="8"/>
        <v/>
      </c>
      <c r="AW59" s="26" t="s">
        <v>6</v>
      </c>
      <c r="AX59" s="51">
        <v>6.8</v>
      </c>
      <c r="AY59" s="65">
        <v>1081</v>
      </c>
      <c r="AZ59" s="24" t="s">
        <v>51</v>
      </c>
      <c r="BA59" s="29">
        <v>88.729832948813794</v>
      </c>
      <c r="BB59" s="66">
        <v>89.263166282147196</v>
      </c>
      <c r="BC59" s="54" t="s">
        <v>103</v>
      </c>
      <c r="BD59" s="29">
        <v>2</v>
      </c>
      <c r="BE59" s="55"/>
      <c r="BF59" s="55"/>
      <c r="BG59" s="55"/>
      <c r="BH59" s="55"/>
      <c r="BI59" s="190" t="s">
        <v>395</v>
      </c>
      <c r="BJ59" s="68" t="s">
        <v>396</v>
      </c>
      <c r="BK59" s="68" t="s">
        <v>397</v>
      </c>
      <c r="BL59" s="68" t="s">
        <v>380</v>
      </c>
      <c r="BM59" s="68" t="s">
        <v>381</v>
      </c>
      <c r="BN59" s="68" t="s">
        <v>398</v>
      </c>
      <c r="BO59" s="17"/>
      <c r="BP59" s="29">
        <v>131</v>
      </c>
      <c r="BQ59" s="29">
        <v>1</v>
      </c>
      <c r="BR59" s="56">
        <v>93.6</v>
      </c>
      <c r="BS59" s="76" t="s">
        <v>108</v>
      </c>
      <c r="BT59" s="26"/>
      <c r="BU59" s="26"/>
      <c r="BV59" s="26"/>
      <c r="BW59" s="26"/>
      <c r="BX59" s="17"/>
      <c r="BY59" s="17"/>
      <c r="BZ59" s="49" t="str">
        <f t="shared" si="9"/>
        <v/>
      </c>
    </row>
    <row r="60" spans="1:78" ht="18" customHeight="1" x14ac:dyDescent="0.25">
      <c r="A60" s="162"/>
      <c r="B60" s="155"/>
      <c r="C60" s="155"/>
      <c r="D60" s="155"/>
      <c r="E60" s="155"/>
      <c r="F60" s="155"/>
      <c r="G60" s="155"/>
      <c r="H60" s="155"/>
      <c r="I60" s="155"/>
      <c r="J60" s="155"/>
      <c r="K60" s="155"/>
      <c r="L60" s="155"/>
      <c r="M60" s="155"/>
      <c r="N60" s="155"/>
      <c r="O60" s="155"/>
      <c r="P60" s="155"/>
      <c r="Q60" s="155"/>
      <c r="R60" s="155"/>
      <c r="S60" s="155"/>
      <c r="T60" s="155"/>
      <c r="U60" s="155"/>
      <c r="V60" s="155"/>
      <c r="W60" s="155"/>
      <c r="X60" s="155"/>
      <c r="Y60" s="155"/>
      <c r="Z60" s="155"/>
      <c r="AA60" s="155"/>
      <c r="AB60" s="155"/>
      <c r="AC60" s="155"/>
      <c r="AD60" s="155"/>
      <c r="AE60" s="155"/>
      <c r="AF60" s="155"/>
      <c r="AG60" s="155"/>
      <c r="AH60" s="155"/>
      <c r="AI60" s="155"/>
      <c r="AJ60" s="155"/>
      <c r="AK60" s="155"/>
      <c r="AL60" s="155"/>
      <c r="AM60" s="155"/>
      <c r="AN60" s="155"/>
      <c r="AO60" s="155"/>
      <c r="AP60" s="155"/>
      <c r="AQ60" s="155"/>
      <c r="AR60" s="155"/>
      <c r="AS60" s="155"/>
      <c r="AT60" s="155"/>
      <c r="AU60" s="155"/>
      <c r="AV60" s="155"/>
      <c r="AW60" s="155"/>
      <c r="AX60" s="155"/>
      <c r="AY60" s="155"/>
      <c r="AZ60" s="155"/>
      <c r="BA60" s="155"/>
      <c r="BB60" s="155"/>
      <c r="BC60" s="155"/>
      <c r="BD60" s="155"/>
      <c r="BE60" s="155"/>
      <c r="BF60" s="155"/>
      <c r="BG60" s="155"/>
      <c r="BH60" s="155"/>
      <c r="BI60" s="155"/>
      <c r="BJ60" s="155"/>
      <c r="BK60" s="155"/>
      <c r="BL60" s="155"/>
      <c r="BM60" s="155"/>
      <c r="BN60" s="155"/>
      <c r="BO60" s="155"/>
      <c r="BP60" s="155"/>
      <c r="BQ60" s="155"/>
      <c r="BR60" s="155"/>
      <c r="BS60" s="155"/>
      <c r="BT60" s="155"/>
      <c r="BU60" s="155"/>
      <c r="BV60" s="155"/>
      <c r="BW60" s="155"/>
      <c r="BX60" s="155"/>
      <c r="BY60" s="17"/>
      <c r="BZ60" s="49"/>
    </row>
    <row r="61" spans="1:78" ht="46.5" x14ac:dyDescent="0.25">
      <c r="A61" s="26" t="s">
        <v>2724</v>
      </c>
      <c r="B61" s="110" t="s">
        <v>281</v>
      </c>
      <c r="C61" s="27" t="s">
        <v>352</v>
      </c>
      <c r="D61" s="28"/>
      <c r="E61" s="28"/>
      <c r="F61" s="58">
        <v>1400</v>
      </c>
      <c r="G61" s="30">
        <v>11</v>
      </c>
      <c r="H61" s="31" t="s">
        <v>6</v>
      </c>
      <c r="I61" s="59">
        <v>11</v>
      </c>
      <c r="J61" s="33">
        <v>8</v>
      </c>
      <c r="K61" s="59">
        <v>10</v>
      </c>
      <c r="L61" s="33">
        <v>6</v>
      </c>
      <c r="M61" s="59">
        <v>6</v>
      </c>
      <c r="N61" s="33">
        <v>5</v>
      </c>
      <c r="O61" s="29">
        <v>-0.79999999999998295</v>
      </c>
      <c r="P61" s="29">
        <v>-0.82500000000001705</v>
      </c>
      <c r="Q61" s="35">
        <v>98.622559577937395</v>
      </c>
      <c r="R61" s="36">
        <v>3.26127978896871</v>
      </c>
      <c r="S61" s="37">
        <v>2</v>
      </c>
      <c r="T61" s="38">
        <v>1</v>
      </c>
      <c r="U61" s="29">
        <v>4.45</v>
      </c>
      <c r="V61" s="29">
        <v>5.3000000000000096</v>
      </c>
      <c r="W61" s="39" t="s">
        <v>79</v>
      </c>
      <c r="X61" s="40">
        <v>75</v>
      </c>
      <c r="Y61" s="29">
        <v>134</v>
      </c>
      <c r="Z61" s="87">
        <v>42</v>
      </c>
      <c r="AA61" s="26" t="s">
        <v>57</v>
      </c>
      <c r="AB61" s="41" t="s">
        <v>58</v>
      </c>
      <c r="AC61" s="42" t="str">
        <f>"i" &amp; IF(AND(S61&lt;=-1.5,NOT(ISBLANK(AQ61))),"Z","")</f>
        <v>i</v>
      </c>
      <c r="AD61" s="43" t="str">
        <f>IF(AND(ISNUMBER(BD61),VALUE(BD61)&gt;=3,VALUE(T61)&gt;=-0.5),IF(AND(VALUE(Q61)&gt;=94,VALUE(Q61)&lt;444), IF(VALUE(P61)&gt;=2,"***","**"),"*"),"")</f>
        <v/>
      </c>
      <c r="AE61" s="44"/>
      <c r="AF61" s="45"/>
      <c r="AG61" s="46" t="str">
        <f>IF(OR(F61&lt;1401,F61&gt;=1600),IF(AND(OR(AB61="*",AB61="***",AB61="E*",AB61="E***"),P61&gt;=2,T61&gt;-2.1),IF(AND(ISNUMBER(BD61),VALUE(BD61)&gt;2),"**","*"),""),"")</f>
        <v/>
      </c>
      <c r="AH61" s="30">
        <v>11</v>
      </c>
      <c r="AI61" s="47">
        <v>75</v>
      </c>
      <c r="AJ61" s="48" t="str">
        <f>IF(AND(S61&gt;=2,T61&gt;=0),IF(AND(ISNUMBER(BD61),VALUE(BD61)&gt;=3),IF(LEN(AQ61)&gt;0,"***","**"),"*"),"")</f>
        <v>*</v>
      </c>
      <c r="AK61" s="42" t="str">
        <f>IF(AND(S61&gt;=3,AND(OR(AND(I61&lt;=7,I61-K61&gt;=3),AND(K61&lt;=7,K61-M61&gt;=3)),N61&lt;=4)),6,IF(S61&gt;=3,"3T",IF(AND(OR(AND(I61&lt;=7,I61-K61&gt;=3),AND(K61&lt;=7,K61-M61&gt;=3)),N61&lt;=4),"3P","")))</f>
        <v/>
      </c>
      <c r="AL61" s="46" t="str">
        <f>IF(OR(K61-M61&gt;=5,T61&gt;4.9,AND(K61-M61&gt;=1,T61&gt;5)),IF(P61&lt;-3,"***",IF(P61&lt;0,"**","*")),"")</f>
        <v/>
      </c>
      <c r="AM61" s="40">
        <v>75</v>
      </c>
      <c r="AN61" s="49" t="str">
        <f>CONCATENATE(IF(AND(OR(M61=1,M61=2,M61=3,M61=4),Q61&gt;=97.5),"G",IF(OR(AND(N61&lt;=3,M61&lt;8,T61&gt;-1.6,Q61&gt;=95,Q61&lt;300),AND(OR(M61=1,M61=2,M61=3),Q61&lt;97.5)),"GR","")),"*")</f>
        <v>*</v>
      </c>
      <c r="AO61" s="82">
        <v>2</v>
      </c>
      <c r="AP61" s="28"/>
      <c r="AQ61" s="28"/>
      <c r="AR61" s="28" t="s">
        <v>34</v>
      </c>
      <c r="AS61" s="28"/>
      <c r="AT61" s="50" t="str">
        <f>IF(LEN(AN61)&gt;0,IF(AL61="**","$",IF(AL61="***",IF(LEN(AQ61)&gt;0,"$$$","$$"), "")), "")</f>
        <v/>
      </c>
      <c r="AU61" s="48" t="str">
        <f>CONCATENATE(IF(LEN(AN61)&gt;0,IF(AND(AD61="**",AB61="*"),IF(LEN(AQ61)&gt;0,"$$$","$$"),IF(AJ61="***","$$$",IF(AND(AJ61="**",AB61="*"),"$$",IF(AND(OR(AD61="**",AD61="***"),LEN(AQ61)&gt;0),"$$","")))),IF(AND(OR(AD61="**",AD61="***"),LEN(AQ61)&gt;0),"$$","")),IF(AND(T61&lt;2,AQ61="#"),"#",""))</f>
        <v/>
      </c>
      <c r="AV61" s="48" t="str">
        <f>IF(LEN(AN61)&gt;0,IF(AG61="**","$$",IF(AG61="***","$$$",IF(AD61="***",IF(OR(AB61="***",LEN(AQ61)&gt;0),"$$$",""),""))),"")</f>
        <v/>
      </c>
      <c r="AW61" s="26" t="s">
        <v>6</v>
      </c>
      <c r="AX61" s="64">
        <v>16</v>
      </c>
      <c r="AY61" s="52">
        <v>1077</v>
      </c>
      <c r="AZ61" s="24" t="s">
        <v>51</v>
      </c>
      <c r="BA61" s="29">
        <v>91</v>
      </c>
      <c r="BB61" s="66">
        <v>92.5893333333333</v>
      </c>
      <c r="BC61" s="54" t="s">
        <v>2740</v>
      </c>
      <c r="BD61" s="29">
        <v>2</v>
      </c>
      <c r="BE61" s="55"/>
      <c r="BF61" s="55"/>
      <c r="BG61" s="55"/>
      <c r="BH61" s="55"/>
      <c r="BI61" s="190" t="s">
        <v>1075</v>
      </c>
      <c r="BJ61" s="68" t="s">
        <v>1076</v>
      </c>
      <c r="BK61" s="68" t="s">
        <v>179</v>
      </c>
      <c r="BL61" s="68" t="s">
        <v>1077</v>
      </c>
      <c r="BM61" s="68" t="s">
        <v>1078</v>
      </c>
      <c r="BN61" s="68" t="s">
        <v>1079</v>
      </c>
      <c r="BO61" s="17"/>
      <c r="BP61" s="29">
        <v>134</v>
      </c>
      <c r="BQ61" s="82">
        <v>2</v>
      </c>
      <c r="BR61" s="56">
        <v>93.45</v>
      </c>
      <c r="BS61" s="76" t="s">
        <v>126</v>
      </c>
      <c r="BT61" s="26"/>
      <c r="BU61" s="26"/>
      <c r="BV61" s="26"/>
      <c r="BW61" s="26" t="s">
        <v>79</v>
      </c>
      <c r="BX61" s="17"/>
      <c r="BY61" s="17"/>
      <c r="BZ61" s="49" t="str">
        <f>IF(AND(S61&gt;=3,AND(OR(AND(I61&lt;=7,I61-K61&gt;=3),AND(K61&lt;=7,K61-M61&gt;=3)),N61&lt;=4)),6,IF(S61&gt;=3,"3T",IF(AND(OR(AND(I61&lt;=7,I61-K61&gt;=3),AND(K61&lt;=7,K61-M61&gt;=3)),N61&lt;=4),"3P","")))</f>
        <v/>
      </c>
    </row>
    <row r="62" spans="1:78" ht="18.75" customHeight="1" x14ac:dyDescent="0.25">
      <c r="A62" s="17"/>
      <c r="B62" s="164" t="s">
        <v>51</v>
      </c>
      <c r="C62" s="164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65" t="s">
        <v>540</v>
      </c>
      <c r="R62" s="165"/>
      <c r="S62" s="17"/>
      <c r="T62" s="90" t="s">
        <v>338</v>
      </c>
      <c r="U62" s="17"/>
      <c r="V62" s="17"/>
      <c r="W62" s="17"/>
      <c r="X62" s="91">
        <v>73</v>
      </c>
      <c r="Y62" s="113" t="s">
        <v>201</v>
      </c>
      <c r="Z62" s="95">
        <v>14</v>
      </c>
      <c r="AA62" s="94">
        <v>1</v>
      </c>
      <c r="AB62" s="17"/>
      <c r="AC62" s="17"/>
      <c r="AD62" s="17"/>
      <c r="AE62" s="17"/>
      <c r="AF62" s="17"/>
      <c r="AG62" s="17"/>
      <c r="AH62" s="17"/>
      <c r="AI62" s="91">
        <v>73</v>
      </c>
      <c r="AJ62" s="17"/>
      <c r="AK62" s="17"/>
      <c r="AL62" s="17"/>
      <c r="AM62" s="91">
        <v>73</v>
      </c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66">
        <v>0</v>
      </c>
      <c r="AY62" s="95">
        <v>1069</v>
      </c>
      <c r="AZ62" s="17"/>
      <c r="BA62" s="17"/>
      <c r="BB62" s="17"/>
      <c r="BC62" s="17"/>
      <c r="BD62" s="17"/>
      <c r="BE62" s="17"/>
      <c r="BF62" s="17"/>
      <c r="BG62" s="17"/>
      <c r="BH62" s="17"/>
      <c r="BI62" s="187"/>
      <c r="BJ62" s="17"/>
      <c r="BK62" s="17"/>
      <c r="BL62" s="17"/>
      <c r="BM62" s="17"/>
      <c r="BN62" s="17"/>
      <c r="BO62" s="17"/>
      <c r="BP62" s="113" t="s">
        <v>201</v>
      </c>
      <c r="BQ62" s="17"/>
      <c r="BR62" s="17"/>
      <c r="BS62" s="17"/>
      <c r="BT62" s="17"/>
      <c r="BU62" s="17"/>
      <c r="BV62" s="17"/>
      <c r="BW62" s="17"/>
      <c r="BX62" s="29">
        <v>0</v>
      </c>
      <c r="BY62" s="26" t="s">
        <v>149</v>
      </c>
      <c r="BZ62" s="17"/>
    </row>
    <row r="63" spans="1:78" x14ac:dyDescent="0.25">
      <c r="A63" s="17"/>
      <c r="B63" s="164"/>
      <c r="C63" s="164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68" t="s">
        <v>2741</v>
      </c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  <c r="AK63" s="168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67"/>
      <c r="AY63" s="105" t="s">
        <v>147</v>
      </c>
      <c r="AZ63" s="17"/>
      <c r="BA63" s="17"/>
      <c r="BB63" s="17"/>
      <c r="BC63" s="17"/>
      <c r="BD63" s="17"/>
      <c r="BE63" s="17"/>
      <c r="BF63" s="17"/>
      <c r="BG63" s="17"/>
      <c r="BH63" s="17"/>
      <c r="BI63" s="18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</row>
    <row r="64" spans="1:78" ht="30" customHeight="1" x14ac:dyDescent="0.25">
      <c r="A64" s="152" t="s">
        <v>2742</v>
      </c>
      <c r="B64" s="153"/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  <c r="AA64" s="153"/>
      <c r="AB64" s="153"/>
      <c r="AC64" s="153"/>
      <c r="AD64" s="153"/>
      <c r="AE64" s="153"/>
      <c r="AF64" s="153"/>
      <c r="AG64" s="153"/>
      <c r="AH64" s="153"/>
      <c r="AI64" s="153"/>
      <c r="AJ64" s="153"/>
      <c r="AK64" s="153"/>
      <c r="AL64" s="153"/>
      <c r="AM64" s="153"/>
      <c r="AN64" s="153"/>
      <c r="AO64" s="153"/>
      <c r="AP64" s="153"/>
      <c r="AQ64" s="153"/>
      <c r="AR64" s="153"/>
      <c r="AS64" s="153"/>
      <c r="AT64" s="153"/>
      <c r="AU64" s="153"/>
      <c r="AV64" s="153"/>
      <c r="AW64" s="153"/>
      <c r="AX64" s="153"/>
      <c r="AY64" s="153"/>
      <c r="AZ64" s="153"/>
      <c r="BA64" s="153"/>
      <c r="BB64" s="153"/>
      <c r="BC64" s="153"/>
      <c r="BD64" s="153"/>
      <c r="BE64" s="153"/>
      <c r="BF64" s="153"/>
      <c r="BG64" s="153"/>
      <c r="BH64" s="153"/>
      <c r="BI64" s="153"/>
      <c r="BJ64" s="153"/>
      <c r="BK64" s="153"/>
      <c r="BL64" s="153"/>
      <c r="BM64" s="153"/>
      <c r="BN64" s="153"/>
      <c r="BO64" s="153"/>
      <c r="BP64" s="153"/>
      <c r="BQ64" s="153"/>
      <c r="BR64" s="153"/>
      <c r="BS64" s="153"/>
      <c r="BT64" s="153"/>
      <c r="BU64" s="153"/>
      <c r="BV64" s="153"/>
      <c r="BW64" s="153"/>
      <c r="BX64" s="153"/>
      <c r="BY64" s="17"/>
      <c r="BZ64" s="17"/>
    </row>
    <row r="65" spans="1:78" x14ac:dyDescent="0.25">
      <c r="A65" s="18" t="s">
        <v>1</v>
      </c>
      <c r="B65" s="18" t="s">
        <v>2</v>
      </c>
      <c r="C65" s="18" t="s">
        <v>3</v>
      </c>
      <c r="D65" s="19"/>
      <c r="E65" s="19"/>
      <c r="F65" s="18" t="s">
        <v>4</v>
      </c>
      <c r="G65" s="20" t="s">
        <v>5</v>
      </c>
      <c r="H65" s="21" t="s">
        <v>6</v>
      </c>
      <c r="I65" s="154" t="s">
        <v>7</v>
      </c>
      <c r="J65" s="155"/>
      <c r="K65" s="155"/>
      <c r="L65" s="155"/>
      <c r="M65" s="155"/>
      <c r="N65" s="155"/>
      <c r="O65" s="21" t="s">
        <v>8</v>
      </c>
      <c r="P65" s="21" t="s">
        <v>9</v>
      </c>
      <c r="Q65" s="22" t="s">
        <v>10</v>
      </c>
      <c r="R65" s="22" t="s">
        <v>11</v>
      </c>
      <c r="S65" s="21" t="s">
        <v>12</v>
      </c>
      <c r="T65" s="21" t="s">
        <v>13</v>
      </c>
      <c r="U65" s="21" t="s">
        <v>14</v>
      </c>
      <c r="V65" s="21" t="s">
        <v>15</v>
      </c>
      <c r="W65" s="23" t="s">
        <v>16</v>
      </c>
      <c r="X65" s="21" t="s">
        <v>17</v>
      </c>
      <c r="Y65" s="21" t="s">
        <v>18</v>
      </c>
      <c r="Z65" s="21" t="s">
        <v>19</v>
      </c>
      <c r="AA65" s="21" t="s">
        <v>20</v>
      </c>
      <c r="AB65" s="21" t="s">
        <v>21</v>
      </c>
      <c r="AC65" s="21" t="s">
        <v>22</v>
      </c>
      <c r="AD65" s="21" t="s">
        <v>23</v>
      </c>
      <c r="AE65" s="21" t="s">
        <v>24</v>
      </c>
      <c r="AF65" s="21" t="s">
        <v>25</v>
      </c>
      <c r="AG65" s="21" t="s">
        <v>26</v>
      </c>
      <c r="AH65" s="21" t="s">
        <v>5</v>
      </c>
      <c r="AI65" s="21" t="s">
        <v>17</v>
      </c>
      <c r="AJ65" s="21" t="s">
        <v>27</v>
      </c>
      <c r="AK65" s="21" t="s">
        <v>28</v>
      </c>
      <c r="AL65" s="21" t="s">
        <v>29</v>
      </c>
      <c r="AM65" s="21" t="s">
        <v>17</v>
      </c>
      <c r="AN65" s="21" t="s">
        <v>30</v>
      </c>
      <c r="AO65" s="21" t="s">
        <v>31</v>
      </c>
      <c r="AP65" s="21" t="s">
        <v>32</v>
      </c>
      <c r="AQ65" s="21" t="s">
        <v>33</v>
      </c>
      <c r="AR65" s="21" t="s">
        <v>34</v>
      </c>
      <c r="AS65" s="21" t="s">
        <v>35</v>
      </c>
      <c r="AT65" s="21" t="s">
        <v>36</v>
      </c>
      <c r="AU65" s="21" t="s">
        <v>37</v>
      </c>
      <c r="AV65" s="21" t="s">
        <v>38</v>
      </c>
      <c r="AW65" s="21" t="s">
        <v>6</v>
      </c>
      <c r="AX65" s="21" t="s">
        <v>39</v>
      </c>
      <c r="AY65" s="21" t="s">
        <v>40</v>
      </c>
      <c r="AZ65" s="24" t="s">
        <v>41</v>
      </c>
      <c r="BA65" s="21" t="s">
        <v>42</v>
      </c>
      <c r="BB65" s="21" t="s">
        <v>43</v>
      </c>
      <c r="BC65" s="21" t="s">
        <v>44</v>
      </c>
      <c r="BD65" s="21" t="s">
        <v>45</v>
      </c>
      <c r="BE65" s="21" t="s">
        <v>46</v>
      </c>
      <c r="BF65" s="21" t="s">
        <v>47</v>
      </c>
      <c r="BG65" s="21" t="s">
        <v>48</v>
      </c>
      <c r="BH65" s="21" t="s">
        <v>49</v>
      </c>
      <c r="BI65" s="186"/>
      <c r="BJ65" s="25"/>
      <c r="BK65" s="25"/>
      <c r="BL65" s="25"/>
      <c r="BM65" s="25"/>
      <c r="BN65" s="25"/>
      <c r="BO65" s="25"/>
      <c r="BP65" s="21" t="s">
        <v>18</v>
      </c>
      <c r="BQ65" s="21" t="s">
        <v>31</v>
      </c>
      <c r="BR65" s="21" t="s">
        <v>50</v>
      </c>
      <c r="BS65" s="21" t="s">
        <v>51</v>
      </c>
      <c r="BT65" s="25"/>
      <c r="BU65" s="25"/>
      <c r="BV65" s="21" t="s">
        <v>24</v>
      </c>
      <c r="BW65" s="21" t="s">
        <v>16</v>
      </c>
      <c r="BX65" s="21" t="s">
        <v>52</v>
      </c>
      <c r="BY65" s="21" t="s">
        <v>53</v>
      </c>
      <c r="BZ65" s="21" t="s">
        <v>28</v>
      </c>
    </row>
    <row r="66" spans="1:78" ht="46.5" x14ac:dyDescent="0.25">
      <c r="A66" s="26" t="s">
        <v>2743</v>
      </c>
      <c r="B66" s="26" t="s">
        <v>894</v>
      </c>
      <c r="C66" s="106" t="s">
        <v>827</v>
      </c>
      <c r="D66" s="28"/>
      <c r="E66" s="28"/>
      <c r="F66" s="29">
        <v>1200</v>
      </c>
      <c r="G66" s="30">
        <v>4</v>
      </c>
      <c r="H66" s="31" t="s">
        <v>6</v>
      </c>
      <c r="I66" s="32">
        <v>7</v>
      </c>
      <c r="J66" s="33">
        <v>4</v>
      </c>
      <c r="K66" s="32">
        <v>8</v>
      </c>
      <c r="L66" s="33">
        <v>6</v>
      </c>
      <c r="M66" s="32">
        <v>6</v>
      </c>
      <c r="N66" s="33">
        <v>3</v>
      </c>
      <c r="O66" s="29">
        <v>-0.94999999999998896</v>
      </c>
      <c r="P66" s="34">
        <v>0.83333333333332105</v>
      </c>
      <c r="Q66" s="35">
        <v>96.377822155238107</v>
      </c>
      <c r="R66" s="36">
        <v>0.43891107761908199</v>
      </c>
      <c r="S66" s="37">
        <v>-2</v>
      </c>
      <c r="T66" s="38">
        <v>2.75</v>
      </c>
      <c r="U66" s="29">
        <v>-1.95</v>
      </c>
      <c r="V66" s="29">
        <v>0.19999999999999599</v>
      </c>
      <c r="W66" s="39"/>
      <c r="X66" s="40">
        <v>63</v>
      </c>
      <c r="Y66" s="72">
        <v>119</v>
      </c>
      <c r="Z66" s="17"/>
      <c r="AA66" s="26" t="s">
        <v>57</v>
      </c>
      <c r="AB66" s="41" t="s">
        <v>58</v>
      </c>
      <c r="AC66" s="42" t="str">
        <f>"" &amp; IF(AND(S66&lt;=-1.5,NOT(ISBLANK(AQ66))),"Z","")</f>
        <v>Z</v>
      </c>
      <c r="AD66" s="43" t="str">
        <f t="shared" ref="AD66:AD71" si="10">IF(AND(ISNUMBER(BD66),VALUE(BD66)&gt;=3,VALUE(T66)&gt;=-0.5),IF(AND(VALUE(Q66)&gt;=94,VALUE(Q66)&lt;444), IF(VALUE(P66)&gt;=2,"***","**"),"*"),"")</f>
        <v/>
      </c>
      <c r="AE66" s="44"/>
      <c r="AF66" s="45"/>
      <c r="AG66" s="46" t="str">
        <f t="shared" ref="AG66:AG71" si="11">IF(OR(F66&lt;1401,F66&gt;=1600),IF(AND(OR(AB66="*",AB66="***",AB66="E*",AB66="E***"),P66&gt;=2,T66&gt;-2.1),IF(AND(ISNUMBER(BD66),VALUE(BD66)&gt;2),"**","*"),""),"")</f>
        <v/>
      </c>
      <c r="AH66" s="30">
        <v>4</v>
      </c>
      <c r="AI66" s="47">
        <v>63</v>
      </c>
      <c r="AJ66" s="48" t="str">
        <f t="shared" ref="AJ66:AJ71" si="12">IF(AND(S66&gt;=2,T66&gt;=0),IF(AND(ISNUMBER(BD66),VALUE(BD66)&gt;=3),IF(LEN(AQ66)&gt;0,"***","**"),"*"),"")</f>
        <v/>
      </c>
      <c r="AK66" s="42" t="str">
        <f t="shared" ref="AK66:AK71" si="13">IF(AND(S66&gt;=3,AND(OR(AND(I66&lt;=7,I66-K66&gt;=3),AND(K66&lt;=7,K66-M66&gt;=3)),N66&lt;=4)),6,IF(S66&gt;=3,"3T",IF(AND(OR(AND(I66&lt;=7,I66-K66&gt;=3),AND(K66&lt;=7,K66-M66&gt;=3)),N66&lt;=4),"3P","")))</f>
        <v/>
      </c>
      <c r="AL66" s="46" t="str">
        <f t="shared" ref="AL66:AL71" si="14">IF(OR(K66-M66&gt;=5,T66&gt;4.9,AND(K66-M66&gt;=1,T66&gt;5)),IF(P66&lt;-3,"***",IF(P66&lt;0,"**","*")),"")</f>
        <v/>
      </c>
      <c r="AM66" s="40">
        <v>63</v>
      </c>
      <c r="AN66" s="49" t="str">
        <f>IF(AND(OR(M66=1,M66=2,M66=3,M66=4),Q66&gt;=97.5),"G",IF(OR(AND(N66&lt;=3,M66&lt;8,T66&gt;-1.6,Q66&gt;=95,Q66&lt;300),AND(OR(M66=1,M66=2,M66=3),Q66&lt;97.5)),"GR",""))</f>
        <v>GR</v>
      </c>
      <c r="AO66" s="29">
        <v>0</v>
      </c>
      <c r="AP66" s="28" t="s">
        <v>32</v>
      </c>
      <c r="AQ66" s="28" t="s">
        <v>33</v>
      </c>
      <c r="AR66" s="28"/>
      <c r="AS66" s="28"/>
      <c r="AT66" s="50" t="str">
        <f t="shared" ref="AT66:AT71" si="15">IF(LEN(AN66)&gt;0,IF(AL66="**","$",IF(AL66="***",IF(LEN(AQ66)&gt;0,"$$$","$$"), "")), "")</f>
        <v/>
      </c>
      <c r="AU66" s="48" t="str">
        <f t="shared" ref="AU66:AU71" si="16">CONCATENATE(IF(LEN(AN66)&gt;0,IF(AND(AD66="**",AB66="*"),IF(LEN(AQ66)&gt;0,"$$$","$$"),IF(AJ66="***","$$$",IF(AND(AJ66="**",AB66="*"),"$$",IF(AND(OR(AD66="**",AD66="***"),LEN(AQ66)&gt;0),"$$","")))),IF(AND(OR(AD66="**",AD66="***"),LEN(AQ66)&gt;0),"$$","")),IF(AND(T66&lt;2,AQ66="#"),"#",""))</f>
        <v/>
      </c>
      <c r="AV66" s="48" t="str">
        <f t="shared" ref="AV66:AV71" si="17">IF(LEN(AN66)&gt;0,IF(AG66="**","$$",IF(AG66="***","$$$",IF(AD66="***",IF(OR(AB66="***",LEN(AQ66)&gt;0),"$$$",""),""))),"")</f>
        <v/>
      </c>
      <c r="AW66" s="26" t="s">
        <v>6</v>
      </c>
      <c r="AX66" s="51">
        <v>9.3000000000000007</v>
      </c>
      <c r="AY66" s="52">
        <v>1013</v>
      </c>
      <c r="AZ66" s="24" t="s">
        <v>2717</v>
      </c>
      <c r="BA66" s="29">
        <v>91.377822155238206</v>
      </c>
      <c r="BB66" s="53">
        <v>83.881822155238197</v>
      </c>
      <c r="BC66" s="54" t="s">
        <v>2744</v>
      </c>
      <c r="BD66" s="29">
        <v>2</v>
      </c>
      <c r="BE66" s="55"/>
      <c r="BF66" s="55"/>
      <c r="BG66" s="55"/>
      <c r="BH66" s="55"/>
      <c r="BI66" s="187"/>
      <c r="BJ66" s="17"/>
      <c r="BK66" s="17"/>
      <c r="BL66" s="17"/>
      <c r="BM66" s="17"/>
      <c r="BN66" s="17"/>
      <c r="BO66" s="17"/>
      <c r="BP66" s="29">
        <v>119</v>
      </c>
      <c r="BQ66" s="29">
        <v>0</v>
      </c>
      <c r="BR66" s="56">
        <v>95.85</v>
      </c>
      <c r="BS66" s="57" t="s">
        <v>223</v>
      </c>
      <c r="BT66" s="26"/>
      <c r="BU66" s="26"/>
      <c r="BV66" s="26"/>
      <c r="BW66" s="26"/>
      <c r="BX66" s="17"/>
      <c r="BY66" s="17"/>
      <c r="BZ66" s="49" t="str">
        <f t="shared" ref="BZ66:BZ71" si="18">IF(AND(S66&gt;=3,AND(OR(AND(I66&lt;=7,I66-K66&gt;=3),AND(K66&lt;=7,K66-M66&gt;=3)),N66&lt;=4)),6,IF(S66&gt;=3,"3T",IF(AND(OR(AND(I66&lt;=7,I66-K66&gt;=3),AND(K66&lt;=7,K66-M66&gt;=3)),N66&lt;=4),"3P","")))</f>
        <v/>
      </c>
    </row>
    <row r="67" spans="1:78" ht="46.5" x14ac:dyDescent="0.25">
      <c r="A67" s="26" t="s">
        <v>2743</v>
      </c>
      <c r="B67" s="26" t="s">
        <v>344</v>
      </c>
      <c r="C67" s="106" t="s">
        <v>345</v>
      </c>
      <c r="D67" s="28"/>
      <c r="E67" s="28"/>
      <c r="F67" s="29">
        <v>1200</v>
      </c>
      <c r="G67" s="30">
        <v>11</v>
      </c>
      <c r="H67" s="31" t="s">
        <v>6</v>
      </c>
      <c r="I67" s="59">
        <v>11</v>
      </c>
      <c r="J67" s="33">
        <v>8</v>
      </c>
      <c r="K67" s="59">
        <v>12</v>
      </c>
      <c r="L67" s="33">
        <v>7</v>
      </c>
      <c r="M67" s="59">
        <v>9</v>
      </c>
      <c r="N67" s="33">
        <v>4</v>
      </c>
      <c r="O67" s="29">
        <v>-0.149999999999988</v>
      </c>
      <c r="P67" s="29">
        <v>-1.9500000000000199</v>
      </c>
      <c r="Q67" s="35">
        <v>91.672189432590699</v>
      </c>
      <c r="R67" s="35">
        <v>-1.21390528370462</v>
      </c>
      <c r="S67" s="37">
        <v>1</v>
      </c>
      <c r="T67" s="38">
        <v>3.5</v>
      </c>
      <c r="U67" s="29">
        <v>2.3500000000000099</v>
      </c>
      <c r="V67" s="29">
        <v>5.2</v>
      </c>
      <c r="W67" s="39"/>
      <c r="X67" s="62">
        <v>62</v>
      </c>
      <c r="Y67" s="29">
        <v>119</v>
      </c>
      <c r="Z67" s="29">
        <v>21</v>
      </c>
      <c r="AA67" s="26" t="s">
        <v>57</v>
      </c>
      <c r="AB67" s="41" t="s">
        <v>58</v>
      </c>
      <c r="AC67" s="42" t="str">
        <f>"" &amp; IF(AND(S67&lt;=-1.5,NOT(ISBLANK(AQ67))),"Z","")</f>
        <v/>
      </c>
      <c r="AD67" s="48" t="str">
        <f t="shared" si="10"/>
        <v/>
      </c>
      <c r="AE67" s="44"/>
      <c r="AF67" s="45" t="s">
        <v>346</v>
      </c>
      <c r="AG67" s="46" t="str">
        <f t="shared" si="11"/>
        <v/>
      </c>
      <c r="AH67" s="30">
        <v>11</v>
      </c>
      <c r="AI67" s="62">
        <v>62</v>
      </c>
      <c r="AJ67" s="48" t="str">
        <f t="shared" si="12"/>
        <v/>
      </c>
      <c r="AK67" s="42" t="str">
        <f t="shared" si="13"/>
        <v/>
      </c>
      <c r="AL67" s="63" t="str">
        <f t="shared" si="14"/>
        <v/>
      </c>
      <c r="AM67" s="62">
        <v>62</v>
      </c>
      <c r="AN67" s="49" t="str">
        <f>IF(AND(OR(M67=1,M67=2,M67=3,M67=4),Q67&gt;=97.5),"G",IF(OR(AND(N67&lt;=3,M67&lt;8,T67&gt;-1.6,Q67&gt;=95,Q67&lt;300),AND(OR(M67=1,M67=2,M67=3),Q67&lt;97.5)),"GR",""))</f>
        <v/>
      </c>
      <c r="AO67" s="29">
        <v>3</v>
      </c>
      <c r="AP67" s="28"/>
      <c r="AQ67" s="28"/>
      <c r="AR67" s="28"/>
      <c r="AS67" s="28" t="s">
        <v>168</v>
      </c>
      <c r="AT67" s="50" t="str">
        <f t="shared" si="15"/>
        <v/>
      </c>
      <c r="AU67" s="48" t="str">
        <f t="shared" si="16"/>
        <v/>
      </c>
      <c r="AV67" s="48" t="str">
        <f t="shared" si="17"/>
        <v/>
      </c>
      <c r="AW67" s="26" t="s">
        <v>6</v>
      </c>
      <c r="AX67" s="64">
        <v>27</v>
      </c>
      <c r="AY67" s="65">
        <v>1004</v>
      </c>
      <c r="AZ67" s="24" t="s">
        <v>1291</v>
      </c>
      <c r="BA67" s="29">
        <v>86.072189432590804</v>
      </c>
      <c r="BB67" s="53">
        <v>80.272189432590807</v>
      </c>
      <c r="BC67" s="54" t="s">
        <v>2745</v>
      </c>
      <c r="BD67" s="29">
        <v>2</v>
      </c>
      <c r="BE67" s="55"/>
      <c r="BF67" s="55"/>
      <c r="BG67" s="55"/>
      <c r="BH67" s="55"/>
      <c r="BI67" s="187"/>
      <c r="BJ67" s="17"/>
      <c r="BK67" s="17"/>
      <c r="BL67" s="17"/>
      <c r="BM67" s="17"/>
      <c r="BN67" s="17"/>
      <c r="BO67" s="17"/>
      <c r="BP67" s="29">
        <v>119</v>
      </c>
      <c r="BQ67" s="29">
        <v>3</v>
      </c>
      <c r="BR67" s="56">
        <v>93.45</v>
      </c>
      <c r="BS67" s="57" t="s">
        <v>61</v>
      </c>
      <c r="BT67" s="26"/>
      <c r="BU67" s="26"/>
      <c r="BV67" s="26"/>
      <c r="BW67" s="26"/>
      <c r="BX67" s="17"/>
      <c r="BY67" s="17"/>
      <c r="BZ67" s="49" t="str">
        <f t="shared" si="18"/>
        <v/>
      </c>
    </row>
    <row r="68" spans="1:78" ht="46.5" x14ac:dyDescent="0.25">
      <c r="A68" s="26" t="s">
        <v>2743</v>
      </c>
      <c r="B68" s="26" t="s">
        <v>992</v>
      </c>
      <c r="C68" s="106" t="s">
        <v>717</v>
      </c>
      <c r="D68" s="28"/>
      <c r="E68" s="28"/>
      <c r="F68" s="29">
        <v>1650</v>
      </c>
      <c r="G68" s="30">
        <v>12</v>
      </c>
      <c r="H68" s="31" t="s">
        <v>6</v>
      </c>
      <c r="I68" s="59">
        <v>12</v>
      </c>
      <c r="J68" s="33">
        <v>8</v>
      </c>
      <c r="K68" s="59">
        <v>12</v>
      </c>
      <c r="L68" s="33">
        <v>6</v>
      </c>
      <c r="M68" s="59">
        <v>3</v>
      </c>
      <c r="N68" s="33">
        <v>0</v>
      </c>
      <c r="O68" s="29">
        <v>-2.6500000000000101</v>
      </c>
      <c r="P68" s="34">
        <v>0.640000000000015</v>
      </c>
      <c r="Q68" s="35">
        <v>95.917873343569696</v>
      </c>
      <c r="R68" s="35">
        <v>-1.54106332821513</v>
      </c>
      <c r="S68" s="37">
        <v>2</v>
      </c>
      <c r="T68" s="38">
        <v>5.75</v>
      </c>
      <c r="U68" s="29">
        <v>-1.7</v>
      </c>
      <c r="V68" s="29">
        <v>2.80000000000001</v>
      </c>
      <c r="W68" s="39"/>
      <c r="X68" s="40">
        <v>60</v>
      </c>
      <c r="Y68" s="72">
        <v>117</v>
      </c>
      <c r="Z68" s="29">
        <v>21</v>
      </c>
      <c r="AA68" s="26" t="s">
        <v>57</v>
      </c>
      <c r="AB68" s="41" t="s">
        <v>58</v>
      </c>
      <c r="AC68" s="42" t="str">
        <f>"" &amp; IF(AND(S68&lt;=-1.5,NOT(ISBLANK(AQ68))),"Z","")</f>
        <v/>
      </c>
      <c r="AD68" s="43" t="str">
        <f t="shared" si="10"/>
        <v/>
      </c>
      <c r="AE68" s="44"/>
      <c r="AF68" s="45"/>
      <c r="AG68" s="46" t="str">
        <f t="shared" si="11"/>
        <v/>
      </c>
      <c r="AH68" s="30">
        <v>12</v>
      </c>
      <c r="AI68" s="47">
        <v>60</v>
      </c>
      <c r="AJ68" s="48" t="str">
        <f t="shared" si="12"/>
        <v>*</v>
      </c>
      <c r="AK68" s="42" t="str">
        <f t="shared" si="13"/>
        <v/>
      </c>
      <c r="AL68" s="46" t="str">
        <f t="shared" si="14"/>
        <v>*</v>
      </c>
      <c r="AM68" s="40">
        <v>60</v>
      </c>
      <c r="AN68" s="49" t="str">
        <f>IF(AND(OR(M68=1,M68=2,M68=3,M68=4),Q68&gt;=97.5),"G",IF(OR(AND(N68&lt;=3,M68&lt;8,T68&gt;-1.6,Q68&gt;=95,Q68&lt;300),AND(OR(M68=1,M68=2,M68=3),Q68&lt;97.5)),"GR",""))</f>
        <v>GR</v>
      </c>
      <c r="AO68" s="82">
        <v>1</v>
      </c>
      <c r="AP68" s="28" t="s">
        <v>32</v>
      </c>
      <c r="AQ68" s="28" t="s">
        <v>33</v>
      </c>
      <c r="AR68" s="28"/>
      <c r="AS68" s="28"/>
      <c r="AT68" s="50" t="str">
        <f t="shared" si="15"/>
        <v/>
      </c>
      <c r="AU68" s="48" t="str">
        <f t="shared" si="16"/>
        <v/>
      </c>
      <c r="AV68" s="48" t="str">
        <f t="shared" si="17"/>
        <v/>
      </c>
      <c r="AW68" s="26" t="s">
        <v>6</v>
      </c>
      <c r="AX68" s="64">
        <v>44</v>
      </c>
      <c r="AY68" s="52">
        <v>1019</v>
      </c>
      <c r="AZ68" s="24" t="s">
        <v>2746</v>
      </c>
      <c r="BA68" s="29">
        <v>91.917873343569696</v>
      </c>
      <c r="BB68" s="53">
        <v>83.013873343569699</v>
      </c>
      <c r="BC68" s="54" t="s">
        <v>2747</v>
      </c>
      <c r="BD68" s="29">
        <v>2</v>
      </c>
      <c r="BE68" s="55"/>
      <c r="BF68" s="55"/>
      <c r="BG68" s="55"/>
      <c r="BH68" s="55"/>
      <c r="BI68" s="187"/>
      <c r="BJ68" s="17"/>
      <c r="BK68" s="17"/>
      <c r="BL68" s="17"/>
      <c r="BM68" s="17"/>
      <c r="BN68" s="17"/>
      <c r="BO68" s="17"/>
      <c r="BP68" s="29">
        <v>117</v>
      </c>
      <c r="BQ68" s="82">
        <v>1</v>
      </c>
      <c r="BR68" s="56">
        <v>90</v>
      </c>
      <c r="BS68" s="76" t="s">
        <v>108</v>
      </c>
      <c r="BT68" s="26"/>
      <c r="BU68" s="26"/>
      <c r="BV68" s="26"/>
      <c r="BW68" s="26"/>
      <c r="BX68" s="17"/>
      <c r="BY68" s="17"/>
      <c r="BZ68" s="49" t="str">
        <f t="shared" si="18"/>
        <v/>
      </c>
    </row>
    <row r="69" spans="1:78" ht="46.5" x14ac:dyDescent="0.25">
      <c r="A69" s="26" t="s">
        <v>2743</v>
      </c>
      <c r="B69" s="26" t="s">
        <v>2642</v>
      </c>
      <c r="C69" s="106" t="s">
        <v>717</v>
      </c>
      <c r="D69" s="28" t="s">
        <v>712</v>
      </c>
      <c r="E69" s="28"/>
      <c r="F69" s="29">
        <v>1650</v>
      </c>
      <c r="G69" s="30">
        <v>2</v>
      </c>
      <c r="H69" s="31" t="s">
        <v>6</v>
      </c>
      <c r="I69" s="32">
        <v>7</v>
      </c>
      <c r="J69" s="33">
        <v>4</v>
      </c>
      <c r="K69" s="32">
        <v>7</v>
      </c>
      <c r="L69" s="33">
        <v>3</v>
      </c>
      <c r="M69" s="32">
        <v>5</v>
      </c>
      <c r="N69" s="33">
        <v>1</v>
      </c>
      <c r="O69" s="29">
        <v>1.25</v>
      </c>
      <c r="P69" s="60">
        <v>-0.37500000000003197</v>
      </c>
      <c r="Q69" s="35">
        <v>99.072975818977895</v>
      </c>
      <c r="R69" s="36">
        <v>0.136487909488991</v>
      </c>
      <c r="S69" s="37">
        <v>0</v>
      </c>
      <c r="T69" s="38">
        <v>2.25</v>
      </c>
      <c r="U69" s="29">
        <v>-2.75</v>
      </c>
      <c r="V69" s="60">
        <v>-0.94999999999998896</v>
      </c>
      <c r="W69" s="39"/>
      <c r="X69" s="40">
        <v>62</v>
      </c>
      <c r="Y69" s="72">
        <v>119</v>
      </c>
      <c r="Z69" s="29">
        <v>28</v>
      </c>
      <c r="AA69" s="26" t="s">
        <v>230</v>
      </c>
      <c r="AB69" s="41" t="s">
        <v>101</v>
      </c>
      <c r="AC69" s="42" t="str">
        <f>"i" &amp; IF(AND(S69&lt;=-1.5,NOT(ISBLANK(AQ69))),"Z","")</f>
        <v>i</v>
      </c>
      <c r="AD69" s="43" t="str">
        <f t="shared" si="10"/>
        <v/>
      </c>
      <c r="AE69" s="44"/>
      <c r="AF69" s="45" t="s">
        <v>102</v>
      </c>
      <c r="AG69" s="46" t="str">
        <f t="shared" si="11"/>
        <v/>
      </c>
      <c r="AH69" s="30">
        <v>2</v>
      </c>
      <c r="AI69" s="47">
        <v>62</v>
      </c>
      <c r="AJ69" s="48" t="str">
        <f t="shared" si="12"/>
        <v/>
      </c>
      <c r="AK69" s="42" t="str">
        <f t="shared" si="13"/>
        <v/>
      </c>
      <c r="AL69" s="46" t="str">
        <f t="shared" si="14"/>
        <v/>
      </c>
      <c r="AM69" s="40">
        <v>62</v>
      </c>
      <c r="AN69" s="49" t="str">
        <f>IF(AND(OR(M69=1,M69=2,M69=3,M69=4),Q69&gt;=97.5),"G",IF(OR(AND(N69&lt;=3,M69&lt;8,T69&gt;-1.6,Q69&gt;=95,Q69&lt;300),AND(OR(M69=1,M69=2,M69=3),Q69&lt;97.5)),"GR",""))</f>
        <v>GR</v>
      </c>
      <c r="AO69" s="29">
        <v>0</v>
      </c>
      <c r="AP69" s="28" t="s">
        <v>32</v>
      </c>
      <c r="AQ69" s="28" t="s">
        <v>33</v>
      </c>
      <c r="AR69" s="28"/>
      <c r="AS69" s="28" t="s">
        <v>66</v>
      </c>
      <c r="AT69" s="50" t="str">
        <f t="shared" si="15"/>
        <v/>
      </c>
      <c r="AU69" s="48" t="str">
        <f t="shared" si="16"/>
        <v/>
      </c>
      <c r="AV69" s="48" t="str">
        <f t="shared" si="17"/>
        <v/>
      </c>
      <c r="AW69" s="26" t="s">
        <v>6</v>
      </c>
      <c r="AX69" s="74">
        <v>5.0999999999999996</v>
      </c>
      <c r="AY69" s="52">
        <v>1019</v>
      </c>
      <c r="AZ69" s="24" t="s">
        <v>246</v>
      </c>
      <c r="BA69" s="29">
        <v>94.772975818977997</v>
      </c>
      <c r="BB69" s="53">
        <v>87.138309152311294</v>
      </c>
      <c r="BC69" s="54" t="s">
        <v>2748</v>
      </c>
      <c r="BD69" s="29">
        <v>1</v>
      </c>
      <c r="BE69" s="55"/>
      <c r="BF69" s="55"/>
      <c r="BG69" s="55"/>
      <c r="BH69" s="55"/>
      <c r="BI69" s="187"/>
      <c r="BJ69" s="17"/>
      <c r="BK69" s="17"/>
      <c r="BL69" s="17"/>
      <c r="BM69" s="17"/>
      <c r="BN69" s="17"/>
      <c r="BO69" s="17"/>
      <c r="BP69" s="29">
        <v>119</v>
      </c>
      <c r="BQ69" s="29">
        <v>0</v>
      </c>
      <c r="BR69" s="56">
        <v>97.7</v>
      </c>
      <c r="BS69" s="57" t="s">
        <v>223</v>
      </c>
      <c r="BT69" s="26" t="s">
        <v>712</v>
      </c>
      <c r="BU69" s="26"/>
      <c r="BV69" s="26"/>
      <c r="BW69" s="26"/>
      <c r="BX69" s="17"/>
      <c r="BY69" s="17"/>
      <c r="BZ69" s="49" t="str">
        <f t="shared" si="18"/>
        <v/>
      </c>
    </row>
    <row r="70" spans="1:78" ht="46.5" x14ac:dyDescent="0.25">
      <c r="A70" s="26" t="s">
        <v>2743</v>
      </c>
      <c r="B70" s="26" t="s">
        <v>1848</v>
      </c>
      <c r="C70" s="106" t="s">
        <v>827</v>
      </c>
      <c r="D70" s="28"/>
      <c r="E70" s="28"/>
      <c r="F70" s="29">
        <v>1650</v>
      </c>
      <c r="G70" s="30">
        <v>6</v>
      </c>
      <c r="H70" s="31" t="s">
        <v>221</v>
      </c>
      <c r="I70" s="32">
        <v>10</v>
      </c>
      <c r="J70" s="33">
        <v>8</v>
      </c>
      <c r="K70" s="32">
        <v>9</v>
      </c>
      <c r="L70" s="33">
        <v>6</v>
      </c>
      <c r="M70" s="32">
        <v>3</v>
      </c>
      <c r="N70" s="33">
        <v>3</v>
      </c>
      <c r="O70" s="29">
        <v>2.19999999999999</v>
      </c>
      <c r="P70" s="34">
        <v>4.4124999999999801</v>
      </c>
      <c r="Q70" s="35">
        <v>98.377895701929504</v>
      </c>
      <c r="R70" s="36">
        <v>1.78894785096482</v>
      </c>
      <c r="S70" s="114">
        <v>2</v>
      </c>
      <c r="T70" s="38">
        <v>2.25</v>
      </c>
      <c r="U70" s="29">
        <v>-4.5999999999999899</v>
      </c>
      <c r="V70" s="29">
        <v>-2.7999999999999901</v>
      </c>
      <c r="W70" s="39"/>
      <c r="X70" s="40">
        <v>62</v>
      </c>
      <c r="Y70" s="72">
        <v>120</v>
      </c>
      <c r="Z70" s="29">
        <v>28</v>
      </c>
      <c r="AA70" s="26" t="s">
        <v>57</v>
      </c>
      <c r="AB70" s="41" t="s">
        <v>58</v>
      </c>
      <c r="AC70" s="42" t="str">
        <f>"" &amp; IF(AND(S70&lt;=-1.5,NOT(ISBLANK(AQ70))),"Z","")</f>
        <v/>
      </c>
      <c r="AD70" s="43" t="str">
        <f t="shared" si="10"/>
        <v/>
      </c>
      <c r="AE70" s="44"/>
      <c r="AF70" s="45"/>
      <c r="AG70" s="46" t="str">
        <f t="shared" si="11"/>
        <v/>
      </c>
      <c r="AH70" s="30">
        <v>6</v>
      </c>
      <c r="AI70" s="47">
        <v>62</v>
      </c>
      <c r="AJ70" s="43" t="str">
        <f t="shared" si="12"/>
        <v>*</v>
      </c>
      <c r="AK70" s="42" t="str">
        <f t="shared" si="13"/>
        <v/>
      </c>
      <c r="AL70" s="46" t="str">
        <f t="shared" si="14"/>
        <v>*</v>
      </c>
      <c r="AM70" s="40">
        <v>62</v>
      </c>
      <c r="AN70" s="137" t="str">
        <f>CONCATENATE(IF(AND(OR(M70=1,M70=2,M70=3,M70=4),Q70&gt;=97.5),"G",IF(OR(AND(N70&lt;=3,M70&lt;8,T70&gt;-1.6,Q70&gt;=95,Q70&lt;300),AND(OR(M70=1,M70=2,M70=3),Q70&lt;97.5)),"GR","")),"*")</f>
        <v>G*</v>
      </c>
      <c r="AO70" s="29">
        <v>0</v>
      </c>
      <c r="AP70" s="28" t="s">
        <v>32</v>
      </c>
      <c r="AQ70" s="28" t="s">
        <v>33</v>
      </c>
      <c r="AR70" s="28" t="s">
        <v>34</v>
      </c>
      <c r="AS70" s="28"/>
      <c r="AT70" s="50" t="str">
        <f t="shared" si="15"/>
        <v/>
      </c>
      <c r="AU70" s="48" t="str">
        <f t="shared" si="16"/>
        <v/>
      </c>
      <c r="AV70" s="48" t="str">
        <f t="shared" si="17"/>
        <v/>
      </c>
      <c r="AW70" s="26" t="s">
        <v>221</v>
      </c>
      <c r="AX70" s="51">
        <v>5.3</v>
      </c>
      <c r="AY70" s="52">
        <v>1035</v>
      </c>
      <c r="AZ70" s="24" t="s">
        <v>246</v>
      </c>
      <c r="BA70" s="29">
        <v>93.077895701929606</v>
      </c>
      <c r="BB70" s="136">
        <v>88.477895701929597</v>
      </c>
      <c r="BC70" s="54" t="s">
        <v>2749</v>
      </c>
      <c r="BD70" s="29">
        <v>1</v>
      </c>
      <c r="BE70" s="55"/>
      <c r="BF70" s="55"/>
      <c r="BG70" s="55"/>
      <c r="BH70" s="55"/>
      <c r="BI70" s="188" t="s">
        <v>2750</v>
      </c>
      <c r="BJ70" s="69" t="s">
        <v>2645</v>
      </c>
      <c r="BK70" s="69" t="s">
        <v>1143</v>
      </c>
      <c r="BL70" s="68" t="s">
        <v>2646</v>
      </c>
      <c r="BM70" s="68" t="s">
        <v>2647</v>
      </c>
      <c r="BN70" s="68"/>
      <c r="BO70" s="17"/>
      <c r="BP70" s="29">
        <v>120</v>
      </c>
      <c r="BQ70" s="29">
        <v>0</v>
      </c>
      <c r="BR70" s="56">
        <v>95.05</v>
      </c>
      <c r="BS70" s="76" t="s">
        <v>126</v>
      </c>
      <c r="BT70" s="26"/>
      <c r="BU70" s="26"/>
      <c r="BV70" s="26"/>
      <c r="BW70" s="26"/>
      <c r="BX70" s="17"/>
      <c r="BY70" s="17"/>
      <c r="BZ70" s="49" t="str">
        <f t="shared" si="18"/>
        <v/>
      </c>
    </row>
    <row r="71" spans="1:78" ht="46.5" x14ac:dyDescent="0.25">
      <c r="A71" s="26" t="s">
        <v>2743</v>
      </c>
      <c r="B71" s="26" t="s">
        <v>900</v>
      </c>
      <c r="C71" s="106" t="s">
        <v>349</v>
      </c>
      <c r="D71" s="28"/>
      <c r="E71" s="28"/>
      <c r="F71" s="29">
        <v>1650</v>
      </c>
      <c r="G71" s="30">
        <v>5</v>
      </c>
      <c r="H71" s="31" t="s">
        <v>6</v>
      </c>
      <c r="I71" s="32">
        <v>8</v>
      </c>
      <c r="J71" s="33">
        <v>5</v>
      </c>
      <c r="K71" s="32">
        <v>7</v>
      </c>
      <c r="L71" s="33">
        <v>4</v>
      </c>
      <c r="M71" s="32">
        <v>1</v>
      </c>
      <c r="N71" s="33">
        <v>0</v>
      </c>
      <c r="O71" s="29">
        <v>-1.0999999999999901</v>
      </c>
      <c r="P71" s="60">
        <v>-2.6</v>
      </c>
      <c r="Q71" s="35">
        <v>94.921125721889396</v>
      </c>
      <c r="R71" s="35">
        <v>-2.5394371390552801</v>
      </c>
      <c r="S71" s="37">
        <v>1</v>
      </c>
      <c r="T71" s="38">
        <v>3.75</v>
      </c>
      <c r="U71" s="29">
        <v>-0.74999999999999301</v>
      </c>
      <c r="V71" s="60">
        <v>2.25</v>
      </c>
      <c r="W71" s="39"/>
      <c r="X71" s="40">
        <v>61</v>
      </c>
      <c r="Y71" s="72">
        <v>115</v>
      </c>
      <c r="Z71" s="29">
        <v>21</v>
      </c>
      <c r="AA71" s="26" t="s">
        <v>80</v>
      </c>
      <c r="AB71" s="41" t="s">
        <v>65</v>
      </c>
      <c r="AC71" s="42" t="str">
        <f>"" &amp; IF(AND(S71&lt;=-1.5,NOT(ISBLANK(AQ71))),"Z","")</f>
        <v/>
      </c>
      <c r="AD71" s="43" t="str">
        <f t="shared" si="10"/>
        <v>**</v>
      </c>
      <c r="AE71" s="48" t="str">
        <f>IF(AND(BD71&gt;2,OR(ISNUMBER(SEARCH("P",AA71)),ISNUMBER(SEARCH("EP",AA71)),ISNUMBER(SEARCH("E",AA71)))),"WP@",IF(BD71&gt;2,"W@",IF(OR(ISNUMBER(SEARCH("P",AA71)),ISNUMBER(SEARCH("EP",AA71)),ISNUMBER(SEARCH("E",AA71))),"P@","@")))</f>
        <v>W@</v>
      </c>
      <c r="AF71" s="45"/>
      <c r="AG71" s="46" t="str">
        <f t="shared" si="11"/>
        <v/>
      </c>
      <c r="AH71" s="30">
        <v>5</v>
      </c>
      <c r="AI71" s="47">
        <v>61</v>
      </c>
      <c r="AJ71" s="48" t="str">
        <f t="shared" si="12"/>
        <v/>
      </c>
      <c r="AK71" s="42" t="str">
        <f t="shared" si="13"/>
        <v>3P</v>
      </c>
      <c r="AL71" s="46" t="str">
        <f t="shared" si="14"/>
        <v>**</v>
      </c>
      <c r="AM71" s="40">
        <v>61</v>
      </c>
      <c r="AN71" s="81" t="str">
        <f>IF(AND(OR(M71=1,M71=2,M71=3,M71=4),Q71&gt;=97.5),"G",IF(OR(AND(N71&lt;=3,M71&lt;8,T71&gt;-1.6,Q71&gt;=95,Q71&lt;300),AND(OR(M71=1,M71=2,M71=3),Q71&lt;97.5)),"GR",""))</f>
        <v>GR</v>
      </c>
      <c r="AO71" s="29">
        <v>0</v>
      </c>
      <c r="AP71" s="28"/>
      <c r="AQ71" s="28" t="s">
        <v>33</v>
      </c>
      <c r="AR71" s="28"/>
      <c r="AS71" s="28"/>
      <c r="AT71" s="50" t="str">
        <f t="shared" si="15"/>
        <v>$</v>
      </c>
      <c r="AU71" s="48" t="str">
        <f t="shared" si="16"/>
        <v>$$</v>
      </c>
      <c r="AV71" s="48" t="str">
        <f t="shared" si="17"/>
        <v/>
      </c>
      <c r="AW71" s="26" t="s">
        <v>6</v>
      </c>
      <c r="AX71" s="51">
        <v>5.3</v>
      </c>
      <c r="AY71" s="52">
        <v>1037</v>
      </c>
      <c r="AZ71" s="24" t="s">
        <v>2751</v>
      </c>
      <c r="BA71" s="29">
        <v>90.921125721889396</v>
      </c>
      <c r="BB71" s="53">
        <v>82.390459055222806</v>
      </c>
      <c r="BC71" s="54" t="s">
        <v>2752</v>
      </c>
      <c r="BD71" s="29">
        <v>3</v>
      </c>
      <c r="BE71" s="55"/>
      <c r="BF71" s="55"/>
      <c r="BG71" s="55"/>
      <c r="BH71" s="55"/>
      <c r="BI71" s="190" t="s">
        <v>2753</v>
      </c>
      <c r="BJ71" s="68" t="s">
        <v>2652</v>
      </c>
      <c r="BK71" s="68" t="s">
        <v>2754</v>
      </c>
      <c r="BL71" s="68" t="s">
        <v>2281</v>
      </c>
      <c r="BM71" s="69" t="s">
        <v>2645</v>
      </c>
      <c r="BN71" s="68"/>
      <c r="BO71" s="17"/>
      <c r="BP71" s="29">
        <v>115</v>
      </c>
      <c r="BQ71" s="29">
        <v>0</v>
      </c>
      <c r="BR71" s="56">
        <v>94.35</v>
      </c>
      <c r="BS71" s="76" t="s">
        <v>432</v>
      </c>
      <c r="BT71" s="26"/>
      <c r="BU71" s="26"/>
      <c r="BV71" s="49" t="str">
        <f>IF(AND(BD71&gt;2,OR(ISNUMBER(SEARCH("P",AA71)),ISNUMBER(SEARCH("EP",AA71)),ISNUMBER(SEARCH("E",AA71)))),"WP@",IF(BD71&gt;2,"W@",IF(OR(ISNUMBER(SEARCH("P",AA71)),ISNUMBER(SEARCH("EP",AA71)),ISNUMBER(SEARCH("E",AA71))),"P@","@")))</f>
        <v>W@</v>
      </c>
      <c r="BW71" s="26"/>
      <c r="BX71" s="17"/>
      <c r="BY71" s="17"/>
      <c r="BZ71" s="49" t="str">
        <f t="shared" si="18"/>
        <v>3P</v>
      </c>
    </row>
    <row r="72" spans="1:78" ht="27" customHeight="1" x14ac:dyDescent="0.25">
      <c r="A72" s="162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  <c r="Z72" s="155"/>
      <c r="AA72" s="155"/>
      <c r="AB72" s="155"/>
      <c r="AC72" s="155"/>
      <c r="AD72" s="155"/>
      <c r="AE72" s="155"/>
      <c r="AF72" s="155"/>
      <c r="AG72" s="155"/>
      <c r="AH72" s="155"/>
      <c r="AI72" s="155"/>
      <c r="AJ72" s="155"/>
      <c r="AK72" s="155"/>
      <c r="AL72" s="155"/>
      <c r="AM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  <c r="BR72" s="155"/>
      <c r="BS72" s="155"/>
      <c r="BT72" s="155"/>
      <c r="BU72" s="155"/>
      <c r="BV72" s="155"/>
      <c r="BW72" s="155"/>
      <c r="BX72" s="155"/>
      <c r="BY72" s="17"/>
      <c r="BZ72" s="49"/>
    </row>
    <row r="73" spans="1:78" ht="46.5" x14ac:dyDescent="0.25">
      <c r="A73" s="26" t="s">
        <v>2743</v>
      </c>
      <c r="B73" s="26" t="s">
        <v>1003</v>
      </c>
      <c r="C73" s="106" t="s">
        <v>349</v>
      </c>
      <c r="D73" s="28"/>
      <c r="E73" s="28"/>
      <c r="F73" s="29">
        <v>1650</v>
      </c>
      <c r="G73" s="30">
        <v>3</v>
      </c>
      <c r="H73" s="31" t="s">
        <v>6</v>
      </c>
      <c r="I73" s="32">
        <v>10</v>
      </c>
      <c r="J73" s="33">
        <v>5</v>
      </c>
      <c r="K73" s="32">
        <v>6</v>
      </c>
      <c r="L73" s="33">
        <v>2</v>
      </c>
      <c r="M73" s="32">
        <v>3</v>
      </c>
      <c r="N73" s="33">
        <v>2</v>
      </c>
      <c r="O73" s="29">
        <v>-0.70000000000000295</v>
      </c>
      <c r="P73" s="29">
        <v>-0.112500000000022</v>
      </c>
      <c r="Q73" s="35">
        <v>99.778333506827707</v>
      </c>
      <c r="R73" s="36">
        <v>0.98916675341385496</v>
      </c>
      <c r="S73" s="37">
        <v>2</v>
      </c>
      <c r="T73" s="38">
        <v>0.75</v>
      </c>
      <c r="U73" s="29">
        <v>2.1000000000000099</v>
      </c>
      <c r="V73" s="29">
        <v>2.80000000000001</v>
      </c>
      <c r="W73" s="39"/>
      <c r="X73" s="40">
        <v>68</v>
      </c>
      <c r="Y73" s="72">
        <v>125</v>
      </c>
      <c r="Z73" s="87">
        <v>91</v>
      </c>
      <c r="AA73" s="26" t="s">
        <v>80</v>
      </c>
      <c r="AB73" s="41" t="s">
        <v>65</v>
      </c>
      <c r="AC73" s="42" t="str">
        <f>"i" &amp; IF(AND(S73&lt;=-1.5,NOT(ISBLANK(AQ73))),"Z","")</f>
        <v>i</v>
      </c>
      <c r="AD73" s="43" t="str">
        <f>IF(AND(ISNUMBER(BD73),VALUE(BD73)&gt;=3,VALUE(T73)&gt;=-0.5),IF(AND(VALUE(Q73)&gt;=94,VALUE(Q73)&lt;444), IF(VALUE(P73)&gt;=2,"***","**"),"*"),"")</f>
        <v>**</v>
      </c>
      <c r="AE73" s="44"/>
      <c r="AF73" s="45" t="s">
        <v>102</v>
      </c>
      <c r="AG73" s="46" t="str">
        <f>IF(OR(F73&lt;1401,F73&gt;=1600),IF(AND(OR(AB73="*",AB73="***",AB73="E*",AB73="E***"),P73&gt;=2,T73&gt;-2.1),IF(AND(ISNUMBER(BD73),VALUE(BD73)&gt;2),"**","*"),""),"")</f>
        <v/>
      </c>
      <c r="AH73" s="30">
        <v>3</v>
      </c>
      <c r="AI73" s="47">
        <v>68</v>
      </c>
      <c r="AJ73" s="48" t="str">
        <f>IF(AND(S73&gt;=2,T73&gt;=0),IF(AND(ISNUMBER(BD73),VALUE(BD73)&gt;=3),IF(LEN(AQ73)&gt;0,"***","**"),"*"),"")</f>
        <v>**</v>
      </c>
      <c r="AK73" s="42" t="str">
        <f>IF(AND(S73&gt;=3,AND(OR(AND(I73&lt;=7,I73-K73&gt;=3),AND(K73&lt;=7,K73-M73&gt;=3)),N73&lt;=4)),6,IF(S73&gt;=3,"3T",IF(AND(OR(AND(I73&lt;=7,I73-K73&gt;=3),AND(K73&lt;=7,K73-M73&gt;=3)),N73&lt;=4),"3P","")))</f>
        <v>3P</v>
      </c>
      <c r="AL73" s="46" t="str">
        <f>IF(OR(K73-M73&gt;=5,T73&gt;4.9,AND(K73-M73&gt;=1,T73&gt;5)),IF(P73&lt;-3,"***",IF(P73&lt;0,"**","*")),"")</f>
        <v/>
      </c>
      <c r="AM73" s="40">
        <v>68</v>
      </c>
      <c r="AN73" s="137" t="str">
        <f>IF(AND(OR(M73=1,M73=2,M73=3,M73=4),Q73&gt;=97.5),"G",IF(OR(AND(N73&lt;=3,M73&lt;8,T73&gt;-1.6,Q73&gt;=95,Q73&lt;300),AND(OR(M73=1,M73=2,M73=3),Q73&lt;97.5)),"GR",""))</f>
        <v>G</v>
      </c>
      <c r="AO73" s="29">
        <v>0</v>
      </c>
      <c r="AP73" s="28"/>
      <c r="AQ73" s="28"/>
      <c r="AR73" s="28"/>
      <c r="AS73" s="28"/>
      <c r="AT73" s="50" t="str">
        <f>IF(LEN(AN73)&gt;0,IF(AL73="**","$",IF(AL73="***",IF(LEN(AQ73)&gt;0,"$$$","$$"), "")), "")</f>
        <v/>
      </c>
      <c r="AU73" s="48" t="str">
        <f>CONCATENATE(IF(LEN(AN73)&gt;0,IF(AND(AD73="**",AB73="*"),IF(LEN(AQ73)&gt;0,"$$$","$$"),IF(AJ73="***","$$$",IF(AND(AJ73="**",AB73="*"),"$$",IF(AND(OR(AD73="**",AD73="***"),LEN(AQ73)&gt;0),"$$","")))),IF(AND(OR(AD73="**",AD73="***"),LEN(AQ73)&gt;0),"$$","")),IF(AND(T73&lt;2,AQ73="#"),"#",""))</f>
        <v/>
      </c>
      <c r="AV73" s="48" t="str">
        <f>IF(LEN(AN73)&gt;0,IF(AG73="**","$$",IF(AG73="***","$$$",IF(AD73="***",IF(OR(AB73="***",LEN(AQ73)&gt;0),"$$$",""),""))),"")</f>
        <v/>
      </c>
      <c r="AW73" s="26" t="s">
        <v>6</v>
      </c>
      <c r="AX73" s="51">
        <v>5.9</v>
      </c>
      <c r="AY73" s="79">
        <v>1028</v>
      </c>
      <c r="AZ73" s="24" t="s">
        <v>1291</v>
      </c>
      <c r="BA73" s="29">
        <v>94.978333506827695</v>
      </c>
      <c r="BB73" s="136">
        <v>91.313000173494402</v>
      </c>
      <c r="BC73" s="54" t="s">
        <v>2755</v>
      </c>
      <c r="BD73" s="29">
        <v>3</v>
      </c>
      <c r="BE73" s="55"/>
      <c r="BF73" s="55"/>
      <c r="BG73" s="55"/>
      <c r="BH73" s="55"/>
      <c r="BI73" s="188" t="s">
        <v>2756</v>
      </c>
      <c r="BJ73" s="68" t="s">
        <v>1840</v>
      </c>
      <c r="BK73" s="69" t="s">
        <v>1153</v>
      </c>
      <c r="BL73" s="68" t="s">
        <v>1858</v>
      </c>
      <c r="BM73" s="68" t="s">
        <v>1144</v>
      </c>
      <c r="BN73" s="68"/>
      <c r="BO73" s="17"/>
      <c r="BP73" s="29">
        <v>125</v>
      </c>
      <c r="BQ73" s="29">
        <v>0</v>
      </c>
      <c r="BR73" s="56">
        <v>94.75</v>
      </c>
      <c r="BS73" s="76" t="s">
        <v>432</v>
      </c>
      <c r="BT73" s="26"/>
      <c r="BU73" s="26"/>
      <c r="BV73" s="26"/>
      <c r="BW73" s="26"/>
      <c r="BX73" s="17"/>
      <c r="BY73" s="17"/>
      <c r="BZ73" s="49" t="str">
        <f>IF(AND(S73&gt;=3,AND(OR(AND(I73&lt;=7,I73-K73&gt;=3),AND(K73&lt;=7,K73-M73&gt;=3)),N73&lt;=4)),6,IF(S73&gt;=3,"3T",IF(AND(OR(AND(I73&lt;=7,I73-K73&gt;=3),AND(K73&lt;=7,K73-M73&gt;=3)),N73&lt;=4),"3P","")))</f>
        <v>3P</v>
      </c>
    </row>
    <row r="74" spans="1:78" ht="46.5" x14ac:dyDescent="0.25">
      <c r="A74" s="26" t="s">
        <v>2743</v>
      </c>
      <c r="B74" s="26" t="s">
        <v>1005</v>
      </c>
      <c r="C74" s="106" t="s">
        <v>717</v>
      </c>
      <c r="D74" s="28"/>
      <c r="E74" s="28" t="s">
        <v>712</v>
      </c>
      <c r="F74" s="29">
        <v>1650</v>
      </c>
      <c r="G74" s="30">
        <v>8</v>
      </c>
      <c r="H74" s="31" t="s">
        <v>78</v>
      </c>
      <c r="I74" s="59">
        <v>9</v>
      </c>
      <c r="J74" s="33">
        <v>7</v>
      </c>
      <c r="K74" s="59">
        <v>8</v>
      </c>
      <c r="L74" s="33">
        <v>6</v>
      </c>
      <c r="M74" s="59">
        <v>3</v>
      </c>
      <c r="N74" s="33">
        <v>2</v>
      </c>
      <c r="O74" s="29">
        <v>5.05000000000003</v>
      </c>
      <c r="P74" s="29">
        <v>1.9000000000000099</v>
      </c>
      <c r="Q74" s="36">
        <v>100.959791826347</v>
      </c>
      <c r="R74" s="36">
        <v>1.7798959131736301</v>
      </c>
      <c r="S74" s="37">
        <v>1</v>
      </c>
      <c r="T74" s="38">
        <v>4.25</v>
      </c>
      <c r="U74" s="29">
        <v>-2.25</v>
      </c>
      <c r="V74" s="29">
        <v>1.25</v>
      </c>
      <c r="W74" s="39"/>
      <c r="X74" s="40">
        <v>69</v>
      </c>
      <c r="Y74" s="72">
        <v>126</v>
      </c>
      <c r="Z74" s="29">
        <v>21</v>
      </c>
      <c r="AA74" s="26" t="s">
        <v>57</v>
      </c>
      <c r="AB74" s="41" t="s">
        <v>58</v>
      </c>
      <c r="AC74" s="42" t="str">
        <f>"" &amp; IF(AND(S74&lt;=-1.5,NOT(ISBLANK(AQ74))),"Z","")</f>
        <v/>
      </c>
      <c r="AD74" s="43" t="str">
        <f>IF(AND(ISNUMBER(BD74),VALUE(BD74)&gt;=3,VALUE(T74)&gt;=-0.5),IF(AND(VALUE(Q74)&gt;=94,VALUE(Q74)&lt;444), IF(VALUE(P74)&gt;=2,"***","**"),"*"),"")</f>
        <v/>
      </c>
      <c r="AE74" s="48" t="str">
        <f>IF(AND(BD74&gt;2,OR(ISNUMBER(SEARCH("P",AA74)),ISNUMBER(SEARCH("EP",AA74)),ISNUMBER(SEARCH("E",AA74)))),"WP@",IF(BD74&gt;2,"W@",IF(OR(ISNUMBER(SEARCH("P",AA74)),ISNUMBER(SEARCH("EP",AA74)),ISNUMBER(SEARCH("E",AA74))),"P@","@")))</f>
        <v>@</v>
      </c>
      <c r="AF74" s="45" t="s">
        <v>253</v>
      </c>
      <c r="AG74" s="46" t="str">
        <f>IF(OR(F74&lt;1401,F74&gt;=1600),IF(AND(OR(AB74="*",AB74="***",AB74="E*",AB74="E***"),P74&gt;=2,T74&gt;-2.1),IF(AND(ISNUMBER(BD74),VALUE(BD74)&gt;2),"**","*"),""),"")</f>
        <v/>
      </c>
      <c r="AH74" s="30">
        <v>8</v>
      </c>
      <c r="AI74" s="47">
        <v>69</v>
      </c>
      <c r="AJ74" s="48" t="str">
        <f>IF(AND(S74&gt;=2,T74&gt;=0),IF(AND(ISNUMBER(BD74),VALUE(BD74)&gt;=3),IF(LEN(AQ74)&gt;0,"***","**"),"*"),"")</f>
        <v/>
      </c>
      <c r="AK74" s="42" t="str">
        <f>IF(AND(S74&gt;=3,AND(OR(AND(I74&lt;=7,I74-K74&gt;=3),AND(K74&lt;=7,K74-M74&gt;=3)),N74&lt;=4)),6,IF(S74&gt;=3,"3T",IF(AND(OR(AND(I74&lt;=7,I74-K74&gt;=3),AND(K74&lt;=7,K74-M74&gt;=3)),N74&lt;=4),"3P","")))</f>
        <v/>
      </c>
      <c r="AL74" s="46" t="str">
        <f>IF(OR(K74-M74&gt;=5,T74&gt;4.9,AND(K74-M74&gt;=1,T74&gt;5)),IF(P74&lt;-3,"***",IF(P74&lt;0,"**","*")),"")</f>
        <v>*</v>
      </c>
      <c r="AM74" s="40">
        <v>69</v>
      </c>
      <c r="AN74" s="144" t="str">
        <f>IF(AND(OR(M74=1,M74=2,M74=3,M74=4),Q74&gt;=97.5),"G",IF(OR(AND(N74&lt;=3,M74&lt;8,T74&gt;-1.6,Q74&gt;=95,Q74&lt;300),AND(OR(M74=1,M74=2,M74=3),Q74&lt;97.5)),"GR",""))</f>
        <v>G</v>
      </c>
      <c r="AO74" s="29">
        <v>0</v>
      </c>
      <c r="AP74" s="28"/>
      <c r="AQ74" s="28" t="s">
        <v>33</v>
      </c>
      <c r="AR74" s="28"/>
      <c r="AS74" s="28"/>
      <c r="AT74" s="50" t="str">
        <f>IF(LEN(AN74)&gt;0,IF(AL74="**","$",IF(AL74="***",IF(LEN(AQ74)&gt;0,"$$$","$$"), "")), "")</f>
        <v/>
      </c>
      <c r="AU74" s="48" t="str">
        <f>CONCATENATE(IF(LEN(AN74)&gt;0,IF(AND(AD74="**",AB74="*"),IF(LEN(AQ74)&gt;0,"$$$","$$"),IF(AJ74="***","$$$",IF(AND(AJ74="**",AB74="*"),"$$",IF(AND(OR(AD74="**",AD74="***"),LEN(AQ74)&gt;0),"$$","")))),IF(AND(OR(AD74="**",AD74="***"),LEN(AQ74)&gt;0),"$$","")),IF(AND(T74&lt;2,AQ74="#"),"#",""))</f>
        <v/>
      </c>
      <c r="AV74" s="48" t="str">
        <f>IF(LEN(AN74)&gt;0,IF(AG74="**","$$",IF(AG74="***","$$$",IF(AD74="***",IF(OR(AB74="***",LEN(AQ74)&gt;0),"$$$",""),""))),"")</f>
        <v/>
      </c>
      <c r="AW74" s="26" t="s">
        <v>78</v>
      </c>
      <c r="AX74" s="51">
        <v>5.3</v>
      </c>
      <c r="AY74" s="52">
        <v>1030</v>
      </c>
      <c r="AZ74" s="24" t="s">
        <v>1291</v>
      </c>
      <c r="BA74" s="29">
        <v>96.059791826347293</v>
      </c>
      <c r="BB74" s="53">
        <v>94.0224584930139</v>
      </c>
      <c r="BC74" s="54" t="s">
        <v>2757</v>
      </c>
      <c r="BD74" s="29">
        <v>2</v>
      </c>
      <c r="BE74" s="55"/>
      <c r="BF74" s="55"/>
      <c r="BG74" s="55"/>
      <c r="BH74" s="55"/>
      <c r="BI74" s="191" t="s">
        <v>2758</v>
      </c>
      <c r="BJ74" s="68" t="s">
        <v>1050</v>
      </c>
      <c r="BK74" s="68" t="s">
        <v>1144</v>
      </c>
      <c r="BL74" s="68" t="s">
        <v>1858</v>
      </c>
      <c r="BM74" s="68" t="s">
        <v>2670</v>
      </c>
      <c r="BN74" s="68"/>
      <c r="BO74" s="17"/>
      <c r="BP74" s="29">
        <v>126</v>
      </c>
      <c r="BQ74" s="29">
        <v>0</v>
      </c>
      <c r="BR74" s="56">
        <v>98.7</v>
      </c>
      <c r="BS74" s="76" t="s">
        <v>117</v>
      </c>
      <c r="BT74" s="26"/>
      <c r="BU74" s="26" t="s">
        <v>712</v>
      </c>
      <c r="BV74" s="49" t="str">
        <f>IF(AND(BD74&gt;2,OR(ISNUMBER(SEARCH("P",AA74)),ISNUMBER(SEARCH("EP",AA74)),ISNUMBER(SEARCH("E",AA74)))),"WP@",IF(BD74&gt;2,"W@",IF(OR(ISNUMBER(SEARCH("P",AA74)),ISNUMBER(SEARCH("EP",AA74)),ISNUMBER(SEARCH("E",AA74))),"P@","@")))</f>
        <v>@</v>
      </c>
      <c r="BW74" s="26"/>
      <c r="BX74" s="17"/>
      <c r="BY74" s="17"/>
      <c r="BZ74" s="49" t="str">
        <f>IF(AND(S74&gt;=3,AND(OR(AND(I74&lt;=7,I74-K74&gt;=3),AND(K74&lt;=7,K74-M74&gt;=3)),N74&lt;=4)),6,IF(S74&gt;=3,"3T",IF(AND(OR(AND(I74&lt;=7,I74-K74&gt;=3),AND(K74&lt;=7,K74-M74&gt;=3)),N74&lt;=4),"3P","")))</f>
        <v/>
      </c>
    </row>
    <row r="75" spans="1:78" ht="46.5" x14ac:dyDescent="0.25">
      <c r="A75" s="26" t="s">
        <v>2743</v>
      </c>
      <c r="B75" s="26" t="s">
        <v>826</v>
      </c>
      <c r="C75" s="106" t="s">
        <v>827</v>
      </c>
      <c r="D75" s="28"/>
      <c r="E75" s="28"/>
      <c r="F75" s="29">
        <v>1800</v>
      </c>
      <c r="G75" s="30">
        <v>2</v>
      </c>
      <c r="H75" s="31" t="s">
        <v>6</v>
      </c>
      <c r="I75" s="32">
        <v>7</v>
      </c>
      <c r="J75" s="33">
        <v>5</v>
      </c>
      <c r="K75" s="32">
        <v>5</v>
      </c>
      <c r="L75" s="33">
        <v>2</v>
      </c>
      <c r="M75" s="32">
        <v>2</v>
      </c>
      <c r="N75" s="33">
        <v>0</v>
      </c>
      <c r="O75" s="29">
        <v>2.9499999999999802</v>
      </c>
      <c r="P75" s="38">
        <v>1.7333333333333401</v>
      </c>
      <c r="Q75" s="36">
        <v>103.926463613934</v>
      </c>
      <c r="R75" s="36">
        <v>2.1632318069671901</v>
      </c>
      <c r="S75" s="37">
        <v>2</v>
      </c>
      <c r="T75" s="38">
        <v>2.4</v>
      </c>
      <c r="U75" s="29">
        <v>0.80000000000000104</v>
      </c>
      <c r="V75" s="38">
        <v>2.6</v>
      </c>
      <c r="W75" s="39"/>
      <c r="X75" s="40">
        <v>69</v>
      </c>
      <c r="Y75" s="72">
        <v>125</v>
      </c>
      <c r="Z75" s="29">
        <v>21</v>
      </c>
      <c r="AA75" s="26" t="s">
        <v>80</v>
      </c>
      <c r="AB75" s="41" t="s">
        <v>65</v>
      </c>
      <c r="AC75" s="42" t="str">
        <f>"" &amp; IF(AND(S75&lt;=-1.5,NOT(ISBLANK(AQ75))),"Z","")</f>
        <v/>
      </c>
      <c r="AD75" s="43" t="str">
        <f>IF(AND(ISNUMBER(BD75),VALUE(BD75)&gt;=3,VALUE(T75)&gt;=-0.5),IF(AND(VALUE(Q75)&gt;=94,VALUE(Q75)&lt;444), IF(VALUE(P75)&gt;=2,"***","**"),"*"),"")</f>
        <v/>
      </c>
      <c r="AE75" s="48" t="str">
        <f>IF(AND(BD75&gt;2,OR(ISNUMBER(SEARCH("P",AA75)),ISNUMBER(SEARCH("EP",AA75)),ISNUMBER(SEARCH("E",AA75)))),"WP@",IF(BD75&gt;2,"W@",IF(OR(ISNUMBER(SEARCH("P",AA75)),ISNUMBER(SEARCH("EP",AA75)),ISNUMBER(SEARCH("E",AA75))),"P@","@")))</f>
        <v>@</v>
      </c>
      <c r="AF75" s="45" t="s">
        <v>253</v>
      </c>
      <c r="AG75" s="46" t="str">
        <f>IF(OR(F75&lt;1401,F75&gt;=1600),IF(AND(OR(AB75="*",AB75="***",AB75="E*",AB75="E***"),P75&gt;=2,T75&gt;-2.1),IF(AND(ISNUMBER(BD75),VALUE(BD75)&gt;2),"**","*"),""),"")</f>
        <v/>
      </c>
      <c r="AH75" s="30">
        <v>2</v>
      </c>
      <c r="AI75" s="47">
        <v>69</v>
      </c>
      <c r="AJ75" s="48" t="str">
        <f>IF(AND(S75&gt;=2,T75&gt;=0),IF(AND(ISNUMBER(BD75),VALUE(BD75)&gt;=3),IF(LEN(AQ75)&gt;0,"***","**"),"*"),"")</f>
        <v>*</v>
      </c>
      <c r="AK75" s="42" t="str">
        <f>IF(AND(S75&gt;=3,AND(OR(AND(I75&lt;=7,I75-K75&gt;=3),AND(K75&lt;=7,K75-M75&gt;=3)),N75&lt;=4)),6,IF(S75&gt;=3,"3T",IF(AND(OR(AND(I75&lt;=7,I75-K75&gt;=3),AND(K75&lt;=7,K75-M75&gt;=3)),N75&lt;=4),"3P","")))</f>
        <v>3P</v>
      </c>
      <c r="AL75" s="46" t="str">
        <f>IF(OR(K75-M75&gt;=5,T75&gt;4.9,AND(K75-M75&gt;=1,T75&gt;5)),IF(P75&lt;-3,"***",IF(P75&lt;0,"**","*")),"")</f>
        <v/>
      </c>
      <c r="AM75" s="40">
        <v>69</v>
      </c>
      <c r="AN75" s="103" t="str">
        <f>IF(AND(OR(M75=1,M75=2,M75=3,M75=4),Q75&gt;=97.5),"G",IF(OR(AND(N75&lt;=3,M75&lt;8,T75&gt;-1.6,Q75&gt;=95,Q75&lt;300),AND(OR(M75=1,M75=2,M75=3),Q75&lt;97.5)),"GR",""))</f>
        <v>G</v>
      </c>
      <c r="AO75" s="29">
        <v>0</v>
      </c>
      <c r="AP75" s="28"/>
      <c r="AQ75" s="28"/>
      <c r="AR75" s="28"/>
      <c r="AS75" s="28"/>
      <c r="AT75" s="50" t="str">
        <f>IF(LEN(AN75)&gt;0,IF(AL75="**","$",IF(AL75="***",IF(LEN(AQ75)&gt;0,"$$$","$$"), "")), "")</f>
        <v/>
      </c>
      <c r="AU75" s="48" t="str">
        <f>CONCATENATE(IF(LEN(AN75)&gt;0,IF(AND(AD75="**",AB75="*"),IF(LEN(AQ75)&gt;0,"$$$","$$"),IF(AJ75="***","$$$",IF(AND(AJ75="**",AB75="*"),"$$",IF(AND(OR(AD75="**",AD75="***"),LEN(AQ75)&gt;0),"$$","")))),IF(AND(OR(AD75="**",AD75="***"),LEN(AQ75)&gt;0),"$$","")),IF(AND(T75&lt;2,AQ75="#"),"#",""))</f>
        <v/>
      </c>
      <c r="AV75" s="48" t="str">
        <f>IF(LEN(AN75)&gt;0,IF(AG75="**","$$",IF(AG75="***","$$$",IF(AD75="***",IF(OR(AB75="***",LEN(AQ75)&gt;0),"$$$",""),""))),"")</f>
        <v/>
      </c>
      <c r="AW75" s="26" t="s">
        <v>6</v>
      </c>
      <c r="AX75" s="51">
        <v>4</v>
      </c>
      <c r="AY75" s="79">
        <v>1027</v>
      </c>
      <c r="AZ75" s="24" t="s">
        <v>1291</v>
      </c>
      <c r="BA75" s="29">
        <v>95.126463613934405</v>
      </c>
      <c r="BB75" s="53">
        <v>98.001130280601004</v>
      </c>
      <c r="BC75" s="54" t="s">
        <v>2150</v>
      </c>
      <c r="BD75" s="29">
        <v>1</v>
      </c>
      <c r="BE75" s="55"/>
      <c r="BF75" s="55"/>
      <c r="BG75" s="55"/>
      <c r="BH75" s="55"/>
      <c r="BI75" s="190" t="s">
        <v>2759</v>
      </c>
      <c r="BJ75" s="68" t="s">
        <v>1162</v>
      </c>
      <c r="BK75" s="69" t="s">
        <v>1154</v>
      </c>
      <c r="BL75" s="68" t="s">
        <v>2716</v>
      </c>
      <c r="BM75" s="68" t="s">
        <v>1840</v>
      </c>
      <c r="BN75" s="68"/>
      <c r="BO75" s="17"/>
      <c r="BP75" s="29">
        <v>125</v>
      </c>
      <c r="BQ75" s="29">
        <v>0</v>
      </c>
      <c r="BR75" s="56">
        <v>98.9</v>
      </c>
      <c r="BS75" s="76" t="s">
        <v>108</v>
      </c>
      <c r="BT75" s="26"/>
      <c r="BU75" s="26"/>
      <c r="BV75" s="49" t="str">
        <f>IF(AND(BD75&gt;2,OR(ISNUMBER(SEARCH("P",AA75)),ISNUMBER(SEARCH("EP",AA75)),ISNUMBER(SEARCH("E",AA75)))),"WP@",IF(BD75&gt;2,"W@",IF(OR(ISNUMBER(SEARCH("P",AA75)),ISNUMBER(SEARCH("EP",AA75)),ISNUMBER(SEARCH("E",AA75))),"P@","@")))</f>
        <v>@</v>
      </c>
      <c r="BW75" s="26"/>
      <c r="BX75" s="17"/>
      <c r="BY75" s="17"/>
      <c r="BZ75" s="49" t="str">
        <f>IF(AND(S75&gt;=3,AND(OR(AND(I75&lt;=7,I75-K75&gt;=3),AND(K75&lt;=7,K75-M75&gt;=3)),N75&lt;=4)),6,IF(S75&gt;=3,"3T",IF(AND(OR(AND(I75&lt;=7,I75-K75&gt;=3),AND(K75&lt;=7,K75-M75&gt;=3)),N75&lt;=4),"3P","")))</f>
        <v>3P</v>
      </c>
    </row>
    <row r="76" spans="1:78" ht="46.5" x14ac:dyDescent="0.25">
      <c r="A76" s="26" t="s">
        <v>2743</v>
      </c>
      <c r="B76" s="26" t="s">
        <v>597</v>
      </c>
      <c r="C76" s="106" t="s">
        <v>345</v>
      </c>
      <c r="D76" s="28"/>
      <c r="E76" s="28"/>
      <c r="F76" s="29">
        <v>1800</v>
      </c>
      <c r="G76" s="30">
        <v>12</v>
      </c>
      <c r="H76" s="31" t="s">
        <v>6</v>
      </c>
      <c r="I76" s="59">
        <v>12</v>
      </c>
      <c r="J76" s="33">
        <v>8</v>
      </c>
      <c r="K76" s="59">
        <v>12</v>
      </c>
      <c r="L76" s="33">
        <v>8</v>
      </c>
      <c r="M76" s="59">
        <v>10</v>
      </c>
      <c r="N76" s="33">
        <v>3</v>
      </c>
      <c r="O76" s="29">
        <v>3.5527136788005003E-14</v>
      </c>
      <c r="P76" s="29">
        <v>0.42500000000004001</v>
      </c>
      <c r="Q76" s="35">
        <v>95.700409038840107</v>
      </c>
      <c r="R76" s="36">
        <v>2.0451942006616299E-4</v>
      </c>
      <c r="S76" s="37">
        <v>1</v>
      </c>
      <c r="T76" s="38">
        <v>5</v>
      </c>
      <c r="U76" s="29">
        <v>-0.15000000000000599</v>
      </c>
      <c r="V76" s="29">
        <v>3.9000000000000101</v>
      </c>
      <c r="W76" s="39"/>
      <c r="X76" s="62">
        <v>71</v>
      </c>
      <c r="Y76" s="29">
        <v>129</v>
      </c>
      <c r="Z76" s="29">
        <v>21</v>
      </c>
      <c r="AA76" s="26" t="s">
        <v>57</v>
      </c>
      <c r="AB76" s="41" t="s">
        <v>58</v>
      </c>
      <c r="AC76" s="42" t="str">
        <f>"" &amp; IF(AND(S76&lt;=-1.5,NOT(ISBLANK(AQ76))),"Z","")</f>
        <v/>
      </c>
      <c r="AD76" s="48" t="str">
        <f>IF(AND(ISNUMBER(BD76),VALUE(BD76)&gt;=3,VALUE(T76)&gt;=-0.5),IF(AND(VALUE(Q76)&gt;=94,VALUE(Q76)&lt;444), IF(VALUE(P76)&gt;=2,"***","**"),"*"),"")</f>
        <v/>
      </c>
      <c r="AE76" s="48" t="str">
        <f>IF(AND(BD76&gt;2,OR(ISNUMBER(SEARCH("P",AA76)),ISNUMBER(SEARCH("EP",AA76)),ISNUMBER(SEARCH("E",AA76)))),"WP@",IF(BD76&gt;2,"W@",IF(OR(ISNUMBER(SEARCH("P",AA76)),ISNUMBER(SEARCH("EP",AA76)),ISNUMBER(SEARCH("E",AA76))),"P@","@")))</f>
        <v>@</v>
      </c>
      <c r="AF76" s="45" t="s">
        <v>102</v>
      </c>
      <c r="AG76" s="46" t="str">
        <f>IF(OR(F76&lt;1401,F76&gt;=1600),IF(AND(OR(AB76="*",AB76="***",AB76="E*",AB76="E***"),P76&gt;=2,T76&gt;-2.1),IF(AND(ISNUMBER(BD76),VALUE(BD76)&gt;2),"**","*"),""),"")</f>
        <v/>
      </c>
      <c r="AH76" s="30">
        <v>12</v>
      </c>
      <c r="AI76" s="62">
        <v>71</v>
      </c>
      <c r="AJ76" s="48" t="str">
        <f>IF(AND(S76&gt;=2,T76&gt;=0),IF(AND(ISNUMBER(BD76),VALUE(BD76)&gt;=3),IF(LEN(AQ76)&gt;0,"***","**"),"*"),"")</f>
        <v/>
      </c>
      <c r="AK76" s="42" t="str">
        <f>IF(AND(S76&gt;=3,AND(OR(AND(I76&lt;=7,I76-K76&gt;=3),AND(K76&lt;=7,K76-M76&gt;=3)),N76&lt;=4)),6,IF(S76&gt;=3,"3T",IF(AND(OR(AND(I76&lt;=7,I76-K76&gt;=3),AND(K76&lt;=7,K76-M76&gt;=3)),N76&lt;=4),"3P","")))</f>
        <v/>
      </c>
      <c r="AL76" s="63" t="str">
        <f>IF(OR(K76-M76&gt;=5,T76&gt;4.9,AND(K76-M76&gt;=1,T76&gt;5)),IF(P76&lt;-3,"***",IF(P76&lt;0,"**","*")),"")</f>
        <v>*</v>
      </c>
      <c r="AM76" s="62">
        <v>71</v>
      </c>
      <c r="AN76" s="49" t="str">
        <f>IF(AND(OR(M76=1,M76=2,M76=3,M76=4),Q76&gt;=97.5),"G",IF(OR(AND(N76&lt;=3,M76&lt;8,T76&gt;-1.6,Q76&gt;=95,Q76&lt;300),AND(OR(M76=1,M76=2,M76=3),Q76&lt;97.5)),"GR",""))</f>
        <v/>
      </c>
      <c r="AO76" s="29">
        <v>1</v>
      </c>
      <c r="AP76" s="28"/>
      <c r="AQ76" s="28" t="s">
        <v>33</v>
      </c>
      <c r="AR76" s="28" t="s">
        <v>34</v>
      </c>
      <c r="AS76" s="28"/>
      <c r="AT76" s="50" t="str">
        <f>IF(LEN(AN76)&gt;0,IF(AL76="**","$",IF(AL76="***",IF(LEN(AQ76)&gt;0,"$$$","$$"), "")), "")</f>
        <v/>
      </c>
      <c r="AU76" s="48" t="str">
        <f>CONCATENATE(IF(LEN(AN76)&gt;0,IF(AND(AD76="**",AB76="*"),IF(LEN(AQ76)&gt;0,"$$$","$$"),IF(AJ76="***","$$$",IF(AND(AJ76="**",AB76="*"),"$$",IF(AND(OR(AD76="**",AD76="***"),LEN(AQ76)&gt;0),"$$","")))),IF(AND(OR(AD76="**",AD76="***"),LEN(AQ76)&gt;0),"$$","")),IF(AND(T76&lt;2,AQ76="#"),"#",""))</f>
        <v/>
      </c>
      <c r="AV76" s="48" t="str">
        <f>IF(LEN(AN76)&gt;0,IF(AG76="**","$$",IF(AG76="***","$$$",IF(AD76="***",IF(OR(AB76="***",LEN(AQ76)&gt;0),"$$$",""),""))),"")</f>
        <v/>
      </c>
      <c r="AW76" s="26" t="s">
        <v>6</v>
      </c>
      <c r="AX76" s="51">
        <v>5.3</v>
      </c>
      <c r="AY76" s="65">
        <v>1038</v>
      </c>
      <c r="AZ76" s="24" t="s">
        <v>1291</v>
      </c>
      <c r="BA76" s="29">
        <v>85.500409038840104</v>
      </c>
      <c r="BB76" s="53">
        <v>89.521742372173506</v>
      </c>
      <c r="BC76" s="54" t="s">
        <v>2760</v>
      </c>
      <c r="BD76" s="29">
        <v>1</v>
      </c>
      <c r="BE76" s="100">
        <v>17.0731707317073</v>
      </c>
      <c r="BF76" s="101">
        <v>44</v>
      </c>
      <c r="BG76" s="102">
        <v>82</v>
      </c>
      <c r="BH76" s="102">
        <v>50</v>
      </c>
      <c r="BI76" s="190" t="s">
        <v>2761</v>
      </c>
      <c r="BJ76" s="68" t="s">
        <v>1154</v>
      </c>
      <c r="BK76" s="68" t="s">
        <v>1071</v>
      </c>
      <c r="BL76" s="68" t="s">
        <v>2446</v>
      </c>
      <c r="BM76" s="68" t="s">
        <v>1364</v>
      </c>
      <c r="BN76" s="68" t="s">
        <v>2762</v>
      </c>
      <c r="BO76" s="17"/>
      <c r="BP76" s="29">
        <v>129</v>
      </c>
      <c r="BQ76" s="29">
        <v>1</v>
      </c>
      <c r="BR76" s="56">
        <v>92.95</v>
      </c>
      <c r="BS76" s="76" t="s">
        <v>108</v>
      </c>
      <c r="BT76" s="26"/>
      <c r="BU76" s="26"/>
      <c r="BV76" s="49" t="str">
        <f>IF(AND(BD76&gt;2,OR(ISNUMBER(SEARCH("P",AA76)),ISNUMBER(SEARCH("EP",AA76)),ISNUMBER(SEARCH("E",AA76)))),"WP@",IF(BD76&gt;2,"W@",IF(OR(ISNUMBER(SEARCH("P",AA76)),ISNUMBER(SEARCH("EP",AA76)),ISNUMBER(SEARCH("E",AA76))),"P@","@")))</f>
        <v>@</v>
      </c>
      <c r="BW76" s="26"/>
      <c r="BX76" s="17"/>
      <c r="BY76" s="17"/>
      <c r="BZ76" s="49" t="str">
        <f>IF(AND(S76&gt;=3,AND(OR(AND(I76&lt;=7,I76-K76&gt;=3),AND(K76&lt;=7,K76-M76&gt;=3)),N76&lt;=4)),6,IF(S76&gt;=3,"3T",IF(AND(OR(AND(I76&lt;=7,I76-K76&gt;=3),AND(K76&lt;=7,K76-M76&gt;=3)),N76&lt;=4),"3P","")))</f>
        <v/>
      </c>
    </row>
    <row r="77" spans="1:78" ht="46.5" x14ac:dyDescent="0.25">
      <c r="A77" s="26" t="s">
        <v>2743</v>
      </c>
      <c r="B77" s="26" t="s">
        <v>1285</v>
      </c>
      <c r="C77" s="106" t="s">
        <v>717</v>
      </c>
      <c r="D77" s="28"/>
      <c r="E77" s="28"/>
      <c r="F77" s="29">
        <v>1650</v>
      </c>
      <c r="G77" s="30">
        <v>8</v>
      </c>
      <c r="H77" s="31" t="s">
        <v>6</v>
      </c>
      <c r="I77" s="59">
        <v>8</v>
      </c>
      <c r="J77" s="33">
        <v>5</v>
      </c>
      <c r="K77" s="59">
        <v>8</v>
      </c>
      <c r="L77" s="33">
        <v>4</v>
      </c>
      <c r="M77" s="59">
        <v>9</v>
      </c>
      <c r="N77" s="33">
        <v>4</v>
      </c>
      <c r="O77" s="29">
        <v>-5.4999999999999698</v>
      </c>
      <c r="P77" s="60">
        <v>-4.2499999999999902</v>
      </c>
      <c r="Q77" s="35">
        <v>90.263983160633799</v>
      </c>
      <c r="R77" s="35">
        <v>-2.1680084196831499</v>
      </c>
      <c r="S77" s="37">
        <v>1</v>
      </c>
      <c r="T77" s="38">
        <v>1</v>
      </c>
      <c r="U77" s="29">
        <v>2.4</v>
      </c>
      <c r="V77" s="60">
        <v>3.3</v>
      </c>
      <c r="W77" s="39"/>
      <c r="X77" s="62">
        <v>71</v>
      </c>
      <c r="Y77" s="29">
        <v>128</v>
      </c>
      <c r="Z77" s="29">
        <v>14</v>
      </c>
      <c r="AA77" s="26" t="s">
        <v>57</v>
      </c>
      <c r="AB77" s="41" t="s">
        <v>58</v>
      </c>
      <c r="AC77" s="42" t="str">
        <f>"" &amp; IF(AND(S77&lt;=-1.5,NOT(ISBLANK(AQ77))),"Z","")</f>
        <v/>
      </c>
      <c r="AD77" s="48" t="str">
        <f>IF(AND(ISNUMBER(BD77),VALUE(BD77)&gt;=3,VALUE(T77)&gt;=-0.5),IF(AND(VALUE(Q77)&gt;=94,VALUE(Q77)&lt;444), IF(VALUE(P77)&gt;=2,"***","**"),"*"),"")</f>
        <v/>
      </c>
      <c r="AE77" s="44"/>
      <c r="AF77" s="45"/>
      <c r="AG77" s="46" t="str">
        <f>IF(OR(F77&lt;1401,F77&gt;=1600),IF(AND(OR(AB77="*",AB77="***",AB77="E*",AB77="E***"),P77&gt;=2,T77&gt;-2.1),IF(AND(ISNUMBER(BD77),VALUE(BD77)&gt;2),"**","*"),""),"")</f>
        <v/>
      </c>
      <c r="AH77" s="30">
        <v>8</v>
      </c>
      <c r="AI77" s="62">
        <v>71</v>
      </c>
      <c r="AJ77" s="48" t="str">
        <f>IF(AND(S77&gt;=2,T77&gt;=0),IF(AND(ISNUMBER(BD77),VALUE(BD77)&gt;=3),IF(LEN(AQ77)&gt;0,"***","**"),"*"),"")</f>
        <v/>
      </c>
      <c r="AK77" s="42" t="str">
        <f>IF(AND(S77&gt;=3,AND(OR(AND(I77&lt;=7,I77-K77&gt;=3),AND(K77&lt;=7,K77-M77&gt;=3)),N77&lt;=4)),6,IF(S77&gt;=3,"3T",IF(AND(OR(AND(I77&lt;=7,I77-K77&gt;=3),AND(K77&lt;=7,K77-M77&gt;=3)),N77&lt;=4),"3P","")))</f>
        <v/>
      </c>
      <c r="AL77" s="63" t="str">
        <f>IF(OR(K77-M77&gt;=5,T77&gt;4.9,AND(K77-M77&gt;=1,T77&gt;5)),IF(P77&lt;-3,"***",IF(P77&lt;0,"**","*")),"")</f>
        <v/>
      </c>
      <c r="AM77" s="62">
        <v>71</v>
      </c>
      <c r="AN77" s="49" t="str">
        <f>IF(AND(OR(M77=1,M77=2,M77=3,M77=4),Q77&gt;=97.5),"G",IF(OR(AND(N77&lt;=3,M77&lt;8,T77&gt;-1.6,Q77&gt;=95,Q77&lt;300),AND(OR(M77=1,M77=2,M77=3),Q77&lt;97.5)),"GR",""))</f>
        <v/>
      </c>
      <c r="AO77" s="29">
        <v>1</v>
      </c>
      <c r="AP77" s="28"/>
      <c r="AQ77" s="28"/>
      <c r="AR77" s="28" t="s">
        <v>34</v>
      </c>
      <c r="AS77" s="28"/>
      <c r="AT77" s="50" t="str">
        <f>IF(LEN(AN77)&gt;0,IF(AL77="**","$",IF(AL77="***",IF(LEN(AQ77)&gt;0,"$$$","$$"), "")), "")</f>
        <v/>
      </c>
      <c r="AU77" s="48" t="str">
        <f>CONCATENATE(IF(LEN(AN77)&gt;0,IF(AND(AD77="**",AB77="*"),IF(LEN(AQ77)&gt;0,"$$$","$$"),IF(AJ77="***","$$$",IF(AND(AJ77="**",AB77="*"),"$$",IF(AND(OR(AD77="**",AD77="***"),LEN(AQ77)&gt;0),"$$","")))),IF(AND(OR(AD77="**",AD77="***"),LEN(AQ77)&gt;0),"$$","")),IF(AND(T77&lt;2,AQ77="#"),"#",""))</f>
        <v/>
      </c>
      <c r="AV77" s="48" t="str">
        <f>IF(LEN(AN77)&gt;0,IF(AG77="**","$$",IF(AG77="***","$$$",IF(AD77="***",IF(OR(AB77="***",LEN(AQ77)&gt;0),"$$$",""),""))),"")</f>
        <v/>
      </c>
      <c r="AW77" s="26" t="s">
        <v>6</v>
      </c>
      <c r="AX77" s="51">
        <v>6.4</v>
      </c>
      <c r="AY77" s="65">
        <v>1029</v>
      </c>
      <c r="AZ77" s="24" t="s">
        <v>1291</v>
      </c>
      <c r="BA77" s="29">
        <v>84.663983160633705</v>
      </c>
      <c r="BB77" s="53">
        <v>85.397316493966997</v>
      </c>
      <c r="BC77" s="54" t="s">
        <v>2763</v>
      </c>
      <c r="BD77" s="29">
        <v>2</v>
      </c>
      <c r="BE77" s="55"/>
      <c r="BF77" s="55"/>
      <c r="BG77" s="55"/>
      <c r="BH77" s="55"/>
      <c r="BI77" s="190" t="s">
        <v>2764</v>
      </c>
      <c r="BJ77" s="68" t="s">
        <v>1153</v>
      </c>
      <c r="BK77" s="68" t="s">
        <v>2638</v>
      </c>
      <c r="BL77" s="68" t="s">
        <v>1788</v>
      </c>
      <c r="BM77" s="68" t="s">
        <v>2639</v>
      </c>
      <c r="BN77" s="69" t="s">
        <v>2754</v>
      </c>
      <c r="BO77" s="17"/>
      <c r="BP77" s="29">
        <v>128</v>
      </c>
      <c r="BQ77" s="29">
        <v>1</v>
      </c>
      <c r="BR77" s="56">
        <v>89.55</v>
      </c>
      <c r="BS77" s="76" t="s">
        <v>108</v>
      </c>
      <c r="BT77" s="26"/>
      <c r="BU77" s="26"/>
      <c r="BV77" s="26"/>
      <c r="BW77" s="26"/>
      <c r="BX77" s="17"/>
      <c r="BY77" s="17"/>
      <c r="BZ77" s="49" t="str">
        <f>IF(AND(S77&gt;=3,AND(OR(AND(I77&lt;=7,I77-K77&gt;=3),AND(K77&lt;=7,K77-M77&gt;=3)),N77&lt;=4)),6,IF(S77&gt;=3,"3T",IF(AND(OR(AND(I77&lt;=7,I77-K77&gt;=3),AND(K77&lt;=7,K77-M77&gt;=3)),N77&lt;=4),"3P","")))</f>
        <v/>
      </c>
    </row>
    <row r="78" spans="1:78" ht="17.100000000000001" customHeight="1" x14ac:dyDescent="0.25">
      <c r="A78" s="162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  <c r="AA78" s="155"/>
      <c r="AB78" s="155"/>
      <c r="AC78" s="155"/>
      <c r="AD78" s="155"/>
      <c r="AE78" s="155"/>
      <c r="AF78" s="155"/>
      <c r="AG78" s="155"/>
      <c r="AH78" s="155"/>
      <c r="AI78" s="155"/>
      <c r="AJ78" s="155"/>
      <c r="AK78" s="155"/>
      <c r="AL78" s="155"/>
      <c r="AM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  <c r="BR78" s="155"/>
      <c r="BS78" s="155"/>
      <c r="BT78" s="155"/>
      <c r="BU78" s="155"/>
      <c r="BV78" s="155"/>
      <c r="BW78" s="155"/>
      <c r="BX78" s="155"/>
      <c r="BY78" s="17"/>
      <c r="BZ78" s="49"/>
    </row>
    <row r="79" spans="1:78" ht="46.5" x14ac:dyDescent="0.25">
      <c r="A79" s="26" t="s">
        <v>2743</v>
      </c>
      <c r="B79" s="26" t="s">
        <v>191</v>
      </c>
      <c r="C79" s="27" t="s">
        <v>378</v>
      </c>
      <c r="D79" s="28"/>
      <c r="E79" s="28"/>
      <c r="F79" s="58">
        <v>1400</v>
      </c>
      <c r="G79" s="30">
        <v>3</v>
      </c>
      <c r="H79" s="31" t="s">
        <v>78</v>
      </c>
      <c r="I79" s="32">
        <v>6</v>
      </c>
      <c r="J79" s="33">
        <v>4</v>
      </c>
      <c r="K79" s="32">
        <v>6</v>
      </c>
      <c r="L79" s="33">
        <v>3</v>
      </c>
      <c r="M79" s="32">
        <v>8</v>
      </c>
      <c r="N79" s="33">
        <v>4</v>
      </c>
      <c r="O79" s="29">
        <v>-9.9999999999980105E-2</v>
      </c>
      <c r="P79" s="34">
        <v>1.4437499999999901</v>
      </c>
      <c r="Q79" s="35">
        <v>96.319131371157894</v>
      </c>
      <c r="R79" s="36">
        <v>1.2095656855789401</v>
      </c>
      <c r="S79" s="37">
        <v>1</v>
      </c>
      <c r="T79" s="61">
        <v>-0.75</v>
      </c>
      <c r="U79" s="29">
        <v>0.250000000000004</v>
      </c>
      <c r="V79" s="29">
        <v>-0.39999999999999097</v>
      </c>
      <c r="W79" s="39" t="s">
        <v>79</v>
      </c>
      <c r="X79" s="62">
        <v>70</v>
      </c>
      <c r="Y79" s="29">
        <v>127</v>
      </c>
      <c r="Z79" s="87">
        <v>39</v>
      </c>
      <c r="AA79" s="26" t="s">
        <v>192</v>
      </c>
      <c r="AB79" s="41" t="s">
        <v>65</v>
      </c>
      <c r="AC79" s="42" t="str">
        <f>"i" &amp; IF(AND(S79&lt;=-1.5,NOT(ISBLANK(AQ79))),"Z","")</f>
        <v>i</v>
      </c>
      <c r="AD79" s="48" t="str">
        <f>IF(AND(ISNUMBER(BD79),VALUE(BD79)&gt;=3,VALUE(T79)&gt;=-0.5),IF(AND(VALUE(Q79)&gt;=94,VALUE(Q79)&lt;444), IF(VALUE(P79)&gt;=2,"***","**"),"*"),"")</f>
        <v/>
      </c>
      <c r="AE79" s="44"/>
      <c r="AF79" s="45"/>
      <c r="AG79" s="63" t="str">
        <f>IF(OR(F79&lt;1401,F79&gt;=1600),IF(AND(OR(AB79="*",AB79="***",AB79="E*",AB79="E***"),P79&gt;=2,T79&gt;-2.1),IF(AND(ISNUMBER(BD79),VALUE(BD79)&gt;2),"**","*"),""),"")</f>
        <v/>
      </c>
      <c r="AH79" s="30">
        <v>3</v>
      </c>
      <c r="AI79" s="62">
        <v>70</v>
      </c>
      <c r="AJ79" s="48" t="str">
        <f>IF(AND(S79&gt;=2,T79&gt;=0),IF(AND(ISNUMBER(BD79),VALUE(BD79)&gt;=3),IF(LEN(AQ79)&gt;0,"***","**"),"*"),"")</f>
        <v/>
      </c>
      <c r="AK79" s="42" t="str">
        <f>IF(AND(S79&gt;=3,AND(OR(AND(I79&lt;=7,I79-K79&gt;=3),AND(K79&lt;=7,K79-M79&gt;=3)),N79&lt;=4)),6,IF(S79&gt;=3,"3T",IF(AND(OR(AND(I79&lt;=7,I79-K79&gt;=3),AND(K79&lt;=7,K79-M79&gt;=3)),N79&lt;=4),"3P","")))</f>
        <v/>
      </c>
      <c r="AL79" s="63" t="str">
        <f>IF(OR(K79-M79&gt;=5,T79&gt;4.9,AND(K79-M79&gt;=1,T79&gt;5)),IF(P79&lt;-3,"***",IF(P79&lt;0,"**","*")),"")</f>
        <v/>
      </c>
      <c r="AM79" s="62">
        <v>70</v>
      </c>
      <c r="AN79" s="49" t="str">
        <f>IF(AND(OR(M79=1,M79=2,M79=3,M79=4),Q79&gt;=97.5),"G",IF(OR(AND(N79&lt;=3,M79&lt;8,T79&gt;-1.6,Q79&gt;=95,Q79&lt;300),AND(OR(M79=1,M79=2,M79=3),Q79&lt;97.5)),"GR",""))</f>
        <v/>
      </c>
      <c r="AO79" s="29">
        <v>0</v>
      </c>
      <c r="AP79" s="28"/>
      <c r="AQ79" s="28"/>
      <c r="AR79" s="28"/>
      <c r="AS79" s="28" t="s">
        <v>66</v>
      </c>
      <c r="AT79" s="50" t="str">
        <f>IF(LEN(AN79)&gt;0,IF(AL79="**","$",IF(AL79="***",IF(LEN(AQ79)&gt;0,"$$$","$$"), "")), "")</f>
        <v/>
      </c>
      <c r="AU79" s="48" t="str">
        <f>CONCATENATE(IF(LEN(AN79)&gt;0,IF(AND(AD79="**",AB79="*"),IF(LEN(AQ79)&gt;0,"$$$","$$"),IF(AJ79="***","$$$",IF(AND(AJ79="**",AB79="*"),"$$",IF(AND(OR(AD79="**",AD79="***"),LEN(AQ79)&gt;0),"$$","")))),IF(AND(OR(AD79="**",AD79="***"),LEN(AQ79)&gt;0),"$$","")),IF(AND(T79&lt;2,AQ79="#"),"#",""))</f>
        <v/>
      </c>
      <c r="AV79" s="48" t="str">
        <f>IF(LEN(AN79)&gt;0,IF(AG79="**","$$",IF(AG79="***","$$$",IF(AD79="***",IF(OR(AB79="***",LEN(AQ79)&gt;0),"$$$",""),""))),"")</f>
        <v/>
      </c>
      <c r="AW79" s="26" t="s">
        <v>78</v>
      </c>
      <c r="AX79" s="64">
        <v>35</v>
      </c>
      <c r="AY79" s="65">
        <v>1026</v>
      </c>
      <c r="AZ79" s="24" t="s">
        <v>1291</v>
      </c>
      <c r="BA79" s="29">
        <v>89.919131371157903</v>
      </c>
      <c r="BB79" s="66">
        <v>89.500464704491193</v>
      </c>
      <c r="BC79" s="54" t="s">
        <v>2765</v>
      </c>
      <c r="BD79" s="29">
        <v>1</v>
      </c>
      <c r="BE79" s="55"/>
      <c r="BF79" s="55"/>
      <c r="BG79" s="55"/>
      <c r="BH79" s="55"/>
      <c r="BI79" s="190" t="s">
        <v>2604</v>
      </c>
      <c r="BJ79" s="68" t="s">
        <v>162</v>
      </c>
      <c r="BK79" s="68" t="s">
        <v>842</v>
      </c>
      <c r="BL79" s="69" t="s">
        <v>1076</v>
      </c>
      <c r="BM79" s="68" t="s">
        <v>2472</v>
      </c>
      <c r="BN79" s="68" t="s">
        <v>142</v>
      </c>
      <c r="BO79" s="17"/>
      <c r="BP79" s="29">
        <v>127</v>
      </c>
      <c r="BQ79" s="29">
        <v>0</v>
      </c>
      <c r="BR79" s="56">
        <v>96.95</v>
      </c>
      <c r="BS79" s="76" t="s">
        <v>432</v>
      </c>
      <c r="BT79" s="26"/>
      <c r="BU79" s="26"/>
      <c r="BV79" s="26"/>
      <c r="BW79" s="26" t="s">
        <v>79</v>
      </c>
      <c r="BX79" s="17"/>
      <c r="BY79" s="17"/>
      <c r="BZ79" s="49" t="str">
        <f>IF(AND(S79&gt;=3,AND(OR(AND(I79&lt;=7,I79-K79&gt;=3),AND(K79&lt;=7,K79-M79&gt;=3)),N79&lt;=4)),6,IF(S79&gt;=3,"3T",IF(AND(OR(AND(I79&lt;=7,I79-K79&gt;=3),AND(K79&lt;=7,K79-M79&gt;=3)),N79&lt;=4),"3P","")))</f>
        <v/>
      </c>
    </row>
    <row r="80" spans="1:78" ht="15.95" customHeight="1" x14ac:dyDescent="0.25">
      <c r="A80" s="162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  <c r="Z80" s="155"/>
      <c r="AA80" s="155"/>
      <c r="AB80" s="155"/>
      <c r="AC80" s="155"/>
      <c r="AD80" s="155"/>
      <c r="AE80" s="155"/>
      <c r="AF80" s="155"/>
      <c r="AG80" s="155"/>
      <c r="AH80" s="155"/>
      <c r="AI80" s="155"/>
      <c r="AJ80" s="155"/>
      <c r="AK80" s="155"/>
      <c r="AL80" s="155"/>
      <c r="AM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  <c r="BR80" s="155"/>
      <c r="BS80" s="155"/>
      <c r="BT80" s="155"/>
      <c r="BU80" s="155"/>
      <c r="BV80" s="155"/>
      <c r="BW80" s="155"/>
      <c r="BX80" s="155"/>
      <c r="BY80" s="17"/>
      <c r="BZ80" s="49"/>
    </row>
    <row r="81" spans="1:78" ht="18.75" customHeight="1" x14ac:dyDescent="0.25">
      <c r="A81" s="17"/>
      <c r="B81" s="164" t="s">
        <v>1291</v>
      </c>
      <c r="C81" s="164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65" t="s">
        <v>476</v>
      </c>
      <c r="R81" s="165"/>
      <c r="S81" s="17"/>
      <c r="T81" s="121" t="s">
        <v>361</v>
      </c>
      <c r="U81" s="17"/>
      <c r="V81" s="17"/>
      <c r="W81" s="17"/>
      <c r="X81" s="91">
        <v>70</v>
      </c>
      <c r="Y81" s="92" t="s">
        <v>434</v>
      </c>
      <c r="Z81" s="93">
        <v>35</v>
      </c>
      <c r="AA81" s="94">
        <v>1</v>
      </c>
      <c r="AB81" s="17"/>
      <c r="AC81" s="17"/>
      <c r="AD81" s="17"/>
      <c r="AE81" s="17"/>
      <c r="AF81" s="17"/>
      <c r="AG81" s="17"/>
      <c r="AH81" s="17"/>
      <c r="AI81" s="91">
        <v>70</v>
      </c>
      <c r="AJ81" s="17"/>
      <c r="AK81" s="17"/>
      <c r="AL81" s="17"/>
      <c r="AM81" s="91">
        <v>70</v>
      </c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66">
        <v>0</v>
      </c>
      <c r="AY81" s="95">
        <v>1024</v>
      </c>
      <c r="AZ81" s="17"/>
      <c r="BA81" s="17"/>
      <c r="BB81" s="17"/>
      <c r="BC81" s="17"/>
      <c r="BD81" s="17"/>
      <c r="BE81" s="17"/>
      <c r="BF81" s="17"/>
      <c r="BG81" s="17"/>
      <c r="BH81" s="17"/>
      <c r="BI81" s="187"/>
      <c r="BJ81" s="17"/>
      <c r="BK81" s="17"/>
      <c r="BL81" s="17"/>
      <c r="BM81" s="17"/>
      <c r="BN81" s="17"/>
      <c r="BO81" s="17"/>
      <c r="BP81" s="92" t="s">
        <v>434</v>
      </c>
      <c r="BQ81" s="17"/>
      <c r="BR81" s="17"/>
      <c r="BS81" s="17"/>
      <c r="BT81" s="17"/>
      <c r="BU81" s="17"/>
      <c r="BV81" s="17"/>
      <c r="BW81" s="17"/>
      <c r="BX81" s="29">
        <v>0</v>
      </c>
      <c r="BY81" s="26" t="s">
        <v>149</v>
      </c>
      <c r="BZ81" s="17"/>
    </row>
    <row r="82" spans="1:78" x14ac:dyDescent="0.25">
      <c r="A82" s="17"/>
      <c r="B82" s="164"/>
      <c r="C82" s="164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68" t="s">
        <v>2766</v>
      </c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  <c r="AK82" s="168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67"/>
      <c r="AY82" s="105" t="s">
        <v>412</v>
      </c>
      <c r="AZ82" s="17"/>
      <c r="BA82" s="17"/>
      <c r="BB82" s="17"/>
      <c r="BC82" s="17"/>
      <c r="BD82" s="17"/>
      <c r="BE82" s="17"/>
      <c r="BF82" s="17"/>
      <c r="BG82" s="17"/>
      <c r="BH82" s="17"/>
      <c r="BI82" s="18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</row>
    <row r="83" spans="1:78" ht="30" customHeight="1" x14ac:dyDescent="0.25">
      <c r="A83" s="169" t="s">
        <v>2767</v>
      </c>
      <c r="B83" s="153"/>
      <c r="C83" s="153"/>
      <c r="D83" s="153"/>
      <c r="E83" s="153"/>
      <c r="F83" s="153"/>
      <c r="G83" s="153"/>
      <c r="H83" s="153"/>
      <c r="I83" s="153"/>
      <c r="J83" s="153"/>
      <c r="K83" s="153"/>
      <c r="L83" s="153"/>
      <c r="M83" s="153"/>
      <c r="N83" s="153"/>
      <c r="O83" s="153"/>
      <c r="P83" s="153"/>
      <c r="Q83" s="153"/>
      <c r="R83" s="153"/>
      <c r="S83" s="153"/>
      <c r="T83" s="153"/>
      <c r="U83" s="153"/>
      <c r="V83" s="153"/>
      <c r="W83" s="153"/>
      <c r="X83" s="153"/>
      <c r="Y83" s="153"/>
      <c r="Z83" s="153"/>
      <c r="AA83" s="153"/>
      <c r="AB83" s="153"/>
      <c r="AC83" s="153"/>
      <c r="AD83" s="153"/>
      <c r="AE83" s="153"/>
      <c r="AF83" s="153"/>
      <c r="AG83" s="153"/>
      <c r="AH83" s="153"/>
      <c r="AI83" s="153"/>
      <c r="AJ83" s="153"/>
      <c r="AK83" s="153"/>
      <c r="AL83" s="153"/>
      <c r="AM83" s="153"/>
      <c r="AN83" s="153"/>
      <c r="AO83" s="153"/>
      <c r="AP83" s="153"/>
      <c r="AQ83" s="153"/>
      <c r="AR83" s="153"/>
      <c r="AS83" s="153"/>
      <c r="AT83" s="153"/>
      <c r="AU83" s="153"/>
      <c r="AV83" s="153"/>
      <c r="AW83" s="153"/>
      <c r="AX83" s="153"/>
      <c r="AY83" s="153"/>
      <c r="AZ83" s="153"/>
      <c r="BA83" s="153"/>
      <c r="BB83" s="153"/>
      <c r="BC83" s="153"/>
      <c r="BD83" s="153"/>
      <c r="BE83" s="153"/>
      <c r="BF83" s="153"/>
      <c r="BG83" s="153"/>
      <c r="BH83" s="153"/>
      <c r="BI83" s="153"/>
      <c r="BJ83" s="153"/>
      <c r="BK83" s="153"/>
      <c r="BL83" s="153"/>
      <c r="BM83" s="153"/>
      <c r="BN83" s="153"/>
      <c r="BO83" s="153"/>
      <c r="BP83" s="153"/>
      <c r="BQ83" s="153"/>
      <c r="BR83" s="153"/>
      <c r="BS83" s="153"/>
      <c r="BT83" s="153"/>
      <c r="BU83" s="153"/>
      <c r="BV83" s="153"/>
      <c r="BW83" s="153"/>
      <c r="BX83" s="153"/>
      <c r="BY83" s="17"/>
      <c r="BZ83" s="17"/>
    </row>
    <row r="84" spans="1:78" x14ac:dyDescent="0.25">
      <c r="A84" s="18" t="s">
        <v>1</v>
      </c>
      <c r="B84" s="18" t="s">
        <v>2</v>
      </c>
      <c r="C84" s="18" t="s">
        <v>3</v>
      </c>
      <c r="D84" s="19"/>
      <c r="E84" s="19"/>
      <c r="F84" s="18" t="s">
        <v>4</v>
      </c>
      <c r="G84" s="20" t="s">
        <v>5</v>
      </c>
      <c r="H84" s="21" t="s">
        <v>6</v>
      </c>
      <c r="I84" s="154" t="s">
        <v>7</v>
      </c>
      <c r="J84" s="155"/>
      <c r="K84" s="155"/>
      <c r="L84" s="155"/>
      <c r="M84" s="155"/>
      <c r="N84" s="155"/>
      <c r="O84" s="21" t="s">
        <v>8</v>
      </c>
      <c r="P84" s="21" t="s">
        <v>9</v>
      </c>
      <c r="Q84" s="22" t="s">
        <v>10</v>
      </c>
      <c r="R84" s="22" t="s">
        <v>11</v>
      </c>
      <c r="S84" s="21" t="s">
        <v>12</v>
      </c>
      <c r="T84" s="21" t="s">
        <v>13</v>
      </c>
      <c r="U84" s="21" t="s">
        <v>14</v>
      </c>
      <c r="V84" s="21" t="s">
        <v>15</v>
      </c>
      <c r="W84" s="23" t="s">
        <v>16</v>
      </c>
      <c r="X84" s="21" t="s">
        <v>17</v>
      </c>
      <c r="Y84" s="21" t="s">
        <v>18</v>
      </c>
      <c r="Z84" s="21" t="s">
        <v>19</v>
      </c>
      <c r="AA84" s="21" t="s">
        <v>20</v>
      </c>
      <c r="AB84" s="21" t="s">
        <v>21</v>
      </c>
      <c r="AC84" s="21" t="s">
        <v>22</v>
      </c>
      <c r="AD84" s="21" t="s">
        <v>23</v>
      </c>
      <c r="AE84" s="21" t="s">
        <v>24</v>
      </c>
      <c r="AF84" s="21" t="s">
        <v>25</v>
      </c>
      <c r="AG84" s="21" t="s">
        <v>26</v>
      </c>
      <c r="AH84" s="21" t="s">
        <v>5</v>
      </c>
      <c r="AI84" s="21" t="s">
        <v>17</v>
      </c>
      <c r="AJ84" s="21" t="s">
        <v>27</v>
      </c>
      <c r="AK84" s="21" t="s">
        <v>28</v>
      </c>
      <c r="AL84" s="21" t="s">
        <v>29</v>
      </c>
      <c r="AM84" s="21" t="s">
        <v>17</v>
      </c>
      <c r="AN84" s="21" t="s">
        <v>30</v>
      </c>
      <c r="AO84" s="21" t="s">
        <v>31</v>
      </c>
      <c r="AP84" s="21" t="s">
        <v>32</v>
      </c>
      <c r="AQ84" s="21" t="s">
        <v>33</v>
      </c>
      <c r="AR84" s="21" t="s">
        <v>34</v>
      </c>
      <c r="AS84" s="21" t="s">
        <v>35</v>
      </c>
      <c r="AT84" s="21" t="s">
        <v>36</v>
      </c>
      <c r="AU84" s="21" t="s">
        <v>37</v>
      </c>
      <c r="AV84" s="21" t="s">
        <v>38</v>
      </c>
      <c r="AW84" s="21" t="s">
        <v>6</v>
      </c>
      <c r="AX84" s="21" t="s">
        <v>39</v>
      </c>
      <c r="AY84" s="21" t="s">
        <v>40</v>
      </c>
      <c r="AZ84" s="24" t="s">
        <v>41</v>
      </c>
      <c r="BA84" s="21" t="s">
        <v>42</v>
      </c>
      <c r="BB84" s="21" t="s">
        <v>43</v>
      </c>
      <c r="BC84" s="21" t="s">
        <v>44</v>
      </c>
      <c r="BD84" s="21" t="s">
        <v>45</v>
      </c>
      <c r="BE84" s="21" t="s">
        <v>46</v>
      </c>
      <c r="BF84" s="21" t="s">
        <v>47</v>
      </c>
      <c r="BG84" s="21" t="s">
        <v>48</v>
      </c>
      <c r="BH84" s="21" t="s">
        <v>49</v>
      </c>
      <c r="BI84" s="186"/>
      <c r="BJ84" s="25"/>
      <c r="BK84" s="25"/>
      <c r="BL84" s="25"/>
      <c r="BM84" s="25"/>
      <c r="BN84" s="25"/>
      <c r="BO84" s="25"/>
      <c r="BP84" s="21" t="s">
        <v>18</v>
      </c>
      <c r="BQ84" s="21" t="s">
        <v>31</v>
      </c>
      <c r="BR84" s="21" t="s">
        <v>50</v>
      </c>
      <c r="BS84" s="21" t="s">
        <v>51</v>
      </c>
      <c r="BT84" s="25"/>
      <c r="BU84" s="25"/>
      <c r="BV84" s="21" t="s">
        <v>24</v>
      </c>
      <c r="BW84" s="21" t="s">
        <v>16</v>
      </c>
      <c r="BX84" s="21" t="s">
        <v>52</v>
      </c>
      <c r="BY84" s="21" t="s">
        <v>53</v>
      </c>
      <c r="BZ84" s="21" t="s">
        <v>28</v>
      </c>
    </row>
    <row r="85" spans="1:78" ht="46.5" x14ac:dyDescent="0.25">
      <c r="A85" s="26" t="s">
        <v>2768</v>
      </c>
      <c r="B85" s="26" t="s">
        <v>820</v>
      </c>
      <c r="C85" s="27" t="s">
        <v>136</v>
      </c>
      <c r="D85" s="28" t="s">
        <v>166</v>
      </c>
      <c r="E85" s="28" t="s">
        <v>19</v>
      </c>
      <c r="F85" s="58">
        <v>1400</v>
      </c>
      <c r="G85" s="30">
        <v>8</v>
      </c>
      <c r="H85" s="31" t="s">
        <v>6</v>
      </c>
      <c r="I85" s="59">
        <v>12</v>
      </c>
      <c r="J85" s="33">
        <v>8</v>
      </c>
      <c r="K85" s="59">
        <v>12</v>
      </c>
      <c r="L85" s="33">
        <v>6</v>
      </c>
      <c r="M85" s="59">
        <v>11</v>
      </c>
      <c r="N85" s="33">
        <v>10</v>
      </c>
      <c r="O85" s="29">
        <v>4.0000000000000204</v>
      </c>
      <c r="P85" s="37">
        <v>0.61875000000000102</v>
      </c>
      <c r="Q85" s="35">
        <v>84.502325878153599</v>
      </c>
      <c r="R85" s="35">
        <v>-0.14883706092319901</v>
      </c>
      <c r="S85" s="37">
        <v>1</v>
      </c>
      <c r="T85" s="61">
        <v>-3.25</v>
      </c>
      <c r="U85" s="29">
        <v>-2.8999999999999901</v>
      </c>
      <c r="V85" s="60">
        <v>-5.4999999999999902</v>
      </c>
      <c r="W85" s="39"/>
      <c r="X85" s="62">
        <v>77</v>
      </c>
      <c r="Y85" s="29">
        <v>133</v>
      </c>
      <c r="Z85" s="17"/>
      <c r="AA85" s="26" t="s">
        <v>57</v>
      </c>
      <c r="AB85" s="41" t="s">
        <v>58</v>
      </c>
      <c r="AC85" s="42" t="str">
        <f>"" &amp; IF(AND(S85&lt;=-1.5,NOT(ISBLANK(AQ85))),"Z","")</f>
        <v/>
      </c>
      <c r="AD85" s="48" t="str">
        <f>IF(AND(ISNUMBER(BD85),VALUE(BD85)&gt;=3,VALUE(T85)&gt;=-0.5),IF(AND(VALUE(Q85)&gt;=94,VALUE(Q85)&lt;444), IF(VALUE(P85)&gt;=2,"***","**"),"*"),"")</f>
        <v/>
      </c>
      <c r="AE85" s="44"/>
      <c r="AF85" s="45"/>
      <c r="AG85" s="63" t="str">
        <f>IF(OR(F85&lt;1401,F85&gt;=1600),IF(AND(OR(AB85="*",AB85="***",AB85="E*",AB85="E***"),P85&gt;=2,T85&gt;-2.1),IF(AND(ISNUMBER(BD85),VALUE(BD85)&gt;2),"**","*"),""),"")</f>
        <v/>
      </c>
      <c r="AH85" s="30">
        <v>8</v>
      </c>
      <c r="AI85" s="62">
        <v>77</v>
      </c>
      <c r="AJ85" s="48" t="str">
        <f>IF(AND(S85&gt;=2,T85&gt;=0),IF(AND(ISNUMBER(BD85),VALUE(BD85)&gt;=3),IF(LEN(AQ85)&gt;0,"***","**"),"*"),"")</f>
        <v/>
      </c>
      <c r="AK85" s="42" t="str">
        <f>IF(AND(S85&gt;=3,AND(OR(AND(I85&lt;=7,I85-K85&gt;=3),AND(K85&lt;=7,K85-M85&gt;=3)),N85&lt;=4)),6,IF(S85&gt;=3,"3T",IF(AND(OR(AND(I85&lt;=7,I85-K85&gt;=3),AND(K85&lt;=7,K85-M85&gt;=3)),N85&lt;=4),"3P","")))</f>
        <v/>
      </c>
      <c r="AL85" s="63" t="str">
        <f>IF(OR(K85-M85&gt;=5,T85&gt;4.9,AND(K85-M85&gt;=1,T85&gt;5)),IF(P85&lt;-3,"***",IF(P85&lt;0,"**","*")),"")</f>
        <v/>
      </c>
      <c r="AM85" s="62">
        <v>77</v>
      </c>
      <c r="AN85" s="49" t="str">
        <f>IF(AND(OR(M85=1,M85=2,M85=3,M85=4),Q85&gt;=97.5),"G",IF(OR(AND(N85&lt;=3,M85&lt;8,T85&gt;-1.6,Q85&gt;=95,Q85&lt;300),AND(OR(M85=1,M85=2,M85=3),Q85&lt;97.5)),"GR",""))</f>
        <v/>
      </c>
      <c r="AO85" s="29">
        <v>0</v>
      </c>
      <c r="AP85" s="28"/>
      <c r="AQ85" s="28"/>
      <c r="AR85" s="28"/>
      <c r="AS85" s="28"/>
      <c r="AT85" s="50" t="str">
        <f>IF(LEN(AN85)&gt;0,IF(AL85="**","$",IF(AL85="***",IF(LEN(AQ85)&gt;0,"$$$","$$"), "")), "")</f>
        <v/>
      </c>
      <c r="AU85" s="48" t="str">
        <f>CONCATENATE(IF(LEN(AN85)&gt;0,IF(AND(AD85="**",AB85="*"),IF(LEN(AQ85)&gt;0,"$$$","$$"),IF(AJ85="***","$$$",IF(AND(AJ85="**",AB85="*"),"$$",IF(AND(OR(AD85="**",AD85="***"),LEN(AQ85)&gt;0),"$$","")))),IF(AND(OR(AD85="**",AD85="***"),LEN(AQ85)&gt;0),"$$","")),IF(AND(T85&lt;2,AQ85="#"),"#",""))</f>
        <v/>
      </c>
      <c r="AV85" s="48" t="str">
        <f>IF(LEN(AN85)&gt;0,IF(AG85="**","$$",IF(AG85="***","$$$",IF(AD85="***",IF(OR(AB85="***",LEN(AQ85)&gt;0),"$$$",""),""))),"")</f>
        <v/>
      </c>
      <c r="AW85" s="26" t="s">
        <v>6</v>
      </c>
      <c r="AX85" s="51">
        <v>77</v>
      </c>
      <c r="AY85" s="65">
        <v>1175</v>
      </c>
      <c r="AZ85" s="24" t="s">
        <v>59</v>
      </c>
      <c r="BA85" s="29">
        <v>75.702325878153601</v>
      </c>
      <c r="BB85" s="66">
        <v>78.464992544820305</v>
      </c>
      <c r="BC85" s="54" t="s">
        <v>358</v>
      </c>
      <c r="BD85" s="29">
        <v>1</v>
      </c>
      <c r="BE85" s="55"/>
      <c r="BF85" s="55"/>
      <c r="BG85" s="55"/>
      <c r="BH85" s="55"/>
      <c r="BI85" s="189" t="s">
        <v>1945</v>
      </c>
      <c r="BJ85" s="69" t="s">
        <v>1674</v>
      </c>
      <c r="BK85" s="69" t="s">
        <v>795</v>
      </c>
      <c r="BL85" s="69" t="s">
        <v>1779</v>
      </c>
      <c r="BM85" s="69" t="s">
        <v>1675</v>
      </c>
      <c r="BN85" s="69" t="s">
        <v>1780</v>
      </c>
      <c r="BO85" s="17"/>
      <c r="BP85" s="29">
        <v>133</v>
      </c>
      <c r="BQ85" s="29">
        <v>0</v>
      </c>
      <c r="BR85" s="56">
        <v>98.25</v>
      </c>
      <c r="BS85" s="57" t="s">
        <v>61</v>
      </c>
      <c r="BT85" s="26" t="s">
        <v>166</v>
      </c>
      <c r="BU85" s="26" t="s">
        <v>19</v>
      </c>
      <c r="BV85" s="26"/>
      <c r="BW85" s="26"/>
      <c r="BX85" s="17"/>
      <c r="BY85" s="17"/>
      <c r="BZ85" s="49" t="str">
        <f>IF(AND(S85&gt;=3,AND(OR(AND(I85&lt;=7,I85-K85&gt;=3),AND(K85&lt;=7,K85-M85&gt;=3)),N85&lt;=4)),6,IF(S85&gt;=3,"3T",IF(AND(OR(AND(I85&lt;=7,I85-K85&gt;=3),AND(K85&lt;=7,K85-M85&gt;=3)),N85&lt;=4),"3P","")))</f>
        <v/>
      </c>
    </row>
    <row r="86" spans="1:78" ht="46.5" x14ac:dyDescent="0.25">
      <c r="A86" s="26" t="s">
        <v>2768</v>
      </c>
      <c r="B86" s="26" t="s">
        <v>997</v>
      </c>
      <c r="C86" s="27" t="s">
        <v>136</v>
      </c>
      <c r="D86" s="28" t="s">
        <v>166</v>
      </c>
      <c r="E86" s="28"/>
      <c r="F86" s="29">
        <v>1600</v>
      </c>
      <c r="G86" s="30">
        <v>10</v>
      </c>
      <c r="H86" s="31" t="s">
        <v>25</v>
      </c>
      <c r="I86" s="59">
        <v>6</v>
      </c>
      <c r="J86" s="33">
        <v>5</v>
      </c>
      <c r="K86" s="59">
        <v>10</v>
      </c>
      <c r="L86" s="33">
        <v>8</v>
      </c>
      <c r="M86" s="59">
        <v>8</v>
      </c>
      <c r="N86" s="33">
        <v>9</v>
      </c>
      <c r="O86" s="29">
        <v>3.9500000000000299</v>
      </c>
      <c r="P86" s="37">
        <v>3.8750000000000302</v>
      </c>
      <c r="Q86" s="35">
        <v>90.456609271464899</v>
      </c>
      <c r="R86" s="36">
        <v>2.5283046357323999</v>
      </c>
      <c r="S86" s="37">
        <v>-3</v>
      </c>
      <c r="T86" s="61">
        <v>-1.5</v>
      </c>
      <c r="U86" s="29">
        <v>-4.8</v>
      </c>
      <c r="V86" s="60">
        <v>-5.9</v>
      </c>
      <c r="W86" s="39"/>
      <c r="X86" s="40">
        <v>77</v>
      </c>
      <c r="Y86" s="29">
        <v>135</v>
      </c>
      <c r="Z86" s="29">
        <v>27</v>
      </c>
      <c r="AA86" s="26" t="s">
        <v>57</v>
      </c>
      <c r="AB86" s="41" t="s">
        <v>58</v>
      </c>
      <c r="AC86" s="42" t="str">
        <f>"" &amp; IF(AND(S86&lt;=-1.5,NOT(ISBLANK(AQ86))),"Z","")</f>
        <v/>
      </c>
      <c r="AD86" s="43" t="str">
        <f>IF(AND(ISNUMBER(BD86),VALUE(BD86)&gt;=3,VALUE(T86)&gt;=-0.5),IF(AND(VALUE(Q86)&gt;=94,VALUE(Q86)&lt;444), IF(VALUE(P86)&gt;=2,"***","**"),"*"),"")</f>
        <v/>
      </c>
      <c r="AE86" s="44"/>
      <c r="AF86" s="45"/>
      <c r="AG86" s="63" t="str">
        <f>IF(OR(F86&lt;1401,F86&gt;=1600),IF(AND(OR(AB86="*",AB86="***",AB86="E*",AB86="E***"),P86&gt;=2,T86&gt;-2.1),IF(AND(ISNUMBER(BD86),VALUE(BD86)&gt;2),"**","*"),""),"")</f>
        <v/>
      </c>
      <c r="AH86" s="30">
        <v>10</v>
      </c>
      <c r="AI86" s="47">
        <v>77</v>
      </c>
      <c r="AJ86" s="48" t="str">
        <f>IF(AND(S86&gt;=2,T86&gt;=0),IF(AND(ISNUMBER(BD86),VALUE(BD86)&gt;=3),IF(LEN(AQ86)&gt;0,"***","**"),"*"),"")</f>
        <v/>
      </c>
      <c r="AK86" s="42" t="str">
        <f>IF(AND(S86&gt;=3,AND(OR(AND(I86&lt;=7,I86-K86&gt;=3),AND(K86&lt;=7,K86-M86&gt;=3)),N86&lt;=4)),6,IF(S86&gt;=3,"3T",IF(AND(OR(AND(I86&lt;=7,I86-K86&gt;=3),AND(K86&lt;=7,K86-M86&gt;=3)),N86&lt;=4),"3P","")))</f>
        <v/>
      </c>
      <c r="AL86" s="46" t="str">
        <f>IF(OR(K86-M86&gt;=5,T86&gt;4.9,AND(K86-M86&gt;=1,T86&gt;5)),IF(P86&lt;-3,"***",IF(P86&lt;0,"**","*")),"")</f>
        <v/>
      </c>
      <c r="AM86" s="40">
        <v>77</v>
      </c>
      <c r="AN86" s="49" t="str">
        <f>CONCATENATE(IF(AND(OR(M86=1,M86=2,M86=3,M86=4),Q86&gt;=97.5),"G",IF(OR(AND(N86&lt;=3,M86&lt;8,T86&gt;-1.6,Q86&gt;=95,Q86&lt;300),AND(OR(M86=1,M86=2,M86=3),Q86&lt;97.5)),"GR","")),"*")</f>
        <v>*</v>
      </c>
      <c r="AO86" s="29">
        <v>0</v>
      </c>
      <c r="AP86" s="28"/>
      <c r="AQ86" s="28"/>
      <c r="AR86" s="28"/>
      <c r="AS86" s="28"/>
      <c r="AT86" s="50" t="str">
        <f>IF(LEN(AN86)&gt;0,IF(AL86="**","$",IF(AL86="***",IF(LEN(AQ86)&gt;0,"$$$","$$"), "")), "")</f>
        <v/>
      </c>
      <c r="AU86" s="48" t="str">
        <f>CONCATENATE(IF(LEN(AN86)&gt;0,IF(AND(AD86="**",AB86="*"),IF(LEN(AQ86)&gt;0,"$$$","$$"),IF(AJ86="***","$$$",IF(AND(AJ86="**",AB86="*"),"$$",IF(AND(OR(AD86="**",AD86="***"),LEN(AQ86)&gt;0),"$$","")))),IF(AND(OR(AD86="**",AD86="***"),LEN(AQ86)&gt;0),"$$","")),IF(AND(T86&lt;2,AQ86="#"),"#",""))</f>
        <v/>
      </c>
      <c r="AV86" s="48" t="str">
        <f>IF(LEN(AN86)&gt;0,IF(AG86="**","$$",IF(AG86="***","$$$",IF(AD86="***",IF(OR(AB86="***",LEN(AQ86)&gt;0),"$$$",""),""))),"")</f>
        <v/>
      </c>
      <c r="AW86" s="26" t="s">
        <v>25</v>
      </c>
      <c r="AX86" s="74">
        <v>31</v>
      </c>
      <c r="AY86" s="52">
        <v>1172</v>
      </c>
      <c r="AZ86" s="24" t="s">
        <v>59</v>
      </c>
      <c r="BA86" s="29">
        <v>81.556609271464794</v>
      </c>
      <c r="BB86" s="53">
        <v>86.756609271464797</v>
      </c>
      <c r="BC86" s="54" t="s">
        <v>2769</v>
      </c>
      <c r="BD86" s="29">
        <v>3</v>
      </c>
      <c r="BE86" s="55"/>
      <c r="BF86" s="55"/>
      <c r="BG86" s="55"/>
      <c r="BH86" s="55"/>
      <c r="BI86" s="189" t="s">
        <v>2770</v>
      </c>
      <c r="BJ86" s="69" t="s">
        <v>1794</v>
      </c>
      <c r="BK86" s="68" t="s">
        <v>1988</v>
      </c>
      <c r="BL86" s="68" t="s">
        <v>1841</v>
      </c>
      <c r="BM86" s="69" t="s">
        <v>2399</v>
      </c>
      <c r="BN86" s="69" t="s">
        <v>2434</v>
      </c>
      <c r="BO86" s="17"/>
      <c r="BP86" s="29">
        <v>135</v>
      </c>
      <c r="BQ86" s="29">
        <v>0</v>
      </c>
      <c r="BR86" s="56">
        <v>99.15</v>
      </c>
      <c r="BS86" s="57" t="s">
        <v>631</v>
      </c>
      <c r="BT86" s="26" t="s">
        <v>166</v>
      </c>
      <c r="BU86" s="26"/>
      <c r="BV86" s="26"/>
      <c r="BW86" s="26"/>
      <c r="BX86" s="17"/>
      <c r="BY86" s="17"/>
      <c r="BZ86" s="49" t="str">
        <f>IF(AND(S86&gt;=3,AND(OR(AND(I86&lt;=7,I86-K86&gt;=3),AND(K86&lt;=7,K86-M86&gt;=3)),N86&lt;=4)),6,IF(S86&gt;=3,"3T",IF(AND(OR(AND(I86&lt;=7,I86-K86&gt;=3),AND(K86&lt;=7,K86-M86&gt;=3)),N86&lt;=4),"3P","")))</f>
        <v/>
      </c>
    </row>
    <row r="87" spans="1:78" ht="42" customHeight="1" x14ac:dyDescent="0.25">
      <c r="A87" s="162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  <c r="AA87" s="155"/>
      <c r="AB87" s="155"/>
      <c r="AC87" s="155"/>
      <c r="AD87" s="155"/>
      <c r="AE87" s="155"/>
      <c r="AF87" s="155"/>
      <c r="AG87" s="155"/>
      <c r="AH87" s="155"/>
      <c r="AI87" s="155"/>
      <c r="AJ87" s="155"/>
      <c r="AK87" s="155"/>
      <c r="AL87" s="155"/>
      <c r="AM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  <c r="BR87" s="155"/>
      <c r="BS87" s="155"/>
      <c r="BT87" s="155"/>
      <c r="BU87" s="155"/>
      <c r="BV87" s="155"/>
      <c r="BW87" s="155"/>
      <c r="BX87" s="155"/>
      <c r="BY87" s="17"/>
      <c r="BZ87" s="49"/>
    </row>
    <row r="88" spans="1:78" ht="46.5" x14ac:dyDescent="0.25">
      <c r="A88" s="26" t="s">
        <v>2768</v>
      </c>
      <c r="B88" s="26" t="s">
        <v>545</v>
      </c>
      <c r="C88" s="27" t="s">
        <v>352</v>
      </c>
      <c r="D88" s="28"/>
      <c r="E88" s="28"/>
      <c r="F88" s="58">
        <v>1400</v>
      </c>
      <c r="G88" s="80">
        <v>3</v>
      </c>
      <c r="H88" s="31" t="s">
        <v>78</v>
      </c>
      <c r="I88" s="32">
        <v>8</v>
      </c>
      <c r="J88" s="33">
        <v>6</v>
      </c>
      <c r="K88" s="32">
        <v>6</v>
      </c>
      <c r="L88" s="33">
        <v>4</v>
      </c>
      <c r="M88" s="32">
        <v>6</v>
      </c>
      <c r="N88" s="33">
        <v>2</v>
      </c>
      <c r="O88" s="29">
        <v>5.1000000000000201</v>
      </c>
      <c r="P88" s="29">
        <v>3.76000000000001</v>
      </c>
      <c r="Q88" s="35">
        <v>99.854977108257998</v>
      </c>
      <c r="R88" s="36">
        <v>1.8274885541289601</v>
      </c>
      <c r="S88" s="37">
        <v>2</v>
      </c>
      <c r="T88" s="38">
        <v>1.5</v>
      </c>
      <c r="U88" s="29">
        <v>-2.0999999999999899</v>
      </c>
      <c r="V88" s="29">
        <v>-0.80000000000000104</v>
      </c>
      <c r="W88" s="39"/>
      <c r="X88" s="40">
        <v>73</v>
      </c>
      <c r="Y88" s="72">
        <v>129</v>
      </c>
      <c r="Z88" s="87">
        <v>162</v>
      </c>
      <c r="AA88" s="26" t="s">
        <v>57</v>
      </c>
      <c r="AB88" s="41" t="s">
        <v>58</v>
      </c>
      <c r="AC88" s="42" t="str">
        <f>"i" &amp; IF(AND(S88&lt;=-1.5,NOT(ISBLANK(AQ88))),"Z","")</f>
        <v>i</v>
      </c>
      <c r="AD88" s="43" t="str">
        <f>IF(AND(ISNUMBER(BD88),VALUE(BD88)&gt;=3,VALUE(T88)&gt;=-0.5),IF(AND(VALUE(Q88)&gt;=94,VALUE(Q88)&lt;444), IF(VALUE(P88)&gt;=2,"***","**"),"*"),"")</f>
        <v/>
      </c>
      <c r="AE88" s="48" t="str">
        <f>IF(AND(BD88&gt;2,OR(ISNUMBER(SEARCH("P",AA88)),ISNUMBER(SEARCH("EP",AA88)),ISNUMBER(SEARCH("E",AA88)))),"WP@",IF(BD88&gt;2,"W@",IF(OR(ISNUMBER(SEARCH("P",AA88)),ISNUMBER(SEARCH("EP",AA88)),ISNUMBER(SEARCH("E",AA88))),"P@","@")))</f>
        <v>@</v>
      </c>
      <c r="AF88" s="45"/>
      <c r="AG88" s="46" t="str">
        <f>IF(OR(F88&lt;1401,F88&gt;=1600),IF(AND(OR(AB88="*",AB88="***",AB88="E*",AB88="E***"),P88&gt;=2,T88&gt;-2.1),IF(AND(ISNUMBER(BD88),VALUE(BD88)&gt;2),"**","*"),""),"")</f>
        <v/>
      </c>
      <c r="AH88" s="30">
        <v>3</v>
      </c>
      <c r="AI88" s="47">
        <v>73</v>
      </c>
      <c r="AJ88" s="43" t="str">
        <f>IF(AND(S88&gt;=2,T88&gt;=0),IF(AND(ISNUMBER(BD88),VALUE(BD88)&gt;=3),IF(LEN(AQ88)&gt;0,"***","**"),"*"),"")</f>
        <v>*</v>
      </c>
      <c r="AK88" s="42" t="str">
        <f>IF(AND(S88&gt;=3,AND(OR(AND(I88&lt;=7,I88-K88&gt;=3),AND(K88&lt;=7,K88-M88&gt;=3)),N88&lt;=4)),6,IF(S88&gt;=3,"3T",IF(AND(OR(AND(I88&lt;=7,I88-K88&gt;=3),AND(K88&lt;=7,K88-M88&gt;=3)),N88&lt;=4),"3P","")))</f>
        <v/>
      </c>
      <c r="AL88" s="46" t="str">
        <f>IF(OR(K88-M88&gt;=5,T88&gt;4.9,AND(K88-M88&gt;=1,T88&gt;5)),IF(P88&lt;-3,"***",IF(P88&lt;0,"**","*")),"")</f>
        <v/>
      </c>
      <c r="AM88" s="116" t="s">
        <v>2771</v>
      </c>
      <c r="AN88" s="81" t="str">
        <f>IF(AND(OR(M88=1,M88=2,M88=3,M88=4),Q88&gt;=97.5),"G",IF(OR(AND(N88&lt;=3,M88&lt;8,T88&gt;-1.6,Q88&gt;=95,Q88&lt;300),AND(OR(M88=1,M88=2,M88=3),Q88&lt;97.5)),"GR",""))</f>
        <v>GR</v>
      </c>
      <c r="AO88" s="29">
        <v>0</v>
      </c>
      <c r="AP88" s="28"/>
      <c r="AQ88" s="28"/>
      <c r="AR88" s="28"/>
      <c r="AS88" s="28"/>
      <c r="AT88" s="50" t="str">
        <f>IF(LEN(AN88)&gt;0,IF(AL88="**","$",IF(AL88="***",IF(LEN(AQ88)&gt;0,"$$$","$$"), "")), "")</f>
        <v/>
      </c>
      <c r="AU88" s="48" t="str">
        <f>CONCATENATE(IF(LEN(AN88)&gt;0,IF(AND(AD88="**",AB88="*"),IF(LEN(AQ88)&gt;0,"$$$","$$"),IF(AJ88="***","$$$",IF(AND(AJ88="**",AB88="*"),"$$",IF(AND(OR(AD88="**",AD88="***"),LEN(AQ88)&gt;0),"$$","")))),IF(AND(OR(AD88="**",AD88="***"),LEN(AQ88)&gt;0),"$$","")),IF(AND(T88&lt;2,AQ88="#"),"#",""))</f>
        <v/>
      </c>
      <c r="AV88" s="48" t="str">
        <f>IF(LEN(AN88)&gt;0,IF(AG88="**","$$",IF(AG88="***","$$$",IF(AD88="***",IF(OR(AB88="***",LEN(AQ88)&gt;0),"$$$",""),""))),"")</f>
        <v/>
      </c>
      <c r="AW88" s="26" t="s">
        <v>78</v>
      </c>
      <c r="AX88" s="64">
        <v>66</v>
      </c>
      <c r="AY88" s="52">
        <v>1137</v>
      </c>
      <c r="AZ88" s="24" t="s">
        <v>59</v>
      </c>
      <c r="BA88" s="29">
        <v>93.654977108257896</v>
      </c>
      <c r="BB88" s="66">
        <v>97.254977108257904</v>
      </c>
      <c r="BC88" s="54" t="s">
        <v>2772</v>
      </c>
      <c r="BD88" s="29">
        <v>1</v>
      </c>
      <c r="BE88" s="100">
        <v>17.7777777777778</v>
      </c>
      <c r="BF88" s="55"/>
      <c r="BG88" s="102">
        <v>90</v>
      </c>
      <c r="BH88" s="55"/>
      <c r="BI88" s="190" t="s">
        <v>2674</v>
      </c>
      <c r="BJ88" s="68" t="s">
        <v>381</v>
      </c>
      <c r="BK88" s="68" t="s">
        <v>2675</v>
      </c>
      <c r="BL88" s="68" t="s">
        <v>336</v>
      </c>
      <c r="BM88" s="69" t="s">
        <v>1832</v>
      </c>
      <c r="BN88" s="68" t="s">
        <v>948</v>
      </c>
      <c r="BO88" s="17"/>
      <c r="BP88" s="29">
        <v>129</v>
      </c>
      <c r="BQ88" s="29">
        <v>0</v>
      </c>
      <c r="BR88" s="56">
        <v>100.95</v>
      </c>
      <c r="BS88" s="76" t="s">
        <v>108</v>
      </c>
      <c r="BT88" s="26"/>
      <c r="BU88" s="26"/>
      <c r="BV88" s="49" t="str">
        <f>IF(AND(BD88&gt;2,OR(ISNUMBER(SEARCH("P",AA88)),ISNUMBER(SEARCH("EP",AA88)),ISNUMBER(SEARCH("E",AA88)))),"WP@",IF(BD88&gt;2,"W@",IF(OR(ISNUMBER(SEARCH("P",AA88)),ISNUMBER(SEARCH("EP",AA88)),ISNUMBER(SEARCH("E",AA88))),"P@","@")))</f>
        <v>@</v>
      </c>
      <c r="BW88" s="26"/>
      <c r="BX88" s="17"/>
      <c r="BY88" s="17"/>
      <c r="BZ88" s="49" t="str">
        <f>IF(AND(S88&gt;=3,AND(OR(AND(I88&lt;=7,I88-K88&gt;=3),AND(K88&lt;=7,K88-M88&gt;=3)),N88&lt;=4)),6,IF(S88&gt;=3,"3T",IF(AND(OR(AND(I88&lt;=7,I88-K88&gt;=3),AND(K88&lt;=7,K88-M88&gt;=3)),N88&lt;=4),"3P","")))</f>
        <v/>
      </c>
    </row>
    <row r="89" spans="1:78" ht="46.5" x14ac:dyDescent="0.25">
      <c r="A89" s="26" t="s">
        <v>2768</v>
      </c>
      <c r="B89" s="26" t="s">
        <v>187</v>
      </c>
      <c r="C89" s="27" t="s">
        <v>212</v>
      </c>
      <c r="D89" s="28"/>
      <c r="E89" s="28"/>
      <c r="F89" s="58">
        <v>1400</v>
      </c>
      <c r="G89" s="30">
        <v>10</v>
      </c>
      <c r="H89" s="31" t="s">
        <v>6</v>
      </c>
      <c r="I89" s="59">
        <v>12</v>
      </c>
      <c r="J89" s="33">
        <v>11</v>
      </c>
      <c r="K89" s="59">
        <v>11</v>
      </c>
      <c r="L89" s="33">
        <v>6</v>
      </c>
      <c r="M89" s="59">
        <v>13</v>
      </c>
      <c r="N89" s="33">
        <v>12</v>
      </c>
      <c r="O89" s="29">
        <v>2.0500000000000198</v>
      </c>
      <c r="P89" s="37">
        <v>2.3187499999999899</v>
      </c>
      <c r="Q89" s="35">
        <v>83.982616594503</v>
      </c>
      <c r="R89" s="36">
        <v>1.4413082972514999</v>
      </c>
      <c r="S89" s="114">
        <v>5</v>
      </c>
      <c r="T89" s="61">
        <v>-5.5</v>
      </c>
      <c r="U89" s="29">
        <v>-1.05</v>
      </c>
      <c r="V89" s="60">
        <v>-5.4999999999999902</v>
      </c>
      <c r="W89" s="39" t="s">
        <v>79</v>
      </c>
      <c r="X89" s="62">
        <v>72</v>
      </c>
      <c r="Y89" s="29">
        <v>127</v>
      </c>
      <c r="Z89" s="29">
        <v>28</v>
      </c>
      <c r="AA89" s="26" t="s">
        <v>57</v>
      </c>
      <c r="AB89" s="41" t="s">
        <v>58</v>
      </c>
      <c r="AC89" s="42" t="str">
        <f>"" &amp; IF(AND(S89&lt;=-1.5,NOT(ISBLANK(AQ89))),"Z","")</f>
        <v/>
      </c>
      <c r="AD89" s="48" t="str">
        <f>IF(AND(ISNUMBER(BD89),VALUE(BD89)&gt;=3,VALUE(T89)&gt;=-0.5),IF(AND(VALUE(Q89)&gt;=94,VALUE(Q89)&lt;444), IF(VALUE(P89)&gt;=2,"***","**"),"*"),"")</f>
        <v/>
      </c>
      <c r="AE89" s="44"/>
      <c r="AF89" s="45"/>
      <c r="AG89" s="63" t="str">
        <f>IF(OR(F89&lt;1401,F89&gt;=1600),IF(AND(OR(AB89="*",AB89="***",AB89="E*",AB89="E***"),P89&gt;=2,T89&gt;-2.1),IF(AND(ISNUMBER(BD89),VALUE(BD89)&gt;2),"**","*"),""),"")</f>
        <v/>
      </c>
      <c r="AH89" s="30">
        <v>10</v>
      </c>
      <c r="AI89" s="62">
        <v>72</v>
      </c>
      <c r="AJ89" s="48" t="str">
        <f>IF(AND(S89&gt;=2,T89&gt;=0),IF(AND(ISNUMBER(BD89),VALUE(BD89)&gt;=3),IF(LEN(AQ89)&gt;0,"***","**"),"*"),"")</f>
        <v/>
      </c>
      <c r="AK89" s="42" t="str">
        <f>IF(AND(S89&gt;=3,AND(OR(AND(I89&lt;=7,I89-K89&gt;=3),AND(K89&lt;=7,K89-M89&gt;=3)),N89&lt;=4)),6,IF(S89&gt;=3,"3T",IF(AND(OR(AND(I89&lt;=7,I89-K89&gt;=3),AND(K89&lt;=7,K89-M89&gt;=3)),N89&lt;=4),"3P","")))</f>
        <v>3T</v>
      </c>
      <c r="AL89" s="63" t="str">
        <f>IF(OR(K89-M89&gt;=5,T89&gt;4.9,AND(K89-M89&gt;=1,T89&gt;5)),IF(P89&lt;-3,"***",IF(P89&lt;0,"**","*")),"")</f>
        <v/>
      </c>
      <c r="AM89" s="62">
        <v>72</v>
      </c>
      <c r="AN89" s="49" t="str">
        <f>IF(AND(OR(M89=1,M89=2,M89=3,M89=4),Q89&gt;=97.5),"G",IF(OR(AND(N89&lt;=3,M89&lt;8,T89&gt;-1.6,Q89&gt;=95,Q89&lt;300),AND(OR(M89=1,M89=2,M89=3),Q89&lt;97.5)),"GR",""))</f>
        <v/>
      </c>
      <c r="AO89" s="29">
        <v>-1</v>
      </c>
      <c r="AP89" s="28"/>
      <c r="AQ89" s="28"/>
      <c r="AR89" s="28"/>
      <c r="AS89" s="28"/>
      <c r="AT89" s="50" t="str">
        <f>IF(LEN(AN89)&gt;0,IF(AL89="**","$",IF(AL89="***",IF(LEN(AQ89)&gt;0,"$$$","$$"), "")), "")</f>
        <v/>
      </c>
      <c r="AU89" s="48" t="str">
        <f>CONCATENATE(IF(LEN(AN89)&gt;0,IF(AND(AD89="**",AB89="*"),IF(LEN(AQ89)&gt;0,"$$$","$$"),IF(AJ89="***","$$$",IF(AND(AJ89="**",AB89="*"),"$$",IF(AND(OR(AD89="**",AD89="***"),LEN(AQ89)&gt;0),"$$","")))),IF(AND(OR(AD89="**",AD89="***"),LEN(AQ89)&gt;0),"$$","")),IF(AND(T89&lt;2,AQ89="#"),"#",""))</f>
        <v/>
      </c>
      <c r="AV89" s="48" t="str">
        <f>IF(LEN(AN89)&gt;0,IF(AG89="**","$$",IF(AG89="***","$$$",IF(AD89="***",IF(OR(AB89="***",LEN(AQ89)&gt;0),"$$$",""),""))),"")</f>
        <v/>
      </c>
      <c r="AW89" s="26" t="s">
        <v>6</v>
      </c>
      <c r="AX89" s="74">
        <v>18</v>
      </c>
      <c r="AY89" s="65">
        <v>1115</v>
      </c>
      <c r="AZ89" s="24" t="s">
        <v>59</v>
      </c>
      <c r="BA89" s="29">
        <v>74.382616594503006</v>
      </c>
      <c r="BB89" s="66">
        <v>74.459949927836306</v>
      </c>
      <c r="BC89" s="54" t="s">
        <v>2773</v>
      </c>
      <c r="BD89" s="29">
        <v>1</v>
      </c>
      <c r="BE89" s="55"/>
      <c r="BF89" s="55"/>
      <c r="BG89" s="55"/>
      <c r="BH89" s="55"/>
      <c r="BI89" s="190" t="s">
        <v>2700</v>
      </c>
      <c r="BJ89" s="69" t="s">
        <v>383</v>
      </c>
      <c r="BK89" s="68" t="s">
        <v>382</v>
      </c>
      <c r="BL89" s="68" t="s">
        <v>2675</v>
      </c>
      <c r="BM89" s="68" t="s">
        <v>948</v>
      </c>
      <c r="BN89" s="68" t="s">
        <v>336</v>
      </c>
      <c r="BO89" s="17"/>
      <c r="BP89" s="29">
        <v>127</v>
      </c>
      <c r="BQ89" s="29">
        <v>-1</v>
      </c>
      <c r="BR89" s="56">
        <v>93.5</v>
      </c>
      <c r="BS89" s="76" t="s">
        <v>2166</v>
      </c>
      <c r="BT89" s="26"/>
      <c r="BU89" s="26"/>
      <c r="BV89" s="26"/>
      <c r="BW89" s="26" t="s">
        <v>79</v>
      </c>
      <c r="BX89" s="17"/>
      <c r="BY89" s="17"/>
      <c r="BZ89" s="49" t="str">
        <f>IF(AND(S89&gt;=3,AND(OR(AND(I89&lt;=7,I89-K89&gt;=3),AND(K89&lt;=7,K89-M89&gt;=3)),N89&lt;=4)),6,IF(S89&gt;=3,"3T",IF(AND(OR(AND(I89&lt;=7,I89-K89&gt;=3),AND(K89&lt;=7,K89-M89&gt;=3)),N89&lt;=4),"3P","")))</f>
        <v>3T</v>
      </c>
    </row>
    <row r="90" spans="1:78" ht="21.95" customHeight="1" x14ac:dyDescent="0.25">
      <c r="A90" s="162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  <c r="AA90" s="155"/>
      <c r="AB90" s="155"/>
      <c r="AC90" s="155"/>
      <c r="AD90" s="155"/>
      <c r="AE90" s="155"/>
      <c r="AF90" s="155"/>
      <c r="AG90" s="155"/>
      <c r="AH90" s="155"/>
      <c r="AI90" s="155"/>
      <c r="AJ90" s="155"/>
      <c r="AK90" s="155"/>
      <c r="AL90" s="155"/>
      <c r="AM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  <c r="BR90" s="155"/>
      <c r="BS90" s="155"/>
      <c r="BT90" s="155"/>
      <c r="BU90" s="155"/>
      <c r="BV90" s="155"/>
      <c r="BW90" s="155"/>
      <c r="BX90" s="155"/>
      <c r="BY90" s="17"/>
      <c r="BZ90" s="49"/>
    </row>
    <row r="91" spans="1:78" ht="36" customHeight="1" x14ac:dyDescent="0.25">
      <c r="A91" s="17"/>
      <c r="B91" s="173" t="s">
        <v>643</v>
      </c>
      <c r="C91" s="173"/>
      <c r="D91" s="17"/>
      <c r="E91" s="17"/>
      <c r="F91" s="17"/>
      <c r="G91" s="17"/>
      <c r="H91" s="17"/>
      <c r="I91" s="89" t="s">
        <v>150</v>
      </c>
      <c r="J91" s="89" t="s">
        <v>151</v>
      </c>
      <c r="K91" s="17"/>
      <c r="L91" s="17"/>
      <c r="M91" s="17"/>
      <c r="N91" s="17"/>
      <c r="O91" s="17"/>
      <c r="P91" s="17"/>
      <c r="Q91" s="165" t="s">
        <v>1511</v>
      </c>
      <c r="R91" s="165"/>
      <c r="S91" s="17"/>
      <c r="T91" s="90" t="s">
        <v>411</v>
      </c>
      <c r="U91" s="17"/>
      <c r="V91" s="17"/>
      <c r="W91" s="17"/>
      <c r="X91" s="91">
        <v>70</v>
      </c>
      <c r="Y91" s="113" t="s">
        <v>434</v>
      </c>
      <c r="Z91" s="93">
        <v>63</v>
      </c>
      <c r="AA91" s="104">
        <v>0</v>
      </c>
      <c r="AB91" s="17"/>
      <c r="AC91" s="17"/>
      <c r="AD91" s="17"/>
      <c r="AE91" s="17"/>
      <c r="AF91" s="17"/>
      <c r="AG91" s="17"/>
      <c r="AH91" s="17"/>
      <c r="AI91" s="91">
        <v>70</v>
      </c>
      <c r="AJ91" s="17"/>
      <c r="AK91" s="17"/>
      <c r="AL91" s="17"/>
      <c r="AM91" s="91">
        <v>70</v>
      </c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66">
        <v>0</v>
      </c>
      <c r="AY91" s="95">
        <v>1117</v>
      </c>
      <c r="AZ91" s="17"/>
      <c r="BA91" s="17"/>
      <c r="BB91" s="17"/>
      <c r="BC91" s="17"/>
      <c r="BD91" s="17"/>
      <c r="BE91" s="17"/>
      <c r="BF91" s="17"/>
      <c r="BG91" s="17"/>
      <c r="BH91" s="17"/>
      <c r="BI91" s="187"/>
      <c r="BJ91" s="17"/>
      <c r="BK91" s="17"/>
      <c r="BL91" s="17"/>
      <c r="BM91" s="17"/>
      <c r="BN91" s="17"/>
      <c r="BO91" s="17"/>
      <c r="BP91" s="113" t="s">
        <v>434</v>
      </c>
      <c r="BQ91" s="17"/>
      <c r="BR91" s="17"/>
      <c r="BS91" s="17"/>
      <c r="BT91" s="17"/>
      <c r="BU91" s="17"/>
      <c r="BV91" s="17"/>
      <c r="BW91" s="17"/>
      <c r="BX91" s="29">
        <v>0</v>
      </c>
      <c r="BY91" s="26" t="s">
        <v>149</v>
      </c>
      <c r="BZ91" s="17"/>
    </row>
    <row r="92" spans="1:78" x14ac:dyDescent="0.25">
      <c r="A92" s="17"/>
      <c r="B92" s="173"/>
      <c r="C92" s="173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68" t="s">
        <v>2774</v>
      </c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  <c r="AC92" s="168"/>
      <c r="AD92" s="168"/>
      <c r="AE92" s="168"/>
      <c r="AF92" s="168"/>
      <c r="AG92" s="168"/>
      <c r="AH92" s="168"/>
      <c r="AI92" s="168"/>
      <c r="AJ92" s="168"/>
      <c r="AK92" s="168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67"/>
      <c r="AY92" s="96" t="s">
        <v>412</v>
      </c>
      <c r="AZ92" s="17"/>
      <c r="BA92" s="17"/>
      <c r="BB92" s="17"/>
      <c r="BC92" s="17"/>
      <c r="BD92" s="17"/>
      <c r="BE92" s="17"/>
      <c r="BF92" s="17"/>
      <c r="BG92" s="17"/>
      <c r="BH92" s="17"/>
      <c r="BI92" s="18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</row>
    <row r="93" spans="1:78" ht="30" customHeight="1" x14ac:dyDescent="0.25">
      <c r="A93" s="172" t="s">
        <v>2775</v>
      </c>
      <c r="B93" s="153"/>
      <c r="C93" s="153"/>
      <c r="D93" s="153"/>
      <c r="E93" s="153"/>
      <c r="F93" s="153"/>
      <c r="G93" s="153"/>
      <c r="H93" s="153"/>
      <c r="I93" s="153"/>
      <c r="J93" s="153"/>
      <c r="K93" s="153"/>
      <c r="L93" s="153"/>
      <c r="M93" s="153"/>
      <c r="N93" s="153"/>
      <c r="O93" s="153"/>
      <c r="P93" s="153"/>
      <c r="Q93" s="153"/>
      <c r="R93" s="153"/>
      <c r="S93" s="153"/>
      <c r="T93" s="153"/>
      <c r="U93" s="153"/>
      <c r="V93" s="153"/>
      <c r="W93" s="153"/>
      <c r="X93" s="153"/>
      <c r="Y93" s="153"/>
      <c r="Z93" s="153"/>
      <c r="AA93" s="153"/>
      <c r="AB93" s="153"/>
      <c r="AC93" s="153"/>
      <c r="AD93" s="153"/>
      <c r="AE93" s="153"/>
      <c r="AF93" s="153"/>
      <c r="AG93" s="153"/>
      <c r="AH93" s="153"/>
      <c r="AI93" s="153"/>
      <c r="AJ93" s="153"/>
      <c r="AK93" s="153"/>
      <c r="AL93" s="153"/>
      <c r="AM93" s="153"/>
      <c r="AN93" s="153"/>
      <c r="AO93" s="153"/>
      <c r="AP93" s="153"/>
      <c r="AQ93" s="153"/>
      <c r="AR93" s="153"/>
      <c r="AS93" s="153"/>
      <c r="AT93" s="153"/>
      <c r="AU93" s="153"/>
      <c r="AV93" s="153"/>
      <c r="AW93" s="153"/>
      <c r="AX93" s="153"/>
      <c r="AY93" s="153"/>
      <c r="AZ93" s="153"/>
      <c r="BA93" s="153"/>
      <c r="BB93" s="153"/>
      <c r="BC93" s="153"/>
      <c r="BD93" s="153"/>
      <c r="BE93" s="153"/>
      <c r="BF93" s="153"/>
      <c r="BG93" s="153"/>
      <c r="BH93" s="153"/>
      <c r="BI93" s="153"/>
      <c r="BJ93" s="153"/>
      <c r="BK93" s="153"/>
      <c r="BL93" s="153"/>
      <c r="BM93" s="153"/>
      <c r="BN93" s="153"/>
      <c r="BO93" s="153"/>
      <c r="BP93" s="153"/>
      <c r="BQ93" s="153"/>
      <c r="BR93" s="153"/>
      <c r="BS93" s="153"/>
      <c r="BT93" s="153"/>
      <c r="BU93" s="153"/>
      <c r="BV93" s="153"/>
      <c r="BW93" s="153"/>
      <c r="BX93" s="153"/>
      <c r="BY93" s="17"/>
      <c r="BZ93" s="17"/>
    </row>
    <row r="94" spans="1:78" x14ac:dyDescent="0.25">
      <c r="A94" s="18" t="s">
        <v>1</v>
      </c>
      <c r="B94" s="18" t="s">
        <v>2</v>
      </c>
      <c r="C94" s="18" t="s">
        <v>3</v>
      </c>
      <c r="D94" s="19"/>
      <c r="E94" s="19"/>
      <c r="F94" s="18" t="s">
        <v>4</v>
      </c>
      <c r="G94" s="20" t="s">
        <v>5</v>
      </c>
      <c r="H94" s="21" t="s">
        <v>6</v>
      </c>
      <c r="I94" s="154" t="s">
        <v>7</v>
      </c>
      <c r="J94" s="155"/>
      <c r="K94" s="155"/>
      <c r="L94" s="155"/>
      <c r="M94" s="155"/>
      <c r="N94" s="155"/>
      <c r="O94" s="21" t="s">
        <v>8</v>
      </c>
      <c r="P94" s="21" t="s">
        <v>9</v>
      </c>
      <c r="Q94" s="22" t="s">
        <v>10</v>
      </c>
      <c r="R94" s="22" t="s">
        <v>11</v>
      </c>
      <c r="S94" s="21" t="s">
        <v>12</v>
      </c>
      <c r="T94" s="21" t="s">
        <v>13</v>
      </c>
      <c r="U94" s="21" t="s">
        <v>14</v>
      </c>
      <c r="V94" s="21" t="s">
        <v>15</v>
      </c>
      <c r="W94" s="23" t="s">
        <v>16</v>
      </c>
      <c r="X94" s="21" t="s">
        <v>17</v>
      </c>
      <c r="Y94" s="21" t="s">
        <v>18</v>
      </c>
      <c r="Z94" s="21" t="s">
        <v>19</v>
      </c>
      <c r="AA94" s="21" t="s">
        <v>20</v>
      </c>
      <c r="AB94" s="21" t="s">
        <v>21</v>
      </c>
      <c r="AC94" s="21" t="s">
        <v>22</v>
      </c>
      <c r="AD94" s="21" t="s">
        <v>23</v>
      </c>
      <c r="AE94" s="21" t="s">
        <v>24</v>
      </c>
      <c r="AF94" s="21" t="s">
        <v>25</v>
      </c>
      <c r="AG94" s="21" t="s">
        <v>26</v>
      </c>
      <c r="AH94" s="21" t="s">
        <v>5</v>
      </c>
      <c r="AI94" s="21" t="s">
        <v>17</v>
      </c>
      <c r="AJ94" s="21" t="s">
        <v>27</v>
      </c>
      <c r="AK94" s="21" t="s">
        <v>28</v>
      </c>
      <c r="AL94" s="21" t="s">
        <v>29</v>
      </c>
      <c r="AM94" s="21" t="s">
        <v>17</v>
      </c>
      <c r="AN94" s="21" t="s">
        <v>30</v>
      </c>
      <c r="AO94" s="21" t="s">
        <v>31</v>
      </c>
      <c r="AP94" s="21" t="s">
        <v>32</v>
      </c>
      <c r="AQ94" s="21" t="s">
        <v>33</v>
      </c>
      <c r="AR94" s="21" t="s">
        <v>34</v>
      </c>
      <c r="AS94" s="21" t="s">
        <v>35</v>
      </c>
      <c r="AT94" s="21" t="s">
        <v>36</v>
      </c>
      <c r="AU94" s="21" t="s">
        <v>37</v>
      </c>
      <c r="AV94" s="21" t="s">
        <v>38</v>
      </c>
      <c r="AW94" s="21" t="s">
        <v>6</v>
      </c>
      <c r="AX94" s="21" t="s">
        <v>39</v>
      </c>
      <c r="AY94" s="21" t="s">
        <v>40</v>
      </c>
      <c r="AZ94" s="24" t="s">
        <v>41</v>
      </c>
      <c r="BA94" s="21" t="s">
        <v>42</v>
      </c>
      <c r="BB94" s="21" t="s">
        <v>43</v>
      </c>
      <c r="BC94" s="21" t="s">
        <v>44</v>
      </c>
      <c r="BD94" s="21" t="s">
        <v>45</v>
      </c>
      <c r="BE94" s="21" t="s">
        <v>46</v>
      </c>
      <c r="BF94" s="21" t="s">
        <v>47</v>
      </c>
      <c r="BG94" s="21" t="s">
        <v>48</v>
      </c>
      <c r="BH94" s="21" t="s">
        <v>49</v>
      </c>
      <c r="BI94" s="186"/>
      <c r="BJ94" s="25"/>
      <c r="BK94" s="25"/>
      <c r="BL94" s="25"/>
      <c r="BM94" s="25"/>
      <c r="BN94" s="25"/>
      <c r="BO94" s="25"/>
      <c r="BP94" s="21" t="s">
        <v>18</v>
      </c>
      <c r="BQ94" s="21" t="s">
        <v>31</v>
      </c>
      <c r="BR94" s="21" t="s">
        <v>50</v>
      </c>
      <c r="BS94" s="21" t="s">
        <v>51</v>
      </c>
      <c r="BT94" s="25"/>
      <c r="BU94" s="25"/>
      <c r="BV94" s="21" t="s">
        <v>24</v>
      </c>
      <c r="BW94" s="21" t="s">
        <v>16</v>
      </c>
      <c r="BX94" s="21" t="s">
        <v>52</v>
      </c>
      <c r="BY94" s="21" t="s">
        <v>53</v>
      </c>
      <c r="BZ94" s="21" t="s">
        <v>28</v>
      </c>
    </row>
    <row r="95" spans="1:78" ht="46.5" x14ac:dyDescent="0.25">
      <c r="A95" s="26" t="s">
        <v>2776</v>
      </c>
      <c r="B95" s="26" t="s">
        <v>931</v>
      </c>
      <c r="C95" s="27" t="s">
        <v>870</v>
      </c>
      <c r="D95" s="28"/>
      <c r="E95" s="28" t="s">
        <v>166</v>
      </c>
      <c r="F95" s="29">
        <v>1800</v>
      </c>
      <c r="G95" s="30">
        <v>5</v>
      </c>
      <c r="H95" s="31" t="s">
        <v>221</v>
      </c>
      <c r="I95" s="32">
        <v>9</v>
      </c>
      <c r="J95" s="33">
        <v>6</v>
      </c>
      <c r="K95" s="32">
        <v>9</v>
      </c>
      <c r="L95" s="33">
        <v>4</v>
      </c>
      <c r="M95" s="32">
        <v>12</v>
      </c>
      <c r="N95" s="33">
        <v>3</v>
      </c>
      <c r="O95" s="29">
        <v>-0.79999999999998295</v>
      </c>
      <c r="P95" s="60">
        <v>0.483333333333344</v>
      </c>
      <c r="Q95" s="35">
        <v>95.120035845450602</v>
      </c>
      <c r="R95" s="36">
        <v>1.0017922725325E-2</v>
      </c>
      <c r="S95" s="37">
        <v>2</v>
      </c>
      <c r="T95" s="38">
        <v>1.5</v>
      </c>
      <c r="U95" s="29">
        <v>-2.6000000000000201</v>
      </c>
      <c r="V95" s="60">
        <v>-1.4500000000000099</v>
      </c>
      <c r="W95" s="39"/>
      <c r="X95" s="62">
        <v>86</v>
      </c>
      <c r="Y95" s="29">
        <v>119</v>
      </c>
      <c r="Z95" s="17"/>
      <c r="AA95" s="26" t="s">
        <v>57</v>
      </c>
      <c r="AB95" s="41" t="s">
        <v>58</v>
      </c>
      <c r="AC95" s="42" t="str">
        <f>"" &amp; IF(AND(S95&lt;=-1.5,NOT(ISBLANK(AQ95))),"Z","")</f>
        <v/>
      </c>
      <c r="AD95" s="48" t="str">
        <f>IF(AND(ISNUMBER(BD95),VALUE(BD95)&gt;=3,VALUE(T95)&gt;=-0.5),IF(AND(VALUE(Q95)&gt;=94,VALUE(Q95)&lt;444), IF(VALUE(P95)&gt;=2,"***","**"),"*"),"")</f>
        <v/>
      </c>
      <c r="AE95" s="48" t="str">
        <f>IF(AND(BD95&gt;2,OR(ISNUMBER(SEARCH("P",AA95)),ISNUMBER(SEARCH("EP",AA95)),ISNUMBER(SEARCH("E",AA95)))),"WP@",IF(BD95&gt;2,"W@",IF(OR(ISNUMBER(SEARCH("P",AA95)),ISNUMBER(SEARCH("EP",AA95)),ISNUMBER(SEARCH("E",AA95))),"P@","@")))</f>
        <v>@</v>
      </c>
      <c r="AF95" s="45"/>
      <c r="AG95" s="46" t="str">
        <f>IF(OR(F95&lt;1401,F95&gt;=1600),IF(AND(OR(AB95="*",AB95="***",AB95="E*",AB95="E***"),P95&gt;=2,T95&gt;-2.1),IF(AND(ISNUMBER(BD95),VALUE(BD95)&gt;2),"**","*"),""),"")</f>
        <v/>
      </c>
      <c r="AH95" s="30">
        <v>5</v>
      </c>
      <c r="AI95" s="62">
        <v>86</v>
      </c>
      <c r="AJ95" s="48" t="str">
        <f>IF(AND(S95&gt;=2,T95&gt;=0),IF(AND(ISNUMBER(BD95),VALUE(BD95)&gt;=3),IF(LEN(AQ95)&gt;0,"***","**"),"*"),"")</f>
        <v>*</v>
      </c>
      <c r="AK95" s="42" t="str">
        <f>IF(AND(S95&gt;=3,AND(OR(AND(I95&lt;=7,I95-K95&gt;=3),AND(K95&lt;=7,K95-M95&gt;=3)),N95&lt;=4)),6,IF(S95&gt;=3,"3T",IF(AND(OR(AND(I95&lt;=7,I95-K95&gt;=3),AND(K95&lt;=7,K95-M95&gt;=3)),N95&lt;=4),"3P","")))</f>
        <v/>
      </c>
      <c r="AL95" s="63" t="str">
        <f>IF(OR(K95-M95&gt;=5,T95&gt;4.9,AND(K95-M95&gt;=1,T95&gt;5)),IF(P95&lt;-3,"***",IF(P95&lt;0,"**","*")),"")</f>
        <v/>
      </c>
      <c r="AM95" s="62">
        <v>86</v>
      </c>
      <c r="AN95" s="49" t="str">
        <f>IF(AND(OR(M95=1,M95=2,M95=3,M95=4),Q95&gt;=97.5),"G",IF(OR(AND(N95&lt;=3,M95&lt;8,T95&gt;-1.6,Q95&gt;=95,Q95&lt;300),AND(OR(M95=1,M95=2,M95=3),Q95&lt;97.5)),"GR",""))</f>
        <v/>
      </c>
      <c r="AO95" s="29">
        <v>0</v>
      </c>
      <c r="AP95" s="28"/>
      <c r="AQ95" s="28"/>
      <c r="AR95" s="28"/>
      <c r="AS95" s="28"/>
      <c r="AT95" s="50" t="str">
        <f>IF(LEN(AN95)&gt;0,IF(AL95="**","$",IF(AL95="***",IF(LEN(AQ95)&gt;0,"$$$","$$"), "")), "")</f>
        <v/>
      </c>
      <c r="AU95" s="48" t="str">
        <f>CONCATENATE(IF(LEN(AN95)&gt;0,IF(AND(AD95="**",AB95="*"),IF(LEN(AQ95)&gt;0,"$$$","$$"),IF(AJ95="***","$$$",IF(AND(AJ95="**",AB95="*"),"$$",IF(AND(OR(AD95="**",AD95="***"),LEN(AQ95)&gt;0),"$$","")))),IF(AND(OR(AD95="**",AD95="***"),LEN(AQ95)&gt;0),"$$","")),IF(AND(T95&lt;2,AQ95="#"),"#",""))</f>
        <v/>
      </c>
      <c r="AV95" s="48" t="str">
        <f>IF(LEN(AN95)&gt;0,IF(AG95="**","$$",IF(AG95="***","$$$",IF(AD95="***",IF(OR(AB95="***",LEN(AQ95)&gt;0),"$$$",""),""))),"")</f>
        <v/>
      </c>
      <c r="AW95" s="26" t="s">
        <v>221</v>
      </c>
      <c r="AX95" s="51">
        <v>36</v>
      </c>
      <c r="AY95" s="65">
        <v>1012</v>
      </c>
      <c r="AZ95" s="24" t="s">
        <v>475</v>
      </c>
      <c r="BA95" s="29">
        <v>94.020035845450707</v>
      </c>
      <c r="BB95" s="53">
        <v>82.453369178784001</v>
      </c>
      <c r="BC95" s="54" t="s">
        <v>2777</v>
      </c>
      <c r="BD95" s="29">
        <v>2</v>
      </c>
      <c r="BE95" s="55"/>
      <c r="BF95" s="55"/>
      <c r="BG95" s="55"/>
      <c r="BH95" s="55"/>
      <c r="BI95" s="187"/>
      <c r="BJ95" s="17"/>
      <c r="BK95" s="17"/>
      <c r="BL95" s="17"/>
      <c r="BM95" s="17"/>
      <c r="BN95" s="17"/>
      <c r="BO95" s="17"/>
      <c r="BP95" s="29">
        <v>119</v>
      </c>
      <c r="BQ95" s="29">
        <v>0</v>
      </c>
      <c r="BR95" s="56">
        <v>91.9</v>
      </c>
      <c r="BS95" s="57" t="s">
        <v>61</v>
      </c>
      <c r="BT95" s="26"/>
      <c r="BU95" s="26" t="s">
        <v>166</v>
      </c>
      <c r="BV95" s="49" t="str">
        <f>IF(AND(BD95&gt;2,OR(ISNUMBER(SEARCH("P",AA95)),ISNUMBER(SEARCH("EP",AA95)),ISNUMBER(SEARCH("E",AA95)))),"WP@",IF(BD95&gt;2,"W@",IF(OR(ISNUMBER(SEARCH("P",AA95)),ISNUMBER(SEARCH("EP",AA95)),ISNUMBER(SEARCH("E",AA95))),"P@","@")))</f>
        <v>@</v>
      </c>
      <c r="BW95" s="26"/>
      <c r="BX95" s="17"/>
      <c r="BY95" s="17"/>
      <c r="BZ95" s="49" t="str">
        <f>IF(AND(S95&gt;=3,AND(OR(AND(I95&lt;=7,I95-K95&gt;=3),AND(K95&lt;=7,K95-M95&gt;=3)),N95&lt;=4)),6,IF(S95&gt;=3,"3T",IF(AND(OR(AND(I95&lt;=7,I95-K95&gt;=3),AND(K95&lt;=7,K95-M95&gt;=3)),N95&lt;=4),"3P","")))</f>
        <v/>
      </c>
    </row>
    <row r="96" spans="1:78" ht="46.5" x14ac:dyDescent="0.25">
      <c r="A96" s="26" t="s">
        <v>2776</v>
      </c>
      <c r="B96" s="26" t="s">
        <v>211</v>
      </c>
      <c r="C96" s="27" t="s">
        <v>738</v>
      </c>
      <c r="D96" s="28" t="s">
        <v>213</v>
      </c>
      <c r="E96" s="28"/>
      <c r="F96" s="29">
        <v>1600</v>
      </c>
      <c r="G96" s="30">
        <v>4</v>
      </c>
      <c r="H96" s="31" t="s">
        <v>6</v>
      </c>
      <c r="I96" s="32">
        <v>5</v>
      </c>
      <c r="J96" s="33">
        <v>4</v>
      </c>
      <c r="K96" s="32">
        <v>6</v>
      </c>
      <c r="L96" s="33">
        <v>5</v>
      </c>
      <c r="M96" s="32">
        <v>7</v>
      </c>
      <c r="N96" s="33">
        <v>6</v>
      </c>
      <c r="O96" s="29">
        <v>-8.4499999999999904</v>
      </c>
      <c r="P96" s="29">
        <v>-1.2250000000000201</v>
      </c>
      <c r="Q96" s="35">
        <v>91.778469650233603</v>
      </c>
      <c r="R96" s="36">
        <v>0.73923482511681005</v>
      </c>
      <c r="S96" s="37">
        <v>-1</v>
      </c>
      <c r="T96" s="61">
        <v>-0.75</v>
      </c>
      <c r="U96" s="29">
        <v>1.6</v>
      </c>
      <c r="V96" s="29">
        <v>0.94999999999998896</v>
      </c>
      <c r="W96" s="39"/>
      <c r="X96" s="40">
        <v>84</v>
      </c>
      <c r="Y96" s="29">
        <v>118</v>
      </c>
      <c r="Z96" s="29">
        <v>21</v>
      </c>
      <c r="AA96" s="26" t="s">
        <v>80</v>
      </c>
      <c r="AB96" s="41" t="s">
        <v>58</v>
      </c>
      <c r="AC96" s="42" t="str">
        <f>"" &amp; IF(AND(S96&lt;=-1.5,NOT(ISBLANK(AQ96))),"Z","")</f>
        <v/>
      </c>
      <c r="AD96" s="43" t="str">
        <f>IF(AND(ISNUMBER(BD96),VALUE(BD96)&gt;=3,VALUE(T96)&gt;=-0.5),IF(AND(VALUE(Q96)&gt;=94,VALUE(Q96)&lt;444), IF(VALUE(P96)&gt;=2,"***","**"),"*"),"")</f>
        <v/>
      </c>
      <c r="AE96" s="44"/>
      <c r="AF96" s="45"/>
      <c r="AG96" s="63" t="str">
        <f>IF(OR(F96&lt;1401,F96&gt;=1600),IF(AND(OR(AB96="*",AB96="***",AB96="E*",AB96="E***"),P96&gt;=2,T96&gt;-2.1),IF(AND(ISNUMBER(BD96),VALUE(BD96)&gt;2),"**","*"),""),"")</f>
        <v/>
      </c>
      <c r="AH96" s="30">
        <v>4</v>
      </c>
      <c r="AI96" s="47">
        <v>84</v>
      </c>
      <c r="AJ96" s="48" t="str">
        <f>IF(AND(S96&gt;=2,T96&gt;=0),IF(AND(ISNUMBER(BD96),VALUE(BD96)&gt;=3),IF(LEN(AQ96)&gt;0,"***","**"),"*"),"")</f>
        <v/>
      </c>
      <c r="AK96" s="42" t="str">
        <f>IF(AND(S96&gt;=3,AND(OR(AND(I96&lt;=7,I96-K96&gt;=3),AND(K96&lt;=7,K96-M96&gt;=3)),N96&lt;=4)),6,IF(S96&gt;=3,"3T",IF(AND(OR(AND(I96&lt;=7,I96-K96&gt;=3),AND(K96&lt;=7,K96-M96&gt;=3)),N96&lt;=4),"3P","")))</f>
        <v/>
      </c>
      <c r="AL96" s="46" t="str">
        <f>IF(OR(K96-M96&gt;=5,T96&gt;4.9,AND(K96-M96&gt;=1,T96&gt;5)),IF(P96&lt;-3,"***",IF(P96&lt;0,"**","*")),"")</f>
        <v/>
      </c>
      <c r="AM96" s="40">
        <v>84</v>
      </c>
      <c r="AN96" s="49" t="str">
        <f>CONCATENATE(IF(AND(OR(M96=1,M96=2,M96=3,M96=4),Q96&gt;=97.5),"G",IF(OR(AND(N96&lt;=3,M96&lt;8,T96&gt;-1.6,Q96&gt;=95,Q96&lt;300),AND(OR(M96=1,M96=2,M96=3),Q96&lt;97.5)),"GR","")),"*")</f>
        <v>*</v>
      </c>
      <c r="AO96" s="29">
        <v>0</v>
      </c>
      <c r="AP96" s="28"/>
      <c r="AQ96" s="28"/>
      <c r="AR96" s="28"/>
      <c r="AS96" s="28"/>
      <c r="AT96" s="50" t="str">
        <f>IF(LEN(AN96)&gt;0,IF(AL96="**","$",IF(AL96="***",IF(LEN(AQ96)&gt;0,"$$$","$$"), "")), "")</f>
        <v/>
      </c>
      <c r="AU96" s="48" t="str">
        <f>CONCATENATE(IF(LEN(AN96)&gt;0,IF(AND(AD96="**",AB96="*"),IF(LEN(AQ96)&gt;0,"$$$","$$"),IF(AJ96="***","$$$",IF(AND(AJ96="**",AB96="*"),"$$",IF(AND(OR(AD96="**",AD96="***"),LEN(AQ96)&gt;0),"$$","")))),IF(AND(OR(AD96="**",AD96="***"),LEN(AQ96)&gt;0),"$$","")),IF(AND(T96&lt;2,AQ96="#"),"#",""))</f>
        <v/>
      </c>
      <c r="AV96" s="48" t="str">
        <f>IF(LEN(AN96)&gt;0,IF(AG96="**","$$",IF(AG96="***","$$$",IF(AD96="***",IF(OR(AB96="***",LEN(AQ96)&gt;0),"$$$",""),""))),"")</f>
        <v/>
      </c>
      <c r="AW96" s="26" t="s">
        <v>6</v>
      </c>
      <c r="AX96" s="51">
        <v>48</v>
      </c>
      <c r="AY96" s="52">
        <v>1017</v>
      </c>
      <c r="AZ96" s="24" t="s">
        <v>475</v>
      </c>
      <c r="BA96" s="29">
        <v>86.478469650233606</v>
      </c>
      <c r="BB96" s="53">
        <v>77.625136316900296</v>
      </c>
      <c r="BC96" s="54" t="s">
        <v>208</v>
      </c>
      <c r="BD96" s="29">
        <v>2</v>
      </c>
      <c r="BE96" s="55"/>
      <c r="BF96" s="55"/>
      <c r="BG96" s="55"/>
      <c r="BH96" s="55"/>
      <c r="BI96" s="187"/>
      <c r="BJ96" s="17"/>
      <c r="BK96" s="17"/>
      <c r="BL96" s="17"/>
      <c r="BM96" s="17"/>
      <c r="BN96" s="17"/>
      <c r="BO96" s="17"/>
      <c r="BP96" s="29">
        <v>118</v>
      </c>
      <c r="BQ96" s="29">
        <v>0</v>
      </c>
      <c r="BR96" s="56">
        <v>86.85</v>
      </c>
      <c r="BS96" s="76" t="s">
        <v>88</v>
      </c>
      <c r="BT96" s="26" t="s">
        <v>213</v>
      </c>
      <c r="BU96" s="26"/>
      <c r="BV96" s="26"/>
      <c r="BW96" s="26"/>
      <c r="BX96" s="17"/>
      <c r="BY96" s="17"/>
      <c r="BZ96" s="49" t="str">
        <f>IF(AND(S96&gt;=3,AND(OR(AND(I96&lt;=7,I96-K96&gt;=3),AND(K96&lt;=7,K96-M96&gt;=3)),N96&lt;=4)),6,IF(S96&gt;=3,"3T",IF(AND(OR(AND(I96&lt;=7,I96-K96&gt;=3),AND(K96&lt;=7,K96-M96&gt;=3)),N96&lt;=4),"3P","")))</f>
        <v/>
      </c>
    </row>
    <row r="97" spans="1:78" ht="46.5" x14ac:dyDescent="0.25">
      <c r="A97" s="26" t="s">
        <v>2776</v>
      </c>
      <c r="B97" s="26" t="s">
        <v>992</v>
      </c>
      <c r="C97" s="106" t="s">
        <v>804</v>
      </c>
      <c r="D97" s="28"/>
      <c r="E97" s="28"/>
      <c r="F97" s="29">
        <v>1650</v>
      </c>
      <c r="G97" s="30">
        <v>3</v>
      </c>
      <c r="H97" s="31" t="s">
        <v>6</v>
      </c>
      <c r="I97" s="32">
        <v>7</v>
      </c>
      <c r="J97" s="33">
        <v>5</v>
      </c>
      <c r="K97" s="32">
        <v>7</v>
      </c>
      <c r="L97" s="33">
        <v>4</v>
      </c>
      <c r="M97" s="32">
        <v>6</v>
      </c>
      <c r="N97" s="33">
        <v>4</v>
      </c>
      <c r="O97" s="29">
        <v>1.25</v>
      </c>
      <c r="P97" s="29">
        <v>3.8399999999999501</v>
      </c>
      <c r="Q97" s="36">
        <v>100.040829315848</v>
      </c>
      <c r="R97" s="36">
        <v>3.6204146579241598</v>
      </c>
      <c r="S97" s="37">
        <v>1</v>
      </c>
      <c r="T97" s="61">
        <v>-0.25</v>
      </c>
      <c r="U97" s="29">
        <v>0.29999999999999399</v>
      </c>
      <c r="V97" s="29">
        <v>9.9999999999997896E-2</v>
      </c>
      <c r="W97" s="39" t="s">
        <v>79</v>
      </c>
      <c r="X97" s="62">
        <v>82</v>
      </c>
      <c r="Y97" s="29">
        <v>117</v>
      </c>
      <c r="Z97" s="29">
        <v>10</v>
      </c>
      <c r="AA97" s="26" t="s">
        <v>192</v>
      </c>
      <c r="AB97" s="41" t="s">
        <v>58</v>
      </c>
      <c r="AC97" s="42" t="str">
        <f>"i" &amp; IF(AND(S97&lt;=-1.5,NOT(ISBLANK(AQ97))),"Z","")</f>
        <v>i</v>
      </c>
      <c r="AD97" s="48" t="str">
        <f>IF(AND(ISNUMBER(BD97),VALUE(BD97)&gt;=3,VALUE(T97)&gt;=-0.5),IF(AND(VALUE(Q97)&gt;=94,VALUE(Q97)&lt;444), IF(VALUE(P97)&gt;=2,"***","**"),"*"),"")</f>
        <v/>
      </c>
      <c r="AE97" s="48" t="str">
        <f>IF(AND(BD97&gt;2,OR(ISNUMBER(SEARCH("P",AA97)),ISNUMBER(SEARCH("EP",AA97)),ISNUMBER(SEARCH("E",AA97)))),"WP@",IF(BD97&gt;2,"W@",IF(OR(ISNUMBER(SEARCH("P",AA97)),ISNUMBER(SEARCH("EP",AA97)),ISNUMBER(SEARCH("E",AA97))),"P@","@")))</f>
        <v>@</v>
      </c>
      <c r="AF97" s="45"/>
      <c r="AG97" s="63" t="str">
        <f>IF(OR(F97&lt;1401,F97&gt;=1600),IF(AND(OR(AB97="*",AB97="***",AB97="E*",AB97="E***"),P97&gt;=2,T97&gt;-2.1),IF(AND(ISNUMBER(BD97),VALUE(BD97)&gt;2),"**","*"),""),"")</f>
        <v/>
      </c>
      <c r="AH97" s="30">
        <v>3</v>
      </c>
      <c r="AI97" s="62">
        <v>82</v>
      </c>
      <c r="AJ97" s="48" t="str">
        <f>IF(AND(S97&gt;=2,T97&gt;=0),IF(AND(ISNUMBER(BD97),VALUE(BD97)&gt;=3),IF(LEN(AQ97)&gt;0,"***","**"),"*"),"")</f>
        <v/>
      </c>
      <c r="AK97" s="42" t="str">
        <f>IF(AND(S97&gt;=3,AND(OR(AND(I97&lt;=7,I97-K97&gt;=3),AND(K97&lt;=7,K97-M97&gt;=3)),N97&lt;=4)),6,IF(S97&gt;=3,"3T",IF(AND(OR(AND(I97&lt;=7,I97-K97&gt;=3),AND(K97&lt;=7,K97-M97&gt;=3)),N97&lt;=4),"3P","")))</f>
        <v/>
      </c>
      <c r="AL97" s="63" t="str">
        <f>IF(OR(K97-M97&gt;=5,T97&gt;4.9,AND(K97-M97&gt;=1,T97&gt;5)),IF(P97&lt;-3,"***",IF(P97&lt;0,"**","*")),"")</f>
        <v/>
      </c>
      <c r="AM97" s="62">
        <v>82</v>
      </c>
      <c r="AN97" s="49" t="str">
        <f>IF(AND(OR(M97=1,M97=2,M97=3,M97=4),Q97&gt;=97.5),"G",IF(OR(AND(N97&lt;=3,M97&lt;8,T97&gt;-1.6,Q97&gt;=95,Q97&lt;300),AND(OR(M97=1,M97=2,M97=3),Q97&lt;97.5)),"GR",""))</f>
        <v/>
      </c>
      <c r="AO97" s="29">
        <v>0</v>
      </c>
      <c r="AP97" s="28"/>
      <c r="AQ97" s="28"/>
      <c r="AR97" s="28"/>
      <c r="AS97" s="28"/>
      <c r="AT97" s="50" t="str">
        <f>IF(LEN(AN97)&gt;0,IF(AL97="**","$",IF(AL97="***",IF(LEN(AQ97)&gt;0,"$$$","$$"), "")), "")</f>
        <v/>
      </c>
      <c r="AU97" s="48" t="str">
        <f>CONCATENATE(IF(LEN(AN97)&gt;0,IF(AND(AD97="**",AB97="*"),IF(LEN(AQ97)&gt;0,"$$$","$$"),IF(AJ97="***","$$$",IF(AND(AJ97="**",AB97="*"),"$$",IF(AND(OR(AD97="**",AD97="***"),LEN(AQ97)&gt;0),"$$","")))),IF(AND(OR(AD97="**",AD97="***"),LEN(AQ97)&gt;0),"$$","")),IF(AND(T97&lt;2,AQ97="#"),"#",""))</f>
        <v/>
      </c>
      <c r="AV97" s="48" t="str">
        <f>IF(LEN(AN97)&gt;0,IF(AG97="**","$$",IF(AG97="***","$$$",IF(AD97="***",IF(OR(AB97="***",LEN(AQ97)&gt;0),"$$$",""),""))),"")</f>
        <v/>
      </c>
      <c r="AW97" s="26" t="s">
        <v>6</v>
      </c>
      <c r="AX97" s="74">
        <v>22</v>
      </c>
      <c r="AY97" s="65">
        <v>1004</v>
      </c>
      <c r="AZ97" s="24" t="s">
        <v>475</v>
      </c>
      <c r="BA97" s="29">
        <v>95</v>
      </c>
      <c r="BB97" s="53">
        <v>87.6</v>
      </c>
      <c r="BC97" s="54" t="s">
        <v>128</v>
      </c>
      <c r="BD97" s="29">
        <v>1</v>
      </c>
      <c r="BE97" s="55"/>
      <c r="BF97" s="55"/>
      <c r="BG97" s="55"/>
      <c r="BH97" s="55"/>
      <c r="BI97" s="187"/>
      <c r="BJ97" s="17"/>
      <c r="BK97" s="17"/>
      <c r="BL97" s="17"/>
      <c r="BM97" s="17"/>
      <c r="BN97" s="17"/>
      <c r="BO97" s="17"/>
      <c r="BP97" s="29">
        <v>117</v>
      </c>
      <c r="BQ97" s="29">
        <v>0</v>
      </c>
      <c r="BR97" s="56">
        <v>97.3</v>
      </c>
      <c r="BS97" s="57" t="s">
        <v>75</v>
      </c>
      <c r="BT97" s="26"/>
      <c r="BU97" s="26"/>
      <c r="BV97" s="49" t="str">
        <f>IF(AND(BD97&gt;2,OR(ISNUMBER(SEARCH("P",AA97)),ISNUMBER(SEARCH("EP",AA97)),ISNUMBER(SEARCH("E",AA97)))),"WP@",IF(BD97&gt;2,"W@",IF(OR(ISNUMBER(SEARCH("P",AA97)),ISNUMBER(SEARCH("EP",AA97)),ISNUMBER(SEARCH("E",AA97))),"P@","@")))</f>
        <v>@</v>
      </c>
      <c r="BW97" s="26" t="s">
        <v>79</v>
      </c>
      <c r="BX97" s="17"/>
      <c r="BY97" s="17"/>
      <c r="BZ97" s="49" t="str">
        <f>IF(AND(S97&gt;=3,AND(OR(AND(I97&lt;=7,I97-K97&gt;=3),AND(K97&lt;=7,K97-M97&gt;=3)),N97&lt;=4)),6,IF(S97&gt;=3,"3T",IF(AND(OR(AND(I97&lt;=7,I97-K97&gt;=3),AND(K97&lt;=7,K97-M97&gt;=3)),N97&lt;=4),"3P","")))</f>
        <v/>
      </c>
    </row>
    <row r="98" spans="1:78" ht="46.5" x14ac:dyDescent="0.25">
      <c r="A98" s="26" t="s">
        <v>2776</v>
      </c>
      <c r="B98" s="26" t="s">
        <v>89</v>
      </c>
      <c r="C98" s="27" t="s">
        <v>1636</v>
      </c>
      <c r="D98" s="28"/>
      <c r="E98" s="28"/>
      <c r="F98" s="29">
        <v>1200</v>
      </c>
      <c r="G98" s="30">
        <v>9</v>
      </c>
      <c r="H98" s="31" t="s">
        <v>6</v>
      </c>
      <c r="I98" s="59">
        <v>11</v>
      </c>
      <c r="J98" s="33">
        <v>7</v>
      </c>
      <c r="K98" s="59">
        <v>11</v>
      </c>
      <c r="L98" s="33">
        <v>6</v>
      </c>
      <c r="M98" s="59">
        <v>5</v>
      </c>
      <c r="N98" s="33">
        <v>4</v>
      </c>
      <c r="O98" s="29">
        <v>-0.54999999999999705</v>
      </c>
      <c r="P98" s="29">
        <v>-2.2899999999999898</v>
      </c>
      <c r="Q98" s="35">
        <v>93.021589073494795</v>
      </c>
      <c r="R98" s="35">
        <v>-3.9205463252614002E-2</v>
      </c>
      <c r="S98" s="37">
        <v>1</v>
      </c>
      <c r="T98" s="38">
        <v>1.5</v>
      </c>
      <c r="U98" s="29">
        <v>2.4500000000000099</v>
      </c>
      <c r="V98" s="29">
        <v>3.6000000000000099</v>
      </c>
      <c r="W98" s="39"/>
      <c r="X98" s="40">
        <v>80</v>
      </c>
      <c r="Y98" s="29">
        <v>113</v>
      </c>
      <c r="Z98" s="29">
        <v>25</v>
      </c>
      <c r="AA98" s="26" t="s">
        <v>57</v>
      </c>
      <c r="AB98" s="41" t="s">
        <v>58</v>
      </c>
      <c r="AC98" s="42" t="str">
        <f>"" &amp; IF(AND(S98&lt;=-1.5,NOT(ISBLANK(AQ98))),"Z","")</f>
        <v/>
      </c>
      <c r="AD98" s="43" t="str">
        <f>IF(AND(ISNUMBER(BD98),VALUE(BD98)&gt;=3,VALUE(T98)&gt;=-0.5),IF(AND(VALUE(Q98)&gt;=94,VALUE(Q98)&lt;444), IF(VALUE(P98)&gt;=2,"***","**"),"*"),"")</f>
        <v/>
      </c>
      <c r="AE98" s="44"/>
      <c r="AF98" s="45"/>
      <c r="AG98" s="46" t="str">
        <f>IF(OR(F98&lt;1401,F98&gt;=1600),IF(AND(OR(AB98="*",AB98="***",AB98="E*",AB98="E***"),P98&gt;=2,T98&gt;-2.1),IF(AND(ISNUMBER(BD98),VALUE(BD98)&gt;2),"**","*"),""),"")</f>
        <v/>
      </c>
      <c r="AH98" s="30">
        <v>9</v>
      </c>
      <c r="AI98" s="47">
        <v>80</v>
      </c>
      <c r="AJ98" s="48" t="str">
        <f>IF(AND(S98&gt;=2,T98&gt;=0),IF(AND(ISNUMBER(BD98),VALUE(BD98)&gt;=3),IF(LEN(AQ98)&gt;0,"***","**"),"*"),"")</f>
        <v/>
      </c>
      <c r="AK98" s="42" t="str">
        <f>IF(AND(S98&gt;=3,AND(OR(AND(I98&lt;=7,I98-K98&gt;=3),AND(K98&lt;=7,K98-M98&gt;=3)),N98&lt;=4)),6,IF(S98&gt;=3,"3T",IF(AND(OR(AND(I98&lt;=7,I98-K98&gt;=3),AND(K98&lt;=7,K98-M98&gt;=3)),N98&lt;=4),"3P","")))</f>
        <v/>
      </c>
      <c r="AL98" s="46" t="str">
        <f>IF(OR(K98-M98&gt;=5,T98&gt;4.9,AND(K98-M98&gt;=1,T98&gt;5)),IF(P98&lt;-3,"***",IF(P98&lt;0,"**","*")),"")</f>
        <v>**</v>
      </c>
      <c r="AM98" s="40">
        <v>80</v>
      </c>
      <c r="AN98" s="49" t="str">
        <f>CONCATENATE(IF(AND(OR(M98=1,M98=2,M98=3,M98=4),Q98&gt;=97.5),"G",IF(OR(AND(N98&lt;=3,M98&lt;8,T98&gt;-1.6,Q98&gt;=95,Q98&lt;300),AND(OR(M98=1,M98=2,M98=3),Q98&lt;97.5)),"GR","")),"*")</f>
        <v>*</v>
      </c>
      <c r="AO98" s="82">
        <v>2</v>
      </c>
      <c r="AP98" s="28"/>
      <c r="AQ98" s="28"/>
      <c r="AR98" s="28"/>
      <c r="AS98" s="28"/>
      <c r="AT98" s="50" t="str">
        <f>IF(LEN(AN98)&gt;0,IF(AL98="**","$",IF(AL98="***",IF(LEN(AQ98)&gt;0,"$$$","$$"), "")), "")</f>
        <v>$</v>
      </c>
      <c r="AU98" s="48" t="str">
        <f>CONCATENATE(IF(LEN(AN98)&gt;0,IF(AND(AD98="**",AB98="*"),IF(LEN(AQ98)&gt;0,"$$$","$$"),IF(AJ98="***","$$$",IF(AND(AJ98="**",AB98="*"),"$$",IF(AND(OR(AD98="**",AD98="***"),LEN(AQ98)&gt;0),"$$","")))),IF(AND(OR(AD98="**",AD98="***"),LEN(AQ98)&gt;0),"$$","")),IF(AND(T98&lt;2,AQ98="#"),"#",""))</f>
        <v/>
      </c>
      <c r="AV98" s="48" t="str">
        <f>IF(LEN(AN98)&gt;0,IF(AG98="**","$$",IF(AG98="***","$$$",IF(AD98="***",IF(OR(AB98="***",LEN(AQ98)&gt;0),"$$$",""),""))),"")</f>
        <v/>
      </c>
      <c r="AW98" s="26" t="s">
        <v>6</v>
      </c>
      <c r="AX98" s="64">
        <v>160</v>
      </c>
      <c r="AY98" s="52">
        <v>1014</v>
      </c>
      <c r="AZ98" s="24" t="s">
        <v>475</v>
      </c>
      <c r="BA98" s="29">
        <v>89.4215890734948</v>
      </c>
      <c r="BB98" s="53">
        <v>77.8709224068281</v>
      </c>
      <c r="BC98" s="54" t="s">
        <v>2778</v>
      </c>
      <c r="BD98" s="29">
        <v>1</v>
      </c>
      <c r="BE98" s="55"/>
      <c r="BF98" s="55"/>
      <c r="BG98" s="55"/>
      <c r="BH98" s="55"/>
      <c r="BI98" s="187"/>
      <c r="BJ98" s="17"/>
      <c r="BK98" s="17"/>
      <c r="BL98" s="17"/>
      <c r="BM98" s="17"/>
      <c r="BN98" s="17"/>
      <c r="BO98" s="17"/>
      <c r="BP98" s="29">
        <v>113</v>
      </c>
      <c r="BQ98" s="82">
        <v>2</v>
      </c>
      <c r="BR98" s="56">
        <v>92.3</v>
      </c>
      <c r="BS98" s="57" t="s">
        <v>75</v>
      </c>
      <c r="BT98" s="26"/>
      <c r="BU98" s="26"/>
      <c r="BV98" s="26"/>
      <c r="BW98" s="26"/>
      <c r="BX98" s="17"/>
      <c r="BY98" s="17"/>
      <c r="BZ98" s="49" t="str">
        <f>IF(AND(S98&gt;=3,AND(OR(AND(I98&lt;=7,I98-K98&gt;=3),AND(K98&lt;=7,K98-M98&gt;=3)),N98&lt;=4)),6,IF(S98&gt;=3,"3T",IF(AND(OR(AND(I98&lt;=7,I98-K98&gt;=3),AND(K98&lt;=7,K98-M98&gt;=3)),N98&lt;=4),"3P","")))</f>
        <v/>
      </c>
    </row>
    <row r="99" spans="1:78" ht="30" customHeight="1" x14ac:dyDescent="0.25">
      <c r="A99" s="175" t="s">
        <v>153</v>
      </c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  <c r="AB99" s="155"/>
      <c r="AC99" s="155"/>
      <c r="AD99" s="155"/>
      <c r="AE99" s="155"/>
      <c r="AF99" s="155"/>
      <c r="AG99" s="155"/>
      <c r="AH99" s="155"/>
      <c r="AI99" s="155"/>
      <c r="AJ99" s="155"/>
      <c r="AK99" s="155"/>
      <c r="AL99" s="155"/>
      <c r="AM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  <c r="BR99" s="155"/>
      <c r="BS99" s="155"/>
      <c r="BT99" s="155"/>
      <c r="BU99" s="155"/>
      <c r="BV99" s="155"/>
      <c r="BW99" s="155"/>
      <c r="BX99" s="155"/>
      <c r="BY99" s="17"/>
      <c r="BZ99" s="49"/>
    </row>
    <row r="100" spans="1:78" ht="46.5" x14ac:dyDescent="0.25">
      <c r="A100" s="26" t="s">
        <v>2776</v>
      </c>
      <c r="B100" s="26" t="s">
        <v>99</v>
      </c>
      <c r="C100" s="27" t="s">
        <v>378</v>
      </c>
      <c r="D100" s="28"/>
      <c r="E100" s="28"/>
      <c r="F100" s="58">
        <v>1400</v>
      </c>
      <c r="G100" s="30">
        <v>1</v>
      </c>
      <c r="H100" s="31" t="s">
        <v>6</v>
      </c>
      <c r="I100" s="32">
        <v>5</v>
      </c>
      <c r="J100" s="33">
        <v>2</v>
      </c>
      <c r="K100" s="32">
        <v>4</v>
      </c>
      <c r="L100" s="33">
        <v>2</v>
      </c>
      <c r="M100" s="32">
        <v>10</v>
      </c>
      <c r="N100" s="33">
        <v>4</v>
      </c>
      <c r="O100" s="29">
        <v>-1.05</v>
      </c>
      <c r="P100" s="29">
        <v>-6.6666666666694893E-2</v>
      </c>
      <c r="Q100" s="86">
        <v>92.557939089635099</v>
      </c>
      <c r="R100" s="86">
        <v>-0.67103045518244597</v>
      </c>
      <c r="S100" s="37">
        <v>0</v>
      </c>
      <c r="T100" s="61">
        <v>-2</v>
      </c>
      <c r="U100" s="29">
        <v>1.4000000000000099</v>
      </c>
      <c r="V100" s="29">
        <v>-0.250000000000004</v>
      </c>
      <c r="W100" s="39"/>
      <c r="X100" s="62">
        <v>79</v>
      </c>
      <c r="Y100" s="29">
        <v>127</v>
      </c>
      <c r="Z100" s="29">
        <v>21</v>
      </c>
      <c r="AA100" s="26" t="s">
        <v>100</v>
      </c>
      <c r="AB100" s="41" t="s">
        <v>32</v>
      </c>
      <c r="AC100" s="42" t="str">
        <f>"" &amp; IF(AND(S100&lt;=-1.5,NOT(ISBLANK(AQ100))),"Z","")</f>
        <v/>
      </c>
      <c r="AD100" s="48" t="str">
        <f>IF(AND(ISNUMBER(BD100),VALUE(BD100)&gt;=3,VALUE(T100)&gt;=-0.5),IF(AND(VALUE(Q100)&gt;=94,VALUE(Q100)&lt;444), IF(VALUE(P100)&gt;=2,"***","**"),"*"),"")</f>
        <v/>
      </c>
      <c r="AE100" s="44"/>
      <c r="AF100" s="45"/>
      <c r="AG100" s="63" t="str">
        <f>IF(OR(F100&lt;1401,F100&gt;=1600),IF(AND(OR(AB100="*",AB100="***",AB100="E*",AB100="E***"),P100&gt;=2,T100&gt;-2.1),IF(AND(ISNUMBER(BD100),VALUE(BD100)&gt;2),"**","*"),""),"")</f>
        <v/>
      </c>
      <c r="AH100" s="30">
        <v>1</v>
      </c>
      <c r="AI100" s="62">
        <v>79</v>
      </c>
      <c r="AJ100" s="48" t="str">
        <f>IF(AND(S100&gt;=2,T100&gt;=0),IF(AND(ISNUMBER(BD100),VALUE(BD100)&gt;=3),IF(LEN(AQ100)&gt;0,"***","**"),"*"),"")</f>
        <v/>
      </c>
      <c r="AK100" s="42" t="str">
        <f>IF(AND(S100&gt;=3,AND(OR(AND(I100&lt;=7,I100-K100&gt;=3),AND(K100&lt;=7,K100-M100&gt;=3)),N100&lt;=4)),6,IF(S100&gt;=3,"3T",IF(AND(OR(AND(I100&lt;=7,I100-K100&gt;=3),AND(K100&lt;=7,K100-M100&gt;=3)),N100&lt;=4),"3P","")))</f>
        <v/>
      </c>
      <c r="AL100" s="63" t="str">
        <f>IF(OR(K100-M100&gt;=5,T100&gt;4.9,AND(K100-M100&gt;=1,T100&gt;5)),IF(P100&lt;-3,"***",IF(P100&lt;0,"**","*")),"")</f>
        <v/>
      </c>
      <c r="AM100" s="62">
        <v>79</v>
      </c>
      <c r="AN100" s="49" t="str">
        <f>IF(AND(OR(M100=1,M100=2,M100=3,M100=4),Q100&gt;=97.5),"G",IF(OR(AND(N100&lt;=3,M100&lt;8,T100&gt;-1.6,Q100&gt;=95,Q100&lt;300),AND(OR(M100=1,M100=2,M100=3),Q100&lt;97.5)),"GR",""))</f>
        <v/>
      </c>
      <c r="AO100" s="29">
        <v>0</v>
      </c>
      <c r="AP100" s="28"/>
      <c r="AQ100" s="28"/>
      <c r="AR100" s="28"/>
      <c r="AS100" s="28"/>
      <c r="AT100" s="50" t="str">
        <f>IF(LEN(AN100)&gt;0,IF(AL100="**","$",IF(AL100="***",IF(LEN(AQ100)&gt;0,"$$$","$$"), "")), "")</f>
        <v/>
      </c>
      <c r="AU100" s="48" t="str">
        <f>CONCATENATE(IF(LEN(AN100)&gt;0,IF(AND(AD100="**",AB100="*"),IF(LEN(AQ100)&gt;0,"$$$","$$"),IF(AJ100="***","$$$",IF(AND(AJ100="**",AB100="*"),"$$",IF(AND(OR(AD100="**",AD100="***"),LEN(AQ100)&gt;0),"$$","")))),IF(AND(OR(AD100="**",AD100="***"),LEN(AQ100)&gt;0),"$$","")),IF(AND(T100&lt;2,AQ100="#"),"#",""))</f>
        <v/>
      </c>
      <c r="AV100" s="48" t="str">
        <f>IF(LEN(AN100)&gt;0,IF(AG100="**","$$",IF(AG100="***","$$$",IF(AD100="***",IF(OR(AB100="***",LEN(AQ100)&gt;0),"$$$",""),""))),"")</f>
        <v/>
      </c>
      <c r="AW100" s="26" t="s">
        <v>6</v>
      </c>
      <c r="AX100" s="74">
        <v>29</v>
      </c>
      <c r="AY100" s="65">
        <v>1006</v>
      </c>
      <c r="AZ100" s="24" t="s">
        <v>475</v>
      </c>
      <c r="BA100" s="29">
        <v>86.157939089635093</v>
      </c>
      <c r="BB100" s="66">
        <v>84.825939089635099</v>
      </c>
      <c r="BC100" s="54" t="s">
        <v>1622</v>
      </c>
      <c r="BD100" s="29">
        <v>1</v>
      </c>
      <c r="BE100" s="55"/>
      <c r="BF100" s="55"/>
      <c r="BG100" s="55"/>
      <c r="BH100" s="55"/>
      <c r="BI100" s="189" t="s">
        <v>2779</v>
      </c>
      <c r="BJ100" s="68" t="s">
        <v>143</v>
      </c>
      <c r="BK100" s="68" t="s">
        <v>392</v>
      </c>
      <c r="BL100" s="69" t="s">
        <v>784</v>
      </c>
      <c r="BM100" s="69" t="s">
        <v>1783</v>
      </c>
      <c r="BN100" s="68" t="s">
        <v>2780</v>
      </c>
      <c r="BO100" s="17"/>
      <c r="BP100" s="29">
        <v>127</v>
      </c>
      <c r="BQ100" s="29">
        <v>0</v>
      </c>
      <c r="BR100" s="56">
        <v>97.6</v>
      </c>
      <c r="BS100" s="76" t="s">
        <v>108</v>
      </c>
      <c r="BT100" s="26"/>
      <c r="BU100" s="26"/>
      <c r="BV100" s="26"/>
      <c r="BW100" s="26"/>
      <c r="BX100" s="17"/>
      <c r="BY100" s="17"/>
      <c r="BZ100" s="49" t="str">
        <f>IF(AND(S100&gt;=3,AND(OR(AND(I100&lt;=7,I100-K100&gt;=3),AND(K100&lt;=7,K100-M100&gt;=3)),N100&lt;=4)),6,IF(S100&gt;=3,"3T",IF(AND(OR(AND(I100&lt;=7,I100-K100&gt;=3),AND(K100&lt;=7,K100-M100&gt;=3)),N100&lt;=4),"3P","")))</f>
        <v/>
      </c>
    </row>
    <row r="101" spans="1:78" ht="46.5" x14ac:dyDescent="0.25">
      <c r="A101" s="26" t="s">
        <v>2776</v>
      </c>
      <c r="B101" s="26" t="s">
        <v>310</v>
      </c>
      <c r="C101" s="106" t="s">
        <v>717</v>
      </c>
      <c r="D101" s="28"/>
      <c r="E101" s="28"/>
      <c r="F101" s="29">
        <v>1200</v>
      </c>
      <c r="G101" s="30">
        <v>6</v>
      </c>
      <c r="H101" s="31" t="s">
        <v>6</v>
      </c>
      <c r="I101" s="32">
        <v>11</v>
      </c>
      <c r="J101" s="33">
        <v>4</v>
      </c>
      <c r="K101" s="32">
        <v>10</v>
      </c>
      <c r="L101" s="33">
        <v>6</v>
      </c>
      <c r="M101" s="32">
        <v>8</v>
      </c>
      <c r="N101" s="33">
        <v>4</v>
      </c>
      <c r="O101" s="29">
        <v>-0.24999999999998601</v>
      </c>
      <c r="P101" s="60">
        <v>-1.51249999999998</v>
      </c>
      <c r="Q101" s="35">
        <v>88.152046504772997</v>
      </c>
      <c r="R101" s="35">
        <v>-2.2739767476135602</v>
      </c>
      <c r="S101" s="37">
        <v>-1</v>
      </c>
      <c r="T101" s="38">
        <v>1</v>
      </c>
      <c r="U101" s="29">
        <v>-1.2999999999999901</v>
      </c>
      <c r="V101" s="60">
        <v>-0.54999999999999705</v>
      </c>
      <c r="W101" s="39"/>
      <c r="X101" s="62">
        <v>77</v>
      </c>
      <c r="Y101" s="29">
        <v>131</v>
      </c>
      <c r="Z101" s="29">
        <v>17</v>
      </c>
      <c r="AA101" s="26" t="s">
        <v>57</v>
      </c>
      <c r="AB101" s="41" t="s">
        <v>58</v>
      </c>
      <c r="AC101" s="42" t="str">
        <f>"" &amp; IF(AND(S101&lt;=-1.5,NOT(ISBLANK(AQ101))),"Z","")</f>
        <v/>
      </c>
      <c r="AD101" s="48" t="str">
        <f>IF(AND(ISNUMBER(BD101),VALUE(BD101)&gt;=3,VALUE(T101)&gt;=-0.5),IF(AND(VALUE(Q101)&gt;=94,VALUE(Q101)&lt;444), IF(VALUE(P101)&gt;=2,"***","**"),"*"),"")</f>
        <v/>
      </c>
      <c r="AE101" s="44"/>
      <c r="AF101" s="45"/>
      <c r="AG101" s="46" t="str">
        <f>IF(OR(F101&lt;1401,F101&gt;=1600),IF(AND(OR(AB101="*",AB101="***",AB101="E*",AB101="E***"),P101&gt;=2,T101&gt;-2.1),IF(AND(ISNUMBER(BD101),VALUE(BD101)&gt;2),"**","*"),""),"")</f>
        <v/>
      </c>
      <c r="AH101" s="30">
        <v>6</v>
      </c>
      <c r="AI101" s="62">
        <v>77</v>
      </c>
      <c r="AJ101" s="48" t="str">
        <f>IF(AND(S101&gt;=2,T101&gt;=0),IF(AND(ISNUMBER(BD101),VALUE(BD101)&gt;=3),IF(LEN(AQ101)&gt;0,"***","**"),"*"),"")</f>
        <v/>
      </c>
      <c r="AK101" s="42" t="str">
        <f>IF(AND(S101&gt;=3,AND(OR(AND(I101&lt;=7,I101-K101&gt;=3),AND(K101&lt;=7,K101-M101&gt;=3)),N101&lt;=4)),6,IF(S101&gt;=3,"3T",IF(AND(OR(AND(I101&lt;=7,I101-K101&gt;=3),AND(K101&lt;=7,K101-M101&gt;=3)),N101&lt;=4),"3P","")))</f>
        <v/>
      </c>
      <c r="AL101" s="63" t="str">
        <f>IF(OR(K101-M101&gt;=5,T101&gt;4.9,AND(K101-M101&gt;=1,T101&gt;5)),IF(P101&lt;-3,"***",IF(P101&lt;0,"**","*")),"")</f>
        <v/>
      </c>
      <c r="AM101" s="62">
        <v>77</v>
      </c>
      <c r="AN101" s="49" t="str">
        <f>IF(AND(OR(M101=1,M101=2,M101=3,M101=4),Q101&gt;=97.5),"G",IF(OR(AND(N101&lt;=3,M101&lt;8,T101&gt;-1.6,Q101&gt;=95,Q101&lt;300),AND(OR(M101=1,M101=2,M101=3),Q101&lt;97.5)),"GR",""))</f>
        <v/>
      </c>
      <c r="AO101" s="29">
        <v>0</v>
      </c>
      <c r="AP101" s="28"/>
      <c r="AQ101" s="28"/>
      <c r="AR101" s="28"/>
      <c r="AS101" s="28"/>
      <c r="AT101" s="50" t="str">
        <f>IF(LEN(AN101)&gt;0,IF(AL101="**","$",IF(AL101="***",IF(LEN(AQ101)&gt;0,"$$$","$$"), "")), "")</f>
        <v/>
      </c>
      <c r="AU101" s="48" t="str">
        <f>CONCATENATE(IF(LEN(AN101)&gt;0,IF(AND(AD101="**",AB101="*"),IF(LEN(AQ101)&gt;0,"$$$","$$"),IF(AJ101="***","$$$",IF(AND(AJ101="**",AB101="*"),"$$",IF(AND(OR(AD101="**",AD101="***"),LEN(AQ101)&gt;0),"$$","")))),IF(AND(OR(AD101="**",AD101="***"),LEN(AQ101)&gt;0),"$$","")),IF(AND(T101&lt;2,AQ101="#"),"#",""))</f>
        <v/>
      </c>
      <c r="AV101" s="48" t="str">
        <f>IF(LEN(AN101)&gt;0,IF(AG101="**","$$",IF(AG101="***","$$$",IF(AD101="***",IF(OR(AB101="***",LEN(AQ101)&gt;0),"$$$",""),""))),"")</f>
        <v/>
      </c>
      <c r="AW101" s="26" t="s">
        <v>6</v>
      </c>
      <c r="AX101" s="51">
        <v>34</v>
      </c>
      <c r="AY101" s="65">
        <v>999</v>
      </c>
      <c r="AZ101" s="24" t="s">
        <v>475</v>
      </c>
      <c r="BA101" s="29">
        <v>82.452046504772895</v>
      </c>
      <c r="BB101" s="53">
        <v>83.685379838106201</v>
      </c>
      <c r="BC101" s="54" t="s">
        <v>2781</v>
      </c>
      <c r="BD101" s="29">
        <v>2</v>
      </c>
      <c r="BE101" s="55"/>
      <c r="BF101" s="55"/>
      <c r="BG101" s="55"/>
      <c r="BH101" s="55"/>
      <c r="BI101" s="190" t="s">
        <v>2782</v>
      </c>
      <c r="BJ101" s="68" t="s">
        <v>1008</v>
      </c>
      <c r="BK101" s="68" t="s">
        <v>526</v>
      </c>
      <c r="BL101" s="68" t="s">
        <v>869</v>
      </c>
      <c r="BM101" s="68" t="s">
        <v>2783</v>
      </c>
      <c r="BN101" s="69" t="s">
        <v>1054</v>
      </c>
      <c r="BO101" s="17"/>
      <c r="BP101" s="29">
        <v>131</v>
      </c>
      <c r="BQ101" s="29">
        <v>0</v>
      </c>
      <c r="BR101" s="56">
        <v>96.15</v>
      </c>
      <c r="BS101" s="57" t="s">
        <v>61</v>
      </c>
      <c r="BT101" s="26"/>
      <c r="BU101" s="26"/>
      <c r="BV101" s="26"/>
      <c r="BW101" s="26"/>
      <c r="BX101" s="17"/>
      <c r="BY101" s="17"/>
      <c r="BZ101" s="49" t="str">
        <f>IF(AND(S101&gt;=3,AND(OR(AND(I101&lt;=7,I101-K101&gt;=3),AND(K101&lt;=7,K101-M101&gt;=3)),N101&lt;=4)),6,IF(S101&gt;=3,"3T",IF(AND(OR(AND(I101&lt;=7,I101-K101&gt;=3),AND(K101&lt;=7,K101-M101&gt;=3)),N101&lt;=4),"3P","")))</f>
        <v/>
      </c>
    </row>
    <row r="102" spans="1:78" ht="46.5" x14ac:dyDescent="0.25">
      <c r="A102" s="26" t="s">
        <v>2776</v>
      </c>
      <c r="B102" s="26" t="s">
        <v>1097</v>
      </c>
      <c r="C102" s="106" t="s">
        <v>717</v>
      </c>
      <c r="D102" s="28"/>
      <c r="E102" s="28"/>
      <c r="F102" s="29">
        <v>1800</v>
      </c>
      <c r="G102" s="30">
        <v>8</v>
      </c>
      <c r="H102" s="31" t="s">
        <v>78</v>
      </c>
      <c r="I102" s="59">
        <v>5</v>
      </c>
      <c r="J102" s="33">
        <v>2</v>
      </c>
      <c r="K102" s="59">
        <v>12</v>
      </c>
      <c r="L102" s="33">
        <v>9</v>
      </c>
      <c r="M102" s="59">
        <v>12</v>
      </c>
      <c r="N102" s="33">
        <v>64</v>
      </c>
      <c r="O102" s="29">
        <v>-0.94999999999995299</v>
      </c>
      <c r="P102" s="60">
        <v>0.150000000000023</v>
      </c>
      <c r="Q102" s="35">
        <v>-3.9820035803877798</v>
      </c>
      <c r="R102" s="35">
        <v>-0.94100179019385199</v>
      </c>
      <c r="S102" s="37">
        <v>-7</v>
      </c>
      <c r="T102" s="61">
        <v>-54.5</v>
      </c>
      <c r="U102" s="29">
        <v>9.9999999999997896E-2</v>
      </c>
      <c r="V102" s="60">
        <v>-43.55</v>
      </c>
      <c r="W102" s="39" t="s">
        <v>79</v>
      </c>
      <c r="X102" s="62">
        <v>75</v>
      </c>
      <c r="Y102" s="29">
        <v>130</v>
      </c>
      <c r="Z102" s="29">
        <v>28</v>
      </c>
      <c r="AA102" s="26" t="s">
        <v>80</v>
      </c>
      <c r="AB102" s="41" t="s">
        <v>58</v>
      </c>
      <c r="AC102" s="42" t="str">
        <f>"" &amp; IF(AND(S102&lt;=-1.5,NOT(ISBLANK(AQ102))),"Z","")</f>
        <v/>
      </c>
      <c r="AD102" s="48" t="str">
        <f>IF(AND(ISNUMBER(BD102),VALUE(BD102)&gt;=3,VALUE(T102)&gt;=-0.5),IF(AND(VALUE(Q102)&gt;=94,VALUE(Q102)&lt;444), IF(VALUE(P102)&gt;=2,"***","**"),"*"),"")</f>
        <v/>
      </c>
      <c r="AE102" s="44"/>
      <c r="AF102" s="45"/>
      <c r="AG102" s="63" t="str">
        <f>IF(OR(F102&lt;1401,F102&gt;=1600),IF(AND(OR(AB102="*",AB102="***",AB102="E*",AB102="E***"),P102&gt;=2,T102&gt;-2.1),IF(AND(ISNUMBER(BD102),VALUE(BD102)&gt;2),"**","*"),""),"")</f>
        <v/>
      </c>
      <c r="AH102" s="30">
        <v>8</v>
      </c>
      <c r="AI102" s="62">
        <v>75</v>
      </c>
      <c r="AJ102" s="48" t="str">
        <f>IF(AND(S102&gt;=2,T102&gt;=0),IF(AND(ISNUMBER(BD102),VALUE(BD102)&gt;=3),IF(LEN(AQ102)&gt;0,"***","**"),"*"),"")</f>
        <v/>
      </c>
      <c r="AK102" s="42" t="str">
        <f>IF(AND(S102&gt;=3,AND(OR(AND(I102&lt;=7,I102-K102&gt;=3),AND(K102&lt;=7,K102-M102&gt;=3)),N102&lt;=4)),6,IF(S102&gt;=3,"3T",IF(AND(OR(AND(I102&lt;=7,I102-K102&gt;=3),AND(K102&lt;=7,K102-M102&gt;=3)),N102&lt;=4),"3P","")))</f>
        <v/>
      </c>
      <c r="AL102" s="63" t="str">
        <f>IF(OR(K102-M102&gt;=5,T102&gt;4.9,AND(K102-M102&gt;=1,T102&gt;5)),IF(P102&lt;-3,"***",IF(P102&lt;0,"**","*")),"")</f>
        <v/>
      </c>
      <c r="AM102" s="62">
        <v>75</v>
      </c>
      <c r="AN102" s="49" t="str">
        <f>IF(AND(OR(M102=1,M102=2,M102=3,M102=4),Q102&gt;=97.5),"G",IF(OR(AND(N102&lt;=3,M102&lt;8,T102&gt;-1.6,Q102&gt;=95,Q102&lt;300),AND(OR(M102=1,M102=2,M102=3),Q102&lt;97.5)),"GR",""))</f>
        <v/>
      </c>
      <c r="AO102" s="29">
        <v>-9</v>
      </c>
      <c r="AP102" s="28"/>
      <c r="AQ102" s="28"/>
      <c r="AR102" s="28"/>
      <c r="AS102" s="28"/>
      <c r="AT102" s="50" t="str">
        <f>IF(LEN(AN102)&gt;0,IF(AL102="**","$",IF(AL102="***",IF(LEN(AQ102)&gt;0,"$$$","$$"), "")), "")</f>
        <v/>
      </c>
      <c r="AU102" s="48" t="str">
        <f>CONCATENATE(IF(LEN(AN102)&gt;0,IF(AND(AD102="**",AB102="*"),IF(LEN(AQ102)&gt;0,"$$$","$$"),IF(AJ102="***","$$$",IF(AND(AJ102="**",AB102="*"),"$$",IF(AND(OR(AD102="**",AD102="***"),LEN(AQ102)&gt;0),"$$","")))),IF(AND(OR(AD102="**",AD102="***"),LEN(AQ102)&gt;0),"$$","")),IF(AND(T102&lt;2,AQ102="#"),"#",""))</f>
        <v/>
      </c>
      <c r="AV102" s="48" t="str">
        <f>IF(LEN(AN102)&gt;0,IF(AG102="**","$$",IF(AG102="***","$$$",IF(AD102="***",IF(OR(AB102="***",LEN(AQ102)&gt;0),"$$$",""),""))),"")</f>
        <v/>
      </c>
      <c r="AW102" s="26" t="s">
        <v>78</v>
      </c>
      <c r="AX102" s="51">
        <v>35</v>
      </c>
      <c r="AY102" s="65">
        <v>1018</v>
      </c>
      <c r="AZ102" s="24" t="s">
        <v>475</v>
      </c>
      <c r="BA102" s="29">
        <v>-38.382003580387703</v>
      </c>
      <c r="BB102" s="53">
        <v>-33.712670247054398</v>
      </c>
      <c r="BC102" s="54" t="s">
        <v>2784</v>
      </c>
      <c r="BD102" s="29">
        <v>3</v>
      </c>
      <c r="BE102" s="55"/>
      <c r="BF102" s="55"/>
      <c r="BG102" s="55"/>
      <c r="BH102" s="55"/>
      <c r="BI102" s="190" t="s">
        <v>2785</v>
      </c>
      <c r="BJ102" s="68" t="s">
        <v>2439</v>
      </c>
      <c r="BK102" s="68" t="s">
        <v>2652</v>
      </c>
      <c r="BL102" s="68" t="s">
        <v>2754</v>
      </c>
      <c r="BM102" s="68" t="s">
        <v>1920</v>
      </c>
      <c r="BN102" s="68" t="s">
        <v>2281</v>
      </c>
      <c r="BO102" s="17"/>
      <c r="BP102" s="29">
        <v>130</v>
      </c>
      <c r="BQ102" s="29">
        <v>-9</v>
      </c>
      <c r="BR102" s="56">
        <v>97</v>
      </c>
      <c r="BS102" s="57" t="s">
        <v>61</v>
      </c>
      <c r="BT102" s="26"/>
      <c r="BU102" s="26"/>
      <c r="BV102" s="26"/>
      <c r="BW102" s="26" t="s">
        <v>79</v>
      </c>
      <c r="BX102" s="17"/>
      <c r="BY102" s="17"/>
      <c r="BZ102" s="49" t="str">
        <f>IF(AND(S102&gt;=3,AND(OR(AND(I102&lt;=7,I102-K102&gt;=3),AND(K102&lt;=7,K102-M102&gt;=3)),N102&lt;=4)),6,IF(S102&gt;=3,"3T",IF(AND(OR(AND(I102&lt;=7,I102-K102&gt;=3),AND(K102&lt;=7,K102-M102&gt;=3)),N102&lt;=4),"3P","")))</f>
        <v/>
      </c>
    </row>
    <row r="103" spans="1:78" ht="30.95" customHeight="1" x14ac:dyDescent="0.25">
      <c r="A103" s="162"/>
      <c r="B103" s="155"/>
      <c r="C103" s="155"/>
      <c r="D103" s="155"/>
      <c r="E103" s="155"/>
      <c r="F103" s="155"/>
      <c r="G103" s="155"/>
      <c r="H103" s="155"/>
      <c r="I103" s="155"/>
      <c r="J103" s="155"/>
      <c r="K103" s="155"/>
      <c r="L103" s="155"/>
      <c r="M103" s="155"/>
      <c r="N103" s="155"/>
      <c r="O103" s="155"/>
      <c r="P103" s="155"/>
      <c r="Q103" s="155"/>
      <c r="R103" s="155"/>
      <c r="S103" s="155"/>
      <c r="T103" s="155"/>
      <c r="U103" s="155"/>
      <c r="V103" s="155"/>
      <c r="W103" s="155"/>
      <c r="X103" s="155"/>
      <c r="Y103" s="155"/>
      <c r="Z103" s="155"/>
      <c r="AA103" s="155"/>
      <c r="AB103" s="155"/>
      <c r="AC103" s="155"/>
      <c r="AD103" s="155"/>
      <c r="AE103" s="155"/>
      <c r="AF103" s="155"/>
      <c r="AG103" s="155"/>
      <c r="AH103" s="155"/>
      <c r="AI103" s="155"/>
      <c r="AJ103" s="155"/>
      <c r="AK103" s="155"/>
      <c r="AL103" s="155"/>
      <c r="AM103" s="155"/>
      <c r="AN103" s="155"/>
      <c r="AO103" s="155"/>
      <c r="AP103" s="155"/>
      <c r="AQ103" s="155"/>
      <c r="AR103" s="155"/>
      <c r="AS103" s="155"/>
      <c r="AT103" s="155"/>
      <c r="AU103" s="155"/>
      <c r="AV103" s="155"/>
      <c r="AW103" s="155"/>
      <c r="AX103" s="155"/>
      <c r="AY103" s="155"/>
      <c r="AZ103" s="155"/>
      <c r="BA103" s="155"/>
      <c r="BB103" s="155"/>
      <c r="BC103" s="155"/>
      <c r="BD103" s="155"/>
      <c r="BE103" s="155"/>
      <c r="BF103" s="155"/>
      <c r="BG103" s="155"/>
      <c r="BH103" s="155"/>
      <c r="BI103" s="155"/>
      <c r="BJ103" s="155"/>
      <c r="BK103" s="155"/>
      <c r="BL103" s="155"/>
      <c r="BM103" s="155"/>
      <c r="BN103" s="155"/>
      <c r="BO103" s="155"/>
      <c r="BP103" s="155"/>
      <c r="BQ103" s="155"/>
      <c r="BR103" s="155"/>
      <c r="BS103" s="155"/>
      <c r="BT103" s="155"/>
      <c r="BU103" s="155"/>
      <c r="BV103" s="155"/>
      <c r="BW103" s="155"/>
      <c r="BX103" s="155"/>
      <c r="BY103" s="17"/>
      <c r="BZ103" s="49"/>
    </row>
    <row r="104" spans="1:78" ht="46.5" x14ac:dyDescent="0.25">
      <c r="A104" s="26" t="s">
        <v>2776</v>
      </c>
      <c r="B104" s="26" t="s">
        <v>516</v>
      </c>
      <c r="C104" s="106" t="s">
        <v>349</v>
      </c>
      <c r="D104" s="28"/>
      <c r="E104" s="28"/>
      <c r="F104" s="29">
        <v>1200</v>
      </c>
      <c r="G104" s="30">
        <v>4</v>
      </c>
      <c r="H104" s="31" t="s">
        <v>6</v>
      </c>
      <c r="I104" s="32">
        <v>8</v>
      </c>
      <c r="J104" s="33">
        <v>4</v>
      </c>
      <c r="K104" s="32">
        <v>10</v>
      </c>
      <c r="L104" s="33">
        <v>4</v>
      </c>
      <c r="M104" s="32">
        <v>5</v>
      </c>
      <c r="N104" s="33">
        <v>3</v>
      </c>
      <c r="O104" s="29">
        <v>0.75000000000001099</v>
      </c>
      <c r="P104" s="29">
        <v>0.45000000000002699</v>
      </c>
      <c r="Q104" s="35">
        <v>96.593672462701903</v>
      </c>
      <c r="R104" s="36">
        <v>0.69683623135091499</v>
      </c>
      <c r="S104" s="37">
        <v>0</v>
      </c>
      <c r="T104" s="38">
        <v>1</v>
      </c>
      <c r="U104" s="29">
        <v>0</v>
      </c>
      <c r="V104" s="29">
        <v>0.80000000000000104</v>
      </c>
      <c r="W104" s="39"/>
      <c r="X104" s="40">
        <v>75</v>
      </c>
      <c r="Y104" s="72">
        <v>128</v>
      </c>
      <c r="Z104" s="87">
        <v>109</v>
      </c>
      <c r="AA104" s="26" t="s">
        <v>57</v>
      </c>
      <c r="AB104" s="41" t="s">
        <v>65</v>
      </c>
      <c r="AC104" s="42" t="str">
        <f>"i" &amp; IF(AND(S104&lt;=-1.5,NOT(ISBLANK(AQ104))),"Z","")</f>
        <v>i</v>
      </c>
      <c r="AD104" s="43" t="str">
        <f>IF(AND(ISNUMBER(BD104),VALUE(BD104)&gt;=3,VALUE(T104)&gt;=-0.5),IF(AND(VALUE(Q104)&gt;=94,VALUE(Q104)&lt;444), IF(VALUE(P104)&gt;=2,"***","**"),"*"),"")</f>
        <v/>
      </c>
      <c r="AE104" s="48" t="str">
        <f>IF(AND(BD104&gt;2,OR(ISNUMBER(SEARCH("P",AA104)),ISNUMBER(SEARCH("EP",AA104)),ISNUMBER(SEARCH("E",AA104)))),"WP@",IF(BD104&gt;2,"W@",IF(OR(ISNUMBER(SEARCH("P",AA104)),ISNUMBER(SEARCH("EP",AA104)),ISNUMBER(SEARCH("E",AA104))),"P@","@")))</f>
        <v>@</v>
      </c>
      <c r="AF104" s="45"/>
      <c r="AG104" s="46" t="str">
        <f>IF(OR(F104&lt;1401,F104&gt;=1600),IF(AND(OR(AB104="*",AB104="***",AB104="E*",AB104="E***"),P104&gt;=2,T104&gt;-2.1),IF(AND(ISNUMBER(BD104),VALUE(BD104)&gt;2),"**","*"),""),"")</f>
        <v/>
      </c>
      <c r="AH104" s="30">
        <v>4</v>
      </c>
      <c r="AI104" s="47">
        <v>75</v>
      </c>
      <c r="AJ104" s="48" t="str">
        <f>IF(AND(S104&gt;=2,T104&gt;=0),IF(AND(ISNUMBER(BD104),VALUE(BD104)&gt;=3),IF(LEN(AQ104)&gt;0,"***","**"),"*"),"")</f>
        <v/>
      </c>
      <c r="AK104" s="42" t="str">
        <f>IF(AND(S104&gt;=3,AND(OR(AND(I104&lt;=7,I104-K104&gt;=3),AND(K104&lt;=7,K104-M104&gt;=3)),N104&lt;=4)),6,IF(S104&gt;=3,"3T",IF(AND(OR(AND(I104&lt;=7,I104-K104&gt;=3),AND(K104&lt;=7,K104-M104&gt;=3)),N104&lt;=4),"3P","")))</f>
        <v/>
      </c>
      <c r="AL104" s="46" t="str">
        <f>IF(OR(K104-M104&gt;=5,T104&gt;4.9,AND(K104-M104&gt;=1,T104&gt;5)),IF(P104&lt;-3,"***",IF(P104&lt;0,"**","*")),"")</f>
        <v>*</v>
      </c>
      <c r="AM104" s="116" t="s">
        <v>2786</v>
      </c>
      <c r="AN104" s="81" t="str">
        <f>CONCATENATE(IF(AND(OR(M104=1,M104=2,M104=3,M104=4),Q104&gt;=97.5),"G",IF(OR(AND(N104&lt;=3,M104&lt;8,T104&gt;-1.6,Q104&gt;=95,Q104&lt;300),AND(OR(M104=1,M104=2,M104=3),Q104&lt;97.5)),"GR","")),"*")</f>
        <v>GR*</v>
      </c>
      <c r="AO104" s="29">
        <v>0</v>
      </c>
      <c r="AP104" s="28"/>
      <c r="AQ104" s="28"/>
      <c r="AR104" s="28"/>
      <c r="AS104" s="28"/>
      <c r="AT104" s="50" t="str">
        <f>IF(LEN(AN104)&gt;0,IF(AL104="**","$",IF(AL104="***",IF(LEN(AQ104)&gt;0,"$$$","$$"), "")), "")</f>
        <v/>
      </c>
      <c r="AU104" s="48" t="str">
        <f>CONCATENATE(IF(LEN(AN104)&gt;0,IF(AND(AD104="**",AB104="*"),IF(LEN(AQ104)&gt;0,"$$$","$$"),IF(AJ104="***","$$$",IF(AND(AJ104="**",AB104="*"),"$$",IF(AND(OR(AD104="**",AD104="***"),LEN(AQ104)&gt;0),"$$","")))),IF(AND(OR(AD104="**",AD104="***"),LEN(AQ104)&gt;0),"$$","")),IF(AND(T104&lt;2,AQ104="#"),"#",""))</f>
        <v/>
      </c>
      <c r="AV104" s="48" t="str">
        <f>IF(LEN(AN104)&gt;0,IF(AG104="**","$$",IF(AG104="***","$$$",IF(AD104="***",IF(OR(AB104="***",LEN(AQ104)&gt;0),"$$$",""),""))),"")</f>
        <v/>
      </c>
      <c r="AW104" s="26" t="s">
        <v>6</v>
      </c>
      <c r="AX104" s="51">
        <v>45</v>
      </c>
      <c r="AY104" s="52">
        <v>998</v>
      </c>
      <c r="AZ104" s="24" t="s">
        <v>475</v>
      </c>
      <c r="BA104" s="29">
        <v>91.393672462701801</v>
      </c>
      <c r="BB104" s="53">
        <v>89.827005796035195</v>
      </c>
      <c r="BC104" s="54" t="s">
        <v>2787</v>
      </c>
      <c r="BD104" s="29">
        <v>2</v>
      </c>
      <c r="BE104" s="55"/>
      <c r="BF104" s="55"/>
      <c r="BG104" s="55"/>
      <c r="BH104" s="55"/>
      <c r="BI104" s="190" t="s">
        <v>2788</v>
      </c>
      <c r="BJ104" s="68" t="s">
        <v>2789</v>
      </c>
      <c r="BK104" s="68" t="s">
        <v>1418</v>
      </c>
      <c r="BL104" s="69" t="s">
        <v>1055</v>
      </c>
      <c r="BM104" s="68" t="s">
        <v>727</v>
      </c>
      <c r="BN104" s="68"/>
      <c r="BO104" s="17"/>
      <c r="BP104" s="29">
        <v>128</v>
      </c>
      <c r="BQ104" s="29">
        <v>0</v>
      </c>
      <c r="BR104" s="56">
        <v>97.75</v>
      </c>
      <c r="BS104" s="57" t="s">
        <v>75</v>
      </c>
      <c r="BT104" s="26"/>
      <c r="BU104" s="26"/>
      <c r="BV104" s="49" t="str">
        <f>IF(AND(BD104&gt;2,OR(ISNUMBER(SEARCH("P",AA104)),ISNUMBER(SEARCH("EP",AA104)),ISNUMBER(SEARCH("E",AA104)))),"WP@",IF(BD104&gt;2,"W@",IF(OR(ISNUMBER(SEARCH("P",AA104)),ISNUMBER(SEARCH("EP",AA104)),ISNUMBER(SEARCH("E",AA104))),"P@","@")))</f>
        <v>@</v>
      </c>
      <c r="BW104" s="26"/>
      <c r="BX104" s="17"/>
      <c r="BY104" s="17"/>
      <c r="BZ104" s="49" t="str">
        <f>IF(AND(S104&gt;=3,AND(OR(AND(I104&lt;=7,I104-K104&gt;=3),AND(K104&lt;=7,K104-M104&gt;=3)),N104&lt;=4)),6,IF(S104&gt;=3,"3T",IF(AND(OR(AND(I104&lt;=7,I104-K104&gt;=3),AND(K104&lt;=7,K104-M104&gt;=3)),N104&lt;=4),"3P","")))</f>
        <v/>
      </c>
    </row>
    <row r="105" spans="1:78" ht="18" customHeight="1" x14ac:dyDescent="0.25">
      <c r="A105" s="162"/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  <c r="AA105" s="155"/>
      <c r="AB105" s="155"/>
      <c r="AC105" s="155"/>
      <c r="AD105" s="155"/>
      <c r="AE105" s="155"/>
      <c r="AF105" s="155"/>
      <c r="AG105" s="155"/>
      <c r="AH105" s="155"/>
      <c r="AI105" s="155"/>
      <c r="AJ105" s="155"/>
      <c r="AK105" s="155"/>
      <c r="AL105" s="155"/>
      <c r="AM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  <c r="BR105" s="155"/>
      <c r="BS105" s="155"/>
      <c r="BT105" s="155"/>
      <c r="BU105" s="155"/>
      <c r="BV105" s="155"/>
      <c r="BW105" s="155"/>
      <c r="BX105" s="155"/>
      <c r="BY105" s="17"/>
      <c r="BZ105" s="49"/>
    </row>
    <row r="106" spans="1:78" ht="46.5" x14ac:dyDescent="0.25">
      <c r="A106" s="26" t="s">
        <v>2776</v>
      </c>
      <c r="B106" s="26" t="s">
        <v>1285</v>
      </c>
      <c r="C106" s="106" t="s">
        <v>717</v>
      </c>
      <c r="D106" s="28"/>
      <c r="E106" s="28"/>
      <c r="F106" s="29">
        <v>1650</v>
      </c>
      <c r="G106" s="30">
        <v>12</v>
      </c>
      <c r="H106" s="31" t="s">
        <v>6</v>
      </c>
      <c r="I106" s="59">
        <v>11</v>
      </c>
      <c r="J106" s="33">
        <v>6</v>
      </c>
      <c r="K106" s="59">
        <v>11</v>
      </c>
      <c r="L106" s="33">
        <v>6</v>
      </c>
      <c r="M106" s="59">
        <v>12</v>
      </c>
      <c r="N106" s="33">
        <v>7</v>
      </c>
      <c r="O106" s="29">
        <v>-5.4999999999999698</v>
      </c>
      <c r="P106" s="60">
        <v>-4.2499999999999902</v>
      </c>
      <c r="Q106" s="35">
        <v>84.663983160633805</v>
      </c>
      <c r="R106" s="35">
        <v>-2.1680084196831499</v>
      </c>
      <c r="S106" s="37">
        <v>1</v>
      </c>
      <c r="T106" s="61">
        <v>-1.25</v>
      </c>
      <c r="U106" s="29">
        <v>2.4</v>
      </c>
      <c r="V106" s="60">
        <v>1.5</v>
      </c>
      <c r="W106" s="39" t="s">
        <v>79</v>
      </c>
      <c r="X106" s="62">
        <v>73</v>
      </c>
      <c r="Y106" s="29">
        <v>130</v>
      </c>
      <c r="Z106" s="87">
        <v>45</v>
      </c>
      <c r="AA106" s="26" t="s">
        <v>57</v>
      </c>
      <c r="AB106" s="41" t="s">
        <v>58</v>
      </c>
      <c r="AC106" s="42" t="str">
        <f>"" &amp; IF(AND(S106&lt;=-1.5,NOT(ISBLANK(AQ106))),"Z","")</f>
        <v/>
      </c>
      <c r="AD106" s="48" t="str">
        <f>IF(AND(ISNUMBER(BD106),VALUE(BD106)&gt;=3,VALUE(T106)&gt;=-0.5),IF(AND(VALUE(Q106)&gt;=94,VALUE(Q106)&lt;444), IF(VALUE(P106)&gt;=2,"***","**"),"*"),"")</f>
        <v/>
      </c>
      <c r="AE106" s="44"/>
      <c r="AF106" s="45"/>
      <c r="AG106" s="63" t="str">
        <f>IF(OR(F106&lt;1401,F106&gt;=1600),IF(AND(OR(AB106="*",AB106="***",AB106="E*",AB106="E***"),P106&gt;=2,T106&gt;-2.1),IF(AND(ISNUMBER(BD106),VALUE(BD106)&gt;2),"**","*"),""),"")</f>
        <v/>
      </c>
      <c r="AH106" s="30">
        <v>12</v>
      </c>
      <c r="AI106" s="62">
        <v>73</v>
      </c>
      <c r="AJ106" s="48" t="str">
        <f>IF(AND(S106&gt;=2,T106&gt;=0),IF(AND(ISNUMBER(BD106),VALUE(BD106)&gt;=3),IF(LEN(AQ106)&gt;0,"***","**"),"*"),"")</f>
        <v/>
      </c>
      <c r="AK106" s="42" t="str">
        <f>IF(AND(S106&gt;=3,AND(OR(AND(I106&lt;=7,I106-K106&gt;=3),AND(K106&lt;=7,K106-M106&gt;=3)),N106&lt;=4)),6,IF(S106&gt;=3,"3T",IF(AND(OR(AND(I106&lt;=7,I106-K106&gt;=3),AND(K106&lt;=7,K106-M106&gt;=3)),N106&lt;=4),"3P","")))</f>
        <v/>
      </c>
      <c r="AL106" s="63" t="str">
        <f>IF(OR(K106-M106&gt;=5,T106&gt;4.9,AND(K106-M106&gt;=1,T106&gt;5)),IF(P106&lt;-3,"***",IF(P106&lt;0,"**","*")),"")</f>
        <v/>
      </c>
      <c r="AM106" s="62">
        <v>73</v>
      </c>
      <c r="AN106" s="49" t="str">
        <f>IF(AND(OR(M106=1,M106=2,M106=3,M106=4),Q106&gt;=97.5),"G",IF(OR(AND(N106&lt;=3,M106&lt;8,T106&gt;-1.6,Q106&gt;=95,Q106&lt;300),AND(OR(M106=1,M106=2,M106=3),Q106&lt;97.5)),"GR",""))</f>
        <v/>
      </c>
      <c r="AO106" s="29">
        <v>1</v>
      </c>
      <c r="AP106" s="28"/>
      <c r="AQ106" s="28"/>
      <c r="AR106" s="28"/>
      <c r="AS106" s="28"/>
      <c r="AT106" s="50" t="str">
        <f>IF(LEN(AN106)&gt;0,IF(AL106="**","$",IF(AL106="***",IF(LEN(AQ106)&gt;0,"$$$","$$"), "")), "")</f>
        <v/>
      </c>
      <c r="AU106" s="48" t="str">
        <f>CONCATENATE(IF(LEN(AN106)&gt;0,IF(AND(AD106="**",AB106="*"),IF(LEN(AQ106)&gt;0,"$$$","$$"),IF(AJ106="***","$$$",IF(AND(AJ106="**",AB106="*"),"$$",IF(AND(OR(AD106="**",AD106="***"),LEN(AQ106)&gt;0),"$$","")))),IF(AND(OR(AD106="**",AD106="***"),LEN(AQ106)&gt;0),"$$","")),IF(AND(T106&lt;2,AQ106="#"),"#",""))</f>
        <v/>
      </c>
      <c r="AV106" s="48" t="str">
        <f>IF(LEN(AN106)&gt;0,IF(AG106="**","$$",IF(AG106="***","$$$",IF(AD106="***",IF(OR(AB106="***",LEN(AQ106)&gt;0),"$$$",""),""))),"")</f>
        <v/>
      </c>
      <c r="AW106" s="26" t="s">
        <v>6</v>
      </c>
      <c r="AX106" s="51">
        <v>36</v>
      </c>
      <c r="AY106" s="65">
        <v>992</v>
      </c>
      <c r="AZ106" s="24" t="s">
        <v>475</v>
      </c>
      <c r="BA106" s="29">
        <v>77.663983160633705</v>
      </c>
      <c r="BB106" s="53">
        <v>80.9306498273004</v>
      </c>
      <c r="BC106" s="54" t="s">
        <v>598</v>
      </c>
      <c r="BD106" s="29">
        <v>2</v>
      </c>
      <c r="BE106" s="55"/>
      <c r="BF106" s="55"/>
      <c r="BG106" s="55"/>
      <c r="BH106" s="55"/>
      <c r="BI106" s="190" t="s">
        <v>2764</v>
      </c>
      <c r="BJ106" s="68" t="s">
        <v>1153</v>
      </c>
      <c r="BK106" s="68" t="s">
        <v>2638</v>
      </c>
      <c r="BL106" s="68" t="s">
        <v>1788</v>
      </c>
      <c r="BM106" s="68" t="s">
        <v>2639</v>
      </c>
      <c r="BN106" s="69" t="s">
        <v>2754</v>
      </c>
      <c r="BO106" s="17"/>
      <c r="BP106" s="29">
        <v>130</v>
      </c>
      <c r="BQ106" s="29">
        <v>1</v>
      </c>
      <c r="BR106" s="56">
        <v>88.55</v>
      </c>
      <c r="BS106" s="76" t="s">
        <v>108</v>
      </c>
      <c r="BT106" s="26"/>
      <c r="BU106" s="26"/>
      <c r="BV106" s="26"/>
      <c r="BW106" s="26" t="s">
        <v>79</v>
      </c>
      <c r="BX106" s="17"/>
      <c r="BY106" s="17"/>
      <c r="BZ106" s="49" t="str">
        <f>IF(AND(S106&gt;=3,AND(OR(AND(I106&lt;=7,I106-K106&gt;=3),AND(K106&lt;=7,K106-M106&gt;=3)),N106&lt;=4)),6,IF(S106&gt;=3,"3T",IF(AND(OR(AND(I106&lt;=7,I106-K106&gt;=3),AND(K106&lt;=7,K106-M106&gt;=3)),N106&lt;=4),"3P","")))</f>
        <v/>
      </c>
    </row>
    <row r="107" spans="1:78" ht="46.5" x14ac:dyDescent="0.25">
      <c r="A107" s="26" t="s">
        <v>2776</v>
      </c>
      <c r="B107" s="26" t="s">
        <v>393</v>
      </c>
      <c r="C107" s="107" t="s">
        <v>840</v>
      </c>
      <c r="D107" s="28"/>
      <c r="E107" s="28"/>
      <c r="F107" s="29">
        <v>1200</v>
      </c>
      <c r="G107" s="30">
        <v>4</v>
      </c>
      <c r="H107" s="31" t="s">
        <v>229</v>
      </c>
      <c r="I107" s="32">
        <v>11</v>
      </c>
      <c r="J107" s="33">
        <v>6</v>
      </c>
      <c r="K107" s="32">
        <v>9</v>
      </c>
      <c r="L107" s="33">
        <v>4</v>
      </c>
      <c r="M107" s="32">
        <v>4</v>
      </c>
      <c r="N107" s="33">
        <v>4</v>
      </c>
      <c r="O107" s="29">
        <v>0.30000000000001098</v>
      </c>
      <c r="P107" s="34">
        <v>1.25000000000002</v>
      </c>
      <c r="Q107" s="35">
        <v>95.173277881150796</v>
      </c>
      <c r="R107" s="36">
        <v>1.2366389405753599</v>
      </c>
      <c r="S107" s="37">
        <v>1</v>
      </c>
      <c r="T107" s="61">
        <v>-0.25</v>
      </c>
      <c r="U107" s="29">
        <v>1.6499999999999899</v>
      </c>
      <c r="V107" s="29">
        <v>1.4000000000000099</v>
      </c>
      <c r="W107" s="39"/>
      <c r="X107" s="40">
        <v>71</v>
      </c>
      <c r="Y107" s="29">
        <v>122</v>
      </c>
      <c r="Z107" s="29">
        <v>18</v>
      </c>
      <c r="AA107" s="26" t="s">
        <v>57</v>
      </c>
      <c r="AB107" s="41" t="s">
        <v>58</v>
      </c>
      <c r="AC107" s="42" t="str">
        <f>"i" &amp; IF(AND(S107&lt;=-1.5,NOT(ISBLANK(AQ107))),"Z","")</f>
        <v>i</v>
      </c>
      <c r="AD107" s="43" t="str">
        <f>IF(AND(ISNUMBER(BD107),VALUE(BD107)&gt;=3,VALUE(T107)&gt;=-0.5),IF(AND(VALUE(Q107)&gt;=94,VALUE(Q107)&lt;444), IF(VALUE(P107)&gt;=2,"***","**"),"*"),"")</f>
        <v/>
      </c>
      <c r="AE107" s="44"/>
      <c r="AF107" s="45"/>
      <c r="AG107" s="63" t="str">
        <f>IF(OR(F107&lt;1401,F107&gt;=1600),IF(AND(OR(AB107="*",AB107="***",AB107="E*",AB107="E***"),P107&gt;=2,T107&gt;-2.1),IF(AND(ISNUMBER(BD107),VALUE(BD107)&gt;2),"**","*"),""),"")</f>
        <v/>
      </c>
      <c r="AH107" s="30">
        <v>4</v>
      </c>
      <c r="AI107" s="47">
        <v>71</v>
      </c>
      <c r="AJ107" s="48" t="str">
        <f>IF(AND(S107&gt;=2,T107&gt;=0),IF(AND(ISNUMBER(BD107),VALUE(BD107)&gt;=3),IF(LEN(AQ107)&gt;0,"***","**"),"*"),"")</f>
        <v/>
      </c>
      <c r="AK107" s="42" t="str">
        <f>IF(AND(S107&gt;=3,AND(OR(AND(I107&lt;=7,I107-K107&gt;=3),AND(K107&lt;=7,K107-M107&gt;=3)),N107&lt;=4)),6,IF(S107&gt;=3,"3T",IF(AND(OR(AND(I107&lt;=7,I107-K107&gt;=3),AND(K107&lt;=7,K107-M107&gt;=3)),N107&lt;=4),"3P","")))</f>
        <v/>
      </c>
      <c r="AL107" s="46" t="str">
        <f>IF(OR(K107-M107&gt;=5,T107&gt;4.9,AND(K107-M107&gt;=1,T107&gt;5)),IF(P107&lt;-3,"***",IF(P107&lt;0,"**","*")),"")</f>
        <v>*</v>
      </c>
      <c r="AM107" s="40">
        <v>71</v>
      </c>
      <c r="AN107" s="49" t="str">
        <f>CONCATENATE(IF(AND(OR(M107=1,M107=2,M107=3,M107=4),Q107&gt;=97.5),"G",IF(OR(AND(N107&lt;=3,M107&lt;8,T107&gt;-1.6,Q107&gt;=95,Q107&lt;300),AND(OR(M107=1,M107=2,M107=3),Q107&lt;97.5)),"GR","")),"*")</f>
        <v>*</v>
      </c>
      <c r="AO107" s="29">
        <v>0</v>
      </c>
      <c r="AP107" s="28"/>
      <c r="AQ107" s="28"/>
      <c r="AR107" s="28"/>
      <c r="AS107" s="28" t="s">
        <v>168</v>
      </c>
      <c r="AT107" s="50" t="str">
        <f>IF(LEN(AN107)&gt;0,IF(AL107="**","$",IF(AL107="***",IF(LEN(AQ107)&gt;0,"$$$","$$"), "")), "")</f>
        <v/>
      </c>
      <c r="AU107" s="48" t="str">
        <f>CONCATENATE(IF(LEN(AN107)&gt;0,IF(AND(AD107="**",AB107="*"),IF(LEN(AQ107)&gt;0,"$$$","$$"),IF(AJ107="***","$$$",IF(AND(AJ107="**",AB107="*"),"$$",IF(AND(OR(AD107="**",AD107="***"),LEN(AQ107)&gt;0),"$$","")))),IF(AND(OR(AD107="**",AD107="***"),LEN(AQ107)&gt;0),"$$","")),IF(AND(T107&lt;2,AQ107="#"),"#",""))</f>
        <v/>
      </c>
      <c r="AV107" s="48" t="str">
        <f>IF(LEN(AN107)&gt;0,IF(AG107="**","$$",IF(AG107="***","$$$",IF(AD107="***",IF(OR(AB107="***",LEN(AQ107)&gt;0),"$$$",""),""))),"")</f>
        <v/>
      </c>
      <c r="AW107" s="26" t="s">
        <v>229</v>
      </c>
      <c r="AX107" s="64">
        <v>65</v>
      </c>
      <c r="AY107" s="52">
        <v>1016</v>
      </c>
      <c r="AZ107" s="24" t="s">
        <v>475</v>
      </c>
      <c r="BA107" s="29">
        <v>88.473277881150693</v>
      </c>
      <c r="BB107" s="53">
        <v>84.482611214484095</v>
      </c>
      <c r="BC107" s="54" t="s">
        <v>2790</v>
      </c>
      <c r="BD107" s="29">
        <v>1</v>
      </c>
      <c r="BE107" s="55"/>
      <c r="BF107" s="55"/>
      <c r="BG107" s="55"/>
      <c r="BH107" s="55"/>
      <c r="BI107" s="190" t="s">
        <v>2791</v>
      </c>
      <c r="BJ107" s="68" t="s">
        <v>886</v>
      </c>
      <c r="BK107" s="69" t="s">
        <v>780</v>
      </c>
      <c r="BL107" s="68" t="s">
        <v>841</v>
      </c>
      <c r="BM107" s="68" t="s">
        <v>843</v>
      </c>
      <c r="BN107" s="68"/>
      <c r="BO107" s="17"/>
      <c r="BP107" s="29">
        <v>122</v>
      </c>
      <c r="BQ107" s="29">
        <v>0</v>
      </c>
      <c r="BR107" s="56">
        <v>95.4</v>
      </c>
      <c r="BS107" s="57" t="s">
        <v>126</v>
      </c>
      <c r="BT107" s="26"/>
      <c r="BU107" s="26"/>
      <c r="BV107" s="26"/>
      <c r="BW107" s="26"/>
      <c r="BX107" s="17"/>
      <c r="BY107" s="17"/>
      <c r="BZ107" s="49" t="str">
        <f>IF(AND(S107&gt;=3,AND(OR(AND(I107&lt;=7,I107-K107&gt;=3),AND(K107&lt;=7,K107-M107&gt;=3)),N107&lt;=4)),6,IF(S107&gt;=3,"3T",IF(AND(OR(AND(I107&lt;=7,I107-K107&gt;=3),AND(K107&lt;=7,K107-M107&gt;=3)),N107&lt;=4),"3P","")))</f>
        <v/>
      </c>
    </row>
    <row r="108" spans="1:78" ht="46.5" x14ac:dyDescent="0.25">
      <c r="A108" s="26" t="s">
        <v>2776</v>
      </c>
      <c r="B108" s="26" t="s">
        <v>191</v>
      </c>
      <c r="C108" s="27" t="s">
        <v>378</v>
      </c>
      <c r="D108" s="28"/>
      <c r="E108" s="28"/>
      <c r="F108" s="58">
        <v>1400</v>
      </c>
      <c r="G108" s="80">
        <v>2</v>
      </c>
      <c r="H108" s="31" t="s">
        <v>78</v>
      </c>
      <c r="I108" s="32">
        <v>7</v>
      </c>
      <c r="J108" s="33">
        <v>4</v>
      </c>
      <c r="K108" s="32">
        <v>5</v>
      </c>
      <c r="L108" s="33">
        <v>3</v>
      </c>
      <c r="M108" s="32">
        <v>2</v>
      </c>
      <c r="N108" s="33">
        <v>1</v>
      </c>
      <c r="O108" s="29">
        <v>-9.9999999999980105E-2</v>
      </c>
      <c r="P108" s="29">
        <v>1.4437499999999901</v>
      </c>
      <c r="Q108" s="36">
        <v>101.019131371158</v>
      </c>
      <c r="R108" s="36">
        <v>1.2095656855789401</v>
      </c>
      <c r="S108" s="37">
        <v>2</v>
      </c>
      <c r="T108" s="38">
        <v>2.25</v>
      </c>
      <c r="U108" s="29">
        <v>0.250000000000004</v>
      </c>
      <c r="V108" s="29">
        <v>1.95</v>
      </c>
      <c r="W108" s="39"/>
      <c r="X108" s="40">
        <v>69</v>
      </c>
      <c r="Y108" s="72">
        <v>126</v>
      </c>
      <c r="Z108" s="29">
        <v>21</v>
      </c>
      <c r="AA108" s="26" t="s">
        <v>192</v>
      </c>
      <c r="AB108" s="41" t="s">
        <v>65</v>
      </c>
      <c r="AC108" s="42" t="str">
        <f>"i" &amp; IF(AND(S108&lt;=-1.5,NOT(ISBLANK(AQ108))),"Z","")</f>
        <v>i</v>
      </c>
      <c r="AD108" s="43" t="str">
        <f>IF(AND(ISNUMBER(BD108),VALUE(BD108)&gt;=3,VALUE(T108)&gt;=-0.5),IF(AND(VALUE(Q108)&gt;=94,VALUE(Q108)&lt;444), IF(VALUE(P108)&gt;=2,"***","**"),"*"),"")</f>
        <v/>
      </c>
      <c r="AE108" s="48" t="str">
        <f>IF(AND(BD108&gt;2,OR(ISNUMBER(SEARCH("P",AA108)),ISNUMBER(SEARCH("EP",AA108)),ISNUMBER(SEARCH("E",AA108)))),"WP@",IF(BD108&gt;2,"W@",IF(OR(ISNUMBER(SEARCH("P",AA108)),ISNUMBER(SEARCH("EP",AA108)),ISNUMBER(SEARCH("E",AA108))),"P@","@")))</f>
        <v>@</v>
      </c>
      <c r="AF108" s="45" t="s">
        <v>681</v>
      </c>
      <c r="AG108" s="46" t="str">
        <f>IF(OR(F108&lt;1401,F108&gt;=1600),IF(AND(OR(AB108="*",AB108="***",AB108="E*",AB108="E***"),P108&gt;=2,T108&gt;-2.1),IF(AND(ISNUMBER(BD108),VALUE(BD108)&gt;2),"**","*"),""),"")</f>
        <v/>
      </c>
      <c r="AH108" s="30">
        <v>2</v>
      </c>
      <c r="AI108" s="47">
        <v>69</v>
      </c>
      <c r="AJ108" s="48" t="str">
        <f>IF(AND(S108&gt;=2,T108&gt;=0),IF(AND(ISNUMBER(BD108),VALUE(BD108)&gt;=3),IF(LEN(AQ108)&gt;0,"***","**"),"*"),"")</f>
        <v>*</v>
      </c>
      <c r="AK108" s="42" t="str">
        <f>IF(AND(S108&gt;=3,AND(OR(AND(I108&lt;=7,I108-K108&gt;=3),AND(K108&lt;=7,K108-M108&gt;=3)),N108&lt;=4)),6,IF(S108&gt;=3,"3T",IF(AND(OR(AND(I108&lt;=7,I108-K108&gt;=3),AND(K108&lt;=7,K108-M108&gt;=3)),N108&lt;=4),"3P","")))</f>
        <v>3P</v>
      </c>
      <c r="AL108" s="46" t="str">
        <f>IF(OR(K108-M108&gt;=5,T108&gt;4.9,AND(K108-M108&gt;=1,T108&gt;5)),IF(P108&lt;-3,"***",IF(P108&lt;0,"**","*")),"")</f>
        <v/>
      </c>
      <c r="AM108" s="40">
        <v>69</v>
      </c>
      <c r="AN108" s="103" t="str">
        <f>IF(AND(OR(M108=1,M108=2,M108=3,M108=4),Q108&gt;=97.5),"G",IF(OR(AND(N108&lt;=3,M108&lt;8,T108&gt;-1.6,Q108&gt;=95,Q108&lt;300),AND(OR(M108=1,M108=2,M108=3),Q108&lt;97.5)),"GR",""))</f>
        <v>G</v>
      </c>
      <c r="AO108" s="29">
        <v>0</v>
      </c>
      <c r="AP108" s="28"/>
      <c r="AQ108" s="28"/>
      <c r="AR108" s="28"/>
      <c r="AS108" s="28"/>
      <c r="AT108" s="50" t="str">
        <f>IF(LEN(AN108)&gt;0,IF(AL108="**","$",IF(AL108="***",IF(LEN(AQ108)&gt;0,"$$$","$$"), "")), "")</f>
        <v/>
      </c>
      <c r="AU108" s="48" t="str">
        <f>CONCATENATE(IF(LEN(AN108)&gt;0,IF(AND(AD108="**",AB108="*"),IF(LEN(AQ108)&gt;0,"$$$","$$"),IF(AJ108="***","$$$",IF(AND(AJ108="**",AB108="*"),"$$",IF(AND(OR(AD108="**",AD108="***"),LEN(AQ108)&gt;0),"$$","")))),IF(AND(OR(AD108="**",AD108="***"),LEN(AQ108)&gt;0),"$$","")),IF(AND(T108&lt;2,AQ108="#"),"#",""))</f>
        <v/>
      </c>
      <c r="AV108" s="48" t="str">
        <f>IF(LEN(AN108)&gt;0,IF(AG108="**","$$",IF(AG108="***","$$$",IF(AD108="***",IF(OR(AB108="***",LEN(AQ108)&gt;0),"$$$",""),""))),"")</f>
        <v/>
      </c>
      <c r="AW108" s="26" t="s">
        <v>78</v>
      </c>
      <c r="AX108" s="51">
        <v>60</v>
      </c>
      <c r="AY108" s="79">
        <v>1008</v>
      </c>
      <c r="AZ108" s="24" t="s">
        <v>475</v>
      </c>
      <c r="BA108" s="29">
        <v>95.919131371157903</v>
      </c>
      <c r="BB108" s="66">
        <v>94.833798037824494</v>
      </c>
      <c r="BC108" s="54" t="s">
        <v>2792</v>
      </c>
      <c r="BD108" s="29">
        <v>2</v>
      </c>
      <c r="BE108" s="100">
        <v>18.117647058823501</v>
      </c>
      <c r="BF108" s="101">
        <v>47.826086956521699</v>
      </c>
      <c r="BG108" s="102">
        <v>425</v>
      </c>
      <c r="BH108" s="102">
        <v>23</v>
      </c>
      <c r="BI108" s="190" t="s">
        <v>2604</v>
      </c>
      <c r="BJ108" s="68" t="s">
        <v>162</v>
      </c>
      <c r="BK108" s="69" t="s">
        <v>1076</v>
      </c>
      <c r="BL108" s="68" t="s">
        <v>2472</v>
      </c>
      <c r="BM108" s="68" t="s">
        <v>142</v>
      </c>
      <c r="BN108" s="68"/>
      <c r="BO108" s="17"/>
      <c r="BP108" s="29">
        <v>126</v>
      </c>
      <c r="BQ108" s="29">
        <v>0</v>
      </c>
      <c r="BR108" s="56">
        <v>96.55</v>
      </c>
      <c r="BS108" s="76" t="s">
        <v>432</v>
      </c>
      <c r="BT108" s="26"/>
      <c r="BU108" s="26"/>
      <c r="BV108" s="49" t="str">
        <f>IF(AND(BD108&gt;2,OR(ISNUMBER(SEARCH("P",AA108)),ISNUMBER(SEARCH("EP",AA108)),ISNUMBER(SEARCH("E",AA108)))),"WP@",IF(BD108&gt;2,"W@",IF(OR(ISNUMBER(SEARCH("P",AA108)),ISNUMBER(SEARCH("EP",AA108)),ISNUMBER(SEARCH("E",AA108))),"P@","@")))</f>
        <v>@</v>
      </c>
      <c r="BW108" s="26"/>
      <c r="BX108" s="17"/>
      <c r="BY108" s="17"/>
      <c r="BZ108" s="49" t="str">
        <f>IF(AND(S108&gt;=3,AND(OR(AND(I108&lt;=7,I108-K108&gt;=3),AND(K108&lt;=7,K108-M108&gt;=3)),N108&lt;=4)),6,IF(S108&gt;=3,"3T",IF(AND(OR(AND(I108&lt;=7,I108-K108&gt;=3),AND(K108&lt;=7,K108-M108&gt;=3)),N108&lt;=4),"3P","")))</f>
        <v>3P</v>
      </c>
    </row>
    <row r="109" spans="1:78" ht="46.5" x14ac:dyDescent="0.25">
      <c r="A109" s="26" t="s">
        <v>2776</v>
      </c>
      <c r="B109" s="110" t="s">
        <v>281</v>
      </c>
      <c r="C109" s="27" t="s">
        <v>352</v>
      </c>
      <c r="D109" s="28"/>
      <c r="E109" s="28"/>
      <c r="F109" s="29">
        <v>1200</v>
      </c>
      <c r="G109" s="30">
        <v>1</v>
      </c>
      <c r="H109" s="31" t="s">
        <v>6</v>
      </c>
      <c r="I109" s="32">
        <v>8</v>
      </c>
      <c r="J109" s="33">
        <v>4</v>
      </c>
      <c r="K109" s="32">
        <v>7</v>
      </c>
      <c r="L109" s="33">
        <v>3</v>
      </c>
      <c r="M109" s="32">
        <v>11</v>
      </c>
      <c r="N109" s="33">
        <v>3</v>
      </c>
      <c r="O109" s="29">
        <v>-1.95</v>
      </c>
      <c r="P109" s="29">
        <v>-1.12500000000003</v>
      </c>
      <c r="Q109" s="35">
        <v>91.0354830966007</v>
      </c>
      <c r="R109" s="35">
        <v>-1.98225845169965</v>
      </c>
      <c r="S109" s="37">
        <v>2</v>
      </c>
      <c r="T109" s="61">
        <v>-0.25</v>
      </c>
      <c r="U109" s="29">
        <v>0.70000000000000295</v>
      </c>
      <c r="V109" s="29">
        <v>0.60000000000000497</v>
      </c>
      <c r="W109" s="39"/>
      <c r="X109" s="62">
        <v>70</v>
      </c>
      <c r="Y109" s="29">
        <v>128</v>
      </c>
      <c r="Z109" s="29">
        <v>21</v>
      </c>
      <c r="AA109" s="26" t="s">
        <v>57</v>
      </c>
      <c r="AB109" s="41" t="s">
        <v>65</v>
      </c>
      <c r="AC109" s="42" t="str">
        <f>"" &amp; IF(AND(S109&lt;=-1.5,NOT(ISBLANK(AQ109))),"Z","")</f>
        <v/>
      </c>
      <c r="AD109" s="48" t="str">
        <f>IF(AND(ISNUMBER(BD109),VALUE(BD109)&gt;=3,VALUE(T109)&gt;=-0.5),IF(AND(VALUE(Q109)&gt;=94,VALUE(Q109)&lt;444), IF(VALUE(P109)&gt;=2,"***","**"),"*"),"")</f>
        <v/>
      </c>
      <c r="AE109" s="44"/>
      <c r="AF109" s="45" t="s">
        <v>346</v>
      </c>
      <c r="AG109" s="63" t="str">
        <f>IF(OR(F109&lt;1401,F109&gt;=1600),IF(AND(OR(AB109="*",AB109="***",AB109="E*",AB109="E***"),P109&gt;=2,T109&gt;-2.1),IF(AND(ISNUMBER(BD109),VALUE(BD109)&gt;2),"**","*"),""),"")</f>
        <v/>
      </c>
      <c r="AH109" s="30">
        <v>1</v>
      </c>
      <c r="AI109" s="62">
        <v>70</v>
      </c>
      <c r="AJ109" s="48" t="str">
        <f>IF(AND(S109&gt;=2,T109&gt;=0),IF(AND(ISNUMBER(BD109),VALUE(BD109)&gt;=3),IF(LEN(AQ109)&gt;0,"***","**"),"*"),"")</f>
        <v/>
      </c>
      <c r="AK109" s="42" t="str">
        <f>IF(AND(S109&gt;=3,AND(OR(AND(I109&lt;=7,I109-K109&gt;=3),AND(K109&lt;=7,K109-M109&gt;=3)),N109&lt;=4)),6,IF(S109&gt;=3,"3T",IF(AND(OR(AND(I109&lt;=7,I109-K109&gt;=3),AND(K109&lt;=7,K109-M109&gt;=3)),N109&lt;=4),"3P","")))</f>
        <v/>
      </c>
      <c r="AL109" s="63" t="str">
        <f>IF(OR(K109-M109&gt;=5,T109&gt;4.9,AND(K109-M109&gt;=1,T109&gt;5)),IF(P109&lt;-3,"***",IF(P109&lt;0,"**","*")),"")</f>
        <v/>
      </c>
      <c r="AM109" s="62">
        <v>70</v>
      </c>
      <c r="AN109" s="49" t="str">
        <f>IF(AND(OR(M109=1,M109=2,M109=3,M109=4),Q109&gt;=97.5),"G",IF(OR(AND(N109&lt;=3,M109&lt;8,T109&gt;-1.6,Q109&gt;=95,Q109&lt;300),AND(OR(M109=1,M109=2,M109=3),Q109&lt;97.5)),"GR",""))</f>
        <v/>
      </c>
      <c r="AO109" s="29">
        <v>0</v>
      </c>
      <c r="AP109" s="28"/>
      <c r="AQ109" s="28"/>
      <c r="AR109" s="28"/>
      <c r="AS109" s="28"/>
      <c r="AT109" s="50" t="str">
        <f>IF(LEN(AN109)&gt;0,IF(AL109="**","$",IF(AL109="***",IF(LEN(AQ109)&gt;0,"$$$","$$"), "")), "")</f>
        <v/>
      </c>
      <c r="AU109" s="48" t="str">
        <f>CONCATENATE(IF(LEN(AN109)&gt;0,IF(AND(AD109="**",AB109="*"),IF(LEN(AQ109)&gt;0,"$$$","$$"),IF(AJ109="***","$$$",IF(AND(AJ109="**",AB109="*"),"$$",IF(AND(OR(AD109="**",AD109="***"),LEN(AQ109)&gt;0),"$$","")))),IF(AND(OR(AD109="**",AD109="***"),LEN(AQ109)&gt;0),"$$","")),IF(AND(T109&lt;2,AQ109="#"),"#",""))</f>
        <v/>
      </c>
      <c r="AV109" s="48" t="str">
        <f>IF(LEN(AN109)&gt;0,IF(AG109="**","$$",IF(AG109="***","$$$",IF(AD109="***",IF(OR(AB109="***",LEN(AQ109)&gt;0),"$$$",""),""))),"")</f>
        <v/>
      </c>
      <c r="AW109" s="26" t="s">
        <v>6</v>
      </c>
      <c r="AX109" s="74">
        <v>17</v>
      </c>
      <c r="AY109" s="65">
        <v>1015</v>
      </c>
      <c r="AZ109" s="24" t="s">
        <v>475</v>
      </c>
      <c r="BA109" s="29">
        <v>83.5354830966007</v>
      </c>
      <c r="BB109" s="53">
        <v>84.110816429934005</v>
      </c>
      <c r="BC109" s="54" t="s">
        <v>2793</v>
      </c>
      <c r="BD109" s="29">
        <v>1</v>
      </c>
      <c r="BE109" s="55"/>
      <c r="BF109" s="55"/>
      <c r="BG109" s="55"/>
      <c r="BH109" s="55"/>
      <c r="BI109" s="190" t="s">
        <v>2794</v>
      </c>
      <c r="BJ109" s="68" t="s">
        <v>1055</v>
      </c>
      <c r="BK109" s="68" t="s">
        <v>420</v>
      </c>
      <c r="BL109" s="68" t="s">
        <v>1108</v>
      </c>
      <c r="BM109" s="68" t="s">
        <v>586</v>
      </c>
      <c r="BN109" s="68" t="s">
        <v>627</v>
      </c>
      <c r="BO109" s="17"/>
      <c r="BP109" s="29">
        <v>128</v>
      </c>
      <c r="BQ109" s="29">
        <v>0</v>
      </c>
      <c r="BR109" s="56">
        <v>93.45</v>
      </c>
      <c r="BS109" s="76" t="s">
        <v>108</v>
      </c>
      <c r="BT109" s="26"/>
      <c r="BU109" s="26"/>
      <c r="BV109" s="26"/>
      <c r="BW109" s="26"/>
      <c r="BX109" s="17"/>
      <c r="BY109" s="17"/>
      <c r="BZ109" s="49" t="str">
        <f>IF(AND(S109&gt;=3,AND(OR(AND(I109&lt;=7,I109-K109&gt;=3),AND(K109&lt;=7,K109-M109&gt;=3)),N109&lt;=4)),6,IF(S109&gt;=3,"3T",IF(AND(OR(AND(I109&lt;=7,I109-K109&gt;=3),AND(K109&lt;=7,K109-M109&gt;=3)),N109&lt;=4),"3P","")))</f>
        <v/>
      </c>
    </row>
    <row r="110" spans="1:78" ht="18.75" customHeight="1" x14ac:dyDescent="0.25">
      <c r="A110" s="17"/>
      <c r="B110" s="164" t="s">
        <v>475</v>
      </c>
      <c r="C110" s="164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65" t="s">
        <v>616</v>
      </c>
      <c r="R110" s="165"/>
      <c r="S110" s="17"/>
      <c r="T110" s="121" t="s">
        <v>580</v>
      </c>
      <c r="U110" s="17"/>
      <c r="V110" s="17"/>
      <c r="W110" s="17"/>
      <c r="X110" s="91">
        <v>70</v>
      </c>
      <c r="Y110" s="92" t="s">
        <v>434</v>
      </c>
      <c r="Z110" s="95">
        <v>14</v>
      </c>
      <c r="AA110" s="104">
        <v>4</v>
      </c>
      <c r="AB110" s="17"/>
      <c r="AC110" s="17"/>
      <c r="AD110" s="17"/>
      <c r="AE110" s="17"/>
      <c r="AF110" s="17"/>
      <c r="AG110" s="17"/>
      <c r="AH110" s="17"/>
      <c r="AI110" s="91">
        <v>70</v>
      </c>
      <c r="AJ110" s="17"/>
      <c r="AK110" s="17"/>
      <c r="AL110" s="17"/>
      <c r="AM110" s="91">
        <v>70</v>
      </c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66">
        <v>0</v>
      </c>
      <c r="AY110" s="95">
        <v>1005</v>
      </c>
      <c r="AZ110" s="17"/>
      <c r="BA110" s="17"/>
      <c r="BB110" s="17"/>
      <c r="BC110" s="17"/>
      <c r="BD110" s="17"/>
      <c r="BE110" s="17"/>
      <c r="BF110" s="17"/>
      <c r="BG110" s="17"/>
      <c r="BH110" s="17"/>
      <c r="BI110" s="187"/>
      <c r="BJ110" s="17"/>
      <c r="BK110" s="17"/>
      <c r="BL110" s="17"/>
      <c r="BM110" s="17"/>
      <c r="BN110" s="17"/>
      <c r="BO110" s="17"/>
      <c r="BP110" s="92" t="s">
        <v>434</v>
      </c>
      <c r="BQ110" s="17"/>
      <c r="BR110" s="17"/>
      <c r="BS110" s="17"/>
      <c r="BT110" s="17"/>
      <c r="BU110" s="17"/>
      <c r="BV110" s="17"/>
      <c r="BW110" s="17"/>
      <c r="BX110" s="29">
        <v>0</v>
      </c>
      <c r="BY110" s="26" t="s">
        <v>149</v>
      </c>
      <c r="BZ110" s="17"/>
    </row>
    <row r="111" spans="1:78" x14ac:dyDescent="0.25">
      <c r="A111" s="17"/>
      <c r="B111" s="164"/>
      <c r="C111" s="164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68" t="s">
        <v>2795</v>
      </c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  <c r="AC111" s="168"/>
      <c r="AD111" s="168"/>
      <c r="AE111" s="168"/>
      <c r="AF111" s="168"/>
      <c r="AG111" s="168"/>
      <c r="AH111" s="168"/>
      <c r="AI111" s="168"/>
      <c r="AJ111" s="168"/>
      <c r="AK111" s="168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67"/>
      <c r="AY111" s="105" t="s">
        <v>762</v>
      </c>
      <c r="AZ111" s="17"/>
      <c r="BA111" s="17"/>
      <c r="BB111" s="17"/>
      <c r="BC111" s="17"/>
      <c r="BD111" s="17"/>
      <c r="BE111" s="17"/>
      <c r="BF111" s="17"/>
      <c r="BG111" s="17"/>
      <c r="BH111" s="17"/>
      <c r="BI111" s="18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</row>
    <row r="112" spans="1:78" ht="30" customHeight="1" x14ac:dyDescent="0.25">
      <c r="A112" s="163" t="s">
        <v>2796</v>
      </c>
      <c r="B112" s="153"/>
      <c r="C112" s="153"/>
      <c r="D112" s="153"/>
      <c r="E112" s="153"/>
      <c r="F112" s="153"/>
      <c r="G112" s="153"/>
      <c r="H112" s="153"/>
      <c r="I112" s="153"/>
      <c r="J112" s="153"/>
      <c r="K112" s="153"/>
      <c r="L112" s="153"/>
      <c r="M112" s="153"/>
      <c r="N112" s="153"/>
      <c r="O112" s="153"/>
      <c r="P112" s="153"/>
      <c r="Q112" s="153"/>
      <c r="R112" s="153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  <c r="AN112" s="153"/>
      <c r="AO112" s="153"/>
      <c r="AP112" s="153"/>
      <c r="AQ112" s="153"/>
      <c r="AR112" s="153"/>
      <c r="AS112" s="153"/>
      <c r="AT112" s="153"/>
      <c r="AU112" s="153"/>
      <c r="AV112" s="153"/>
      <c r="AW112" s="153"/>
      <c r="AX112" s="153"/>
      <c r="AY112" s="153"/>
      <c r="AZ112" s="153"/>
      <c r="BA112" s="153"/>
      <c r="BB112" s="153"/>
      <c r="BC112" s="153"/>
      <c r="BD112" s="153"/>
      <c r="BE112" s="153"/>
      <c r="BF112" s="153"/>
      <c r="BG112" s="153"/>
      <c r="BH112" s="153"/>
      <c r="BI112" s="153"/>
      <c r="BJ112" s="153"/>
      <c r="BK112" s="153"/>
      <c r="BL112" s="153"/>
      <c r="BM112" s="153"/>
      <c r="BN112" s="153"/>
      <c r="BO112" s="153"/>
      <c r="BP112" s="153"/>
      <c r="BQ112" s="153"/>
      <c r="BR112" s="153"/>
      <c r="BS112" s="153"/>
      <c r="BT112" s="153"/>
      <c r="BU112" s="153"/>
      <c r="BV112" s="153"/>
      <c r="BW112" s="153"/>
      <c r="BX112" s="153"/>
      <c r="BY112" s="17"/>
      <c r="BZ112" s="17"/>
    </row>
    <row r="113" spans="1:78" x14ac:dyDescent="0.25">
      <c r="A113" s="18" t="s">
        <v>1</v>
      </c>
      <c r="B113" s="18" t="s">
        <v>2</v>
      </c>
      <c r="C113" s="18" t="s">
        <v>3</v>
      </c>
      <c r="D113" s="19"/>
      <c r="E113" s="19"/>
      <c r="F113" s="18" t="s">
        <v>4</v>
      </c>
      <c r="G113" s="20" t="s">
        <v>5</v>
      </c>
      <c r="H113" s="21" t="s">
        <v>6</v>
      </c>
      <c r="I113" s="154" t="s">
        <v>7</v>
      </c>
      <c r="J113" s="155"/>
      <c r="K113" s="155"/>
      <c r="L113" s="155"/>
      <c r="M113" s="155"/>
      <c r="N113" s="155"/>
      <c r="O113" s="21" t="s">
        <v>8</v>
      </c>
      <c r="P113" s="21" t="s">
        <v>9</v>
      </c>
      <c r="Q113" s="22" t="s">
        <v>10</v>
      </c>
      <c r="R113" s="22" t="s">
        <v>11</v>
      </c>
      <c r="S113" s="21" t="s">
        <v>12</v>
      </c>
      <c r="T113" s="21" t="s">
        <v>13</v>
      </c>
      <c r="U113" s="21" t="s">
        <v>14</v>
      </c>
      <c r="V113" s="21" t="s">
        <v>15</v>
      </c>
      <c r="W113" s="23" t="s">
        <v>16</v>
      </c>
      <c r="X113" s="21" t="s">
        <v>17</v>
      </c>
      <c r="Y113" s="21" t="s">
        <v>18</v>
      </c>
      <c r="Z113" s="21" t="s">
        <v>19</v>
      </c>
      <c r="AA113" s="21" t="s">
        <v>20</v>
      </c>
      <c r="AB113" s="21" t="s">
        <v>21</v>
      </c>
      <c r="AC113" s="21" t="s">
        <v>22</v>
      </c>
      <c r="AD113" s="21" t="s">
        <v>23</v>
      </c>
      <c r="AE113" s="21" t="s">
        <v>24</v>
      </c>
      <c r="AF113" s="21" t="s">
        <v>25</v>
      </c>
      <c r="AG113" s="21" t="s">
        <v>26</v>
      </c>
      <c r="AH113" s="21" t="s">
        <v>5</v>
      </c>
      <c r="AI113" s="21" t="s">
        <v>17</v>
      </c>
      <c r="AJ113" s="21" t="s">
        <v>27</v>
      </c>
      <c r="AK113" s="21" t="s">
        <v>28</v>
      </c>
      <c r="AL113" s="21" t="s">
        <v>29</v>
      </c>
      <c r="AM113" s="21" t="s">
        <v>17</v>
      </c>
      <c r="AN113" s="21" t="s">
        <v>30</v>
      </c>
      <c r="AO113" s="21" t="s">
        <v>31</v>
      </c>
      <c r="AP113" s="21" t="s">
        <v>32</v>
      </c>
      <c r="AQ113" s="21" t="s">
        <v>33</v>
      </c>
      <c r="AR113" s="21" t="s">
        <v>34</v>
      </c>
      <c r="AS113" s="21" t="s">
        <v>35</v>
      </c>
      <c r="AT113" s="21" t="s">
        <v>36</v>
      </c>
      <c r="AU113" s="21" t="s">
        <v>37</v>
      </c>
      <c r="AV113" s="21" t="s">
        <v>38</v>
      </c>
      <c r="AW113" s="21" t="s">
        <v>6</v>
      </c>
      <c r="AX113" s="21" t="s">
        <v>39</v>
      </c>
      <c r="AY113" s="21" t="s">
        <v>40</v>
      </c>
      <c r="AZ113" s="24" t="s">
        <v>41</v>
      </c>
      <c r="BA113" s="21" t="s">
        <v>42</v>
      </c>
      <c r="BB113" s="21" t="s">
        <v>43</v>
      </c>
      <c r="BC113" s="21" t="s">
        <v>44</v>
      </c>
      <c r="BD113" s="21" t="s">
        <v>45</v>
      </c>
      <c r="BE113" s="21" t="s">
        <v>46</v>
      </c>
      <c r="BF113" s="21" t="s">
        <v>47</v>
      </c>
      <c r="BG113" s="21" t="s">
        <v>48</v>
      </c>
      <c r="BH113" s="21" t="s">
        <v>49</v>
      </c>
      <c r="BI113" s="186"/>
      <c r="BJ113" s="25"/>
      <c r="BK113" s="25"/>
      <c r="BL113" s="25"/>
      <c r="BM113" s="25"/>
      <c r="BN113" s="25"/>
      <c r="BO113" s="25"/>
      <c r="BP113" s="21" t="s">
        <v>18</v>
      </c>
      <c r="BQ113" s="21" t="s">
        <v>31</v>
      </c>
      <c r="BR113" s="21" t="s">
        <v>50</v>
      </c>
      <c r="BS113" s="21" t="s">
        <v>51</v>
      </c>
      <c r="BT113" s="25"/>
      <c r="BU113" s="25"/>
      <c r="BV113" s="21" t="s">
        <v>24</v>
      </c>
      <c r="BW113" s="21" t="s">
        <v>16</v>
      </c>
      <c r="BX113" s="21" t="s">
        <v>52</v>
      </c>
      <c r="BY113" s="21" t="s">
        <v>53</v>
      </c>
      <c r="BZ113" s="21" t="s">
        <v>28</v>
      </c>
    </row>
    <row r="114" spans="1:78" ht="46.5" x14ac:dyDescent="0.25">
      <c r="A114" s="26" t="s">
        <v>2797</v>
      </c>
      <c r="B114" s="26" t="s">
        <v>55</v>
      </c>
      <c r="C114" s="27" t="s">
        <v>212</v>
      </c>
      <c r="D114" s="28"/>
      <c r="E114" s="28"/>
      <c r="F114" s="58">
        <v>1400</v>
      </c>
      <c r="G114" s="30">
        <v>5</v>
      </c>
      <c r="H114" s="31" t="s">
        <v>6</v>
      </c>
      <c r="I114" s="32">
        <v>6</v>
      </c>
      <c r="J114" s="33">
        <v>4</v>
      </c>
      <c r="K114" s="32">
        <v>6</v>
      </c>
      <c r="L114" s="33">
        <v>3</v>
      </c>
      <c r="M114" s="32">
        <v>5</v>
      </c>
      <c r="N114" s="33">
        <v>2</v>
      </c>
      <c r="O114" s="29">
        <v>-2.0500000000000198</v>
      </c>
      <c r="P114" s="60">
        <v>-2.81000000000006</v>
      </c>
      <c r="Q114" s="35">
        <v>93.912679288980897</v>
      </c>
      <c r="R114" s="35">
        <v>-1.14366035550951</v>
      </c>
      <c r="S114" s="37">
        <v>1</v>
      </c>
      <c r="T114" s="38">
        <v>0.25</v>
      </c>
      <c r="U114" s="29">
        <v>1.9</v>
      </c>
      <c r="V114" s="60">
        <v>2.2000000000000099</v>
      </c>
      <c r="W114" s="39"/>
      <c r="X114" s="62">
        <v>78</v>
      </c>
      <c r="Y114" s="29">
        <v>135</v>
      </c>
      <c r="Z114" s="17"/>
      <c r="AA114" s="26" t="s">
        <v>192</v>
      </c>
      <c r="AB114" s="41" t="s">
        <v>65</v>
      </c>
      <c r="AC114" s="42" t="str">
        <f>"" &amp; IF(AND(S114&lt;=-1.5,NOT(ISBLANK(AQ114))),"Z","")</f>
        <v/>
      </c>
      <c r="AD114" s="48" t="str">
        <f>IF(AND(ISNUMBER(BD114),VALUE(BD114)&gt;=3,VALUE(T114)&gt;=-0.5),IF(AND(VALUE(Q114)&gt;=94,VALUE(Q114)&lt;444), IF(VALUE(P114)&gt;=2,"***","**"),"*"),"")</f>
        <v/>
      </c>
      <c r="AE114" s="44"/>
      <c r="AF114" s="45"/>
      <c r="AG114" s="46" t="str">
        <f>IF(OR(F114&lt;1401,F114&gt;=1600),IF(AND(OR(AB114="*",AB114="***",AB114="E*",AB114="E***"),P114&gt;=2,T114&gt;-2.1),IF(AND(ISNUMBER(BD114),VALUE(BD114)&gt;2),"**","*"),""),"")</f>
        <v/>
      </c>
      <c r="AH114" s="30">
        <v>5</v>
      </c>
      <c r="AI114" s="62">
        <v>78</v>
      </c>
      <c r="AJ114" s="48" t="str">
        <f>IF(AND(S114&gt;=2,T114&gt;=0),IF(AND(ISNUMBER(BD114),VALUE(BD114)&gt;=3),IF(LEN(AQ114)&gt;0,"***","**"),"*"),"")</f>
        <v/>
      </c>
      <c r="AK114" s="42" t="str">
        <f>IF(AND(S114&gt;=3,AND(OR(AND(I114&lt;=7,I114-K114&gt;=3),AND(K114&lt;=7,K114-M114&gt;=3)),N114&lt;=4)),6,IF(S114&gt;=3,"3T",IF(AND(OR(AND(I114&lt;=7,I114-K114&gt;=3),AND(K114&lt;=7,K114-M114&gt;=3)),N114&lt;=4),"3P","")))</f>
        <v/>
      </c>
      <c r="AL114" s="63" t="str">
        <f>IF(OR(K114-M114&gt;=5,T114&gt;4.9,AND(K114-M114&gt;=1,T114&gt;5)),IF(P114&lt;-3,"***",IF(P114&lt;0,"**","*")),"")</f>
        <v/>
      </c>
      <c r="AM114" s="62">
        <v>78</v>
      </c>
      <c r="AN114" s="49" t="str">
        <f>IF(AND(OR(M114=1,M114=2,M114=3,M114=4),Q114&gt;=97.5),"G",IF(OR(AND(N114&lt;=3,M114&lt;8,T114&gt;-1.6,Q114&gt;=95,Q114&lt;300),AND(OR(M114=1,M114=2,M114=3),Q114&lt;97.5)),"GR",""))</f>
        <v/>
      </c>
      <c r="AO114" s="29">
        <v>1</v>
      </c>
      <c r="AP114" s="28"/>
      <c r="AQ114" s="28"/>
      <c r="AR114" s="28"/>
      <c r="AS114" s="28" t="s">
        <v>168</v>
      </c>
      <c r="AT114" s="50" t="str">
        <f>IF(LEN(AN114)&gt;0,IF(AL114="**","$",IF(AL114="***",IF(LEN(AQ114)&gt;0,"$$$","$$"), "")), "")</f>
        <v/>
      </c>
      <c r="AU114" s="48" t="str">
        <f>CONCATENATE(IF(LEN(AN114)&gt;0,IF(AND(AD114="**",AB114="*"),IF(LEN(AQ114)&gt;0,"$$$","$$"),IF(AJ114="***","$$$",IF(AND(AJ114="**",AB114="*"),"$$",IF(AND(OR(AD114="**",AD114="***"),LEN(AQ114)&gt;0),"$$","")))),IF(AND(OR(AD114="**",AD114="***"),LEN(AQ114)&gt;0),"$$","")),IF(AND(T114&lt;2,AQ114="#"),"#",""))</f>
        <v/>
      </c>
      <c r="AV114" s="48" t="str">
        <f>IF(LEN(AN114)&gt;0,IF(AG114="**","$$",IF(AG114="***","$$$",IF(AD114="***",IF(OR(AB114="***",LEN(AQ114)&gt;0),"$$$",""),""))),"")</f>
        <v/>
      </c>
      <c r="AW114" s="26" t="s">
        <v>6</v>
      </c>
      <c r="AX114" s="51">
        <v>38</v>
      </c>
      <c r="AY114" s="65">
        <v>1110</v>
      </c>
      <c r="AZ114" s="24" t="s">
        <v>2798</v>
      </c>
      <c r="BA114" s="29">
        <v>87.712679288980993</v>
      </c>
      <c r="BB114" s="66">
        <v>93.280679288981005</v>
      </c>
      <c r="BC114" s="54" t="s">
        <v>2799</v>
      </c>
      <c r="BD114" s="29">
        <v>2</v>
      </c>
      <c r="BE114" s="55"/>
      <c r="BF114" s="55"/>
      <c r="BG114" s="55"/>
      <c r="BH114" s="55"/>
      <c r="BI114" s="189" t="s">
        <v>2800</v>
      </c>
      <c r="BJ114" s="69" t="s">
        <v>796</v>
      </c>
      <c r="BK114" s="69" t="s">
        <v>371</v>
      </c>
      <c r="BL114" s="68" t="s">
        <v>1827</v>
      </c>
      <c r="BM114" s="68" t="s">
        <v>555</v>
      </c>
      <c r="BN114" s="68"/>
      <c r="BO114" s="17"/>
      <c r="BP114" s="29">
        <v>135</v>
      </c>
      <c r="BQ114" s="29">
        <v>1</v>
      </c>
      <c r="BR114" s="56">
        <v>95</v>
      </c>
      <c r="BS114" s="57" t="s">
        <v>61</v>
      </c>
      <c r="BT114" s="26"/>
      <c r="BU114" s="26"/>
      <c r="BV114" s="26"/>
      <c r="BW114" s="26"/>
      <c r="BX114" s="17"/>
      <c r="BY114" s="17"/>
      <c r="BZ114" s="49" t="str">
        <f>IF(AND(S114&gt;=3,AND(OR(AND(I114&lt;=7,I114-K114&gt;=3),AND(K114&lt;=7,K114-M114&gt;=3)),N114&lt;=4)),6,IF(S114&gt;=3,"3T",IF(AND(OR(AND(I114&lt;=7,I114-K114&gt;=3),AND(K114&lt;=7,K114-M114&gt;=3)),N114&lt;=4),"3P","")))</f>
        <v/>
      </c>
    </row>
    <row r="115" spans="1:78" ht="46.5" x14ac:dyDescent="0.25">
      <c r="A115" s="26" t="s">
        <v>2797</v>
      </c>
      <c r="B115" s="26" t="s">
        <v>210</v>
      </c>
      <c r="C115" s="27" t="s">
        <v>136</v>
      </c>
      <c r="D115" s="28"/>
      <c r="E115" s="28"/>
      <c r="F115" s="58">
        <v>1400</v>
      </c>
      <c r="G115" s="80">
        <v>5</v>
      </c>
      <c r="H115" s="31" t="s">
        <v>6</v>
      </c>
      <c r="I115" s="32">
        <v>9</v>
      </c>
      <c r="J115" s="33">
        <v>5</v>
      </c>
      <c r="K115" s="32">
        <v>9</v>
      </c>
      <c r="L115" s="33">
        <v>5</v>
      </c>
      <c r="M115" s="32">
        <v>4</v>
      </c>
      <c r="N115" s="33">
        <v>2</v>
      </c>
      <c r="O115" s="29">
        <v>-0.24999999999998601</v>
      </c>
      <c r="P115" s="29">
        <v>-0.51666666666665295</v>
      </c>
      <c r="Q115" s="35">
        <v>95.809764827715298</v>
      </c>
      <c r="R115" s="35">
        <v>-0.34511758614229399</v>
      </c>
      <c r="S115" s="37">
        <v>0</v>
      </c>
      <c r="T115" s="38">
        <v>2.75</v>
      </c>
      <c r="U115" s="29">
        <v>-0.35000000000000098</v>
      </c>
      <c r="V115" s="29">
        <v>1.9</v>
      </c>
      <c r="W115" s="39"/>
      <c r="X115" s="40">
        <v>77</v>
      </c>
      <c r="Y115" s="72">
        <v>135</v>
      </c>
      <c r="Z115" s="29">
        <v>20</v>
      </c>
      <c r="AA115" s="26" t="s">
        <v>57</v>
      </c>
      <c r="AB115" s="41" t="s">
        <v>58</v>
      </c>
      <c r="AC115" s="42" t="str">
        <f>"" &amp; IF(AND(S115&lt;=-1.5,NOT(ISBLANK(AQ115))),"Z","")</f>
        <v/>
      </c>
      <c r="AD115" s="43" t="str">
        <f>IF(AND(ISNUMBER(BD115),VALUE(BD115)&gt;=3,VALUE(T115)&gt;=-0.5),IF(AND(VALUE(Q115)&gt;=94,VALUE(Q115)&lt;444), IF(VALUE(P115)&gt;=2,"***","**"),"*"),"")</f>
        <v/>
      </c>
      <c r="AE115" s="48" t="str">
        <f>IF(AND(BD115&gt;2,OR(ISNUMBER(SEARCH("P",AA115)),ISNUMBER(SEARCH("EP",AA115)),ISNUMBER(SEARCH("E",AA115)))),"WP@",IF(BD115&gt;2,"W@",IF(OR(ISNUMBER(SEARCH("P",AA115)),ISNUMBER(SEARCH("EP",AA115)),ISNUMBER(SEARCH("E",AA115))),"P@","@")))</f>
        <v>@</v>
      </c>
      <c r="AF115" s="45"/>
      <c r="AG115" s="46" t="str">
        <f>IF(OR(F115&lt;1401,F115&gt;=1600),IF(AND(OR(AB115="*",AB115="***",AB115="E*",AB115="E***"),P115&gt;=2,T115&gt;-2.1),IF(AND(ISNUMBER(BD115),VALUE(BD115)&gt;2),"**","*"),""),"")</f>
        <v/>
      </c>
      <c r="AH115" s="30">
        <v>5</v>
      </c>
      <c r="AI115" s="47">
        <v>77</v>
      </c>
      <c r="AJ115" s="48" t="str">
        <f>IF(AND(S115&gt;=2,T115&gt;=0),IF(AND(ISNUMBER(BD115),VALUE(BD115)&gt;=3),IF(LEN(AQ115)&gt;0,"***","**"),"*"),"")</f>
        <v/>
      </c>
      <c r="AK115" s="42" t="str">
        <f>IF(AND(S115&gt;=3,AND(OR(AND(I115&lt;=7,I115-K115&gt;=3),AND(K115&lt;=7,K115-M115&gt;=3)),N115&lt;=4)),6,IF(S115&gt;=3,"3T",IF(AND(OR(AND(I115&lt;=7,I115-K115&gt;=3),AND(K115&lt;=7,K115-M115&gt;=3)),N115&lt;=4),"3P","")))</f>
        <v/>
      </c>
      <c r="AL115" s="46" t="str">
        <f>IF(OR(K115-M115&gt;=5,T115&gt;4.9,AND(K115-M115&gt;=1,T115&gt;5)),IF(P115&lt;-3,"***",IF(P115&lt;0,"**","*")),"")</f>
        <v>**</v>
      </c>
      <c r="AM115" s="139" t="s">
        <v>2801</v>
      </c>
      <c r="AN115" s="137" t="str">
        <f>IF(AND(OR(M115=1,M115=2,M115=3,M115=4),Q115&gt;=97.5),"G",IF(OR(AND(N115&lt;=3,M115&lt;8,T115&gt;-1.6,Q115&gt;=95,Q115&lt;300),AND(OR(M115=1,M115=2,M115=3),Q115&lt;97.5)),"GR",""))</f>
        <v>GR</v>
      </c>
      <c r="AO115" s="29">
        <v>0</v>
      </c>
      <c r="AP115" s="28"/>
      <c r="AQ115" s="28"/>
      <c r="AR115" s="28"/>
      <c r="AS115" s="28" t="s">
        <v>35</v>
      </c>
      <c r="AT115" s="50" t="str">
        <f>IF(LEN(AN115)&gt;0,IF(AL115="**","$",IF(AL115="***",IF(LEN(AQ115)&gt;0,"$$$","$$"), "")), "")</f>
        <v>$</v>
      </c>
      <c r="AU115" s="48" t="str">
        <f>CONCATENATE(IF(LEN(AN115)&gt;0,IF(AND(AD115="**",AB115="*"),IF(LEN(AQ115)&gt;0,"$$$","$$"),IF(AJ115="***","$$$",IF(AND(AJ115="**",AB115="*"),"$$",IF(AND(OR(AD115="**",AD115="***"),LEN(AQ115)&gt;0),"$$","")))),IF(AND(OR(AD115="**",AD115="***"),LEN(AQ115)&gt;0),"$$","")),IF(AND(T115&lt;2,AQ115="#"),"#",""))</f>
        <v/>
      </c>
      <c r="AV115" s="48" t="str">
        <f>IF(LEN(AN115)&gt;0,IF(AG115="**","$$",IF(AG115="***","$$$",IF(AD115="***",IF(OR(AB115="***",LEN(AQ115)&gt;0),"$$$",""),""))),"")</f>
        <v/>
      </c>
      <c r="AW115" s="26" t="s">
        <v>6</v>
      </c>
      <c r="AX115" s="74">
        <v>15</v>
      </c>
      <c r="AY115" s="52">
        <v>1103</v>
      </c>
      <c r="AZ115" s="24" t="s">
        <v>2802</v>
      </c>
      <c r="BA115" s="29">
        <v>89.809764827715398</v>
      </c>
      <c r="BB115" s="141">
        <v>93.893098161048698</v>
      </c>
      <c r="BC115" s="54" t="s">
        <v>2803</v>
      </c>
      <c r="BD115" s="29">
        <v>2</v>
      </c>
      <c r="BE115" s="55"/>
      <c r="BF115" s="55"/>
      <c r="BG115" s="55"/>
      <c r="BH115" s="55"/>
      <c r="BI115" s="188" t="s">
        <v>2804</v>
      </c>
      <c r="BJ115" s="69" t="s">
        <v>1603</v>
      </c>
      <c r="BK115" s="69" t="s">
        <v>1604</v>
      </c>
      <c r="BL115" s="68" t="s">
        <v>1605</v>
      </c>
      <c r="BM115" s="68" t="s">
        <v>1606</v>
      </c>
      <c r="BN115" s="68"/>
      <c r="BO115" s="17"/>
      <c r="BP115" s="29">
        <v>135</v>
      </c>
      <c r="BQ115" s="29">
        <v>0</v>
      </c>
      <c r="BR115" s="56">
        <v>95.8</v>
      </c>
      <c r="BS115" s="76" t="s">
        <v>108</v>
      </c>
      <c r="BT115" s="26"/>
      <c r="BU115" s="26"/>
      <c r="BV115" s="49" t="str">
        <f>IF(AND(BD115&gt;2,OR(ISNUMBER(SEARCH("P",AA115)),ISNUMBER(SEARCH("EP",AA115)),ISNUMBER(SEARCH("E",AA115)))),"WP@",IF(BD115&gt;2,"W@",IF(OR(ISNUMBER(SEARCH("P",AA115)),ISNUMBER(SEARCH("EP",AA115)),ISNUMBER(SEARCH("E",AA115))),"P@","@")))</f>
        <v>@</v>
      </c>
      <c r="BW115" s="26"/>
      <c r="BX115" s="17"/>
      <c r="BY115" s="17"/>
      <c r="BZ115" s="49" t="str">
        <f>IF(AND(S115&gt;=3,AND(OR(AND(I115&lt;=7,I115-K115&gt;=3),AND(K115&lt;=7,K115-M115&gt;=3)),N115&lt;=4)),6,IF(S115&gt;=3,"3T",IF(AND(OR(AND(I115&lt;=7,I115-K115&gt;=3),AND(K115&lt;=7,K115-M115&gt;=3)),N115&lt;=4),"3P","")))</f>
        <v/>
      </c>
    </row>
    <row r="116" spans="1:78" ht="63" customHeight="1" x14ac:dyDescent="0.25">
      <c r="A116" s="162"/>
      <c r="B116" s="155"/>
      <c r="C116" s="155"/>
      <c r="D116" s="155"/>
      <c r="E116" s="155"/>
      <c r="F116" s="155"/>
      <c r="G116" s="155"/>
      <c r="H116" s="155"/>
      <c r="I116" s="155"/>
      <c r="J116" s="155"/>
      <c r="K116" s="155"/>
      <c r="L116" s="155"/>
      <c r="M116" s="155"/>
      <c r="N116" s="155"/>
      <c r="O116" s="155"/>
      <c r="P116" s="155"/>
      <c r="Q116" s="155"/>
      <c r="R116" s="155"/>
      <c r="S116" s="155"/>
      <c r="T116" s="155"/>
      <c r="U116" s="155"/>
      <c r="V116" s="155"/>
      <c r="W116" s="155"/>
      <c r="X116" s="155"/>
      <c r="Y116" s="155"/>
      <c r="Z116" s="155"/>
      <c r="AA116" s="155"/>
      <c r="AB116" s="155"/>
      <c r="AC116" s="155"/>
      <c r="AD116" s="155"/>
      <c r="AE116" s="155"/>
      <c r="AF116" s="155"/>
      <c r="AG116" s="155"/>
      <c r="AH116" s="155"/>
      <c r="AI116" s="155"/>
      <c r="AJ116" s="155"/>
      <c r="AK116" s="155"/>
      <c r="AL116" s="155"/>
      <c r="AM116" s="155"/>
      <c r="AN116" s="155"/>
      <c r="AO116" s="155"/>
      <c r="AP116" s="155"/>
      <c r="AQ116" s="155"/>
      <c r="AR116" s="155"/>
      <c r="AS116" s="155"/>
      <c r="AT116" s="155"/>
      <c r="AU116" s="155"/>
      <c r="AV116" s="155"/>
      <c r="AW116" s="155"/>
      <c r="AX116" s="155"/>
      <c r="AY116" s="155"/>
      <c r="AZ116" s="155"/>
      <c r="BA116" s="155"/>
      <c r="BB116" s="155"/>
      <c r="BC116" s="155"/>
      <c r="BD116" s="155"/>
      <c r="BE116" s="155"/>
      <c r="BF116" s="155"/>
      <c r="BG116" s="155"/>
      <c r="BH116" s="155"/>
      <c r="BI116" s="155"/>
      <c r="BJ116" s="155"/>
      <c r="BK116" s="155"/>
      <c r="BL116" s="155"/>
      <c r="BM116" s="155"/>
      <c r="BN116" s="155"/>
      <c r="BO116" s="155"/>
      <c r="BP116" s="155"/>
      <c r="BQ116" s="155"/>
      <c r="BR116" s="155"/>
      <c r="BS116" s="155"/>
      <c r="BT116" s="155"/>
      <c r="BU116" s="155"/>
      <c r="BV116" s="155"/>
      <c r="BW116" s="155"/>
      <c r="BX116" s="155"/>
      <c r="BY116" s="17"/>
      <c r="BZ116" s="49"/>
    </row>
    <row r="117" spans="1:78" ht="46.5" x14ac:dyDescent="0.25">
      <c r="A117" s="26" t="s">
        <v>2797</v>
      </c>
      <c r="B117" s="26" t="s">
        <v>377</v>
      </c>
      <c r="C117" s="27" t="s">
        <v>378</v>
      </c>
      <c r="D117" s="28"/>
      <c r="E117" s="28"/>
      <c r="F117" s="58">
        <v>1400</v>
      </c>
      <c r="G117" s="80">
        <v>13</v>
      </c>
      <c r="H117" s="31" t="s">
        <v>6</v>
      </c>
      <c r="I117" s="59">
        <v>12</v>
      </c>
      <c r="J117" s="33">
        <v>7</v>
      </c>
      <c r="K117" s="59">
        <v>13</v>
      </c>
      <c r="L117" s="33">
        <v>5</v>
      </c>
      <c r="M117" s="59">
        <v>5</v>
      </c>
      <c r="N117" s="33">
        <v>2</v>
      </c>
      <c r="O117" s="29">
        <v>-0.64999999999997704</v>
      </c>
      <c r="P117" s="29">
        <v>-0.53333333333334598</v>
      </c>
      <c r="Q117" s="35">
        <v>96.968991095274504</v>
      </c>
      <c r="R117" s="36">
        <v>0.534495547637306</v>
      </c>
      <c r="S117" s="37">
        <v>2</v>
      </c>
      <c r="T117" s="38">
        <v>2.75</v>
      </c>
      <c r="U117" s="29">
        <v>1.95</v>
      </c>
      <c r="V117" s="29">
        <v>4.0999999999999996</v>
      </c>
      <c r="W117" s="39"/>
      <c r="X117" s="40">
        <v>75</v>
      </c>
      <c r="Y117" s="72">
        <v>131</v>
      </c>
      <c r="Z117" s="87">
        <v>267</v>
      </c>
      <c r="AA117" s="26" t="s">
        <v>57</v>
      </c>
      <c r="AB117" s="41" t="s">
        <v>58</v>
      </c>
      <c r="AC117" s="42" t="str">
        <f>"" &amp; IF(AND(S117&lt;=-1.5,NOT(ISBLANK(AQ117))),"Z","")</f>
        <v/>
      </c>
      <c r="AD117" s="43" t="str">
        <f>IF(AND(ISNUMBER(BD117),VALUE(BD117)&gt;=3,VALUE(T117)&gt;=-0.5),IF(AND(VALUE(Q117)&gt;=94,VALUE(Q117)&lt;444), IF(VALUE(P117)&gt;=2,"***","**"),"*"),"")</f>
        <v>**</v>
      </c>
      <c r="AE117" s="44"/>
      <c r="AF117" s="45" t="s">
        <v>102</v>
      </c>
      <c r="AG117" s="46" t="str">
        <f>IF(OR(F117&lt;1401,F117&gt;=1600),IF(AND(OR(AB117="*",AB117="***",AB117="E*",AB117="E***"),P117&gt;=2,T117&gt;-2.1),IF(AND(ISNUMBER(BD117),VALUE(BD117)&gt;2),"**","*"),""),"")</f>
        <v/>
      </c>
      <c r="AH117" s="30">
        <v>13</v>
      </c>
      <c r="AI117" s="47">
        <v>75</v>
      </c>
      <c r="AJ117" s="48" t="str">
        <f>IF(AND(S117&gt;=2,T117&gt;=0),IF(AND(ISNUMBER(BD117),VALUE(BD117)&gt;=3),IF(LEN(AQ117)&gt;0,"***","**"),"*"),"")</f>
        <v>**</v>
      </c>
      <c r="AK117" s="42" t="str">
        <f>IF(AND(S117&gt;=3,AND(OR(AND(I117&lt;=7,I117-K117&gt;=3),AND(K117&lt;=7,K117-M117&gt;=3)),N117&lt;=4)),6,IF(S117&gt;=3,"3T",IF(AND(OR(AND(I117&lt;=7,I117-K117&gt;=3),AND(K117&lt;=7,K117-M117&gt;=3)),N117&lt;=4),"3P","")))</f>
        <v/>
      </c>
      <c r="AL117" s="46" t="str">
        <f>IF(OR(K117-M117&gt;=5,T117&gt;4.9,AND(K117-M117&gt;=1,T117&gt;5)),IF(P117&lt;-3,"***",IF(P117&lt;0,"**","*")),"")</f>
        <v>**</v>
      </c>
      <c r="AM117" s="139" t="s">
        <v>2786</v>
      </c>
      <c r="AN117" s="137" t="str">
        <f>IF(AND(OR(M117=1,M117=2,M117=3,M117=4),Q117&gt;=97.5),"G",IF(OR(AND(N117&lt;=3,M117&lt;8,T117&gt;-1.6,Q117&gt;=95,Q117&lt;300),AND(OR(M117=1,M117=2,M117=3),Q117&lt;97.5)),"GR",""))</f>
        <v>GR</v>
      </c>
      <c r="AO117" s="82">
        <v>1</v>
      </c>
      <c r="AP117" s="28" t="s">
        <v>32</v>
      </c>
      <c r="AQ117" s="28"/>
      <c r="AR117" s="28"/>
      <c r="AS117" s="28" t="s">
        <v>168</v>
      </c>
      <c r="AT117" s="50" t="str">
        <f>IF(LEN(AN117)&gt;0,IF(AL117="**","$",IF(AL117="***",IF(LEN(AQ117)&gt;0,"$$$","$$"), "")), "")</f>
        <v>$</v>
      </c>
      <c r="AU117" s="48" t="str">
        <f>CONCATENATE(IF(LEN(AN117)&gt;0,IF(AND(AD117="**",AB117="*"),IF(LEN(AQ117)&gt;0,"$$$","$$"),IF(AJ117="***","$$$",IF(AND(AJ117="**",AB117="*"),"$$",IF(AND(OR(AD117="**",AD117="***"),LEN(AQ117)&gt;0),"$$","")))),IF(AND(OR(AD117="**",AD117="***"),LEN(AQ117)&gt;0),"$$","")),IF(AND(T117&lt;2,AQ117="#"),"#",""))</f>
        <v/>
      </c>
      <c r="AV117" s="48" t="str">
        <f>IF(LEN(AN117)&gt;0,IF(AG117="**","$$",IF(AG117="***","$$$",IF(AD117="***",IF(OR(AB117="***",LEN(AQ117)&gt;0),"$$$",""),""))),"")</f>
        <v/>
      </c>
      <c r="AW117" s="26" t="s">
        <v>6</v>
      </c>
      <c r="AX117" s="64">
        <v>132</v>
      </c>
      <c r="AY117" s="79">
        <v>1126</v>
      </c>
      <c r="AZ117" s="24" t="s">
        <v>2805</v>
      </c>
      <c r="BA117" s="29">
        <v>91.068991095274598</v>
      </c>
      <c r="BB117" s="141">
        <v>92.485657761941297</v>
      </c>
      <c r="BC117" s="54" t="s">
        <v>2806</v>
      </c>
      <c r="BD117" s="29">
        <v>3</v>
      </c>
      <c r="BE117" s="100">
        <v>18.2017543859649</v>
      </c>
      <c r="BF117" s="101">
        <v>45.762711864406803</v>
      </c>
      <c r="BG117" s="102">
        <v>456</v>
      </c>
      <c r="BH117" s="102">
        <v>295</v>
      </c>
      <c r="BI117" s="188" t="s">
        <v>2807</v>
      </c>
      <c r="BJ117" s="68" t="s">
        <v>380</v>
      </c>
      <c r="BK117" s="68" t="s">
        <v>381</v>
      </c>
      <c r="BL117" s="68" t="s">
        <v>382</v>
      </c>
      <c r="BM117" s="69" t="s">
        <v>383</v>
      </c>
      <c r="BN117" s="68"/>
      <c r="BO117" s="17"/>
      <c r="BP117" s="29">
        <v>131</v>
      </c>
      <c r="BQ117" s="82">
        <v>1</v>
      </c>
      <c r="BR117" s="56">
        <v>93.8</v>
      </c>
      <c r="BS117" s="76" t="s">
        <v>88</v>
      </c>
      <c r="BT117" s="26"/>
      <c r="BU117" s="26"/>
      <c r="BV117" s="26"/>
      <c r="BW117" s="26"/>
      <c r="BX117" s="17"/>
      <c r="BY117" s="17"/>
      <c r="BZ117" s="49" t="str">
        <f>IF(AND(S117&gt;=3,AND(OR(AND(I117&lt;=7,I117-K117&gt;=3),AND(K117&lt;=7,K117-M117&gt;=3)),N117&lt;=4)),6,IF(S117&gt;=3,"3T",IF(AND(OR(AND(I117&lt;=7,I117-K117&gt;=3),AND(K117&lt;=7,K117-M117&gt;=3)),N117&lt;=4),"3P","")))</f>
        <v/>
      </c>
    </row>
    <row r="118" spans="1:78" ht="46.5" x14ac:dyDescent="0.25">
      <c r="A118" s="26" t="s">
        <v>2797</v>
      </c>
      <c r="B118" s="26" t="s">
        <v>393</v>
      </c>
      <c r="C118" s="27" t="s">
        <v>207</v>
      </c>
      <c r="D118" s="28"/>
      <c r="E118" s="28"/>
      <c r="F118" s="58">
        <v>1400</v>
      </c>
      <c r="G118" s="30">
        <v>11</v>
      </c>
      <c r="H118" s="31" t="s">
        <v>6</v>
      </c>
      <c r="I118" s="59">
        <v>9</v>
      </c>
      <c r="J118" s="33">
        <v>6</v>
      </c>
      <c r="K118" s="59">
        <v>7</v>
      </c>
      <c r="L118" s="33">
        <v>4</v>
      </c>
      <c r="M118" s="59">
        <v>9</v>
      </c>
      <c r="N118" s="33">
        <v>2</v>
      </c>
      <c r="O118" s="29">
        <v>-3.8499999999999801</v>
      </c>
      <c r="P118" s="29">
        <v>-4.1142857142857201</v>
      </c>
      <c r="Q118" s="35">
        <v>92.729832948813893</v>
      </c>
      <c r="R118" s="35">
        <v>-2.1350835255930898</v>
      </c>
      <c r="S118" s="37">
        <v>2</v>
      </c>
      <c r="T118" s="38">
        <v>1.75</v>
      </c>
      <c r="U118" s="29">
        <v>2.55000000000001</v>
      </c>
      <c r="V118" s="29">
        <v>3.85</v>
      </c>
      <c r="W118" s="39"/>
      <c r="X118" s="62">
        <v>74</v>
      </c>
      <c r="Y118" s="29">
        <v>130</v>
      </c>
      <c r="Z118" s="29">
        <v>21</v>
      </c>
      <c r="AA118" s="26" t="s">
        <v>57</v>
      </c>
      <c r="AB118" s="41" t="s">
        <v>58</v>
      </c>
      <c r="AC118" s="42" t="str">
        <f>"" &amp; IF(AND(S118&lt;=-1.5,NOT(ISBLANK(AQ118))),"Z","")</f>
        <v/>
      </c>
      <c r="AD118" s="48" t="str">
        <f>IF(AND(ISNUMBER(BD118),VALUE(BD118)&gt;=3,VALUE(T118)&gt;=-0.5),IF(AND(VALUE(Q118)&gt;=94,VALUE(Q118)&lt;444), IF(VALUE(P118)&gt;=2,"***","**"),"*"),"")</f>
        <v>*</v>
      </c>
      <c r="AE118" s="44"/>
      <c r="AF118" s="45"/>
      <c r="AG118" s="46" t="str">
        <f>IF(OR(F118&lt;1401,F118&gt;=1600),IF(AND(OR(AB118="*",AB118="***",AB118="E*",AB118="E***"),P118&gt;=2,T118&gt;-2.1),IF(AND(ISNUMBER(BD118),VALUE(BD118)&gt;2),"**","*"),""),"")</f>
        <v/>
      </c>
      <c r="AH118" s="30">
        <v>11</v>
      </c>
      <c r="AI118" s="62">
        <v>74</v>
      </c>
      <c r="AJ118" s="48" t="str">
        <f>IF(AND(S118&gt;=2,T118&gt;=0),IF(AND(ISNUMBER(BD118),VALUE(BD118)&gt;=3),IF(LEN(AQ118)&gt;0,"***","**"),"*"),"")</f>
        <v>***</v>
      </c>
      <c r="AK118" s="42" t="str">
        <f>IF(AND(S118&gt;=3,AND(OR(AND(I118&lt;=7,I118-K118&gt;=3),AND(K118&lt;=7,K118-M118&gt;=3)),N118&lt;=4)),6,IF(S118&gt;=3,"3T",IF(AND(OR(AND(I118&lt;=7,I118-K118&gt;=3),AND(K118&lt;=7,K118-M118&gt;=3)),N118&lt;=4),"3P","")))</f>
        <v/>
      </c>
      <c r="AL118" s="63" t="str">
        <f>IF(OR(K118-M118&gt;=5,T118&gt;4.9,AND(K118-M118&gt;=1,T118&gt;5)),IF(P118&lt;-3,"***",IF(P118&lt;0,"**","*")),"")</f>
        <v/>
      </c>
      <c r="AM118" s="62">
        <v>74</v>
      </c>
      <c r="AN118" s="49" t="str">
        <f>IF(AND(OR(M118=1,M118=2,M118=3,M118=4),Q118&gt;=97.5),"G",IF(OR(AND(N118&lt;=3,M118&lt;8,T118&gt;-1.6,Q118&gt;=95,Q118&lt;300),AND(OR(M118=1,M118=2,M118=3),Q118&lt;97.5)),"GR",""))</f>
        <v/>
      </c>
      <c r="AO118" s="29">
        <v>1</v>
      </c>
      <c r="AP118" s="28"/>
      <c r="AQ118" s="28" t="s">
        <v>33</v>
      </c>
      <c r="AR118" s="28"/>
      <c r="AS118" s="28"/>
      <c r="AT118" s="50" t="str">
        <f>IF(LEN(AN118)&gt;0,IF(AL118="**","$",IF(AL118="***",IF(LEN(AQ118)&gt;0,"$$$","$$"), "")), "")</f>
        <v/>
      </c>
      <c r="AU118" s="48" t="str">
        <f>CONCATENATE(IF(LEN(AN118)&gt;0,IF(AND(AD118="**",AB118="*"),IF(LEN(AQ118)&gt;0,"$$$","$$"),IF(AJ118="***","$$$",IF(AND(AJ118="**",AB118="*"),"$$",IF(AND(OR(AD118="**",AD118="***"),LEN(AQ118)&gt;0),"$$","")))),IF(AND(OR(AD118="**",AD118="***"),LEN(AQ118)&gt;0),"$$","")),IF(AND(T118&lt;2,AQ118="#"),"#",""))</f>
        <v>#</v>
      </c>
      <c r="AV118" s="48" t="str">
        <f>IF(LEN(AN118)&gt;0,IF(AG118="**","$$",IF(AG118="***","$$$",IF(AD118="***",IF(OR(AB118="***",LEN(AQ118)&gt;0),"$$$",""),""))),"")</f>
        <v/>
      </c>
      <c r="AW118" s="26" t="s">
        <v>6</v>
      </c>
      <c r="AX118" s="74">
        <v>23</v>
      </c>
      <c r="AY118" s="65">
        <v>1137</v>
      </c>
      <c r="AZ118" s="24" t="s">
        <v>2805</v>
      </c>
      <c r="BA118" s="29">
        <v>87.229832948813794</v>
      </c>
      <c r="BB118" s="66">
        <v>90.296499615480499</v>
      </c>
      <c r="BC118" s="54" t="s">
        <v>2808</v>
      </c>
      <c r="BD118" s="29">
        <v>3</v>
      </c>
      <c r="BE118" s="100">
        <v>16.285714285714299</v>
      </c>
      <c r="BF118" s="101">
        <v>42</v>
      </c>
      <c r="BG118" s="102">
        <v>350</v>
      </c>
      <c r="BH118" s="102">
        <v>350</v>
      </c>
      <c r="BI118" s="190" t="s">
        <v>395</v>
      </c>
      <c r="BJ118" s="68" t="s">
        <v>396</v>
      </c>
      <c r="BK118" s="68" t="s">
        <v>397</v>
      </c>
      <c r="BL118" s="68" t="s">
        <v>380</v>
      </c>
      <c r="BM118" s="68" t="s">
        <v>381</v>
      </c>
      <c r="BN118" s="68" t="s">
        <v>398</v>
      </c>
      <c r="BO118" s="17"/>
      <c r="BP118" s="29">
        <v>130</v>
      </c>
      <c r="BQ118" s="29">
        <v>1</v>
      </c>
      <c r="BR118" s="56">
        <v>92</v>
      </c>
      <c r="BS118" s="76" t="s">
        <v>108</v>
      </c>
      <c r="BT118" s="26"/>
      <c r="BU118" s="26"/>
      <c r="BV118" s="26"/>
      <c r="BW118" s="26"/>
      <c r="BX118" s="17"/>
      <c r="BY118" s="17"/>
      <c r="BZ118" s="49" t="str">
        <f>IF(AND(S118&gt;=3,AND(OR(AND(I118&lt;=7,I118-K118&gt;=3),AND(K118&lt;=7,K118-M118&gt;=3)),N118&lt;=4)),6,IF(S118&gt;=3,"3T",IF(AND(OR(AND(I118&lt;=7,I118-K118&gt;=3),AND(K118&lt;=7,K118-M118&gt;=3)),N118&lt;=4),"3P","")))</f>
        <v/>
      </c>
    </row>
    <row r="119" spans="1:78" ht="15.95" customHeight="1" x14ac:dyDescent="0.25">
      <c r="A119" s="162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55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  <c r="BR119" s="155"/>
      <c r="BS119" s="155"/>
      <c r="BT119" s="155"/>
      <c r="BU119" s="155"/>
      <c r="BV119" s="155"/>
      <c r="BW119" s="155"/>
      <c r="BX119" s="155"/>
      <c r="BY119" s="17"/>
      <c r="BZ119" s="49"/>
    </row>
    <row r="120" spans="1:78" ht="46.5" x14ac:dyDescent="0.25">
      <c r="A120" s="26" t="s">
        <v>2797</v>
      </c>
      <c r="B120" s="138" t="s">
        <v>403</v>
      </c>
      <c r="C120" s="27" t="s">
        <v>207</v>
      </c>
      <c r="D120" s="28"/>
      <c r="E120" s="28"/>
      <c r="F120" s="58">
        <v>1400</v>
      </c>
      <c r="G120" s="30">
        <v>3</v>
      </c>
      <c r="H120" s="31" t="s">
        <v>6</v>
      </c>
      <c r="I120" s="32">
        <v>10</v>
      </c>
      <c r="J120" s="33">
        <v>5</v>
      </c>
      <c r="K120" s="32">
        <v>10</v>
      </c>
      <c r="L120" s="33">
        <v>5</v>
      </c>
      <c r="M120" s="32">
        <v>5</v>
      </c>
      <c r="N120" s="33">
        <v>4</v>
      </c>
      <c r="O120" s="29">
        <v>-0.59999999999998699</v>
      </c>
      <c r="P120" s="29">
        <v>1.0642857142857101</v>
      </c>
      <c r="Q120" s="36">
        <v>101.47541976410901</v>
      </c>
      <c r="R120" s="36">
        <v>4.0377098820543704</v>
      </c>
      <c r="S120" s="37">
        <v>0</v>
      </c>
      <c r="T120" s="38">
        <v>0.75</v>
      </c>
      <c r="U120" s="29">
        <v>1.2000000000000099</v>
      </c>
      <c r="V120" s="29">
        <v>1.9</v>
      </c>
      <c r="W120" s="39"/>
      <c r="X120" s="40">
        <v>72</v>
      </c>
      <c r="Y120" s="29">
        <v>131</v>
      </c>
      <c r="Z120" s="29">
        <v>33</v>
      </c>
      <c r="AA120" s="26" t="s">
        <v>57</v>
      </c>
      <c r="AB120" s="41" t="s">
        <v>58</v>
      </c>
      <c r="AC120" s="42" t="str">
        <f>"i" &amp; IF(AND(S120&lt;=-1.5,NOT(ISBLANK(AQ120))),"Z","")</f>
        <v>i</v>
      </c>
      <c r="AD120" s="43" t="str">
        <f>IF(AND(ISNUMBER(BD120),VALUE(BD120)&gt;=3,VALUE(T120)&gt;=-0.5),IF(AND(VALUE(Q120)&gt;=94,VALUE(Q120)&lt;444), IF(VALUE(P120)&gt;=2,"***","**"),"*"),"")</f>
        <v/>
      </c>
      <c r="AE120" s="44"/>
      <c r="AF120" s="45"/>
      <c r="AG120" s="46" t="str">
        <f>IF(OR(F120&lt;1401,F120&gt;=1600),IF(AND(OR(AB120="*",AB120="***",AB120="E*",AB120="E***"),P120&gt;=2,T120&gt;-2.1),IF(AND(ISNUMBER(BD120),VALUE(BD120)&gt;2),"**","*"),""),"")</f>
        <v/>
      </c>
      <c r="AH120" s="30">
        <v>3</v>
      </c>
      <c r="AI120" s="47">
        <v>72</v>
      </c>
      <c r="AJ120" s="48" t="str">
        <f>IF(AND(S120&gt;=2,T120&gt;=0),IF(AND(ISNUMBER(BD120),VALUE(BD120)&gt;=3),IF(LEN(AQ120)&gt;0,"***","**"),"*"),"")</f>
        <v/>
      </c>
      <c r="AK120" s="42" t="str">
        <f>IF(AND(S120&gt;=3,AND(OR(AND(I120&lt;=7,I120-K120&gt;=3),AND(K120&lt;=7,K120-M120&gt;=3)),N120&lt;=4)),6,IF(S120&gt;=3,"3T",IF(AND(OR(AND(I120&lt;=7,I120-K120&gt;=3),AND(K120&lt;=7,K120-M120&gt;=3)),N120&lt;=4),"3P","")))</f>
        <v/>
      </c>
      <c r="AL120" s="46" t="str">
        <f>IF(OR(K120-M120&gt;=5,T120&gt;4.9,AND(K120-M120&gt;=1,T120&gt;5)),IF(P120&lt;-3,"***",IF(P120&lt;0,"**","*")),"")</f>
        <v>*</v>
      </c>
      <c r="AM120" s="40">
        <v>72</v>
      </c>
      <c r="AN120" s="49" t="str">
        <f>CONCATENATE(IF(AND(OR(M120=1,M120=2,M120=3,M120=4),Q120&gt;=97.5),"G",IF(OR(AND(N120&lt;=3,M120&lt;8,T120&gt;-1.6,Q120&gt;=95,Q120&lt;300),AND(OR(M120=1,M120=2,M120=3),Q120&lt;97.5)),"GR","")),"*")</f>
        <v>*</v>
      </c>
      <c r="AO120" s="29">
        <v>0</v>
      </c>
      <c r="AP120" s="28"/>
      <c r="AQ120" s="28"/>
      <c r="AR120" s="28"/>
      <c r="AS120" s="28" t="s">
        <v>168</v>
      </c>
      <c r="AT120" s="50" t="str">
        <f>IF(LEN(AN120)&gt;0,IF(AL120="**","$",IF(AL120="***",IF(LEN(AQ120)&gt;0,"$$$","$$"), "")), "")</f>
        <v/>
      </c>
      <c r="AU120" s="48" t="str">
        <f>CONCATENATE(IF(LEN(AN120)&gt;0,IF(AND(AD120="**",AB120="*"),IF(LEN(AQ120)&gt;0,"$$$","$$"),IF(AJ120="***","$$$",IF(AND(AJ120="**",AB120="*"),"$$",IF(AND(OR(AD120="**",AD120="***"),LEN(AQ120)&gt;0),"$$","")))),IF(AND(OR(AD120="**",AD120="***"),LEN(AQ120)&gt;0),"$$","")),IF(AND(T120&lt;2,AQ120="#"),"#",""))</f>
        <v/>
      </c>
      <c r="AV120" s="48" t="str">
        <f>IF(LEN(AN120)&gt;0,IF(AG120="**","$$",IF(AG120="***","$$$",IF(AD120="***",IF(OR(AB120="***",LEN(AQ120)&gt;0),"$$$",""),""))),"")</f>
        <v/>
      </c>
      <c r="AW120" s="26" t="s">
        <v>6</v>
      </c>
      <c r="AX120" s="51">
        <v>14</v>
      </c>
      <c r="AY120" s="79">
        <v>1131</v>
      </c>
      <c r="AZ120" s="24" t="s">
        <v>2805</v>
      </c>
      <c r="BA120" s="29">
        <v>92.5</v>
      </c>
      <c r="BB120" s="66">
        <v>94.236666666666693</v>
      </c>
      <c r="BC120" s="54" t="s">
        <v>2809</v>
      </c>
      <c r="BD120" s="29">
        <v>2</v>
      </c>
      <c r="BE120" s="55"/>
      <c r="BF120" s="55"/>
      <c r="BG120" s="55"/>
      <c r="BH120" s="55"/>
      <c r="BI120" s="190" t="s">
        <v>2563</v>
      </c>
      <c r="BJ120" s="68" t="s">
        <v>594</v>
      </c>
      <c r="BK120" s="68" t="s">
        <v>1509</v>
      </c>
      <c r="BL120" s="68" t="s">
        <v>1485</v>
      </c>
      <c r="BM120" s="68" t="s">
        <v>1219</v>
      </c>
      <c r="BN120" s="68"/>
      <c r="BO120" s="17"/>
      <c r="BP120" s="29">
        <v>131</v>
      </c>
      <c r="BQ120" s="29">
        <v>0</v>
      </c>
      <c r="BR120" s="56">
        <v>95.45</v>
      </c>
      <c r="BS120" s="76" t="s">
        <v>88</v>
      </c>
      <c r="BT120" s="26"/>
      <c r="BU120" s="26"/>
      <c r="BV120" s="26"/>
      <c r="BW120" s="26"/>
      <c r="BX120" s="17"/>
      <c r="BY120" s="17"/>
      <c r="BZ120" s="49" t="str">
        <f>IF(AND(S120&gt;=3,AND(OR(AND(I120&lt;=7,I120-K120&gt;=3),AND(K120&lt;=7,K120-M120&gt;=3)),N120&lt;=4)),6,IF(S120&gt;=3,"3T",IF(AND(OR(AND(I120&lt;=7,I120-K120&gt;=3),AND(K120&lt;=7,K120-M120&gt;=3)),N120&lt;=4),"3P","")))</f>
        <v/>
      </c>
    </row>
    <row r="121" spans="1:78" ht="18.75" customHeight="1" x14ac:dyDescent="0.25">
      <c r="A121" s="17"/>
      <c r="B121" s="164" t="s">
        <v>2805</v>
      </c>
      <c r="C121" s="164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65" t="s">
        <v>808</v>
      </c>
      <c r="R121" s="165"/>
      <c r="S121" s="17"/>
      <c r="T121" s="121" t="s">
        <v>510</v>
      </c>
      <c r="U121" s="17"/>
      <c r="V121" s="17"/>
      <c r="W121" s="17"/>
      <c r="X121" s="91">
        <v>70</v>
      </c>
      <c r="Y121" s="113" t="s">
        <v>434</v>
      </c>
      <c r="Z121" s="95">
        <v>23</v>
      </c>
      <c r="AA121" s="104">
        <v>3</v>
      </c>
      <c r="AB121" s="17"/>
      <c r="AC121" s="17"/>
      <c r="AD121" s="17"/>
      <c r="AE121" s="17"/>
      <c r="AF121" s="17"/>
      <c r="AG121" s="17"/>
      <c r="AH121" s="17"/>
      <c r="AI121" s="91">
        <v>70</v>
      </c>
      <c r="AJ121" s="17"/>
      <c r="AK121" s="17"/>
      <c r="AL121" s="17"/>
      <c r="AM121" s="91">
        <v>70</v>
      </c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66">
        <v>0</v>
      </c>
      <c r="AY121" s="95">
        <v>1129</v>
      </c>
      <c r="AZ121" s="17"/>
      <c r="BA121" s="17"/>
      <c r="BB121" s="17"/>
      <c r="BC121" s="17"/>
      <c r="BD121" s="17"/>
      <c r="BE121" s="17"/>
      <c r="BF121" s="17"/>
      <c r="BG121" s="17"/>
      <c r="BH121" s="17"/>
      <c r="BI121" s="187"/>
      <c r="BJ121" s="17"/>
      <c r="BK121" s="17"/>
      <c r="BL121" s="17"/>
      <c r="BM121" s="17"/>
      <c r="BN121" s="17"/>
      <c r="BO121" s="17"/>
      <c r="BP121" s="113" t="s">
        <v>434</v>
      </c>
      <c r="BQ121" s="17"/>
      <c r="BR121" s="17"/>
      <c r="BS121" s="17"/>
      <c r="BT121" s="17"/>
      <c r="BU121" s="17"/>
      <c r="BV121" s="17"/>
      <c r="BW121" s="17"/>
      <c r="BX121" s="29">
        <v>0</v>
      </c>
      <c r="BY121" s="26" t="s">
        <v>149</v>
      </c>
      <c r="BZ121" s="17"/>
    </row>
    <row r="122" spans="1:78" x14ac:dyDescent="0.25">
      <c r="A122" s="17"/>
      <c r="B122" s="164"/>
      <c r="C122" s="16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68" t="s">
        <v>2810</v>
      </c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67"/>
      <c r="AY122" s="105" t="s">
        <v>412</v>
      </c>
      <c r="AZ122" s="17"/>
      <c r="BA122" s="17"/>
      <c r="BB122" s="17"/>
      <c r="BC122" s="17"/>
      <c r="BD122" s="17"/>
      <c r="BE122" s="17"/>
      <c r="BF122" s="17"/>
      <c r="BG122" s="17"/>
      <c r="BH122" s="17"/>
      <c r="BI122" s="18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</row>
    <row r="123" spans="1:78" ht="30" customHeight="1" x14ac:dyDescent="0.25">
      <c r="A123" s="170" t="s">
        <v>2811</v>
      </c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  <c r="AN123" s="153"/>
      <c r="AO123" s="153"/>
      <c r="AP123" s="153"/>
      <c r="AQ123" s="153"/>
      <c r="AR123" s="153"/>
      <c r="AS123" s="153"/>
      <c r="AT123" s="153"/>
      <c r="AU123" s="153"/>
      <c r="AV123" s="153"/>
      <c r="AW123" s="153"/>
      <c r="AX123" s="153"/>
      <c r="AY123" s="153"/>
      <c r="AZ123" s="153"/>
      <c r="BA123" s="153"/>
      <c r="BB123" s="153"/>
      <c r="BC123" s="153"/>
      <c r="BD123" s="153"/>
      <c r="BE123" s="153"/>
      <c r="BF123" s="153"/>
      <c r="BG123" s="153"/>
      <c r="BH123" s="153"/>
      <c r="BI123" s="153"/>
      <c r="BJ123" s="153"/>
      <c r="BK123" s="153"/>
      <c r="BL123" s="153"/>
      <c r="BM123" s="153"/>
      <c r="BN123" s="153"/>
      <c r="BO123" s="153"/>
      <c r="BP123" s="153"/>
      <c r="BQ123" s="153"/>
      <c r="BR123" s="153"/>
      <c r="BS123" s="153"/>
      <c r="BT123" s="153"/>
      <c r="BU123" s="153"/>
      <c r="BV123" s="153"/>
      <c r="BW123" s="153"/>
      <c r="BX123" s="153"/>
      <c r="BY123" s="17"/>
      <c r="BZ123" s="17"/>
    </row>
    <row r="124" spans="1:78" x14ac:dyDescent="0.25">
      <c r="A124" s="18" t="s">
        <v>1</v>
      </c>
      <c r="B124" s="18" t="s">
        <v>2</v>
      </c>
      <c r="C124" s="18" t="s">
        <v>3</v>
      </c>
      <c r="D124" s="19"/>
      <c r="E124" s="19"/>
      <c r="F124" s="18" t="s">
        <v>4</v>
      </c>
      <c r="G124" s="20" t="s">
        <v>5</v>
      </c>
      <c r="H124" s="21" t="s">
        <v>6</v>
      </c>
      <c r="I124" s="154" t="s">
        <v>7</v>
      </c>
      <c r="J124" s="155"/>
      <c r="K124" s="155"/>
      <c r="L124" s="155"/>
      <c r="M124" s="155"/>
      <c r="N124" s="155"/>
      <c r="O124" s="21" t="s">
        <v>8</v>
      </c>
      <c r="P124" s="21" t="s">
        <v>9</v>
      </c>
      <c r="Q124" s="22" t="s">
        <v>10</v>
      </c>
      <c r="R124" s="22" t="s">
        <v>11</v>
      </c>
      <c r="S124" s="21" t="s">
        <v>12</v>
      </c>
      <c r="T124" s="21" t="s">
        <v>13</v>
      </c>
      <c r="U124" s="21" t="s">
        <v>14</v>
      </c>
      <c r="V124" s="21" t="s">
        <v>15</v>
      </c>
      <c r="W124" s="23" t="s">
        <v>16</v>
      </c>
      <c r="X124" s="21" t="s">
        <v>17</v>
      </c>
      <c r="Y124" s="21" t="s">
        <v>18</v>
      </c>
      <c r="Z124" s="21" t="s">
        <v>19</v>
      </c>
      <c r="AA124" s="21" t="s">
        <v>20</v>
      </c>
      <c r="AB124" s="21" t="s">
        <v>21</v>
      </c>
      <c r="AC124" s="21" t="s">
        <v>22</v>
      </c>
      <c r="AD124" s="21" t="s">
        <v>23</v>
      </c>
      <c r="AE124" s="21" t="s">
        <v>24</v>
      </c>
      <c r="AF124" s="21" t="s">
        <v>25</v>
      </c>
      <c r="AG124" s="21" t="s">
        <v>26</v>
      </c>
      <c r="AH124" s="21" t="s">
        <v>5</v>
      </c>
      <c r="AI124" s="21" t="s">
        <v>17</v>
      </c>
      <c r="AJ124" s="21" t="s">
        <v>27</v>
      </c>
      <c r="AK124" s="21" t="s">
        <v>28</v>
      </c>
      <c r="AL124" s="21" t="s">
        <v>29</v>
      </c>
      <c r="AM124" s="21" t="s">
        <v>17</v>
      </c>
      <c r="AN124" s="21" t="s">
        <v>30</v>
      </c>
      <c r="AO124" s="21" t="s">
        <v>31</v>
      </c>
      <c r="AP124" s="21" t="s">
        <v>32</v>
      </c>
      <c r="AQ124" s="21" t="s">
        <v>33</v>
      </c>
      <c r="AR124" s="21" t="s">
        <v>34</v>
      </c>
      <c r="AS124" s="21" t="s">
        <v>35</v>
      </c>
      <c r="AT124" s="21" t="s">
        <v>36</v>
      </c>
      <c r="AU124" s="21" t="s">
        <v>37</v>
      </c>
      <c r="AV124" s="21" t="s">
        <v>38</v>
      </c>
      <c r="AW124" s="21" t="s">
        <v>6</v>
      </c>
      <c r="AX124" s="21" t="s">
        <v>39</v>
      </c>
      <c r="AY124" s="21" t="s">
        <v>40</v>
      </c>
      <c r="AZ124" s="24" t="s">
        <v>41</v>
      </c>
      <c r="BA124" s="21" t="s">
        <v>42</v>
      </c>
      <c r="BB124" s="21" t="s">
        <v>43</v>
      </c>
      <c r="BC124" s="21" t="s">
        <v>44</v>
      </c>
      <c r="BD124" s="21" t="s">
        <v>45</v>
      </c>
      <c r="BE124" s="21" t="s">
        <v>46</v>
      </c>
      <c r="BF124" s="21" t="s">
        <v>47</v>
      </c>
      <c r="BG124" s="21" t="s">
        <v>48</v>
      </c>
      <c r="BH124" s="21" t="s">
        <v>49</v>
      </c>
      <c r="BI124" s="186"/>
      <c r="BJ124" s="25"/>
      <c r="BK124" s="25"/>
      <c r="BL124" s="25"/>
      <c r="BM124" s="25"/>
      <c r="BN124" s="25"/>
      <c r="BO124" s="25"/>
      <c r="BP124" s="21" t="s">
        <v>18</v>
      </c>
      <c r="BQ124" s="21" t="s">
        <v>31</v>
      </c>
      <c r="BR124" s="21" t="s">
        <v>50</v>
      </c>
      <c r="BS124" s="21" t="s">
        <v>51</v>
      </c>
      <c r="BT124" s="25"/>
      <c r="BU124" s="25"/>
      <c r="BV124" s="21" t="s">
        <v>24</v>
      </c>
      <c r="BW124" s="21" t="s">
        <v>16</v>
      </c>
      <c r="BX124" s="21" t="s">
        <v>52</v>
      </c>
      <c r="BY124" s="21" t="s">
        <v>53</v>
      </c>
      <c r="BZ124" s="21" t="s">
        <v>28</v>
      </c>
    </row>
    <row r="125" spans="1:78" ht="46.5" x14ac:dyDescent="0.25">
      <c r="A125" s="26" t="s">
        <v>2812</v>
      </c>
      <c r="B125" s="26" t="s">
        <v>894</v>
      </c>
      <c r="C125" s="106" t="s">
        <v>219</v>
      </c>
      <c r="D125" s="28"/>
      <c r="E125" s="28"/>
      <c r="F125" s="29">
        <v>1200</v>
      </c>
      <c r="G125" s="30">
        <v>7</v>
      </c>
      <c r="H125" s="31" t="s">
        <v>6</v>
      </c>
      <c r="I125" s="32">
        <v>1</v>
      </c>
      <c r="J125" s="33">
        <v>0</v>
      </c>
      <c r="K125" s="32">
        <v>1</v>
      </c>
      <c r="L125" s="33">
        <v>0</v>
      </c>
      <c r="M125" s="32">
        <v>1</v>
      </c>
      <c r="N125" s="33">
        <v>0</v>
      </c>
      <c r="O125" s="29">
        <v>-2.80000000000001</v>
      </c>
      <c r="P125" s="60">
        <v>-3.2166666666666899</v>
      </c>
      <c r="Q125" s="35">
        <v>94.162341265521803</v>
      </c>
      <c r="R125" s="35">
        <v>-2.9188293672390802</v>
      </c>
      <c r="S125" s="37">
        <v>0</v>
      </c>
      <c r="T125" s="38">
        <v>0</v>
      </c>
      <c r="U125" s="29">
        <v>-0.29999999999999399</v>
      </c>
      <c r="V125" s="60">
        <v>-0.29999999999999399</v>
      </c>
      <c r="W125" s="39"/>
      <c r="X125" s="40">
        <v>58</v>
      </c>
      <c r="Y125" s="72">
        <v>132</v>
      </c>
      <c r="Z125" s="17"/>
      <c r="AA125" s="109" t="s">
        <v>119</v>
      </c>
      <c r="AB125" s="41" t="s">
        <v>101</v>
      </c>
      <c r="AC125" s="42" t="str">
        <f>"" &amp; IF(AND(S125&lt;=-1.5,NOT(ISBLANK(AQ125))),"Z","")</f>
        <v/>
      </c>
      <c r="AD125" s="43" t="str">
        <f>IF(AND(ISNUMBER(BD125),VALUE(BD125)&gt;=3,VALUE(T125)&gt;=-0.5),IF(AND(VALUE(Q125)&gt;=94,VALUE(Q125)&lt;444), IF(VALUE(P125)&gt;=2,"***","**"),"*"),"")</f>
        <v/>
      </c>
      <c r="AE125" s="44"/>
      <c r="AF125" s="45"/>
      <c r="AG125" s="46" t="str">
        <f>IF(OR(F125&lt;1401,F125&gt;=1600),IF(AND(OR(AB125="*",AB125="***",AB125="E*",AB125="E***"),P125&gt;=2,T125&gt;-2.1),IF(AND(ISNUMBER(BD125),VALUE(BD125)&gt;2),"**","*"),""),"")</f>
        <v/>
      </c>
      <c r="AH125" s="30">
        <v>7</v>
      </c>
      <c r="AI125" s="47">
        <v>58</v>
      </c>
      <c r="AJ125" s="48" t="str">
        <f>IF(AND(S125&gt;=2,T125&gt;=0),IF(AND(ISNUMBER(BD125),VALUE(BD125)&gt;=3),IF(LEN(AQ125)&gt;0,"***","**"),"*"),"")</f>
        <v/>
      </c>
      <c r="AK125" s="42" t="str">
        <f>IF(AND(S125&gt;=3,AND(OR(AND(I125&lt;=7,I125-K125&gt;=3),AND(K125&lt;=7,K125-M125&gt;=3)),N125&lt;=4)),6,IF(S125&gt;=3,"3T",IF(AND(OR(AND(I125&lt;=7,I125-K125&gt;=3),AND(K125&lt;=7,K125-M125&gt;=3)),N125&lt;=4),"3P","")))</f>
        <v/>
      </c>
      <c r="AL125" s="46" t="str">
        <f>IF(OR(K125-M125&gt;=5,T125&gt;4.9,AND(K125-M125&gt;=1,T125&gt;5)),IF(P125&lt;-3,"***",IF(P125&lt;0,"**","*")),"")</f>
        <v/>
      </c>
      <c r="AM125" s="40">
        <v>58</v>
      </c>
      <c r="AN125" s="49" t="str">
        <f>CONCATENATE(IF(AND(OR(M125=1,M125=2,M125=3,M125=4),Q125&gt;=97.5),"G",IF(OR(AND(N125&lt;=3,M125&lt;8,T125&gt;-1.6,Q125&gt;=95,Q125&lt;300),AND(OR(M125=1,M125=2,M125=3),Q125&lt;97.5)),"GR","")),"*")</f>
        <v>GR*</v>
      </c>
      <c r="AO125" s="29">
        <v>0</v>
      </c>
      <c r="AP125" s="28"/>
      <c r="AQ125" s="28"/>
      <c r="AR125" s="28"/>
      <c r="AS125" s="28"/>
      <c r="AT125" s="50" t="str">
        <f>IF(LEN(AN125)&gt;0,IF(AL125="**","$",IF(AL125="***",IF(LEN(AQ125)&gt;0,"$$$","$$"), "")), "")</f>
        <v/>
      </c>
      <c r="AU125" s="48" t="str">
        <f>CONCATENATE(IF(LEN(AN125)&gt;0,IF(AND(AD125="**",AB125="*"),IF(LEN(AQ125)&gt;0,"$$$","$$"),IF(AJ125="***","$$$",IF(AND(AJ125="**",AB125="*"),"$$",IF(AND(OR(AD125="**",AD125="***"),LEN(AQ125)&gt;0),"$$","")))),IF(AND(OR(AD125="**",AD125="***"),LEN(AQ125)&gt;0),"$$","")),IF(AND(T125&lt;2,AQ125="#"),"#",""))</f>
        <v/>
      </c>
      <c r="AV125" s="48" t="str">
        <f>IF(LEN(AN125)&gt;0,IF(AG125="**","$$",IF(AG125="***","$$$",IF(AD125="***",IF(OR(AB125="***",LEN(AQ125)&gt;0),"$$$",""),""))),"")</f>
        <v/>
      </c>
      <c r="AW125" s="26" t="s">
        <v>6</v>
      </c>
      <c r="AX125" s="51">
        <v>2.6</v>
      </c>
      <c r="AY125" s="52">
        <v>1125</v>
      </c>
      <c r="AZ125" s="24" t="s">
        <v>59</v>
      </c>
      <c r="BA125" s="29">
        <v>87.162341265521803</v>
      </c>
      <c r="BB125" s="53">
        <v>93.162341265521803</v>
      </c>
      <c r="BC125" s="54" t="s">
        <v>2813</v>
      </c>
      <c r="BD125" s="29">
        <v>1</v>
      </c>
      <c r="BE125" s="55"/>
      <c r="BF125" s="55"/>
      <c r="BG125" s="55"/>
      <c r="BH125" s="55"/>
      <c r="BI125" s="187"/>
      <c r="BJ125" s="17"/>
      <c r="BK125" s="17"/>
      <c r="BL125" s="17"/>
      <c r="BM125" s="17"/>
      <c r="BN125" s="17"/>
      <c r="BO125" s="17"/>
      <c r="BP125" s="29">
        <v>132</v>
      </c>
      <c r="BQ125" s="29">
        <v>0</v>
      </c>
      <c r="BR125" s="56">
        <v>96.7</v>
      </c>
      <c r="BS125" s="57" t="s">
        <v>209</v>
      </c>
      <c r="BT125" s="26"/>
      <c r="BU125" s="26"/>
      <c r="BV125" s="26"/>
      <c r="BW125" s="26"/>
      <c r="BX125" s="17"/>
      <c r="BY125" s="17"/>
      <c r="BZ125" s="49" t="str">
        <f>IF(AND(S125&gt;=3,AND(OR(AND(I125&lt;=7,I125-K125&gt;=3),AND(K125&lt;=7,K125-M125&gt;=3)),N125&lt;=4)),6,IF(S125&gt;=3,"3T",IF(AND(OR(AND(I125&lt;=7,I125-K125&gt;=3),AND(K125&lt;=7,K125-M125&gt;=3)),N125&lt;=4),"3P","")))</f>
        <v/>
      </c>
    </row>
    <row r="126" spans="1:78" ht="23.1" customHeight="1" x14ac:dyDescent="0.25">
      <c r="A126" s="162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  <c r="BR126" s="155"/>
      <c r="BS126" s="155"/>
      <c r="BT126" s="155"/>
      <c r="BU126" s="155"/>
      <c r="BV126" s="155"/>
      <c r="BW126" s="155"/>
      <c r="BX126" s="155"/>
      <c r="BY126" s="17"/>
      <c r="BZ126" s="49"/>
    </row>
    <row r="127" spans="1:78" ht="30" customHeight="1" x14ac:dyDescent="0.25">
      <c r="A127" s="156" t="s">
        <v>152</v>
      </c>
      <c r="B127" s="162"/>
      <c r="C127" s="162"/>
      <c r="D127" s="162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162"/>
      <c r="P127" s="162"/>
      <c r="Q127" s="162"/>
      <c r="R127" s="162"/>
      <c r="S127" s="162"/>
      <c r="T127" s="162"/>
      <c r="U127" s="162"/>
      <c r="V127" s="162"/>
      <c r="W127" s="162"/>
      <c r="X127" s="162"/>
      <c r="Y127" s="162"/>
      <c r="Z127" s="162"/>
      <c r="AA127" s="162"/>
      <c r="AB127" s="162"/>
      <c r="AC127" s="162"/>
      <c r="AD127" s="162"/>
      <c r="AE127" s="162"/>
      <c r="AF127" s="162"/>
      <c r="AG127" s="162"/>
      <c r="AH127" s="162"/>
      <c r="AI127" s="162"/>
      <c r="AJ127" s="162"/>
      <c r="AK127" s="162"/>
      <c r="AL127" s="162"/>
      <c r="AM127" s="162"/>
      <c r="AN127" s="162"/>
      <c r="AO127" s="162"/>
      <c r="AP127" s="162"/>
      <c r="AQ127" s="162"/>
      <c r="AR127" s="162"/>
      <c r="AS127" s="162"/>
      <c r="AT127" s="162"/>
      <c r="AU127" s="162"/>
      <c r="AV127" s="162"/>
      <c r="AW127" s="162"/>
      <c r="AX127" s="162"/>
      <c r="AY127" s="162"/>
      <c r="AZ127" s="162"/>
      <c r="BA127" s="162"/>
      <c r="BB127" s="162"/>
      <c r="BC127" s="162"/>
      <c r="BD127" s="162"/>
      <c r="BE127" s="162"/>
      <c r="BF127" s="162"/>
      <c r="BG127" s="162"/>
      <c r="BH127" s="162"/>
      <c r="BI127" s="162"/>
      <c r="BJ127" s="162"/>
      <c r="BK127" s="162"/>
      <c r="BL127" s="162"/>
      <c r="BM127" s="162"/>
      <c r="BN127" s="162"/>
      <c r="BO127" s="162"/>
      <c r="BP127" s="162"/>
      <c r="BQ127" s="162"/>
      <c r="BR127" s="162"/>
      <c r="BS127" s="162"/>
      <c r="BT127" s="162"/>
      <c r="BU127" s="162"/>
      <c r="BV127" s="162"/>
      <c r="BW127" s="162"/>
      <c r="BX127" s="162"/>
      <c r="BY127" s="17"/>
      <c r="BZ127" s="49"/>
    </row>
    <row r="128" spans="1:78" ht="46.5" x14ac:dyDescent="0.25">
      <c r="A128" s="26" t="s">
        <v>2812</v>
      </c>
      <c r="B128" s="26" t="s">
        <v>2642</v>
      </c>
      <c r="C128" s="106" t="s">
        <v>717</v>
      </c>
      <c r="D128" s="28" t="s">
        <v>712</v>
      </c>
      <c r="E128" s="28"/>
      <c r="F128" s="29">
        <v>1200</v>
      </c>
      <c r="G128" s="30">
        <v>1</v>
      </c>
      <c r="H128" s="31" t="s">
        <v>6</v>
      </c>
      <c r="I128" s="32">
        <v>4</v>
      </c>
      <c r="J128" s="33">
        <v>2</v>
      </c>
      <c r="K128" s="32">
        <v>4</v>
      </c>
      <c r="L128" s="33">
        <v>3</v>
      </c>
      <c r="M128" s="32">
        <v>2</v>
      </c>
      <c r="N128" s="33">
        <v>2</v>
      </c>
      <c r="O128" s="29">
        <v>1.3500000000000201</v>
      </c>
      <c r="P128" s="34">
        <v>0.75</v>
      </c>
      <c r="Q128" s="35">
        <v>99.2666918308161</v>
      </c>
      <c r="R128" s="36">
        <v>0.88334591540807095</v>
      </c>
      <c r="S128" s="37">
        <v>-1</v>
      </c>
      <c r="T128" s="38">
        <v>1.75</v>
      </c>
      <c r="U128" s="29">
        <v>-2.5499999999999901</v>
      </c>
      <c r="V128" s="29">
        <v>-1.19999999999999</v>
      </c>
      <c r="W128" s="39"/>
      <c r="X128" s="40">
        <v>65</v>
      </c>
      <c r="Y128" s="72">
        <v>120</v>
      </c>
      <c r="Z128" s="87">
        <v>70</v>
      </c>
      <c r="AA128" s="26" t="s">
        <v>64</v>
      </c>
      <c r="AB128" s="41" t="s">
        <v>65</v>
      </c>
      <c r="AC128" s="42" t="str">
        <f>"i" &amp; IF(AND(S128&lt;=-1.5,NOT(ISBLANK(AQ128))),"Z","")</f>
        <v>i</v>
      </c>
      <c r="AD128" s="43" t="str">
        <f>IF(AND(ISNUMBER(BD128),VALUE(BD128)&gt;=3,VALUE(T128)&gt;=-0.5),IF(AND(VALUE(Q128)&gt;=94,VALUE(Q128)&lt;444), IF(VALUE(P128)&gt;=2,"***","**"),"*"),"")</f>
        <v/>
      </c>
      <c r="AE128" s="48" t="str">
        <f>IF(AND(BD128&gt;2,OR(ISNUMBER(SEARCH("P",AA128)),ISNUMBER(SEARCH("EP",AA128)),ISNUMBER(SEARCH("E",AA128)))),"WP@",IF(BD128&gt;2,"W@",IF(OR(ISNUMBER(SEARCH("P",AA128)),ISNUMBER(SEARCH("EP",AA128)),ISNUMBER(SEARCH("E",AA128))),"P@","@")))</f>
        <v>P@</v>
      </c>
      <c r="AF128" s="45" t="s">
        <v>102</v>
      </c>
      <c r="AG128" s="46" t="str">
        <f>IF(OR(F128&lt;1401,F128&gt;=1600),IF(AND(OR(AB128="*",AB128="***",AB128="E*",AB128="E***"),P128&gt;=2,T128&gt;-2.1),IF(AND(ISNUMBER(BD128),VALUE(BD128)&gt;2),"**","*"),""),"")</f>
        <v/>
      </c>
      <c r="AH128" s="30">
        <v>1</v>
      </c>
      <c r="AI128" s="47">
        <v>65</v>
      </c>
      <c r="AJ128" s="48" t="str">
        <f>IF(AND(S128&gt;=2,T128&gt;=0),IF(AND(ISNUMBER(BD128),VALUE(BD128)&gt;=3),IF(LEN(AQ128)&gt;0,"***","**"),"*"),"")</f>
        <v/>
      </c>
      <c r="AK128" s="42" t="str">
        <f>IF(AND(S128&gt;=3,AND(OR(AND(I128&lt;=7,I128-K128&gt;=3),AND(K128&lt;=7,K128-M128&gt;=3)),N128&lt;=4)),6,IF(S128&gt;=3,"3T",IF(AND(OR(AND(I128&lt;=7,I128-K128&gt;=3),AND(K128&lt;=7,K128-M128&gt;=3)),N128&lt;=4),"3P","")))</f>
        <v/>
      </c>
      <c r="AL128" s="46" t="str">
        <f>IF(OR(K128-M128&gt;=5,T128&gt;4.9,AND(K128-M128&gt;=1,T128&gt;5)),IF(P128&lt;-3,"***",IF(P128&lt;0,"**","*")),"")</f>
        <v/>
      </c>
      <c r="AM128" s="40">
        <v>65</v>
      </c>
      <c r="AN128" s="49" t="str">
        <f>CONCATENATE(IF(AND(OR(M128=1,M128=2,M128=3,M128=4),Q128&gt;=97.5),"G",IF(OR(AND(N128&lt;=3,M128&lt;8,T128&gt;-1.6,Q128&gt;=95,Q128&lt;300),AND(OR(M128=1,M128=2,M128=3),Q128&lt;97.5)),"GR","")),"*")</f>
        <v>G*</v>
      </c>
      <c r="AO128" s="29">
        <v>0</v>
      </c>
      <c r="AP128" s="28"/>
      <c r="AQ128" s="28"/>
      <c r="AR128" s="28"/>
      <c r="AS128" s="28"/>
      <c r="AT128" s="50" t="str">
        <f>IF(LEN(AN128)&gt;0,IF(AL128="**","$",IF(AL128="***",IF(LEN(AQ128)&gt;0,"$$$","$$"), "")), "")</f>
        <v/>
      </c>
      <c r="AU128" s="48" t="str">
        <f>CONCATENATE(IF(LEN(AN128)&gt;0,IF(AND(AD128="**",AB128="*"),IF(LEN(AQ128)&gt;0,"$$$","$$"),IF(AJ128="***","$$$",IF(AND(AJ128="**",AB128="*"),"$$",IF(AND(OR(AD128="**",AD128="***"),LEN(AQ128)&gt;0),"$$","")))),IF(AND(OR(AD128="**",AD128="***"),LEN(AQ128)&gt;0),"$$","")),IF(AND(T128&lt;2,AQ128="#"),"#",""))</f>
        <v/>
      </c>
      <c r="AV128" s="48" t="str">
        <f>IF(LEN(AN128)&gt;0,IF(AG128="**","$$",IF(AG128="***","$$$",IF(AD128="***",IF(OR(AB128="***",LEN(AQ128)&gt;0),"$$$",""),""))),"")</f>
        <v/>
      </c>
      <c r="AW128" s="26" t="s">
        <v>6</v>
      </c>
      <c r="AX128" s="51">
        <v>3.1</v>
      </c>
      <c r="AY128" s="79">
        <v>1110</v>
      </c>
      <c r="AZ128" s="24" t="s">
        <v>59</v>
      </c>
      <c r="BA128" s="29">
        <v>94.7666918308161</v>
      </c>
      <c r="BB128" s="53">
        <v>90.065358497482805</v>
      </c>
      <c r="BC128" s="54" t="s">
        <v>2814</v>
      </c>
      <c r="BD128" s="29">
        <v>1</v>
      </c>
      <c r="BE128" s="55"/>
      <c r="BF128" s="55"/>
      <c r="BG128" s="55"/>
      <c r="BH128" s="55"/>
      <c r="BI128" s="187"/>
      <c r="BJ128" s="17"/>
      <c r="BK128" s="17"/>
      <c r="BL128" s="17"/>
      <c r="BM128" s="17"/>
      <c r="BN128" s="17"/>
      <c r="BO128" s="17"/>
      <c r="BP128" s="29">
        <v>120</v>
      </c>
      <c r="BQ128" s="29">
        <v>0</v>
      </c>
      <c r="BR128" s="56">
        <v>99.35</v>
      </c>
      <c r="BS128" s="57" t="s">
        <v>75</v>
      </c>
      <c r="BT128" s="26" t="s">
        <v>712</v>
      </c>
      <c r="BU128" s="26"/>
      <c r="BV128" s="49" t="str">
        <f>IF(AND(BD128&gt;2,OR(ISNUMBER(SEARCH("P",AA128)),ISNUMBER(SEARCH("EP",AA128)),ISNUMBER(SEARCH("E",AA128)))),"WP@",IF(BD128&gt;2,"W@",IF(OR(ISNUMBER(SEARCH("P",AA128)),ISNUMBER(SEARCH("EP",AA128)),ISNUMBER(SEARCH("E",AA128))),"P@","@")))</f>
        <v>P@</v>
      </c>
      <c r="BW128" s="26"/>
      <c r="BX128" s="17"/>
      <c r="BY128" s="17"/>
      <c r="BZ128" s="49" t="str">
        <f>IF(AND(S128&gt;=3,AND(OR(AND(I128&lt;=7,I128-K128&gt;=3),AND(K128&lt;=7,K128-M128&gt;=3)),N128&lt;=4)),6,IF(S128&gt;=3,"3T",IF(AND(OR(AND(I128&lt;=7,I128-K128&gt;=3),AND(K128&lt;=7,K128-M128&gt;=3)),N128&lt;=4),"3P","")))</f>
        <v/>
      </c>
    </row>
    <row r="129" spans="1:78" ht="46.5" x14ac:dyDescent="0.25">
      <c r="A129" s="26" t="s">
        <v>2812</v>
      </c>
      <c r="B129" s="26" t="s">
        <v>820</v>
      </c>
      <c r="C129" s="27" t="s">
        <v>136</v>
      </c>
      <c r="D129" s="28" t="s">
        <v>166</v>
      </c>
      <c r="E129" s="28" t="s">
        <v>19</v>
      </c>
      <c r="F129" s="29">
        <v>1200</v>
      </c>
      <c r="G129" s="30">
        <v>4</v>
      </c>
      <c r="H129" s="31" t="s">
        <v>6</v>
      </c>
      <c r="I129" s="32">
        <v>4</v>
      </c>
      <c r="J129" s="33">
        <v>2</v>
      </c>
      <c r="K129" s="32">
        <v>4</v>
      </c>
      <c r="L129" s="33">
        <v>2</v>
      </c>
      <c r="M129" s="32">
        <v>4</v>
      </c>
      <c r="N129" s="33">
        <v>1</v>
      </c>
      <c r="O129" s="29">
        <v>-0.70000000000000295</v>
      </c>
      <c r="P129" s="60">
        <v>-2.4312499999999999</v>
      </c>
      <c r="Q129" s="35">
        <v>91.929048848876405</v>
      </c>
      <c r="R129" s="35">
        <v>-3.0854755755617398</v>
      </c>
      <c r="S129" s="37">
        <v>0</v>
      </c>
      <c r="T129" s="38">
        <v>1</v>
      </c>
      <c r="U129" s="29">
        <v>-1.6499999999999899</v>
      </c>
      <c r="V129" s="60">
        <v>-0.80000000000000104</v>
      </c>
      <c r="W129" s="39"/>
      <c r="X129" s="62">
        <v>66</v>
      </c>
      <c r="Y129" s="29">
        <v>121</v>
      </c>
      <c r="Z129" s="29">
        <v>11</v>
      </c>
      <c r="AA129" s="26" t="s">
        <v>100</v>
      </c>
      <c r="AB129" s="41" t="s">
        <v>101</v>
      </c>
      <c r="AC129" s="42" t="str">
        <f>"" &amp; IF(AND(S129&lt;=-1.5,NOT(ISBLANK(AQ129))),"Z","")</f>
        <v/>
      </c>
      <c r="AD129" s="48" t="str">
        <f>IF(AND(ISNUMBER(BD129),VALUE(BD129)&gt;=3,VALUE(T129)&gt;=-0.5),IF(AND(VALUE(Q129)&gt;=94,VALUE(Q129)&lt;444), IF(VALUE(P129)&gt;=2,"***","**"),"*"),"")</f>
        <v/>
      </c>
      <c r="AE129" s="44"/>
      <c r="AF129" s="45"/>
      <c r="AG129" s="46" t="str">
        <f>IF(OR(F129&lt;1401,F129&gt;=1600),IF(AND(OR(AB129="*",AB129="***",AB129="E*",AB129="E***"),P129&gt;=2,T129&gt;-2.1),IF(AND(ISNUMBER(BD129),VALUE(BD129)&gt;2),"**","*"),""),"")</f>
        <v/>
      </c>
      <c r="AH129" s="30">
        <v>4</v>
      </c>
      <c r="AI129" s="62">
        <v>66</v>
      </c>
      <c r="AJ129" s="48" t="str">
        <f>IF(AND(S129&gt;=2,T129&gt;=0),IF(AND(ISNUMBER(BD129),VALUE(BD129)&gt;=3),IF(LEN(AQ129)&gt;0,"***","**"),"*"),"")</f>
        <v/>
      </c>
      <c r="AK129" s="42" t="str">
        <f>IF(AND(S129&gt;=3,AND(OR(AND(I129&lt;=7,I129-K129&gt;=3),AND(K129&lt;=7,K129-M129&gt;=3)),N129&lt;=4)),6,IF(S129&gt;=3,"3T",IF(AND(OR(AND(I129&lt;=7,I129-K129&gt;=3),AND(K129&lt;=7,K129-M129&gt;=3)),N129&lt;=4),"3P","")))</f>
        <v/>
      </c>
      <c r="AL129" s="63" t="str">
        <f>IF(OR(K129-M129&gt;=5,T129&gt;4.9,AND(K129-M129&gt;=1,T129&gt;5)),IF(P129&lt;-3,"***",IF(P129&lt;0,"**","*")),"")</f>
        <v/>
      </c>
      <c r="AM129" s="62">
        <v>66</v>
      </c>
      <c r="AN129" s="49" t="str">
        <f>IF(AND(OR(M129=1,M129=2,M129=3,M129=4),Q129&gt;=97.5),"G",IF(OR(AND(N129&lt;=3,M129&lt;8,T129&gt;-1.6,Q129&gt;=95,Q129&lt;300),AND(OR(M129=1,M129=2,M129=3),Q129&lt;97.5)),"GR",""))</f>
        <v/>
      </c>
      <c r="AO129" s="29">
        <v>0</v>
      </c>
      <c r="AP129" s="28"/>
      <c r="AQ129" s="28" t="s">
        <v>33</v>
      </c>
      <c r="AR129" s="28"/>
      <c r="AS129" s="28"/>
      <c r="AT129" s="50" t="str">
        <f>IF(LEN(AN129)&gt;0,IF(AL129="**","$",IF(AL129="***",IF(LEN(AQ129)&gt;0,"$$$","$$"), "")), "")</f>
        <v/>
      </c>
      <c r="AU129" s="48" t="str">
        <f>CONCATENATE(IF(LEN(AN129)&gt;0,IF(AND(AD129="**",AB129="*"),IF(LEN(AQ129)&gt;0,"$$$","$$"),IF(AJ129="***","$$$",IF(AND(AJ129="**",AB129="*"),"$$",IF(AND(OR(AD129="**",AD129="***"),LEN(AQ129)&gt;0),"$$","")))),IF(AND(OR(AD129="**",AD129="***"),LEN(AQ129)&gt;0),"$$","")),IF(AND(T129&lt;2,AQ129="#"),"#",""))</f>
        <v>#</v>
      </c>
      <c r="AV129" s="48" t="str">
        <f>IF(LEN(AN129)&gt;0,IF(AG129="**","$$",IF(AG129="***","$$$",IF(AD129="***",IF(OR(AB129="***",LEN(AQ129)&gt;0),"$$$",""),""))),"")</f>
        <v/>
      </c>
      <c r="AW129" s="26" t="s">
        <v>6</v>
      </c>
      <c r="AX129" s="64">
        <v>7.3</v>
      </c>
      <c r="AY129" s="65">
        <v>1092</v>
      </c>
      <c r="AZ129" s="24" t="s">
        <v>59</v>
      </c>
      <c r="BA129" s="29">
        <v>85.329048848876496</v>
      </c>
      <c r="BB129" s="53">
        <v>83.763715515543197</v>
      </c>
      <c r="BC129" s="54" t="s">
        <v>2815</v>
      </c>
      <c r="BD129" s="29">
        <v>2</v>
      </c>
      <c r="BE129" s="55"/>
      <c r="BF129" s="55"/>
      <c r="BG129" s="55"/>
      <c r="BH129" s="55"/>
      <c r="BI129" s="187"/>
      <c r="BJ129" s="17"/>
      <c r="BK129" s="17"/>
      <c r="BL129" s="17"/>
      <c r="BM129" s="17"/>
      <c r="BN129" s="17"/>
      <c r="BO129" s="17"/>
      <c r="BP129" s="29">
        <v>121</v>
      </c>
      <c r="BQ129" s="29">
        <v>0</v>
      </c>
      <c r="BR129" s="56">
        <v>96.7</v>
      </c>
      <c r="BS129" s="57" t="s">
        <v>75</v>
      </c>
      <c r="BT129" s="26" t="s">
        <v>166</v>
      </c>
      <c r="BU129" s="26" t="s">
        <v>19</v>
      </c>
      <c r="BV129" s="26"/>
      <c r="BW129" s="26"/>
      <c r="BX129" s="17"/>
      <c r="BY129" s="17"/>
      <c r="BZ129" s="49" t="str">
        <f>IF(AND(S129&gt;=3,AND(OR(AND(I129&lt;=7,I129-K129&gt;=3),AND(K129&lt;=7,K129-M129&gt;=3)),N129&lt;=4)),6,IF(S129&gt;=3,"3T",IF(AND(OR(AND(I129&lt;=7,I129-K129&gt;=3),AND(K129&lt;=7,K129-M129&gt;=3)),N129&lt;=4),"3P","")))</f>
        <v/>
      </c>
    </row>
    <row r="130" spans="1:78" ht="46.5" x14ac:dyDescent="0.25">
      <c r="A130" s="26" t="s">
        <v>2812</v>
      </c>
      <c r="B130" s="26" t="s">
        <v>310</v>
      </c>
      <c r="C130" s="106" t="s">
        <v>717</v>
      </c>
      <c r="D130" s="28"/>
      <c r="E130" s="28"/>
      <c r="F130" s="29">
        <v>1200</v>
      </c>
      <c r="G130" s="30">
        <v>12</v>
      </c>
      <c r="H130" s="31" t="s">
        <v>6</v>
      </c>
      <c r="I130" s="59">
        <v>2</v>
      </c>
      <c r="J130" s="33">
        <v>0</v>
      </c>
      <c r="K130" s="59">
        <v>2</v>
      </c>
      <c r="L130" s="33">
        <v>2</v>
      </c>
      <c r="M130" s="59">
        <v>5</v>
      </c>
      <c r="N130" s="33">
        <v>2</v>
      </c>
      <c r="O130" s="29">
        <v>-0.24999999999998601</v>
      </c>
      <c r="P130" s="60">
        <v>-1.51249999999998</v>
      </c>
      <c r="Q130" s="35">
        <v>92.652046504772997</v>
      </c>
      <c r="R130" s="35">
        <v>-2.2739767476135602</v>
      </c>
      <c r="S130" s="37">
        <v>-1</v>
      </c>
      <c r="T130" s="61">
        <v>-0.25</v>
      </c>
      <c r="U130" s="29">
        <v>-1.2999999999999901</v>
      </c>
      <c r="V130" s="60">
        <v>-1.5</v>
      </c>
      <c r="W130" s="39"/>
      <c r="X130" s="62">
        <v>66</v>
      </c>
      <c r="Y130" s="29">
        <v>121</v>
      </c>
      <c r="Z130" s="29">
        <v>24</v>
      </c>
      <c r="AA130" s="85" t="s">
        <v>119</v>
      </c>
      <c r="AB130" s="41" t="s">
        <v>101</v>
      </c>
      <c r="AC130" s="42" t="str">
        <f>"" &amp; IF(AND(S130&lt;=-1.5,NOT(ISBLANK(AQ130))),"Z","")</f>
        <v/>
      </c>
      <c r="AD130" s="48" t="str">
        <f>IF(AND(ISNUMBER(BD130),VALUE(BD130)&gt;=3,VALUE(T130)&gt;=-0.5),IF(AND(VALUE(Q130)&gt;=94,VALUE(Q130)&lt;444), IF(VALUE(P130)&gt;=2,"***","**"),"*"),"")</f>
        <v/>
      </c>
      <c r="AE130" s="44"/>
      <c r="AF130" s="45"/>
      <c r="AG130" s="63" t="str">
        <f>IF(OR(F130&lt;1401,F130&gt;=1600),IF(AND(OR(AB130="*",AB130="***",AB130="E*",AB130="E***"),P130&gt;=2,T130&gt;-2.1),IF(AND(ISNUMBER(BD130),VALUE(BD130)&gt;2),"**","*"),""),"")</f>
        <v/>
      </c>
      <c r="AH130" s="30">
        <v>12</v>
      </c>
      <c r="AI130" s="62">
        <v>66</v>
      </c>
      <c r="AJ130" s="48" t="str">
        <f>IF(AND(S130&gt;=2,T130&gt;=0),IF(AND(ISNUMBER(BD130),VALUE(BD130)&gt;=3),IF(LEN(AQ130)&gt;0,"***","**"),"*"),"")</f>
        <v/>
      </c>
      <c r="AK130" s="42" t="str">
        <f>IF(AND(S130&gt;=3,AND(OR(AND(I130&lt;=7,I130-K130&gt;=3),AND(K130&lt;=7,K130-M130&gt;=3)),N130&lt;=4)),6,IF(S130&gt;=3,"3T",IF(AND(OR(AND(I130&lt;=7,I130-K130&gt;=3),AND(K130&lt;=7,K130-M130&gt;=3)),N130&lt;=4),"3P","")))</f>
        <v/>
      </c>
      <c r="AL130" s="63" t="str">
        <f>IF(OR(K130-M130&gt;=5,T130&gt;4.9,AND(K130-M130&gt;=1,T130&gt;5)),IF(P130&lt;-3,"***",IF(P130&lt;0,"**","*")),"")</f>
        <v/>
      </c>
      <c r="AM130" s="62">
        <v>66</v>
      </c>
      <c r="AN130" s="49" t="str">
        <f>IF(AND(OR(M130=1,M130=2,M130=3,M130=4),Q130&gt;=97.5),"G",IF(OR(AND(N130&lt;=3,M130&lt;8,T130&gt;-1.6,Q130&gt;=95,Q130&lt;300),AND(OR(M130=1,M130=2,M130=3),Q130&lt;97.5)),"GR",""))</f>
        <v/>
      </c>
      <c r="AO130" s="29">
        <v>0</v>
      </c>
      <c r="AP130" s="28"/>
      <c r="AQ130" s="28"/>
      <c r="AR130" s="28"/>
      <c r="AS130" s="28"/>
      <c r="AT130" s="50" t="str">
        <f>IF(LEN(AN130)&gt;0,IF(AL130="**","$",IF(AL130="***",IF(LEN(AQ130)&gt;0,"$$$","$$"), "")), "")</f>
        <v/>
      </c>
      <c r="AU130" s="48" t="str">
        <f>CONCATENATE(IF(LEN(AN130)&gt;0,IF(AND(AD130="**",AB130="*"),IF(LEN(AQ130)&gt;0,"$$$","$$"),IF(AJ130="***","$$$",IF(AND(AJ130="**",AB130="*"),"$$",IF(AND(OR(AD130="**",AD130="***"),LEN(AQ130)&gt;0),"$$","")))),IF(AND(OR(AD130="**",AD130="***"),LEN(AQ130)&gt;0),"$$","")),IF(AND(T130&lt;2,AQ130="#"),"#",""))</f>
        <v/>
      </c>
      <c r="AV130" s="48" t="str">
        <f>IF(LEN(AN130)&gt;0,IF(AG130="**","$$",IF(AG130="***","$$$",IF(AD130="***",IF(OR(AB130="***",LEN(AQ130)&gt;0),"$$$",""),""))),"")</f>
        <v/>
      </c>
      <c r="AW130" s="26" t="s">
        <v>6</v>
      </c>
      <c r="AX130" s="51">
        <v>4.8</v>
      </c>
      <c r="AY130" s="65">
        <v>1098</v>
      </c>
      <c r="AZ130" s="24" t="s">
        <v>1094</v>
      </c>
      <c r="BA130" s="29">
        <v>87.952046504772895</v>
      </c>
      <c r="BB130" s="53">
        <v>83.918713171439506</v>
      </c>
      <c r="BC130" s="54" t="s">
        <v>2816</v>
      </c>
      <c r="BD130" s="29">
        <v>2</v>
      </c>
      <c r="BE130" s="55"/>
      <c r="BF130" s="55"/>
      <c r="BG130" s="55"/>
      <c r="BH130" s="55"/>
      <c r="BI130" s="191" t="s">
        <v>88</v>
      </c>
      <c r="BJ130" s="68" t="s">
        <v>1008</v>
      </c>
      <c r="BK130" s="68" t="s">
        <v>526</v>
      </c>
      <c r="BL130" s="68" t="s">
        <v>869</v>
      </c>
      <c r="BM130" s="68" t="s">
        <v>2783</v>
      </c>
      <c r="BN130" s="68"/>
      <c r="BO130" s="17"/>
      <c r="BP130" s="29">
        <v>121</v>
      </c>
      <c r="BQ130" s="29">
        <v>0</v>
      </c>
      <c r="BR130" s="56">
        <v>99.55</v>
      </c>
      <c r="BS130" s="57" t="s">
        <v>61</v>
      </c>
      <c r="BT130" s="26"/>
      <c r="BU130" s="26"/>
      <c r="BV130" s="26"/>
      <c r="BW130" s="26"/>
      <c r="BX130" s="17"/>
      <c r="BY130" s="17"/>
      <c r="BZ130" s="49" t="str">
        <f>IF(AND(S130&gt;=3,AND(OR(AND(I130&lt;=7,I130-K130&gt;=3),AND(K130&lt;=7,K130-M130&gt;=3)),N130&lt;=4)),6,IF(S130&gt;=3,"3T",IF(AND(OR(AND(I130&lt;=7,I130-K130&gt;=3),AND(K130&lt;=7,K130-M130&gt;=3)),N130&lt;=4),"3P","")))</f>
        <v/>
      </c>
    </row>
    <row r="131" spans="1:78" ht="15.95" customHeight="1" x14ac:dyDescent="0.25">
      <c r="A131" s="162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55"/>
      <c r="BJ131" s="155"/>
      <c r="BK131" s="155"/>
      <c r="BL131" s="155"/>
      <c r="BM131" s="155"/>
      <c r="BN131" s="155"/>
      <c r="BO131" s="155"/>
      <c r="BP131" s="155"/>
      <c r="BQ131" s="155"/>
      <c r="BR131" s="155"/>
      <c r="BS131" s="155"/>
      <c r="BT131" s="155"/>
      <c r="BU131" s="155"/>
      <c r="BV131" s="155"/>
      <c r="BW131" s="155"/>
      <c r="BX131" s="155"/>
      <c r="BY131" s="17"/>
      <c r="BZ131" s="49"/>
    </row>
    <row r="132" spans="1:78" ht="46.5" x14ac:dyDescent="0.25">
      <c r="A132" s="26" t="s">
        <v>2812</v>
      </c>
      <c r="B132" s="26" t="s">
        <v>118</v>
      </c>
      <c r="C132" s="27" t="s">
        <v>378</v>
      </c>
      <c r="D132" s="28"/>
      <c r="E132" s="28"/>
      <c r="F132" s="29">
        <v>1200</v>
      </c>
      <c r="G132" s="30">
        <v>11</v>
      </c>
      <c r="H132" s="31" t="s">
        <v>6</v>
      </c>
      <c r="I132" s="70">
        <v>3</v>
      </c>
      <c r="J132" s="71">
        <v>2</v>
      </c>
      <c r="K132" s="59">
        <v>3</v>
      </c>
      <c r="L132" s="33">
        <v>1</v>
      </c>
      <c r="M132" s="59">
        <v>3</v>
      </c>
      <c r="N132" s="33">
        <v>3</v>
      </c>
      <c r="O132" s="29">
        <v>2.15</v>
      </c>
      <c r="P132" s="29">
        <v>-0.36250000000002602</v>
      </c>
      <c r="Q132" s="35">
        <v>97.105107689311595</v>
      </c>
      <c r="R132" s="36">
        <v>0.90255384465578503</v>
      </c>
      <c r="S132" s="37">
        <v>1</v>
      </c>
      <c r="T132" s="61">
        <v>-2</v>
      </c>
      <c r="U132" s="29">
        <v>1.7</v>
      </c>
      <c r="V132" s="29">
        <v>0.15000000000000599</v>
      </c>
      <c r="W132" s="39" t="s">
        <v>79</v>
      </c>
      <c r="X132" s="40">
        <v>66</v>
      </c>
      <c r="Y132" s="72">
        <v>120</v>
      </c>
      <c r="Z132" s="29">
        <v>32</v>
      </c>
      <c r="AA132" s="85" t="s">
        <v>252</v>
      </c>
      <c r="AB132" s="41" t="s">
        <v>32</v>
      </c>
      <c r="AC132" s="42" t="str">
        <f>"i" &amp; IF(AND(S132&lt;=-1.5,NOT(ISBLANK(AQ132))),"Z","")</f>
        <v>i</v>
      </c>
      <c r="AD132" s="43" t="str">
        <f>IF(AND(ISNUMBER(BD132),VALUE(BD132)&gt;=3,VALUE(T132)&gt;=-0.5),IF(AND(VALUE(Q132)&gt;=94,VALUE(Q132)&lt;444), IF(VALUE(P132)&gt;=2,"***","**"),"*"),"")</f>
        <v/>
      </c>
      <c r="AE132" s="44"/>
      <c r="AF132" s="45"/>
      <c r="AG132" s="63" t="str">
        <f>IF(OR(F132&lt;1401,F132&gt;=1600),IF(AND(OR(AB132="*",AB132="***",AB132="E*",AB132="E***"),P132&gt;=2,T132&gt;-2.1),IF(AND(ISNUMBER(BD132),VALUE(BD132)&gt;2),"**","*"),""),"")</f>
        <v/>
      </c>
      <c r="AH132" s="30">
        <v>11</v>
      </c>
      <c r="AI132" s="47">
        <v>66</v>
      </c>
      <c r="AJ132" s="48" t="str">
        <f>IF(AND(S132&gt;=2,T132&gt;=0),IF(AND(ISNUMBER(BD132),VALUE(BD132)&gt;=3),IF(LEN(AQ132)&gt;0,"***","**"),"*"),"")</f>
        <v/>
      </c>
      <c r="AK132" s="42" t="str">
        <f>IF(AND(S132&gt;=3,AND(OR(AND(I132&lt;=7,I132-K132&gt;=3),AND(K132&lt;=7,K132-M132&gt;=3)),N132&lt;=4)),6,IF(S132&gt;=3,"3T",IF(AND(OR(AND(I132&lt;=7,I132-K132&gt;=3),AND(K132&lt;=7,K132-M132&gt;=3)),N132&lt;=4),"3P","")))</f>
        <v/>
      </c>
      <c r="AL132" s="46" t="str">
        <f>IF(OR(K132-M132&gt;=5,T132&gt;4.9,AND(K132-M132&gt;=1,T132&gt;5)),IF(P132&lt;-3,"***",IF(P132&lt;0,"**","*")),"")</f>
        <v/>
      </c>
      <c r="AM132" s="40">
        <v>66</v>
      </c>
      <c r="AN132" s="137" t="str">
        <f>CONCATENATE(IF(AND(OR(M132=1,M132=2,M132=3,M132=4),Q132&gt;=97.5),"G",IF(OR(AND(N132&lt;=3,M132&lt;8,T132&gt;-1.6,Q132&gt;=95,Q132&lt;300),AND(OR(M132=1,M132=2,M132=3),Q132&lt;97.5)),"GR","")),"*")</f>
        <v>GR*</v>
      </c>
      <c r="AO132" s="29">
        <v>0</v>
      </c>
      <c r="AP132" s="28"/>
      <c r="AQ132" s="28"/>
      <c r="AR132" s="28"/>
      <c r="AS132" s="28"/>
      <c r="AT132" s="50" t="str">
        <f>IF(LEN(AN132)&gt;0,IF(AL132="**","$",IF(AL132="***",IF(LEN(AQ132)&gt;0,"$$$","$$"), "")), "")</f>
        <v/>
      </c>
      <c r="AU132" s="48" t="str">
        <f>CONCATENATE(IF(LEN(AN132)&gt;0,IF(AND(AD132="**",AB132="*"),IF(LEN(AQ132)&gt;0,"$$$","$$"),IF(AJ132="***","$$$",IF(AND(AJ132="**",AB132="*"),"$$",IF(AND(OR(AD132="**",AD132="***"),LEN(AQ132)&gt;0),"$$","")))),IF(AND(OR(AD132="**",AD132="***"),LEN(AQ132)&gt;0),"$$","")),IF(AND(T132&lt;2,AQ132="#"),"#",""))</f>
        <v/>
      </c>
      <c r="AV132" s="48" t="str">
        <f>IF(LEN(AN132)&gt;0,IF(AG132="**","$$",IF(AG132="***","$$$",IF(AD132="***",IF(OR(AB132="***",LEN(AQ132)&gt;0),"$$$",""),""))),"")</f>
        <v/>
      </c>
      <c r="AW132" s="26" t="s">
        <v>6</v>
      </c>
      <c r="AX132" s="64">
        <v>9.5</v>
      </c>
      <c r="AY132" s="52">
        <v>1102</v>
      </c>
      <c r="AZ132" s="24" t="s">
        <v>1184</v>
      </c>
      <c r="BA132" s="29">
        <v>89.805107689311598</v>
      </c>
      <c r="BB132" s="136">
        <v>86.815774355978206</v>
      </c>
      <c r="BC132" s="54" t="s">
        <v>2817</v>
      </c>
      <c r="BD132" s="29">
        <v>2</v>
      </c>
      <c r="BE132" s="55"/>
      <c r="BF132" s="55"/>
      <c r="BG132" s="55"/>
      <c r="BH132" s="55"/>
      <c r="BI132" s="188" t="s">
        <v>2818</v>
      </c>
      <c r="BJ132" s="69" t="s">
        <v>793</v>
      </c>
      <c r="BK132" s="68" t="s">
        <v>1404</v>
      </c>
      <c r="BL132" s="68" t="s">
        <v>786</v>
      </c>
      <c r="BM132" s="68" t="s">
        <v>407</v>
      </c>
      <c r="BN132" s="68"/>
      <c r="BO132" s="17"/>
      <c r="BP132" s="29">
        <v>120</v>
      </c>
      <c r="BQ132" s="29">
        <v>0</v>
      </c>
      <c r="BR132" s="56">
        <v>99.35</v>
      </c>
      <c r="BS132" s="57" t="s">
        <v>75</v>
      </c>
      <c r="BT132" s="26"/>
      <c r="BU132" s="26"/>
      <c r="BV132" s="26"/>
      <c r="BW132" s="26" t="s">
        <v>79</v>
      </c>
      <c r="BX132" s="17"/>
      <c r="BY132" s="17"/>
      <c r="BZ132" s="49" t="str">
        <f>IF(AND(S132&gt;=3,AND(OR(AND(I132&lt;=7,I132-K132&gt;=3),AND(K132&lt;=7,K132-M132&gt;=3)),N132&lt;=4)),6,IF(S132&gt;=3,"3T",IF(AND(OR(AND(I132&lt;=7,I132-K132&gt;=3),AND(K132&lt;=7,K132-M132&gt;=3)),N132&lt;=4),"3P","")))</f>
        <v/>
      </c>
    </row>
    <row r="133" spans="1:78" ht="21" customHeight="1" x14ac:dyDescent="0.25">
      <c r="A133" s="162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55"/>
      <c r="BJ133" s="155"/>
      <c r="BK133" s="155"/>
      <c r="BL133" s="155"/>
      <c r="BM133" s="155"/>
      <c r="BN133" s="155"/>
      <c r="BO133" s="155"/>
      <c r="BP133" s="155"/>
      <c r="BQ133" s="155"/>
      <c r="BR133" s="155"/>
      <c r="BS133" s="155"/>
      <c r="BT133" s="155"/>
      <c r="BU133" s="155"/>
      <c r="BV133" s="155"/>
      <c r="BW133" s="155"/>
      <c r="BX133" s="155"/>
      <c r="BY133" s="17"/>
      <c r="BZ133" s="49"/>
    </row>
    <row r="134" spans="1:78" ht="46.5" x14ac:dyDescent="0.25">
      <c r="A134" s="26" t="s">
        <v>2812</v>
      </c>
      <c r="B134" s="26" t="s">
        <v>323</v>
      </c>
      <c r="C134" s="106" t="s">
        <v>827</v>
      </c>
      <c r="D134" s="28"/>
      <c r="E134" s="28"/>
      <c r="F134" s="29">
        <v>1200</v>
      </c>
      <c r="G134" s="30">
        <v>5</v>
      </c>
      <c r="H134" s="31" t="s">
        <v>6</v>
      </c>
      <c r="I134" s="32">
        <v>5</v>
      </c>
      <c r="J134" s="33">
        <v>2</v>
      </c>
      <c r="K134" s="32">
        <v>5</v>
      </c>
      <c r="L134" s="33">
        <v>4</v>
      </c>
      <c r="M134" s="32">
        <v>1</v>
      </c>
      <c r="N134" s="33">
        <v>0</v>
      </c>
      <c r="O134" s="29">
        <v>1.75000000000001</v>
      </c>
      <c r="P134" s="60">
        <v>0.190000000000005</v>
      </c>
      <c r="Q134" s="35">
        <v>94.598469237669903</v>
      </c>
      <c r="R134" s="35">
        <v>-2.70076538116506</v>
      </c>
      <c r="S134" s="37">
        <v>-1</v>
      </c>
      <c r="T134" s="38">
        <v>3.75</v>
      </c>
      <c r="U134" s="29">
        <v>-3.55</v>
      </c>
      <c r="V134" s="60">
        <v>-0.54999999999999705</v>
      </c>
      <c r="W134" s="39"/>
      <c r="X134" s="40">
        <v>66</v>
      </c>
      <c r="Y134" s="72">
        <v>122</v>
      </c>
      <c r="Z134" s="87">
        <v>59</v>
      </c>
      <c r="AA134" s="26" t="s">
        <v>64</v>
      </c>
      <c r="AB134" s="41" t="s">
        <v>65</v>
      </c>
      <c r="AC134" s="42" t="str">
        <f>"" &amp; IF(AND(S134&lt;=-1.5,NOT(ISBLANK(AQ134))),"Z","")</f>
        <v/>
      </c>
      <c r="AD134" s="43" t="str">
        <f>IF(AND(ISNUMBER(BD134),VALUE(BD134)&gt;=3,VALUE(T134)&gt;=-0.5),IF(AND(VALUE(Q134)&gt;=94,VALUE(Q134)&lt;444), IF(VALUE(P134)&gt;=2,"***","**"),"*"),"")</f>
        <v/>
      </c>
      <c r="AE134" s="48" t="str">
        <f>IF(AND(BD134&gt;2,OR(ISNUMBER(SEARCH("P",AA134)),ISNUMBER(SEARCH("EP",AA134)),ISNUMBER(SEARCH("E",AA134)))),"WP@",IF(BD134&gt;2,"W@",IF(OR(ISNUMBER(SEARCH("P",AA134)),ISNUMBER(SEARCH("EP",AA134)),ISNUMBER(SEARCH("E",AA134))),"P@","@")))</f>
        <v>P@</v>
      </c>
      <c r="AF134" s="45" t="s">
        <v>102</v>
      </c>
      <c r="AG134" s="46" t="str">
        <f>IF(OR(F134&lt;1401,F134&gt;=1600),IF(AND(OR(AB134="*",AB134="***",AB134="E*",AB134="E***"),P134&gt;=2,T134&gt;-2.1),IF(AND(ISNUMBER(BD134),VALUE(BD134)&gt;2),"**","*"),""),"")</f>
        <v/>
      </c>
      <c r="AH134" s="30">
        <v>5</v>
      </c>
      <c r="AI134" s="47">
        <v>66</v>
      </c>
      <c r="AJ134" s="48" t="str">
        <f>IF(AND(S134&gt;=2,T134&gt;=0),IF(AND(ISNUMBER(BD134),VALUE(BD134)&gt;=3),IF(LEN(AQ134)&gt;0,"***","**"),"*"),"")</f>
        <v/>
      </c>
      <c r="AK134" s="42" t="str">
        <f>IF(AND(S134&gt;=3,AND(OR(AND(I134&lt;=7,I134-K134&gt;=3),AND(K134&lt;=7,K134-M134&gt;=3)),N134&lt;=4)),6,IF(S134&gt;=3,"3T",IF(AND(OR(AND(I134&lt;=7,I134-K134&gt;=3),AND(K134&lt;=7,K134-M134&gt;=3)),N134&lt;=4),"3P","")))</f>
        <v>3P</v>
      </c>
      <c r="AL134" s="46" t="str">
        <f>IF(OR(K134-M134&gt;=5,T134&gt;4.9,AND(K134-M134&gt;=1,T134&gt;5)),IF(P134&lt;-3,"***",IF(P134&lt;0,"**","*")),"")</f>
        <v/>
      </c>
      <c r="AM134" s="40">
        <v>66</v>
      </c>
      <c r="AN134" s="81" t="str">
        <f>IF(AND(OR(M134=1,M134=2,M134=3,M134=4),Q134&gt;=97.5),"G",IF(OR(AND(N134&lt;=3,M134&lt;8,T134&gt;-1.6,Q134&gt;=95,Q134&lt;300),AND(OR(M134=1,M134=2,M134=3),Q134&lt;97.5)),"GR",""))</f>
        <v>GR</v>
      </c>
      <c r="AO134" s="29">
        <v>0</v>
      </c>
      <c r="AP134" s="28"/>
      <c r="AQ134" s="28"/>
      <c r="AR134" s="28"/>
      <c r="AS134" s="28"/>
      <c r="AT134" s="50" t="str">
        <f>IF(LEN(AN134)&gt;0,IF(AL134="**","$",IF(AL134="***",IF(LEN(AQ134)&gt;0,"$$$","$$"), "")), "")</f>
        <v/>
      </c>
      <c r="AU134" s="48" t="str">
        <f>CONCATENATE(IF(LEN(AN134)&gt;0,IF(AND(AD134="**",AB134="*"),IF(LEN(AQ134)&gt;0,"$$$","$$"),IF(AJ134="***","$$$",IF(AND(AJ134="**",AB134="*"),"$$",IF(AND(OR(AD134="**",AD134="***"),LEN(AQ134)&gt;0),"$$","")))),IF(AND(OR(AD134="**",AD134="***"),LEN(AQ134)&gt;0),"$$","")),IF(AND(T134&lt;2,AQ134="#"),"#",""))</f>
        <v/>
      </c>
      <c r="AV134" s="48" t="str">
        <f>IF(LEN(AN134)&gt;0,IF(AG134="**","$$",IF(AG134="***","$$$",IF(AD134="***",IF(OR(AB134="***",LEN(AQ134)&gt;0),"$$$",""),""))),"")</f>
        <v/>
      </c>
      <c r="AW134" s="26" t="s">
        <v>6</v>
      </c>
      <c r="AX134" s="74">
        <v>4.3</v>
      </c>
      <c r="AY134" s="52">
        <v>1105</v>
      </c>
      <c r="AZ134" s="24" t="s">
        <v>2819</v>
      </c>
      <c r="BA134" s="29">
        <v>90.598469237669903</v>
      </c>
      <c r="BB134" s="53">
        <v>86.947802571003194</v>
      </c>
      <c r="BC134" s="54" t="s">
        <v>2820</v>
      </c>
      <c r="BD134" s="29">
        <v>2</v>
      </c>
      <c r="BE134" s="55"/>
      <c r="BF134" s="55"/>
      <c r="BG134" s="55"/>
      <c r="BH134" s="55"/>
      <c r="BI134" s="190" t="s">
        <v>2821</v>
      </c>
      <c r="BJ134" s="68" t="s">
        <v>875</v>
      </c>
      <c r="BK134" s="68" t="s">
        <v>1008</v>
      </c>
      <c r="BL134" s="68" t="s">
        <v>1055</v>
      </c>
      <c r="BM134" s="69" t="s">
        <v>1056</v>
      </c>
      <c r="BN134" s="68"/>
      <c r="BO134" s="17"/>
      <c r="BP134" s="29">
        <v>122</v>
      </c>
      <c r="BQ134" s="29">
        <v>0</v>
      </c>
      <c r="BR134" s="56">
        <v>99.75</v>
      </c>
      <c r="BS134" s="57" t="s">
        <v>631</v>
      </c>
      <c r="BT134" s="26"/>
      <c r="BU134" s="26"/>
      <c r="BV134" s="49" t="str">
        <f>IF(AND(BD134&gt;2,OR(ISNUMBER(SEARCH("P",AA134)),ISNUMBER(SEARCH("EP",AA134)),ISNUMBER(SEARCH("E",AA134)))),"WP@",IF(BD134&gt;2,"W@",IF(OR(ISNUMBER(SEARCH("P",AA134)),ISNUMBER(SEARCH("EP",AA134)),ISNUMBER(SEARCH("E",AA134))),"P@","@")))</f>
        <v>P@</v>
      </c>
      <c r="BW134" s="26"/>
      <c r="BX134" s="17"/>
      <c r="BY134" s="17"/>
      <c r="BZ134" s="49" t="str">
        <f>IF(AND(S134&gt;=3,AND(OR(AND(I134&lt;=7,I134-K134&gt;=3),AND(K134&lt;=7,K134-M134&gt;=3)),N134&lt;=4)),6,IF(S134&gt;=3,"3T",IF(AND(OR(AND(I134&lt;=7,I134-K134&gt;=3),AND(K134&lt;=7,K134-M134&gt;=3)),N134&lt;=4),"3P","")))</f>
        <v>3P</v>
      </c>
    </row>
    <row r="135" spans="1:78" ht="46.5" x14ac:dyDescent="0.25">
      <c r="A135" s="26" t="s">
        <v>2812</v>
      </c>
      <c r="B135" s="26" t="s">
        <v>1148</v>
      </c>
      <c r="C135" s="106" t="s">
        <v>827</v>
      </c>
      <c r="D135" s="28"/>
      <c r="E135" s="28"/>
      <c r="F135" s="29">
        <v>1200</v>
      </c>
      <c r="G135" s="30">
        <v>12</v>
      </c>
      <c r="H135" s="31" t="s">
        <v>6</v>
      </c>
      <c r="I135" s="59">
        <v>6</v>
      </c>
      <c r="J135" s="33">
        <v>2</v>
      </c>
      <c r="K135" s="59">
        <v>7</v>
      </c>
      <c r="L135" s="33">
        <v>3</v>
      </c>
      <c r="M135" s="59">
        <v>6</v>
      </c>
      <c r="N135" s="33">
        <v>4</v>
      </c>
      <c r="O135" s="29">
        <v>-0.49999999999998901</v>
      </c>
      <c r="P135" s="60">
        <v>-0.83999999999998898</v>
      </c>
      <c r="Q135" s="35">
        <v>94.229374562412403</v>
      </c>
      <c r="R135" s="36">
        <v>6.4687281206232697E-2</v>
      </c>
      <c r="S135" s="37">
        <v>0</v>
      </c>
      <c r="T135" s="61">
        <v>-0.75</v>
      </c>
      <c r="U135" s="29">
        <v>0.80000000000000104</v>
      </c>
      <c r="V135" s="60">
        <v>0.250000000000004</v>
      </c>
      <c r="W135" s="39"/>
      <c r="X135" s="62">
        <v>72</v>
      </c>
      <c r="Y135" s="29">
        <v>126</v>
      </c>
      <c r="Z135" s="29">
        <v>28</v>
      </c>
      <c r="AA135" s="26" t="s">
        <v>80</v>
      </c>
      <c r="AB135" s="41" t="s">
        <v>65</v>
      </c>
      <c r="AC135" s="42" t="str">
        <f>"" &amp; IF(AND(S135&lt;=-1.5,NOT(ISBLANK(AQ135))),"Z","")</f>
        <v/>
      </c>
      <c r="AD135" s="48" t="str">
        <f>IF(AND(ISNUMBER(BD135),VALUE(BD135)&gt;=3,VALUE(T135)&gt;=-0.5),IF(AND(VALUE(Q135)&gt;=94,VALUE(Q135)&lt;444), IF(VALUE(P135)&gt;=2,"***","**"),"*"),"")</f>
        <v/>
      </c>
      <c r="AE135" s="44"/>
      <c r="AF135" s="45"/>
      <c r="AG135" s="63" t="str">
        <f>IF(OR(F135&lt;1401,F135&gt;=1600),IF(AND(OR(AB135="*",AB135="***",AB135="E*",AB135="E***"),P135&gt;=2,T135&gt;-2.1),IF(AND(ISNUMBER(BD135),VALUE(BD135)&gt;2),"**","*"),""),"")</f>
        <v/>
      </c>
      <c r="AH135" s="30">
        <v>12</v>
      </c>
      <c r="AI135" s="62">
        <v>72</v>
      </c>
      <c r="AJ135" s="48" t="str">
        <f>IF(AND(S135&gt;=2,T135&gt;=0),IF(AND(ISNUMBER(BD135),VALUE(BD135)&gt;=3),IF(LEN(AQ135)&gt;0,"***","**"),"*"),"")</f>
        <v/>
      </c>
      <c r="AK135" s="42" t="str">
        <f>IF(AND(S135&gt;=3,AND(OR(AND(I135&lt;=7,I135-K135&gt;=3),AND(K135&lt;=7,K135-M135&gt;=3)),N135&lt;=4)),6,IF(S135&gt;=3,"3T",IF(AND(OR(AND(I135&lt;=7,I135-K135&gt;=3),AND(K135&lt;=7,K135-M135&gt;=3)),N135&lt;=4),"3P","")))</f>
        <v/>
      </c>
      <c r="AL135" s="63" t="str">
        <f>IF(OR(K135-M135&gt;=5,T135&gt;4.9,AND(K135-M135&gt;=1,T135&gt;5)),IF(P135&lt;-3,"***",IF(P135&lt;0,"**","*")),"")</f>
        <v/>
      </c>
      <c r="AM135" s="62">
        <v>72</v>
      </c>
      <c r="AN135" s="49" t="str">
        <f>IF(AND(OR(M135=1,M135=2,M135=3,M135=4),Q135&gt;=97.5),"G",IF(OR(AND(N135&lt;=3,M135&lt;8,T135&gt;-1.6,Q135&gt;=95,Q135&lt;300),AND(OR(M135=1,M135=2,M135=3),Q135&lt;97.5)),"GR",""))</f>
        <v/>
      </c>
      <c r="AO135" s="29">
        <v>0</v>
      </c>
      <c r="AP135" s="28"/>
      <c r="AQ135" s="28"/>
      <c r="AR135" s="28"/>
      <c r="AS135" s="28"/>
      <c r="AT135" s="50" t="str">
        <f>IF(LEN(AN135)&gt;0,IF(AL135="**","$",IF(AL135="***",IF(LEN(AQ135)&gt;0,"$$$","$$"), "")), "")</f>
        <v/>
      </c>
      <c r="AU135" s="48" t="str">
        <f>CONCATENATE(IF(LEN(AN135)&gt;0,IF(AND(AD135="**",AB135="*"),IF(LEN(AQ135)&gt;0,"$$$","$$"),IF(AJ135="***","$$$",IF(AND(AJ135="**",AB135="*"),"$$",IF(AND(OR(AD135="**",AD135="***"),LEN(AQ135)&gt;0),"$$","")))),IF(AND(OR(AD135="**",AD135="***"),LEN(AQ135)&gt;0),"$$","")),IF(AND(T135&lt;2,AQ135="#"),"#",""))</f>
        <v/>
      </c>
      <c r="AV135" s="48" t="str">
        <f>IF(LEN(AN135)&gt;0,IF(AG135="**","$$",IF(AG135="***","$$$",IF(AD135="***",IF(OR(AB135="***",LEN(AQ135)&gt;0),"$$$",""),""))),"")</f>
        <v/>
      </c>
      <c r="AW135" s="26" t="s">
        <v>6</v>
      </c>
      <c r="AX135" s="64">
        <v>8.6</v>
      </c>
      <c r="AY135" s="65">
        <v>1106</v>
      </c>
      <c r="AZ135" s="24" t="s">
        <v>2822</v>
      </c>
      <c r="BA135" s="29">
        <v>88.629374562412494</v>
      </c>
      <c r="BB135" s="53">
        <v>87.757374562412494</v>
      </c>
      <c r="BC135" s="54" t="s">
        <v>2823</v>
      </c>
      <c r="BD135" s="29">
        <v>3</v>
      </c>
      <c r="BE135" s="55"/>
      <c r="BF135" s="55"/>
      <c r="BG135" s="55"/>
      <c r="BH135" s="55"/>
      <c r="BI135" s="188" t="s">
        <v>2824</v>
      </c>
      <c r="BJ135" s="68" t="s">
        <v>1271</v>
      </c>
      <c r="BK135" s="68" t="s">
        <v>307</v>
      </c>
      <c r="BL135" s="69" t="s">
        <v>1122</v>
      </c>
      <c r="BM135" s="68" t="s">
        <v>1055</v>
      </c>
      <c r="BN135" s="69" t="s">
        <v>1587</v>
      </c>
      <c r="BO135" s="17"/>
      <c r="BP135" s="29">
        <v>126</v>
      </c>
      <c r="BQ135" s="29">
        <v>0</v>
      </c>
      <c r="BR135" s="56">
        <v>97.5</v>
      </c>
      <c r="BS135" s="57" t="s">
        <v>61</v>
      </c>
      <c r="BT135" s="26"/>
      <c r="BU135" s="26"/>
      <c r="BV135" s="26"/>
      <c r="BW135" s="26"/>
      <c r="BX135" s="17"/>
      <c r="BY135" s="17"/>
      <c r="BZ135" s="49" t="str">
        <f>IF(AND(S135&gt;=3,AND(OR(AND(I135&lt;=7,I135-K135&gt;=3),AND(K135&lt;=7,K135-M135&gt;=3)),N135&lt;=4)),6,IF(S135&gt;=3,"3T",IF(AND(OR(AND(I135&lt;=7,I135-K135&gt;=3),AND(K135&lt;=7,K135-M135&gt;=3)),N135&lt;=4),"3P","")))</f>
        <v/>
      </c>
    </row>
    <row r="136" spans="1:78" ht="46.5" x14ac:dyDescent="0.25">
      <c r="A136" s="26" t="s">
        <v>2812</v>
      </c>
      <c r="B136" s="26" t="s">
        <v>658</v>
      </c>
      <c r="C136" s="106" t="s">
        <v>345</v>
      </c>
      <c r="D136" s="28"/>
      <c r="E136" s="28"/>
      <c r="F136" s="29">
        <v>1200</v>
      </c>
      <c r="G136" s="30">
        <v>12</v>
      </c>
      <c r="H136" s="31" t="s">
        <v>6</v>
      </c>
      <c r="I136" s="59">
        <v>12</v>
      </c>
      <c r="J136" s="33">
        <v>8</v>
      </c>
      <c r="K136" s="59">
        <v>12</v>
      </c>
      <c r="L136" s="33">
        <v>7</v>
      </c>
      <c r="M136" s="59">
        <v>6</v>
      </c>
      <c r="N136" s="33">
        <v>3</v>
      </c>
      <c r="O136" s="29">
        <v>1.6500000000000099</v>
      </c>
      <c r="P136" s="34">
        <v>1.4</v>
      </c>
      <c r="Q136" s="35">
        <v>98.883575074008704</v>
      </c>
      <c r="R136" s="36">
        <v>1.7417875370043101</v>
      </c>
      <c r="S136" s="37">
        <v>1</v>
      </c>
      <c r="T136" s="38">
        <v>4.5</v>
      </c>
      <c r="U136" s="29">
        <v>-0.80000000000000104</v>
      </c>
      <c r="V136" s="29">
        <v>2.7</v>
      </c>
      <c r="W136" s="39"/>
      <c r="X136" s="40">
        <v>72</v>
      </c>
      <c r="Y136" s="72">
        <v>130</v>
      </c>
      <c r="Z136" s="29">
        <v>21</v>
      </c>
      <c r="AA136" s="26" t="s">
        <v>57</v>
      </c>
      <c r="AB136" s="41" t="s">
        <v>58</v>
      </c>
      <c r="AC136" s="42" t="str">
        <f>"i" &amp; IF(AND(S136&lt;=-1.5,NOT(ISBLANK(AQ136))),"Z","")</f>
        <v>i</v>
      </c>
      <c r="AD136" s="43" t="str">
        <f>IF(AND(ISNUMBER(BD136),VALUE(BD136)&gt;=3,VALUE(T136)&gt;=-0.5),IF(AND(VALUE(Q136)&gt;=94,VALUE(Q136)&lt;444), IF(VALUE(P136)&gt;=2,"***","**"),"*"),"")</f>
        <v/>
      </c>
      <c r="AE136" s="48" t="str">
        <f>IF(AND(BD136&gt;2,OR(ISNUMBER(SEARCH("P",AA136)),ISNUMBER(SEARCH("EP",AA136)),ISNUMBER(SEARCH("E",AA136)))),"WP@",IF(BD136&gt;2,"W@",IF(OR(ISNUMBER(SEARCH("P",AA136)),ISNUMBER(SEARCH("EP",AA136)),ISNUMBER(SEARCH("E",AA136))),"P@","@")))</f>
        <v>@</v>
      </c>
      <c r="AF136" s="45" t="s">
        <v>102</v>
      </c>
      <c r="AG136" s="46" t="str">
        <f>IF(OR(F136&lt;1401,F136&gt;=1600),IF(AND(OR(AB136="*",AB136="***",AB136="E*",AB136="E***"),P136&gt;=2,T136&gt;-2.1),IF(AND(ISNUMBER(BD136),VALUE(BD136)&gt;2),"**","*"),""),"")</f>
        <v/>
      </c>
      <c r="AH136" s="30">
        <v>12</v>
      </c>
      <c r="AI136" s="47">
        <v>72</v>
      </c>
      <c r="AJ136" s="48" t="str">
        <f>IF(AND(S136&gt;=2,T136&gt;=0),IF(AND(ISNUMBER(BD136),VALUE(BD136)&gt;=3),IF(LEN(AQ136)&gt;0,"***","**"),"*"),"")</f>
        <v/>
      </c>
      <c r="AK136" s="42" t="str">
        <f>IF(AND(S136&gt;=3,AND(OR(AND(I136&lt;=7,I136-K136&gt;=3),AND(K136&lt;=7,K136-M136&gt;=3)),N136&lt;=4)),6,IF(S136&gt;=3,"3T",IF(AND(OR(AND(I136&lt;=7,I136-K136&gt;=3),AND(K136&lt;=7,K136-M136&gt;=3)),N136&lt;=4),"3P","")))</f>
        <v/>
      </c>
      <c r="AL136" s="46" t="str">
        <f>IF(OR(K136-M136&gt;=5,T136&gt;4.9,AND(K136-M136&gt;=1,T136&gt;5)),IF(P136&lt;-3,"***",IF(P136&lt;0,"**","*")),"")</f>
        <v>*</v>
      </c>
      <c r="AM136" s="142" t="s">
        <v>2828</v>
      </c>
      <c r="AN136" s="73" t="str">
        <f>IF(AND(OR(M136=1,M136=2,M136=3,M136=4),Q136&gt;=97.5),"G",IF(OR(AND(N136&lt;=3,M136&lt;8,T136&gt;-1.6,Q136&gt;=95,Q136&lt;300),AND(OR(M136=1,M136=2,M136=3),Q136&lt;97.5)),"GR",""))</f>
        <v>GR</v>
      </c>
      <c r="AO136" s="82">
        <v>1</v>
      </c>
      <c r="AP136" s="28" t="s">
        <v>32</v>
      </c>
      <c r="AQ136" s="28" t="s">
        <v>33</v>
      </c>
      <c r="AR136" s="28"/>
      <c r="AS136" s="28"/>
      <c r="AT136" s="50" t="str">
        <f>IF(LEN(AN136)&gt;0,IF(AL136="**","$",IF(AL136="***",IF(LEN(AQ136)&gt;0,"$$$","$$"), "")), "")</f>
        <v/>
      </c>
      <c r="AU136" s="48" t="str">
        <f>CONCATENATE(IF(LEN(AN136)&gt;0,IF(AND(AD136="**",AB136="*"),IF(LEN(AQ136)&gt;0,"$$$","$$"),IF(AJ136="***","$$$",IF(AND(AJ136="**",AB136="*"),"$$",IF(AND(OR(AD136="**",AD136="***"),LEN(AQ136)&gt;0),"$$","")))),IF(AND(OR(AD136="**",AD136="***"),LEN(AQ136)&gt;0),"$$","")),IF(AND(T136&lt;2,AQ136="#"),"#",""))</f>
        <v/>
      </c>
      <c r="AV136" s="48" t="str">
        <f>IF(LEN(AN136)&gt;0,IF(AG136="**","$$",IF(AG136="***","$$$",IF(AD136="***",IF(OR(AB136="***",LEN(AQ136)&gt;0),"$$$",""),""))),"")</f>
        <v/>
      </c>
      <c r="AW136" s="26" t="s">
        <v>6</v>
      </c>
      <c r="AX136" s="64">
        <v>15</v>
      </c>
      <c r="AY136" s="79">
        <v>1110</v>
      </c>
      <c r="AZ136" s="24" t="s">
        <v>2822</v>
      </c>
      <c r="BA136" s="29">
        <v>93.983575074008598</v>
      </c>
      <c r="BB136" s="98">
        <v>96.042241740675294</v>
      </c>
      <c r="BC136" s="54" t="s">
        <v>2826</v>
      </c>
      <c r="BD136" s="29">
        <v>1</v>
      </c>
      <c r="BE136" s="55"/>
      <c r="BF136" s="55"/>
      <c r="BG136" s="55"/>
      <c r="BH136" s="55"/>
      <c r="BI136" s="189" t="s">
        <v>2827</v>
      </c>
      <c r="BJ136" s="68" t="s">
        <v>2482</v>
      </c>
      <c r="BK136" s="69" t="s">
        <v>833</v>
      </c>
      <c r="BL136" s="69" t="s">
        <v>778</v>
      </c>
      <c r="BM136" s="69" t="s">
        <v>1123</v>
      </c>
      <c r="BN136" s="68" t="s">
        <v>2829</v>
      </c>
      <c r="BO136" s="17"/>
      <c r="BP136" s="29">
        <v>130</v>
      </c>
      <c r="BQ136" s="82">
        <v>1</v>
      </c>
      <c r="BR136" s="56">
        <v>94.85</v>
      </c>
      <c r="BS136" s="76" t="s">
        <v>108</v>
      </c>
      <c r="BT136" s="26"/>
      <c r="BU136" s="26"/>
      <c r="BV136" s="49" t="str">
        <f>IF(AND(BD136&gt;2,OR(ISNUMBER(SEARCH("P",AA136)),ISNUMBER(SEARCH("EP",AA136)),ISNUMBER(SEARCH("E",AA136)))),"WP@",IF(BD136&gt;2,"W@",IF(OR(ISNUMBER(SEARCH("P",AA136)),ISNUMBER(SEARCH("EP",AA136)),ISNUMBER(SEARCH("E",AA136))),"P@","@")))</f>
        <v>@</v>
      </c>
      <c r="BW136" s="26"/>
      <c r="BX136" s="17"/>
      <c r="BY136" s="17"/>
      <c r="BZ136" s="49" t="str">
        <f>IF(AND(S136&gt;=3,AND(OR(AND(I136&lt;=7,I136-K136&gt;=3),AND(K136&lt;=7,K136-M136&gt;=3)),N136&lt;=4)),6,IF(S136&gt;=3,"3T",IF(AND(OR(AND(I136&lt;=7,I136-K136&gt;=3),AND(K136&lt;=7,K136-M136&gt;=3)),N136&lt;=4),"3P","")))</f>
        <v/>
      </c>
    </row>
    <row r="137" spans="1:78" ht="15.95" customHeight="1" x14ac:dyDescent="0.25">
      <c r="A137" s="162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55"/>
      <c r="BJ137" s="155"/>
      <c r="BK137" s="155"/>
      <c r="BL137" s="155"/>
      <c r="BM137" s="155"/>
      <c r="BN137" s="155"/>
      <c r="BO137" s="155"/>
      <c r="BP137" s="155"/>
      <c r="BQ137" s="155"/>
      <c r="BR137" s="155"/>
      <c r="BS137" s="155"/>
      <c r="BT137" s="155"/>
      <c r="BU137" s="155"/>
      <c r="BV137" s="155"/>
      <c r="BW137" s="155"/>
      <c r="BX137" s="155"/>
      <c r="BY137" s="17"/>
      <c r="BZ137" s="49"/>
    </row>
    <row r="138" spans="1:78" ht="46.5" x14ac:dyDescent="0.25">
      <c r="A138" s="26" t="s">
        <v>2812</v>
      </c>
      <c r="B138" s="26" t="s">
        <v>490</v>
      </c>
      <c r="C138" s="106" t="s">
        <v>827</v>
      </c>
      <c r="D138" s="28"/>
      <c r="E138" s="28"/>
      <c r="F138" s="29">
        <v>1200</v>
      </c>
      <c r="G138" s="30">
        <v>6</v>
      </c>
      <c r="H138" s="31" t="s">
        <v>6</v>
      </c>
      <c r="I138" s="32">
        <v>6</v>
      </c>
      <c r="J138" s="33">
        <v>3</v>
      </c>
      <c r="K138" s="32">
        <v>5</v>
      </c>
      <c r="L138" s="33">
        <v>2</v>
      </c>
      <c r="M138" s="32">
        <v>3</v>
      </c>
      <c r="N138" s="33">
        <v>3</v>
      </c>
      <c r="O138" s="29">
        <v>0.10000000000001601</v>
      </c>
      <c r="P138" s="29">
        <v>-0.22499999999999101</v>
      </c>
      <c r="Q138" s="36">
        <v>101.54729210230199</v>
      </c>
      <c r="R138" s="36">
        <v>2.92364605115083</v>
      </c>
      <c r="S138" s="37">
        <v>2</v>
      </c>
      <c r="T138" s="61">
        <v>-1.25</v>
      </c>
      <c r="U138" s="29">
        <v>2.7</v>
      </c>
      <c r="V138" s="29">
        <v>1.75000000000001</v>
      </c>
      <c r="W138" s="39"/>
      <c r="X138" s="40">
        <v>72</v>
      </c>
      <c r="Y138" s="72">
        <v>129</v>
      </c>
      <c r="Z138" s="87">
        <v>35</v>
      </c>
      <c r="AA138" s="26" t="s">
        <v>80</v>
      </c>
      <c r="AB138" s="41" t="s">
        <v>65</v>
      </c>
      <c r="AC138" s="42" t="str">
        <f>"" &amp; IF(AND(S138&lt;=-1.5,NOT(ISBLANK(AQ138))),"Z","")</f>
        <v/>
      </c>
      <c r="AD138" s="43" t="str">
        <f>IF(AND(ISNUMBER(BD138),VALUE(BD138)&gt;=3,VALUE(T138)&gt;=-0.5),IF(AND(VALUE(Q138)&gt;=94,VALUE(Q138)&lt;444), IF(VALUE(P138)&gt;=2,"***","**"),"*"),"")</f>
        <v/>
      </c>
      <c r="AE138" s="44"/>
      <c r="AF138" s="45"/>
      <c r="AG138" s="63" t="str">
        <f>IF(OR(F138&lt;1401,F138&gt;=1600),IF(AND(OR(AB138="*",AB138="***",AB138="E*",AB138="E***"),P138&gt;=2,T138&gt;-2.1),IF(AND(ISNUMBER(BD138),VALUE(BD138)&gt;2),"**","*"),""),"")</f>
        <v/>
      </c>
      <c r="AH138" s="30">
        <v>6</v>
      </c>
      <c r="AI138" s="47">
        <v>72</v>
      </c>
      <c r="AJ138" s="48" t="str">
        <f>IF(AND(S138&gt;=2,T138&gt;=0),IF(AND(ISNUMBER(BD138),VALUE(BD138)&gt;=3),IF(LEN(AQ138)&gt;0,"***","**"),"*"),"")</f>
        <v/>
      </c>
      <c r="AK138" s="42" t="str">
        <f>IF(AND(S138&gt;=3,AND(OR(AND(I138&lt;=7,I138-K138&gt;=3),AND(K138&lt;=7,K138-M138&gt;=3)),N138&lt;=4)),6,IF(S138&gt;=3,"3T",IF(AND(OR(AND(I138&lt;=7,I138-K138&gt;=3),AND(K138&lt;=7,K138-M138&gt;=3)),N138&lt;=4),"3P","")))</f>
        <v/>
      </c>
      <c r="AL138" s="46" t="str">
        <f>IF(OR(K138-M138&gt;=5,T138&gt;4.9,AND(K138-M138&gt;=1,T138&gt;5)),IF(P138&lt;-3,"***",IF(P138&lt;0,"**","*")),"")</f>
        <v/>
      </c>
      <c r="AM138" s="139" t="s">
        <v>2825</v>
      </c>
      <c r="AN138" s="135" t="str">
        <f>CONCATENATE(IF(AND(OR(M138=1,M138=2,M138=3,M138=4),Q138&gt;=97.5),"G",IF(OR(AND(N138&lt;=3,M138&lt;8,T138&gt;-1.6,Q138&gt;=95,Q138&lt;300),AND(OR(M138=1,M138=2,M138=3),Q138&lt;97.5)),"GR","")),"*")</f>
        <v>G*</v>
      </c>
      <c r="AO138" s="29">
        <v>0</v>
      </c>
      <c r="AP138" s="28"/>
      <c r="AQ138" s="28"/>
      <c r="AR138" s="28"/>
      <c r="AS138" s="28"/>
      <c r="AT138" s="50" t="str">
        <f>IF(LEN(AN138)&gt;0,IF(AL138="**","$",IF(AL138="***",IF(LEN(AQ138)&gt;0,"$$$","$$"), "")), "")</f>
        <v/>
      </c>
      <c r="AU138" s="48" t="str">
        <f>CONCATENATE(IF(LEN(AN138)&gt;0,IF(AND(AD138="**",AB138="*"),IF(LEN(AQ138)&gt;0,"$$$","$$"),IF(AJ138="***","$$$",IF(AND(AJ138="**",AB138="*"),"$$",IF(AND(OR(AD138="**",AD138="***"),LEN(AQ138)&gt;0),"$$","")))),IF(AND(OR(AD138="**",AD138="***"),LEN(AQ138)&gt;0),"$$","")),IF(AND(T138&lt;2,AQ138="#"),"#",""))</f>
        <v/>
      </c>
      <c r="AV138" s="48" t="str">
        <f>IF(LEN(AN138)&gt;0,IF(AG138="**","$$",IF(AG138="***","$$$",IF(AD138="***",IF(OR(AB138="***",LEN(AQ138)&gt;0),"$$$",""),""))),"")</f>
        <v/>
      </c>
      <c r="AW138" s="26" t="s">
        <v>6</v>
      </c>
      <c r="AX138" s="51">
        <v>15</v>
      </c>
      <c r="AY138" s="52">
        <v>1102</v>
      </c>
      <c r="AZ138" s="24" t="s">
        <v>2822</v>
      </c>
      <c r="BA138" s="29">
        <v>96.347292102301694</v>
      </c>
      <c r="BB138" s="136">
        <v>97.352625435635005</v>
      </c>
      <c r="BC138" s="54" t="s">
        <v>1137</v>
      </c>
      <c r="BD138" s="29">
        <v>2</v>
      </c>
      <c r="BE138" s="100">
        <v>19.483315392895602</v>
      </c>
      <c r="BF138" s="101">
        <v>44.994617868676002</v>
      </c>
      <c r="BG138" s="102">
        <v>929</v>
      </c>
      <c r="BH138" s="102">
        <v>929</v>
      </c>
      <c r="BI138" s="188" t="s">
        <v>2830</v>
      </c>
      <c r="BJ138" s="69" t="s">
        <v>328</v>
      </c>
      <c r="BK138" s="68" t="s">
        <v>1476</v>
      </c>
      <c r="BL138" s="69" t="s">
        <v>97</v>
      </c>
      <c r="BM138" s="68" t="s">
        <v>519</v>
      </c>
      <c r="BN138" s="68"/>
      <c r="BO138" s="17"/>
      <c r="BP138" s="29">
        <v>129</v>
      </c>
      <c r="BQ138" s="29">
        <v>0</v>
      </c>
      <c r="BR138" s="56">
        <v>97.7</v>
      </c>
      <c r="BS138" s="57" t="s">
        <v>126</v>
      </c>
      <c r="BT138" s="26"/>
      <c r="BU138" s="26"/>
      <c r="BV138" s="26"/>
      <c r="BW138" s="26"/>
      <c r="BX138" s="17"/>
      <c r="BY138" s="17"/>
      <c r="BZ138" s="49" t="str">
        <f>IF(AND(S138&gt;=3,AND(OR(AND(I138&lt;=7,I138-K138&gt;=3),AND(K138&lt;=7,K138-M138&gt;=3)),N138&lt;=4)),6,IF(S138&gt;=3,"3T",IF(AND(OR(AND(I138&lt;=7,I138-K138&gt;=3),AND(K138&lt;=7,K138-M138&gt;=3)),N138&lt;=4),"3P","")))</f>
        <v/>
      </c>
    </row>
    <row r="139" spans="1:78" ht="15.95" customHeight="1" x14ac:dyDescent="0.25">
      <c r="A139" s="162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78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55"/>
      <c r="BJ139" s="155"/>
      <c r="BK139" s="155"/>
      <c r="BL139" s="155"/>
      <c r="BM139" s="155"/>
      <c r="BN139" s="155"/>
      <c r="BO139" s="155"/>
      <c r="BP139" s="155"/>
      <c r="BQ139" s="155"/>
      <c r="BR139" s="155"/>
      <c r="BS139" s="155"/>
      <c r="BT139" s="155"/>
      <c r="BU139" s="155"/>
      <c r="BV139" s="155"/>
      <c r="BW139" s="155"/>
      <c r="BX139" s="155"/>
      <c r="BY139" s="17"/>
      <c r="BZ139" s="49"/>
    </row>
    <row r="140" spans="1:78" ht="46.5" x14ac:dyDescent="0.25">
      <c r="A140" s="26" t="s">
        <v>2812</v>
      </c>
      <c r="B140" s="26" t="s">
        <v>533</v>
      </c>
      <c r="C140" s="106" t="s">
        <v>827</v>
      </c>
      <c r="D140" s="28"/>
      <c r="E140" s="28"/>
      <c r="F140" s="29">
        <v>1200</v>
      </c>
      <c r="G140" s="30">
        <v>9</v>
      </c>
      <c r="H140" s="31" t="s">
        <v>6</v>
      </c>
      <c r="I140" s="59">
        <v>2</v>
      </c>
      <c r="J140" s="33">
        <v>0</v>
      </c>
      <c r="K140" s="59">
        <v>2</v>
      </c>
      <c r="L140" s="33">
        <v>2</v>
      </c>
      <c r="M140" s="59">
        <v>11</v>
      </c>
      <c r="N140" s="33">
        <v>7</v>
      </c>
      <c r="O140" s="29">
        <v>0</v>
      </c>
      <c r="P140" s="37">
        <v>1.9875</v>
      </c>
      <c r="Q140" s="35">
        <v>93.901076773716497</v>
      </c>
      <c r="R140" s="36">
        <v>2.5005383868582198</v>
      </c>
      <c r="S140" s="37">
        <v>-1</v>
      </c>
      <c r="T140" s="61">
        <v>-5.5</v>
      </c>
      <c r="U140" s="29">
        <v>-0.74999999999999301</v>
      </c>
      <c r="V140" s="60">
        <v>-5.0999999999999996</v>
      </c>
      <c r="W140" s="39" t="s">
        <v>79</v>
      </c>
      <c r="X140" s="62">
        <v>71</v>
      </c>
      <c r="Y140" s="29">
        <v>127</v>
      </c>
      <c r="Z140" s="87">
        <v>35</v>
      </c>
      <c r="AA140" s="77">
        <v>8</v>
      </c>
      <c r="AB140" s="41" t="s">
        <v>32</v>
      </c>
      <c r="AC140" s="42" t="str">
        <f>"" &amp; IF(AND(S140&lt;=-1.5,NOT(ISBLANK(AQ140))),"Z","")</f>
        <v/>
      </c>
      <c r="AD140" s="48" t="str">
        <f>IF(AND(ISNUMBER(BD140),VALUE(BD140)&gt;=3,VALUE(T140)&gt;=-0.5),IF(AND(VALUE(Q140)&gt;=94,VALUE(Q140)&lt;444), IF(VALUE(P140)&gt;=2,"***","**"),"*"),"")</f>
        <v/>
      </c>
      <c r="AE140" s="44"/>
      <c r="AF140" s="45"/>
      <c r="AG140" s="63" t="str">
        <f>IF(OR(F140&lt;1401,F140&gt;=1600),IF(AND(OR(AB140="*",AB140="***",AB140="E*",AB140="E***"),P140&gt;=2,T140&gt;-2.1),IF(AND(ISNUMBER(BD140),VALUE(BD140)&gt;2),"**","*"),""),"")</f>
        <v/>
      </c>
      <c r="AH140" s="30">
        <v>9</v>
      </c>
      <c r="AI140" s="62">
        <v>71</v>
      </c>
      <c r="AJ140" s="48" t="str">
        <f>IF(AND(S140&gt;=2,T140&gt;=0),IF(AND(ISNUMBER(BD140),VALUE(BD140)&gt;=3),IF(LEN(AQ140)&gt;0,"***","**"),"*"),"")</f>
        <v/>
      </c>
      <c r="AK140" s="42" t="str">
        <f>IF(AND(S140&gt;=3,AND(OR(AND(I140&lt;=7,I140-K140&gt;=3),AND(K140&lt;=7,K140-M140&gt;=3)),N140&lt;=4)),6,IF(S140&gt;=3,"3T",IF(AND(OR(AND(I140&lt;=7,I140-K140&gt;=3),AND(K140&lt;=7,K140-M140&gt;=3)),N140&lt;=4),"3P","")))</f>
        <v/>
      </c>
      <c r="AL140" s="63" t="str">
        <f>IF(OR(K140-M140&gt;=5,T140&gt;4.9,AND(K140-M140&gt;=1,T140&gt;5)),IF(P140&lt;-3,"***",IF(P140&lt;0,"**","*")),"")</f>
        <v/>
      </c>
      <c r="AM140" s="62">
        <v>71</v>
      </c>
      <c r="AN140" s="49" t="str">
        <f>IF(AND(OR(M140=1,M140=2,M140=3,M140=4),Q140&gt;=97.5),"G",IF(OR(AND(N140&lt;=3,M140&lt;8,T140&gt;-1.6,Q140&gt;=95,Q140&lt;300),AND(OR(M140=1,M140=2,M140=3),Q140&lt;97.5)),"GR",""))</f>
        <v/>
      </c>
      <c r="AO140" s="29">
        <v>-1</v>
      </c>
      <c r="AP140" s="28"/>
      <c r="AQ140" s="28"/>
      <c r="AR140" s="28"/>
      <c r="AS140" s="28"/>
      <c r="AT140" s="50" t="str">
        <f>IF(LEN(AN140)&gt;0,IF(AL140="**","$",IF(AL140="***",IF(LEN(AQ140)&gt;0,"$$$","$$"), "")), "")</f>
        <v/>
      </c>
      <c r="AU140" s="48" t="str">
        <f>CONCATENATE(IF(LEN(AN140)&gt;0,IF(AND(AD140="**",AB140="*"),IF(LEN(AQ140)&gt;0,"$$$","$$"),IF(AJ140="***","$$$",IF(AND(AJ140="**",AB140="*"),"$$",IF(AND(OR(AD140="**",AD140="***"),LEN(AQ140)&gt;0),"$$","")))),IF(AND(OR(AD140="**",AD140="***"),LEN(AQ140)&gt;0),"$$","")),IF(AND(T140&lt;2,AQ140="#"),"#",""))</f>
        <v/>
      </c>
      <c r="AV140" s="48" t="str">
        <f>IF(LEN(AN140)&gt;0,IF(AG140="**","$$",IF(AG140="***","$$$",IF(AD140="***",IF(OR(AB140="***",LEN(AQ140)&gt;0),"$$$",""),""))),"")</f>
        <v/>
      </c>
      <c r="AW140" s="26" t="s">
        <v>6</v>
      </c>
      <c r="AX140" s="51">
        <v>9.1999999999999993</v>
      </c>
      <c r="AY140" s="65">
        <v>1108</v>
      </c>
      <c r="AZ140" s="24" t="s">
        <v>2822</v>
      </c>
      <c r="BA140" s="29">
        <v>87.001076773716406</v>
      </c>
      <c r="BB140" s="134">
        <v>88.801076773716403</v>
      </c>
      <c r="BC140" s="54" t="s">
        <v>2831</v>
      </c>
      <c r="BD140" s="29">
        <v>2</v>
      </c>
      <c r="BE140" s="55"/>
      <c r="BF140" s="55"/>
      <c r="BG140" s="55"/>
      <c r="BH140" s="55"/>
      <c r="BI140" s="190" t="s">
        <v>2832</v>
      </c>
      <c r="BJ140" s="68" t="s">
        <v>1014</v>
      </c>
      <c r="BK140" s="68" t="s">
        <v>316</v>
      </c>
      <c r="BL140" s="68" t="s">
        <v>2833</v>
      </c>
      <c r="BM140" s="68" t="s">
        <v>1009</v>
      </c>
      <c r="BN140" s="68" t="s">
        <v>1476</v>
      </c>
      <c r="BO140" s="17"/>
      <c r="BP140" s="29">
        <v>127</v>
      </c>
      <c r="BQ140" s="29">
        <v>-1</v>
      </c>
      <c r="BR140" s="56">
        <v>99.8</v>
      </c>
      <c r="BS140" s="76" t="s">
        <v>108</v>
      </c>
      <c r="BT140" s="26"/>
      <c r="BU140" s="26"/>
      <c r="BV140" s="26"/>
      <c r="BW140" s="26" t="s">
        <v>79</v>
      </c>
      <c r="BX140" s="17"/>
      <c r="BY140" s="17"/>
      <c r="BZ140" s="49" t="str">
        <f>IF(AND(S140&gt;=3,AND(OR(AND(I140&lt;=7,I140-K140&gt;=3),AND(K140&lt;=7,K140-M140&gt;=3)),N140&lt;=4)),6,IF(S140&gt;=3,"3T",IF(AND(OR(AND(I140&lt;=7,I140-K140&gt;=3),AND(K140&lt;=7,K140-M140&gt;=3)),N140&lt;=4),"3P","")))</f>
        <v/>
      </c>
    </row>
    <row r="141" spans="1:78" ht="46.5" x14ac:dyDescent="0.25">
      <c r="A141" s="26" t="s">
        <v>2812</v>
      </c>
      <c r="B141" s="110" t="s">
        <v>1027</v>
      </c>
      <c r="C141" s="106" t="s">
        <v>827</v>
      </c>
      <c r="D141" s="28"/>
      <c r="E141" s="28"/>
      <c r="F141" s="29">
        <v>1200</v>
      </c>
      <c r="G141" s="30">
        <v>7</v>
      </c>
      <c r="H141" s="31" t="s">
        <v>6</v>
      </c>
      <c r="I141" s="32">
        <v>3</v>
      </c>
      <c r="J141" s="33">
        <v>2</v>
      </c>
      <c r="K141" s="32">
        <v>3</v>
      </c>
      <c r="L141" s="33">
        <v>1</v>
      </c>
      <c r="M141" s="32">
        <v>4</v>
      </c>
      <c r="N141" s="33">
        <v>0</v>
      </c>
      <c r="O141" s="29">
        <v>-0.89999999999999902</v>
      </c>
      <c r="P141" s="60">
        <v>-4.97</v>
      </c>
      <c r="Q141" s="35">
        <v>97.232340385356196</v>
      </c>
      <c r="R141" s="35">
        <v>-0.93382980732187104</v>
      </c>
      <c r="S141" s="37">
        <v>0</v>
      </c>
      <c r="T141" s="38">
        <v>0.5</v>
      </c>
      <c r="U141" s="29">
        <v>3.4500000000000099</v>
      </c>
      <c r="V141" s="60">
        <v>3.80000000000001</v>
      </c>
      <c r="W141" s="39"/>
      <c r="X141" s="40">
        <v>69</v>
      </c>
      <c r="Y141" s="72">
        <v>122</v>
      </c>
      <c r="Z141" s="119">
        <v>28</v>
      </c>
      <c r="AA141" s="109" t="s">
        <v>252</v>
      </c>
      <c r="AB141" s="41" t="s">
        <v>101</v>
      </c>
      <c r="AC141" s="42" t="str">
        <f>"" &amp; IF(AND(S141&lt;=-1.5,NOT(ISBLANK(AQ141))),"Z","")</f>
        <v/>
      </c>
      <c r="AD141" s="43" t="str">
        <f>IF(AND(ISNUMBER(BD141),VALUE(BD141)&gt;=3,VALUE(T141)&gt;=-0.5),IF(AND(VALUE(Q141)&gt;=94,VALUE(Q141)&lt;444), IF(VALUE(P141)&gt;=2,"***","**"),"*"),"")</f>
        <v/>
      </c>
      <c r="AE141" s="44"/>
      <c r="AF141" s="45"/>
      <c r="AG141" s="46" t="str">
        <f>IF(OR(F141&lt;1401,F141&gt;=1600),IF(AND(OR(AB141="*",AB141="***",AB141="E*",AB141="E***"),P141&gt;=2,T141&gt;-2.1),IF(AND(ISNUMBER(BD141),VALUE(BD141)&gt;2),"**","*"),""),"")</f>
        <v/>
      </c>
      <c r="AH141" s="30">
        <v>7</v>
      </c>
      <c r="AI141" s="47">
        <v>69</v>
      </c>
      <c r="AJ141" s="48" t="str">
        <f>IF(AND(S141&gt;=2,T141&gt;=0),IF(AND(ISNUMBER(BD141),VALUE(BD141)&gt;=3),IF(LEN(AQ141)&gt;0,"***","**"),"*"),"")</f>
        <v/>
      </c>
      <c r="AK141" s="42" t="str">
        <f>IF(AND(S141&gt;=3,AND(OR(AND(I141&lt;=7,I141-K141&gt;=3),AND(K141&lt;=7,K141-M141&gt;=3)),N141&lt;=4)),6,IF(S141&gt;=3,"3T",IF(AND(OR(AND(I141&lt;=7,I141-K141&gt;=3),AND(K141&lt;=7,K141-M141&gt;=3)),N141&lt;=4),"3P","")))</f>
        <v/>
      </c>
      <c r="AL141" s="46" t="str">
        <f>IF(OR(K141-M141&gt;=5,T141&gt;4.9,AND(K141-M141&gt;=1,T141&gt;5)),IF(P141&lt;-3,"***",IF(P141&lt;0,"**","*")),"")</f>
        <v/>
      </c>
      <c r="AM141" s="40">
        <v>69</v>
      </c>
      <c r="AN141" s="81" t="str">
        <f>IF(AND(OR(M141=1,M141=2,M141=3,M141=4),Q141&gt;=97.5),"G",IF(OR(AND(N141&lt;=3,M141&lt;8,T141&gt;-1.6,Q141&gt;=95,Q141&lt;300),AND(OR(M141=1,M141=2,M141=3),Q141&lt;97.5)),"GR",""))</f>
        <v>GR</v>
      </c>
      <c r="AO141" s="82">
        <v>1</v>
      </c>
      <c r="AP141" s="28"/>
      <c r="AQ141" s="28"/>
      <c r="AR141" s="28"/>
      <c r="AS141" s="28"/>
      <c r="AT141" s="50" t="str">
        <f>IF(LEN(AN141)&gt;0,IF(AL141="**","$",IF(AL141="***",IF(LEN(AQ141)&gt;0,"$$$","$$"), "")), "")</f>
        <v/>
      </c>
      <c r="AU141" s="48" t="str">
        <f>CONCATENATE(IF(LEN(AN141)&gt;0,IF(AND(AD141="**",AB141="*"),IF(LEN(AQ141)&gt;0,"$$$","$$"),IF(AJ141="***","$$$",IF(AND(AJ141="**",AB141="*"),"$$",IF(AND(OR(AD141="**",AD141="***"),LEN(AQ141)&gt;0),"$$","")))),IF(AND(OR(AD141="**",AD141="***"),LEN(AQ141)&gt;0),"$$","")),IF(AND(T141&lt;2,AQ141="#"),"#",""))</f>
        <v/>
      </c>
      <c r="AV141" s="48" t="str">
        <f>IF(LEN(AN141)&gt;0,IF(AG141="**","$$",IF(AG141="***","$$$",IF(AD141="***",IF(OR(AB141="***",LEN(AQ141)&gt;0),"$$$",""),""))),"")</f>
        <v/>
      </c>
      <c r="AW141" s="26" t="s">
        <v>6</v>
      </c>
      <c r="AX141" s="64">
        <v>15</v>
      </c>
      <c r="AY141" s="79">
        <v>1113</v>
      </c>
      <c r="AZ141" s="24" t="s">
        <v>2822</v>
      </c>
      <c r="BA141" s="29">
        <v>93.132340385356301</v>
      </c>
      <c r="BB141" s="53">
        <v>90.065673718689595</v>
      </c>
      <c r="BC141" s="54" t="s">
        <v>2834</v>
      </c>
      <c r="BD141" s="29">
        <v>2</v>
      </c>
      <c r="BE141" s="55"/>
      <c r="BF141" s="55"/>
      <c r="BG141" s="55"/>
      <c r="BH141" s="55"/>
      <c r="BI141" s="190" t="s">
        <v>2835</v>
      </c>
      <c r="BJ141" s="68" t="s">
        <v>320</v>
      </c>
      <c r="BK141" s="68" t="s">
        <v>1126</v>
      </c>
      <c r="BL141" s="68" t="s">
        <v>1009</v>
      </c>
      <c r="BM141" s="68" t="s">
        <v>1127</v>
      </c>
      <c r="BN141" s="68"/>
      <c r="BO141" s="17"/>
      <c r="BP141" s="29">
        <v>122</v>
      </c>
      <c r="BQ141" s="82">
        <v>1</v>
      </c>
      <c r="BR141" s="56">
        <v>97.9</v>
      </c>
      <c r="BS141" s="57" t="s">
        <v>223</v>
      </c>
      <c r="BT141" s="26"/>
      <c r="BU141" s="26"/>
      <c r="BV141" s="26"/>
      <c r="BW141" s="26"/>
      <c r="BX141" s="17"/>
      <c r="BY141" s="17"/>
      <c r="BZ141" s="49" t="str">
        <f>IF(AND(S141&gt;=3,AND(OR(AND(I141&lt;=7,I141-K141&gt;=3),AND(K141&lt;=7,K141-M141&gt;=3)),N141&lt;=4)),6,IF(S141&gt;=3,"3T",IF(AND(OR(AND(I141&lt;=7,I141-K141&gt;=3),AND(K141&lt;=7,K141-M141&gt;=3)),N141&lt;=4),"3P","")))</f>
        <v/>
      </c>
    </row>
    <row r="142" spans="1:78" ht="18.75" customHeight="1" x14ac:dyDescent="0.25">
      <c r="A142" s="17"/>
      <c r="B142" s="164" t="s">
        <v>2822</v>
      </c>
      <c r="C142" s="164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65" t="s">
        <v>144</v>
      </c>
      <c r="R142" s="165"/>
      <c r="S142" s="17"/>
      <c r="T142" s="121" t="s">
        <v>541</v>
      </c>
      <c r="U142" s="17"/>
      <c r="V142" s="17"/>
      <c r="W142" s="17"/>
      <c r="X142" s="91">
        <v>69</v>
      </c>
      <c r="Y142" s="113" t="s">
        <v>445</v>
      </c>
      <c r="Z142" s="119">
        <v>18</v>
      </c>
      <c r="AA142" s="104">
        <v>2</v>
      </c>
      <c r="AB142" s="17"/>
      <c r="AC142" s="17"/>
      <c r="AD142" s="17"/>
      <c r="AE142" s="17"/>
      <c r="AF142" s="17"/>
      <c r="AG142" s="17"/>
      <c r="AH142" s="17"/>
      <c r="AI142" s="91">
        <v>69</v>
      </c>
      <c r="AJ142" s="17"/>
      <c r="AK142" s="17"/>
      <c r="AL142" s="17"/>
      <c r="AM142" s="91">
        <v>69</v>
      </c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66">
        <v>0</v>
      </c>
      <c r="AY142" s="95">
        <v>1113</v>
      </c>
      <c r="AZ142" s="17"/>
      <c r="BA142" s="17"/>
      <c r="BB142" s="17"/>
      <c r="BC142" s="17"/>
      <c r="BD142" s="17"/>
      <c r="BE142" s="17"/>
      <c r="BF142" s="17"/>
      <c r="BG142" s="17"/>
      <c r="BH142" s="17"/>
      <c r="BI142" s="187"/>
      <c r="BJ142" s="17"/>
      <c r="BK142" s="17"/>
      <c r="BL142" s="17"/>
      <c r="BM142" s="17"/>
      <c r="BN142" s="17"/>
      <c r="BO142" s="17"/>
      <c r="BP142" s="113" t="s">
        <v>445</v>
      </c>
      <c r="BQ142" s="17"/>
      <c r="BR142" s="17"/>
      <c r="BS142" s="17"/>
      <c r="BT142" s="17"/>
      <c r="BU142" s="17"/>
      <c r="BV142" s="17"/>
      <c r="BW142" s="17"/>
      <c r="BX142" s="29">
        <v>0</v>
      </c>
      <c r="BY142" s="26" t="s">
        <v>149</v>
      </c>
      <c r="BZ142" s="17"/>
    </row>
    <row r="143" spans="1:78" x14ac:dyDescent="0.25">
      <c r="A143" s="17"/>
      <c r="B143" s="164"/>
      <c r="C143" s="164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68" t="s">
        <v>2836</v>
      </c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  <c r="AK143" s="168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67"/>
      <c r="AY143" s="96" t="s">
        <v>291</v>
      </c>
      <c r="AZ143" s="17"/>
      <c r="BA143" s="17"/>
      <c r="BB143" s="17"/>
      <c r="BC143" s="17"/>
      <c r="BD143" s="17"/>
      <c r="BE143" s="17"/>
      <c r="BF143" s="17"/>
      <c r="BG143" s="17"/>
      <c r="BH143" s="17"/>
      <c r="BI143" s="18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</row>
    <row r="144" spans="1:78" ht="30" customHeight="1" x14ac:dyDescent="0.25">
      <c r="A144" s="172" t="s">
        <v>2837</v>
      </c>
      <c r="B144" s="153"/>
      <c r="C144" s="153"/>
      <c r="D144" s="153"/>
      <c r="E144" s="153"/>
      <c r="F144" s="153"/>
      <c r="G144" s="153"/>
      <c r="H144" s="153"/>
      <c r="I144" s="153"/>
      <c r="J144" s="153"/>
      <c r="K144" s="153"/>
      <c r="L144" s="153"/>
      <c r="M144" s="153"/>
      <c r="N144" s="153"/>
      <c r="O144" s="153"/>
      <c r="P144" s="153"/>
      <c r="Q144" s="153"/>
      <c r="R144" s="153"/>
      <c r="S144" s="153"/>
      <c r="T144" s="153"/>
      <c r="U144" s="153"/>
      <c r="V144" s="153"/>
      <c r="W144" s="153"/>
      <c r="X144" s="153"/>
      <c r="Y144" s="153"/>
      <c r="Z144" s="153"/>
      <c r="AA144" s="153"/>
      <c r="AB144" s="153"/>
      <c r="AC144" s="153"/>
      <c r="AD144" s="153"/>
      <c r="AE144" s="153"/>
      <c r="AF144" s="153"/>
      <c r="AG144" s="153"/>
      <c r="AH144" s="153"/>
      <c r="AI144" s="153"/>
      <c r="AJ144" s="153"/>
      <c r="AK144" s="153"/>
      <c r="AL144" s="153"/>
      <c r="AM144" s="153"/>
      <c r="AN144" s="153"/>
      <c r="AO144" s="153"/>
      <c r="AP144" s="153"/>
      <c r="AQ144" s="153"/>
      <c r="AR144" s="153"/>
      <c r="AS144" s="153"/>
      <c r="AT144" s="153"/>
      <c r="AU144" s="153"/>
      <c r="AV144" s="153"/>
      <c r="AW144" s="153"/>
      <c r="AX144" s="153"/>
      <c r="AY144" s="153"/>
      <c r="AZ144" s="153"/>
      <c r="BA144" s="153"/>
      <c r="BB144" s="153"/>
      <c r="BC144" s="153"/>
      <c r="BD144" s="153"/>
      <c r="BE144" s="153"/>
      <c r="BF144" s="153"/>
      <c r="BG144" s="153"/>
      <c r="BH144" s="153"/>
      <c r="BI144" s="153"/>
      <c r="BJ144" s="153"/>
      <c r="BK144" s="153"/>
      <c r="BL144" s="153"/>
      <c r="BM144" s="153"/>
      <c r="BN144" s="153"/>
      <c r="BO144" s="153"/>
      <c r="BP144" s="153"/>
      <c r="BQ144" s="153"/>
      <c r="BR144" s="153"/>
      <c r="BS144" s="153"/>
      <c r="BT144" s="153"/>
      <c r="BU144" s="153"/>
      <c r="BV144" s="153"/>
      <c r="BW144" s="153"/>
      <c r="BX144" s="153"/>
      <c r="BY144" s="17"/>
      <c r="BZ144" s="17"/>
    </row>
    <row r="145" spans="1:78" x14ac:dyDescent="0.25">
      <c r="A145" s="18" t="s">
        <v>1</v>
      </c>
      <c r="B145" s="18" t="s">
        <v>2</v>
      </c>
      <c r="C145" s="18" t="s">
        <v>3</v>
      </c>
      <c r="D145" s="19"/>
      <c r="E145" s="19"/>
      <c r="F145" s="18" t="s">
        <v>4</v>
      </c>
      <c r="G145" s="20" t="s">
        <v>5</v>
      </c>
      <c r="H145" s="21" t="s">
        <v>6</v>
      </c>
      <c r="I145" s="154" t="s">
        <v>7</v>
      </c>
      <c r="J145" s="155"/>
      <c r="K145" s="155"/>
      <c r="L145" s="155"/>
      <c r="M145" s="155"/>
      <c r="N145" s="155"/>
      <c r="O145" s="21" t="s">
        <v>8</v>
      </c>
      <c r="P145" s="21" t="s">
        <v>9</v>
      </c>
      <c r="Q145" s="22" t="s">
        <v>10</v>
      </c>
      <c r="R145" s="22" t="s">
        <v>11</v>
      </c>
      <c r="S145" s="21" t="s">
        <v>12</v>
      </c>
      <c r="T145" s="21" t="s">
        <v>13</v>
      </c>
      <c r="U145" s="21" t="s">
        <v>14</v>
      </c>
      <c r="V145" s="21" t="s">
        <v>15</v>
      </c>
      <c r="W145" s="23" t="s">
        <v>16</v>
      </c>
      <c r="X145" s="21" t="s">
        <v>17</v>
      </c>
      <c r="Y145" s="21" t="s">
        <v>18</v>
      </c>
      <c r="Z145" s="21" t="s">
        <v>19</v>
      </c>
      <c r="AA145" s="21" t="s">
        <v>20</v>
      </c>
      <c r="AB145" s="21" t="s">
        <v>21</v>
      </c>
      <c r="AC145" s="21" t="s">
        <v>22</v>
      </c>
      <c r="AD145" s="21" t="s">
        <v>23</v>
      </c>
      <c r="AE145" s="21" t="s">
        <v>24</v>
      </c>
      <c r="AF145" s="21" t="s">
        <v>25</v>
      </c>
      <c r="AG145" s="21" t="s">
        <v>26</v>
      </c>
      <c r="AH145" s="21" t="s">
        <v>5</v>
      </c>
      <c r="AI145" s="21" t="s">
        <v>17</v>
      </c>
      <c r="AJ145" s="21" t="s">
        <v>27</v>
      </c>
      <c r="AK145" s="21" t="s">
        <v>28</v>
      </c>
      <c r="AL145" s="21" t="s">
        <v>29</v>
      </c>
      <c r="AM145" s="21" t="s">
        <v>17</v>
      </c>
      <c r="AN145" s="21" t="s">
        <v>30</v>
      </c>
      <c r="AO145" s="21" t="s">
        <v>31</v>
      </c>
      <c r="AP145" s="21" t="s">
        <v>32</v>
      </c>
      <c r="AQ145" s="21" t="s">
        <v>33</v>
      </c>
      <c r="AR145" s="21" t="s">
        <v>34</v>
      </c>
      <c r="AS145" s="21" t="s">
        <v>35</v>
      </c>
      <c r="AT145" s="21" t="s">
        <v>36</v>
      </c>
      <c r="AU145" s="21" t="s">
        <v>37</v>
      </c>
      <c r="AV145" s="21" t="s">
        <v>38</v>
      </c>
      <c r="AW145" s="21" t="s">
        <v>6</v>
      </c>
      <c r="AX145" s="21" t="s">
        <v>39</v>
      </c>
      <c r="AY145" s="21" t="s">
        <v>40</v>
      </c>
      <c r="AZ145" s="24" t="s">
        <v>41</v>
      </c>
      <c r="BA145" s="21" t="s">
        <v>42</v>
      </c>
      <c r="BB145" s="21" t="s">
        <v>43</v>
      </c>
      <c r="BC145" s="21" t="s">
        <v>44</v>
      </c>
      <c r="BD145" s="21" t="s">
        <v>45</v>
      </c>
      <c r="BE145" s="21" t="s">
        <v>46</v>
      </c>
      <c r="BF145" s="21" t="s">
        <v>47</v>
      </c>
      <c r="BG145" s="21" t="s">
        <v>48</v>
      </c>
      <c r="BH145" s="21" t="s">
        <v>49</v>
      </c>
      <c r="BI145" s="186"/>
      <c r="BJ145" s="25"/>
      <c r="BK145" s="25"/>
      <c r="BL145" s="25"/>
      <c r="BM145" s="25"/>
      <c r="BN145" s="25"/>
      <c r="BO145" s="25"/>
      <c r="BP145" s="21" t="s">
        <v>18</v>
      </c>
      <c r="BQ145" s="21" t="s">
        <v>31</v>
      </c>
      <c r="BR145" s="21" t="s">
        <v>50</v>
      </c>
      <c r="BS145" s="21" t="s">
        <v>51</v>
      </c>
      <c r="BT145" s="25"/>
      <c r="BU145" s="25"/>
      <c r="BV145" s="21" t="s">
        <v>24</v>
      </c>
      <c r="BW145" s="21" t="s">
        <v>16</v>
      </c>
      <c r="BX145" s="21" t="s">
        <v>52</v>
      </c>
      <c r="BY145" s="21" t="s">
        <v>53</v>
      </c>
      <c r="BZ145" s="21" t="s">
        <v>28</v>
      </c>
    </row>
    <row r="146" spans="1:78" ht="46.5" x14ac:dyDescent="0.25">
      <c r="A146" s="26" t="s">
        <v>2838</v>
      </c>
      <c r="B146" s="110" t="s">
        <v>281</v>
      </c>
      <c r="C146" s="27" t="s">
        <v>352</v>
      </c>
      <c r="D146" s="28"/>
      <c r="E146" s="28"/>
      <c r="F146" s="58">
        <v>1400</v>
      </c>
      <c r="G146" s="30">
        <v>2</v>
      </c>
      <c r="H146" s="31" t="s">
        <v>6</v>
      </c>
      <c r="I146" s="32">
        <v>10</v>
      </c>
      <c r="J146" s="33">
        <v>8</v>
      </c>
      <c r="K146" s="32">
        <v>10</v>
      </c>
      <c r="L146" s="33">
        <v>5</v>
      </c>
      <c r="M146" s="32">
        <v>13</v>
      </c>
      <c r="N146" s="33">
        <v>18</v>
      </c>
      <c r="O146" s="29">
        <v>0.65000000000001301</v>
      </c>
      <c r="P146" s="37">
        <v>2.5750000000000202</v>
      </c>
      <c r="Q146" s="35">
        <v>74.789784846063995</v>
      </c>
      <c r="R146" s="36">
        <v>1.79489242303205</v>
      </c>
      <c r="S146" s="114">
        <v>3</v>
      </c>
      <c r="T146" s="61">
        <v>-13</v>
      </c>
      <c r="U146" s="29">
        <v>-0.149999999999988</v>
      </c>
      <c r="V146" s="60">
        <v>-10.6</v>
      </c>
      <c r="W146" s="39" t="s">
        <v>79</v>
      </c>
      <c r="X146" s="62">
        <v>66</v>
      </c>
      <c r="Y146" s="29">
        <v>123</v>
      </c>
      <c r="Z146" s="17"/>
      <c r="AA146" s="26" t="s">
        <v>57</v>
      </c>
      <c r="AB146" s="41" t="s">
        <v>58</v>
      </c>
      <c r="AC146" s="42" t="str">
        <f>"" &amp; IF(AND(S146&lt;=-1.5,NOT(ISBLANK(AQ146))),"Z","")</f>
        <v/>
      </c>
      <c r="AD146" s="48" t="str">
        <f>IF(AND(ISNUMBER(BD146),VALUE(BD146)&gt;=3,VALUE(T146)&gt;=-0.5),IF(AND(VALUE(Q146)&gt;=94,VALUE(Q146)&lt;444), IF(VALUE(P146)&gt;=2,"***","**"),"*"),"")</f>
        <v/>
      </c>
      <c r="AE146" s="44"/>
      <c r="AF146" s="45"/>
      <c r="AG146" s="63" t="str">
        <f>IF(OR(F146&lt;1401,F146&gt;=1600),IF(AND(OR(AB146="*",AB146="***",AB146="E*",AB146="E***"),P146&gt;=2,T146&gt;-2.1),IF(AND(ISNUMBER(BD146),VALUE(BD146)&gt;2),"**","*"),""),"")</f>
        <v/>
      </c>
      <c r="AH146" s="30">
        <v>2</v>
      </c>
      <c r="AI146" s="62">
        <v>66</v>
      </c>
      <c r="AJ146" s="48" t="str">
        <f>IF(AND(S146&gt;=2,T146&gt;=0),IF(AND(ISNUMBER(BD146),VALUE(BD146)&gt;=3),IF(LEN(AQ146)&gt;0,"***","**"),"*"),"")</f>
        <v/>
      </c>
      <c r="AK146" s="42" t="str">
        <f>IF(AND(S146&gt;=3,AND(OR(AND(I146&lt;=7,I146-K146&gt;=3),AND(K146&lt;=7,K146-M146&gt;=3)),N146&lt;=4)),6,IF(S146&gt;=3,"3T",IF(AND(OR(AND(I146&lt;=7,I146-K146&gt;=3),AND(K146&lt;=7,K146-M146&gt;=3)),N146&lt;=4),"3P","")))</f>
        <v>3T</v>
      </c>
      <c r="AL146" s="63" t="str">
        <f>IF(OR(K146-M146&gt;=5,T146&gt;4.9,AND(K146-M146&gt;=1,T146&gt;5)),IF(P146&lt;-3,"***",IF(P146&lt;0,"**","*")),"")</f>
        <v/>
      </c>
      <c r="AM146" s="62">
        <v>66</v>
      </c>
      <c r="AN146" s="49" t="str">
        <f>IF(AND(OR(M146=1,M146=2,M146=3,M146=4),Q146&gt;=97.5),"G",IF(OR(AND(N146&lt;=3,M146&lt;8,T146&gt;-1.6,Q146&gt;=95,Q146&lt;300),AND(OR(M146=1,M146=2,M146=3),Q146&lt;97.5)),"GR",""))</f>
        <v/>
      </c>
      <c r="AO146" s="29">
        <v>-2</v>
      </c>
      <c r="AP146" s="28"/>
      <c r="AQ146" s="28"/>
      <c r="AR146" s="28"/>
      <c r="AS146" s="28"/>
      <c r="AT146" s="50" t="str">
        <f>IF(LEN(AN146)&gt;0,IF(AL146="**","$",IF(AL146="***",IF(LEN(AQ146)&gt;0,"$$$","$$"), "")), "")</f>
        <v/>
      </c>
      <c r="AU146" s="48" t="str">
        <f>CONCATENATE(IF(LEN(AN146)&gt;0,IF(AND(AD146="**",AB146="*"),IF(LEN(AQ146)&gt;0,"$$$","$$"),IF(AJ146="***","$$$",IF(AND(AJ146="**",AB146="*"),"$$",IF(AND(OR(AD146="**",AD146="***"),LEN(AQ146)&gt;0),"$$","")))),IF(AND(OR(AD146="**",AD146="***"),LEN(AQ146)&gt;0),"$$","")),IF(AND(T146&lt;2,AQ146="#"),"#",""))</f>
        <v/>
      </c>
      <c r="AV146" s="48" t="str">
        <f>IF(LEN(AN146)&gt;0,IF(AG146="**","$$",IF(AG146="***","$$$",IF(AD146="***",IF(OR(AB146="***",LEN(AQ146)&gt;0),"$$$",""),""))),"")</f>
        <v/>
      </c>
      <c r="AW146" s="26" t="s">
        <v>6</v>
      </c>
      <c r="AX146" s="51">
        <v>122</v>
      </c>
      <c r="AY146" s="65">
        <v>1010</v>
      </c>
      <c r="AZ146" s="24" t="s">
        <v>67</v>
      </c>
      <c r="BA146" s="29">
        <v>62.589784846064099</v>
      </c>
      <c r="BB146" s="66">
        <v>63.5097848460641</v>
      </c>
      <c r="BC146" s="54" t="s">
        <v>369</v>
      </c>
      <c r="BD146" s="29">
        <v>1</v>
      </c>
      <c r="BE146" s="55"/>
      <c r="BF146" s="55"/>
      <c r="BG146" s="55"/>
      <c r="BH146" s="55"/>
      <c r="BI146" s="190" t="s">
        <v>2009</v>
      </c>
      <c r="BJ146" s="68" t="s">
        <v>72</v>
      </c>
      <c r="BK146" s="68" t="s">
        <v>372</v>
      </c>
      <c r="BL146" s="68" t="s">
        <v>2447</v>
      </c>
      <c r="BM146" s="68" t="s">
        <v>2448</v>
      </c>
      <c r="BN146" s="68" t="s">
        <v>779</v>
      </c>
      <c r="BO146" s="17"/>
      <c r="BP146" s="29">
        <v>123</v>
      </c>
      <c r="BQ146" s="29">
        <v>-2</v>
      </c>
      <c r="BR146" s="56">
        <v>94.5</v>
      </c>
      <c r="BS146" s="76" t="s">
        <v>432</v>
      </c>
      <c r="BT146" s="26"/>
      <c r="BU146" s="26"/>
      <c r="BV146" s="26"/>
      <c r="BW146" s="26" t="s">
        <v>79</v>
      </c>
      <c r="BX146" s="17"/>
      <c r="BY146" s="17"/>
      <c r="BZ146" s="49" t="str">
        <f>IF(AND(S146&gt;=3,AND(OR(AND(I146&lt;=7,I146-K146&gt;=3),AND(K146&lt;=7,K146-M146&gt;=3)),N146&lt;=4)),6,IF(S146&gt;=3,"3T",IF(AND(OR(AND(I146&lt;=7,I146-K146&gt;=3),AND(K146&lt;=7,K146-M146&gt;=3)),N146&lt;=4),"3P","")))</f>
        <v>3T</v>
      </c>
    </row>
    <row r="147" spans="1:78" ht="18.75" customHeight="1" x14ac:dyDescent="0.25">
      <c r="A147" s="17"/>
      <c r="B147" s="164" t="s">
        <v>51</v>
      </c>
      <c r="C147" s="164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65" t="s">
        <v>1261</v>
      </c>
      <c r="R147" s="165"/>
      <c r="S147" s="17"/>
      <c r="T147" s="90" t="s">
        <v>200</v>
      </c>
      <c r="U147" s="17"/>
      <c r="V147" s="17"/>
      <c r="W147" s="17"/>
      <c r="X147" s="91">
        <v>66</v>
      </c>
      <c r="Y147" s="92" t="s">
        <v>511</v>
      </c>
      <c r="Z147" s="95">
        <v>14</v>
      </c>
      <c r="AA147" s="94">
        <v>0</v>
      </c>
      <c r="AB147" s="17"/>
      <c r="AC147" s="17"/>
      <c r="AD147" s="17"/>
      <c r="AE147" s="17"/>
      <c r="AF147" s="17"/>
      <c r="AG147" s="17"/>
      <c r="AH147" s="17"/>
      <c r="AI147" s="91">
        <v>66</v>
      </c>
      <c r="AJ147" s="17"/>
      <c r="AK147" s="17"/>
      <c r="AL147" s="17"/>
      <c r="AM147" s="91">
        <v>66</v>
      </c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66">
        <v>0</v>
      </c>
      <c r="AY147" s="95">
        <v>1000</v>
      </c>
      <c r="AZ147" s="17"/>
      <c r="BA147" s="17"/>
      <c r="BB147" s="17"/>
      <c r="BC147" s="17"/>
      <c r="BD147" s="17"/>
      <c r="BE147" s="17"/>
      <c r="BF147" s="17"/>
      <c r="BG147" s="17"/>
      <c r="BH147" s="17"/>
      <c r="BI147" s="187"/>
      <c r="BJ147" s="17"/>
      <c r="BK147" s="17"/>
      <c r="BL147" s="17"/>
      <c r="BM147" s="17"/>
      <c r="BN147" s="17"/>
      <c r="BO147" s="17"/>
      <c r="BP147" s="92" t="s">
        <v>511</v>
      </c>
      <c r="BQ147" s="17"/>
      <c r="BR147" s="17"/>
      <c r="BS147" s="17"/>
      <c r="BT147" s="17"/>
      <c r="BU147" s="17"/>
      <c r="BV147" s="17"/>
      <c r="BW147" s="17"/>
      <c r="BX147" s="29">
        <v>0</v>
      </c>
      <c r="BY147" s="26" t="s">
        <v>149</v>
      </c>
      <c r="BZ147" s="17"/>
    </row>
    <row r="148" spans="1:78" x14ac:dyDescent="0.25">
      <c r="A148" s="17"/>
      <c r="B148" s="164"/>
      <c r="C148" s="164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68" t="s">
        <v>2839</v>
      </c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  <c r="AC148" s="168"/>
      <c r="AD148" s="168"/>
      <c r="AE148" s="168"/>
      <c r="AF148" s="168"/>
      <c r="AG148" s="168"/>
      <c r="AH148" s="168"/>
      <c r="AI148" s="168"/>
      <c r="AJ148" s="168"/>
      <c r="AK148" s="168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67"/>
      <c r="AY148" s="105" t="s">
        <v>762</v>
      </c>
      <c r="AZ148" s="17"/>
      <c r="BA148" s="17"/>
      <c r="BB148" s="17"/>
      <c r="BC148" s="17"/>
      <c r="BD148" s="17"/>
      <c r="BE148" s="17"/>
      <c r="BF148" s="17"/>
      <c r="BG148" s="17"/>
      <c r="BH148" s="17"/>
      <c r="BI148" s="18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</row>
    <row r="149" spans="1:78" ht="30" customHeight="1" x14ac:dyDescent="0.25">
      <c r="A149" s="163" t="s">
        <v>2840</v>
      </c>
      <c r="B149" s="153"/>
      <c r="C149" s="153"/>
      <c r="D149" s="153"/>
      <c r="E149" s="153"/>
      <c r="F149" s="153"/>
      <c r="G149" s="153"/>
      <c r="H149" s="153"/>
      <c r="I149" s="153"/>
      <c r="J149" s="153"/>
      <c r="K149" s="153"/>
      <c r="L149" s="153"/>
      <c r="M149" s="153"/>
      <c r="N149" s="153"/>
      <c r="O149" s="153"/>
      <c r="P149" s="153"/>
      <c r="Q149" s="153"/>
      <c r="R149" s="153"/>
      <c r="S149" s="153"/>
      <c r="T149" s="153"/>
      <c r="U149" s="153"/>
      <c r="V149" s="153"/>
      <c r="W149" s="153"/>
      <c r="X149" s="153"/>
      <c r="Y149" s="153"/>
      <c r="Z149" s="153"/>
      <c r="AA149" s="153"/>
      <c r="AB149" s="153"/>
      <c r="AC149" s="153"/>
      <c r="AD149" s="153"/>
      <c r="AE149" s="153"/>
      <c r="AF149" s="153"/>
      <c r="AG149" s="153"/>
      <c r="AH149" s="153"/>
      <c r="AI149" s="153"/>
      <c r="AJ149" s="153"/>
      <c r="AK149" s="153"/>
      <c r="AL149" s="153"/>
      <c r="AM149" s="153"/>
      <c r="AN149" s="153"/>
      <c r="AO149" s="153"/>
      <c r="AP149" s="153"/>
      <c r="AQ149" s="153"/>
      <c r="AR149" s="153"/>
      <c r="AS149" s="153"/>
      <c r="AT149" s="153"/>
      <c r="AU149" s="153"/>
      <c r="AV149" s="153"/>
      <c r="AW149" s="153"/>
      <c r="AX149" s="153"/>
      <c r="AY149" s="153"/>
      <c r="AZ149" s="153"/>
      <c r="BA149" s="153"/>
      <c r="BB149" s="153"/>
      <c r="BC149" s="153"/>
      <c r="BD149" s="153"/>
      <c r="BE149" s="153"/>
      <c r="BF149" s="153"/>
      <c r="BG149" s="153"/>
      <c r="BH149" s="153"/>
      <c r="BI149" s="153"/>
      <c r="BJ149" s="153"/>
      <c r="BK149" s="153"/>
      <c r="BL149" s="153"/>
      <c r="BM149" s="153"/>
      <c r="BN149" s="153"/>
      <c r="BO149" s="153"/>
      <c r="BP149" s="153"/>
      <c r="BQ149" s="153"/>
      <c r="BR149" s="153"/>
      <c r="BS149" s="153"/>
      <c r="BT149" s="153"/>
      <c r="BU149" s="153"/>
      <c r="BV149" s="153"/>
      <c r="BW149" s="153"/>
      <c r="BX149" s="153"/>
      <c r="BY149" s="17"/>
      <c r="BZ149" s="17"/>
    </row>
    <row r="150" spans="1:78" x14ac:dyDescent="0.25">
      <c r="A150" s="18" t="s">
        <v>1</v>
      </c>
      <c r="B150" s="18" t="s">
        <v>2</v>
      </c>
      <c r="C150" s="18" t="s">
        <v>3</v>
      </c>
      <c r="D150" s="19"/>
      <c r="E150" s="19"/>
      <c r="F150" s="18" t="s">
        <v>4</v>
      </c>
      <c r="G150" s="20" t="s">
        <v>5</v>
      </c>
      <c r="H150" s="21" t="s">
        <v>6</v>
      </c>
      <c r="I150" s="154" t="s">
        <v>7</v>
      </c>
      <c r="J150" s="155"/>
      <c r="K150" s="155"/>
      <c r="L150" s="155"/>
      <c r="M150" s="155"/>
      <c r="N150" s="155"/>
      <c r="O150" s="21" t="s">
        <v>8</v>
      </c>
      <c r="P150" s="21" t="s">
        <v>9</v>
      </c>
      <c r="Q150" s="22" t="s">
        <v>10</v>
      </c>
      <c r="R150" s="22" t="s">
        <v>11</v>
      </c>
      <c r="S150" s="21" t="s">
        <v>12</v>
      </c>
      <c r="T150" s="21" t="s">
        <v>13</v>
      </c>
      <c r="U150" s="21" t="s">
        <v>14</v>
      </c>
      <c r="V150" s="21" t="s">
        <v>15</v>
      </c>
      <c r="W150" s="23" t="s">
        <v>16</v>
      </c>
      <c r="X150" s="21" t="s">
        <v>17</v>
      </c>
      <c r="Y150" s="21" t="s">
        <v>18</v>
      </c>
      <c r="Z150" s="21" t="s">
        <v>19</v>
      </c>
      <c r="AA150" s="21" t="s">
        <v>20</v>
      </c>
      <c r="AB150" s="21" t="s">
        <v>21</v>
      </c>
      <c r="AC150" s="21" t="s">
        <v>22</v>
      </c>
      <c r="AD150" s="21" t="s">
        <v>23</v>
      </c>
      <c r="AE150" s="21" t="s">
        <v>24</v>
      </c>
      <c r="AF150" s="21" t="s">
        <v>25</v>
      </c>
      <c r="AG150" s="21" t="s">
        <v>26</v>
      </c>
      <c r="AH150" s="21" t="s">
        <v>5</v>
      </c>
      <c r="AI150" s="21" t="s">
        <v>17</v>
      </c>
      <c r="AJ150" s="21" t="s">
        <v>27</v>
      </c>
      <c r="AK150" s="21" t="s">
        <v>28</v>
      </c>
      <c r="AL150" s="21" t="s">
        <v>29</v>
      </c>
      <c r="AM150" s="21" t="s">
        <v>17</v>
      </c>
      <c r="AN150" s="21" t="s">
        <v>30</v>
      </c>
      <c r="AO150" s="21" t="s">
        <v>31</v>
      </c>
      <c r="AP150" s="21" t="s">
        <v>32</v>
      </c>
      <c r="AQ150" s="21" t="s">
        <v>33</v>
      </c>
      <c r="AR150" s="21" t="s">
        <v>34</v>
      </c>
      <c r="AS150" s="21" t="s">
        <v>35</v>
      </c>
      <c r="AT150" s="21" t="s">
        <v>36</v>
      </c>
      <c r="AU150" s="21" t="s">
        <v>37</v>
      </c>
      <c r="AV150" s="21" t="s">
        <v>38</v>
      </c>
      <c r="AW150" s="21" t="s">
        <v>6</v>
      </c>
      <c r="AX150" s="21" t="s">
        <v>39</v>
      </c>
      <c r="AY150" s="21" t="s">
        <v>40</v>
      </c>
      <c r="AZ150" s="24" t="s">
        <v>41</v>
      </c>
      <c r="BA150" s="21" t="s">
        <v>42</v>
      </c>
      <c r="BB150" s="21" t="s">
        <v>43</v>
      </c>
      <c r="BC150" s="21" t="s">
        <v>44</v>
      </c>
      <c r="BD150" s="21" t="s">
        <v>45</v>
      </c>
      <c r="BE150" s="21" t="s">
        <v>46</v>
      </c>
      <c r="BF150" s="21" t="s">
        <v>47</v>
      </c>
      <c r="BG150" s="21" t="s">
        <v>48</v>
      </c>
      <c r="BH150" s="21" t="s">
        <v>49</v>
      </c>
      <c r="BI150" s="186"/>
      <c r="BJ150" s="25"/>
      <c r="BK150" s="25"/>
      <c r="BL150" s="25"/>
      <c r="BM150" s="25"/>
      <c r="BN150" s="25"/>
      <c r="BO150" s="25"/>
      <c r="BP150" s="21" t="s">
        <v>18</v>
      </c>
      <c r="BQ150" s="21" t="s">
        <v>31</v>
      </c>
      <c r="BR150" s="21" t="s">
        <v>50</v>
      </c>
      <c r="BS150" s="21" t="s">
        <v>51</v>
      </c>
      <c r="BT150" s="25"/>
      <c r="BU150" s="25"/>
      <c r="BV150" s="21" t="s">
        <v>24</v>
      </c>
      <c r="BW150" s="21" t="s">
        <v>16</v>
      </c>
      <c r="BX150" s="21" t="s">
        <v>52</v>
      </c>
      <c r="BY150" s="21" t="s">
        <v>53</v>
      </c>
      <c r="BZ150" s="21" t="s">
        <v>28</v>
      </c>
    </row>
    <row r="151" spans="1:78" ht="46.5" x14ac:dyDescent="0.25">
      <c r="A151" s="26" t="s">
        <v>2841</v>
      </c>
      <c r="B151" s="26" t="s">
        <v>99</v>
      </c>
      <c r="C151" s="27" t="s">
        <v>63</v>
      </c>
      <c r="D151" s="28"/>
      <c r="E151" s="28"/>
      <c r="F151" s="29">
        <v>1200</v>
      </c>
      <c r="G151" s="30">
        <v>7</v>
      </c>
      <c r="H151" s="31" t="s">
        <v>6</v>
      </c>
      <c r="I151" s="32">
        <v>6</v>
      </c>
      <c r="J151" s="33">
        <v>4</v>
      </c>
      <c r="K151" s="32">
        <v>7</v>
      </c>
      <c r="L151" s="33">
        <v>4</v>
      </c>
      <c r="M151" s="32">
        <v>6</v>
      </c>
      <c r="N151" s="33">
        <v>2</v>
      </c>
      <c r="O151" s="29">
        <v>-1.05</v>
      </c>
      <c r="P151" s="29">
        <v>-0.86666666666664205</v>
      </c>
      <c r="Q151" s="35">
        <v>96.533994549738793</v>
      </c>
      <c r="R151" s="35">
        <v>-0.18300272513059199</v>
      </c>
      <c r="S151" s="37">
        <v>0</v>
      </c>
      <c r="T151" s="38">
        <v>2.25</v>
      </c>
      <c r="U151" s="29">
        <v>2.2999999999999901</v>
      </c>
      <c r="V151" s="29">
        <v>4.1499999999999897</v>
      </c>
      <c r="W151" s="39"/>
      <c r="X151" s="83">
        <v>52</v>
      </c>
      <c r="Y151" s="72">
        <v>127</v>
      </c>
      <c r="Z151" s="17"/>
      <c r="AA151" s="26" t="s">
        <v>192</v>
      </c>
      <c r="AB151" s="41" t="s">
        <v>65</v>
      </c>
      <c r="AC151" s="42" t="str">
        <f>"" &amp; IF(AND(S151&lt;=-1.5,NOT(ISBLANK(AQ151))),"Z","")</f>
        <v/>
      </c>
      <c r="AD151" s="43" t="str">
        <f>IF(AND(ISNUMBER(BD151),VALUE(BD151)&gt;=3,VALUE(T151)&gt;=-0.5),IF(AND(VALUE(Q151)&gt;=94,VALUE(Q151)&lt;444), IF(VALUE(P151)&gt;=2,"***","**"),"*"),"")</f>
        <v/>
      </c>
      <c r="AE151" s="44"/>
      <c r="AF151" s="45" t="s">
        <v>102</v>
      </c>
      <c r="AG151" s="46" t="str">
        <f>IF(OR(F151&lt;1401,F151&gt;=1600),IF(AND(OR(AB151="*",AB151="***",AB151="E*",AB151="E***"),P151&gt;=2,T151&gt;-2.1),IF(AND(ISNUMBER(BD151),VALUE(BD151)&gt;2),"**","*"),""),"")</f>
        <v/>
      </c>
      <c r="AH151" s="30">
        <v>7</v>
      </c>
      <c r="AI151" s="84">
        <v>52</v>
      </c>
      <c r="AJ151" s="48" t="str">
        <f>IF(AND(S151&gt;=2,T151&gt;=0),IF(AND(ISNUMBER(BD151),VALUE(BD151)&gt;=3),IF(LEN(AQ151)&gt;0,"***","**"),"*"),"")</f>
        <v/>
      </c>
      <c r="AK151" s="42" t="str">
        <f>IF(AND(S151&gt;=3,AND(OR(AND(I151&lt;=7,I151-K151&gt;=3),AND(K151&lt;=7,K151-M151&gt;=3)),N151&lt;=4)),6,IF(S151&gt;=3,"3T",IF(AND(OR(AND(I151&lt;=7,I151-K151&gt;=3),AND(K151&lt;=7,K151-M151&gt;=3)),N151&lt;=4),"3P","")))</f>
        <v/>
      </c>
      <c r="AL151" s="46" t="str">
        <f>IF(OR(K151-M151&gt;=5,T151&gt;4.9,AND(K151-M151&gt;=1,T151&gt;5)),IF(P151&lt;-3,"***",IF(P151&lt;0,"**","*")),"")</f>
        <v/>
      </c>
      <c r="AM151" s="83">
        <v>52</v>
      </c>
      <c r="AN151" s="73" t="str">
        <f>IF(AND(OR(M151=1,M151=2,M151=3,M151=4),Q151&gt;=97.5),"G",IF(OR(AND(N151&lt;=3,M151&lt;8,T151&gt;-1.6,Q151&gt;=95,Q151&lt;300),AND(OR(M151=1,M151=2,M151=3),Q151&lt;97.5)),"GR",""))</f>
        <v>GR</v>
      </c>
      <c r="AO151" s="82">
        <v>1</v>
      </c>
      <c r="AP151" s="28"/>
      <c r="AQ151" s="28" t="s">
        <v>33</v>
      </c>
      <c r="AR151" s="28"/>
      <c r="AS151" s="28"/>
      <c r="AT151" s="50" t="str">
        <f>IF(LEN(AN151)&gt;0,IF(AL151="**","$",IF(AL151="***",IF(LEN(AQ151)&gt;0,"$$$","$$"), "")), "")</f>
        <v/>
      </c>
      <c r="AU151" s="48" t="str">
        <f>CONCATENATE(IF(LEN(AN151)&gt;0,IF(AND(AD151="**",AB151="*"),IF(LEN(AQ151)&gt;0,"$$$","$$"),IF(AJ151="***","$$$",IF(AND(AJ151="**",AB151="*"),"$$",IF(AND(OR(AD151="**",AD151="***"),LEN(AQ151)&gt;0),"$$","")))),IF(AND(OR(AD151="**",AD151="***"),LEN(AQ151)&gt;0),"$$","")),IF(AND(T151&lt;2,AQ151="#"),"#",""))</f>
        <v/>
      </c>
      <c r="AV151" s="48" t="str">
        <f>IF(LEN(AN151)&gt;0,IF(AG151="**","$$",IF(AG151="***","$$$",IF(AD151="***",IF(OR(AB151="***",LEN(AQ151)&gt;0),"$$$",""),""))),"")</f>
        <v/>
      </c>
      <c r="AW151" s="26" t="s">
        <v>6</v>
      </c>
      <c r="AX151" s="51">
        <v>18</v>
      </c>
      <c r="AY151" s="52">
        <v>1142</v>
      </c>
      <c r="AZ151" s="24" t="s">
        <v>59</v>
      </c>
      <c r="BA151" s="29">
        <v>87.633994549738802</v>
      </c>
      <c r="BB151" s="98">
        <v>92.183327883072096</v>
      </c>
      <c r="BC151" s="54" t="s">
        <v>2842</v>
      </c>
      <c r="BD151" s="29">
        <v>2</v>
      </c>
      <c r="BE151" s="55"/>
      <c r="BF151" s="55"/>
      <c r="BG151" s="55"/>
      <c r="BH151" s="55"/>
      <c r="BI151" s="189" t="s">
        <v>2843</v>
      </c>
      <c r="BJ151" s="69" t="s">
        <v>778</v>
      </c>
      <c r="BK151" s="69" t="s">
        <v>115</v>
      </c>
      <c r="BL151" s="69" t="s">
        <v>1600</v>
      </c>
      <c r="BM151" s="69" t="s">
        <v>532</v>
      </c>
      <c r="BN151" s="69" t="s">
        <v>2844</v>
      </c>
      <c r="BO151" s="17"/>
      <c r="BP151" s="29">
        <v>127</v>
      </c>
      <c r="BQ151" s="82">
        <v>1</v>
      </c>
      <c r="BR151" s="56">
        <v>94.7</v>
      </c>
      <c r="BS151" s="57" t="s">
        <v>126</v>
      </c>
      <c r="BT151" s="26"/>
      <c r="BU151" s="26"/>
      <c r="BV151" s="26"/>
      <c r="BW151" s="26"/>
      <c r="BX151" s="17"/>
      <c r="BY151" s="17"/>
      <c r="BZ151" s="49" t="str">
        <f>IF(AND(S151&gt;=3,AND(OR(AND(I151&lt;=7,I151-K151&gt;=3),AND(K151&lt;=7,K151-M151&gt;=3)),N151&lt;=4)),6,IF(S151&gt;=3,"3T",IF(AND(OR(AND(I151&lt;=7,I151-K151&gt;=3),AND(K151&lt;=7,K151-M151&gt;=3)),N151&lt;=4),"3P","")))</f>
        <v/>
      </c>
    </row>
    <row r="152" spans="1:78" ht="46.5" x14ac:dyDescent="0.25">
      <c r="A152" s="26" t="s">
        <v>2841</v>
      </c>
      <c r="B152" s="26" t="s">
        <v>109</v>
      </c>
      <c r="C152" s="27" t="s">
        <v>63</v>
      </c>
      <c r="D152" s="28"/>
      <c r="E152" s="28"/>
      <c r="F152" s="29">
        <v>1200</v>
      </c>
      <c r="G152" s="30">
        <v>1</v>
      </c>
      <c r="H152" s="31" t="s">
        <v>78</v>
      </c>
      <c r="I152" s="32">
        <v>3</v>
      </c>
      <c r="J152" s="33">
        <v>2</v>
      </c>
      <c r="K152" s="32">
        <v>4</v>
      </c>
      <c r="L152" s="33">
        <v>1</v>
      </c>
      <c r="M152" s="32">
        <v>1</v>
      </c>
      <c r="N152" s="33">
        <v>0</v>
      </c>
      <c r="O152" s="29">
        <v>0.74999999999999301</v>
      </c>
      <c r="P152" s="29">
        <v>-0.79166666666665697</v>
      </c>
      <c r="Q152" s="36">
        <v>104.595685076352</v>
      </c>
      <c r="R152" s="36">
        <v>2.2978425381760599</v>
      </c>
      <c r="S152" s="37">
        <v>0</v>
      </c>
      <c r="T152" s="38">
        <v>1.25</v>
      </c>
      <c r="U152" s="29">
        <v>1.6</v>
      </c>
      <c r="V152" s="29">
        <v>2.6</v>
      </c>
      <c r="W152" s="39"/>
      <c r="X152" s="83">
        <v>52</v>
      </c>
      <c r="Y152" s="72">
        <v>127</v>
      </c>
      <c r="Z152" s="29">
        <v>28</v>
      </c>
      <c r="AA152" s="26" t="s">
        <v>91</v>
      </c>
      <c r="AB152" s="41" t="s">
        <v>101</v>
      </c>
      <c r="AC152" s="42" t="str">
        <f>"i" &amp; IF(AND(S152&lt;=-1.5,NOT(ISBLANK(AQ152))),"Z","")</f>
        <v>i</v>
      </c>
      <c r="AD152" s="43" t="str">
        <f>IF(AND(ISNUMBER(BD152),VALUE(BD152)&gt;=3,VALUE(T152)&gt;=-0.5),IF(AND(VALUE(Q152)&gt;=94,VALUE(Q152)&lt;444), IF(VALUE(P152)&gt;=2,"***","**"),"*"),"")</f>
        <v/>
      </c>
      <c r="AE152" s="44"/>
      <c r="AF152" s="45" t="s">
        <v>681</v>
      </c>
      <c r="AG152" s="46" t="str">
        <f>IF(OR(F152&lt;1401,F152&gt;=1600),IF(AND(OR(AB152="*",AB152="***",AB152="E*",AB152="E***"),P152&gt;=2,T152&gt;-2.1),IF(AND(ISNUMBER(BD152),VALUE(BD152)&gt;2),"**","*"),""),"")</f>
        <v/>
      </c>
      <c r="AH152" s="30">
        <v>1</v>
      </c>
      <c r="AI152" s="84">
        <v>52</v>
      </c>
      <c r="AJ152" s="48" t="str">
        <f>IF(AND(S152&gt;=2,T152&gt;=0),IF(AND(ISNUMBER(BD152),VALUE(BD152)&gt;=3),IF(LEN(AQ152)&gt;0,"***","**"),"*"),"")</f>
        <v/>
      </c>
      <c r="AK152" s="42" t="str">
        <f>IF(AND(S152&gt;=3,AND(OR(AND(I152&lt;=7,I152-K152&gt;=3),AND(K152&lt;=7,K152-M152&gt;=3)),N152&lt;=4)),6,IF(S152&gt;=3,"3T",IF(AND(OR(AND(I152&lt;=7,I152-K152&gt;=3),AND(K152&lt;=7,K152-M152&gt;=3)),N152&lt;=4),"3P","")))</f>
        <v>3P</v>
      </c>
      <c r="AL152" s="46" t="str">
        <f>IF(OR(K152-M152&gt;=5,T152&gt;4.9,AND(K152-M152&gt;=1,T152&gt;5)),IF(P152&lt;-3,"***",IF(P152&lt;0,"**","*")),"")</f>
        <v/>
      </c>
      <c r="AM152" s="83">
        <v>52</v>
      </c>
      <c r="AN152" s="78" t="str">
        <f>IF(AND(OR(M152=1,M152=2,M152=3,M152=4),Q152&gt;=97.5),"G",IF(OR(AND(N152&lt;=3,M152&lt;8,T152&gt;-1.6,Q152&gt;=95,Q152&lt;300),AND(OR(M152=1,M152=2,M152=3),Q152&lt;97.5)),"GR",""))</f>
        <v>G</v>
      </c>
      <c r="AO152" s="29">
        <v>0</v>
      </c>
      <c r="AP152" s="28"/>
      <c r="AQ152" s="28"/>
      <c r="AR152" s="28"/>
      <c r="AS152" s="28"/>
      <c r="AT152" s="50" t="str">
        <f>IF(LEN(AN152)&gt;0,IF(AL152="**","$",IF(AL152="***",IF(LEN(AQ152)&gt;0,"$$$","$$"), "")), "")</f>
        <v/>
      </c>
      <c r="AU152" s="48" t="str">
        <f>CONCATENATE(IF(LEN(AN152)&gt;0,IF(AND(AD152="**",AB152="*"),IF(LEN(AQ152)&gt;0,"$$$","$$"),IF(AJ152="***","$$$",IF(AND(AJ152="**",AB152="*"),"$$",IF(AND(OR(AD152="**",AD152="***"),LEN(AQ152)&gt;0),"$$","")))),IF(AND(OR(AD152="**",AD152="***"),LEN(AQ152)&gt;0),"$$","")),IF(AND(T152&lt;2,AQ152="#"),"#",""))</f>
        <v/>
      </c>
      <c r="AV152" s="48" t="str">
        <f>IF(LEN(AN152)&gt;0,IF(AG152="**","$$",IF(AG152="***","$$$",IF(AD152="***",IF(OR(AB152="***",LEN(AQ152)&gt;0),"$$$",""),""))),"")</f>
        <v/>
      </c>
      <c r="AW152" s="26" t="s">
        <v>78</v>
      </c>
      <c r="AX152" s="74">
        <v>4.4000000000000004</v>
      </c>
      <c r="AY152" s="52">
        <v>1131</v>
      </c>
      <c r="AZ152" s="24" t="s">
        <v>59</v>
      </c>
      <c r="BA152" s="29">
        <v>96.595685076352098</v>
      </c>
      <c r="BB152" s="98">
        <v>100.971685076352</v>
      </c>
      <c r="BC152" s="54" t="s">
        <v>83</v>
      </c>
      <c r="BD152" s="29">
        <v>1</v>
      </c>
      <c r="BE152" s="55"/>
      <c r="BF152" s="55"/>
      <c r="BG152" s="55"/>
      <c r="BH152" s="55"/>
      <c r="BI152" s="189" t="s">
        <v>2845</v>
      </c>
      <c r="BJ152" s="69" t="s">
        <v>140</v>
      </c>
      <c r="BK152" s="68" t="s">
        <v>590</v>
      </c>
      <c r="BL152" s="69" t="s">
        <v>556</v>
      </c>
      <c r="BM152" s="68" t="s">
        <v>309</v>
      </c>
      <c r="BN152" s="68"/>
      <c r="BO152" s="17"/>
      <c r="BP152" s="29">
        <v>127</v>
      </c>
      <c r="BQ152" s="29">
        <v>0</v>
      </c>
      <c r="BR152" s="56">
        <v>98.1</v>
      </c>
      <c r="BS152" s="76" t="s">
        <v>126</v>
      </c>
      <c r="BT152" s="26"/>
      <c r="BU152" s="26"/>
      <c r="BV152" s="26"/>
      <c r="BW152" s="26"/>
      <c r="BX152" s="17"/>
      <c r="BY152" s="17"/>
      <c r="BZ152" s="49" t="str">
        <f>IF(AND(S152&gt;=3,AND(OR(AND(I152&lt;=7,I152-K152&gt;=3),AND(K152&lt;=7,K152-M152&gt;=3)),N152&lt;=4)),6,IF(S152&gt;=3,"3T",IF(AND(OR(AND(I152&lt;=7,I152-K152&gt;=3),AND(K152&lt;=7,K152-M152&gt;=3)),N152&lt;=4),"3P","")))</f>
        <v>3P</v>
      </c>
    </row>
    <row r="153" spans="1:78" ht="24.95" customHeight="1" x14ac:dyDescent="0.25">
      <c r="A153" s="162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BI153" s="155"/>
      <c r="BJ153" s="155"/>
      <c r="BK153" s="155"/>
      <c r="BL153" s="155"/>
      <c r="BM153" s="155"/>
      <c r="BN153" s="155"/>
      <c r="BO153" s="155"/>
      <c r="BP153" s="155"/>
      <c r="BQ153" s="155"/>
      <c r="BR153" s="155"/>
      <c r="BS153" s="155"/>
      <c r="BT153" s="155"/>
      <c r="BU153" s="155"/>
      <c r="BV153" s="155"/>
      <c r="BW153" s="155"/>
      <c r="BX153" s="155"/>
      <c r="BY153" s="17"/>
      <c r="BZ153" s="49"/>
    </row>
    <row r="154" spans="1:78" ht="46.5" x14ac:dyDescent="0.25">
      <c r="A154" s="26" t="s">
        <v>2841</v>
      </c>
      <c r="B154" s="26" t="s">
        <v>907</v>
      </c>
      <c r="C154" s="27" t="s">
        <v>63</v>
      </c>
      <c r="D154" s="28" t="s">
        <v>166</v>
      </c>
      <c r="E154" s="28"/>
      <c r="F154" s="29">
        <v>1200</v>
      </c>
      <c r="G154" s="30">
        <v>8</v>
      </c>
      <c r="H154" s="31" t="s">
        <v>6</v>
      </c>
      <c r="I154" s="59">
        <v>3</v>
      </c>
      <c r="J154" s="33">
        <v>2</v>
      </c>
      <c r="K154" s="70">
        <v>3</v>
      </c>
      <c r="L154" s="71">
        <v>2</v>
      </c>
      <c r="M154" s="59">
        <v>5</v>
      </c>
      <c r="N154" s="33">
        <v>5</v>
      </c>
      <c r="O154" s="29">
        <v>-0.15000000000000599</v>
      </c>
      <c r="P154" s="38">
        <v>3.2888888888889101</v>
      </c>
      <c r="Q154" s="36">
        <v>101.819596092179</v>
      </c>
      <c r="R154" s="36">
        <v>4.8097980460895702</v>
      </c>
      <c r="S154" s="37">
        <v>0</v>
      </c>
      <c r="T154" s="61">
        <v>-2.25</v>
      </c>
      <c r="U154" s="29">
        <v>2.5499999999999901</v>
      </c>
      <c r="V154" s="38">
        <v>0.64999999999999503</v>
      </c>
      <c r="W154" s="39" t="s">
        <v>79</v>
      </c>
      <c r="X154" s="40">
        <v>57</v>
      </c>
      <c r="Y154" s="29">
        <v>132</v>
      </c>
      <c r="Z154" s="87">
        <v>77</v>
      </c>
      <c r="AA154" s="77">
        <v>8</v>
      </c>
      <c r="AB154" s="41" t="s">
        <v>698</v>
      </c>
      <c r="AC154" s="42" t="str">
        <f>"" &amp; IF(AND(S154&lt;=-1.5,NOT(ISBLANK(AQ154))),"Z","")</f>
        <v/>
      </c>
      <c r="AD154" s="43" t="str">
        <f>IF(AND(ISNUMBER(BD154),VALUE(BD154)&gt;=3,VALUE(T154)&gt;=-0.5),IF(AND(VALUE(Q154)&gt;=94,VALUE(Q154)&lt;444), IF(VALUE(P154)&gt;=2,"***","**"),"*"),"")</f>
        <v/>
      </c>
      <c r="AE154" s="44"/>
      <c r="AF154" s="45"/>
      <c r="AG154" s="63" t="str">
        <f>IF(OR(F154&lt;1401,F154&gt;=1600),IF(AND(OR(AB154="*",AB154="***",AB154="E*",AB154="E***"),P154&gt;=2,T154&gt;-2.1),IF(AND(ISNUMBER(BD154),VALUE(BD154)&gt;2),"**","*"),""),"")</f>
        <v/>
      </c>
      <c r="AH154" s="30">
        <v>8</v>
      </c>
      <c r="AI154" s="47">
        <v>57</v>
      </c>
      <c r="AJ154" s="48" t="str">
        <f>IF(AND(S154&gt;=2,T154&gt;=0),IF(AND(ISNUMBER(BD154),VALUE(BD154)&gt;=3),IF(LEN(AQ154)&gt;0,"***","**"),"*"),"")</f>
        <v/>
      </c>
      <c r="AK154" s="42" t="str">
        <f>IF(AND(S154&gt;=3,AND(OR(AND(I154&lt;=7,I154-K154&gt;=3),AND(K154&lt;=7,K154-M154&gt;=3)),N154&lt;=4)),6,IF(S154&gt;=3,"3T",IF(AND(OR(AND(I154&lt;=7,I154-K154&gt;=3),AND(K154&lt;=7,K154-M154&gt;=3)),N154&lt;=4),"3P","")))</f>
        <v/>
      </c>
      <c r="AL154" s="46" t="str">
        <f>IF(OR(K154-M154&gt;=5,T154&gt;4.9,AND(K154-M154&gt;=1,T154&gt;5)),IF(P154&lt;-3,"***",IF(P154&lt;0,"**","*")),"")</f>
        <v/>
      </c>
      <c r="AM154" s="40">
        <v>57</v>
      </c>
      <c r="AN154" s="49" t="str">
        <f>CONCATENATE(IF(AND(OR(M154=1,M154=2,M154=3,M154=4),Q154&gt;=97.5),"G",IF(OR(AND(N154&lt;=3,M154&lt;8,T154&gt;-1.6,Q154&gt;=95,Q154&lt;300),AND(OR(M154=1,M154=2,M154=3),Q154&lt;97.5)),"GR","")),"*")</f>
        <v>*</v>
      </c>
      <c r="AO154" s="29">
        <v>0</v>
      </c>
      <c r="AP154" s="28"/>
      <c r="AQ154" s="28"/>
      <c r="AR154" s="28"/>
      <c r="AS154" s="28" t="s">
        <v>66</v>
      </c>
      <c r="AT154" s="50" t="str">
        <f>IF(LEN(AN154)&gt;0,IF(AL154="**","$",IF(AL154="***",IF(LEN(AQ154)&gt;0,"$$$","$$"), "")), "")</f>
        <v/>
      </c>
      <c r="AU154" s="48" t="str">
        <f>CONCATENATE(IF(LEN(AN154)&gt;0,IF(AND(AD154="**",AB154="*"),IF(LEN(AQ154)&gt;0,"$$$","$$"),IF(AJ154="***","$$$",IF(AND(AJ154="**",AB154="*"),"$$",IF(AND(OR(AD154="**",AD154="***"),LEN(AQ154)&gt;0),"$$","")))),IF(AND(OR(AD154="**",AD154="***"),LEN(AQ154)&gt;0),"$$","")),IF(AND(T154&lt;2,AQ154="#"),"#",""))</f>
        <v/>
      </c>
      <c r="AV154" s="48" t="str">
        <f>IF(LEN(AN154)&gt;0,IF(AG154="**","$$",IF(AG154="***","$$$",IF(AD154="***",IF(OR(AB154="***",LEN(AQ154)&gt;0),"$$$",""),""))),"")</f>
        <v/>
      </c>
      <c r="AW154" s="26" t="s">
        <v>6</v>
      </c>
      <c r="AX154" s="51">
        <v>6.2</v>
      </c>
      <c r="AY154" s="79">
        <v>1128</v>
      </c>
      <c r="AZ154" s="24" t="s">
        <v>59</v>
      </c>
      <c r="BA154" s="29">
        <v>88.5</v>
      </c>
      <c r="BB154" s="134">
        <v>100.966666666667</v>
      </c>
      <c r="BC154" s="54" t="s">
        <v>2846</v>
      </c>
      <c r="BD154" s="29">
        <v>3</v>
      </c>
      <c r="BE154" s="55"/>
      <c r="BF154" s="55"/>
      <c r="BG154" s="55"/>
      <c r="BH154" s="55"/>
      <c r="BI154" s="189" t="s">
        <v>2847</v>
      </c>
      <c r="BJ154" s="68" t="s">
        <v>785</v>
      </c>
      <c r="BK154" s="69" t="s">
        <v>1549</v>
      </c>
      <c r="BL154" s="69" t="s">
        <v>593</v>
      </c>
      <c r="BM154" s="69" t="s">
        <v>115</v>
      </c>
      <c r="BN154" s="68"/>
      <c r="BO154" s="17"/>
      <c r="BP154" s="29">
        <v>132</v>
      </c>
      <c r="BQ154" s="29">
        <v>0</v>
      </c>
      <c r="BR154" s="56">
        <v>96.6</v>
      </c>
      <c r="BS154" s="76" t="s">
        <v>108</v>
      </c>
      <c r="BT154" s="26" t="s">
        <v>166</v>
      </c>
      <c r="BU154" s="26"/>
      <c r="BV154" s="26"/>
      <c r="BW154" s="26" t="s">
        <v>79</v>
      </c>
      <c r="BX154" s="17"/>
      <c r="BY154" s="17"/>
      <c r="BZ154" s="49" t="str">
        <f>IF(AND(S154&gt;=3,AND(OR(AND(I154&lt;=7,I154-K154&gt;=3),AND(K154&lt;=7,K154-M154&gt;=3)),N154&lt;=4)),6,IF(S154&gt;=3,"3T",IF(AND(OR(AND(I154&lt;=7,I154-K154&gt;=3),AND(K154&lt;=7,K154-M154&gt;=3)),N154&lt;=4),"3P","")))</f>
        <v/>
      </c>
    </row>
    <row r="155" spans="1:78" ht="46.5" x14ac:dyDescent="0.25">
      <c r="A155" s="26" t="s">
        <v>2841</v>
      </c>
      <c r="B155" s="26" t="s">
        <v>730</v>
      </c>
      <c r="C155" s="27" t="s">
        <v>417</v>
      </c>
      <c r="D155" s="28"/>
      <c r="E155" s="28"/>
      <c r="F155" s="58">
        <v>1400</v>
      </c>
      <c r="G155" s="80">
        <v>2</v>
      </c>
      <c r="H155" s="31" t="s">
        <v>78</v>
      </c>
      <c r="I155" s="32">
        <v>9</v>
      </c>
      <c r="J155" s="33">
        <v>5</v>
      </c>
      <c r="K155" s="32">
        <v>10</v>
      </c>
      <c r="L155" s="33">
        <v>4</v>
      </c>
      <c r="M155" s="32">
        <v>3</v>
      </c>
      <c r="N155" s="33">
        <v>1</v>
      </c>
      <c r="O155" s="29">
        <v>-2.1000000000000099</v>
      </c>
      <c r="P155" s="29">
        <v>-0.52222222222223702</v>
      </c>
      <c r="Q155" s="35">
        <v>98.893184774137197</v>
      </c>
      <c r="R155" s="36">
        <v>0.14659238706862299</v>
      </c>
      <c r="S155" s="37">
        <v>1</v>
      </c>
      <c r="T155" s="38">
        <v>3.25</v>
      </c>
      <c r="U155" s="29">
        <v>1.2999999999999901</v>
      </c>
      <c r="V155" s="29">
        <v>3.7999999999999901</v>
      </c>
      <c r="W155" s="39"/>
      <c r="X155" s="83">
        <v>57</v>
      </c>
      <c r="Y155" s="72">
        <v>128</v>
      </c>
      <c r="Z155" s="29">
        <v>23</v>
      </c>
      <c r="AA155" s="26" t="s">
        <v>57</v>
      </c>
      <c r="AB155" s="41" t="s">
        <v>58</v>
      </c>
      <c r="AC155" s="42" t="str">
        <f>"" &amp; IF(AND(S155&lt;=-1.5,NOT(ISBLANK(AQ155))),"Z","")</f>
        <v/>
      </c>
      <c r="AD155" s="43" t="str">
        <f>IF(AND(ISNUMBER(BD155),VALUE(BD155)&gt;=3,VALUE(T155)&gt;=-0.5),IF(AND(VALUE(Q155)&gt;=94,VALUE(Q155)&lt;444), IF(VALUE(P155)&gt;=2,"***","**"),"*"),"")</f>
        <v/>
      </c>
      <c r="AE155" s="44"/>
      <c r="AF155" s="45"/>
      <c r="AG155" s="46" t="str">
        <f>IF(OR(F155&lt;1401,F155&gt;=1600),IF(AND(OR(AB155="*",AB155="***",AB155="E*",AB155="E***"),P155&gt;=2,T155&gt;-2.1),IF(AND(ISNUMBER(BD155),VALUE(BD155)&gt;2),"**","*"),""),"")</f>
        <v/>
      </c>
      <c r="AH155" s="30">
        <v>2</v>
      </c>
      <c r="AI155" s="84">
        <v>57</v>
      </c>
      <c r="AJ155" s="48" t="str">
        <f>IF(AND(S155&gt;=2,T155&gt;=0),IF(AND(ISNUMBER(BD155),VALUE(BD155)&gt;=3),IF(LEN(AQ155)&gt;0,"***","**"),"*"),"")</f>
        <v/>
      </c>
      <c r="AK155" s="42" t="str">
        <f>IF(AND(S155&gt;=3,AND(OR(AND(I155&lt;=7,I155-K155&gt;=3),AND(K155&lt;=7,K155-M155&gt;=3)),N155&lt;=4)),6,IF(S155&gt;=3,"3T",IF(AND(OR(AND(I155&lt;=7,I155-K155&gt;=3),AND(K155&lt;=7,K155-M155&gt;=3)),N155&lt;=4),"3P","")))</f>
        <v/>
      </c>
      <c r="AL155" s="46" t="str">
        <f>IF(OR(K155-M155&gt;=5,T155&gt;4.9,AND(K155-M155&gt;=1,T155&gt;5)),IF(P155&lt;-3,"***",IF(P155&lt;0,"**","*")),"")</f>
        <v>**</v>
      </c>
      <c r="AM155" s="83">
        <v>57</v>
      </c>
      <c r="AN155" s="73" t="str">
        <f>IF(AND(OR(M155=1,M155=2,M155=3,M155=4),Q155&gt;=97.5),"G",IF(OR(AND(N155&lt;=3,M155&lt;8,T155&gt;-1.6,Q155&gt;=95,Q155&lt;300),AND(OR(M155=1,M155=2,M155=3),Q155&lt;97.5)),"GR",""))</f>
        <v>G</v>
      </c>
      <c r="AO155" s="82">
        <v>1</v>
      </c>
      <c r="AP155" s="28" t="s">
        <v>32</v>
      </c>
      <c r="AQ155" s="28" t="s">
        <v>33</v>
      </c>
      <c r="AR155" s="28"/>
      <c r="AS155" s="28" t="s">
        <v>168</v>
      </c>
      <c r="AT155" s="50" t="str">
        <f>IF(LEN(AN155)&gt;0,IF(AL155="**","$",IF(AL155="***",IF(LEN(AQ155)&gt;0,"$$$","$$"), "")), "")</f>
        <v>$</v>
      </c>
      <c r="AU155" s="48" t="str">
        <f>CONCATENATE(IF(LEN(AN155)&gt;0,IF(AND(AD155="**",AB155="*"),IF(LEN(AQ155)&gt;0,"$$$","$$"),IF(AJ155="***","$$$",IF(AND(AJ155="**",AB155="*"),"$$",IF(AND(OR(AD155="**",AD155="***"),LEN(AQ155)&gt;0),"$$","")))),IF(AND(OR(AD155="**",AD155="***"),LEN(AQ155)&gt;0),"$$","")),IF(AND(T155&lt;2,AQ155="#"),"#",""))</f>
        <v/>
      </c>
      <c r="AV155" s="48" t="str">
        <f>IF(LEN(AN155)&gt;0,IF(AG155="**","$$",IF(AG155="***","$$$",IF(AD155="***",IF(OR(AB155="***",LEN(AQ155)&gt;0),"$$$",""),""))),"")</f>
        <v/>
      </c>
      <c r="AW155" s="26" t="s">
        <v>78</v>
      </c>
      <c r="AX155" s="51">
        <v>7.6</v>
      </c>
      <c r="AY155" s="79">
        <v>1130</v>
      </c>
      <c r="AZ155" s="24" t="s">
        <v>59</v>
      </c>
      <c r="BA155" s="29">
        <v>91.793184774137202</v>
      </c>
      <c r="BB155" s="75">
        <v>95.859851440803894</v>
      </c>
      <c r="BC155" s="54" t="s">
        <v>2848</v>
      </c>
      <c r="BD155" s="29">
        <v>2</v>
      </c>
      <c r="BE155" s="55"/>
      <c r="BF155" s="55"/>
      <c r="BG155" s="55"/>
      <c r="BH155" s="55"/>
      <c r="BI155" s="189" t="s">
        <v>2849</v>
      </c>
      <c r="BJ155" s="69" t="s">
        <v>489</v>
      </c>
      <c r="BK155" s="68" t="s">
        <v>113</v>
      </c>
      <c r="BL155" s="68" t="s">
        <v>1312</v>
      </c>
      <c r="BM155" s="69" t="s">
        <v>527</v>
      </c>
      <c r="BN155" s="68"/>
      <c r="BO155" s="17"/>
      <c r="BP155" s="29">
        <v>128</v>
      </c>
      <c r="BQ155" s="82">
        <v>1</v>
      </c>
      <c r="BR155" s="56">
        <v>94.65</v>
      </c>
      <c r="BS155" s="76" t="s">
        <v>88</v>
      </c>
      <c r="BT155" s="26"/>
      <c r="BU155" s="26"/>
      <c r="BV155" s="26"/>
      <c r="BW155" s="26"/>
      <c r="BX155" s="17"/>
      <c r="BY155" s="17"/>
      <c r="BZ155" s="49" t="str">
        <f>IF(AND(S155&gt;=3,AND(OR(AND(I155&lt;=7,I155-K155&gt;=3),AND(K155&lt;=7,K155-M155&gt;=3)),N155&lt;=4)),6,IF(S155&gt;=3,"3T",IF(AND(OR(AND(I155&lt;=7,I155-K155&gt;=3),AND(K155&lt;=7,K155-M155&gt;=3)),N155&lt;=4),"3P","")))</f>
        <v/>
      </c>
    </row>
    <row r="156" spans="1:78" ht="15.95" customHeight="1" x14ac:dyDescent="0.25">
      <c r="A156" s="162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BI156" s="155"/>
      <c r="BJ156" s="155"/>
      <c r="BK156" s="155"/>
      <c r="BL156" s="155"/>
      <c r="BM156" s="155"/>
      <c r="BN156" s="155"/>
      <c r="BO156" s="155"/>
      <c r="BP156" s="155"/>
      <c r="BQ156" s="155"/>
      <c r="BR156" s="155"/>
      <c r="BS156" s="155"/>
      <c r="BT156" s="155"/>
      <c r="BU156" s="155"/>
      <c r="BV156" s="155"/>
      <c r="BW156" s="155"/>
      <c r="BX156" s="155"/>
      <c r="BY156" s="17"/>
      <c r="BZ156" s="49"/>
    </row>
    <row r="157" spans="1:78" ht="46.5" x14ac:dyDescent="0.25">
      <c r="A157" s="26" t="s">
        <v>2841</v>
      </c>
      <c r="B157" s="26" t="s">
        <v>373</v>
      </c>
      <c r="C157" s="27" t="s">
        <v>417</v>
      </c>
      <c r="D157" s="28"/>
      <c r="E157" s="28"/>
      <c r="F157" s="58">
        <v>1400</v>
      </c>
      <c r="G157" s="30">
        <v>8</v>
      </c>
      <c r="H157" s="31" t="s">
        <v>78</v>
      </c>
      <c r="I157" s="59">
        <v>8</v>
      </c>
      <c r="J157" s="33">
        <v>4</v>
      </c>
      <c r="K157" s="59">
        <v>5</v>
      </c>
      <c r="L157" s="33">
        <v>2</v>
      </c>
      <c r="M157" s="59">
        <v>7</v>
      </c>
      <c r="N157" s="33">
        <v>2</v>
      </c>
      <c r="O157" s="29">
        <v>-1.2000000000000099</v>
      </c>
      <c r="P157" s="60">
        <v>-0.15000000000000099</v>
      </c>
      <c r="Q157" s="35">
        <v>92.633364449563402</v>
      </c>
      <c r="R157" s="35">
        <v>-1.73331777521831</v>
      </c>
      <c r="S157" s="37">
        <v>2</v>
      </c>
      <c r="T157" s="61">
        <v>-0.5</v>
      </c>
      <c r="U157" s="29">
        <v>-0.85000000000000897</v>
      </c>
      <c r="V157" s="60">
        <v>-1.2000000000000099</v>
      </c>
      <c r="W157" s="39" t="s">
        <v>79</v>
      </c>
      <c r="X157" s="62">
        <v>58</v>
      </c>
      <c r="Y157" s="29">
        <v>133</v>
      </c>
      <c r="Z157" s="29">
        <v>33</v>
      </c>
      <c r="AA157" s="26" t="s">
        <v>80</v>
      </c>
      <c r="AB157" s="41" t="s">
        <v>65</v>
      </c>
      <c r="AC157" s="42" t="str">
        <f>"" &amp; IF(AND(S157&lt;=-1.5,NOT(ISBLANK(AQ157))),"Z","")</f>
        <v/>
      </c>
      <c r="AD157" s="48" t="str">
        <f>IF(AND(ISNUMBER(BD157),VALUE(BD157)&gt;=3,VALUE(T157)&gt;=-0.5),IF(AND(VALUE(Q157)&gt;=94,VALUE(Q157)&lt;444), IF(VALUE(P157)&gt;=2,"***","**"),"*"),"")</f>
        <v/>
      </c>
      <c r="AE157" s="44"/>
      <c r="AF157" s="45" t="s">
        <v>346</v>
      </c>
      <c r="AG157" s="63" t="str">
        <f>IF(OR(F157&lt;1401,F157&gt;=1600),IF(AND(OR(AB157="*",AB157="***",AB157="E*",AB157="E***"),P157&gt;=2,T157&gt;-2.1),IF(AND(ISNUMBER(BD157),VALUE(BD157)&gt;2),"**","*"),""),"")</f>
        <v/>
      </c>
      <c r="AH157" s="30">
        <v>8</v>
      </c>
      <c r="AI157" s="62">
        <v>58</v>
      </c>
      <c r="AJ157" s="48" t="str">
        <f>IF(AND(S157&gt;=2,T157&gt;=0),IF(AND(ISNUMBER(BD157),VALUE(BD157)&gt;=3),IF(LEN(AQ157)&gt;0,"***","**"),"*"),"")</f>
        <v/>
      </c>
      <c r="AK157" s="42" t="str">
        <f>IF(AND(S157&gt;=3,AND(OR(AND(I157&lt;=7,I157-K157&gt;=3),AND(K157&lt;=7,K157-M157&gt;=3)),N157&lt;=4)),6,IF(S157&gt;=3,"3T",IF(AND(OR(AND(I157&lt;=7,I157-K157&gt;=3),AND(K157&lt;=7,K157-M157&gt;=3)),N157&lt;=4),"3P","")))</f>
        <v/>
      </c>
      <c r="AL157" s="63" t="str">
        <f>IF(OR(K157-M157&gt;=5,T157&gt;4.9,AND(K157-M157&gt;=1,T157&gt;5)),IF(P157&lt;-3,"***",IF(P157&lt;0,"**","*")),"")</f>
        <v/>
      </c>
      <c r="AM157" s="62">
        <v>58</v>
      </c>
      <c r="AN157" s="49" t="str">
        <f>IF(AND(OR(M157=1,M157=2,M157=3,M157=4),Q157&gt;=97.5),"G",IF(OR(AND(N157&lt;=3,M157&lt;8,T157&gt;-1.6,Q157&gt;=95,Q157&lt;300),AND(OR(M157=1,M157=2,M157=3),Q157&lt;97.5)),"GR",""))</f>
        <v/>
      </c>
      <c r="AO157" s="29">
        <v>0</v>
      </c>
      <c r="AP157" s="28"/>
      <c r="AQ157" s="28"/>
      <c r="AR157" s="28"/>
      <c r="AS157" s="28"/>
      <c r="AT157" s="50" t="str">
        <f>IF(LEN(AN157)&gt;0,IF(AL157="**","$",IF(AL157="***",IF(LEN(AQ157)&gt;0,"$$$","$$"), "")), "")</f>
        <v/>
      </c>
      <c r="AU157" s="48" t="str">
        <f>CONCATENATE(IF(LEN(AN157)&gt;0,IF(AND(AD157="**",AB157="*"),IF(LEN(AQ157)&gt;0,"$$$","$$"),IF(AJ157="***","$$$",IF(AND(AJ157="**",AB157="*"),"$$",IF(AND(OR(AD157="**",AD157="***"),LEN(AQ157)&gt;0),"$$","")))),IF(AND(OR(AD157="**",AD157="***"),LEN(AQ157)&gt;0),"$$","")),IF(AND(T157&lt;2,AQ157="#"),"#",""))</f>
        <v/>
      </c>
      <c r="AV157" s="48" t="str">
        <f>IF(LEN(AN157)&gt;0,IF(AG157="**","$$",IF(AG157="***","$$$",IF(AD157="***",IF(OR(AB157="***",LEN(AQ157)&gt;0),"$$$",""),""))),"")</f>
        <v/>
      </c>
      <c r="AW157" s="26" t="s">
        <v>78</v>
      </c>
      <c r="AX157" s="74">
        <v>3.5</v>
      </c>
      <c r="AY157" s="65">
        <v>1134</v>
      </c>
      <c r="AZ157" s="24" t="s">
        <v>59</v>
      </c>
      <c r="BA157" s="29">
        <v>84.533364449563393</v>
      </c>
      <c r="BB157" s="66">
        <v>91.872031116230005</v>
      </c>
      <c r="BC157" s="54" t="s">
        <v>2850</v>
      </c>
      <c r="BD157" s="29">
        <v>1</v>
      </c>
      <c r="BE157" s="55"/>
      <c r="BF157" s="55"/>
      <c r="BG157" s="55"/>
      <c r="BH157" s="55"/>
      <c r="BI157" s="189" t="s">
        <v>1867</v>
      </c>
      <c r="BJ157" s="68" t="s">
        <v>615</v>
      </c>
      <c r="BK157" s="69" t="s">
        <v>1219</v>
      </c>
      <c r="BL157" s="68" t="s">
        <v>613</v>
      </c>
      <c r="BM157" s="69" t="s">
        <v>489</v>
      </c>
      <c r="BN157" s="69" t="s">
        <v>440</v>
      </c>
      <c r="BO157" s="17"/>
      <c r="BP157" s="29">
        <v>133</v>
      </c>
      <c r="BQ157" s="29">
        <v>0</v>
      </c>
      <c r="BR157" s="56">
        <v>96.35</v>
      </c>
      <c r="BS157" s="76" t="s">
        <v>432</v>
      </c>
      <c r="BT157" s="26"/>
      <c r="BU157" s="26"/>
      <c r="BV157" s="26"/>
      <c r="BW157" s="26" t="s">
        <v>79</v>
      </c>
      <c r="BX157" s="17"/>
      <c r="BY157" s="17"/>
      <c r="BZ157" s="49" t="str">
        <f>IF(AND(S157&gt;=3,AND(OR(AND(I157&lt;=7,I157-K157&gt;=3),AND(K157&lt;=7,K157-M157&gt;=3)),N157&lt;=4)),6,IF(S157&gt;=3,"3T",IF(AND(OR(AND(I157&lt;=7,I157-K157&gt;=3),AND(K157&lt;=7,K157-M157&gt;=3)),N157&lt;=4),"3P","")))</f>
        <v/>
      </c>
    </row>
    <row r="158" spans="1:78" ht="18" customHeight="1" x14ac:dyDescent="0.25">
      <c r="A158" s="162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BI158" s="155"/>
      <c r="BJ158" s="155"/>
      <c r="BK158" s="155"/>
      <c r="BL158" s="155"/>
      <c r="BM158" s="155"/>
      <c r="BN158" s="155"/>
      <c r="BO158" s="155"/>
      <c r="BP158" s="155"/>
      <c r="BQ158" s="155"/>
      <c r="BR158" s="155"/>
      <c r="BS158" s="155"/>
      <c r="BT158" s="155"/>
      <c r="BU158" s="155"/>
      <c r="BV158" s="155"/>
      <c r="BW158" s="155"/>
      <c r="BX158" s="155"/>
      <c r="BY158" s="17"/>
      <c r="BZ158" s="49"/>
    </row>
    <row r="159" spans="1:78" ht="46.5" x14ac:dyDescent="0.25">
      <c r="A159" s="26" t="s">
        <v>2841</v>
      </c>
      <c r="B159" s="26" t="s">
        <v>460</v>
      </c>
      <c r="C159" s="27" t="s">
        <v>417</v>
      </c>
      <c r="D159" s="28"/>
      <c r="E159" s="28"/>
      <c r="F159" s="58">
        <v>1400</v>
      </c>
      <c r="G159" s="30">
        <v>11</v>
      </c>
      <c r="H159" s="31" t="s">
        <v>6</v>
      </c>
      <c r="I159" s="59">
        <v>8</v>
      </c>
      <c r="J159" s="33">
        <v>6</v>
      </c>
      <c r="K159" s="59">
        <v>10</v>
      </c>
      <c r="L159" s="33">
        <v>5</v>
      </c>
      <c r="M159" s="59">
        <v>7</v>
      </c>
      <c r="N159" s="33">
        <v>5</v>
      </c>
      <c r="O159" s="29">
        <v>-2.8999999999999901</v>
      </c>
      <c r="P159" s="29">
        <v>-0.76874999999998495</v>
      </c>
      <c r="Q159" s="35">
        <v>92.465394985342201</v>
      </c>
      <c r="R159" s="36">
        <v>0.282697492671034</v>
      </c>
      <c r="S159" s="37">
        <v>2</v>
      </c>
      <c r="T159" s="61">
        <v>-0.25</v>
      </c>
      <c r="U159" s="29">
        <v>4</v>
      </c>
      <c r="V159" s="29">
        <v>3.75</v>
      </c>
      <c r="W159" s="39"/>
      <c r="X159" s="40">
        <v>58</v>
      </c>
      <c r="Y159" s="29">
        <v>133</v>
      </c>
      <c r="Z159" s="87">
        <v>42</v>
      </c>
      <c r="AA159" s="26" t="s">
        <v>57</v>
      </c>
      <c r="AB159" s="41" t="s">
        <v>58</v>
      </c>
      <c r="AC159" s="42" t="str">
        <f>"" &amp; IF(AND(S159&lt;=-1.5,NOT(ISBLANK(AQ159))),"Z","")</f>
        <v/>
      </c>
      <c r="AD159" s="43" t="str">
        <f>IF(AND(ISNUMBER(BD159),VALUE(BD159)&gt;=3,VALUE(T159)&gt;=-0.5),IF(AND(VALUE(Q159)&gt;=94,VALUE(Q159)&lt;444), IF(VALUE(P159)&gt;=2,"***","**"),"*"),"")</f>
        <v>*</v>
      </c>
      <c r="AE159" s="44"/>
      <c r="AF159" s="45"/>
      <c r="AG159" s="63" t="str">
        <f>IF(OR(F159&lt;1401,F159&gt;=1600),IF(AND(OR(AB159="*",AB159="***",AB159="E*",AB159="E***"),P159&gt;=2,T159&gt;-2.1),IF(AND(ISNUMBER(BD159),VALUE(BD159)&gt;2),"**","*"),""),"")</f>
        <v/>
      </c>
      <c r="AH159" s="30">
        <v>11</v>
      </c>
      <c r="AI159" s="47">
        <v>58</v>
      </c>
      <c r="AJ159" s="48" t="str">
        <f>IF(AND(S159&gt;=2,T159&gt;=0),IF(AND(ISNUMBER(BD159),VALUE(BD159)&gt;=3),IF(LEN(AQ159)&gt;0,"***","**"),"*"),"")</f>
        <v/>
      </c>
      <c r="AK159" s="42" t="str">
        <f>IF(AND(S159&gt;=3,AND(OR(AND(I159&lt;=7,I159-K159&gt;=3),AND(K159&lt;=7,K159-M159&gt;=3)),N159&lt;=4)),6,IF(S159&gt;=3,"3T",IF(AND(OR(AND(I159&lt;=7,I159-K159&gt;=3),AND(K159&lt;=7,K159-M159&gt;=3)),N159&lt;=4),"3P","")))</f>
        <v/>
      </c>
      <c r="AL159" s="46" t="str">
        <f>IF(OR(K159-M159&gt;=5,T159&gt;4.9,AND(K159-M159&gt;=1,T159&gt;5)),IF(P159&lt;-3,"***",IF(P159&lt;0,"**","*")),"")</f>
        <v/>
      </c>
      <c r="AM159" s="40">
        <v>58</v>
      </c>
      <c r="AN159" s="49" t="str">
        <f>CONCATENATE(IF(AND(OR(M159=1,M159=2,M159=3,M159=4),Q159&gt;=97.5),"G",IF(OR(AND(N159&lt;=3,M159&lt;8,T159&gt;-1.6,Q159&gt;=95,Q159&lt;300),AND(OR(M159=1,M159=2,M159=3),Q159&lt;97.5)),"GR","")),"*")</f>
        <v>*</v>
      </c>
      <c r="AO159" s="82">
        <v>1</v>
      </c>
      <c r="AP159" s="28"/>
      <c r="AQ159" s="28"/>
      <c r="AR159" s="28" t="s">
        <v>34</v>
      </c>
      <c r="AS159" s="28"/>
      <c r="AT159" s="50" t="str">
        <f>IF(LEN(AN159)&gt;0,IF(AL159="**","$",IF(AL159="***",IF(LEN(AQ159)&gt;0,"$$$","$$"), "")), "")</f>
        <v/>
      </c>
      <c r="AU159" s="48" t="str">
        <f>CONCATENATE(IF(LEN(AN159)&gt;0,IF(AND(AD159="**",AB159="*"),IF(LEN(AQ159)&gt;0,"$$$","$$"),IF(AJ159="***","$$$",IF(AND(AJ159="**",AB159="*"),"$$",IF(AND(OR(AD159="**",AD159="***"),LEN(AQ159)&gt;0),"$$","")))),IF(AND(OR(AD159="**",AD159="***"),LEN(AQ159)&gt;0),"$$","")),IF(AND(T159&lt;2,AQ159="#"),"#",""))</f>
        <v/>
      </c>
      <c r="AV159" s="48" t="str">
        <f>IF(LEN(AN159)&gt;0,IF(AG159="**","$$",IF(AG159="***","$$$",IF(AD159="***",IF(OR(AB159="***",LEN(AQ159)&gt;0),"$$$",""),""))),"")</f>
        <v/>
      </c>
      <c r="AW159" s="26" t="s">
        <v>6</v>
      </c>
      <c r="AX159" s="64">
        <v>5.5</v>
      </c>
      <c r="AY159" s="52">
        <v>1150</v>
      </c>
      <c r="AZ159" s="24" t="s">
        <v>67</v>
      </c>
      <c r="BA159" s="29">
        <v>83.565394985342095</v>
      </c>
      <c r="BB159" s="66">
        <v>91.112061652008705</v>
      </c>
      <c r="BC159" s="54" t="s">
        <v>2851</v>
      </c>
      <c r="BD159" s="29">
        <v>3</v>
      </c>
      <c r="BE159" s="100">
        <v>15.1975683890578</v>
      </c>
      <c r="BF159" s="101">
        <v>40.425531914893597</v>
      </c>
      <c r="BG159" s="102">
        <v>329</v>
      </c>
      <c r="BH159" s="102">
        <v>329</v>
      </c>
      <c r="BI159" s="190" t="s">
        <v>529</v>
      </c>
      <c r="BJ159" s="69" t="s">
        <v>530</v>
      </c>
      <c r="BK159" s="68" t="s">
        <v>531</v>
      </c>
      <c r="BL159" s="68" t="s">
        <v>532</v>
      </c>
      <c r="BM159" s="68" t="s">
        <v>487</v>
      </c>
      <c r="BN159" s="68" t="s">
        <v>471</v>
      </c>
      <c r="BO159" s="17"/>
      <c r="BP159" s="29">
        <v>133</v>
      </c>
      <c r="BQ159" s="82">
        <v>1</v>
      </c>
      <c r="BR159" s="56">
        <v>92.85</v>
      </c>
      <c r="BS159" s="76" t="s">
        <v>108</v>
      </c>
      <c r="BT159" s="26"/>
      <c r="BU159" s="26"/>
      <c r="BV159" s="26"/>
      <c r="BW159" s="26"/>
      <c r="BX159" s="17"/>
      <c r="BY159" s="17"/>
      <c r="BZ159" s="49" t="str">
        <f>IF(AND(S159&gt;=3,AND(OR(AND(I159&lt;=7,I159-K159&gt;=3),AND(K159&lt;=7,K159-M159&gt;=3)),N159&lt;=4)),6,IF(S159&gt;=3,"3T",IF(AND(OR(AND(I159&lt;=7,I159-K159&gt;=3),AND(K159&lt;=7,K159-M159&gt;=3)),N159&lt;=4),"3P","")))</f>
        <v/>
      </c>
    </row>
    <row r="160" spans="1:78" ht="46.5" x14ac:dyDescent="0.25">
      <c r="A160" s="26" t="s">
        <v>2841</v>
      </c>
      <c r="B160" s="26" t="s">
        <v>551</v>
      </c>
      <c r="C160" s="27" t="s">
        <v>77</v>
      </c>
      <c r="D160" s="28"/>
      <c r="E160" s="28"/>
      <c r="F160" s="58">
        <v>1400</v>
      </c>
      <c r="G160" s="80">
        <v>4</v>
      </c>
      <c r="H160" s="31" t="s">
        <v>6</v>
      </c>
      <c r="I160" s="32">
        <v>10</v>
      </c>
      <c r="J160" s="33">
        <v>5</v>
      </c>
      <c r="K160" s="32">
        <v>10</v>
      </c>
      <c r="L160" s="33">
        <v>4</v>
      </c>
      <c r="M160" s="32">
        <v>4</v>
      </c>
      <c r="N160" s="33">
        <v>2</v>
      </c>
      <c r="O160" s="29">
        <v>1.2000000000000099</v>
      </c>
      <c r="P160" s="29">
        <v>-0.39999999999998698</v>
      </c>
      <c r="Q160" s="35">
        <v>98.695795391472203</v>
      </c>
      <c r="R160" s="36">
        <v>0.84789769573610796</v>
      </c>
      <c r="S160" s="37">
        <v>1</v>
      </c>
      <c r="T160" s="38">
        <v>2.25</v>
      </c>
      <c r="U160" s="29">
        <v>-0.60000000000000497</v>
      </c>
      <c r="V160" s="29">
        <v>1.2999999999999901</v>
      </c>
      <c r="W160" s="39"/>
      <c r="X160" s="40">
        <v>57</v>
      </c>
      <c r="Y160" s="72">
        <v>132</v>
      </c>
      <c r="Z160" s="29">
        <v>17</v>
      </c>
      <c r="AA160" s="26" t="s">
        <v>57</v>
      </c>
      <c r="AB160" s="41" t="s">
        <v>58</v>
      </c>
      <c r="AC160" s="42" t="str">
        <f>"i" &amp; IF(AND(S160&lt;=-1.5,NOT(ISBLANK(AQ160))),"Z","")</f>
        <v>i</v>
      </c>
      <c r="AD160" s="43" t="str">
        <f>IF(AND(ISNUMBER(BD160),VALUE(BD160)&gt;=3,VALUE(T160)&gt;=-0.5),IF(AND(VALUE(Q160)&gt;=94,VALUE(Q160)&lt;444), IF(VALUE(P160)&gt;=2,"***","**"),"*"),"")</f>
        <v/>
      </c>
      <c r="AE160" s="48" t="str">
        <f>IF(AND(BD160&gt;2,OR(ISNUMBER(SEARCH("P",AA160)),ISNUMBER(SEARCH("EP",AA160)),ISNUMBER(SEARCH("E",AA160)))),"WP@",IF(BD160&gt;2,"W@",IF(OR(ISNUMBER(SEARCH("P",AA160)),ISNUMBER(SEARCH("EP",AA160)),ISNUMBER(SEARCH("E",AA160))),"P@","@")))</f>
        <v>@</v>
      </c>
      <c r="AF160" s="45"/>
      <c r="AG160" s="46" t="str">
        <f>IF(OR(F160&lt;1401,F160&gt;=1600),IF(AND(OR(AB160="*",AB160="***",AB160="E*",AB160="E***"),P160&gt;=2,T160&gt;-2.1),IF(AND(ISNUMBER(BD160),VALUE(BD160)&gt;2),"**","*"),""),"")</f>
        <v/>
      </c>
      <c r="AH160" s="30">
        <v>4</v>
      </c>
      <c r="AI160" s="47">
        <v>57</v>
      </c>
      <c r="AJ160" s="48" t="str">
        <f>IF(AND(S160&gt;=2,T160&gt;=0),IF(AND(ISNUMBER(BD160),VALUE(BD160)&gt;=3),IF(LEN(AQ160)&gt;0,"***","**"),"*"),"")</f>
        <v/>
      </c>
      <c r="AK160" s="42" t="str">
        <f>IF(AND(S160&gt;=3,AND(OR(AND(I160&lt;=7,I160-K160&gt;=3),AND(K160&lt;=7,K160-M160&gt;=3)),N160&lt;=4)),6,IF(S160&gt;=3,"3T",IF(AND(OR(AND(I160&lt;=7,I160-K160&gt;=3),AND(K160&lt;=7,K160-M160&gt;=3)),N160&lt;=4),"3P","")))</f>
        <v/>
      </c>
      <c r="AL160" s="46" t="str">
        <f>IF(OR(K160-M160&gt;=5,T160&gt;4.9,AND(K160-M160&gt;=1,T160&gt;5)),IF(P160&lt;-3,"***",IF(P160&lt;0,"**","*")),"")</f>
        <v>**</v>
      </c>
      <c r="AM160" s="40">
        <v>57</v>
      </c>
      <c r="AN160" s="120" t="str">
        <f>IF(AND(OR(M160=1,M160=2,M160=3,M160=4),Q160&gt;=97.5),"G",IF(OR(AND(N160&lt;=3,M160&lt;8,T160&gt;-1.6,Q160&gt;=95,Q160&lt;300),AND(OR(M160=1,M160=2,M160=3),Q160&lt;97.5)),"GR",""))</f>
        <v>G</v>
      </c>
      <c r="AO160" s="29">
        <v>0</v>
      </c>
      <c r="AP160" s="28"/>
      <c r="AQ160" s="28"/>
      <c r="AR160" s="28"/>
      <c r="AS160" s="28" t="s">
        <v>66</v>
      </c>
      <c r="AT160" s="50" t="str">
        <f>IF(LEN(AN160)&gt;0,IF(AL160="**","$",IF(AL160="***",IF(LEN(AQ160)&gt;0,"$$$","$$"), "")), "")</f>
        <v>$</v>
      </c>
      <c r="AU160" s="48" t="str">
        <f>CONCATENATE(IF(LEN(AN160)&gt;0,IF(AND(AD160="**",AB160="*"),IF(LEN(AQ160)&gt;0,"$$$","$$"),IF(AJ160="***","$$$",IF(AND(AJ160="**",AB160="*"),"$$",IF(AND(OR(AD160="**",AD160="***"),LEN(AQ160)&gt;0),"$$","")))),IF(AND(OR(AD160="**",AD160="***"),LEN(AQ160)&gt;0),"$$","")),IF(AND(T160&lt;2,AQ160="#"),"#",""))</f>
        <v/>
      </c>
      <c r="AV160" s="48" t="str">
        <f>IF(LEN(AN160)&gt;0,IF(AG160="**","$$",IF(AG160="***","$$$",IF(AD160="***",IF(OR(AB160="***",LEN(AQ160)&gt;0),"$$$",""),""))),"")</f>
        <v/>
      </c>
      <c r="AW160" s="26" t="s">
        <v>6</v>
      </c>
      <c r="AX160" s="51">
        <v>2.9</v>
      </c>
      <c r="AY160" s="52">
        <v>1154</v>
      </c>
      <c r="AZ160" s="24" t="s">
        <v>51</v>
      </c>
      <c r="BA160" s="29">
        <v>90.695795391472203</v>
      </c>
      <c r="BB160" s="66">
        <v>97.405128724805607</v>
      </c>
      <c r="BC160" s="54" t="s">
        <v>2852</v>
      </c>
      <c r="BD160" s="29">
        <v>1</v>
      </c>
      <c r="BE160" s="55"/>
      <c r="BF160" s="55"/>
      <c r="BG160" s="55"/>
      <c r="BH160" s="55"/>
      <c r="BI160" s="191" t="s">
        <v>2313</v>
      </c>
      <c r="BJ160" s="68" t="s">
        <v>1219</v>
      </c>
      <c r="BK160" s="68" t="s">
        <v>407</v>
      </c>
      <c r="BL160" s="68" t="s">
        <v>1220</v>
      </c>
      <c r="BM160" s="68" t="s">
        <v>1221</v>
      </c>
      <c r="BN160" s="68"/>
      <c r="BO160" s="17"/>
      <c r="BP160" s="29">
        <v>132</v>
      </c>
      <c r="BQ160" s="29">
        <v>0</v>
      </c>
      <c r="BR160" s="56">
        <v>97.75</v>
      </c>
      <c r="BS160" s="57" t="s">
        <v>126</v>
      </c>
      <c r="BT160" s="26"/>
      <c r="BU160" s="26"/>
      <c r="BV160" s="49" t="str">
        <f>IF(AND(BD160&gt;2,OR(ISNUMBER(SEARCH("P",AA160)),ISNUMBER(SEARCH("EP",AA160)),ISNUMBER(SEARCH("E",AA160)))),"WP@",IF(BD160&gt;2,"W@",IF(OR(ISNUMBER(SEARCH("P",AA160)),ISNUMBER(SEARCH("EP",AA160)),ISNUMBER(SEARCH("E",AA160))),"P@","@")))</f>
        <v>@</v>
      </c>
      <c r="BW160" s="26"/>
      <c r="BX160" s="17"/>
      <c r="BY160" s="17"/>
      <c r="BZ160" s="49" t="str">
        <f>IF(AND(S160&gt;=3,AND(OR(AND(I160&lt;=7,I160-K160&gt;=3),AND(K160&lt;=7,K160-M160&gt;=3)),N160&lt;=4)),6,IF(S160&gt;=3,"3T",IF(AND(OR(AND(I160&lt;=7,I160-K160&gt;=3),AND(K160&lt;=7,K160-M160&gt;=3)),N160&lt;=4),"3P","")))</f>
        <v/>
      </c>
    </row>
    <row r="161" spans="1:78" ht="46.5" x14ac:dyDescent="0.25">
      <c r="A161" s="26" t="s">
        <v>2841</v>
      </c>
      <c r="B161" s="138" t="s">
        <v>276</v>
      </c>
      <c r="C161" s="27" t="s">
        <v>56</v>
      </c>
      <c r="D161" s="28"/>
      <c r="E161" s="28"/>
      <c r="F161" s="58">
        <v>1400</v>
      </c>
      <c r="G161" s="30">
        <v>5</v>
      </c>
      <c r="H161" s="31" t="s">
        <v>6</v>
      </c>
      <c r="I161" s="32">
        <v>7</v>
      </c>
      <c r="J161" s="33">
        <v>5</v>
      </c>
      <c r="K161" s="32">
        <v>5</v>
      </c>
      <c r="L161" s="33">
        <v>2</v>
      </c>
      <c r="M161" s="32">
        <v>1</v>
      </c>
      <c r="N161" s="33">
        <v>0</v>
      </c>
      <c r="O161" s="29">
        <v>-2.2500000000000102</v>
      </c>
      <c r="P161" s="29">
        <v>-1.50833333333332</v>
      </c>
      <c r="Q161" s="36">
        <v>108.055553636223</v>
      </c>
      <c r="R161" s="36">
        <v>4.0277768181113096</v>
      </c>
      <c r="S161" s="37">
        <v>3</v>
      </c>
      <c r="T161" s="38">
        <v>2</v>
      </c>
      <c r="U161" s="29">
        <v>2.5499999999999901</v>
      </c>
      <c r="V161" s="29">
        <v>4.1499999999999897</v>
      </c>
      <c r="W161" s="39"/>
      <c r="X161" s="40">
        <v>57</v>
      </c>
      <c r="Y161" s="72">
        <v>134</v>
      </c>
      <c r="Z161" s="29">
        <v>25</v>
      </c>
      <c r="AA161" s="26" t="s">
        <v>80</v>
      </c>
      <c r="AB161" s="41" t="s">
        <v>58</v>
      </c>
      <c r="AC161" s="42" t="str">
        <f>"i" &amp; IF(AND(S161&lt;=-1.5,NOT(ISBLANK(AQ161))),"Z","")</f>
        <v>i</v>
      </c>
      <c r="AD161" s="43" t="str">
        <f>IF(AND(ISNUMBER(BD161),VALUE(BD161)&gt;=3,VALUE(T161)&gt;=-0.5),IF(AND(VALUE(Q161)&gt;=94,VALUE(Q161)&lt;444), IF(VALUE(P161)&gt;=2,"***","**"),"*"),"")</f>
        <v/>
      </c>
      <c r="AE161" s="48" t="str">
        <f>IF(AND(BD161&gt;2,OR(ISNUMBER(SEARCH("P",AA161)),ISNUMBER(SEARCH("EP",AA161)),ISNUMBER(SEARCH("E",AA161)))),"WP@",IF(BD161&gt;2,"W@",IF(OR(ISNUMBER(SEARCH("P",AA161)),ISNUMBER(SEARCH("EP",AA161)),ISNUMBER(SEARCH("E",AA161))),"P@","@")))</f>
        <v>@</v>
      </c>
      <c r="AF161" s="45"/>
      <c r="AG161" s="46" t="str">
        <f>IF(OR(F161&lt;1401,F161&gt;=1600),IF(AND(OR(AB161="*",AB161="***",AB161="E*",AB161="E***"),P161&gt;=2,T161&gt;-2.1),IF(AND(ISNUMBER(BD161),VALUE(BD161)&gt;2),"**","*"),""),"")</f>
        <v/>
      </c>
      <c r="AH161" s="30">
        <v>5</v>
      </c>
      <c r="AI161" s="47">
        <v>57</v>
      </c>
      <c r="AJ161" s="48" t="str">
        <f>IF(AND(S161&gt;=2,T161&gt;=0),IF(AND(ISNUMBER(BD161),VALUE(BD161)&gt;=3),IF(LEN(AQ161)&gt;0,"***","**"),"*"),"")</f>
        <v>*</v>
      </c>
      <c r="AK161" s="42">
        <f>IF(AND(S161&gt;=3,AND(OR(AND(I161&lt;=7,I161-K161&gt;=3),AND(K161&lt;=7,K161-M161&gt;=3)),N161&lt;=4)),6,IF(S161&gt;=3,"3T",IF(AND(OR(AND(I161&lt;=7,I161-K161&gt;=3),AND(K161&lt;=7,K161-M161&gt;=3)),N161&lt;=4),"3P","")))</f>
        <v>6</v>
      </c>
      <c r="AL161" s="46" t="str">
        <f>IF(OR(K161-M161&gt;=5,T161&gt;4.9,AND(K161-M161&gt;=1,T161&gt;5)),IF(P161&lt;-3,"***",IF(P161&lt;0,"**","*")),"")</f>
        <v/>
      </c>
      <c r="AM161" s="40">
        <v>57</v>
      </c>
      <c r="AN161" s="103" t="str">
        <f>CONCATENATE(IF(AND(OR(M161=1,M161=2,M161=3,M161=4),Q161&gt;=97.5),"G",IF(OR(AND(N161&lt;=3,M161&lt;8,T161&gt;-1.6,Q161&gt;=95,Q161&lt;300),AND(OR(M161=1,M161=2,M161=3),Q161&lt;97.5)),"GR","")),"*")</f>
        <v>G*</v>
      </c>
      <c r="AO161" s="82">
        <v>1</v>
      </c>
      <c r="AP161" s="28" t="s">
        <v>32</v>
      </c>
      <c r="AQ161" s="28" t="s">
        <v>33</v>
      </c>
      <c r="AR161" s="28"/>
      <c r="AS161" s="28"/>
      <c r="AT161" s="50" t="str">
        <f>IF(LEN(AN161)&gt;0,IF(AL161="**","$",IF(AL161="***",IF(LEN(AQ161)&gt;0,"$$$","$$"), "")), "")</f>
        <v/>
      </c>
      <c r="AU161" s="48" t="str">
        <f>CONCATENATE(IF(LEN(AN161)&gt;0,IF(AND(AD161="**",AB161="*"),IF(LEN(AQ161)&gt;0,"$$$","$$"),IF(AJ161="***","$$$",IF(AND(AJ161="**",AB161="*"),"$$",IF(AND(OR(AD161="**",AD161="***"),LEN(AQ161)&gt;0),"$$","")))),IF(AND(OR(AD161="**",AD161="***"),LEN(AQ161)&gt;0),"$$","")),IF(AND(T161&lt;2,AQ161="#"),"#",""))</f>
        <v/>
      </c>
      <c r="AV161" s="48" t="str">
        <f>IF(LEN(AN161)&gt;0,IF(AG161="**","$$",IF(AG161="***","$$$",IF(AD161="***",IF(OR(AB161="***",LEN(AQ161)&gt;0),"$$$",""),""))),"")</f>
        <v/>
      </c>
      <c r="AW161" s="26" t="s">
        <v>6</v>
      </c>
      <c r="AX161" s="51">
        <v>3</v>
      </c>
      <c r="AY161" s="52">
        <v>1140</v>
      </c>
      <c r="AZ161" s="24" t="s">
        <v>226</v>
      </c>
      <c r="BA161" s="29">
        <v>99</v>
      </c>
      <c r="BB161" s="66">
        <v>107.3</v>
      </c>
      <c r="BC161" s="54" t="s">
        <v>2853</v>
      </c>
      <c r="BD161" s="29">
        <v>2</v>
      </c>
      <c r="BE161" s="100">
        <v>41.176470588235297</v>
      </c>
      <c r="BF161" s="101">
        <v>66.917293233082702</v>
      </c>
      <c r="BG161" s="102">
        <v>17</v>
      </c>
      <c r="BH161" s="102">
        <v>133</v>
      </c>
      <c r="BI161" s="190" t="s">
        <v>2854</v>
      </c>
      <c r="BJ161" s="68" t="s">
        <v>1109</v>
      </c>
      <c r="BK161" s="68" t="s">
        <v>1189</v>
      </c>
      <c r="BL161" s="68" t="s">
        <v>557</v>
      </c>
      <c r="BM161" s="68" t="s">
        <v>2855</v>
      </c>
      <c r="BN161" s="68"/>
      <c r="BO161" s="17"/>
      <c r="BP161" s="29">
        <v>134</v>
      </c>
      <c r="BQ161" s="82">
        <v>1</v>
      </c>
      <c r="BR161" s="56">
        <v>94.5</v>
      </c>
      <c r="BS161" s="76" t="s">
        <v>88</v>
      </c>
      <c r="BT161" s="26"/>
      <c r="BU161" s="26"/>
      <c r="BV161" s="49" t="str">
        <f>IF(AND(BD161&gt;2,OR(ISNUMBER(SEARCH("P",AA161)),ISNUMBER(SEARCH("EP",AA161)),ISNUMBER(SEARCH("E",AA161)))),"WP@",IF(BD161&gt;2,"W@",IF(OR(ISNUMBER(SEARCH("P",AA161)),ISNUMBER(SEARCH("EP",AA161)),ISNUMBER(SEARCH("E",AA161))),"P@","@")))</f>
        <v>@</v>
      </c>
      <c r="BW161" s="26"/>
      <c r="BX161" s="17"/>
      <c r="BY161" s="17"/>
      <c r="BZ161" s="49">
        <f>IF(AND(S161&gt;=3,AND(OR(AND(I161&lt;=7,I161-K161&gt;=3),AND(K161&lt;=7,K161-M161&gt;=3)),N161&lt;=4)),6,IF(S161&gt;=3,"3T",IF(AND(OR(AND(I161&lt;=7,I161-K161&gt;=3),AND(K161&lt;=7,K161-M161&gt;=3)),N161&lt;=4),"3P","")))</f>
        <v>6</v>
      </c>
    </row>
    <row r="162" spans="1:78" ht="30" customHeight="1" x14ac:dyDescent="0.25">
      <c r="A162" s="156" t="s">
        <v>152</v>
      </c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BI162" s="155"/>
      <c r="BJ162" s="155"/>
      <c r="BK162" s="155"/>
      <c r="BL162" s="155"/>
      <c r="BM162" s="155"/>
      <c r="BN162" s="155"/>
      <c r="BO162" s="155"/>
      <c r="BP162" s="155"/>
      <c r="BQ162" s="155"/>
      <c r="BR162" s="155"/>
      <c r="BS162" s="155"/>
      <c r="BT162" s="155"/>
      <c r="BU162" s="155"/>
      <c r="BV162" s="155"/>
      <c r="BW162" s="155"/>
      <c r="BX162" s="155"/>
      <c r="BY162" s="17"/>
      <c r="BZ162" s="49"/>
    </row>
    <row r="163" spans="1:78" ht="18.75" customHeight="1" x14ac:dyDescent="0.25">
      <c r="A163" s="17"/>
      <c r="B163" s="164" t="s">
        <v>475</v>
      </c>
      <c r="C163" s="164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65" t="s">
        <v>433</v>
      </c>
      <c r="R163" s="165"/>
      <c r="S163" s="17"/>
      <c r="T163" s="90" t="s">
        <v>617</v>
      </c>
      <c r="U163" s="17"/>
      <c r="V163" s="17"/>
      <c r="W163" s="17"/>
      <c r="X163" s="91">
        <v>66</v>
      </c>
      <c r="Y163" s="113" t="s">
        <v>511</v>
      </c>
      <c r="Z163" s="93">
        <v>28</v>
      </c>
      <c r="AA163" s="104">
        <v>3</v>
      </c>
      <c r="AB163" s="17"/>
      <c r="AC163" s="17"/>
      <c r="AD163" s="17"/>
      <c r="AE163" s="17"/>
      <c r="AF163" s="17"/>
      <c r="AG163" s="17"/>
      <c r="AH163" s="17"/>
      <c r="AI163" s="91">
        <v>66</v>
      </c>
      <c r="AJ163" s="17"/>
      <c r="AK163" s="17"/>
      <c r="AL163" s="17"/>
      <c r="AM163" s="91">
        <v>66</v>
      </c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66">
        <v>0</v>
      </c>
      <c r="AY163" s="95">
        <v>1126</v>
      </c>
      <c r="AZ163" s="17"/>
      <c r="BA163" s="17"/>
      <c r="BB163" s="17"/>
      <c r="BC163" s="17"/>
      <c r="BD163" s="17"/>
      <c r="BE163" s="17"/>
      <c r="BF163" s="17"/>
      <c r="BG163" s="17"/>
      <c r="BH163" s="17"/>
      <c r="BI163" s="187"/>
      <c r="BJ163" s="17"/>
      <c r="BK163" s="17"/>
      <c r="BL163" s="17"/>
      <c r="BM163" s="17"/>
      <c r="BN163" s="17"/>
      <c r="BO163" s="17"/>
      <c r="BP163" s="113" t="s">
        <v>511</v>
      </c>
      <c r="BQ163" s="17"/>
      <c r="BR163" s="17"/>
      <c r="BS163" s="17"/>
      <c r="BT163" s="17"/>
      <c r="BU163" s="17"/>
      <c r="BV163" s="17"/>
      <c r="BW163" s="17"/>
      <c r="BX163" s="29">
        <v>0</v>
      </c>
      <c r="BY163" s="26" t="s">
        <v>149</v>
      </c>
      <c r="BZ163" s="17"/>
    </row>
    <row r="164" spans="1:78" x14ac:dyDescent="0.25">
      <c r="A164" s="17"/>
      <c r="B164" s="164"/>
      <c r="C164" s="164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68" t="s">
        <v>2856</v>
      </c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67"/>
      <c r="AY164" s="105" t="s">
        <v>1129</v>
      </c>
      <c r="AZ164" s="17"/>
      <c r="BA164" s="17"/>
      <c r="BB164" s="17"/>
      <c r="BC164" s="17"/>
      <c r="BD164" s="17"/>
      <c r="BE164" s="17"/>
      <c r="BF164" s="17"/>
      <c r="BG164" s="17"/>
      <c r="BH164" s="17"/>
      <c r="BI164" s="18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</row>
    <row r="165" spans="1:78" ht="30" customHeight="1" x14ac:dyDescent="0.25">
      <c r="A165" s="163" t="s">
        <v>2857</v>
      </c>
      <c r="B165" s="153"/>
      <c r="C165" s="153"/>
      <c r="D165" s="153"/>
      <c r="E165" s="153"/>
      <c r="F165" s="153"/>
      <c r="G165" s="153"/>
      <c r="H165" s="153"/>
      <c r="I165" s="153"/>
      <c r="J165" s="153"/>
      <c r="K165" s="153"/>
      <c r="L165" s="153"/>
      <c r="M165" s="153"/>
      <c r="N165" s="153"/>
      <c r="O165" s="153"/>
      <c r="P165" s="153"/>
      <c r="Q165" s="153"/>
      <c r="R165" s="153"/>
      <c r="S165" s="153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53"/>
      <c r="AJ165" s="153"/>
      <c r="AK165" s="153"/>
      <c r="AL165" s="153"/>
      <c r="AM165" s="153"/>
      <c r="AN165" s="153"/>
      <c r="AO165" s="153"/>
      <c r="AP165" s="153"/>
      <c r="AQ165" s="153"/>
      <c r="AR165" s="153"/>
      <c r="AS165" s="153"/>
      <c r="AT165" s="153"/>
      <c r="AU165" s="153"/>
      <c r="AV165" s="153"/>
      <c r="AW165" s="153"/>
      <c r="AX165" s="153"/>
      <c r="AY165" s="153"/>
      <c r="AZ165" s="153"/>
      <c r="BA165" s="153"/>
      <c r="BB165" s="153"/>
      <c r="BC165" s="153"/>
      <c r="BD165" s="153"/>
      <c r="BE165" s="153"/>
      <c r="BF165" s="153"/>
      <c r="BG165" s="153"/>
      <c r="BH165" s="153"/>
      <c r="BI165" s="153"/>
      <c r="BJ165" s="153"/>
      <c r="BK165" s="153"/>
      <c r="BL165" s="153"/>
      <c r="BM165" s="153"/>
      <c r="BN165" s="153"/>
      <c r="BO165" s="153"/>
      <c r="BP165" s="153"/>
      <c r="BQ165" s="153"/>
      <c r="BR165" s="153"/>
      <c r="BS165" s="153"/>
      <c r="BT165" s="153"/>
      <c r="BU165" s="153"/>
      <c r="BV165" s="153"/>
      <c r="BW165" s="153"/>
      <c r="BX165" s="153"/>
      <c r="BY165" s="17"/>
      <c r="BZ165" s="17"/>
    </row>
    <row r="166" spans="1:78" x14ac:dyDescent="0.25">
      <c r="A166" s="18" t="s">
        <v>1</v>
      </c>
      <c r="B166" s="18" t="s">
        <v>2</v>
      </c>
      <c r="C166" s="18" t="s">
        <v>3</v>
      </c>
      <c r="D166" s="19"/>
      <c r="E166" s="19"/>
      <c r="F166" s="18" t="s">
        <v>4</v>
      </c>
      <c r="G166" s="20" t="s">
        <v>5</v>
      </c>
      <c r="H166" s="21" t="s">
        <v>6</v>
      </c>
      <c r="I166" s="154" t="s">
        <v>7</v>
      </c>
      <c r="J166" s="155"/>
      <c r="K166" s="155"/>
      <c r="L166" s="155"/>
      <c r="M166" s="155"/>
      <c r="N166" s="155"/>
      <c r="O166" s="21" t="s">
        <v>8</v>
      </c>
      <c r="P166" s="21" t="s">
        <v>9</v>
      </c>
      <c r="Q166" s="22" t="s">
        <v>10</v>
      </c>
      <c r="R166" s="22" t="s">
        <v>11</v>
      </c>
      <c r="S166" s="21" t="s">
        <v>12</v>
      </c>
      <c r="T166" s="21" t="s">
        <v>13</v>
      </c>
      <c r="U166" s="21" t="s">
        <v>14</v>
      </c>
      <c r="V166" s="21" t="s">
        <v>15</v>
      </c>
      <c r="W166" s="23" t="s">
        <v>16</v>
      </c>
      <c r="X166" s="21" t="s">
        <v>17</v>
      </c>
      <c r="Y166" s="21" t="s">
        <v>18</v>
      </c>
      <c r="Z166" s="21" t="s">
        <v>19</v>
      </c>
      <c r="AA166" s="21" t="s">
        <v>20</v>
      </c>
      <c r="AB166" s="21" t="s">
        <v>21</v>
      </c>
      <c r="AC166" s="21" t="s">
        <v>22</v>
      </c>
      <c r="AD166" s="21" t="s">
        <v>23</v>
      </c>
      <c r="AE166" s="21" t="s">
        <v>24</v>
      </c>
      <c r="AF166" s="21" t="s">
        <v>25</v>
      </c>
      <c r="AG166" s="21" t="s">
        <v>26</v>
      </c>
      <c r="AH166" s="21" t="s">
        <v>5</v>
      </c>
      <c r="AI166" s="21" t="s">
        <v>17</v>
      </c>
      <c r="AJ166" s="21" t="s">
        <v>27</v>
      </c>
      <c r="AK166" s="21" t="s">
        <v>28</v>
      </c>
      <c r="AL166" s="21" t="s">
        <v>29</v>
      </c>
      <c r="AM166" s="21" t="s">
        <v>17</v>
      </c>
      <c r="AN166" s="21" t="s">
        <v>30</v>
      </c>
      <c r="AO166" s="21" t="s">
        <v>31</v>
      </c>
      <c r="AP166" s="21" t="s">
        <v>32</v>
      </c>
      <c r="AQ166" s="21" t="s">
        <v>33</v>
      </c>
      <c r="AR166" s="21" t="s">
        <v>34</v>
      </c>
      <c r="AS166" s="21" t="s">
        <v>35</v>
      </c>
      <c r="AT166" s="21" t="s">
        <v>36</v>
      </c>
      <c r="AU166" s="21" t="s">
        <v>37</v>
      </c>
      <c r="AV166" s="21" t="s">
        <v>38</v>
      </c>
      <c r="AW166" s="21" t="s">
        <v>6</v>
      </c>
      <c r="AX166" s="21" t="s">
        <v>39</v>
      </c>
      <c r="AY166" s="21" t="s">
        <v>40</v>
      </c>
      <c r="AZ166" s="24" t="s">
        <v>41</v>
      </c>
      <c r="BA166" s="21" t="s">
        <v>42</v>
      </c>
      <c r="BB166" s="21" t="s">
        <v>43</v>
      </c>
      <c r="BC166" s="21" t="s">
        <v>44</v>
      </c>
      <c r="BD166" s="21" t="s">
        <v>45</v>
      </c>
      <c r="BE166" s="21" t="s">
        <v>46</v>
      </c>
      <c r="BF166" s="21" t="s">
        <v>47</v>
      </c>
      <c r="BG166" s="21" t="s">
        <v>48</v>
      </c>
      <c r="BH166" s="21" t="s">
        <v>49</v>
      </c>
      <c r="BI166" s="186"/>
      <c r="BJ166" s="25"/>
      <c r="BK166" s="25"/>
      <c r="BL166" s="25"/>
      <c r="BM166" s="25"/>
      <c r="BN166" s="25"/>
      <c r="BO166" s="25"/>
      <c r="BP166" s="21" t="s">
        <v>18</v>
      </c>
      <c r="BQ166" s="21" t="s">
        <v>31</v>
      </c>
      <c r="BR166" s="21" t="s">
        <v>50</v>
      </c>
      <c r="BS166" s="21" t="s">
        <v>51</v>
      </c>
      <c r="BT166" s="25"/>
      <c r="BU166" s="25"/>
      <c r="BV166" s="21" t="s">
        <v>24</v>
      </c>
      <c r="BW166" s="21" t="s">
        <v>16</v>
      </c>
      <c r="BX166" s="21" t="s">
        <v>52</v>
      </c>
      <c r="BY166" s="21" t="s">
        <v>53</v>
      </c>
      <c r="BZ166" s="21" t="s">
        <v>28</v>
      </c>
    </row>
    <row r="167" spans="1:78" ht="46.5" x14ac:dyDescent="0.25">
      <c r="A167" s="26" t="s">
        <v>2858</v>
      </c>
      <c r="B167" s="26" t="s">
        <v>939</v>
      </c>
      <c r="C167" s="27" t="s">
        <v>90</v>
      </c>
      <c r="D167" s="28"/>
      <c r="E167" s="28"/>
      <c r="F167" s="29">
        <v>1200</v>
      </c>
      <c r="G167" s="30">
        <v>9</v>
      </c>
      <c r="H167" s="31" t="s">
        <v>78</v>
      </c>
      <c r="I167" s="59">
        <v>10</v>
      </c>
      <c r="J167" s="33">
        <v>7</v>
      </c>
      <c r="K167" s="59">
        <v>10</v>
      </c>
      <c r="L167" s="33">
        <v>6</v>
      </c>
      <c r="M167" s="59">
        <v>5</v>
      </c>
      <c r="N167" s="33">
        <v>5</v>
      </c>
      <c r="O167" s="29">
        <v>-0.70000000000000295</v>
      </c>
      <c r="P167" s="34">
        <v>2.3777777777777902</v>
      </c>
      <c r="Q167" s="35">
        <v>99.337092141698093</v>
      </c>
      <c r="R167" s="36">
        <v>3.5185460708490299</v>
      </c>
      <c r="S167" s="37">
        <v>1</v>
      </c>
      <c r="T167" s="38">
        <v>1.25</v>
      </c>
      <c r="U167" s="29">
        <v>2.7</v>
      </c>
      <c r="V167" s="29">
        <v>3.6499999999999799</v>
      </c>
      <c r="W167" s="39"/>
      <c r="X167" s="40">
        <v>52</v>
      </c>
      <c r="Y167" s="29">
        <v>127</v>
      </c>
      <c r="Z167" s="17"/>
      <c r="AA167" s="26" t="s">
        <v>57</v>
      </c>
      <c r="AB167" s="41" t="s">
        <v>58</v>
      </c>
      <c r="AC167" s="42" t="str">
        <f>"" &amp; IF(AND(S167&lt;=-1.5,NOT(ISBLANK(AQ167))),"Z","")</f>
        <v/>
      </c>
      <c r="AD167" s="43" t="str">
        <f>IF(AND(ISNUMBER(BD167),VALUE(BD167)&gt;=3,VALUE(T167)&gt;=-0.5),IF(AND(VALUE(Q167)&gt;=94,VALUE(Q167)&lt;444), IF(VALUE(P167)&gt;=2,"***","**"),"*"),"")</f>
        <v/>
      </c>
      <c r="AE167" s="44"/>
      <c r="AF167" s="45"/>
      <c r="AG167" s="46" t="str">
        <f>IF(OR(F167&lt;1401,F167&gt;=1600),IF(AND(OR(AB167="*",AB167="***",AB167="E*",AB167="E***"),P167&gt;=2,T167&gt;-2.1),IF(AND(ISNUMBER(BD167),VALUE(BD167)&gt;2),"**","*"),""),"")</f>
        <v/>
      </c>
      <c r="AH167" s="30">
        <v>9</v>
      </c>
      <c r="AI167" s="47">
        <v>52</v>
      </c>
      <c r="AJ167" s="48" t="str">
        <f>IF(AND(S167&gt;=2,T167&gt;=0),IF(AND(ISNUMBER(BD167),VALUE(BD167)&gt;=3),IF(LEN(AQ167)&gt;0,"***","**"),"*"),"")</f>
        <v/>
      </c>
      <c r="AK167" s="42" t="str">
        <f>IF(AND(S167&gt;=3,AND(OR(AND(I167&lt;=7,I167-K167&gt;=3),AND(K167&lt;=7,K167-M167&gt;=3)),N167&lt;=4)),6,IF(S167&gt;=3,"3T",IF(AND(OR(AND(I167&lt;=7,I167-K167&gt;=3),AND(K167&lt;=7,K167-M167&gt;=3)),N167&lt;=4),"3P","")))</f>
        <v/>
      </c>
      <c r="AL167" s="46" t="str">
        <f>IF(OR(K167-M167&gt;=5,T167&gt;4.9,AND(K167-M167&gt;=1,T167&gt;5)),IF(P167&lt;-3,"***",IF(P167&lt;0,"**","*")),"")</f>
        <v>*</v>
      </c>
      <c r="AM167" s="40">
        <v>52</v>
      </c>
      <c r="AN167" s="49" t="str">
        <f>CONCATENATE(IF(AND(OR(M167=1,M167=2,M167=3,M167=4),Q167&gt;=97.5),"G",IF(OR(AND(N167&lt;=3,M167&lt;8,T167&gt;-1.6,Q167&gt;=95,Q167&lt;300),AND(OR(M167=1,M167=2,M167=3),Q167&lt;97.5)),"GR","")),"*")</f>
        <v>*</v>
      </c>
      <c r="AO167" s="82">
        <v>1</v>
      </c>
      <c r="AP167" s="28"/>
      <c r="AQ167" s="28"/>
      <c r="AR167" s="28"/>
      <c r="AS167" s="28" t="s">
        <v>168</v>
      </c>
      <c r="AT167" s="50" t="str">
        <f>IF(LEN(AN167)&gt;0,IF(AL167="**","$",IF(AL167="***",IF(LEN(AQ167)&gt;0,"$$$","$$"), "")), "")</f>
        <v/>
      </c>
      <c r="AU167" s="48" t="str">
        <f>CONCATENATE(IF(LEN(AN167)&gt;0,IF(AND(AD167="**",AB167="*"),IF(LEN(AQ167)&gt;0,"$$$","$$"),IF(AJ167="***","$$$",IF(AND(AJ167="**",AB167="*"),"$$",IF(AND(OR(AD167="**",AD167="***"),LEN(AQ167)&gt;0),"$$","")))),IF(AND(OR(AD167="**",AD167="***"),LEN(AQ167)&gt;0),"$$","")),IF(AND(T167&lt;2,AQ167="#"),"#",""))</f>
        <v/>
      </c>
      <c r="AV167" s="48" t="str">
        <f>IF(LEN(AN167)&gt;0,IF(AG167="**","$$",IF(AG167="***","$$$",IF(AD167="***",IF(OR(AB167="***",LEN(AQ167)&gt;0),"$$$",""),""))),"")</f>
        <v/>
      </c>
      <c r="AW167" s="26" t="s">
        <v>78</v>
      </c>
      <c r="AX167" s="51">
        <v>8.3000000000000007</v>
      </c>
      <c r="AY167" s="79">
        <v>1154</v>
      </c>
      <c r="AZ167" s="24" t="s">
        <v>59</v>
      </c>
      <c r="BA167" s="29">
        <v>88.5</v>
      </c>
      <c r="BB167" s="53">
        <v>95.702666666666701</v>
      </c>
      <c r="BC167" s="54" t="s">
        <v>2859</v>
      </c>
      <c r="BD167" s="29">
        <v>2</v>
      </c>
      <c r="BE167" s="55"/>
      <c r="BF167" s="55"/>
      <c r="BG167" s="55"/>
      <c r="BH167" s="55"/>
      <c r="BI167" s="189" t="s">
        <v>2860</v>
      </c>
      <c r="BJ167" s="69" t="s">
        <v>948</v>
      </c>
      <c r="BK167" s="69" t="s">
        <v>122</v>
      </c>
      <c r="BL167" s="69" t="s">
        <v>367</v>
      </c>
      <c r="BM167" s="69" t="s">
        <v>663</v>
      </c>
      <c r="BN167" s="68"/>
      <c r="BO167" s="17"/>
      <c r="BP167" s="29">
        <v>127</v>
      </c>
      <c r="BQ167" s="82">
        <v>1</v>
      </c>
      <c r="BR167" s="56">
        <v>92.45</v>
      </c>
      <c r="BS167" s="76" t="s">
        <v>88</v>
      </c>
      <c r="BT167" s="26"/>
      <c r="BU167" s="26"/>
      <c r="BV167" s="26"/>
      <c r="BW167" s="26"/>
      <c r="BX167" s="17"/>
      <c r="BY167" s="17"/>
      <c r="BZ167" s="49" t="str">
        <f>IF(AND(S167&gt;=3,AND(OR(AND(I167&lt;=7,I167-K167&gt;=3),AND(K167&lt;=7,K167-M167&gt;=3)),N167&lt;=4)),6,IF(S167&gt;=3,"3T",IF(AND(OR(AND(I167&lt;=7,I167-K167&gt;=3),AND(K167&lt;=7,K167-M167&gt;=3)),N167&lt;=4),"3P","")))</f>
        <v/>
      </c>
    </row>
    <row r="168" spans="1:78" ht="46.5" x14ac:dyDescent="0.25">
      <c r="A168" s="26" t="s">
        <v>2858</v>
      </c>
      <c r="B168" s="26" t="s">
        <v>997</v>
      </c>
      <c r="C168" s="27" t="s">
        <v>417</v>
      </c>
      <c r="D168" s="28" t="s">
        <v>166</v>
      </c>
      <c r="E168" s="28"/>
      <c r="F168" s="29">
        <v>1200</v>
      </c>
      <c r="G168" s="30">
        <v>7</v>
      </c>
      <c r="H168" s="31" t="s">
        <v>25</v>
      </c>
      <c r="I168" s="32">
        <v>9</v>
      </c>
      <c r="J168" s="33">
        <v>6</v>
      </c>
      <c r="K168" s="32">
        <v>7</v>
      </c>
      <c r="L168" s="33">
        <v>5</v>
      </c>
      <c r="M168" s="32">
        <v>3</v>
      </c>
      <c r="N168" s="33">
        <v>3</v>
      </c>
      <c r="O168" s="29">
        <v>-0.19999999999999599</v>
      </c>
      <c r="P168" s="34">
        <v>1.0571428571428501</v>
      </c>
      <c r="Q168" s="35">
        <v>99.445742570383402</v>
      </c>
      <c r="R168" s="36">
        <v>2.3228712851916802</v>
      </c>
      <c r="S168" s="37">
        <v>1</v>
      </c>
      <c r="T168" s="38">
        <v>1.5</v>
      </c>
      <c r="U168" s="29">
        <v>-1.1499999999999999</v>
      </c>
      <c r="V168" s="29">
        <v>4.9999999999990101E-2</v>
      </c>
      <c r="W168" s="39"/>
      <c r="X168" s="40">
        <v>52</v>
      </c>
      <c r="Y168" s="72">
        <v>127</v>
      </c>
      <c r="Z168" s="29">
        <v>13</v>
      </c>
      <c r="AA168" s="26" t="s">
        <v>57</v>
      </c>
      <c r="AB168" s="41" t="s">
        <v>58</v>
      </c>
      <c r="AC168" s="42" t="str">
        <f>"" &amp; IF(AND(S168&lt;=-1.5,NOT(ISBLANK(AQ168))),"Z","")</f>
        <v/>
      </c>
      <c r="AD168" s="43" t="str">
        <f>IF(AND(ISNUMBER(BD168),VALUE(BD168)&gt;=3,VALUE(T168)&gt;=-0.5),IF(AND(VALUE(Q168)&gt;=94,VALUE(Q168)&lt;444), IF(VALUE(P168)&gt;=2,"***","**"),"*"),"")</f>
        <v/>
      </c>
      <c r="AE168" s="44"/>
      <c r="AF168" s="45"/>
      <c r="AG168" s="46" t="str">
        <f>IF(OR(F168&lt;1401,F168&gt;=1600),IF(AND(OR(AB168="*",AB168="***",AB168="E*",AB168="E***"),P168&gt;=2,T168&gt;-2.1),IF(AND(ISNUMBER(BD168),VALUE(BD168)&gt;2),"**","*"),""),"")</f>
        <v/>
      </c>
      <c r="AH168" s="30">
        <v>7</v>
      </c>
      <c r="AI168" s="47">
        <v>52</v>
      </c>
      <c r="AJ168" s="48" t="str">
        <f>IF(AND(S168&gt;=2,T168&gt;=0),IF(AND(ISNUMBER(BD168),VALUE(BD168)&gt;=3),IF(LEN(AQ168)&gt;0,"***","**"),"*"),"")</f>
        <v/>
      </c>
      <c r="AK168" s="42" t="str">
        <f>IF(AND(S168&gt;=3,AND(OR(AND(I168&lt;=7,I168-K168&gt;=3),AND(K168&lt;=7,K168-M168&gt;=3)),N168&lt;=4)),6,IF(S168&gt;=3,"3T",IF(AND(OR(AND(I168&lt;=7,I168-K168&gt;=3),AND(K168&lt;=7,K168-M168&gt;=3)),N168&lt;=4),"3P","")))</f>
        <v>3P</v>
      </c>
      <c r="AL168" s="46" t="str">
        <f>IF(OR(K168-M168&gt;=5,T168&gt;4.9,AND(K168-M168&gt;=1,T168&gt;5)),IF(P168&lt;-3,"***",IF(P168&lt;0,"**","*")),"")</f>
        <v/>
      </c>
      <c r="AM168" s="40">
        <v>52</v>
      </c>
      <c r="AN168" s="137" t="str">
        <f>CONCATENATE(IF(AND(OR(M168=1,M168=2,M168=3,M168=4),Q168&gt;=97.5),"G",IF(OR(AND(N168&lt;=3,M168&lt;8,T168&gt;-1.6,Q168&gt;=95,Q168&lt;300),AND(OR(M168=1,M168=2,M168=3),Q168&lt;97.5)),"GR","")),"*")</f>
        <v>G*</v>
      </c>
      <c r="AO168" s="29">
        <v>0</v>
      </c>
      <c r="AP168" s="28"/>
      <c r="AQ168" s="28"/>
      <c r="AR168" s="28"/>
      <c r="AS168" s="28"/>
      <c r="AT168" s="50" t="str">
        <f>IF(LEN(AN168)&gt;0,IF(AL168="**","$",IF(AL168="***",IF(LEN(AQ168)&gt;0,"$$$","$$"), "")), "")</f>
        <v/>
      </c>
      <c r="AU168" s="48" t="str">
        <f>CONCATENATE(IF(LEN(AN168)&gt;0,IF(AND(AD168="**",AB168="*"),IF(LEN(AQ168)&gt;0,"$$$","$$"),IF(AJ168="***","$$$",IF(AND(AJ168="**",AB168="*"),"$$",IF(AND(OR(AD168="**",AD168="***"),LEN(AQ168)&gt;0),"$$","")))),IF(AND(OR(AD168="**",AD168="***"),LEN(AQ168)&gt;0),"$$","")),IF(AND(T168&lt;2,AQ168="#"),"#",""))</f>
        <v/>
      </c>
      <c r="AV168" s="48" t="str">
        <f>IF(LEN(AN168)&gt;0,IF(AG168="**","$$",IF(AG168="***","$$$",IF(AD168="***",IF(OR(AB168="***",LEN(AQ168)&gt;0),"$$$",""),""))),"")</f>
        <v/>
      </c>
      <c r="AW168" s="26" t="s">
        <v>25</v>
      </c>
      <c r="AX168" s="51">
        <v>4.8</v>
      </c>
      <c r="AY168" s="52">
        <v>1143</v>
      </c>
      <c r="AZ168" s="24" t="s">
        <v>59</v>
      </c>
      <c r="BA168" s="29">
        <v>90.145742570383405</v>
      </c>
      <c r="BB168" s="136">
        <v>96.215742570383398</v>
      </c>
      <c r="BC168" s="54" t="s">
        <v>2861</v>
      </c>
      <c r="BD168" s="29">
        <v>1</v>
      </c>
      <c r="BE168" s="55"/>
      <c r="BF168" s="55"/>
      <c r="BG168" s="55"/>
      <c r="BH168" s="55"/>
      <c r="BI168" s="188" t="s">
        <v>2862</v>
      </c>
      <c r="BJ168" s="69" t="s">
        <v>976</v>
      </c>
      <c r="BK168" s="68" t="s">
        <v>774</v>
      </c>
      <c r="BL168" s="69" t="s">
        <v>669</v>
      </c>
      <c r="BM168" s="68" t="s">
        <v>1884</v>
      </c>
      <c r="BN168" s="68"/>
      <c r="BO168" s="17"/>
      <c r="BP168" s="29">
        <v>127</v>
      </c>
      <c r="BQ168" s="29">
        <v>0</v>
      </c>
      <c r="BR168" s="56">
        <v>93.95</v>
      </c>
      <c r="BS168" s="57" t="s">
        <v>75</v>
      </c>
      <c r="BT168" s="26" t="s">
        <v>166</v>
      </c>
      <c r="BU168" s="26"/>
      <c r="BV168" s="26"/>
      <c r="BW168" s="26"/>
      <c r="BX168" s="17"/>
      <c r="BY168" s="17"/>
      <c r="BZ168" s="49" t="str">
        <f>IF(AND(S168&gt;=3,AND(OR(AND(I168&lt;=7,I168-K168&gt;=3),AND(K168&lt;=7,K168-M168&gt;=3)),N168&lt;=4)),6,IF(S168&gt;=3,"3T",IF(AND(OR(AND(I168&lt;=7,I168-K168&gt;=3),AND(K168&lt;=7,K168-M168&gt;=3)),N168&lt;=4),"3P","")))</f>
        <v>3P</v>
      </c>
    </row>
    <row r="169" spans="1:78" ht="15" customHeight="1" x14ac:dyDescent="0.25">
      <c r="A169" s="162"/>
      <c r="B169" s="155"/>
      <c r="C169" s="155"/>
      <c r="D169" s="155"/>
      <c r="E169" s="155"/>
      <c r="F169" s="155"/>
      <c r="G169" s="155"/>
      <c r="H169" s="155"/>
      <c r="I169" s="155"/>
      <c r="J169" s="155"/>
      <c r="K169" s="155"/>
      <c r="L169" s="155"/>
      <c r="M169" s="155"/>
      <c r="N169" s="155"/>
      <c r="O169" s="155"/>
      <c r="P169" s="155"/>
      <c r="Q169" s="155"/>
      <c r="R169" s="155"/>
      <c r="S169" s="155"/>
      <c r="T169" s="155"/>
      <c r="U169" s="155"/>
      <c r="V169" s="155"/>
      <c r="W169" s="155"/>
      <c r="X169" s="155"/>
      <c r="Y169" s="155"/>
      <c r="Z169" s="155"/>
      <c r="AA169" s="155"/>
      <c r="AB169" s="155"/>
      <c r="AC169" s="155"/>
      <c r="AD169" s="155"/>
      <c r="AE169" s="155"/>
      <c r="AF169" s="155"/>
      <c r="AG169" s="155"/>
      <c r="AH169" s="155"/>
      <c r="AI169" s="155"/>
      <c r="AJ169" s="155"/>
      <c r="AK169" s="155"/>
      <c r="AL169" s="155"/>
      <c r="AM169" s="155"/>
      <c r="AN169" s="155"/>
      <c r="AO169" s="155"/>
      <c r="AP169" s="155"/>
      <c r="AQ169" s="155"/>
      <c r="AR169" s="155"/>
      <c r="AS169" s="155"/>
      <c r="AT169" s="155"/>
      <c r="AU169" s="155"/>
      <c r="AV169" s="155"/>
      <c r="AW169" s="155"/>
      <c r="AX169" s="155"/>
      <c r="AY169" s="155"/>
      <c r="AZ169" s="155"/>
      <c r="BA169" s="155"/>
      <c r="BB169" s="155"/>
      <c r="BC169" s="155"/>
      <c r="BD169" s="155"/>
      <c r="BE169" s="155"/>
      <c r="BF169" s="155"/>
      <c r="BG169" s="155"/>
      <c r="BH169" s="155"/>
      <c r="BI169" s="155"/>
      <c r="BJ169" s="155"/>
      <c r="BK169" s="155"/>
      <c r="BL169" s="155"/>
      <c r="BM169" s="155"/>
      <c r="BN169" s="155"/>
      <c r="BO169" s="155"/>
      <c r="BP169" s="155"/>
      <c r="BQ169" s="155"/>
      <c r="BR169" s="155"/>
      <c r="BS169" s="155"/>
      <c r="BT169" s="155"/>
      <c r="BU169" s="155"/>
      <c r="BV169" s="155"/>
      <c r="BW169" s="155"/>
      <c r="BX169" s="155"/>
      <c r="BY169" s="17"/>
      <c r="BZ169" s="49"/>
    </row>
    <row r="170" spans="1:78" ht="46.5" x14ac:dyDescent="0.25">
      <c r="A170" s="26" t="s">
        <v>2858</v>
      </c>
      <c r="B170" s="26" t="s">
        <v>118</v>
      </c>
      <c r="C170" s="27" t="s">
        <v>63</v>
      </c>
      <c r="D170" s="28"/>
      <c r="E170" s="28"/>
      <c r="F170" s="58">
        <v>1400</v>
      </c>
      <c r="G170" s="80">
        <v>1</v>
      </c>
      <c r="H170" s="31" t="s">
        <v>6</v>
      </c>
      <c r="I170" s="32">
        <v>4</v>
      </c>
      <c r="J170" s="33">
        <v>2</v>
      </c>
      <c r="K170" s="32">
        <v>3</v>
      </c>
      <c r="L170" s="33">
        <v>2</v>
      </c>
      <c r="M170" s="32">
        <v>2</v>
      </c>
      <c r="N170" s="33">
        <v>0</v>
      </c>
      <c r="O170" s="29">
        <v>-0.50000000000000699</v>
      </c>
      <c r="P170" s="29">
        <v>-0.96250000000001301</v>
      </c>
      <c r="Q170" s="35">
        <v>95.760907150827606</v>
      </c>
      <c r="R170" s="35">
        <v>-2.0695464245862598</v>
      </c>
      <c r="S170" s="37">
        <v>0</v>
      </c>
      <c r="T170" s="38">
        <v>1.3</v>
      </c>
      <c r="U170" s="29">
        <v>0.149999999999988</v>
      </c>
      <c r="V170" s="29">
        <v>1.2999999999999901</v>
      </c>
      <c r="W170" s="39"/>
      <c r="X170" s="40">
        <v>51</v>
      </c>
      <c r="Y170" s="72">
        <v>128</v>
      </c>
      <c r="Z170" s="29">
        <v>29</v>
      </c>
      <c r="AA170" s="26" t="s">
        <v>91</v>
      </c>
      <c r="AB170" s="41" t="s">
        <v>101</v>
      </c>
      <c r="AC170" s="42" t="str">
        <f>"" &amp; IF(AND(S170&lt;=-1.5,NOT(ISBLANK(AQ170))),"Z","")</f>
        <v/>
      </c>
      <c r="AD170" s="43" t="str">
        <f>IF(AND(ISNUMBER(BD170),VALUE(BD170)&gt;=3,VALUE(T170)&gt;=-0.5),IF(AND(VALUE(Q170)&gt;=94,VALUE(Q170)&lt;444), IF(VALUE(P170)&gt;=2,"***","**"),"*"),"")</f>
        <v/>
      </c>
      <c r="AE170" s="44"/>
      <c r="AF170" s="45" t="s">
        <v>102</v>
      </c>
      <c r="AG170" s="46" t="str">
        <f>IF(OR(F170&lt;1401,F170&gt;=1600),IF(AND(OR(AB170="*",AB170="***",AB170="E*",AB170="E***"),P170&gt;=2,T170&gt;-2.1),IF(AND(ISNUMBER(BD170),VALUE(BD170)&gt;2),"**","*"),""),"")</f>
        <v/>
      </c>
      <c r="AH170" s="30">
        <v>1</v>
      </c>
      <c r="AI170" s="47">
        <v>51</v>
      </c>
      <c r="AJ170" s="48" t="str">
        <f>IF(AND(S170&gt;=2,T170&gt;=0),IF(AND(ISNUMBER(BD170),VALUE(BD170)&gt;=3),IF(LEN(AQ170)&gt;0,"***","**"),"*"),"")</f>
        <v/>
      </c>
      <c r="AK170" s="42" t="str">
        <f>IF(AND(S170&gt;=3,AND(OR(AND(I170&lt;=7,I170-K170&gt;=3),AND(K170&lt;=7,K170-M170&gt;=3)),N170&lt;=4)),6,IF(S170&gt;=3,"3T",IF(AND(OR(AND(I170&lt;=7,I170-K170&gt;=3),AND(K170&lt;=7,K170-M170&gt;=3)),N170&lt;=4),"3P","")))</f>
        <v/>
      </c>
      <c r="AL170" s="46" t="str">
        <f>IF(OR(K170-M170&gt;=5,T170&gt;4.9,AND(K170-M170&gt;=1,T170&gt;5)),IF(P170&lt;-3,"***",IF(P170&lt;0,"**","*")),"")</f>
        <v/>
      </c>
      <c r="AM170" s="40">
        <v>51</v>
      </c>
      <c r="AN170" s="137" t="str">
        <f>IF(AND(OR(M170=1,M170=2,M170=3,M170=4),Q170&gt;=97.5),"G",IF(OR(AND(N170&lt;=3,M170&lt;8,T170&gt;-1.6,Q170&gt;=95,Q170&lt;300),AND(OR(M170=1,M170=2,M170=3),Q170&lt;97.5)),"GR",""))</f>
        <v>GR</v>
      </c>
      <c r="AO170" s="29">
        <v>0</v>
      </c>
      <c r="AP170" s="28"/>
      <c r="AQ170" s="28"/>
      <c r="AR170" s="28"/>
      <c r="AS170" s="28"/>
      <c r="AT170" s="50" t="str">
        <f>IF(LEN(AN170)&gt;0,IF(AL170="**","$",IF(AL170="***",IF(LEN(AQ170)&gt;0,"$$$","$$"), "")), "")</f>
        <v/>
      </c>
      <c r="AU170" s="48" t="str">
        <f>CONCATENATE(IF(LEN(AN170)&gt;0,IF(AND(AD170="**",AB170="*"),IF(LEN(AQ170)&gt;0,"$$$","$$"),IF(AJ170="***","$$$",IF(AND(AJ170="**",AB170="*"),"$$",IF(AND(OR(AD170="**",AD170="***"),LEN(AQ170)&gt;0),"$$","")))),IF(AND(OR(AD170="**",AD170="***"),LEN(AQ170)&gt;0),"$$","")),IF(AND(T170&lt;2,AQ170="#"),"#",""))</f>
        <v/>
      </c>
      <c r="AV170" s="48" t="str">
        <f>IF(LEN(AN170)&gt;0,IF(AG170="**","$$",IF(AG170="***","$$$",IF(AD170="***",IF(OR(AB170="***",LEN(AQ170)&gt;0),"$$$",""),""))),"")</f>
        <v/>
      </c>
      <c r="AW170" s="26" t="s">
        <v>6</v>
      </c>
      <c r="AX170" s="51">
        <v>3.8</v>
      </c>
      <c r="AY170" s="52">
        <v>1133</v>
      </c>
      <c r="AZ170" s="24" t="s">
        <v>59</v>
      </c>
      <c r="BA170" s="29">
        <v>88.460907150827495</v>
      </c>
      <c r="BB170" s="141">
        <v>93.927573817494107</v>
      </c>
      <c r="BC170" s="54" t="s">
        <v>232</v>
      </c>
      <c r="BD170" s="29">
        <v>1</v>
      </c>
      <c r="BE170" s="55"/>
      <c r="BF170" s="55"/>
      <c r="BG170" s="55"/>
      <c r="BH170" s="55"/>
      <c r="BI170" s="188" t="s">
        <v>2863</v>
      </c>
      <c r="BJ170" s="69" t="s">
        <v>2170</v>
      </c>
      <c r="BK170" s="69" t="s">
        <v>390</v>
      </c>
      <c r="BL170" s="68" t="s">
        <v>71</v>
      </c>
      <c r="BM170" s="68" t="s">
        <v>2199</v>
      </c>
      <c r="BN170" s="68"/>
      <c r="BO170" s="17"/>
      <c r="BP170" s="29">
        <v>128</v>
      </c>
      <c r="BQ170" s="29">
        <v>0</v>
      </c>
      <c r="BR170" s="56">
        <v>98.65</v>
      </c>
      <c r="BS170" s="76" t="s">
        <v>126</v>
      </c>
      <c r="BT170" s="26"/>
      <c r="BU170" s="26"/>
      <c r="BV170" s="26"/>
      <c r="BW170" s="26"/>
      <c r="BX170" s="17"/>
      <c r="BY170" s="17"/>
      <c r="BZ170" s="49" t="str">
        <f>IF(AND(S170&gt;=3,AND(OR(AND(I170&lt;=7,I170-K170&gt;=3),AND(K170&lt;=7,K170-M170&gt;=3)),N170&lt;=4)),6,IF(S170&gt;=3,"3T",IF(AND(OR(AND(I170&lt;=7,I170-K170&gt;=3),AND(K170&lt;=7,K170-M170&gt;=3)),N170&lt;=4),"3P","")))</f>
        <v/>
      </c>
    </row>
    <row r="171" spans="1:78" ht="39" customHeight="1" x14ac:dyDescent="0.25">
      <c r="A171" s="162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BI171" s="155"/>
      <c r="BJ171" s="155"/>
      <c r="BK171" s="155"/>
      <c r="BL171" s="155"/>
      <c r="BM171" s="155"/>
      <c r="BN171" s="155"/>
      <c r="BO171" s="155"/>
      <c r="BP171" s="155"/>
      <c r="BQ171" s="155"/>
      <c r="BR171" s="155"/>
      <c r="BS171" s="155"/>
      <c r="BT171" s="155"/>
      <c r="BU171" s="155"/>
      <c r="BV171" s="155"/>
      <c r="BW171" s="155"/>
      <c r="BX171" s="155"/>
      <c r="BY171" s="17"/>
      <c r="BZ171" s="49"/>
    </row>
    <row r="172" spans="1:78" ht="46.5" x14ac:dyDescent="0.25">
      <c r="A172" s="26" t="s">
        <v>2858</v>
      </c>
      <c r="B172" s="26" t="s">
        <v>377</v>
      </c>
      <c r="C172" s="27" t="s">
        <v>63</v>
      </c>
      <c r="D172" s="28"/>
      <c r="E172" s="28"/>
      <c r="F172" s="29">
        <v>1200</v>
      </c>
      <c r="G172" s="30">
        <v>9</v>
      </c>
      <c r="H172" s="31" t="s">
        <v>6</v>
      </c>
      <c r="I172" s="59">
        <v>7</v>
      </c>
      <c r="J172" s="33">
        <v>4</v>
      </c>
      <c r="K172" s="59">
        <v>7</v>
      </c>
      <c r="L172" s="33">
        <v>3</v>
      </c>
      <c r="M172" s="59">
        <v>2</v>
      </c>
      <c r="N172" s="33">
        <v>0</v>
      </c>
      <c r="O172" s="29">
        <v>0.29999999999999399</v>
      </c>
      <c r="P172" s="29">
        <v>-0.13333333333331901</v>
      </c>
      <c r="Q172" s="35">
        <v>97.492982444293801</v>
      </c>
      <c r="R172" s="35">
        <v>-1.05350877785312</v>
      </c>
      <c r="S172" s="37">
        <v>1</v>
      </c>
      <c r="T172" s="38">
        <v>3.15</v>
      </c>
      <c r="U172" s="29">
        <v>0.19999999999999599</v>
      </c>
      <c r="V172" s="29">
        <v>2.6</v>
      </c>
      <c r="W172" s="39"/>
      <c r="X172" s="40">
        <v>53</v>
      </c>
      <c r="Y172" s="72">
        <v>129</v>
      </c>
      <c r="Z172" s="87">
        <v>147</v>
      </c>
      <c r="AA172" s="26" t="s">
        <v>192</v>
      </c>
      <c r="AB172" s="41" t="s">
        <v>65</v>
      </c>
      <c r="AC172" s="42" t="str">
        <f>"" &amp; IF(AND(S172&lt;=-1.5,NOT(ISBLANK(AQ172))),"Z","")</f>
        <v/>
      </c>
      <c r="AD172" s="43" t="str">
        <f>IF(AND(ISNUMBER(BD172),VALUE(BD172)&gt;=3,VALUE(T172)&gt;=-0.5),IF(AND(VALUE(Q172)&gt;=94,VALUE(Q172)&lt;444), IF(VALUE(P172)&gt;=2,"***","**"),"*"),"")</f>
        <v/>
      </c>
      <c r="AE172" s="44"/>
      <c r="AF172" s="45" t="s">
        <v>102</v>
      </c>
      <c r="AG172" s="46" t="str">
        <f>IF(OR(F172&lt;1401,F172&gt;=1600),IF(AND(OR(AB172="*",AB172="***",AB172="E*",AB172="E***"),P172&gt;=2,T172&gt;-2.1),IF(AND(ISNUMBER(BD172),VALUE(BD172)&gt;2),"**","*"),""),"")</f>
        <v/>
      </c>
      <c r="AH172" s="30">
        <v>9</v>
      </c>
      <c r="AI172" s="47">
        <v>53</v>
      </c>
      <c r="AJ172" s="48" t="str">
        <f>IF(AND(S172&gt;=2,T172&gt;=0),IF(AND(ISNUMBER(BD172),VALUE(BD172)&gt;=3),IF(LEN(AQ172)&gt;0,"***","**"),"*"),"")</f>
        <v/>
      </c>
      <c r="AK172" s="42" t="str">
        <f>IF(AND(S172&gt;=3,AND(OR(AND(I172&lt;=7,I172-K172&gt;=3),AND(K172&lt;=7,K172-M172&gt;=3)),N172&lt;=4)),6,IF(S172&gt;=3,"3T",IF(AND(OR(AND(I172&lt;=7,I172-K172&gt;=3),AND(K172&lt;=7,K172-M172&gt;=3)),N172&lt;=4),"3P","")))</f>
        <v>3P</v>
      </c>
      <c r="AL172" s="46" t="str">
        <f>IF(OR(K172-M172&gt;=5,T172&gt;4.9,AND(K172-M172&gt;=1,T172&gt;5)),IF(P172&lt;-3,"***",IF(P172&lt;0,"**","*")),"")</f>
        <v>**</v>
      </c>
      <c r="AM172" s="40">
        <v>53</v>
      </c>
      <c r="AN172" s="81" t="str">
        <f>IF(AND(OR(M172=1,M172=2,M172=3,M172=4),Q172&gt;=97.5),"G",IF(OR(AND(N172&lt;=3,M172&lt;8,T172&gt;-1.6,Q172&gt;=95,Q172&lt;300),AND(OR(M172=1,M172=2,M172=3),Q172&lt;97.5)),"GR",""))</f>
        <v>GR</v>
      </c>
      <c r="AO172" s="29">
        <v>0</v>
      </c>
      <c r="AP172" s="28"/>
      <c r="AQ172" s="28"/>
      <c r="AR172" s="28"/>
      <c r="AS172" s="28"/>
      <c r="AT172" s="50" t="str">
        <f>IF(LEN(AN172)&gt;0,IF(AL172="**","$",IF(AL172="***",IF(LEN(AQ172)&gt;0,"$$$","$$"), "")), "")</f>
        <v>$</v>
      </c>
      <c r="AU172" s="48" t="str">
        <f>CONCATENATE(IF(LEN(AN172)&gt;0,IF(AND(AD172="**",AB172="*"),IF(LEN(AQ172)&gt;0,"$$$","$$"),IF(AJ172="***","$$$",IF(AND(AJ172="**",AB172="*"),"$$",IF(AND(OR(AD172="**",AD172="***"),LEN(AQ172)&gt;0),"$$","")))),IF(AND(OR(AD172="**",AD172="***"),LEN(AQ172)&gt;0),"$$","")),IF(AND(T172&lt;2,AQ172="#"),"#",""))</f>
        <v/>
      </c>
      <c r="AV172" s="48" t="str">
        <f>IF(LEN(AN172)&gt;0,IF(AG172="**","$$",IF(AG172="***","$$$",IF(AD172="***",IF(OR(AB172="***",LEN(AQ172)&gt;0),"$$$",""),""))),"")</f>
        <v/>
      </c>
      <c r="AW172" s="26" t="s">
        <v>6</v>
      </c>
      <c r="AX172" s="51">
        <v>3.6</v>
      </c>
      <c r="AY172" s="79">
        <v>1149</v>
      </c>
      <c r="AZ172" s="24" t="s">
        <v>59</v>
      </c>
      <c r="BA172" s="29">
        <v>89.692982444293705</v>
      </c>
      <c r="BB172" s="53">
        <v>96.6949824442937</v>
      </c>
      <c r="BC172" s="54" t="s">
        <v>2864</v>
      </c>
      <c r="BD172" s="29">
        <v>2</v>
      </c>
      <c r="BE172" s="55"/>
      <c r="BF172" s="55"/>
      <c r="BG172" s="55"/>
      <c r="BH172" s="55"/>
      <c r="BI172" s="190" t="s">
        <v>2865</v>
      </c>
      <c r="BJ172" s="68" t="s">
        <v>486</v>
      </c>
      <c r="BK172" s="68" t="s">
        <v>1259</v>
      </c>
      <c r="BL172" s="69" t="s">
        <v>1167</v>
      </c>
      <c r="BM172" s="68" t="s">
        <v>1189</v>
      </c>
      <c r="BN172" s="68"/>
      <c r="BO172" s="17"/>
      <c r="BP172" s="29">
        <v>129</v>
      </c>
      <c r="BQ172" s="29">
        <v>0</v>
      </c>
      <c r="BR172" s="56">
        <v>95.65</v>
      </c>
      <c r="BS172" s="76" t="s">
        <v>108</v>
      </c>
      <c r="BT172" s="26"/>
      <c r="BU172" s="26"/>
      <c r="BV172" s="26"/>
      <c r="BW172" s="26"/>
      <c r="BX172" s="17"/>
      <c r="BY172" s="17"/>
      <c r="BZ172" s="49" t="str">
        <f>IF(AND(S172&gt;=3,AND(OR(AND(I172&lt;=7,I172-K172&gt;=3),AND(K172&lt;=7,K172-M172&gt;=3)),N172&lt;=4)),6,IF(S172&gt;=3,"3T",IF(AND(OR(AND(I172&lt;=7,I172-K172&gt;=3),AND(K172&lt;=7,K172-M172&gt;=3)),N172&lt;=4),"3P","")))</f>
        <v>3P</v>
      </c>
    </row>
    <row r="173" spans="1:78" ht="46.5" x14ac:dyDescent="0.25">
      <c r="A173" s="26" t="s">
        <v>2858</v>
      </c>
      <c r="B173" s="26" t="s">
        <v>551</v>
      </c>
      <c r="C173" s="27" t="s">
        <v>77</v>
      </c>
      <c r="D173" s="28"/>
      <c r="E173" s="28"/>
      <c r="F173" s="58">
        <v>1400</v>
      </c>
      <c r="G173" s="30">
        <v>6</v>
      </c>
      <c r="H173" s="31" t="s">
        <v>6</v>
      </c>
      <c r="I173" s="32">
        <v>9</v>
      </c>
      <c r="J173" s="33">
        <v>7</v>
      </c>
      <c r="K173" s="32">
        <v>10</v>
      </c>
      <c r="L173" s="33">
        <v>6</v>
      </c>
      <c r="M173" s="32">
        <v>9</v>
      </c>
      <c r="N173" s="33">
        <v>4</v>
      </c>
      <c r="O173" s="29">
        <v>-3.55</v>
      </c>
      <c r="P173" s="29">
        <v>-2.1</v>
      </c>
      <c r="Q173" s="35">
        <v>93.652387766002406</v>
      </c>
      <c r="R173" s="35">
        <v>-0.12380611699882101</v>
      </c>
      <c r="S173" s="37">
        <v>1</v>
      </c>
      <c r="T173" s="38">
        <v>2.25</v>
      </c>
      <c r="U173" s="29">
        <v>0.29999999999999399</v>
      </c>
      <c r="V173" s="29">
        <v>2.0499999999999998</v>
      </c>
      <c r="W173" s="39"/>
      <c r="X173" s="62">
        <v>55</v>
      </c>
      <c r="Y173" s="29">
        <v>130</v>
      </c>
      <c r="Z173" s="29">
        <v>24</v>
      </c>
      <c r="AA173" s="26" t="s">
        <v>57</v>
      </c>
      <c r="AB173" s="41" t="s">
        <v>58</v>
      </c>
      <c r="AC173" s="42" t="str">
        <f>"" &amp; IF(AND(S173&lt;=-1.5,NOT(ISBLANK(AQ173))),"Z","")</f>
        <v/>
      </c>
      <c r="AD173" s="48" t="str">
        <f>IF(AND(ISNUMBER(BD173),VALUE(BD173)&gt;=3,VALUE(T173)&gt;=-0.5),IF(AND(VALUE(Q173)&gt;=94,VALUE(Q173)&lt;444), IF(VALUE(P173)&gt;=2,"***","**"),"*"),"")</f>
        <v>*</v>
      </c>
      <c r="AE173" s="48" t="str">
        <f>IF(AND(BD173&gt;2,OR(ISNUMBER(SEARCH("P",AA173)),ISNUMBER(SEARCH("EP",AA173)),ISNUMBER(SEARCH("E",AA173)))),"WP@",IF(BD173&gt;2,"W@",IF(OR(ISNUMBER(SEARCH("P",AA173)),ISNUMBER(SEARCH("EP",AA173)),ISNUMBER(SEARCH("E",AA173))),"P@","@")))</f>
        <v>W@</v>
      </c>
      <c r="AF173" s="45"/>
      <c r="AG173" s="46" t="str">
        <f>IF(OR(F173&lt;1401,F173&gt;=1600),IF(AND(OR(AB173="*",AB173="***",AB173="E*",AB173="E***"),P173&gt;=2,T173&gt;-2.1),IF(AND(ISNUMBER(BD173),VALUE(BD173)&gt;2),"**","*"),""),"")</f>
        <v/>
      </c>
      <c r="AH173" s="30">
        <v>6</v>
      </c>
      <c r="AI173" s="62">
        <v>55</v>
      </c>
      <c r="AJ173" s="48" t="str">
        <f>IF(AND(S173&gt;=2,T173&gt;=0),IF(AND(ISNUMBER(BD173),VALUE(BD173)&gt;=3),IF(LEN(AQ173)&gt;0,"***","**"),"*"),"")</f>
        <v/>
      </c>
      <c r="AK173" s="42" t="str">
        <f>IF(AND(S173&gt;=3,AND(OR(AND(I173&lt;=7,I173-K173&gt;=3),AND(K173&lt;=7,K173-M173&gt;=3)),N173&lt;=4)),6,IF(S173&gt;=3,"3T",IF(AND(OR(AND(I173&lt;=7,I173-K173&gt;=3),AND(K173&lt;=7,K173-M173&gt;=3)),N173&lt;=4),"3P","")))</f>
        <v/>
      </c>
      <c r="AL173" s="63" t="str">
        <f>IF(OR(K173-M173&gt;=5,T173&gt;4.9,AND(K173-M173&gt;=1,T173&gt;5)),IF(P173&lt;-3,"***",IF(P173&lt;0,"**","*")),"")</f>
        <v/>
      </c>
      <c r="AM173" s="62">
        <v>55</v>
      </c>
      <c r="AN173" s="49" t="str">
        <f>IF(AND(OR(M173=1,M173=2,M173=3,M173=4),Q173&gt;=97.5),"G",IF(OR(AND(N173&lt;=3,M173&lt;8,T173&gt;-1.6,Q173&gt;=95,Q173&lt;300),AND(OR(M173=1,M173=2,M173=3),Q173&lt;97.5)),"GR",""))</f>
        <v/>
      </c>
      <c r="AO173" s="29">
        <v>1</v>
      </c>
      <c r="AP173" s="28"/>
      <c r="AQ173" s="28"/>
      <c r="AR173" s="28" t="s">
        <v>34</v>
      </c>
      <c r="AS173" s="28"/>
      <c r="AT173" s="50" t="str">
        <f>IF(LEN(AN173)&gt;0,IF(AL173="**","$",IF(AL173="***",IF(LEN(AQ173)&gt;0,"$$$","$$"), "")), "")</f>
        <v/>
      </c>
      <c r="AU173" s="48" t="str">
        <f>CONCATENATE(IF(LEN(AN173)&gt;0,IF(AND(AD173="**",AB173="*"),IF(LEN(AQ173)&gt;0,"$$$","$$"),IF(AJ173="***","$$$",IF(AND(AJ173="**",AB173="*"),"$$",IF(AND(OR(AD173="**",AD173="***"),LEN(AQ173)&gt;0),"$$","")))),IF(AND(OR(AD173="**",AD173="***"),LEN(AQ173)&gt;0),"$$","")),IF(AND(T173&lt;2,AQ173="#"),"#",""))</f>
        <v/>
      </c>
      <c r="AV173" s="48" t="str">
        <f>IF(LEN(AN173)&gt;0,IF(AG173="**","$$",IF(AG173="***","$$$",IF(AD173="***",IF(OR(AB173="***",LEN(AQ173)&gt;0),"$$$",""),""))),"")</f>
        <v/>
      </c>
      <c r="AW173" s="26" t="s">
        <v>6</v>
      </c>
      <c r="AX173" s="51">
        <v>1.8</v>
      </c>
      <c r="AY173" s="65">
        <v>1162</v>
      </c>
      <c r="AZ173" s="24" t="s">
        <v>59</v>
      </c>
      <c r="BA173" s="29">
        <v>85.2523877660024</v>
      </c>
      <c r="BB173" s="66">
        <v>93.683054432668996</v>
      </c>
      <c r="BC173" s="54" t="s">
        <v>2866</v>
      </c>
      <c r="BD173" s="29">
        <v>3</v>
      </c>
      <c r="BE173" s="100">
        <v>16.417910447761201</v>
      </c>
      <c r="BF173" s="55"/>
      <c r="BG173" s="102">
        <v>67</v>
      </c>
      <c r="BH173" s="55"/>
      <c r="BI173" s="190" t="s">
        <v>554</v>
      </c>
      <c r="BJ173" s="68" t="s">
        <v>130</v>
      </c>
      <c r="BK173" s="68" t="s">
        <v>555</v>
      </c>
      <c r="BL173" s="69" t="s">
        <v>556</v>
      </c>
      <c r="BM173" s="68" t="s">
        <v>557</v>
      </c>
      <c r="BN173" s="68" t="s">
        <v>558</v>
      </c>
      <c r="BO173" s="17"/>
      <c r="BP173" s="29">
        <v>130</v>
      </c>
      <c r="BQ173" s="29">
        <v>1</v>
      </c>
      <c r="BR173" s="56">
        <v>91.8</v>
      </c>
      <c r="BS173" s="76" t="s">
        <v>88</v>
      </c>
      <c r="BT173" s="26"/>
      <c r="BU173" s="26"/>
      <c r="BV173" s="49" t="str">
        <f>IF(AND(BD173&gt;2,OR(ISNUMBER(SEARCH("P",AA173)),ISNUMBER(SEARCH("EP",AA173)),ISNUMBER(SEARCH("E",AA173)))),"WP@",IF(BD173&gt;2,"W@",IF(OR(ISNUMBER(SEARCH("P",AA173)),ISNUMBER(SEARCH("EP",AA173)),ISNUMBER(SEARCH("E",AA173))),"P@","@")))</f>
        <v>W@</v>
      </c>
      <c r="BW173" s="26"/>
      <c r="BX173" s="17"/>
      <c r="BY173" s="17"/>
      <c r="BZ173" s="49" t="str">
        <f>IF(AND(S173&gt;=3,AND(OR(AND(I173&lt;=7,I173-K173&gt;=3),AND(K173&lt;=7,K173-M173&gt;=3)),N173&lt;=4)),6,IF(S173&gt;=3,"3T",IF(AND(OR(AND(I173&lt;=7,I173-K173&gt;=3),AND(K173&lt;=7,K173-M173&gt;=3)),N173&lt;=4),"3P","")))</f>
        <v/>
      </c>
    </row>
    <row r="174" spans="1:78" ht="46.5" x14ac:dyDescent="0.25">
      <c r="A174" s="26" t="s">
        <v>2858</v>
      </c>
      <c r="B174" s="26" t="s">
        <v>191</v>
      </c>
      <c r="C174" s="27" t="s">
        <v>63</v>
      </c>
      <c r="D174" s="28"/>
      <c r="E174" s="28"/>
      <c r="F174" s="58">
        <v>1400</v>
      </c>
      <c r="G174" s="80">
        <v>8</v>
      </c>
      <c r="H174" s="31" t="s">
        <v>6</v>
      </c>
      <c r="I174" s="70">
        <v>4</v>
      </c>
      <c r="J174" s="71">
        <v>2</v>
      </c>
      <c r="K174" s="70">
        <v>4</v>
      </c>
      <c r="L174" s="71">
        <v>2</v>
      </c>
      <c r="M174" s="59">
        <v>2</v>
      </c>
      <c r="N174" s="33">
        <v>0</v>
      </c>
      <c r="O174" s="29">
        <v>3.69999999999997</v>
      </c>
      <c r="P174" s="29">
        <v>4.09374999999996</v>
      </c>
      <c r="Q174" s="36">
        <v>101.863491156812</v>
      </c>
      <c r="R174" s="36">
        <v>1.08174557840591</v>
      </c>
      <c r="S174" s="37">
        <v>0</v>
      </c>
      <c r="T174" s="38">
        <v>1.7</v>
      </c>
      <c r="U174" s="29">
        <v>-2.5</v>
      </c>
      <c r="V174" s="29">
        <v>-1.05</v>
      </c>
      <c r="W174" s="39"/>
      <c r="X174" s="40">
        <v>55</v>
      </c>
      <c r="Y174" s="72">
        <v>130</v>
      </c>
      <c r="Z174" s="29">
        <v>18</v>
      </c>
      <c r="AA174" s="26" t="s">
        <v>100</v>
      </c>
      <c r="AB174" s="41" t="s">
        <v>92</v>
      </c>
      <c r="AC174" s="42" t="str">
        <f>"i" &amp; IF(AND(S174&lt;=-1.5,NOT(ISBLANK(AQ174))),"Z","")</f>
        <v>i</v>
      </c>
      <c r="AD174" s="43" t="str">
        <f>IF(AND(ISNUMBER(BD174),VALUE(BD174)&gt;=3,VALUE(T174)&gt;=-0.5),IF(AND(VALUE(Q174)&gt;=94,VALUE(Q174)&lt;444), IF(VALUE(P174)&gt;=2,"***","**"),"*"),"")</f>
        <v>***</v>
      </c>
      <c r="AE174" s="48" t="str">
        <f>IF(AND(BD174&gt;2,OR(ISNUMBER(SEARCH("P",AA174)),ISNUMBER(SEARCH("EP",AA174)),ISNUMBER(SEARCH("E",AA174)))),"WP@",IF(BD174&gt;2,"W@",IF(OR(ISNUMBER(SEARCH("P",AA174)),ISNUMBER(SEARCH("EP",AA174)),ISNUMBER(SEARCH("E",AA174))),"P@","@")))</f>
        <v>WP@</v>
      </c>
      <c r="AF174" s="45" t="s">
        <v>93</v>
      </c>
      <c r="AG174" s="46" t="str">
        <f>IF(OR(F174&lt;1401,F174&gt;=1600),IF(AND(OR(AB174="*",AB174="***",AB174="E*",AB174="E***"),P174&gt;=2,T174&gt;-2.1),IF(AND(ISNUMBER(BD174),VALUE(BD174)&gt;2),"**","*"),""),"")</f>
        <v>**</v>
      </c>
      <c r="AH174" s="30">
        <v>8</v>
      </c>
      <c r="AI174" s="47">
        <v>55</v>
      </c>
      <c r="AJ174" s="48" t="str">
        <f>IF(AND(S174&gt;=2,T174&gt;=0),IF(AND(ISNUMBER(BD174),VALUE(BD174)&gt;=3),IF(LEN(AQ174)&gt;0,"***","**"),"*"),"")</f>
        <v/>
      </c>
      <c r="AK174" s="42" t="str">
        <f>IF(AND(S174&gt;=3,AND(OR(AND(I174&lt;=7,I174-K174&gt;=3),AND(K174&lt;=7,K174-M174&gt;=3)),N174&lt;=4)),6,IF(S174&gt;=3,"3T",IF(AND(OR(AND(I174&lt;=7,I174-K174&gt;=3),AND(K174&lt;=7,K174-M174&gt;=3)),N174&lt;=4),"3P","")))</f>
        <v/>
      </c>
      <c r="AL174" s="46" t="str">
        <f>IF(OR(K174-M174&gt;=5,T174&gt;4.9,AND(K174-M174&gt;=1,T174&gt;5)),IF(P174&lt;-3,"***",IF(P174&lt;0,"**","*")),"")</f>
        <v/>
      </c>
      <c r="AM174" s="40">
        <v>55</v>
      </c>
      <c r="AN174" s="103" t="str">
        <f>IF(AND(OR(M174=1,M174=2,M174=3,M174=4),Q174&gt;=97.5),"G",IF(OR(AND(N174&lt;=3,M174&lt;8,T174&gt;-1.6,Q174&gt;=95,Q174&lt;300),AND(OR(M174=1,M174=2,M174=3),Q174&lt;97.5)),"GR",""))</f>
        <v>G</v>
      </c>
      <c r="AO174" s="29">
        <v>0</v>
      </c>
      <c r="AP174" s="28" t="s">
        <v>32</v>
      </c>
      <c r="AQ174" s="28"/>
      <c r="AR174" s="28"/>
      <c r="AS174" s="28" t="s">
        <v>168</v>
      </c>
      <c r="AT174" s="50" t="str">
        <f>IF(LEN(AN174)&gt;0,IF(AL174="**","$",IF(AL174="***",IF(LEN(AQ174)&gt;0,"$$$","$$"), "")), "")</f>
        <v/>
      </c>
      <c r="AU174" s="48" t="str">
        <f>CONCATENATE(IF(LEN(AN174)&gt;0,IF(AND(AD174="**",AB174="*"),IF(LEN(AQ174)&gt;0,"$$$","$$"),IF(AJ174="***","$$$",IF(AND(AJ174="**",AB174="*"),"$$",IF(AND(OR(AD174="**",AD174="***"),LEN(AQ174)&gt;0),"$$","")))),IF(AND(OR(AD174="**",AD174="***"),LEN(AQ174)&gt;0),"$$","")),IF(AND(T174&lt;2,AQ174="#"),"#",""))</f>
        <v/>
      </c>
      <c r="AV174" s="48" t="str">
        <f>IF(LEN(AN174)&gt;0,IF(AG174="**","$$",IF(AG174="***","$$$",IF(AD174="***",IF(OR(AB174="***",LEN(AQ174)&gt;0),"$$$",""),""))),"")</f>
        <v>$$</v>
      </c>
      <c r="AW174" s="26" t="s">
        <v>6</v>
      </c>
      <c r="AX174" s="64">
        <v>3.3</v>
      </c>
      <c r="AY174" s="79">
        <v>1148</v>
      </c>
      <c r="AZ174" s="24" t="s">
        <v>59</v>
      </c>
      <c r="BA174" s="29">
        <v>94.563491156811807</v>
      </c>
      <c r="BB174" s="66">
        <v>106.030157823479</v>
      </c>
      <c r="BC174" s="54" t="s">
        <v>2867</v>
      </c>
      <c r="BD174" s="29">
        <v>3</v>
      </c>
      <c r="BE174" s="100">
        <v>30</v>
      </c>
      <c r="BF174" s="101">
        <v>60</v>
      </c>
      <c r="BG174" s="102">
        <v>10</v>
      </c>
      <c r="BH174" s="102">
        <v>10</v>
      </c>
      <c r="BI174" s="190" t="s">
        <v>2868</v>
      </c>
      <c r="BJ174" s="68" t="s">
        <v>105</v>
      </c>
      <c r="BK174" s="68" t="s">
        <v>402</v>
      </c>
      <c r="BL174" s="68" t="s">
        <v>186</v>
      </c>
      <c r="BM174" s="68" t="s">
        <v>196</v>
      </c>
      <c r="BN174" s="68"/>
      <c r="BO174" s="17"/>
      <c r="BP174" s="29">
        <v>130</v>
      </c>
      <c r="BQ174" s="29">
        <v>0</v>
      </c>
      <c r="BR174" s="56">
        <v>103.05</v>
      </c>
      <c r="BS174" s="76" t="s">
        <v>126</v>
      </c>
      <c r="BT174" s="26"/>
      <c r="BU174" s="26"/>
      <c r="BV174" s="49" t="str">
        <f>IF(AND(BD174&gt;2,OR(ISNUMBER(SEARCH("P",AA174)),ISNUMBER(SEARCH("EP",AA174)),ISNUMBER(SEARCH("E",AA174)))),"WP@",IF(BD174&gt;2,"W@",IF(OR(ISNUMBER(SEARCH("P",AA174)),ISNUMBER(SEARCH("EP",AA174)),ISNUMBER(SEARCH("E",AA174))),"P@","@")))</f>
        <v>WP@</v>
      </c>
      <c r="BW174" s="26"/>
      <c r="BX174" s="17"/>
      <c r="BY174" s="17"/>
      <c r="BZ174" s="49" t="str">
        <f>IF(AND(S174&gt;=3,AND(OR(AND(I174&lt;=7,I174-K174&gt;=3),AND(K174&lt;=7,K174-M174&gt;=3)),N174&lt;=4)),6,IF(S174&gt;=3,"3T",IF(AND(OR(AND(I174&lt;=7,I174-K174&gt;=3),AND(K174&lt;=7,K174-M174&gt;=3)),N174&lt;=4),"3P","")))</f>
        <v/>
      </c>
    </row>
    <row r="175" spans="1:78" ht="46.5" x14ac:dyDescent="0.25">
      <c r="A175" s="26" t="s">
        <v>2858</v>
      </c>
      <c r="B175" s="110" t="s">
        <v>403</v>
      </c>
      <c r="C175" s="27" t="s">
        <v>165</v>
      </c>
      <c r="D175" s="28"/>
      <c r="E175" s="28"/>
      <c r="F175" s="58">
        <v>1400</v>
      </c>
      <c r="G175" s="80">
        <v>8</v>
      </c>
      <c r="H175" s="31" t="s">
        <v>6</v>
      </c>
      <c r="I175" s="59">
        <v>10</v>
      </c>
      <c r="J175" s="33">
        <v>6</v>
      </c>
      <c r="K175" s="59">
        <v>11</v>
      </c>
      <c r="L175" s="33">
        <v>6</v>
      </c>
      <c r="M175" s="59">
        <v>1</v>
      </c>
      <c r="N175" s="33">
        <v>0</v>
      </c>
      <c r="O175" s="29">
        <v>0.54999999999999705</v>
      </c>
      <c r="P175" s="29">
        <v>-1.0357142857143</v>
      </c>
      <c r="Q175" s="35">
        <v>97.718380523985502</v>
      </c>
      <c r="R175" s="35">
        <v>-1.1408097380072499</v>
      </c>
      <c r="S175" s="37">
        <v>0</v>
      </c>
      <c r="T175" s="38">
        <v>6</v>
      </c>
      <c r="U175" s="29">
        <v>-0.95000000000000595</v>
      </c>
      <c r="V175" s="29">
        <v>3.85</v>
      </c>
      <c r="W175" s="39"/>
      <c r="X175" s="40">
        <v>57</v>
      </c>
      <c r="Y175" s="72">
        <v>132</v>
      </c>
      <c r="Z175" s="29">
        <v>12</v>
      </c>
      <c r="AA175" s="26" t="s">
        <v>57</v>
      </c>
      <c r="AB175" s="41" t="s">
        <v>58</v>
      </c>
      <c r="AC175" s="42" t="str">
        <f>"" &amp; IF(AND(S175&lt;=-1.5,NOT(ISBLANK(AQ175))),"Z","")</f>
        <v/>
      </c>
      <c r="AD175" s="43" t="str">
        <f>IF(AND(ISNUMBER(BD175),VALUE(BD175)&gt;=3,VALUE(T175)&gt;=-0.5),IF(AND(VALUE(Q175)&gt;=94,VALUE(Q175)&lt;444), IF(VALUE(P175)&gt;=2,"***","**"),"*"),"")</f>
        <v/>
      </c>
      <c r="AE175" s="48" t="str">
        <f>IF(AND(BD175&gt;2,OR(ISNUMBER(SEARCH("P",AA175)),ISNUMBER(SEARCH("EP",AA175)),ISNUMBER(SEARCH("E",AA175)))),"WP@",IF(BD175&gt;2,"W@",IF(OR(ISNUMBER(SEARCH("P",AA175)),ISNUMBER(SEARCH("EP",AA175)),ISNUMBER(SEARCH("E",AA175))),"P@","@")))</f>
        <v>@</v>
      </c>
      <c r="AF175" s="45" t="s">
        <v>102</v>
      </c>
      <c r="AG175" s="46" t="str">
        <f>IF(OR(F175&lt;1401,F175&gt;=1600),IF(AND(OR(AB175="*",AB175="***",AB175="E*",AB175="E***"),P175&gt;=2,T175&gt;-2.1),IF(AND(ISNUMBER(BD175),VALUE(BD175)&gt;2),"**","*"),""),"")</f>
        <v/>
      </c>
      <c r="AH175" s="30">
        <v>8</v>
      </c>
      <c r="AI175" s="47">
        <v>57</v>
      </c>
      <c r="AJ175" s="48" t="str">
        <f>IF(AND(S175&gt;=2,T175&gt;=0),IF(AND(ISNUMBER(BD175),VALUE(BD175)&gt;=3),IF(LEN(AQ175)&gt;0,"***","**"),"*"),"")</f>
        <v/>
      </c>
      <c r="AK175" s="42" t="str">
        <f>IF(AND(S175&gt;=3,AND(OR(AND(I175&lt;=7,I175-K175&gt;=3),AND(K175&lt;=7,K175-M175&gt;=3)),N175&lt;=4)),6,IF(S175&gt;=3,"3T",IF(AND(OR(AND(I175&lt;=7,I175-K175&gt;=3),AND(K175&lt;=7,K175-M175&gt;=3)),N175&lt;=4),"3P","")))</f>
        <v/>
      </c>
      <c r="AL175" s="46" t="str">
        <f>IF(OR(K175-M175&gt;=5,T175&gt;4.9,AND(K175-M175&gt;=1,T175&gt;5)),IF(P175&lt;-3,"***",IF(P175&lt;0,"**","*")),"")</f>
        <v>**</v>
      </c>
      <c r="AM175" s="40">
        <v>57</v>
      </c>
      <c r="AN175" s="120" t="str">
        <f>IF(AND(OR(M175=1,M175=2,M175=3,M175=4),Q175&gt;=97.5),"G",IF(OR(AND(N175&lt;=3,M175&lt;8,T175&gt;-1.6,Q175&gt;=95,Q175&lt;300),AND(OR(M175=1,M175=2,M175=3),Q175&lt;97.5)),"GR",""))</f>
        <v>G</v>
      </c>
      <c r="AO175" s="82">
        <v>1</v>
      </c>
      <c r="AP175" s="28"/>
      <c r="AQ175" s="28" t="s">
        <v>33</v>
      </c>
      <c r="AR175" s="28"/>
      <c r="AS175" s="28"/>
      <c r="AT175" s="50" t="str">
        <f>IF(LEN(AN175)&gt;0,IF(AL175="**","$",IF(AL175="***",IF(LEN(AQ175)&gt;0,"$$$","$$"), "")), "")</f>
        <v>$</v>
      </c>
      <c r="AU175" s="48" t="str">
        <f>CONCATENATE(IF(LEN(AN175)&gt;0,IF(AND(AD175="**",AB175="*"),IF(LEN(AQ175)&gt;0,"$$$","$$"),IF(AJ175="***","$$$",IF(AND(AJ175="**",AB175="*"),"$$",IF(AND(OR(AD175="**",AD175="***"),LEN(AQ175)&gt;0),"$$","")))),IF(AND(OR(AD175="**",AD175="***"),LEN(AQ175)&gt;0),"$$","")),IF(AND(T175&lt;2,AQ175="#"),"#",""))</f>
        <v/>
      </c>
      <c r="AV175" s="48" t="str">
        <f>IF(LEN(AN175)&gt;0,IF(AG175="**","$$",IF(AG175="***","$$$",IF(AD175="***",IF(OR(AB175="***",LEN(AQ175)&gt;0),"$$$",""),""))),"")</f>
        <v/>
      </c>
      <c r="AW175" s="26" t="s">
        <v>6</v>
      </c>
      <c r="AX175" s="51">
        <v>2.1</v>
      </c>
      <c r="AY175" s="52">
        <v>1156</v>
      </c>
      <c r="AZ175" s="24" t="s">
        <v>59</v>
      </c>
      <c r="BA175" s="29">
        <v>90.718380523985502</v>
      </c>
      <c r="BB175" s="66">
        <v>99.118380523985493</v>
      </c>
      <c r="BC175" s="54" t="s">
        <v>2869</v>
      </c>
      <c r="BD175" s="29">
        <v>1</v>
      </c>
      <c r="BE175" s="100">
        <v>16.6666666666667</v>
      </c>
      <c r="BF175" s="101">
        <v>42.424242424242401</v>
      </c>
      <c r="BG175" s="102">
        <v>162</v>
      </c>
      <c r="BH175" s="102">
        <v>33</v>
      </c>
      <c r="BI175" s="191" t="s">
        <v>2870</v>
      </c>
      <c r="BJ175" s="68" t="s">
        <v>406</v>
      </c>
      <c r="BK175" s="68" t="s">
        <v>407</v>
      </c>
      <c r="BL175" s="68" t="s">
        <v>408</v>
      </c>
      <c r="BM175" s="68" t="s">
        <v>409</v>
      </c>
      <c r="BN175" s="68"/>
      <c r="BO175" s="17"/>
      <c r="BP175" s="29">
        <v>132</v>
      </c>
      <c r="BQ175" s="82">
        <v>1</v>
      </c>
      <c r="BR175" s="56">
        <v>96.5</v>
      </c>
      <c r="BS175" s="57" t="s">
        <v>75</v>
      </c>
      <c r="BT175" s="26"/>
      <c r="BU175" s="26"/>
      <c r="BV175" s="49" t="str">
        <f>IF(AND(BD175&gt;2,OR(ISNUMBER(SEARCH("P",AA175)),ISNUMBER(SEARCH("EP",AA175)),ISNUMBER(SEARCH("E",AA175)))),"WP@",IF(BD175&gt;2,"W@",IF(OR(ISNUMBER(SEARCH("P",AA175)),ISNUMBER(SEARCH("EP",AA175)),ISNUMBER(SEARCH("E",AA175))),"P@","@")))</f>
        <v>@</v>
      </c>
      <c r="BW175" s="26"/>
      <c r="BX175" s="17"/>
      <c r="BY175" s="17"/>
      <c r="BZ175" s="49" t="str">
        <f>IF(AND(S175&gt;=3,AND(OR(AND(I175&lt;=7,I175-K175&gt;=3),AND(K175&lt;=7,K175-M175&gt;=3)),N175&lt;=4)),6,IF(S175&gt;=3,"3T",IF(AND(OR(AND(I175&lt;=7,I175-K175&gt;=3),AND(K175&lt;=7,K175-M175&gt;=3)),N175&lt;=4),"3P","")))</f>
        <v/>
      </c>
    </row>
    <row r="176" spans="1:78" ht="30" customHeight="1" x14ac:dyDescent="0.25">
      <c r="A176" s="156" t="s">
        <v>152</v>
      </c>
      <c r="B176" s="155"/>
      <c r="C176" s="155"/>
      <c r="D176" s="155"/>
      <c r="E176" s="155"/>
      <c r="F176" s="155"/>
      <c r="G176" s="155"/>
      <c r="H176" s="155"/>
      <c r="I176" s="155"/>
      <c r="J176" s="155"/>
      <c r="K176" s="155"/>
      <c r="L176" s="155"/>
      <c r="M176" s="155"/>
      <c r="N176" s="155"/>
      <c r="O176" s="155"/>
      <c r="P176" s="155"/>
      <c r="Q176" s="155"/>
      <c r="R176" s="155"/>
      <c r="S176" s="155"/>
      <c r="T176" s="155"/>
      <c r="U176" s="155"/>
      <c r="V176" s="155"/>
      <c r="W176" s="155"/>
      <c r="X176" s="155"/>
      <c r="Y176" s="155"/>
      <c r="Z176" s="155"/>
      <c r="AA176" s="155"/>
      <c r="AB176" s="155"/>
      <c r="AC176" s="155"/>
      <c r="AD176" s="155"/>
      <c r="AE176" s="155"/>
      <c r="AF176" s="155"/>
      <c r="AG176" s="155"/>
      <c r="AH176" s="155"/>
      <c r="AI176" s="155"/>
      <c r="AJ176" s="155"/>
      <c r="AK176" s="155"/>
      <c r="AL176" s="155"/>
      <c r="AM176" s="155"/>
      <c r="AN176" s="155"/>
      <c r="AO176" s="155"/>
      <c r="AP176" s="155"/>
      <c r="AQ176" s="155"/>
      <c r="AR176" s="155"/>
      <c r="AS176" s="155"/>
      <c r="AT176" s="155"/>
      <c r="AU176" s="155"/>
      <c r="AV176" s="155"/>
      <c r="AW176" s="155"/>
      <c r="AX176" s="155"/>
      <c r="AY176" s="155"/>
      <c r="AZ176" s="155"/>
      <c r="BA176" s="155"/>
      <c r="BB176" s="155"/>
      <c r="BC176" s="155"/>
      <c r="BD176" s="155"/>
      <c r="BE176" s="155"/>
      <c r="BF176" s="155"/>
      <c r="BG176" s="155"/>
      <c r="BH176" s="155"/>
      <c r="BI176" s="155"/>
      <c r="BJ176" s="155"/>
      <c r="BK176" s="155"/>
      <c r="BL176" s="155"/>
      <c r="BM176" s="155"/>
      <c r="BN176" s="155"/>
      <c r="BO176" s="155"/>
      <c r="BP176" s="155"/>
      <c r="BQ176" s="155"/>
      <c r="BR176" s="155"/>
      <c r="BS176" s="155"/>
      <c r="BT176" s="155"/>
      <c r="BU176" s="155"/>
      <c r="BV176" s="155"/>
      <c r="BW176" s="155"/>
      <c r="BX176" s="155"/>
      <c r="BY176" s="17"/>
      <c r="BZ176" s="49"/>
    </row>
    <row r="177" spans="1:78" ht="18.75" customHeight="1" x14ac:dyDescent="0.25">
      <c r="A177" s="17"/>
      <c r="B177" s="164" t="s">
        <v>58</v>
      </c>
      <c r="C177" s="164"/>
      <c r="D177" s="17"/>
      <c r="E177" s="17"/>
      <c r="F177" s="17"/>
      <c r="G177" s="17"/>
      <c r="H177" s="17"/>
      <c r="I177" s="89" t="s">
        <v>150</v>
      </c>
      <c r="J177" s="17"/>
      <c r="K177" s="17"/>
      <c r="L177" s="17"/>
      <c r="M177" s="17"/>
      <c r="N177" s="17"/>
      <c r="O177" s="17"/>
      <c r="P177" s="17"/>
      <c r="Q177" s="165" t="s">
        <v>199</v>
      </c>
      <c r="R177" s="165"/>
      <c r="S177" s="17"/>
      <c r="T177" s="90" t="s">
        <v>477</v>
      </c>
      <c r="U177" s="17"/>
      <c r="V177" s="17"/>
      <c r="W177" s="17"/>
      <c r="X177" s="91">
        <v>64</v>
      </c>
      <c r="Y177" s="113" t="s">
        <v>638</v>
      </c>
      <c r="Z177" s="95">
        <v>23</v>
      </c>
      <c r="AA177" s="104">
        <v>4</v>
      </c>
      <c r="AB177" s="17"/>
      <c r="AC177" s="17"/>
      <c r="AD177" s="17"/>
      <c r="AE177" s="17"/>
      <c r="AF177" s="17"/>
      <c r="AG177" s="17"/>
      <c r="AH177" s="17"/>
      <c r="AI177" s="91">
        <v>64</v>
      </c>
      <c r="AJ177" s="17"/>
      <c r="AK177" s="17"/>
      <c r="AL177" s="17"/>
      <c r="AM177" s="91">
        <v>64</v>
      </c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66">
        <v>0</v>
      </c>
      <c r="AY177" s="95">
        <v>1151</v>
      </c>
      <c r="AZ177" s="17"/>
      <c r="BA177" s="17"/>
      <c r="BB177" s="17"/>
      <c r="BC177" s="17"/>
      <c r="BD177" s="17"/>
      <c r="BE177" s="17"/>
      <c r="BF177" s="17"/>
      <c r="BG177" s="17"/>
      <c r="BH177" s="17"/>
      <c r="BI177" s="187"/>
      <c r="BJ177" s="17"/>
      <c r="BK177" s="17"/>
      <c r="BL177" s="17"/>
      <c r="BM177" s="17"/>
      <c r="BN177" s="17"/>
      <c r="BO177" s="17"/>
      <c r="BP177" s="113" t="s">
        <v>638</v>
      </c>
      <c r="BQ177" s="17"/>
      <c r="BR177" s="17"/>
      <c r="BS177" s="17"/>
      <c r="BT177" s="17"/>
      <c r="BU177" s="17"/>
      <c r="BV177" s="17"/>
      <c r="BW177" s="17"/>
      <c r="BX177" s="29">
        <v>0</v>
      </c>
      <c r="BY177" s="26" t="s">
        <v>149</v>
      </c>
      <c r="BZ177" s="17"/>
    </row>
    <row r="178" spans="1:78" x14ac:dyDescent="0.25">
      <c r="A178" s="17"/>
      <c r="B178" s="164"/>
      <c r="C178" s="164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68" t="s">
        <v>2871</v>
      </c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  <c r="AC178" s="168"/>
      <c r="AD178" s="168"/>
      <c r="AE178" s="168"/>
      <c r="AF178" s="168"/>
      <c r="AG178" s="168"/>
      <c r="AH178" s="168"/>
      <c r="AI178" s="168"/>
      <c r="AJ178" s="168"/>
      <c r="AK178" s="168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67"/>
      <c r="AY178" s="105" t="s">
        <v>340</v>
      </c>
      <c r="AZ178" s="17"/>
      <c r="BA178" s="17"/>
      <c r="BB178" s="17"/>
      <c r="BC178" s="17"/>
      <c r="BD178" s="17"/>
      <c r="BE178" s="17"/>
      <c r="BF178" s="17"/>
      <c r="BG178" s="17"/>
      <c r="BH178" s="17"/>
      <c r="BI178" s="18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</row>
    <row r="179" spans="1:78" ht="30" customHeight="1" x14ac:dyDescent="0.25">
      <c r="A179" s="163" t="s">
        <v>2872</v>
      </c>
      <c r="B179" s="153"/>
      <c r="C179" s="153"/>
      <c r="D179" s="153"/>
      <c r="E179" s="153"/>
      <c r="F179" s="153"/>
      <c r="G179" s="153"/>
      <c r="H179" s="153"/>
      <c r="I179" s="153"/>
      <c r="J179" s="153"/>
      <c r="K179" s="153"/>
      <c r="L179" s="153"/>
      <c r="M179" s="153"/>
      <c r="N179" s="153"/>
      <c r="O179" s="153"/>
      <c r="P179" s="153"/>
      <c r="Q179" s="153"/>
      <c r="R179" s="153"/>
      <c r="S179" s="153"/>
      <c r="T179" s="153"/>
      <c r="U179" s="153"/>
      <c r="V179" s="153"/>
      <c r="W179" s="153"/>
      <c r="X179" s="153"/>
      <c r="Y179" s="153"/>
      <c r="Z179" s="153"/>
      <c r="AA179" s="153"/>
      <c r="AB179" s="153"/>
      <c r="AC179" s="153"/>
      <c r="AD179" s="153"/>
      <c r="AE179" s="153"/>
      <c r="AF179" s="153"/>
      <c r="AG179" s="153"/>
      <c r="AH179" s="153"/>
      <c r="AI179" s="153"/>
      <c r="AJ179" s="153"/>
      <c r="AK179" s="153"/>
      <c r="AL179" s="153"/>
      <c r="AM179" s="153"/>
      <c r="AN179" s="153"/>
      <c r="AO179" s="153"/>
      <c r="AP179" s="153"/>
      <c r="AQ179" s="153"/>
      <c r="AR179" s="153"/>
      <c r="AS179" s="153"/>
      <c r="AT179" s="153"/>
      <c r="AU179" s="153"/>
      <c r="AV179" s="153"/>
      <c r="AW179" s="153"/>
      <c r="AX179" s="153"/>
      <c r="AY179" s="153"/>
      <c r="AZ179" s="153"/>
      <c r="BA179" s="153"/>
      <c r="BB179" s="153"/>
      <c r="BC179" s="153"/>
      <c r="BD179" s="153"/>
      <c r="BE179" s="153"/>
      <c r="BF179" s="153"/>
      <c r="BG179" s="153"/>
      <c r="BH179" s="153"/>
      <c r="BI179" s="153"/>
      <c r="BJ179" s="153"/>
      <c r="BK179" s="153"/>
      <c r="BL179" s="153"/>
      <c r="BM179" s="153"/>
      <c r="BN179" s="153"/>
      <c r="BO179" s="153"/>
      <c r="BP179" s="153"/>
      <c r="BQ179" s="153"/>
      <c r="BR179" s="153"/>
      <c r="BS179" s="153"/>
      <c r="BT179" s="153"/>
      <c r="BU179" s="153"/>
      <c r="BV179" s="153"/>
      <c r="BW179" s="153"/>
      <c r="BX179" s="153"/>
      <c r="BY179" s="17"/>
      <c r="BZ179" s="17"/>
    </row>
    <row r="180" spans="1:78" x14ac:dyDescent="0.25">
      <c r="A180" s="18" t="s">
        <v>1</v>
      </c>
      <c r="B180" s="18" t="s">
        <v>2</v>
      </c>
      <c r="C180" s="18" t="s">
        <v>3</v>
      </c>
      <c r="D180" s="19"/>
      <c r="E180" s="19"/>
      <c r="F180" s="18" t="s">
        <v>4</v>
      </c>
      <c r="G180" s="20" t="s">
        <v>5</v>
      </c>
      <c r="H180" s="21" t="s">
        <v>6</v>
      </c>
      <c r="I180" s="154" t="s">
        <v>7</v>
      </c>
      <c r="J180" s="155"/>
      <c r="K180" s="155"/>
      <c r="L180" s="155"/>
      <c r="M180" s="155"/>
      <c r="N180" s="155"/>
      <c r="O180" s="21" t="s">
        <v>8</v>
      </c>
      <c r="P180" s="21" t="s">
        <v>9</v>
      </c>
      <c r="Q180" s="22" t="s">
        <v>10</v>
      </c>
      <c r="R180" s="22" t="s">
        <v>11</v>
      </c>
      <c r="S180" s="21" t="s">
        <v>12</v>
      </c>
      <c r="T180" s="21" t="s">
        <v>13</v>
      </c>
      <c r="U180" s="21" t="s">
        <v>14</v>
      </c>
      <c r="V180" s="21" t="s">
        <v>15</v>
      </c>
      <c r="W180" s="23" t="s">
        <v>16</v>
      </c>
      <c r="X180" s="21" t="s">
        <v>17</v>
      </c>
      <c r="Y180" s="21" t="s">
        <v>18</v>
      </c>
      <c r="Z180" s="21" t="s">
        <v>19</v>
      </c>
      <c r="AA180" s="21" t="s">
        <v>20</v>
      </c>
      <c r="AB180" s="21" t="s">
        <v>21</v>
      </c>
      <c r="AC180" s="21" t="s">
        <v>22</v>
      </c>
      <c r="AD180" s="21" t="s">
        <v>23</v>
      </c>
      <c r="AE180" s="21" t="s">
        <v>24</v>
      </c>
      <c r="AF180" s="21" t="s">
        <v>25</v>
      </c>
      <c r="AG180" s="21" t="s">
        <v>26</v>
      </c>
      <c r="AH180" s="21" t="s">
        <v>5</v>
      </c>
      <c r="AI180" s="21" t="s">
        <v>17</v>
      </c>
      <c r="AJ180" s="21" t="s">
        <v>27</v>
      </c>
      <c r="AK180" s="21" t="s">
        <v>28</v>
      </c>
      <c r="AL180" s="21" t="s">
        <v>29</v>
      </c>
      <c r="AM180" s="21" t="s">
        <v>17</v>
      </c>
      <c r="AN180" s="21" t="s">
        <v>30</v>
      </c>
      <c r="AO180" s="21" t="s">
        <v>31</v>
      </c>
      <c r="AP180" s="21" t="s">
        <v>32</v>
      </c>
      <c r="AQ180" s="21" t="s">
        <v>33</v>
      </c>
      <c r="AR180" s="21" t="s">
        <v>34</v>
      </c>
      <c r="AS180" s="21" t="s">
        <v>35</v>
      </c>
      <c r="AT180" s="21" t="s">
        <v>36</v>
      </c>
      <c r="AU180" s="21" t="s">
        <v>37</v>
      </c>
      <c r="AV180" s="21" t="s">
        <v>38</v>
      </c>
      <c r="AW180" s="21" t="s">
        <v>6</v>
      </c>
      <c r="AX180" s="21" t="s">
        <v>39</v>
      </c>
      <c r="AY180" s="21" t="s">
        <v>40</v>
      </c>
      <c r="AZ180" s="24" t="s">
        <v>41</v>
      </c>
      <c r="BA180" s="21" t="s">
        <v>42</v>
      </c>
      <c r="BB180" s="21" t="s">
        <v>43</v>
      </c>
      <c r="BC180" s="21" t="s">
        <v>44</v>
      </c>
      <c r="BD180" s="21" t="s">
        <v>45</v>
      </c>
      <c r="BE180" s="21" t="s">
        <v>46</v>
      </c>
      <c r="BF180" s="21" t="s">
        <v>47</v>
      </c>
      <c r="BG180" s="21" t="s">
        <v>48</v>
      </c>
      <c r="BH180" s="21" t="s">
        <v>49</v>
      </c>
      <c r="BI180" s="186"/>
      <c r="BJ180" s="25"/>
      <c r="BK180" s="25"/>
      <c r="BL180" s="25"/>
      <c r="BM180" s="25"/>
      <c r="BN180" s="25"/>
      <c r="BO180" s="25"/>
      <c r="BP180" s="21" t="s">
        <v>18</v>
      </c>
      <c r="BQ180" s="21" t="s">
        <v>31</v>
      </c>
      <c r="BR180" s="21" t="s">
        <v>50</v>
      </c>
      <c r="BS180" s="21" t="s">
        <v>51</v>
      </c>
      <c r="BT180" s="25"/>
      <c r="BU180" s="25"/>
      <c r="BV180" s="21" t="s">
        <v>24</v>
      </c>
      <c r="BW180" s="21" t="s">
        <v>16</v>
      </c>
      <c r="BX180" s="21" t="s">
        <v>52</v>
      </c>
      <c r="BY180" s="21" t="s">
        <v>53</v>
      </c>
      <c r="BZ180" s="21" t="s">
        <v>28</v>
      </c>
    </row>
    <row r="181" spans="1:78" ht="46.5" x14ac:dyDescent="0.25">
      <c r="A181" s="26" t="s">
        <v>2873</v>
      </c>
      <c r="B181" s="26" t="s">
        <v>820</v>
      </c>
      <c r="C181" s="27" t="s">
        <v>417</v>
      </c>
      <c r="D181" s="28" t="s">
        <v>166</v>
      </c>
      <c r="E181" s="28" t="s">
        <v>19</v>
      </c>
      <c r="F181" s="29">
        <v>1200</v>
      </c>
      <c r="G181" s="30">
        <v>7</v>
      </c>
      <c r="H181" s="31" t="s">
        <v>6</v>
      </c>
      <c r="I181" s="32">
        <v>10</v>
      </c>
      <c r="J181" s="33">
        <v>8</v>
      </c>
      <c r="K181" s="32">
        <v>11</v>
      </c>
      <c r="L181" s="33">
        <v>8</v>
      </c>
      <c r="M181" s="32">
        <v>5</v>
      </c>
      <c r="N181" s="33">
        <v>6</v>
      </c>
      <c r="O181" s="29">
        <v>1.5499999999999901</v>
      </c>
      <c r="P181" s="34">
        <v>1.2687499999999801</v>
      </c>
      <c r="Q181" s="35">
        <v>98.497774869456407</v>
      </c>
      <c r="R181" s="36">
        <v>4.0488874347282398</v>
      </c>
      <c r="S181" s="37">
        <v>-1</v>
      </c>
      <c r="T181" s="38">
        <v>2.5</v>
      </c>
      <c r="U181" s="29">
        <v>-0.40000000000000902</v>
      </c>
      <c r="V181" s="29">
        <v>1.6</v>
      </c>
      <c r="W181" s="39"/>
      <c r="X181" s="40">
        <v>52</v>
      </c>
      <c r="Y181" s="29">
        <v>127</v>
      </c>
      <c r="Z181" s="17"/>
      <c r="AA181" s="26" t="s">
        <v>57</v>
      </c>
      <c r="AB181" s="41" t="s">
        <v>58</v>
      </c>
      <c r="AC181" s="42" t="str">
        <f>"" &amp; IF(AND(S181&lt;=-1.5,NOT(ISBLANK(AQ181))),"Z","")</f>
        <v/>
      </c>
      <c r="AD181" s="43" t="str">
        <f>IF(AND(ISNUMBER(BD181),VALUE(BD181)&gt;=3,VALUE(T181)&gt;=-0.5),IF(AND(VALUE(Q181)&gt;=94,VALUE(Q181)&lt;444), IF(VALUE(P181)&gt;=2,"***","**"),"*"),"")</f>
        <v/>
      </c>
      <c r="AE181" s="44"/>
      <c r="AF181" s="45"/>
      <c r="AG181" s="46" t="str">
        <f>IF(OR(F181&lt;1401,F181&gt;=1600),IF(AND(OR(AB181="*",AB181="***",AB181="E*",AB181="E***"),P181&gt;=2,T181&gt;-2.1),IF(AND(ISNUMBER(BD181),VALUE(BD181)&gt;2),"**","*"),""),"")</f>
        <v/>
      </c>
      <c r="AH181" s="30">
        <v>7</v>
      </c>
      <c r="AI181" s="47">
        <v>52</v>
      </c>
      <c r="AJ181" s="48" t="str">
        <f>IF(AND(S181&gt;=2,T181&gt;=0),IF(AND(ISNUMBER(BD181),VALUE(BD181)&gt;=3),IF(LEN(AQ181)&gt;0,"***","**"),"*"),"")</f>
        <v/>
      </c>
      <c r="AK181" s="42" t="str">
        <f>IF(AND(S181&gt;=3,AND(OR(AND(I181&lt;=7,I181-K181&gt;=3),AND(K181&lt;=7,K181-M181&gt;=3)),N181&lt;=4)),6,IF(S181&gt;=3,"3T",IF(AND(OR(AND(I181&lt;=7,I181-K181&gt;=3),AND(K181&lt;=7,K181-M181&gt;=3)),N181&lt;=4),"3P","")))</f>
        <v/>
      </c>
      <c r="AL181" s="46" t="str">
        <f>IF(OR(K181-M181&gt;=5,T181&gt;4.9,AND(K181-M181&gt;=1,T181&gt;5)),IF(P181&lt;-3,"***",IF(P181&lt;0,"**","*")),"")</f>
        <v>*</v>
      </c>
      <c r="AM181" s="40">
        <v>52</v>
      </c>
      <c r="AN181" s="49" t="str">
        <f>CONCATENATE(IF(AND(OR(M181=1,M181=2,M181=3,M181=4),Q181&gt;=97.5),"G",IF(OR(AND(N181&lt;=3,M181&lt;8,T181&gt;-1.6,Q181&gt;=95,Q181&lt;300),AND(OR(M181=1,M181=2,M181=3),Q181&lt;97.5)),"GR","")),"*")</f>
        <v>*</v>
      </c>
      <c r="AO181" s="29">
        <v>0</v>
      </c>
      <c r="AP181" s="28"/>
      <c r="AQ181" s="28"/>
      <c r="AR181" s="28"/>
      <c r="AS181" s="28"/>
      <c r="AT181" s="50" t="str">
        <f>IF(LEN(AN181)&gt;0,IF(AL181="**","$",IF(AL181="***",IF(LEN(AQ181)&gt;0,"$$$","$$"), "")), "")</f>
        <v/>
      </c>
      <c r="AU181" s="48" t="str">
        <f>CONCATENATE(IF(LEN(AN181)&gt;0,IF(AND(AD181="**",AB181="*"),IF(LEN(AQ181)&gt;0,"$$$","$$"),IF(AJ181="***","$$$",IF(AND(AJ181="**",AB181="*"),"$$",IF(AND(OR(AD181="**",AD181="***"),LEN(AQ181)&gt;0),"$$","")))),IF(AND(OR(AD181="**",AD181="***"),LEN(AQ181)&gt;0),"$$","")),IF(AND(T181&lt;2,AQ181="#"),"#",""))</f>
        <v/>
      </c>
      <c r="AV181" s="48" t="str">
        <f>IF(LEN(AN181)&gt;0,IF(AG181="**","$$",IF(AG181="***","$$$",IF(AD181="***",IF(OR(AB181="***",LEN(AQ181)&gt;0),"$$$",""),""))),"")</f>
        <v/>
      </c>
      <c r="AW181" s="26" t="s">
        <v>6</v>
      </c>
      <c r="AX181" s="51">
        <v>32</v>
      </c>
      <c r="AY181" s="52">
        <v>1073</v>
      </c>
      <c r="AZ181" s="24" t="s">
        <v>67</v>
      </c>
      <c r="BA181" s="29">
        <v>86</v>
      </c>
      <c r="BB181" s="53">
        <v>93.225333333333296</v>
      </c>
      <c r="BC181" s="54" t="s">
        <v>2874</v>
      </c>
      <c r="BD181" s="29">
        <v>2</v>
      </c>
      <c r="BE181" s="55"/>
      <c r="BF181" s="55"/>
      <c r="BG181" s="55"/>
      <c r="BH181" s="55"/>
      <c r="BI181" s="187"/>
      <c r="BJ181" s="17"/>
      <c r="BK181" s="17"/>
      <c r="BL181" s="17"/>
      <c r="BM181" s="17"/>
      <c r="BN181" s="17"/>
      <c r="BO181" s="17"/>
      <c r="BP181" s="29">
        <v>127</v>
      </c>
      <c r="BQ181" s="29">
        <v>0</v>
      </c>
      <c r="BR181" s="56">
        <v>94.3</v>
      </c>
      <c r="BS181" s="57" t="s">
        <v>126</v>
      </c>
      <c r="BT181" s="26" t="s">
        <v>166</v>
      </c>
      <c r="BU181" s="26" t="s">
        <v>19</v>
      </c>
      <c r="BV181" s="26"/>
      <c r="BW181" s="26"/>
      <c r="BX181" s="17"/>
      <c r="BY181" s="17"/>
      <c r="BZ181" s="49" t="str">
        <f>IF(AND(S181&gt;=3,AND(OR(AND(I181&lt;=7,I181-K181&gt;=3),AND(K181&lt;=7,K181-M181&gt;=3)),N181&lt;=4)),6,IF(S181&gt;=3,"3T",IF(AND(OR(AND(I181&lt;=7,I181-K181&gt;=3),AND(K181&lt;=7,K181-M181&gt;=3)),N181&lt;=4),"3P","")))</f>
        <v/>
      </c>
    </row>
    <row r="182" spans="1:78" ht="18" customHeight="1" x14ac:dyDescent="0.25">
      <c r="A182" s="162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BI182" s="155"/>
      <c r="BJ182" s="155"/>
      <c r="BK182" s="155"/>
      <c r="BL182" s="155"/>
      <c r="BM182" s="155"/>
      <c r="BN182" s="155"/>
      <c r="BO182" s="155"/>
      <c r="BP182" s="155"/>
      <c r="BQ182" s="155"/>
      <c r="BR182" s="155"/>
      <c r="BS182" s="155"/>
      <c r="BT182" s="155"/>
      <c r="BU182" s="155"/>
      <c r="BV182" s="155"/>
      <c r="BW182" s="155"/>
      <c r="BX182" s="155"/>
      <c r="BY182" s="17"/>
      <c r="BZ182" s="49"/>
    </row>
    <row r="183" spans="1:78" ht="46.5" x14ac:dyDescent="0.25">
      <c r="A183" s="26" t="s">
        <v>2873</v>
      </c>
      <c r="B183" s="26" t="s">
        <v>642</v>
      </c>
      <c r="C183" s="27" t="s">
        <v>90</v>
      </c>
      <c r="D183" s="28"/>
      <c r="E183" s="28"/>
      <c r="F183" s="58">
        <v>1400</v>
      </c>
      <c r="G183" s="30">
        <v>9</v>
      </c>
      <c r="H183" s="31" t="s">
        <v>6</v>
      </c>
      <c r="I183" s="59">
        <v>10</v>
      </c>
      <c r="J183" s="33">
        <v>7</v>
      </c>
      <c r="K183" s="59">
        <v>11</v>
      </c>
      <c r="L183" s="33">
        <v>4</v>
      </c>
      <c r="M183" s="59">
        <v>6</v>
      </c>
      <c r="N183" s="33">
        <v>3</v>
      </c>
      <c r="O183" s="29">
        <v>-0.450000000000017</v>
      </c>
      <c r="P183" s="29">
        <v>-1.53000000000002</v>
      </c>
      <c r="Q183" s="35">
        <v>92.910295666460698</v>
      </c>
      <c r="R183" s="35">
        <v>-0.99485216676960397</v>
      </c>
      <c r="S183" s="37">
        <v>2</v>
      </c>
      <c r="T183" s="38">
        <v>1</v>
      </c>
      <c r="U183" s="29">
        <v>3.05</v>
      </c>
      <c r="V183" s="29">
        <v>3.8999999999999901</v>
      </c>
      <c r="W183" s="39" t="s">
        <v>79</v>
      </c>
      <c r="X183" s="40">
        <v>52</v>
      </c>
      <c r="Y183" s="29">
        <v>128</v>
      </c>
      <c r="Z183" s="87">
        <v>43</v>
      </c>
      <c r="AA183" s="26" t="s">
        <v>57</v>
      </c>
      <c r="AB183" s="41" t="s">
        <v>58</v>
      </c>
      <c r="AC183" s="42" t="str">
        <f>"" &amp; IF(AND(S183&lt;=-1.5,NOT(ISBLANK(AQ183))),"Z","")</f>
        <v/>
      </c>
      <c r="AD183" s="43" t="str">
        <f>IF(AND(ISNUMBER(BD183),VALUE(BD183)&gt;=3,VALUE(T183)&gt;=-0.5),IF(AND(VALUE(Q183)&gt;=94,VALUE(Q183)&lt;444), IF(VALUE(P183)&gt;=2,"***","**"),"*"),"")</f>
        <v/>
      </c>
      <c r="AE183" s="48" t="str">
        <f>IF(AND(BD183&gt;2,OR(ISNUMBER(SEARCH("P",AA183)),ISNUMBER(SEARCH("EP",AA183)),ISNUMBER(SEARCH("E",AA183)))),"WP@",IF(BD183&gt;2,"W@",IF(OR(ISNUMBER(SEARCH("P",AA183)),ISNUMBER(SEARCH("EP",AA183)),ISNUMBER(SEARCH("E",AA183))),"P@","@")))</f>
        <v>@</v>
      </c>
      <c r="AF183" s="45"/>
      <c r="AG183" s="46" t="str">
        <f>IF(OR(F183&lt;1401,F183&gt;=1600),IF(AND(OR(AB183="*",AB183="***",AB183="E*",AB183="E***"),P183&gt;=2,T183&gt;-2.1),IF(AND(ISNUMBER(BD183),VALUE(BD183)&gt;2),"**","*"),""),"")</f>
        <v/>
      </c>
      <c r="AH183" s="30">
        <v>9</v>
      </c>
      <c r="AI183" s="47">
        <v>52</v>
      </c>
      <c r="AJ183" s="48" t="str">
        <f>IF(AND(S183&gt;=2,T183&gt;=0),IF(AND(ISNUMBER(BD183),VALUE(BD183)&gt;=3),IF(LEN(AQ183)&gt;0,"***","**"),"*"),"")</f>
        <v>*</v>
      </c>
      <c r="AK183" s="42" t="str">
        <f>IF(AND(S183&gt;=3,AND(OR(AND(I183&lt;=7,I183-K183&gt;=3),AND(K183&lt;=7,K183-M183&gt;=3)),N183&lt;=4)),6,IF(S183&gt;=3,"3T",IF(AND(OR(AND(I183&lt;=7,I183-K183&gt;=3),AND(K183&lt;=7,K183-M183&gt;=3)),N183&lt;=4),"3P","")))</f>
        <v/>
      </c>
      <c r="AL183" s="46" t="str">
        <f>IF(OR(K183-M183&gt;=5,T183&gt;4.9,AND(K183-M183&gt;=1,T183&gt;5)),IF(P183&lt;-3,"***",IF(P183&lt;0,"**","*")),"")</f>
        <v>**</v>
      </c>
      <c r="AM183" s="40">
        <v>52</v>
      </c>
      <c r="AN183" s="49" t="str">
        <f>CONCATENATE(IF(AND(OR(M183=1,M183=2,M183=3,M183=4),Q183&gt;=97.5),"G",IF(OR(AND(N183&lt;=3,M183&lt;8,T183&gt;-1.6,Q183&gt;=95,Q183&lt;300),AND(OR(M183=1,M183=2,M183=3),Q183&lt;97.5)),"GR","")),"*")</f>
        <v>*</v>
      </c>
      <c r="AO183" s="82">
        <v>1</v>
      </c>
      <c r="AP183" s="28" t="s">
        <v>32</v>
      </c>
      <c r="AQ183" s="28"/>
      <c r="AR183" s="28"/>
      <c r="AS183" s="28" t="s">
        <v>2875</v>
      </c>
      <c r="AT183" s="50" t="str">
        <f>IF(LEN(AN183)&gt;0,IF(AL183="**","$",IF(AL183="***",IF(LEN(AQ183)&gt;0,"$$$","$$"), "")), "")</f>
        <v>$</v>
      </c>
      <c r="AU183" s="48" t="str">
        <f>CONCATENATE(IF(LEN(AN183)&gt;0,IF(AND(AD183="**",AB183="*"),IF(LEN(AQ183)&gt;0,"$$$","$$"),IF(AJ183="***","$$$",IF(AND(AJ183="**",AB183="*"),"$$",IF(AND(OR(AD183="**",AD183="***"),LEN(AQ183)&gt;0),"$$","")))),IF(AND(OR(AD183="**",AD183="***"),LEN(AQ183)&gt;0),"$$","")),IF(AND(T183&lt;2,AQ183="#"),"#",""))</f>
        <v/>
      </c>
      <c r="AV183" s="48" t="str">
        <f>IF(LEN(AN183)&gt;0,IF(AG183="**","$$",IF(AG183="***","$$$",IF(AD183="***",IF(OR(AB183="***",LEN(AQ183)&gt;0),"$$$",""),""))),"")</f>
        <v/>
      </c>
      <c r="AW183" s="26" t="s">
        <v>6</v>
      </c>
      <c r="AX183" s="74">
        <v>9.8000000000000007</v>
      </c>
      <c r="AY183" s="52">
        <v>1059</v>
      </c>
      <c r="AZ183" s="24" t="s">
        <v>51</v>
      </c>
      <c r="BA183" s="29">
        <v>84.510295666460806</v>
      </c>
      <c r="BB183" s="66">
        <v>91.7769623331275</v>
      </c>
      <c r="BC183" s="54" t="s">
        <v>2876</v>
      </c>
      <c r="BD183" s="29">
        <v>2</v>
      </c>
      <c r="BE183" s="55"/>
      <c r="BF183" s="55"/>
      <c r="BG183" s="55"/>
      <c r="BH183" s="55"/>
      <c r="BI183" s="189" t="s">
        <v>2168</v>
      </c>
      <c r="BJ183" s="68" t="s">
        <v>123</v>
      </c>
      <c r="BK183" s="69" t="s">
        <v>105</v>
      </c>
      <c r="BL183" s="68" t="s">
        <v>2169</v>
      </c>
      <c r="BM183" s="69" t="s">
        <v>2170</v>
      </c>
      <c r="BN183" s="69" t="s">
        <v>301</v>
      </c>
      <c r="BO183" s="17"/>
      <c r="BP183" s="29">
        <v>128</v>
      </c>
      <c r="BQ183" s="82">
        <v>1</v>
      </c>
      <c r="BR183" s="56">
        <v>94.9</v>
      </c>
      <c r="BS183" s="76" t="s">
        <v>126</v>
      </c>
      <c r="BT183" s="26"/>
      <c r="BU183" s="26"/>
      <c r="BV183" s="49" t="str">
        <f>IF(AND(BD183&gt;2,OR(ISNUMBER(SEARCH("P",AA183)),ISNUMBER(SEARCH("EP",AA183)),ISNUMBER(SEARCH("E",AA183)))),"WP@",IF(BD183&gt;2,"W@",IF(OR(ISNUMBER(SEARCH("P",AA183)),ISNUMBER(SEARCH("EP",AA183)),ISNUMBER(SEARCH("E",AA183))),"P@","@")))</f>
        <v>@</v>
      </c>
      <c r="BW183" s="26" t="s">
        <v>79</v>
      </c>
      <c r="BX183" s="17"/>
      <c r="BY183" s="17"/>
      <c r="BZ183" s="49" t="str">
        <f>IF(AND(S183&gt;=3,AND(OR(AND(I183&lt;=7,I183-K183&gt;=3),AND(K183&lt;=7,K183-M183&gt;=3)),N183&lt;=4)),6,IF(S183&gt;=3,"3T",IF(AND(OR(AND(I183&lt;=7,I183-K183&gt;=3),AND(K183&lt;=7,K183-M183&gt;=3)),N183&lt;=4),"3P","")))</f>
        <v/>
      </c>
    </row>
    <row r="184" spans="1:78" ht="23.1" customHeight="1" x14ac:dyDescent="0.25">
      <c r="A184" s="162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BI184" s="155"/>
      <c r="BJ184" s="155"/>
      <c r="BK184" s="155"/>
      <c r="BL184" s="155"/>
      <c r="BM184" s="155"/>
      <c r="BN184" s="155"/>
      <c r="BO184" s="155"/>
      <c r="BP184" s="155"/>
      <c r="BQ184" s="155"/>
      <c r="BR184" s="155"/>
      <c r="BS184" s="155"/>
      <c r="BT184" s="155"/>
      <c r="BU184" s="155"/>
      <c r="BV184" s="155"/>
      <c r="BW184" s="155"/>
      <c r="BX184" s="155"/>
      <c r="BY184" s="17"/>
      <c r="BZ184" s="49"/>
    </row>
    <row r="185" spans="1:78" ht="46.5" x14ac:dyDescent="0.25">
      <c r="A185" s="26" t="s">
        <v>2873</v>
      </c>
      <c r="B185" s="26" t="s">
        <v>907</v>
      </c>
      <c r="C185" s="27" t="s">
        <v>63</v>
      </c>
      <c r="D185" s="28" t="s">
        <v>166</v>
      </c>
      <c r="E185" s="28"/>
      <c r="F185" s="58">
        <v>1400</v>
      </c>
      <c r="G185" s="80">
        <v>9</v>
      </c>
      <c r="H185" s="31" t="s">
        <v>6</v>
      </c>
      <c r="I185" s="59">
        <v>9</v>
      </c>
      <c r="J185" s="33">
        <v>5</v>
      </c>
      <c r="K185" s="59">
        <v>10</v>
      </c>
      <c r="L185" s="33">
        <v>4</v>
      </c>
      <c r="M185" s="59">
        <v>2</v>
      </c>
      <c r="N185" s="33">
        <v>0</v>
      </c>
      <c r="O185" s="29">
        <v>-3.9000000000000101</v>
      </c>
      <c r="P185" s="29">
        <v>-3.7111111111111201</v>
      </c>
      <c r="Q185" s="35">
        <v>91.160597356444299</v>
      </c>
      <c r="R185" s="35">
        <v>-3.9697013217778498</v>
      </c>
      <c r="S185" s="37">
        <v>1</v>
      </c>
      <c r="T185" s="38">
        <v>3.25</v>
      </c>
      <c r="U185" s="29">
        <v>2.95</v>
      </c>
      <c r="V185" s="29">
        <v>5.4999999999999902</v>
      </c>
      <c r="W185" s="39"/>
      <c r="X185" s="40">
        <v>51</v>
      </c>
      <c r="Y185" s="72">
        <v>128</v>
      </c>
      <c r="Z185" s="87">
        <v>69</v>
      </c>
      <c r="AA185" s="26" t="s">
        <v>57</v>
      </c>
      <c r="AB185" s="41" t="s">
        <v>65</v>
      </c>
      <c r="AC185" s="42" t="str">
        <f>"" &amp; IF(AND(S185&lt;=-1.5,NOT(ISBLANK(AQ185))),"Z","")</f>
        <v/>
      </c>
      <c r="AD185" s="43" t="str">
        <f t="shared" ref="AD185:AD190" si="19">IF(AND(ISNUMBER(BD185),VALUE(BD185)&gt;=3,VALUE(T185)&gt;=-0.5),IF(AND(VALUE(Q185)&gt;=94,VALUE(Q185)&lt;444), IF(VALUE(P185)&gt;=2,"***","**"),"*"),"")</f>
        <v>*</v>
      </c>
      <c r="AE185" s="48" t="str">
        <f>IF(AND(BD185&gt;2,OR(ISNUMBER(SEARCH("P",AA185)),ISNUMBER(SEARCH("EP",AA185)),ISNUMBER(SEARCH("E",AA185)))),"WP@",IF(BD185&gt;2,"W@",IF(OR(ISNUMBER(SEARCH("P",AA185)),ISNUMBER(SEARCH("EP",AA185)),ISNUMBER(SEARCH("E",AA185))),"P@","@")))</f>
        <v>W@</v>
      </c>
      <c r="AF185" s="45"/>
      <c r="AG185" s="46" t="str">
        <f t="shared" ref="AG185:AG190" si="20">IF(OR(F185&lt;1401,F185&gt;=1600),IF(AND(OR(AB185="*",AB185="***",AB185="E*",AB185="E***"),P185&gt;=2,T185&gt;-2.1),IF(AND(ISNUMBER(BD185),VALUE(BD185)&gt;2),"**","*"),""),"")</f>
        <v/>
      </c>
      <c r="AH185" s="30">
        <v>9</v>
      </c>
      <c r="AI185" s="47">
        <v>51</v>
      </c>
      <c r="AJ185" s="48" t="str">
        <f t="shared" ref="AJ185:AJ190" si="21">IF(AND(S185&gt;=2,T185&gt;=0),IF(AND(ISNUMBER(BD185),VALUE(BD185)&gt;=3),IF(LEN(AQ185)&gt;0,"***","**"),"*"),"")</f>
        <v/>
      </c>
      <c r="AK185" s="42" t="str">
        <f t="shared" ref="AK185:AK190" si="22">IF(AND(S185&gt;=3,AND(OR(AND(I185&lt;=7,I185-K185&gt;=3),AND(K185&lt;=7,K185-M185&gt;=3)),N185&lt;=4)),6,IF(S185&gt;=3,"3T",IF(AND(OR(AND(I185&lt;=7,I185-K185&gt;=3),AND(K185&lt;=7,K185-M185&gt;=3)),N185&lt;=4),"3P","")))</f>
        <v/>
      </c>
      <c r="AL185" s="46" t="str">
        <f t="shared" ref="AL185:AL190" si="23">IF(OR(K185-M185&gt;=5,T185&gt;4.9,AND(K185-M185&gt;=1,T185&gt;5)),IF(P185&lt;-3,"***",IF(P185&lt;0,"**","*")),"")</f>
        <v>***</v>
      </c>
      <c r="AM185" s="40">
        <v>51</v>
      </c>
      <c r="AN185" s="81" t="str">
        <f t="shared" ref="AN185:AN190" si="24">IF(AND(OR(M185=1,M185=2,M185=3,M185=4),Q185&gt;=97.5),"G",IF(OR(AND(N185&lt;=3,M185&lt;8,T185&gt;-1.6,Q185&gt;=95,Q185&lt;300),AND(OR(M185=1,M185=2,M185=3),Q185&lt;97.5)),"GR",""))</f>
        <v>GR</v>
      </c>
      <c r="AO185" s="82">
        <v>3</v>
      </c>
      <c r="AP185" s="28"/>
      <c r="AQ185" s="28"/>
      <c r="AR185" s="28"/>
      <c r="AS185" s="28"/>
      <c r="AT185" s="50" t="str">
        <f t="shared" ref="AT185:AT190" si="25">IF(LEN(AN185)&gt;0,IF(AL185="**","$",IF(AL185="***",IF(LEN(AQ185)&gt;0,"$$$","$$"), "")), "")</f>
        <v>$$</v>
      </c>
      <c r="AU185" s="48" t="str">
        <f t="shared" ref="AU185:AU190" si="26">CONCATENATE(IF(LEN(AN185)&gt;0,IF(AND(AD185="**",AB185="*"),IF(LEN(AQ185)&gt;0,"$$$","$$"),IF(AJ185="***","$$$",IF(AND(AJ185="**",AB185="*"),"$$",IF(AND(OR(AD185="**",AD185="***"),LEN(AQ185)&gt;0),"$$","")))),IF(AND(OR(AD185="**",AD185="***"),LEN(AQ185)&gt;0),"$$","")),IF(AND(T185&lt;2,AQ185="#"),"#",""))</f>
        <v/>
      </c>
      <c r="AV185" s="48" t="str">
        <f t="shared" ref="AV185:AV190" si="27">IF(LEN(AN185)&gt;0,IF(AG185="**","$$",IF(AG185="***","$$$",IF(AD185="***",IF(OR(AB185="***",LEN(AQ185)&gt;0),"$$$",""),""))),"")</f>
        <v/>
      </c>
      <c r="AW185" s="26" t="s">
        <v>6</v>
      </c>
      <c r="AX185" s="51">
        <v>7.1</v>
      </c>
      <c r="AY185" s="52">
        <v>1061</v>
      </c>
      <c r="AZ185" s="24" t="s">
        <v>51</v>
      </c>
      <c r="BA185" s="29">
        <v>84.060597356444305</v>
      </c>
      <c r="BB185" s="66">
        <v>93.127264023110996</v>
      </c>
      <c r="BC185" s="54" t="s">
        <v>2877</v>
      </c>
      <c r="BD185" s="29">
        <v>3</v>
      </c>
      <c r="BE185" s="55"/>
      <c r="BF185" s="55"/>
      <c r="BG185" s="55"/>
      <c r="BH185" s="55"/>
      <c r="BI185" s="190" t="s">
        <v>2878</v>
      </c>
      <c r="BJ185" s="68" t="s">
        <v>2132</v>
      </c>
      <c r="BK185" s="68" t="s">
        <v>532</v>
      </c>
      <c r="BL185" s="68" t="s">
        <v>1854</v>
      </c>
      <c r="BM185" s="68" t="s">
        <v>558</v>
      </c>
      <c r="BN185" s="68"/>
      <c r="BO185" s="17"/>
      <c r="BP185" s="29">
        <v>128</v>
      </c>
      <c r="BQ185" s="82">
        <v>3</v>
      </c>
      <c r="BR185" s="56">
        <v>93.05</v>
      </c>
      <c r="BS185" s="57" t="s">
        <v>61</v>
      </c>
      <c r="BT185" s="26" t="s">
        <v>166</v>
      </c>
      <c r="BU185" s="26"/>
      <c r="BV185" s="49" t="str">
        <f>IF(AND(BD185&gt;2,OR(ISNUMBER(SEARCH("P",AA185)),ISNUMBER(SEARCH("EP",AA185)),ISNUMBER(SEARCH("E",AA185)))),"WP@",IF(BD185&gt;2,"W@",IF(OR(ISNUMBER(SEARCH("P",AA185)),ISNUMBER(SEARCH("EP",AA185)),ISNUMBER(SEARCH("E",AA185))),"P@","@")))</f>
        <v>W@</v>
      </c>
      <c r="BW185" s="26"/>
      <c r="BX185" s="17"/>
      <c r="BY185" s="17"/>
      <c r="BZ185" s="49" t="str">
        <f t="shared" ref="BZ185:BZ190" si="28">IF(AND(S185&gt;=3,AND(OR(AND(I185&lt;=7,I185-K185&gt;=3),AND(K185&lt;=7,K185-M185&gt;=3)),N185&lt;=4)),6,IF(S185&gt;=3,"3T",IF(AND(OR(AND(I185&lt;=7,I185-K185&gt;=3),AND(K185&lt;=7,K185-M185&gt;=3)),N185&lt;=4),"3P","")))</f>
        <v/>
      </c>
    </row>
    <row r="186" spans="1:78" ht="46.5" x14ac:dyDescent="0.25">
      <c r="A186" s="26" t="s">
        <v>2873</v>
      </c>
      <c r="B186" s="26" t="s">
        <v>236</v>
      </c>
      <c r="C186" s="27" t="s">
        <v>63</v>
      </c>
      <c r="D186" s="28"/>
      <c r="E186" s="28"/>
      <c r="F186" s="58">
        <v>1400</v>
      </c>
      <c r="G186" s="80">
        <v>10</v>
      </c>
      <c r="H186" s="31" t="s">
        <v>78</v>
      </c>
      <c r="I186" s="59">
        <v>10</v>
      </c>
      <c r="J186" s="33">
        <v>5</v>
      </c>
      <c r="K186" s="59">
        <v>12</v>
      </c>
      <c r="L186" s="33">
        <v>4</v>
      </c>
      <c r="M186" s="59">
        <v>5</v>
      </c>
      <c r="N186" s="33">
        <v>3</v>
      </c>
      <c r="O186" s="29">
        <v>-3.6499999999999799</v>
      </c>
      <c r="P186" s="29">
        <v>-2.22142857142856</v>
      </c>
      <c r="Q186" s="35">
        <v>97.635521374291997</v>
      </c>
      <c r="R186" s="36">
        <v>1.1177606871460499</v>
      </c>
      <c r="S186" s="37">
        <v>0</v>
      </c>
      <c r="T186" s="38">
        <v>1.5</v>
      </c>
      <c r="U186" s="29">
        <v>4.6500000000000004</v>
      </c>
      <c r="V186" s="29">
        <v>5.9499999999999904</v>
      </c>
      <c r="W186" s="39"/>
      <c r="X186" s="40">
        <v>53</v>
      </c>
      <c r="Y186" s="72">
        <v>129</v>
      </c>
      <c r="Z186" s="29">
        <v>28</v>
      </c>
      <c r="AA186" s="26" t="s">
        <v>57</v>
      </c>
      <c r="AB186" s="41" t="s">
        <v>65</v>
      </c>
      <c r="AC186" s="42" t="str">
        <f>"i" &amp; IF(AND(S186&lt;=-1.5,NOT(ISBLANK(AQ186))),"Z","")</f>
        <v>i</v>
      </c>
      <c r="AD186" s="43" t="str">
        <f t="shared" si="19"/>
        <v>**</v>
      </c>
      <c r="AE186" s="44"/>
      <c r="AF186" s="45"/>
      <c r="AG186" s="46" t="str">
        <f t="shared" si="20"/>
        <v/>
      </c>
      <c r="AH186" s="30">
        <v>10</v>
      </c>
      <c r="AI186" s="47">
        <v>53</v>
      </c>
      <c r="AJ186" s="48" t="str">
        <f t="shared" si="21"/>
        <v/>
      </c>
      <c r="AK186" s="42" t="str">
        <f t="shared" si="22"/>
        <v/>
      </c>
      <c r="AL186" s="46" t="str">
        <f t="shared" si="23"/>
        <v>**</v>
      </c>
      <c r="AM186" s="40">
        <v>53</v>
      </c>
      <c r="AN186" s="137" t="str">
        <f t="shared" si="24"/>
        <v>GR</v>
      </c>
      <c r="AO186" s="82">
        <v>3</v>
      </c>
      <c r="AP186" s="28"/>
      <c r="AQ186" s="28"/>
      <c r="AR186" s="28"/>
      <c r="AS186" s="28" t="s">
        <v>66</v>
      </c>
      <c r="AT186" s="50" t="str">
        <f t="shared" si="25"/>
        <v>$</v>
      </c>
      <c r="AU186" s="48" t="str">
        <f t="shared" si="26"/>
        <v/>
      </c>
      <c r="AV186" s="48" t="str">
        <f t="shared" si="27"/>
        <v/>
      </c>
      <c r="AW186" s="26" t="s">
        <v>78</v>
      </c>
      <c r="AX186" s="51">
        <v>4.9000000000000004</v>
      </c>
      <c r="AY186" s="52">
        <v>1051</v>
      </c>
      <c r="AZ186" s="24" t="s">
        <v>51</v>
      </c>
      <c r="BA186" s="29">
        <v>89.235521374292105</v>
      </c>
      <c r="BB186" s="141">
        <v>97.8595213742921</v>
      </c>
      <c r="BC186" s="54" t="s">
        <v>2879</v>
      </c>
      <c r="BD186" s="29">
        <v>3</v>
      </c>
      <c r="BE186" s="55"/>
      <c r="BF186" s="55"/>
      <c r="BG186" s="55"/>
      <c r="BH186" s="55"/>
      <c r="BI186" s="188" t="s">
        <v>2880</v>
      </c>
      <c r="BJ186" s="68" t="s">
        <v>2017</v>
      </c>
      <c r="BK186" s="69" t="s">
        <v>380</v>
      </c>
      <c r="BL186" s="68" t="s">
        <v>1854</v>
      </c>
      <c r="BM186" s="68" t="s">
        <v>1369</v>
      </c>
      <c r="BN186" s="68"/>
      <c r="BO186" s="17"/>
      <c r="BP186" s="29">
        <v>129</v>
      </c>
      <c r="BQ186" s="82">
        <v>3</v>
      </c>
      <c r="BR186" s="56">
        <v>93.3</v>
      </c>
      <c r="BS186" s="76" t="s">
        <v>126</v>
      </c>
      <c r="BT186" s="26"/>
      <c r="BU186" s="26"/>
      <c r="BV186" s="26"/>
      <c r="BW186" s="26"/>
      <c r="BX186" s="17"/>
      <c r="BY186" s="17"/>
      <c r="BZ186" s="49" t="str">
        <f t="shared" si="28"/>
        <v/>
      </c>
    </row>
    <row r="187" spans="1:78" ht="46.5" x14ac:dyDescent="0.25">
      <c r="A187" s="26" t="s">
        <v>2873</v>
      </c>
      <c r="B187" s="26" t="s">
        <v>373</v>
      </c>
      <c r="C187" s="27" t="s">
        <v>417</v>
      </c>
      <c r="D187" s="28"/>
      <c r="E187" s="28"/>
      <c r="F187" s="58">
        <v>1400</v>
      </c>
      <c r="G187" s="80">
        <v>3</v>
      </c>
      <c r="H187" s="31" t="s">
        <v>78</v>
      </c>
      <c r="I187" s="32">
        <v>5</v>
      </c>
      <c r="J187" s="33">
        <v>2</v>
      </c>
      <c r="K187" s="32">
        <v>6</v>
      </c>
      <c r="L187" s="33">
        <v>2</v>
      </c>
      <c r="M187" s="32">
        <v>2</v>
      </c>
      <c r="N187" s="33">
        <v>0</v>
      </c>
      <c r="O187" s="29">
        <v>-1.2000000000000099</v>
      </c>
      <c r="P187" s="29">
        <v>-0.15000000000000099</v>
      </c>
      <c r="Q187" s="35">
        <v>96.033364449563393</v>
      </c>
      <c r="R187" s="35">
        <v>-1.73331777521831</v>
      </c>
      <c r="S187" s="37">
        <v>0</v>
      </c>
      <c r="T187" s="38">
        <v>2.15</v>
      </c>
      <c r="U187" s="29">
        <v>-0.85000000000000897</v>
      </c>
      <c r="V187" s="29">
        <v>0.70000000000000295</v>
      </c>
      <c r="W187" s="39"/>
      <c r="X187" s="83">
        <v>53</v>
      </c>
      <c r="Y187" s="72">
        <v>128</v>
      </c>
      <c r="Z187" s="29">
        <v>28</v>
      </c>
      <c r="AA187" s="26" t="s">
        <v>230</v>
      </c>
      <c r="AB187" s="41" t="s">
        <v>101</v>
      </c>
      <c r="AC187" s="42" t="str">
        <f>"" &amp; IF(AND(S187&lt;=-1.5,NOT(ISBLANK(AQ187))),"Z","")</f>
        <v/>
      </c>
      <c r="AD187" s="43" t="str">
        <f t="shared" si="19"/>
        <v/>
      </c>
      <c r="AE187" s="48" t="str">
        <f>IF(AND(BD187&gt;2,OR(ISNUMBER(SEARCH("P",AA187)),ISNUMBER(SEARCH("EP",AA187)),ISNUMBER(SEARCH("E",AA187)))),"WP@",IF(BD187&gt;2,"W@",IF(OR(ISNUMBER(SEARCH("P",AA187)),ISNUMBER(SEARCH("EP",AA187)),ISNUMBER(SEARCH("E",AA187))),"P@","@")))</f>
        <v>@</v>
      </c>
      <c r="AF187" s="45" t="s">
        <v>102</v>
      </c>
      <c r="AG187" s="46" t="str">
        <f t="shared" si="20"/>
        <v/>
      </c>
      <c r="AH187" s="30">
        <v>3</v>
      </c>
      <c r="AI187" s="84">
        <v>53</v>
      </c>
      <c r="AJ187" s="48" t="str">
        <f t="shared" si="21"/>
        <v/>
      </c>
      <c r="AK187" s="42" t="str">
        <f t="shared" si="22"/>
        <v>3P</v>
      </c>
      <c r="AL187" s="46" t="str">
        <f t="shared" si="23"/>
        <v/>
      </c>
      <c r="AM187" s="83">
        <v>53</v>
      </c>
      <c r="AN187" s="73" t="str">
        <f t="shared" si="24"/>
        <v>GR</v>
      </c>
      <c r="AO187" s="29">
        <v>0</v>
      </c>
      <c r="AP187" s="28"/>
      <c r="AQ187" s="28"/>
      <c r="AR187" s="28"/>
      <c r="AS187" s="28" t="s">
        <v>168</v>
      </c>
      <c r="AT187" s="50" t="str">
        <f t="shared" si="25"/>
        <v/>
      </c>
      <c r="AU187" s="48" t="str">
        <f t="shared" si="26"/>
        <v/>
      </c>
      <c r="AV187" s="48" t="str">
        <f t="shared" si="27"/>
        <v/>
      </c>
      <c r="AW187" s="26" t="s">
        <v>78</v>
      </c>
      <c r="AX187" s="64">
        <v>8.3000000000000007</v>
      </c>
      <c r="AY187" s="52">
        <v>1066</v>
      </c>
      <c r="AZ187" s="24" t="s">
        <v>51</v>
      </c>
      <c r="BA187" s="29">
        <v>89.333364449563405</v>
      </c>
      <c r="BB187" s="75">
        <v>96.005364449563402</v>
      </c>
      <c r="BC187" s="54" t="s">
        <v>2881</v>
      </c>
      <c r="BD187" s="29">
        <v>2</v>
      </c>
      <c r="BE187" s="55"/>
      <c r="BF187" s="55"/>
      <c r="BG187" s="55"/>
      <c r="BH187" s="55"/>
      <c r="BI187" s="189" t="s">
        <v>2882</v>
      </c>
      <c r="BJ187" s="68" t="s">
        <v>615</v>
      </c>
      <c r="BK187" s="68" t="s">
        <v>613</v>
      </c>
      <c r="BL187" s="69" t="s">
        <v>489</v>
      </c>
      <c r="BM187" s="69" t="s">
        <v>440</v>
      </c>
      <c r="BN187" s="68"/>
      <c r="BO187" s="17"/>
      <c r="BP187" s="29">
        <v>128</v>
      </c>
      <c r="BQ187" s="29">
        <v>0</v>
      </c>
      <c r="BR187" s="56">
        <v>97.75</v>
      </c>
      <c r="BS187" s="76" t="s">
        <v>88</v>
      </c>
      <c r="BT187" s="26"/>
      <c r="BU187" s="26"/>
      <c r="BV187" s="49" t="str">
        <f>IF(AND(BD187&gt;2,OR(ISNUMBER(SEARCH("P",AA187)),ISNUMBER(SEARCH("EP",AA187)),ISNUMBER(SEARCH("E",AA187)))),"WP@",IF(BD187&gt;2,"W@",IF(OR(ISNUMBER(SEARCH("P",AA187)),ISNUMBER(SEARCH("EP",AA187)),ISNUMBER(SEARCH("E",AA187))),"P@","@")))</f>
        <v>@</v>
      </c>
      <c r="BW187" s="26"/>
      <c r="BX187" s="17"/>
      <c r="BY187" s="17"/>
      <c r="BZ187" s="49" t="str">
        <f t="shared" si="28"/>
        <v>3P</v>
      </c>
    </row>
    <row r="188" spans="1:78" ht="46.5" x14ac:dyDescent="0.25">
      <c r="A188" s="26" t="s">
        <v>2873</v>
      </c>
      <c r="B188" s="26" t="s">
        <v>545</v>
      </c>
      <c r="C188" s="27" t="s">
        <v>77</v>
      </c>
      <c r="D188" s="28"/>
      <c r="E188" s="28"/>
      <c r="F188" s="29">
        <v>1600</v>
      </c>
      <c r="G188" s="30">
        <v>13</v>
      </c>
      <c r="H188" s="31" t="s">
        <v>6</v>
      </c>
      <c r="I188" s="59">
        <v>6</v>
      </c>
      <c r="J188" s="33">
        <v>3</v>
      </c>
      <c r="K188" s="59">
        <v>8</v>
      </c>
      <c r="L188" s="33">
        <v>4</v>
      </c>
      <c r="M188" s="59">
        <v>7</v>
      </c>
      <c r="N188" s="33">
        <v>3</v>
      </c>
      <c r="O188" s="29">
        <v>6.45</v>
      </c>
      <c r="P188" s="34">
        <v>2.88333333333332</v>
      </c>
      <c r="Q188" s="35">
        <v>95.539959451863695</v>
      </c>
      <c r="R188" s="36">
        <v>0.31997972593181601</v>
      </c>
      <c r="S188" s="37">
        <v>0</v>
      </c>
      <c r="T188" s="38">
        <v>0.25</v>
      </c>
      <c r="U188" s="29">
        <v>-3.5</v>
      </c>
      <c r="V188" s="29">
        <v>-3.2499999999999898</v>
      </c>
      <c r="W188" s="39" t="s">
        <v>79</v>
      </c>
      <c r="X188" s="40">
        <v>54</v>
      </c>
      <c r="Y188" s="72">
        <v>131</v>
      </c>
      <c r="Z188" s="29">
        <v>21</v>
      </c>
      <c r="AA188" s="26" t="s">
        <v>80</v>
      </c>
      <c r="AB188" s="41" t="s">
        <v>101</v>
      </c>
      <c r="AC188" s="42" t="str">
        <f>"" &amp; IF(AND(S188&lt;=-1.5,NOT(ISBLANK(AQ188))),"Z","")</f>
        <v/>
      </c>
      <c r="AD188" s="43" t="str">
        <f t="shared" si="19"/>
        <v>***</v>
      </c>
      <c r="AE188" s="48" t="str">
        <f>IF(AND(BD188&gt;2,OR(ISNUMBER(SEARCH("P",AA188)),ISNUMBER(SEARCH("EP",AA188)),ISNUMBER(SEARCH("E",AA188)))),"WP@",IF(BD188&gt;2,"W@",IF(OR(ISNUMBER(SEARCH("P",AA188)),ISNUMBER(SEARCH("EP",AA188)),ISNUMBER(SEARCH("E",AA188))),"P@","@")))</f>
        <v>W@</v>
      </c>
      <c r="AF188" s="45" t="s">
        <v>797</v>
      </c>
      <c r="AG188" s="46" t="str">
        <f t="shared" si="20"/>
        <v>**</v>
      </c>
      <c r="AH188" s="30">
        <v>13</v>
      </c>
      <c r="AI188" s="47">
        <v>54</v>
      </c>
      <c r="AJ188" s="48" t="str">
        <f t="shared" si="21"/>
        <v/>
      </c>
      <c r="AK188" s="42" t="str">
        <f t="shared" si="22"/>
        <v/>
      </c>
      <c r="AL188" s="46" t="str">
        <f t="shared" si="23"/>
        <v/>
      </c>
      <c r="AM188" s="40">
        <v>54</v>
      </c>
      <c r="AN188" s="81" t="str">
        <f t="shared" si="24"/>
        <v>GR</v>
      </c>
      <c r="AO188" s="29">
        <v>-1</v>
      </c>
      <c r="AP188" s="28"/>
      <c r="AQ188" s="28"/>
      <c r="AR188" s="28"/>
      <c r="AS188" s="28"/>
      <c r="AT188" s="50" t="str">
        <f t="shared" si="25"/>
        <v/>
      </c>
      <c r="AU188" s="48" t="str">
        <f t="shared" si="26"/>
        <v/>
      </c>
      <c r="AV188" s="48" t="str">
        <f t="shared" si="27"/>
        <v>$$</v>
      </c>
      <c r="AW188" s="26" t="s">
        <v>6</v>
      </c>
      <c r="AX188" s="64">
        <v>15</v>
      </c>
      <c r="AY188" s="52">
        <v>1064</v>
      </c>
      <c r="AZ188" s="24" t="s">
        <v>51</v>
      </c>
      <c r="BA188" s="29">
        <v>87.139959451863604</v>
      </c>
      <c r="BB188" s="53">
        <v>99.170626118530294</v>
      </c>
      <c r="BC188" s="54" t="s">
        <v>2883</v>
      </c>
      <c r="BD188" s="29">
        <v>3</v>
      </c>
      <c r="BE188" s="55"/>
      <c r="BF188" s="55"/>
      <c r="BG188" s="55"/>
      <c r="BH188" s="55"/>
      <c r="BI188" s="190" t="s">
        <v>1371</v>
      </c>
      <c r="BJ188" s="68" t="s">
        <v>1372</v>
      </c>
      <c r="BK188" s="68" t="s">
        <v>615</v>
      </c>
      <c r="BL188" s="68" t="s">
        <v>113</v>
      </c>
      <c r="BM188" s="68" t="s">
        <v>1373</v>
      </c>
      <c r="BN188" s="69" t="s">
        <v>130</v>
      </c>
      <c r="BO188" s="17"/>
      <c r="BP188" s="29">
        <v>131</v>
      </c>
      <c r="BQ188" s="29">
        <v>-1</v>
      </c>
      <c r="BR188" s="56">
        <v>103.55</v>
      </c>
      <c r="BS188" s="76" t="s">
        <v>108</v>
      </c>
      <c r="BT188" s="26"/>
      <c r="BU188" s="26"/>
      <c r="BV188" s="49" t="str">
        <f>IF(AND(BD188&gt;2,OR(ISNUMBER(SEARCH("P",AA188)),ISNUMBER(SEARCH("EP",AA188)),ISNUMBER(SEARCH("E",AA188)))),"WP@",IF(BD188&gt;2,"W@",IF(OR(ISNUMBER(SEARCH("P",AA188)),ISNUMBER(SEARCH("EP",AA188)),ISNUMBER(SEARCH("E",AA188))),"P@","@")))</f>
        <v>W@</v>
      </c>
      <c r="BW188" s="26" t="s">
        <v>79</v>
      </c>
      <c r="BX188" s="17"/>
      <c r="BY188" s="17"/>
      <c r="BZ188" s="49" t="str">
        <f t="shared" si="28"/>
        <v/>
      </c>
    </row>
    <row r="189" spans="1:78" ht="46.5" x14ac:dyDescent="0.25">
      <c r="A189" s="26" t="s">
        <v>2873</v>
      </c>
      <c r="B189" s="26" t="s">
        <v>460</v>
      </c>
      <c r="C189" s="27" t="s">
        <v>417</v>
      </c>
      <c r="D189" s="28"/>
      <c r="E189" s="28"/>
      <c r="F189" s="29">
        <v>1600</v>
      </c>
      <c r="G189" s="30">
        <v>8</v>
      </c>
      <c r="H189" s="31" t="s">
        <v>6</v>
      </c>
      <c r="I189" s="70">
        <v>3</v>
      </c>
      <c r="J189" s="71">
        <v>2</v>
      </c>
      <c r="K189" s="59">
        <v>3</v>
      </c>
      <c r="L189" s="33">
        <v>0</v>
      </c>
      <c r="M189" s="59">
        <v>2</v>
      </c>
      <c r="N189" s="33">
        <v>1</v>
      </c>
      <c r="O189" s="29">
        <v>3.4</v>
      </c>
      <c r="P189" s="60">
        <v>0.224999999999973</v>
      </c>
      <c r="Q189" s="35">
        <v>96.601554474718498</v>
      </c>
      <c r="R189" s="35">
        <v>-0.69922276264073002</v>
      </c>
      <c r="S189" s="37">
        <v>2</v>
      </c>
      <c r="T189" s="61">
        <v>-1.1499999999999999</v>
      </c>
      <c r="U189" s="29">
        <v>-0.19999999999999599</v>
      </c>
      <c r="V189" s="60">
        <v>-0.999999999999996</v>
      </c>
      <c r="W189" s="39"/>
      <c r="X189" s="40">
        <v>54</v>
      </c>
      <c r="Y189" s="72">
        <v>130</v>
      </c>
      <c r="Z189" s="29">
        <v>21</v>
      </c>
      <c r="AA189" s="85" t="s">
        <v>252</v>
      </c>
      <c r="AB189" s="41" t="s">
        <v>101</v>
      </c>
      <c r="AC189" s="42" t="str">
        <f>"" &amp; IF(AND(S189&lt;=-1.5,NOT(ISBLANK(AQ189))),"Z","")</f>
        <v/>
      </c>
      <c r="AD189" s="43" t="str">
        <f t="shared" si="19"/>
        <v/>
      </c>
      <c r="AE189" s="44"/>
      <c r="AF189" s="45" t="s">
        <v>233</v>
      </c>
      <c r="AG189" s="63" t="str">
        <f t="shared" si="20"/>
        <v/>
      </c>
      <c r="AH189" s="30">
        <v>8</v>
      </c>
      <c r="AI189" s="47">
        <v>54</v>
      </c>
      <c r="AJ189" s="48" t="str">
        <f t="shared" si="21"/>
        <v/>
      </c>
      <c r="AK189" s="42" t="str">
        <f t="shared" si="22"/>
        <v/>
      </c>
      <c r="AL189" s="46" t="str">
        <f t="shared" si="23"/>
        <v/>
      </c>
      <c r="AM189" s="40">
        <v>54</v>
      </c>
      <c r="AN189" s="81" t="str">
        <f t="shared" si="24"/>
        <v>GR</v>
      </c>
      <c r="AO189" s="29">
        <v>0</v>
      </c>
      <c r="AP189" s="28"/>
      <c r="AQ189" s="28"/>
      <c r="AR189" s="28"/>
      <c r="AS189" s="28"/>
      <c r="AT189" s="50" t="str">
        <f t="shared" si="25"/>
        <v/>
      </c>
      <c r="AU189" s="48" t="str">
        <f t="shared" si="26"/>
        <v/>
      </c>
      <c r="AV189" s="48" t="str">
        <f t="shared" si="27"/>
        <v/>
      </c>
      <c r="AW189" s="26" t="s">
        <v>6</v>
      </c>
      <c r="AX189" s="74">
        <v>3.9</v>
      </c>
      <c r="AY189" s="52">
        <v>1063</v>
      </c>
      <c r="AZ189" s="24" t="s">
        <v>51</v>
      </c>
      <c r="BA189" s="29">
        <v>89.101554474718498</v>
      </c>
      <c r="BB189" s="53">
        <v>97.128354474718506</v>
      </c>
      <c r="BC189" s="54" t="s">
        <v>782</v>
      </c>
      <c r="BD189" s="29">
        <v>2</v>
      </c>
      <c r="BE189" s="55"/>
      <c r="BF189" s="55"/>
      <c r="BG189" s="55"/>
      <c r="BH189" s="55"/>
      <c r="BI189" s="190" t="s">
        <v>2884</v>
      </c>
      <c r="BJ189" s="68" t="s">
        <v>114</v>
      </c>
      <c r="BK189" s="68" t="s">
        <v>615</v>
      </c>
      <c r="BL189" s="68" t="s">
        <v>1221</v>
      </c>
      <c r="BM189" s="69" t="s">
        <v>130</v>
      </c>
      <c r="BN189" s="68"/>
      <c r="BO189" s="17"/>
      <c r="BP189" s="29">
        <v>130</v>
      </c>
      <c r="BQ189" s="29">
        <v>0</v>
      </c>
      <c r="BR189" s="56">
        <v>100.9</v>
      </c>
      <c r="BS189" s="76" t="s">
        <v>108</v>
      </c>
      <c r="BT189" s="26"/>
      <c r="BU189" s="26"/>
      <c r="BV189" s="26"/>
      <c r="BW189" s="26"/>
      <c r="BX189" s="17"/>
      <c r="BY189" s="17"/>
      <c r="BZ189" s="49" t="str">
        <f t="shared" si="28"/>
        <v/>
      </c>
    </row>
    <row r="190" spans="1:78" ht="46.5" x14ac:dyDescent="0.25">
      <c r="A190" s="26" t="s">
        <v>2873</v>
      </c>
      <c r="B190" s="26" t="s">
        <v>551</v>
      </c>
      <c r="C190" s="27" t="s">
        <v>77</v>
      </c>
      <c r="D190" s="28"/>
      <c r="E190" s="28"/>
      <c r="F190" s="58">
        <v>1400</v>
      </c>
      <c r="G190" s="80">
        <v>10</v>
      </c>
      <c r="H190" s="31" t="s">
        <v>6</v>
      </c>
      <c r="I190" s="59">
        <v>9</v>
      </c>
      <c r="J190" s="33">
        <v>5</v>
      </c>
      <c r="K190" s="59">
        <v>7</v>
      </c>
      <c r="L190" s="33">
        <v>4</v>
      </c>
      <c r="M190" s="59">
        <v>1</v>
      </c>
      <c r="N190" s="33">
        <v>0</v>
      </c>
      <c r="O190" s="29">
        <v>1.2000000000000099</v>
      </c>
      <c r="P190" s="29">
        <v>-0.39999999999998698</v>
      </c>
      <c r="Q190" s="36">
        <v>101.695795391472</v>
      </c>
      <c r="R190" s="36">
        <v>0.84789769573610796</v>
      </c>
      <c r="S190" s="37">
        <v>1</v>
      </c>
      <c r="T190" s="38">
        <v>4</v>
      </c>
      <c r="U190" s="29">
        <v>-0.60000000000000497</v>
      </c>
      <c r="V190" s="29">
        <v>2.6</v>
      </c>
      <c r="W190" s="39"/>
      <c r="X190" s="40">
        <v>55</v>
      </c>
      <c r="Y190" s="72">
        <v>130</v>
      </c>
      <c r="Z190" s="29">
        <v>17</v>
      </c>
      <c r="AA190" s="26" t="s">
        <v>57</v>
      </c>
      <c r="AB190" s="41" t="s">
        <v>58</v>
      </c>
      <c r="AC190" s="42" t="str">
        <f>"i" &amp; IF(AND(S190&lt;=-1.5,NOT(ISBLANK(AQ190))),"Z","")</f>
        <v>i</v>
      </c>
      <c r="AD190" s="43" t="str">
        <f t="shared" si="19"/>
        <v>**</v>
      </c>
      <c r="AE190" s="48" t="str">
        <f>IF(AND(BD190&gt;2,OR(ISNUMBER(SEARCH("P",AA190)),ISNUMBER(SEARCH("EP",AA190)),ISNUMBER(SEARCH("E",AA190)))),"WP@",IF(BD190&gt;2,"W@",IF(OR(ISNUMBER(SEARCH("P",AA190)),ISNUMBER(SEARCH("EP",AA190)),ISNUMBER(SEARCH("E",AA190))),"P@","@")))</f>
        <v>W@</v>
      </c>
      <c r="AF190" s="45" t="s">
        <v>681</v>
      </c>
      <c r="AG190" s="46" t="str">
        <f t="shared" si="20"/>
        <v/>
      </c>
      <c r="AH190" s="30">
        <v>10</v>
      </c>
      <c r="AI190" s="47">
        <v>55</v>
      </c>
      <c r="AJ190" s="48" t="str">
        <f t="shared" si="21"/>
        <v/>
      </c>
      <c r="AK190" s="42" t="str">
        <f t="shared" si="22"/>
        <v>3P</v>
      </c>
      <c r="AL190" s="46" t="str">
        <f t="shared" si="23"/>
        <v>**</v>
      </c>
      <c r="AM190" s="40">
        <v>55</v>
      </c>
      <c r="AN190" s="103" t="str">
        <f t="shared" si="24"/>
        <v>G</v>
      </c>
      <c r="AO190" s="29">
        <v>0</v>
      </c>
      <c r="AP190" s="28"/>
      <c r="AQ190" s="28" t="s">
        <v>33</v>
      </c>
      <c r="AR190" s="28"/>
      <c r="AS190" s="28"/>
      <c r="AT190" s="50" t="str">
        <f t="shared" si="25"/>
        <v>$</v>
      </c>
      <c r="AU190" s="48" t="str">
        <f t="shared" si="26"/>
        <v>$$</v>
      </c>
      <c r="AV190" s="48" t="str">
        <f t="shared" si="27"/>
        <v/>
      </c>
      <c r="AW190" s="26" t="s">
        <v>6</v>
      </c>
      <c r="AX190" s="51">
        <v>3</v>
      </c>
      <c r="AY190" s="52">
        <v>1072</v>
      </c>
      <c r="AZ190" s="24" t="s">
        <v>51</v>
      </c>
      <c r="BA190" s="29">
        <v>94.695795391472203</v>
      </c>
      <c r="BB190" s="66">
        <v>102.73846205813901</v>
      </c>
      <c r="BC190" s="54" t="s">
        <v>2885</v>
      </c>
      <c r="BD190" s="29">
        <v>3</v>
      </c>
      <c r="BE190" s="100">
        <v>50</v>
      </c>
      <c r="BF190" s="101">
        <v>66.6666666666667</v>
      </c>
      <c r="BG190" s="102">
        <v>8</v>
      </c>
      <c r="BH190" s="102">
        <v>9</v>
      </c>
      <c r="BI190" s="190" t="s">
        <v>2886</v>
      </c>
      <c r="BJ190" s="68" t="s">
        <v>407</v>
      </c>
      <c r="BK190" s="68" t="s">
        <v>1220</v>
      </c>
      <c r="BL190" s="69" t="s">
        <v>1106</v>
      </c>
      <c r="BM190" s="68" t="s">
        <v>1221</v>
      </c>
      <c r="BN190" s="68"/>
      <c r="BO190" s="17"/>
      <c r="BP190" s="29">
        <v>130</v>
      </c>
      <c r="BQ190" s="29">
        <v>0</v>
      </c>
      <c r="BR190" s="56">
        <v>97.75</v>
      </c>
      <c r="BS190" s="57" t="s">
        <v>126</v>
      </c>
      <c r="BT190" s="26"/>
      <c r="BU190" s="26"/>
      <c r="BV190" s="49" t="str">
        <f>IF(AND(BD190&gt;2,OR(ISNUMBER(SEARCH("P",AA190)),ISNUMBER(SEARCH("EP",AA190)),ISNUMBER(SEARCH("E",AA190)))),"WP@",IF(BD190&gt;2,"W@",IF(OR(ISNUMBER(SEARCH("P",AA190)),ISNUMBER(SEARCH("EP",AA190)),ISNUMBER(SEARCH("E",AA190))),"P@","@")))</f>
        <v>W@</v>
      </c>
      <c r="BW190" s="26"/>
      <c r="BX190" s="17"/>
      <c r="BY190" s="17"/>
      <c r="BZ190" s="49" t="str">
        <f t="shared" si="28"/>
        <v>3P</v>
      </c>
    </row>
    <row r="191" spans="1:78" ht="15" customHeight="1" x14ac:dyDescent="0.25">
      <c r="A191" s="162"/>
      <c r="B191" s="155"/>
      <c r="C191" s="155"/>
      <c r="D191" s="155"/>
      <c r="E191" s="155"/>
      <c r="F191" s="155"/>
      <c r="G191" s="155"/>
      <c r="H191" s="155"/>
      <c r="I191" s="155"/>
      <c r="J191" s="155"/>
      <c r="K191" s="155"/>
      <c r="L191" s="155"/>
      <c r="M191" s="155"/>
      <c r="N191" s="155"/>
      <c r="O191" s="155"/>
      <c r="P191" s="155"/>
      <c r="Q191" s="155"/>
      <c r="R191" s="155"/>
      <c r="S191" s="155"/>
      <c r="T191" s="155"/>
      <c r="U191" s="155"/>
      <c r="V191" s="155"/>
      <c r="W191" s="155"/>
      <c r="X191" s="155"/>
      <c r="Y191" s="155"/>
      <c r="Z191" s="155"/>
      <c r="AA191" s="155"/>
      <c r="AB191" s="155"/>
      <c r="AC191" s="155"/>
      <c r="AD191" s="155"/>
      <c r="AE191" s="155"/>
      <c r="AF191" s="155"/>
      <c r="AG191" s="155"/>
      <c r="AH191" s="155"/>
      <c r="AI191" s="155"/>
      <c r="AJ191" s="155"/>
      <c r="AK191" s="155"/>
      <c r="AL191" s="155"/>
      <c r="AM191" s="155"/>
      <c r="AN191" s="155"/>
      <c r="AO191" s="155"/>
      <c r="AP191" s="155"/>
      <c r="AQ191" s="155"/>
      <c r="AR191" s="155"/>
      <c r="AS191" s="155"/>
      <c r="AT191" s="155"/>
      <c r="AU191" s="155"/>
      <c r="AV191" s="155"/>
      <c r="AW191" s="155"/>
      <c r="AX191" s="155"/>
      <c r="AY191" s="155"/>
      <c r="AZ191" s="155"/>
      <c r="BA191" s="155"/>
      <c r="BB191" s="155"/>
      <c r="BC191" s="155"/>
      <c r="BD191" s="155"/>
      <c r="BE191" s="155"/>
      <c r="BF191" s="155"/>
      <c r="BG191" s="155"/>
      <c r="BH191" s="155"/>
      <c r="BI191" s="155"/>
      <c r="BJ191" s="155"/>
      <c r="BK191" s="155"/>
      <c r="BL191" s="155"/>
      <c r="BM191" s="155"/>
      <c r="BN191" s="155"/>
      <c r="BO191" s="155"/>
      <c r="BP191" s="155"/>
      <c r="BQ191" s="155"/>
      <c r="BR191" s="155"/>
      <c r="BS191" s="155"/>
      <c r="BT191" s="155"/>
      <c r="BU191" s="155"/>
      <c r="BV191" s="155"/>
      <c r="BW191" s="155"/>
      <c r="BX191" s="155"/>
      <c r="BY191" s="17"/>
      <c r="BZ191" s="49"/>
    </row>
    <row r="192" spans="1:78" ht="30" customHeight="1" x14ac:dyDescent="0.25">
      <c r="A192" s="156" t="s">
        <v>152</v>
      </c>
      <c r="B192" s="162"/>
      <c r="C192" s="162"/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2"/>
      <c r="T192" s="162"/>
      <c r="U192" s="162"/>
      <c r="V192" s="162"/>
      <c r="W192" s="162"/>
      <c r="X192" s="162"/>
      <c r="Y192" s="162"/>
      <c r="Z192" s="162"/>
      <c r="AA192" s="162"/>
      <c r="AB192" s="162"/>
      <c r="AC192" s="162"/>
      <c r="AD192" s="162"/>
      <c r="AE192" s="162"/>
      <c r="AF192" s="162"/>
      <c r="AG192" s="162"/>
      <c r="AH192" s="162"/>
      <c r="AI192" s="162"/>
      <c r="AJ192" s="162"/>
      <c r="AK192" s="162"/>
      <c r="AL192" s="162"/>
      <c r="AM192" s="162"/>
      <c r="AN192" s="162"/>
      <c r="AO192" s="162"/>
      <c r="AP192" s="162"/>
      <c r="AQ192" s="162"/>
      <c r="AR192" s="162"/>
      <c r="AS192" s="162"/>
      <c r="AT192" s="162"/>
      <c r="AU192" s="162"/>
      <c r="AV192" s="162"/>
      <c r="AW192" s="162"/>
      <c r="AX192" s="162"/>
      <c r="AY192" s="162"/>
      <c r="AZ192" s="162"/>
      <c r="BA192" s="162"/>
      <c r="BB192" s="162"/>
      <c r="BC192" s="162"/>
      <c r="BD192" s="162"/>
      <c r="BE192" s="162"/>
      <c r="BF192" s="162"/>
      <c r="BG192" s="162"/>
      <c r="BH192" s="162"/>
      <c r="BI192" s="162"/>
      <c r="BJ192" s="162"/>
      <c r="BK192" s="162"/>
      <c r="BL192" s="162"/>
      <c r="BM192" s="162"/>
      <c r="BN192" s="162"/>
      <c r="BO192" s="162"/>
      <c r="BP192" s="162"/>
      <c r="BQ192" s="162"/>
      <c r="BR192" s="162"/>
      <c r="BS192" s="162"/>
      <c r="BT192" s="162"/>
      <c r="BU192" s="162"/>
      <c r="BV192" s="162"/>
      <c r="BW192" s="162"/>
      <c r="BX192" s="162"/>
      <c r="BY192" s="17"/>
      <c r="BZ192" s="49"/>
    </row>
    <row r="193" spans="1:78" ht="46.5" x14ac:dyDescent="0.25">
      <c r="A193" s="26" t="s">
        <v>2873</v>
      </c>
      <c r="B193" s="138" t="s">
        <v>403</v>
      </c>
      <c r="C193" s="27" t="s">
        <v>207</v>
      </c>
      <c r="D193" s="28"/>
      <c r="E193" s="28"/>
      <c r="F193" s="58">
        <v>1400</v>
      </c>
      <c r="G193" s="30">
        <v>5</v>
      </c>
      <c r="H193" s="31" t="s">
        <v>6</v>
      </c>
      <c r="I193" s="32">
        <v>13</v>
      </c>
      <c r="J193" s="33">
        <v>6</v>
      </c>
      <c r="K193" s="32">
        <v>13</v>
      </c>
      <c r="L193" s="33">
        <v>6</v>
      </c>
      <c r="M193" s="32">
        <v>4</v>
      </c>
      <c r="N193" s="33">
        <v>4</v>
      </c>
      <c r="O193" s="29">
        <v>-0.59999999999998699</v>
      </c>
      <c r="P193" s="38">
        <v>1.0642857142857101</v>
      </c>
      <c r="Q193" s="36">
        <v>102.375419764109</v>
      </c>
      <c r="R193" s="36">
        <v>4.0377098820543704</v>
      </c>
      <c r="S193" s="37">
        <v>0</v>
      </c>
      <c r="T193" s="38">
        <v>2.75</v>
      </c>
      <c r="U193" s="29">
        <v>1.2000000000000099</v>
      </c>
      <c r="V193" s="38">
        <v>3.3500000000000099</v>
      </c>
      <c r="W193" s="39"/>
      <c r="X193" s="40">
        <v>62</v>
      </c>
      <c r="Y193" s="72">
        <v>122</v>
      </c>
      <c r="Z193" s="29">
        <v>30</v>
      </c>
      <c r="AA193" s="26" t="s">
        <v>57</v>
      </c>
      <c r="AB193" s="41" t="s">
        <v>58</v>
      </c>
      <c r="AC193" s="42" t="str">
        <f>"" &amp; IF(AND(S193&lt;=-1.5,NOT(ISBLANK(AQ193))),"Z","")</f>
        <v/>
      </c>
      <c r="AD193" s="43" t="str">
        <f>IF(AND(ISNUMBER(BD193),VALUE(BD193)&gt;=3,VALUE(T193)&gt;=-0.5),IF(AND(VALUE(Q193)&gt;=94,VALUE(Q193)&lt;444), IF(VALUE(P193)&gt;=2,"***","**"),"*"),"")</f>
        <v>**</v>
      </c>
      <c r="AE193" s="48" t="str">
        <f>IF(AND(BD193&gt;2,OR(ISNUMBER(SEARCH("P",AA193)),ISNUMBER(SEARCH("EP",AA193)),ISNUMBER(SEARCH("E",AA193)))),"WP@",IF(BD193&gt;2,"W@",IF(OR(ISNUMBER(SEARCH("P",AA193)),ISNUMBER(SEARCH("EP",AA193)),ISNUMBER(SEARCH("E",AA193))),"P@","@")))</f>
        <v>W@</v>
      </c>
      <c r="AF193" s="45"/>
      <c r="AG193" s="46" t="str">
        <f>IF(OR(F193&lt;1401,F193&gt;=1600),IF(AND(OR(AB193="*",AB193="***",AB193="E*",AB193="E***"),P193&gt;=2,T193&gt;-2.1),IF(AND(ISNUMBER(BD193),VALUE(BD193)&gt;2),"**","*"),""),"")</f>
        <v/>
      </c>
      <c r="AH193" s="30">
        <v>5</v>
      </c>
      <c r="AI193" s="47">
        <v>62</v>
      </c>
      <c r="AJ193" s="48" t="str">
        <f>IF(AND(S193&gt;=2,T193&gt;=0),IF(AND(ISNUMBER(BD193),VALUE(BD193)&gt;=3),IF(LEN(AQ193)&gt;0,"***","**"),"*"),"")</f>
        <v/>
      </c>
      <c r="AK193" s="42" t="str">
        <f>IF(AND(S193&gt;=3,AND(OR(AND(I193&lt;=7,I193-K193&gt;=3),AND(K193&lt;=7,K193-M193&gt;=3)),N193&lt;=4)),6,IF(S193&gt;=3,"3T",IF(AND(OR(AND(I193&lt;=7,I193-K193&gt;=3),AND(K193&lt;=7,K193-M193&gt;=3)),N193&lt;=4),"3P","")))</f>
        <v/>
      </c>
      <c r="AL193" s="46" t="str">
        <f>IF(OR(K193-M193&gt;=5,T193&gt;4.9,AND(K193-M193&gt;=1,T193&gt;5)),IF(P193&lt;-3,"***",IF(P193&lt;0,"**","*")),"")</f>
        <v>*</v>
      </c>
      <c r="AM193" s="40">
        <v>62</v>
      </c>
      <c r="AN193" s="103" t="str">
        <f>CONCATENATE(IF(AND(OR(M193=1,M193=2,M193=3,M193=4),Q193&gt;=97.5),"G",IF(OR(AND(N193&lt;=3,M193&lt;8,T193&gt;-1.6,Q193&gt;=95,Q193&lt;300),AND(OR(M193=1,M193=2,M193=3),Q193&lt;97.5)),"GR","")),"*")</f>
        <v>G*</v>
      </c>
      <c r="AO193" s="82">
        <v>1</v>
      </c>
      <c r="AP193" s="28"/>
      <c r="AQ193" s="28"/>
      <c r="AR193" s="28"/>
      <c r="AS193" s="28" t="s">
        <v>168</v>
      </c>
      <c r="AT193" s="50" t="str">
        <f>IF(LEN(AN193)&gt;0,IF(AL193="**","$",IF(AL193="***",IF(LEN(AQ193)&gt;0,"$$$","$$"), "")), "")</f>
        <v/>
      </c>
      <c r="AU193" s="48" t="str">
        <f>CONCATENATE(IF(LEN(AN193)&gt;0,IF(AND(AD193="**",AB193="*"),IF(LEN(AQ193)&gt;0,"$$$","$$"),IF(AJ193="***","$$$",IF(AND(AJ193="**",AB193="*"),"$$",IF(AND(OR(AD193="**",AD193="***"),LEN(AQ193)&gt;0),"$$","")))),IF(AND(OR(AD193="**",AD193="***"),LEN(AQ193)&gt;0),"$$","")),IF(AND(T193&lt;2,AQ193="#"),"#",""))</f>
        <v/>
      </c>
      <c r="AV193" s="48" t="str">
        <f>IF(LEN(AN193)&gt;0,IF(AG193="**","$$",IF(AG193="***","$$$",IF(AD193="***",IF(OR(AB193="***",LEN(AQ193)&gt;0),"$$$",""),""))),"")</f>
        <v/>
      </c>
      <c r="AW193" s="26" t="s">
        <v>6</v>
      </c>
      <c r="AX193" s="64">
        <v>6.1</v>
      </c>
      <c r="AY193" s="52">
        <v>1073</v>
      </c>
      <c r="AZ193" s="24" t="s">
        <v>51</v>
      </c>
      <c r="BA193" s="29">
        <v>94</v>
      </c>
      <c r="BB193" s="66">
        <v>94.989333333333306</v>
      </c>
      <c r="BC193" s="54" t="s">
        <v>2887</v>
      </c>
      <c r="BD193" s="29">
        <v>3</v>
      </c>
      <c r="BE193" s="100">
        <v>33.3333333333333</v>
      </c>
      <c r="BF193" s="101">
        <v>66.6666666666667</v>
      </c>
      <c r="BG193" s="102">
        <v>9</v>
      </c>
      <c r="BH193" s="102">
        <v>9</v>
      </c>
      <c r="BI193" s="190" t="s">
        <v>2888</v>
      </c>
      <c r="BJ193" s="68" t="s">
        <v>594</v>
      </c>
      <c r="BK193" s="68" t="s">
        <v>1509</v>
      </c>
      <c r="BL193" s="68" t="s">
        <v>1485</v>
      </c>
      <c r="BM193" s="68" t="s">
        <v>384</v>
      </c>
      <c r="BN193" s="68"/>
      <c r="BO193" s="17"/>
      <c r="BP193" s="29">
        <v>122</v>
      </c>
      <c r="BQ193" s="82">
        <v>1</v>
      </c>
      <c r="BR193" s="56">
        <v>94.45</v>
      </c>
      <c r="BS193" s="76" t="s">
        <v>88</v>
      </c>
      <c r="BT193" s="26"/>
      <c r="BU193" s="26"/>
      <c r="BV193" s="49" t="str">
        <f>IF(AND(BD193&gt;2,OR(ISNUMBER(SEARCH("P",AA193)),ISNUMBER(SEARCH("EP",AA193)),ISNUMBER(SEARCH("E",AA193)))),"WP@",IF(BD193&gt;2,"W@",IF(OR(ISNUMBER(SEARCH("P",AA193)),ISNUMBER(SEARCH("EP",AA193)),ISNUMBER(SEARCH("E",AA193))),"P@","@")))</f>
        <v>W@</v>
      </c>
      <c r="BW193" s="26"/>
      <c r="BX193" s="17"/>
      <c r="BY193" s="17"/>
      <c r="BZ193" s="49" t="str">
        <f>IF(AND(S193&gt;=3,AND(OR(AND(I193&lt;=7,I193-K193&gt;=3),AND(K193&lt;=7,K193-M193&gt;=3)),N193&lt;=4)),6,IF(S193&gt;=3,"3T",IF(AND(OR(AND(I193&lt;=7,I193-K193&gt;=3),AND(K193&lt;=7,K193-M193&gt;=3)),N193&lt;=4),"3P","")))</f>
        <v/>
      </c>
    </row>
    <row r="194" spans="1:78" ht="18.75" customHeight="1" x14ac:dyDescent="0.25">
      <c r="A194" s="17"/>
      <c r="B194" s="164" t="s">
        <v>51</v>
      </c>
      <c r="C194" s="164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65" t="s">
        <v>927</v>
      </c>
      <c r="R194" s="165"/>
      <c r="S194" s="17"/>
      <c r="T194" s="121" t="s">
        <v>169</v>
      </c>
      <c r="U194" s="17"/>
      <c r="V194" s="17"/>
      <c r="W194" s="17"/>
      <c r="X194" s="91">
        <v>62</v>
      </c>
      <c r="Y194" s="113" t="s">
        <v>2035</v>
      </c>
      <c r="Z194" s="95">
        <v>23</v>
      </c>
      <c r="AA194" s="94">
        <v>7</v>
      </c>
      <c r="AB194" s="17"/>
      <c r="AC194" s="17"/>
      <c r="AD194" s="17"/>
      <c r="AE194" s="17"/>
      <c r="AF194" s="17"/>
      <c r="AG194" s="17"/>
      <c r="AH194" s="17"/>
      <c r="AI194" s="91">
        <v>62</v>
      </c>
      <c r="AJ194" s="17"/>
      <c r="AK194" s="17"/>
      <c r="AL194" s="17"/>
      <c r="AM194" s="91">
        <v>62</v>
      </c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66">
        <v>0</v>
      </c>
      <c r="AY194" s="95">
        <v>1079</v>
      </c>
      <c r="AZ194" s="17"/>
      <c r="BA194" s="17"/>
      <c r="BB194" s="17"/>
      <c r="BC194" s="17"/>
      <c r="BD194" s="17"/>
      <c r="BE194" s="17"/>
      <c r="BF194" s="17"/>
      <c r="BG194" s="17"/>
      <c r="BH194" s="17"/>
      <c r="BI194" s="187"/>
      <c r="BJ194" s="17"/>
      <c r="BK194" s="17"/>
      <c r="BL194" s="17"/>
      <c r="BM194" s="17"/>
      <c r="BN194" s="17"/>
      <c r="BO194" s="17"/>
      <c r="BP194" s="113" t="s">
        <v>2035</v>
      </c>
      <c r="BQ194" s="17"/>
      <c r="BR194" s="17"/>
      <c r="BS194" s="17"/>
      <c r="BT194" s="17"/>
      <c r="BU194" s="17"/>
      <c r="BV194" s="17"/>
      <c r="BW194" s="17"/>
      <c r="BX194" s="29">
        <v>0</v>
      </c>
      <c r="BY194" s="26" t="s">
        <v>149</v>
      </c>
      <c r="BZ194" s="17"/>
    </row>
    <row r="195" spans="1:78" x14ac:dyDescent="0.25">
      <c r="A195" s="17"/>
      <c r="B195" s="164"/>
      <c r="C195" s="164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68" t="s">
        <v>2889</v>
      </c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  <c r="AC195" s="168"/>
      <c r="AD195" s="168"/>
      <c r="AE195" s="168"/>
      <c r="AF195" s="168"/>
      <c r="AG195" s="168"/>
      <c r="AH195" s="168"/>
      <c r="AI195" s="168"/>
      <c r="AJ195" s="168"/>
      <c r="AK195" s="168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67"/>
      <c r="AY195" s="96" t="s">
        <v>202</v>
      </c>
      <c r="AZ195" s="17"/>
      <c r="BA195" s="17"/>
      <c r="BB195" s="17"/>
      <c r="BC195" s="17"/>
      <c r="BD195" s="17"/>
      <c r="BE195" s="17"/>
      <c r="BF195" s="17"/>
      <c r="BG195" s="17"/>
      <c r="BH195" s="17"/>
      <c r="BI195" s="18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</row>
    <row r="196" spans="1:78" ht="30" customHeight="1" x14ac:dyDescent="0.25">
      <c r="A196" s="169" t="s">
        <v>2890</v>
      </c>
      <c r="B196" s="153"/>
      <c r="C196" s="153"/>
      <c r="D196" s="153"/>
      <c r="E196" s="153"/>
      <c r="F196" s="153"/>
      <c r="G196" s="153"/>
      <c r="H196" s="153"/>
      <c r="I196" s="153"/>
      <c r="J196" s="153"/>
      <c r="K196" s="153"/>
      <c r="L196" s="153"/>
      <c r="M196" s="153"/>
      <c r="N196" s="153"/>
      <c r="O196" s="153"/>
      <c r="P196" s="153"/>
      <c r="Q196" s="153"/>
      <c r="R196" s="153"/>
      <c r="S196" s="153"/>
      <c r="T196" s="153"/>
      <c r="U196" s="153"/>
      <c r="V196" s="153"/>
      <c r="W196" s="153"/>
      <c r="X196" s="153"/>
      <c r="Y196" s="153"/>
      <c r="Z196" s="153"/>
      <c r="AA196" s="153"/>
      <c r="AB196" s="153"/>
      <c r="AC196" s="153"/>
      <c r="AD196" s="153"/>
      <c r="AE196" s="153"/>
      <c r="AF196" s="153"/>
      <c r="AG196" s="153"/>
      <c r="AH196" s="153"/>
      <c r="AI196" s="153"/>
      <c r="AJ196" s="153"/>
      <c r="AK196" s="153"/>
      <c r="AL196" s="153"/>
      <c r="AM196" s="153"/>
      <c r="AN196" s="153"/>
      <c r="AO196" s="153"/>
      <c r="AP196" s="153"/>
      <c r="AQ196" s="153"/>
      <c r="AR196" s="153"/>
      <c r="AS196" s="153"/>
      <c r="AT196" s="153"/>
      <c r="AU196" s="153"/>
      <c r="AV196" s="153"/>
      <c r="AW196" s="153"/>
      <c r="AX196" s="153"/>
      <c r="AY196" s="153"/>
      <c r="AZ196" s="153"/>
      <c r="BA196" s="153"/>
      <c r="BB196" s="153"/>
      <c r="BC196" s="153"/>
      <c r="BD196" s="153"/>
      <c r="BE196" s="153"/>
      <c r="BF196" s="153"/>
      <c r="BG196" s="153"/>
      <c r="BH196" s="153"/>
      <c r="BI196" s="153"/>
      <c r="BJ196" s="153"/>
      <c r="BK196" s="153"/>
      <c r="BL196" s="153"/>
      <c r="BM196" s="153"/>
      <c r="BN196" s="153"/>
      <c r="BO196" s="153"/>
      <c r="BP196" s="153"/>
      <c r="BQ196" s="153"/>
      <c r="BR196" s="153"/>
      <c r="BS196" s="153"/>
      <c r="BT196" s="153"/>
      <c r="BU196" s="153"/>
      <c r="BV196" s="153"/>
      <c r="BW196" s="153"/>
      <c r="BX196" s="153"/>
      <c r="BY196" s="17"/>
      <c r="BZ196" s="17"/>
    </row>
    <row r="197" spans="1:78" x14ac:dyDescent="0.25">
      <c r="A197" s="18" t="s">
        <v>1</v>
      </c>
      <c r="B197" s="18" t="s">
        <v>2</v>
      </c>
      <c r="C197" s="18" t="s">
        <v>3</v>
      </c>
      <c r="D197" s="19"/>
      <c r="E197" s="19"/>
      <c r="F197" s="18" t="s">
        <v>4</v>
      </c>
      <c r="G197" s="20" t="s">
        <v>5</v>
      </c>
      <c r="H197" s="21" t="s">
        <v>6</v>
      </c>
      <c r="I197" s="154" t="s">
        <v>7</v>
      </c>
      <c r="J197" s="155"/>
      <c r="K197" s="155"/>
      <c r="L197" s="155"/>
      <c r="M197" s="155"/>
      <c r="N197" s="155"/>
      <c r="O197" s="21" t="s">
        <v>8</v>
      </c>
      <c r="P197" s="21" t="s">
        <v>9</v>
      </c>
      <c r="Q197" s="22" t="s">
        <v>10</v>
      </c>
      <c r="R197" s="22" t="s">
        <v>11</v>
      </c>
      <c r="S197" s="21" t="s">
        <v>12</v>
      </c>
      <c r="T197" s="21" t="s">
        <v>13</v>
      </c>
      <c r="U197" s="21" t="s">
        <v>14</v>
      </c>
      <c r="V197" s="21" t="s">
        <v>15</v>
      </c>
      <c r="W197" s="23" t="s">
        <v>16</v>
      </c>
      <c r="X197" s="21" t="s">
        <v>17</v>
      </c>
      <c r="Y197" s="21" t="s">
        <v>18</v>
      </c>
      <c r="Z197" s="21" t="s">
        <v>19</v>
      </c>
      <c r="AA197" s="21" t="s">
        <v>20</v>
      </c>
      <c r="AB197" s="21" t="s">
        <v>21</v>
      </c>
      <c r="AC197" s="21" t="s">
        <v>22</v>
      </c>
      <c r="AD197" s="21" t="s">
        <v>23</v>
      </c>
      <c r="AE197" s="21" t="s">
        <v>24</v>
      </c>
      <c r="AF197" s="21" t="s">
        <v>25</v>
      </c>
      <c r="AG197" s="21" t="s">
        <v>26</v>
      </c>
      <c r="AH197" s="21" t="s">
        <v>5</v>
      </c>
      <c r="AI197" s="21" t="s">
        <v>17</v>
      </c>
      <c r="AJ197" s="21" t="s">
        <v>27</v>
      </c>
      <c r="AK197" s="21" t="s">
        <v>28</v>
      </c>
      <c r="AL197" s="21" t="s">
        <v>29</v>
      </c>
      <c r="AM197" s="21" t="s">
        <v>17</v>
      </c>
      <c r="AN197" s="21" t="s">
        <v>30</v>
      </c>
      <c r="AO197" s="21" t="s">
        <v>31</v>
      </c>
      <c r="AP197" s="21" t="s">
        <v>32</v>
      </c>
      <c r="AQ197" s="21" t="s">
        <v>33</v>
      </c>
      <c r="AR197" s="21" t="s">
        <v>34</v>
      </c>
      <c r="AS197" s="21" t="s">
        <v>35</v>
      </c>
      <c r="AT197" s="21" t="s">
        <v>36</v>
      </c>
      <c r="AU197" s="21" t="s">
        <v>37</v>
      </c>
      <c r="AV197" s="21" t="s">
        <v>38</v>
      </c>
      <c r="AW197" s="21" t="s">
        <v>6</v>
      </c>
      <c r="AX197" s="21" t="s">
        <v>39</v>
      </c>
      <c r="AY197" s="21" t="s">
        <v>40</v>
      </c>
      <c r="AZ197" s="24" t="s">
        <v>41</v>
      </c>
      <c r="BA197" s="21" t="s">
        <v>42</v>
      </c>
      <c r="BB197" s="21" t="s">
        <v>43</v>
      </c>
      <c r="BC197" s="21" t="s">
        <v>44</v>
      </c>
      <c r="BD197" s="21" t="s">
        <v>45</v>
      </c>
      <c r="BE197" s="21" t="s">
        <v>46</v>
      </c>
      <c r="BF197" s="21" t="s">
        <v>47</v>
      </c>
      <c r="BG197" s="21" t="s">
        <v>48</v>
      </c>
      <c r="BH197" s="21" t="s">
        <v>49</v>
      </c>
      <c r="BI197" s="186"/>
      <c r="BJ197" s="25"/>
      <c r="BK197" s="25"/>
      <c r="BL197" s="25"/>
      <c r="BM197" s="25"/>
      <c r="BN197" s="25"/>
      <c r="BO197" s="25"/>
      <c r="BP197" s="21" t="s">
        <v>18</v>
      </c>
      <c r="BQ197" s="21" t="s">
        <v>31</v>
      </c>
      <c r="BR197" s="21" t="s">
        <v>50</v>
      </c>
      <c r="BS197" s="21" t="s">
        <v>51</v>
      </c>
      <c r="BT197" s="25"/>
      <c r="BU197" s="25"/>
      <c r="BV197" s="21" t="s">
        <v>24</v>
      </c>
      <c r="BW197" s="21" t="s">
        <v>16</v>
      </c>
      <c r="BX197" s="21" t="s">
        <v>52</v>
      </c>
      <c r="BY197" s="21" t="s">
        <v>53</v>
      </c>
      <c r="BZ197" s="21" t="s">
        <v>28</v>
      </c>
    </row>
    <row r="198" spans="1:78" ht="46.5" x14ac:dyDescent="0.25">
      <c r="A198" s="26" t="s">
        <v>2891</v>
      </c>
      <c r="B198" s="26" t="s">
        <v>206</v>
      </c>
      <c r="C198" s="27" t="s">
        <v>207</v>
      </c>
      <c r="D198" s="28"/>
      <c r="E198" s="28"/>
      <c r="F198" s="29">
        <v>1200</v>
      </c>
      <c r="G198" s="30">
        <v>7</v>
      </c>
      <c r="H198" s="31" t="s">
        <v>6</v>
      </c>
      <c r="I198" s="32">
        <v>6</v>
      </c>
      <c r="J198" s="33">
        <v>3</v>
      </c>
      <c r="K198" s="32">
        <v>6</v>
      </c>
      <c r="L198" s="33">
        <v>2</v>
      </c>
      <c r="M198" s="32">
        <v>8</v>
      </c>
      <c r="N198" s="33">
        <v>4</v>
      </c>
      <c r="O198" s="29">
        <v>-0.250000000000004</v>
      </c>
      <c r="P198" s="37">
        <v>1.48999999999998</v>
      </c>
      <c r="Q198" s="35">
        <v>95.148727442992794</v>
      </c>
      <c r="R198" s="36">
        <v>0.724363721496459</v>
      </c>
      <c r="S198" s="37">
        <v>1</v>
      </c>
      <c r="T198" s="61">
        <v>-1.5</v>
      </c>
      <c r="U198" s="29">
        <v>-1.5499999999999901</v>
      </c>
      <c r="V198" s="60">
        <v>-2.7</v>
      </c>
      <c r="W198" s="39" t="s">
        <v>79</v>
      </c>
      <c r="X198" s="40">
        <v>65</v>
      </c>
      <c r="Y198" s="29">
        <v>120</v>
      </c>
      <c r="Z198" s="17"/>
      <c r="AA198" s="26" t="s">
        <v>80</v>
      </c>
      <c r="AB198" s="41" t="s">
        <v>65</v>
      </c>
      <c r="AC198" s="42" t="str">
        <f>"" &amp; IF(AND(S198&lt;=-1.5,NOT(ISBLANK(AQ198))),"Z","")</f>
        <v/>
      </c>
      <c r="AD198" s="43" t="str">
        <f>IF(AND(ISNUMBER(BD198),VALUE(BD198)&gt;=3,VALUE(T198)&gt;=-0.5),IF(AND(VALUE(Q198)&gt;=94,VALUE(Q198)&lt;444), IF(VALUE(P198)&gt;=2,"***","**"),"*"),"")</f>
        <v/>
      </c>
      <c r="AE198" s="44"/>
      <c r="AF198" s="45"/>
      <c r="AG198" s="63" t="str">
        <f>IF(OR(F198&lt;1401,F198&gt;=1600),IF(AND(OR(AB198="*",AB198="***",AB198="E*",AB198="E***"),P198&gt;=2,T198&gt;-2.1),IF(AND(ISNUMBER(BD198),VALUE(BD198)&gt;2),"**","*"),""),"")</f>
        <v/>
      </c>
      <c r="AH198" s="30">
        <v>7</v>
      </c>
      <c r="AI198" s="47">
        <v>65</v>
      </c>
      <c r="AJ198" s="48" t="str">
        <f>IF(AND(S198&gt;=2,T198&gt;=0),IF(AND(ISNUMBER(BD198),VALUE(BD198)&gt;=3),IF(LEN(AQ198)&gt;0,"***","**"),"*"),"")</f>
        <v/>
      </c>
      <c r="AK198" s="42" t="str">
        <f>IF(AND(S198&gt;=3,AND(OR(AND(I198&lt;=7,I198-K198&gt;=3),AND(K198&lt;=7,K198-M198&gt;=3)),N198&lt;=4)),6,IF(S198&gt;=3,"3T",IF(AND(OR(AND(I198&lt;=7,I198-K198&gt;=3),AND(K198&lt;=7,K198-M198&gt;=3)),N198&lt;=4),"3P","")))</f>
        <v/>
      </c>
      <c r="AL198" s="46" t="str">
        <f>IF(OR(K198-M198&gt;=5,T198&gt;4.9,AND(K198-M198&gt;=1,T198&gt;5)),IF(P198&lt;-3,"***",IF(P198&lt;0,"**","*")),"")</f>
        <v/>
      </c>
      <c r="AM198" s="40">
        <v>65</v>
      </c>
      <c r="AN198" s="49" t="str">
        <f>CONCATENATE(IF(AND(OR(M198=1,M198=2,M198=3,M198=4),Q198&gt;=97.5),"G",IF(OR(AND(N198&lt;=3,M198&lt;8,T198&gt;-1.6,Q198&gt;=95,Q198&lt;300),AND(OR(M198=1,M198=2,M198=3),Q198&lt;97.5)),"GR","")),"*")</f>
        <v>*</v>
      </c>
      <c r="AO198" s="29">
        <v>0</v>
      </c>
      <c r="AP198" s="28"/>
      <c r="AQ198" s="28"/>
      <c r="AR198" s="28"/>
      <c r="AS198" s="28" t="s">
        <v>66</v>
      </c>
      <c r="AT198" s="50" t="str">
        <f>IF(LEN(AN198)&gt;0,IF(AL198="**","$",IF(AL198="***",IF(LEN(AQ198)&gt;0,"$$$","$$"), "")), "")</f>
        <v/>
      </c>
      <c r="AU198" s="48" t="str">
        <f>CONCATENATE(IF(LEN(AN198)&gt;0,IF(AND(AD198="**",AB198="*"),IF(LEN(AQ198)&gt;0,"$$$","$$"),IF(AJ198="***","$$$",IF(AND(AJ198="**",AB198="*"),"$$",IF(AND(OR(AD198="**",AD198="***"),LEN(AQ198)&gt;0),"$$","")))),IF(AND(OR(AD198="**",AD198="***"),LEN(AQ198)&gt;0),"$$","")),IF(AND(T198&lt;2,AQ198="#"),"#",""))</f>
        <v/>
      </c>
      <c r="AV198" s="48" t="str">
        <f>IF(LEN(AN198)&gt;0,IF(AG198="**","$$",IF(AG198="***","$$$",IF(AD198="***",IF(OR(AB198="***",LEN(AQ198)&gt;0),"$$$",""),""))),"")</f>
        <v/>
      </c>
      <c r="AW198" s="26" t="s">
        <v>6</v>
      </c>
      <c r="AX198" s="51">
        <v>4.7</v>
      </c>
      <c r="AY198" s="52">
        <v>1215</v>
      </c>
      <c r="AZ198" s="24" t="s">
        <v>67</v>
      </c>
      <c r="BA198" s="29">
        <v>87.448727442992904</v>
      </c>
      <c r="BB198" s="53">
        <v>89.648727442992893</v>
      </c>
      <c r="BC198" s="54" t="s">
        <v>2892</v>
      </c>
      <c r="BD198" s="29">
        <v>3</v>
      </c>
      <c r="BE198" s="55"/>
      <c r="BF198" s="55"/>
      <c r="BG198" s="55"/>
      <c r="BH198" s="55"/>
      <c r="BI198" s="187"/>
      <c r="BJ198" s="17"/>
      <c r="BK198" s="17"/>
      <c r="BL198" s="17"/>
      <c r="BM198" s="17"/>
      <c r="BN198" s="17"/>
      <c r="BO198" s="17"/>
      <c r="BP198" s="29">
        <v>120</v>
      </c>
      <c r="BQ198" s="29">
        <v>0</v>
      </c>
      <c r="BR198" s="56">
        <v>96.15</v>
      </c>
      <c r="BS198" s="76" t="s">
        <v>126</v>
      </c>
      <c r="BT198" s="26"/>
      <c r="BU198" s="26"/>
      <c r="BV198" s="26"/>
      <c r="BW198" s="26" t="s">
        <v>79</v>
      </c>
      <c r="BX198" s="17"/>
      <c r="BY198" s="17"/>
      <c r="BZ198" s="49" t="str">
        <f>IF(AND(S198&gt;=3,AND(OR(AND(I198&lt;=7,I198-K198&gt;=3),AND(K198&lt;=7,K198-M198&gt;=3)),N198&lt;=4)),6,IF(S198&gt;=3,"3T",IF(AND(OR(AND(I198&lt;=7,I198-K198&gt;=3),AND(K198&lt;=7,K198-M198&gt;=3)),N198&lt;=4),"3P","")))</f>
        <v/>
      </c>
    </row>
    <row r="199" spans="1:78" ht="46.5" x14ac:dyDescent="0.25">
      <c r="A199" s="26" t="s">
        <v>2891</v>
      </c>
      <c r="B199" s="26" t="s">
        <v>211</v>
      </c>
      <c r="C199" s="27" t="s">
        <v>212</v>
      </c>
      <c r="D199" s="28" t="s">
        <v>213</v>
      </c>
      <c r="E199" s="28"/>
      <c r="F199" s="29">
        <v>1200</v>
      </c>
      <c r="G199" s="30">
        <v>6</v>
      </c>
      <c r="H199" s="31" t="s">
        <v>6</v>
      </c>
      <c r="I199" s="32">
        <v>12</v>
      </c>
      <c r="J199" s="33">
        <v>6</v>
      </c>
      <c r="K199" s="32">
        <v>12</v>
      </c>
      <c r="L199" s="33">
        <v>5</v>
      </c>
      <c r="M199" s="32">
        <v>7</v>
      </c>
      <c r="N199" s="33">
        <v>6</v>
      </c>
      <c r="O199" s="29">
        <v>-1.55000000000001</v>
      </c>
      <c r="P199" s="29">
        <v>0.29999999999997601</v>
      </c>
      <c r="Q199" s="35">
        <v>93.830354754123405</v>
      </c>
      <c r="R199" s="36">
        <v>1.66517737706165</v>
      </c>
      <c r="S199" s="37">
        <v>1</v>
      </c>
      <c r="T199" s="61">
        <v>-0.75</v>
      </c>
      <c r="U199" s="29">
        <v>1.7</v>
      </c>
      <c r="V199" s="29">
        <v>1.1499999999999999</v>
      </c>
      <c r="W199" s="39"/>
      <c r="X199" s="40">
        <v>65</v>
      </c>
      <c r="Y199" s="29">
        <v>120</v>
      </c>
      <c r="Z199" s="29">
        <v>28</v>
      </c>
      <c r="AA199" s="26" t="s">
        <v>57</v>
      </c>
      <c r="AB199" s="41" t="s">
        <v>58</v>
      </c>
      <c r="AC199" s="42" t="str">
        <f>"" &amp; IF(AND(S199&lt;=-1.5,NOT(ISBLANK(AQ199))),"Z","")</f>
        <v/>
      </c>
      <c r="AD199" s="43" t="str">
        <f>IF(AND(ISNUMBER(BD199),VALUE(BD199)&gt;=3,VALUE(T199)&gt;=-0.5),IF(AND(VALUE(Q199)&gt;=94,VALUE(Q199)&lt;444), IF(VALUE(P199)&gt;=2,"***","**"),"*"),"")</f>
        <v/>
      </c>
      <c r="AE199" s="44"/>
      <c r="AF199" s="45"/>
      <c r="AG199" s="63" t="str">
        <f>IF(OR(F199&lt;1401,F199&gt;=1600),IF(AND(OR(AB199="*",AB199="***",AB199="E*",AB199="E***"),P199&gt;=2,T199&gt;-2.1),IF(AND(ISNUMBER(BD199),VALUE(BD199)&gt;2),"**","*"),""),"")</f>
        <v/>
      </c>
      <c r="AH199" s="30">
        <v>6</v>
      </c>
      <c r="AI199" s="47">
        <v>65</v>
      </c>
      <c r="AJ199" s="48" t="str">
        <f>IF(AND(S199&gt;=2,T199&gt;=0),IF(AND(ISNUMBER(BD199),VALUE(BD199)&gt;=3),IF(LEN(AQ199)&gt;0,"***","**"),"*"),"")</f>
        <v/>
      </c>
      <c r="AK199" s="42" t="str">
        <f>IF(AND(S199&gt;=3,AND(OR(AND(I199&lt;=7,I199-K199&gt;=3),AND(K199&lt;=7,K199-M199&gt;=3)),N199&lt;=4)),6,IF(S199&gt;=3,"3T",IF(AND(OR(AND(I199&lt;=7,I199-K199&gt;=3),AND(K199&lt;=7,K199-M199&gt;=3)),N199&lt;=4),"3P","")))</f>
        <v/>
      </c>
      <c r="AL199" s="46" t="str">
        <f>IF(OR(K199-M199&gt;=5,T199&gt;4.9,AND(K199-M199&gt;=1,T199&gt;5)),IF(P199&lt;-3,"***",IF(P199&lt;0,"**","*")),"")</f>
        <v>*</v>
      </c>
      <c r="AM199" s="40">
        <v>65</v>
      </c>
      <c r="AN199" s="49" t="str">
        <f>CONCATENATE(IF(AND(OR(M199=1,M199=2,M199=3,M199=4),Q199&gt;=97.5),"G",IF(OR(AND(N199&lt;=3,M199&lt;8,T199&gt;-1.6,Q199&gt;=95,Q199&lt;300),AND(OR(M199=1,M199=2,M199=3),Q199&lt;97.5)),"GR","")),"*")</f>
        <v>*</v>
      </c>
      <c r="AO199" s="82">
        <v>1</v>
      </c>
      <c r="AP199" s="28"/>
      <c r="AQ199" s="28"/>
      <c r="AR199" s="28"/>
      <c r="AS199" s="28" t="s">
        <v>168</v>
      </c>
      <c r="AT199" s="50" t="str">
        <f>IF(LEN(AN199)&gt;0,IF(AL199="**","$",IF(AL199="***",IF(LEN(AQ199)&gt;0,"$$$","$$"), "")), "")</f>
        <v/>
      </c>
      <c r="AU199" s="48" t="str">
        <f>CONCATENATE(IF(LEN(AN199)&gt;0,IF(AND(AD199="**",AB199="*"),IF(LEN(AQ199)&gt;0,"$$$","$$"),IF(AJ199="***","$$$",IF(AND(AJ199="**",AB199="*"),"$$",IF(AND(OR(AD199="**",AD199="***"),LEN(AQ199)&gt;0),"$$","")))),IF(AND(OR(AD199="**",AD199="***"),LEN(AQ199)&gt;0),"$$","")),IF(AND(T199&lt;2,AQ199="#"),"#",""))</f>
        <v/>
      </c>
      <c r="AV199" s="48" t="str">
        <f>IF(LEN(AN199)&gt;0,IF(AG199="**","$$",IF(AG199="***","$$$",IF(AD199="***",IF(OR(AB199="***",LEN(AQ199)&gt;0),"$$$",""),""))),"")</f>
        <v/>
      </c>
      <c r="AW199" s="26" t="s">
        <v>6</v>
      </c>
      <c r="AX199" s="64">
        <v>13</v>
      </c>
      <c r="AY199" s="52">
        <v>1193</v>
      </c>
      <c r="AZ199" s="24" t="s">
        <v>51</v>
      </c>
      <c r="BA199" s="29">
        <v>85.330354754123306</v>
      </c>
      <c r="BB199" s="53">
        <v>86.360354754123307</v>
      </c>
      <c r="BC199" s="54" t="s">
        <v>2893</v>
      </c>
      <c r="BD199" s="29">
        <v>1</v>
      </c>
      <c r="BE199" s="55"/>
      <c r="BF199" s="55"/>
      <c r="BG199" s="55"/>
      <c r="BH199" s="55"/>
      <c r="BI199" s="187"/>
      <c r="BJ199" s="17"/>
      <c r="BK199" s="17"/>
      <c r="BL199" s="17"/>
      <c r="BM199" s="17"/>
      <c r="BN199" s="17"/>
      <c r="BO199" s="17"/>
      <c r="BP199" s="29">
        <v>120</v>
      </c>
      <c r="BQ199" s="82">
        <v>1</v>
      </c>
      <c r="BR199" s="56">
        <v>92.25</v>
      </c>
      <c r="BS199" s="57" t="s">
        <v>126</v>
      </c>
      <c r="BT199" s="26" t="s">
        <v>213</v>
      </c>
      <c r="BU199" s="26"/>
      <c r="BV199" s="26"/>
      <c r="BW199" s="26"/>
      <c r="BX199" s="17"/>
      <c r="BY199" s="17"/>
      <c r="BZ199" s="49" t="str">
        <f>IF(AND(S199&gt;=3,AND(OR(AND(I199&lt;=7,I199-K199&gt;=3),AND(K199&lt;=7,K199-M199&gt;=3)),N199&lt;=4)),6,IF(S199&gt;=3,"3T",IF(AND(OR(AND(I199&lt;=7,I199-K199&gt;=3),AND(K199&lt;=7,K199-M199&gt;=3)),N199&lt;=4),"3P","")))</f>
        <v/>
      </c>
    </row>
    <row r="200" spans="1:78" ht="46.5" x14ac:dyDescent="0.25">
      <c r="A200" s="26" t="s">
        <v>2891</v>
      </c>
      <c r="B200" s="26" t="s">
        <v>1776</v>
      </c>
      <c r="C200" s="27" t="s">
        <v>136</v>
      </c>
      <c r="D200" s="28" t="s">
        <v>166</v>
      </c>
      <c r="E200" s="28"/>
      <c r="F200" s="58">
        <v>1400</v>
      </c>
      <c r="G200" s="30">
        <v>1</v>
      </c>
      <c r="H200" s="31" t="s">
        <v>6</v>
      </c>
      <c r="I200" s="70">
        <v>4</v>
      </c>
      <c r="J200" s="71">
        <v>1</v>
      </c>
      <c r="K200" s="32">
        <v>4</v>
      </c>
      <c r="L200" s="33">
        <v>2</v>
      </c>
      <c r="M200" s="32">
        <v>4</v>
      </c>
      <c r="N200" s="33">
        <v>2</v>
      </c>
      <c r="O200" s="29">
        <v>2.0500000000000198</v>
      </c>
      <c r="P200" s="60">
        <v>7.5000000000002801E-2</v>
      </c>
      <c r="Q200" s="35">
        <v>89.120373022560997</v>
      </c>
      <c r="R200" s="35">
        <v>-3.5898134887195701</v>
      </c>
      <c r="S200" s="37">
        <v>0</v>
      </c>
      <c r="T200" s="61">
        <v>-0.75</v>
      </c>
      <c r="U200" s="29">
        <v>-1.7</v>
      </c>
      <c r="V200" s="60">
        <v>-2.3499999999999899</v>
      </c>
      <c r="W200" s="39"/>
      <c r="X200" s="62">
        <v>63</v>
      </c>
      <c r="Y200" s="29">
        <v>120</v>
      </c>
      <c r="Z200" s="29">
        <v>20</v>
      </c>
      <c r="AA200" s="26" t="s">
        <v>100</v>
      </c>
      <c r="AB200" s="41" t="s">
        <v>101</v>
      </c>
      <c r="AC200" s="42" t="str">
        <f>"" &amp; IF(AND(S200&lt;=-1.5,NOT(ISBLANK(AQ200))),"Z","")</f>
        <v/>
      </c>
      <c r="AD200" s="48" t="str">
        <f>IF(AND(ISNUMBER(BD200),VALUE(BD200)&gt;=3,VALUE(T200)&gt;=-0.5),IF(AND(VALUE(Q200)&gt;=94,VALUE(Q200)&lt;444), IF(VALUE(P200)&gt;=2,"***","**"),"*"),"")</f>
        <v/>
      </c>
      <c r="AE200" s="44"/>
      <c r="AF200" s="45"/>
      <c r="AG200" s="63" t="str">
        <f>IF(OR(F200&lt;1401,F200&gt;=1600),IF(AND(OR(AB200="*",AB200="***",AB200="E*",AB200="E***"),P200&gt;=2,T200&gt;-2.1),IF(AND(ISNUMBER(BD200),VALUE(BD200)&gt;2),"**","*"),""),"")</f>
        <v/>
      </c>
      <c r="AH200" s="30">
        <v>1</v>
      </c>
      <c r="AI200" s="62">
        <v>63</v>
      </c>
      <c r="AJ200" s="48" t="str">
        <f>IF(AND(S200&gt;=2,T200&gt;=0),IF(AND(ISNUMBER(BD200),VALUE(BD200)&gt;=3),IF(LEN(AQ200)&gt;0,"***","**"),"*"),"")</f>
        <v/>
      </c>
      <c r="AK200" s="42" t="str">
        <f>IF(AND(S200&gt;=3,AND(OR(AND(I200&lt;=7,I200-K200&gt;=3),AND(K200&lt;=7,K200-M200&gt;=3)),N200&lt;=4)),6,IF(S200&gt;=3,"3T",IF(AND(OR(AND(I200&lt;=7,I200-K200&gt;=3),AND(K200&lt;=7,K200-M200&gt;=3)),N200&lt;=4),"3P","")))</f>
        <v/>
      </c>
      <c r="AL200" s="63" t="str">
        <f>IF(OR(K200-M200&gt;=5,T200&gt;4.9,AND(K200-M200&gt;=1,T200&gt;5)),IF(P200&lt;-3,"***",IF(P200&lt;0,"**","*")),"")</f>
        <v/>
      </c>
      <c r="AM200" s="62">
        <v>63</v>
      </c>
      <c r="AN200" s="49" t="str">
        <f>IF(AND(OR(M200=1,M200=2,M200=3,M200=4),Q200&gt;=97.5),"G",IF(OR(AND(N200&lt;=3,M200&lt;8,T200&gt;-1.6,Q200&gt;=95,Q200&lt;300),AND(OR(M200=1,M200=2,M200=3),Q200&lt;97.5)),"GR",""))</f>
        <v/>
      </c>
      <c r="AO200" s="29">
        <v>0</v>
      </c>
      <c r="AP200" s="28"/>
      <c r="AQ200" s="28"/>
      <c r="AR200" s="28"/>
      <c r="AS200" s="28"/>
      <c r="AT200" s="50" t="str">
        <f>IF(LEN(AN200)&gt;0,IF(AL200="**","$",IF(AL200="***",IF(LEN(AQ200)&gt;0,"$$$","$$"), "")), "")</f>
        <v/>
      </c>
      <c r="AU200" s="48" t="str">
        <f>CONCATENATE(IF(LEN(AN200)&gt;0,IF(AND(AD200="**",AB200="*"),IF(LEN(AQ200)&gt;0,"$$$","$$"),IF(AJ200="***","$$$",IF(AND(AJ200="**",AB200="*"),"$$",IF(AND(OR(AD200="**",AD200="***"),LEN(AQ200)&gt;0),"$$","")))),IF(AND(OR(AD200="**",AD200="***"),LEN(AQ200)&gt;0),"$$","")),IF(AND(T200&lt;2,AQ200="#"),"#",""))</f>
        <v/>
      </c>
      <c r="AV200" s="48" t="str">
        <f>IF(LEN(AN200)&gt;0,IF(AG200="**","$$",IF(AG200="***","$$$",IF(AD200="***",IF(OR(AB200="***",LEN(AQ200)&gt;0),"$$$",""),""))),"")</f>
        <v/>
      </c>
      <c r="AW200" s="26" t="s">
        <v>6</v>
      </c>
      <c r="AX200" s="64">
        <v>24</v>
      </c>
      <c r="AY200" s="65">
        <v>1198</v>
      </c>
      <c r="AZ200" s="24" t="s">
        <v>51</v>
      </c>
      <c r="BA200" s="29">
        <v>83.320373022560901</v>
      </c>
      <c r="BB200" s="66">
        <v>83.325706355894198</v>
      </c>
      <c r="BC200" s="54" t="s">
        <v>2894</v>
      </c>
      <c r="BD200" s="29">
        <v>1</v>
      </c>
      <c r="BE200" s="55"/>
      <c r="BF200" s="55"/>
      <c r="BG200" s="55"/>
      <c r="BH200" s="55"/>
      <c r="BI200" s="187"/>
      <c r="BJ200" s="17"/>
      <c r="BK200" s="17"/>
      <c r="BL200" s="17"/>
      <c r="BM200" s="17"/>
      <c r="BN200" s="17"/>
      <c r="BO200" s="17"/>
      <c r="BP200" s="29">
        <v>120</v>
      </c>
      <c r="BQ200" s="29">
        <v>0</v>
      </c>
      <c r="BR200" s="56">
        <v>101.3</v>
      </c>
      <c r="BS200" s="57" t="s">
        <v>61</v>
      </c>
      <c r="BT200" s="26" t="s">
        <v>166</v>
      </c>
      <c r="BU200" s="26"/>
      <c r="BV200" s="26"/>
      <c r="BW200" s="26"/>
      <c r="BX200" s="17"/>
      <c r="BY200" s="17"/>
      <c r="BZ200" s="49" t="str">
        <f>IF(AND(S200&gt;=3,AND(OR(AND(I200&lt;=7,I200-K200&gt;=3),AND(K200&lt;=7,K200-M200&gt;=3)),N200&lt;=4)),6,IF(S200&gt;=3,"3T",IF(AND(OR(AND(I200&lt;=7,I200-K200&gt;=3),AND(K200&lt;=7,K200-M200&gt;=3)),N200&lt;=4),"3P","")))</f>
        <v/>
      </c>
    </row>
    <row r="201" spans="1:78" ht="15" customHeight="1" x14ac:dyDescent="0.25">
      <c r="A201" s="162"/>
      <c r="B201" s="155"/>
      <c r="C201" s="155"/>
      <c r="D201" s="155"/>
      <c r="E201" s="155"/>
      <c r="F201" s="155"/>
      <c r="G201" s="155"/>
      <c r="H201" s="155"/>
      <c r="I201" s="155"/>
      <c r="J201" s="155"/>
      <c r="K201" s="155"/>
      <c r="L201" s="155"/>
      <c r="M201" s="155"/>
      <c r="N201" s="155"/>
      <c r="O201" s="155"/>
      <c r="P201" s="155"/>
      <c r="Q201" s="155"/>
      <c r="R201" s="155"/>
      <c r="S201" s="155"/>
      <c r="T201" s="155"/>
      <c r="U201" s="155"/>
      <c r="V201" s="155"/>
      <c r="W201" s="155"/>
      <c r="X201" s="155"/>
      <c r="Y201" s="155"/>
      <c r="Z201" s="155"/>
      <c r="AA201" s="155"/>
      <c r="AB201" s="155"/>
      <c r="AC201" s="155"/>
      <c r="AD201" s="155"/>
      <c r="AE201" s="155"/>
      <c r="AF201" s="155"/>
      <c r="AG201" s="155"/>
      <c r="AH201" s="155"/>
      <c r="AI201" s="155"/>
      <c r="AJ201" s="155"/>
      <c r="AK201" s="155"/>
      <c r="AL201" s="155"/>
      <c r="AM201" s="155"/>
      <c r="AN201" s="155"/>
      <c r="AO201" s="155"/>
      <c r="AP201" s="155"/>
      <c r="AQ201" s="155"/>
      <c r="AR201" s="155"/>
      <c r="AS201" s="155"/>
      <c r="AT201" s="155"/>
      <c r="AU201" s="155"/>
      <c r="AV201" s="155"/>
      <c r="AW201" s="155"/>
      <c r="AX201" s="155"/>
      <c r="AY201" s="155"/>
      <c r="AZ201" s="155"/>
      <c r="BA201" s="155"/>
      <c r="BB201" s="155"/>
      <c r="BC201" s="155"/>
      <c r="BD201" s="155"/>
      <c r="BE201" s="155"/>
      <c r="BF201" s="155"/>
      <c r="BG201" s="155"/>
      <c r="BH201" s="155"/>
      <c r="BI201" s="155"/>
      <c r="BJ201" s="155"/>
      <c r="BK201" s="155"/>
      <c r="BL201" s="155"/>
      <c r="BM201" s="155"/>
      <c r="BN201" s="155"/>
      <c r="BO201" s="155"/>
      <c r="BP201" s="155"/>
      <c r="BQ201" s="155"/>
      <c r="BR201" s="155"/>
      <c r="BS201" s="155"/>
      <c r="BT201" s="155"/>
      <c r="BU201" s="155"/>
      <c r="BV201" s="155"/>
      <c r="BW201" s="155"/>
      <c r="BX201" s="155"/>
      <c r="BY201" s="17"/>
      <c r="BZ201" s="49"/>
    </row>
    <row r="202" spans="1:78" ht="46.5" x14ac:dyDescent="0.25">
      <c r="A202" s="26" t="s">
        <v>2891</v>
      </c>
      <c r="B202" s="26" t="s">
        <v>820</v>
      </c>
      <c r="C202" s="27" t="s">
        <v>136</v>
      </c>
      <c r="D202" s="28" t="s">
        <v>166</v>
      </c>
      <c r="E202" s="28" t="s">
        <v>19</v>
      </c>
      <c r="F202" s="58">
        <v>1400</v>
      </c>
      <c r="G202" s="30">
        <v>4</v>
      </c>
      <c r="H202" s="31" t="s">
        <v>6</v>
      </c>
      <c r="I202" s="32">
        <v>13</v>
      </c>
      <c r="J202" s="33">
        <v>8</v>
      </c>
      <c r="K202" s="32">
        <v>14</v>
      </c>
      <c r="L202" s="33">
        <v>8</v>
      </c>
      <c r="M202" s="32">
        <v>10</v>
      </c>
      <c r="N202" s="33">
        <v>10</v>
      </c>
      <c r="O202" s="29">
        <v>4.0000000000000204</v>
      </c>
      <c r="P202" s="37">
        <v>0.61875000000000102</v>
      </c>
      <c r="Q202" s="35">
        <v>84.702325878153601</v>
      </c>
      <c r="R202" s="35">
        <v>-0.14883706092319901</v>
      </c>
      <c r="S202" s="37">
        <v>0</v>
      </c>
      <c r="T202" s="61">
        <v>-1.75</v>
      </c>
      <c r="U202" s="29">
        <v>-2.8999999999999901</v>
      </c>
      <c r="V202" s="60">
        <v>-4.2</v>
      </c>
      <c r="W202" s="39"/>
      <c r="X202" s="62">
        <v>63</v>
      </c>
      <c r="Y202" s="29">
        <v>119</v>
      </c>
      <c r="Z202" s="29">
        <v>29</v>
      </c>
      <c r="AA202" s="26" t="s">
        <v>57</v>
      </c>
      <c r="AB202" s="41" t="s">
        <v>58</v>
      </c>
      <c r="AC202" s="42" t="str">
        <f>"" &amp; IF(AND(S202&lt;=-1.5,NOT(ISBLANK(AQ202))),"Z","")</f>
        <v/>
      </c>
      <c r="AD202" s="48" t="str">
        <f>IF(AND(ISNUMBER(BD202),VALUE(BD202)&gt;=3,VALUE(T202)&gt;=-0.5),IF(AND(VALUE(Q202)&gt;=94,VALUE(Q202)&lt;444), IF(VALUE(P202)&gt;=2,"***","**"),"*"),"")</f>
        <v/>
      </c>
      <c r="AE202" s="44"/>
      <c r="AF202" s="45"/>
      <c r="AG202" s="63" t="str">
        <f>IF(OR(F202&lt;1401,F202&gt;=1600),IF(AND(OR(AB202="*",AB202="***",AB202="E*",AB202="E***"),P202&gt;=2,T202&gt;-2.1),IF(AND(ISNUMBER(BD202),VALUE(BD202)&gt;2),"**","*"),""),"")</f>
        <v/>
      </c>
      <c r="AH202" s="30">
        <v>4</v>
      </c>
      <c r="AI202" s="62">
        <v>63</v>
      </c>
      <c r="AJ202" s="48" t="str">
        <f>IF(AND(S202&gt;=2,T202&gt;=0),IF(AND(ISNUMBER(BD202),VALUE(BD202)&gt;=3),IF(LEN(AQ202)&gt;0,"***","**"),"*"),"")</f>
        <v/>
      </c>
      <c r="AK202" s="42" t="str">
        <f>IF(AND(S202&gt;=3,AND(OR(AND(I202&lt;=7,I202-K202&gt;=3),AND(K202&lt;=7,K202-M202&gt;=3)),N202&lt;=4)),6,IF(S202&gt;=3,"3T",IF(AND(OR(AND(I202&lt;=7,I202-K202&gt;=3),AND(K202&lt;=7,K202-M202&gt;=3)),N202&lt;=4),"3P","")))</f>
        <v/>
      </c>
      <c r="AL202" s="63" t="str">
        <f>IF(OR(K202-M202&gt;=5,T202&gt;4.9,AND(K202-M202&gt;=1,T202&gt;5)),IF(P202&lt;-3,"***",IF(P202&lt;0,"**","*")),"")</f>
        <v/>
      </c>
      <c r="AM202" s="62">
        <v>63</v>
      </c>
      <c r="AN202" s="49" t="str">
        <f>IF(AND(OR(M202=1,M202=2,M202=3,M202=4),Q202&gt;=97.5),"G",IF(OR(AND(N202&lt;=3,M202&lt;8,T202&gt;-1.6,Q202&gt;=95,Q202&lt;300),AND(OR(M202=1,M202=2,M202=3),Q202&lt;97.5)),"GR",""))</f>
        <v/>
      </c>
      <c r="AO202" s="29">
        <v>0</v>
      </c>
      <c r="AP202" s="28"/>
      <c r="AQ202" s="28"/>
      <c r="AR202" s="28"/>
      <c r="AS202" s="28"/>
      <c r="AT202" s="50" t="str">
        <f>IF(LEN(AN202)&gt;0,IF(AL202="**","$",IF(AL202="***",IF(LEN(AQ202)&gt;0,"$$$","$$"), "")), "")</f>
        <v/>
      </c>
      <c r="AU202" s="48" t="str">
        <f>CONCATENATE(IF(LEN(AN202)&gt;0,IF(AND(AD202="**",AB202="*"),IF(LEN(AQ202)&gt;0,"$$$","$$"),IF(AJ202="***","$$$",IF(AND(AJ202="**",AB202="*"),"$$",IF(AND(OR(AD202="**",AD202="***"),LEN(AQ202)&gt;0),"$$","")))),IF(AND(OR(AD202="**",AD202="***"),LEN(AQ202)&gt;0),"$$","")),IF(AND(T202&lt;2,AQ202="#"),"#",""))</f>
        <v/>
      </c>
      <c r="AV202" s="48" t="str">
        <f>IF(LEN(AN202)&gt;0,IF(AG202="**","$$",IF(AG202="***","$$$",IF(AD202="***",IF(OR(AB202="***",LEN(AQ202)&gt;0),"$$$",""),""))),"")</f>
        <v/>
      </c>
      <c r="AW202" s="26" t="s">
        <v>6</v>
      </c>
      <c r="AX202" s="51">
        <v>20</v>
      </c>
      <c r="AY202" s="65">
        <v>1173</v>
      </c>
      <c r="AZ202" s="24" t="s">
        <v>1135</v>
      </c>
      <c r="BA202" s="29">
        <v>75.702325878153601</v>
      </c>
      <c r="BB202" s="66">
        <v>75.083659211486903</v>
      </c>
      <c r="BC202" s="54" t="s">
        <v>2895</v>
      </c>
      <c r="BD202" s="29">
        <v>1</v>
      </c>
      <c r="BE202" s="55"/>
      <c r="BF202" s="55"/>
      <c r="BG202" s="55"/>
      <c r="BH202" s="55"/>
      <c r="BI202" s="187"/>
      <c r="BJ202" s="17"/>
      <c r="BK202" s="17"/>
      <c r="BL202" s="17"/>
      <c r="BM202" s="17"/>
      <c r="BN202" s="17"/>
      <c r="BO202" s="17"/>
      <c r="BP202" s="29">
        <v>119</v>
      </c>
      <c r="BQ202" s="29">
        <v>0</v>
      </c>
      <c r="BR202" s="56">
        <v>97.65</v>
      </c>
      <c r="BS202" s="57" t="s">
        <v>61</v>
      </c>
      <c r="BT202" s="26" t="s">
        <v>166</v>
      </c>
      <c r="BU202" s="26" t="s">
        <v>19</v>
      </c>
      <c r="BV202" s="26"/>
      <c r="BW202" s="26"/>
      <c r="BX202" s="17"/>
      <c r="BY202" s="17"/>
      <c r="BZ202" s="49" t="str">
        <f>IF(AND(S202&gt;=3,AND(OR(AND(I202&lt;=7,I202-K202&gt;=3),AND(K202&lt;=7,K202-M202&gt;=3)),N202&lt;=4)),6,IF(S202&gt;=3,"3T",IF(AND(OR(AND(I202&lt;=7,I202-K202&gt;=3),AND(K202&lt;=7,K202-M202&gt;=3)),N202&lt;=4),"3P","")))</f>
        <v/>
      </c>
    </row>
    <row r="203" spans="1:78" ht="46.5" x14ac:dyDescent="0.25">
      <c r="A203" s="26" t="s">
        <v>2891</v>
      </c>
      <c r="B203" s="26" t="s">
        <v>997</v>
      </c>
      <c r="C203" s="27" t="s">
        <v>136</v>
      </c>
      <c r="D203" s="28" t="s">
        <v>166</v>
      </c>
      <c r="E203" s="28"/>
      <c r="F203" s="58">
        <v>1400</v>
      </c>
      <c r="G203" s="30">
        <v>4</v>
      </c>
      <c r="H203" s="31" t="s">
        <v>25</v>
      </c>
      <c r="I203" s="32">
        <v>6</v>
      </c>
      <c r="J203" s="33">
        <v>6</v>
      </c>
      <c r="K203" s="32">
        <v>5</v>
      </c>
      <c r="L203" s="33">
        <v>2</v>
      </c>
      <c r="M203" s="32">
        <v>7</v>
      </c>
      <c r="N203" s="33">
        <v>9</v>
      </c>
      <c r="O203" s="29">
        <v>2.4500000000000099</v>
      </c>
      <c r="P203" s="37">
        <v>1.1571428571428299</v>
      </c>
      <c r="Q203" s="35">
        <v>81.465553136747502</v>
      </c>
      <c r="R203" s="35">
        <v>-2.3672234316262601</v>
      </c>
      <c r="S203" s="37">
        <v>4</v>
      </c>
      <c r="T203" s="61">
        <v>-6.25</v>
      </c>
      <c r="U203" s="29">
        <v>-5.7</v>
      </c>
      <c r="V203" s="60">
        <v>-10.6</v>
      </c>
      <c r="W203" s="39"/>
      <c r="X203" s="40">
        <v>61</v>
      </c>
      <c r="Y203" s="29">
        <v>120</v>
      </c>
      <c r="Z203" s="29">
        <v>27</v>
      </c>
      <c r="AA203" s="26" t="s">
        <v>80</v>
      </c>
      <c r="AB203" s="41" t="s">
        <v>58</v>
      </c>
      <c r="AC203" s="42" t="str">
        <f>"" &amp; IF(AND(S203&lt;=-1.5,NOT(ISBLANK(AQ203))),"Z","")</f>
        <v/>
      </c>
      <c r="AD203" s="43" t="str">
        <f>IF(AND(ISNUMBER(BD203),VALUE(BD203)&gt;=3,VALUE(T203)&gt;=-0.5),IF(AND(VALUE(Q203)&gt;=94,VALUE(Q203)&lt;444), IF(VALUE(P203)&gt;=2,"***","**"),"*"),"")</f>
        <v/>
      </c>
      <c r="AE203" s="44"/>
      <c r="AF203" s="45"/>
      <c r="AG203" s="63" t="str">
        <f>IF(OR(F203&lt;1401,F203&gt;=1600),IF(AND(OR(AB203="*",AB203="***",AB203="E*",AB203="E***"),P203&gt;=2,T203&gt;-2.1),IF(AND(ISNUMBER(BD203),VALUE(BD203)&gt;2),"**","*"),""),"")</f>
        <v/>
      </c>
      <c r="AH203" s="30">
        <v>4</v>
      </c>
      <c r="AI203" s="47">
        <v>61</v>
      </c>
      <c r="AJ203" s="48" t="str">
        <f>IF(AND(S203&gt;=2,T203&gt;=0),IF(AND(ISNUMBER(BD203),VALUE(BD203)&gt;=3),IF(LEN(AQ203)&gt;0,"***","**"),"*"),"")</f>
        <v/>
      </c>
      <c r="AK203" s="42" t="str">
        <f>IF(AND(S203&gt;=3,AND(OR(AND(I203&lt;=7,I203-K203&gt;=3),AND(K203&lt;=7,K203-M203&gt;=3)),N203&lt;=4)),6,IF(S203&gt;=3,"3T",IF(AND(OR(AND(I203&lt;=7,I203-K203&gt;=3),AND(K203&lt;=7,K203-M203&gt;=3)),N203&lt;=4),"3P","")))</f>
        <v>3T</v>
      </c>
      <c r="AL203" s="46" t="str">
        <f>IF(OR(K203-M203&gt;=5,T203&gt;4.9,AND(K203-M203&gt;=1,T203&gt;5)),IF(P203&lt;-3,"***",IF(P203&lt;0,"**","*")),"")</f>
        <v/>
      </c>
      <c r="AM203" s="40">
        <v>61</v>
      </c>
      <c r="AN203" s="49" t="str">
        <f>CONCATENATE(IF(AND(OR(M203=1,M203=2,M203=3,M203=4),Q203&gt;=97.5),"G",IF(OR(AND(N203&lt;=3,M203&lt;8,T203&gt;-1.6,Q203&gt;=95,Q203&lt;300),AND(OR(M203=1,M203=2,M203=3),Q203&lt;97.5)),"GR","")),"*")</f>
        <v>*</v>
      </c>
      <c r="AO203" s="29">
        <v>-2</v>
      </c>
      <c r="AP203" s="28"/>
      <c r="AQ203" s="28"/>
      <c r="AR203" s="28"/>
      <c r="AS203" s="28"/>
      <c r="AT203" s="50" t="str">
        <f>IF(LEN(AN203)&gt;0,IF(AL203="**","$",IF(AL203="***",IF(LEN(AQ203)&gt;0,"$$$","$$"), "")), "")</f>
        <v/>
      </c>
      <c r="AU203" s="48" t="str">
        <f>CONCATENATE(IF(LEN(AN203)&gt;0,IF(AND(AD203="**",AB203="*"),IF(LEN(AQ203)&gt;0,"$$$","$$"),IF(AJ203="***","$$$",IF(AND(AJ203="**",AB203="*"),"$$",IF(AND(OR(AD203="**",AD203="***"),LEN(AQ203)&gt;0),"$$","")))),IF(AND(OR(AD203="**",AD203="***"),LEN(AQ203)&gt;0),"$$","")),IF(AND(T203&lt;2,AQ203="#"),"#",""))</f>
        <v/>
      </c>
      <c r="AV203" s="48" t="str">
        <f>IF(LEN(AN203)&gt;0,IF(AG203="**","$$",IF(AG203="***","$$$",IF(AD203="***",IF(OR(AB203="***",LEN(AQ203)&gt;0),"$$$",""),""))),"")</f>
        <v/>
      </c>
      <c r="AW203" s="26" t="s">
        <v>25</v>
      </c>
      <c r="AX203" s="51">
        <v>12</v>
      </c>
      <c r="AY203" s="52">
        <v>1168</v>
      </c>
      <c r="AZ203" s="24" t="s">
        <v>609</v>
      </c>
      <c r="BA203" s="29">
        <v>72.765553136747499</v>
      </c>
      <c r="BB203" s="66">
        <v>73.5335531367475</v>
      </c>
      <c r="BC203" s="54" t="s">
        <v>623</v>
      </c>
      <c r="BD203" s="29">
        <v>1</v>
      </c>
      <c r="BE203" s="55"/>
      <c r="BF203" s="55"/>
      <c r="BG203" s="55"/>
      <c r="BH203" s="55"/>
      <c r="BI203" s="189" t="s">
        <v>2896</v>
      </c>
      <c r="BJ203" s="69" t="s">
        <v>795</v>
      </c>
      <c r="BK203" s="69" t="s">
        <v>1674</v>
      </c>
      <c r="BL203" s="69" t="s">
        <v>1783</v>
      </c>
      <c r="BM203" s="68" t="s">
        <v>1784</v>
      </c>
      <c r="BN203" s="68" t="s">
        <v>959</v>
      </c>
      <c r="BO203" s="17"/>
      <c r="BP203" s="29">
        <v>120</v>
      </c>
      <c r="BQ203" s="29">
        <v>-2</v>
      </c>
      <c r="BR203" s="56">
        <v>97.5</v>
      </c>
      <c r="BS203" s="57" t="s">
        <v>75</v>
      </c>
      <c r="BT203" s="26" t="s">
        <v>166</v>
      </c>
      <c r="BU203" s="26"/>
      <c r="BV203" s="26"/>
      <c r="BW203" s="26"/>
      <c r="BX203" s="17"/>
      <c r="BY203" s="17"/>
      <c r="BZ203" s="49" t="str">
        <f>IF(AND(S203&gt;=3,AND(OR(AND(I203&lt;=7,I203-K203&gt;=3),AND(K203&lt;=7,K203-M203&gt;=3)),N203&lt;=4)),6,IF(S203&gt;=3,"3T",IF(AND(OR(AND(I203&lt;=7,I203-K203&gt;=3),AND(K203&lt;=7,K203-M203&gt;=3)),N203&lt;=4),"3P","")))</f>
        <v>3T</v>
      </c>
    </row>
    <row r="204" spans="1:78" ht="29.1" customHeight="1" x14ac:dyDescent="0.25">
      <c r="A204" s="162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55"/>
      <c r="AI204" s="155"/>
      <c r="AJ204" s="155"/>
      <c r="AK204" s="155"/>
      <c r="AL204" s="155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  <c r="BI204" s="155"/>
      <c r="BJ204" s="155"/>
      <c r="BK204" s="155"/>
      <c r="BL204" s="155"/>
      <c r="BM204" s="155"/>
      <c r="BN204" s="155"/>
      <c r="BO204" s="155"/>
      <c r="BP204" s="155"/>
      <c r="BQ204" s="155"/>
      <c r="BR204" s="155"/>
      <c r="BS204" s="155"/>
      <c r="BT204" s="155"/>
      <c r="BU204" s="155"/>
      <c r="BV204" s="155"/>
      <c r="BW204" s="155"/>
      <c r="BX204" s="155"/>
      <c r="BY204" s="17"/>
      <c r="BZ204" s="49"/>
    </row>
    <row r="205" spans="1:78" ht="30" customHeight="1" x14ac:dyDescent="0.25">
      <c r="A205" s="175" t="s">
        <v>153</v>
      </c>
      <c r="B205" s="162"/>
      <c r="C205" s="162"/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  <c r="P205" s="162"/>
      <c r="Q205" s="162"/>
      <c r="R205" s="162"/>
      <c r="S205" s="162"/>
      <c r="T205" s="162"/>
      <c r="U205" s="162"/>
      <c r="V205" s="162"/>
      <c r="W205" s="162"/>
      <c r="X205" s="162"/>
      <c r="Y205" s="162"/>
      <c r="Z205" s="162"/>
      <c r="AA205" s="162"/>
      <c r="AB205" s="162"/>
      <c r="AC205" s="162"/>
      <c r="AD205" s="162"/>
      <c r="AE205" s="162"/>
      <c r="AF205" s="162"/>
      <c r="AG205" s="162"/>
      <c r="AH205" s="162"/>
      <c r="AI205" s="162"/>
      <c r="AJ205" s="162"/>
      <c r="AK205" s="162"/>
      <c r="AL205" s="162"/>
      <c r="AM205" s="162"/>
      <c r="AN205" s="162"/>
      <c r="AO205" s="162"/>
      <c r="AP205" s="162"/>
      <c r="AQ205" s="162"/>
      <c r="AR205" s="162"/>
      <c r="AS205" s="162"/>
      <c r="AT205" s="162"/>
      <c r="AU205" s="162"/>
      <c r="AV205" s="162"/>
      <c r="AW205" s="162"/>
      <c r="AX205" s="162"/>
      <c r="AY205" s="162"/>
      <c r="AZ205" s="162"/>
      <c r="BA205" s="162"/>
      <c r="BB205" s="162"/>
      <c r="BC205" s="162"/>
      <c r="BD205" s="162"/>
      <c r="BE205" s="162"/>
      <c r="BF205" s="162"/>
      <c r="BG205" s="162"/>
      <c r="BH205" s="162"/>
      <c r="BI205" s="162"/>
      <c r="BJ205" s="162"/>
      <c r="BK205" s="162"/>
      <c r="BL205" s="162"/>
      <c r="BM205" s="162"/>
      <c r="BN205" s="162"/>
      <c r="BO205" s="162"/>
      <c r="BP205" s="162"/>
      <c r="BQ205" s="162"/>
      <c r="BR205" s="162"/>
      <c r="BS205" s="162"/>
      <c r="BT205" s="162"/>
      <c r="BU205" s="162"/>
      <c r="BV205" s="162"/>
      <c r="BW205" s="162"/>
      <c r="BX205" s="162"/>
      <c r="BY205" s="17"/>
      <c r="BZ205" s="49"/>
    </row>
    <row r="206" spans="1:78" ht="46.5" x14ac:dyDescent="0.25">
      <c r="A206" s="26" t="s">
        <v>2891</v>
      </c>
      <c r="B206" s="26" t="s">
        <v>164</v>
      </c>
      <c r="C206" s="27" t="s">
        <v>165</v>
      </c>
      <c r="D206" s="28" t="s">
        <v>166</v>
      </c>
      <c r="E206" s="28"/>
      <c r="F206" s="29">
        <v>1200</v>
      </c>
      <c r="G206" s="30">
        <v>2</v>
      </c>
      <c r="H206" s="31" t="s">
        <v>6</v>
      </c>
      <c r="I206" s="32">
        <v>8</v>
      </c>
      <c r="J206" s="33">
        <v>4</v>
      </c>
      <c r="K206" s="32">
        <v>8</v>
      </c>
      <c r="L206" s="33">
        <v>3</v>
      </c>
      <c r="M206" s="32">
        <v>2</v>
      </c>
      <c r="N206" s="33">
        <v>1</v>
      </c>
      <c r="O206" s="29">
        <v>1.19999999999999</v>
      </c>
      <c r="P206" s="38">
        <v>2.6357142857142799</v>
      </c>
      <c r="Q206" s="36">
        <v>110.479286827862</v>
      </c>
      <c r="R206" s="36">
        <v>6.1896434139307397</v>
      </c>
      <c r="S206" s="37">
        <v>1</v>
      </c>
      <c r="T206" s="38">
        <v>2</v>
      </c>
      <c r="U206" s="29">
        <v>-0.65000000000001301</v>
      </c>
      <c r="V206" s="38">
        <v>0.999999999999996</v>
      </c>
      <c r="W206" s="39"/>
      <c r="X206" s="83">
        <v>59</v>
      </c>
      <c r="Y206" s="72">
        <v>135</v>
      </c>
      <c r="Z206" s="87">
        <v>99</v>
      </c>
      <c r="AA206" s="26" t="s">
        <v>57</v>
      </c>
      <c r="AB206" s="41" t="s">
        <v>65</v>
      </c>
      <c r="AC206" s="42" t="str">
        <f>"i" &amp; IF(AND(S206&lt;=-1.5,NOT(ISBLANK(AQ206))),"Z","")</f>
        <v>i</v>
      </c>
      <c r="AD206" s="43" t="str">
        <f>IF(AND(ISNUMBER(BD206),VALUE(BD206)&gt;=3,VALUE(T206)&gt;=-0.5),IF(AND(VALUE(Q206)&gt;=94,VALUE(Q206)&lt;444), IF(VALUE(P206)&gt;=2,"***","**"),"*"),"")</f>
        <v/>
      </c>
      <c r="AE206" s="44"/>
      <c r="AF206" s="45" t="s">
        <v>110</v>
      </c>
      <c r="AG206" s="46" t="str">
        <f>IF(OR(F206&lt;1401,F206&gt;=1600),IF(AND(OR(AB206="*",AB206="***",AB206="E*",AB206="E***"),P206&gt;=2,T206&gt;-2.1),IF(AND(ISNUMBER(BD206),VALUE(BD206)&gt;2),"**","*"),""),"")</f>
        <v/>
      </c>
      <c r="AH206" s="30">
        <v>2</v>
      </c>
      <c r="AI206" s="84">
        <v>59</v>
      </c>
      <c r="AJ206" s="48" t="str">
        <f>IF(AND(S206&gt;=2,T206&gt;=0),IF(AND(ISNUMBER(BD206),VALUE(BD206)&gt;=3),IF(LEN(AQ206)&gt;0,"***","**"),"*"),"")</f>
        <v/>
      </c>
      <c r="AK206" s="42" t="str">
        <f>IF(AND(S206&gt;=3,AND(OR(AND(I206&lt;=7,I206-K206&gt;=3),AND(K206&lt;=7,K206-M206&gt;=3)),N206&lt;=4)),6,IF(S206&gt;=3,"3T",IF(AND(OR(AND(I206&lt;=7,I206-K206&gt;=3),AND(K206&lt;=7,K206-M206&gt;=3)),N206&lt;=4),"3P","")))</f>
        <v/>
      </c>
      <c r="AL206" s="46" t="str">
        <f>IF(OR(K206-M206&gt;=5,T206&gt;4.9,AND(K206-M206&gt;=1,T206&gt;5)),IF(P206&lt;-3,"***",IF(P206&lt;0,"**","*")),"")</f>
        <v>*</v>
      </c>
      <c r="AM206" s="83">
        <v>59</v>
      </c>
      <c r="AN206" s="78" t="str">
        <f>IF(AND(OR(M206=1,M206=2,M206=3,M206=4),Q206&gt;=97.5),"G",IF(OR(AND(N206&lt;=3,M206&lt;8,T206&gt;-1.6,Q206&gt;=95,Q206&lt;300),AND(OR(M206=1,M206=2,M206=3),Q206&lt;97.5)),"GR",""))</f>
        <v>G</v>
      </c>
      <c r="AO206" s="29">
        <v>0</v>
      </c>
      <c r="AP206" s="28"/>
      <c r="AQ206" s="28" t="s">
        <v>33</v>
      </c>
      <c r="AR206" s="28"/>
      <c r="AS206" s="28"/>
      <c r="AT206" s="50" t="str">
        <f>IF(LEN(AN206)&gt;0,IF(AL206="**","$",IF(AL206="***",IF(LEN(AQ206)&gt;0,"$$$","$$"), "")), "")</f>
        <v/>
      </c>
      <c r="AU206" s="48" t="str">
        <f>CONCATENATE(IF(LEN(AN206)&gt;0,IF(AND(AD206="**",AB206="*"),IF(LEN(AQ206)&gt;0,"$$$","$$"),IF(AJ206="***","$$$",IF(AND(AJ206="**",AB206="*"),"$$",IF(AND(OR(AD206="**",AD206="***"),LEN(AQ206)&gt;0),"$$","")))),IF(AND(OR(AD206="**",AD206="***"),LEN(AQ206)&gt;0),"$$","")),IF(AND(T206&lt;2,AQ206="#"),"#",""))</f>
        <v/>
      </c>
      <c r="AV206" s="48" t="str">
        <f>IF(LEN(AN206)&gt;0,IF(AG206="**","$$",IF(AG206="***","$$$",IF(AD206="***",IF(OR(AB206="***",LEN(AQ206)&gt;0),"$$$",""),""))),"")</f>
        <v/>
      </c>
      <c r="AW206" s="26" t="s">
        <v>6</v>
      </c>
      <c r="AX206" s="51">
        <v>15</v>
      </c>
      <c r="AY206" s="52">
        <v>1172</v>
      </c>
      <c r="AZ206" s="24" t="s">
        <v>609</v>
      </c>
      <c r="BA206" s="29">
        <v>79.5</v>
      </c>
      <c r="BB206" s="98">
        <v>95.654666666666699</v>
      </c>
      <c r="BC206" s="54" t="s">
        <v>2897</v>
      </c>
      <c r="BD206" s="29">
        <v>1</v>
      </c>
      <c r="BE206" s="55"/>
      <c r="BF206" s="55"/>
      <c r="BG206" s="55"/>
      <c r="BH206" s="55"/>
      <c r="BI206" s="189" t="s">
        <v>2898</v>
      </c>
      <c r="BJ206" s="69" t="s">
        <v>1077</v>
      </c>
      <c r="BK206" s="69" t="s">
        <v>97</v>
      </c>
      <c r="BL206" s="68" t="s">
        <v>576</v>
      </c>
      <c r="BM206" s="68" t="s">
        <v>1251</v>
      </c>
      <c r="BN206" s="68"/>
      <c r="BO206" s="17"/>
      <c r="BP206" s="29">
        <v>135</v>
      </c>
      <c r="BQ206" s="29">
        <v>0</v>
      </c>
      <c r="BR206" s="56">
        <v>96.55</v>
      </c>
      <c r="BS206" s="76" t="s">
        <v>88</v>
      </c>
      <c r="BT206" s="26" t="s">
        <v>166</v>
      </c>
      <c r="BU206" s="26"/>
      <c r="BV206" s="26"/>
      <c r="BW206" s="26"/>
      <c r="BX206" s="17"/>
      <c r="BY206" s="17"/>
      <c r="BZ206" s="49" t="str">
        <f>IF(AND(S206&gt;=3,AND(OR(AND(I206&lt;=7,I206-K206&gt;=3),AND(K206&lt;=7,K206-M206&gt;=3)),N206&lt;=4)),6,IF(S206&gt;=3,"3T",IF(AND(OR(AND(I206&lt;=7,I206-K206&gt;=3),AND(K206&lt;=7,K206-M206&gt;=3)),N206&lt;=4),"3P","")))</f>
        <v/>
      </c>
    </row>
    <row r="207" spans="1:78" ht="46.5" x14ac:dyDescent="0.25">
      <c r="A207" s="26" t="s">
        <v>2891</v>
      </c>
      <c r="B207" s="26" t="s">
        <v>174</v>
      </c>
      <c r="C207" s="27" t="s">
        <v>56</v>
      </c>
      <c r="D207" s="28"/>
      <c r="E207" s="28"/>
      <c r="F207" s="58">
        <v>1400</v>
      </c>
      <c r="G207" s="80">
        <v>5</v>
      </c>
      <c r="H207" s="31" t="s">
        <v>78</v>
      </c>
      <c r="I207" s="32">
        <v>10</v>
      </c>
      <c r="J207" s="33">
        <v>5</v>
      </c>
      <c r="K207" s="32">
        <v>9</v>
      </c>
      <c r="L207" s="33">
        <v>3</v>
      </c>
      <c r="M207" s="32">
        <v>1</v>
      </c>
      <c r="N207" s="33">
        <v>0</v>
      </c>
      <c r="O207" s="29">
        <v>0.15000000000000599</v>
      </c>
      <c r="P207" s="38">
        <v>1.42857142857317E-2</v>
      </c>
      <c r="Q207" s="36">
        <v>101.090898283594</v>
      </c>
      <c r="R207" s="36">
        <v>0.54544914179700799</v>
      </c>
      <c r="S207" s="37">
        <v>2</v>
      </c>
      <c r="T207" s="38">
        <v>2.75</v>
      </c>
      <c r="U207" s="29">
        <v>2.25</v>
      </c>
      <c r="V207" s="38">
        <v>4.45</v>
      </c>
      <c r="W207" s="39"/>
      <c r="X207" s="40">
        <v>60</v>
      </c>
      <c r="Y207" s="72">
        <v>135</v>
      </c>
      <c r="Z207" s="29">
        <v>21</v>
      </c>
      <c r="AA207" s="26" t="s">
        <v>57</v>
      </c>
      <c r="AB207" s="41" t="s">
        <v>58</v>
      </c>
      <c r="AC207" s="42" t="str">
        <f>"" &amp; IF(AND(S207&lt;=-1.5,NOT(ISBLANK(AQ207))),"Z","")</f>
        <v/>
      </c>
      <c r="AD207" s="43" t="str">
        <f>IF(AND(ISNUMBER(BD207),VALUE(BD207)&gt;=3,VALUE(T207)&gt;=-0.5),IF(AND(VALUE(Q207)&gt;=94,VALUE(Q207)&lt;444), IF(VALUE(P207)&gt;=2,"***","**"),"*"),"")</f>
        <v/>
      </c>
      <c r="AE207" s="48" t="str">
        <f>IF(AND(BD207&gt;2,OR(ISNUMBER(SEARCH("P",AA207)),ISNUMBER(SEARCH("EP",AA207)),ISNUMBER(SEARCH("E",AA207)))),"WP@",IF(BD207&gt;2,"W@",IF(OR(ISNUMBER(SEARCH("P",AA207)),ISNUMBER(SEARCH("EP",AA207)),ISNUMBER(SEARCH("E",AA207))),"P@","@")))</f>
        <v>@</v>
      </c>
      <c r="AF207" s="45" t="s">
        <v>681</v>
      </c>
      <c r="AG207" s="46" t="str">
        <f>IF(OR(F207&lt;1401,F207&gt;=1600),IF(AND(OR(AB207="*",AB207="***",AB207="E*",AB207="E***"),P207&gt;=2,T207&gt;-2.1),IF(AND(ISNUMBER(BD207),VALUE(BD207)&gt;2),"**","*"),""),"")</f>
        <v/>
      </c>
      <c r="AH207" s="30">
        <v>5</v>
      </c>
      <c r="AI207" s="47">
        <v>60</v>
      </c>
      <c r="AJ207" s="48" t="str">
        <f>IF(AND(S207&gt;=2,T207&gt;=0),IF(AND(ISNUMBER(BD207),VALUE(BD207)&gt;=3),IF(LEN(AQ207)&gt;0,"***","**"),"*"),"")</f>
        <v>*</v>
      </c>
      <c r="AK207" s="42" t="str">
        <f>IF(AND(S207&gt;=3,AND(OR(AND(I207&lt;=7,I207-K207&gt;=3),AND(K207&lt;=7,K207-M207&gt;=3)),N207&lt;=4)),6,IF(S207&gt;=3,"3T",IF(AND(OR(AND(I207&lt;=7,I207-K207&gt;=3),AND(K207&lt;=7,K207-M207&gt;=3)),N207&lt;=4),"3P","")))</f>
        <v/>
      </c>
      <c r="AL207" s="46" t="str">
        <f>IF(OR(K207-M207&gt;=5,T207&gt;4.9,AND(K207-M207&gt;=1,T207&gt;5)),IF(P207&lt;-3,"***",IF(P207&lt;0,"**","*")),"")</f>
        <v>*</v>
      </c>
      <c r="AM207" s="40">
        <v>60</v>
      </c>
      <c r="AN207" s="135" t="str">
        <f>IF(AND(OR(M207=1,M207=2,M207=3,M207=4),Q207&gt;=97.5),"G",IF(OR(AND(N207&lt;=3,M207&lt;8,T207&gt;-1.6,Q207&gt;=95,Q207&lt;300),AND(OR(M207=1,M207=2,M207=3),Q207&lt;97.5)),"GR",""))</f>
        <v>G</v>
      </c>
      <c r="AO207" s="82">
        <v>1</v>
      </c>
      <c r="AP207" s="28"/>
      <c r="AQ207" s="28"/>
      <c r="AR207" s="28"/>
      <c r="AS207" s="28"/>
      <c r="AT207" s="50" t="str">
        <f>IF(LEN(AN207)&gt;0,IF(AL207="**","$",IF(AL207="***",IF(LEN(AQ207)&gt;0,"$$$","$$"), "")), "")</f>
        <v/>
      </c>
      <c r="AU207" s="48" t="str">
        <f>CONCATENATE(IF(LEN(AN207)&gt;0,IF(AND(AD207="**",AB207="*"),IF(LEN(AQ207)&gt;0,"$$$","$$"),IF(AJ207="***","$$$",IF(AND(AJ207="**",AB207="*"),"$$",IF(AND(OR(AD207="**",AD207="***"),LEN(AQ207)&gt;0),"$$","")))),IF(AND(OR(AD207="**",AD207="***"),LEN(AQ207)&gt;0),"$$","")),IF(AND(T207&lt;2,AQ207="#"),"#",""))</f>
        <v/>
      </c>
      <c r="AV207" s="48" t="str">
        <f>IF(LEN(AN207)&gt;0,IF(AG207="**","$$",IF(AG207="***","$$$",IF(AD207="***",IF(OR(AB207="***",LEN(AQ207)&gt;0),"$$$",""),""))),"")</f>
        <v/>
      </c>
      <c r="AW207" s="26" t="s">
        <v>78</v>
      </c>
      <c r="AX207" s="74">
        <v>3.6</v>
      </c>
      <c r="AY207" s="52">
        <v>1177</v>
      </c>
      <c r="AZ207" s="24" t="s">
        <v>609</v>
      </c>
      <c r="BA207" s="29">
        <v>94.090898283594001</v>
      </c>
      <c r="BB207" s="141">
        <v>106.090898283594</v>
      </c>
      <c r="BC207" s="54" t="s">
        <v>2899</v>
      </c>
      <c r="BD207" s="29">
        <v>2</v>
      </c>
      <c r="BE207" s="55"/>
      <c r="BF207" s="55"/>
      <c r="BG207" s="55"/>
      <c r="BH207" s="55"/>
      <c r="BI207" s="188" t="s">
        <v>2900</v>
      </c>
      <c r="BJ207" s="68" t="s">
        <v>1529</v>
      </c>
      <c r="BK207" s="69" t="s">
        <v>131</v>
      </c>
      <c r="BL207" s="68" t="s">
        <v>1316</v>
      </c>
      <c r="BM207" s="69" t="s">
        <v>196</v>
      </c>
      <c r="BN207" s="68"/>
      <c r="BO207" s="17"/>
      <c r="BP207" s="29">
        <v>135</v>
      </c>
      <c r="BQ207" s="82">
        <v>1</v>
      </c>
      <c r="BR207" s="56">
        <v>96.9</v>
      </c>
      <c r="BS207" s="76" t="s">
        <v>88</v>
      </c>
      <c r="BT207" s="26"/>
      <c r="BU207" s="26"/>
      <c r="BV207" s="49" t="str">
        <f>IF(AND(BD207&gt;2,OR(ISNUMBER(SEARCH("P",AA207)),ISNUMBER(SEARCH("EP",AA207)),ISNUMBER(SEARCH("E",AA207)))),"WP@",IF(BD207&gt;2,"W@",IF(OR(ISNUMBER(SEARCH("P",AA207)),ISNUMBER(SEARCH("EP",AA207)),ISNUMBER(SEARCH("E",AA207))),"P@","@")))</f>
        <v>@</v>
      </c>
      <c r="BW207" s="26"/>
      <c r="BX207" s="17"/>
      <c r="BY207" s="17"/>
      <c r="BZ207" s="49" t="str">
        <f>IF(AND(S207&gt;=3,AND(OR(AND(I207&lt;=7,I207-K207&gt;=3),AND(K207&lt;=7,K207-M207&gt;=3)),N207&lt;=4)),6,IF(S207&gt;=3,"3T",IF(AND(OR(AND(I207&lt;=7,I207-K207&gt;=3),AND(K207&lt;=7,K207-M207&gt;=3)),N207&lt;=4),"3P","")))</f>
        <v/>
      </c>
    </row>
    <row r="208" spans="1:78" ht="30" customHeight="1" x14ac:dyDescent="0.25">
      <c r="A208" s="156" t="s">
        <v>152</v>
      </c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55"/>
      <c r="AI208" s="155"/>
      <c r="AJ208" s="155"/>
      <c r="AK208" s="155"/>
      <c r="AL208" s="155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  <c r="BI208" s="155"/>
      <c r="BJ208" s="155"/>
      <c r="BK208" s="155"/>
      <c r="BL208" s="155"/>
      <c r="BM208" s="155"/>
      <c r="BN208" s="155"/>
      <c r="BO208" s="155"/>
      <c r="BP208" s="155"/>
      <c r="BQ208" s="155"/>
      <c r="BR208" s="155"/>
      <c r="BS208" s="155"/>
      <c r="BT208" s="155"/>
      <c r="BU208" s="155"/>
      <c r="BV208" s="155"/>
      <c r="BW208" s="155"/>
      <c r="BX208" s="155"/>
      <c r="BY208" s="17"/>
      <c r="BZ208" s="49"/>
    </row>
    <row r="209" spans="1:78" ht="46.5" x14ac:dyDescent="0.25">
      <c r="A209" s="26" t="s">
        <v>2891</v>
      </c>
      <c r="B209" s="26" t="s">
        <v>373</v>
      </c>
      <c r="C209" s="27" t="s">
        <v>136</v>
      </c>
      <c r="D209" s="28"/>
      <c r="E209" s="28"/>
      <c r="F209" s="58">
        <v>1400</v>
      </c>
      <c r="G209" s="30">
        <v>4</v>
      </c>
      <c r="H209" s="31" t="s">
        <v>78</v>
      </c>
      <c r="I209" s="32">
        <v>5</v>
      </c>
      <c r="J209" s="33">
        <v>4</v>
      </c>
      <c r="K209" s="32">
        <v>5</v>
      </c>
      <c r="L209" s="33">
        <v>2</v>
      </c>
      <c r="M209" s="32">
        <v>3</v>
      </c>
      <c r="N209" s="33">
        <v>3</v>
      </c>
      <c r="O209" s="29">
        <v>0.19999999999999599</v>
      </c>
      <c r="P209" s="34">
        <v>0.89999999999996805</v>
      </c>
      <c r="Q209" s="35">
        <v>98.858405081846001</v>
      </c>
      <c r="R209" s="36">
        <v>1.87920254092298</v>
      </c>
      <c r="S209" s="37">
        <v>2</v>
      </c>
      <c r="T209" s="61">
        <v>-0.5</v>
      </c>
      <c r="U209" s="29">
        <v>1.05</v>
      </c>
      <c r="V209" s="29">
        <v>0.60000000000000497</v>
      </c>
      <c r="W209" s="39"/>
      <c r="X209" s="40">
        <v>66</v>
      </c>
      <c r="Y209" s="72">
        <v>124</v>
      </c>
      <c r="Z209" s="29">
        <v>21</v>
      </c>
      <c r="AA209" s="26" t="s">
        <v>64</v>
      </c>
      <c r="AB209" s="41" t="s">
        <v>65</v>
      </c>
      <c r="AC209" s="42" t="str">
        <f>"" &amp; IF(AND(S209&lt;=-1.5,NOT(ISBLANK(AQ209))),"Z","")</f>
        <v/>
      </c>
      <c r="AD209" s="43" t="str">
        <f>IF(AND(ISNUMBER(BD209),VALUE(BD209)&gt;=3,VALUE(T209)&gt;=-0.5),IF(AND(VALUE(Q209)&gt;=94,VALUE(Q209)&lt;444), IF(VALUE(P209)&gt;=2,"***","**"),"*"),"")</f>
        <v/>
      </c>
      <c r="AE209" s="44"/>
      <c r="AF209" s="45" t="s">
        <v>102</v>
      </c>
      <c r="AG209" s="63" t="str">
        <f>IF(OR(F209&lt;1401,F209&gt;=1600),IF(AND(OR(AB209="*",AB209="***",AB209="E*",AB209="E***"),P209&gt;=2,T209&gt;-2.1),IF(AND(ISNUMBER(BD209),VALUE(BD209)&gt;2),"**","*"),""),"")</f>
        <v/>
      </c>
      <c r="AH209" s="30">
        <v>4</v>
      </c>
      <c r="AI209" s="47">
        <v>66</v>
      </c>
      <c r="AJ209" s="48" t="str">
        <f>IF(AND(S209&gt;=2,T209&gt;=0),IF(AND(ISNUMBER(BD209),VALUE(BD209)&gt;=3),IF(LEN(AQ209)&gt;0,"***","**"),"*"),"")</f>
        <v/>
      </c>
      <c r="AK209" s="42" t="str">
        <f>IF(AND(S209&gt;=3,AND(OR(AND(I209&lt;=7,I209-K209&gt;=3),AND(K209&lt;=7,K209-M209&gt;=3)),N209&lt;=4)),6,IF(S209&gt;=3,"3T",IF(AND(OR(AND(I209&lt;=7,I209-K209&gt;=3),AND(K209&lt;=7,K209-M209&gt;=3)),N209&lt;=4),"3P","")))</f>
        <v/>
      </c>
      <c r="AL209" s="46" t="str">
        <f>IF(OR(K209-M209&gt;=5,T209&gt;4.9,AND(K209-M209&gt;=1,T209&gt;5)),IF(P209&lt;-3,"***",IF(P209&lt;0,"**","*")),"")</f>
        <v/>
      </c>
      <c r="AM209" s="142" t="s">
        <v>2903</v>
      </c>
      <c r="AN209" s="73" t="str">
        <f>CONCATENATE(IF(AND(OR(M209=1,M209=2,M209=3,M209=4),Q209&gt;=97.5),"G",IF(OR(AND(N209&lt;=3,M209&lt;8,T209&gt;-1.6,Q209&gt;=95,Q209&lt;300),AND(OR(M209=1,M209=2,M209=3),Q209&lt;97.5)),"GR","")),"*")</f>
        <v>G*</v>
      </c>
      <c r="AO209" s="29">
        <v>0</v>
      </c>
      <c r="AP209" s="28"/>
      <c r="AQ209" s="28"/>
      <c r="AR209" s="28"/>
      <c r="AS209" s="28"/>
      <c r="AT209" s="50" t="str">
        <f>IF(LEN(AN209)&gt;0,IF(AL209="**","$",IF(AL209="***",IF(LEN(AQ209)&gt;0,"$$$","$$"), "")), "")</f>
        <v/>
      </c>
      <c r="AU209" s="48" t="str">
        <f>CONCATENATE(IF(LEN(AN209)&gt;0,IF(AND(AD209="**",AB209="*"),IF(LEN(AQ209)&gt;0,"$$$","$$"),IF(AJ209="***","$$$",IF(AND(AJ209="**",AB209="*"),"$$",IF(AND(OR(AD209="**",AD209="***"),LEN(AQ209)&gt;0),"$$","")))),IF(AND(OR(AD209="**",AD209="***"),LEN(AQ209)&gt;0),"$$","")),IF(AND(T209&lt;2,AQ209="#"),"#",""))</f>
        <v/>
      </c>
      <c r="AV209" s="48" t="str">
        <f>IF(LEN(AN209)&gt;0,IF(AG209="**","$$",IF(AG209="***","$$$",IF(AD209="***",IF(OR(AB209="***",LEN(AQ209)&gt;0),"$$$",""),""))),"")</f>
        <v/>
      </c>
      <c r="AW209" s="26" t="s">
        <v>78</v>
      </c>
      <c r="AX209" s="64">
        <v>6.4</v>
      </c>
      <c r="AY209" s="79">
        <v>1186</v>
      </c>
      <c r="AZ209" s="24" t="s">
        <v>609</v>
      </c>
      <c r="BA209" s="29">
        <v>92.758405081846007</v>
      </c>
      <c r="BB209" s="75">
        <v>95.857071748512595</v>
      </c>
      <c r="BC209" s="54" t="s">
        <v>2901</v>
      </c>
      <c r="BD209" s="29">
        <v>2</v>
      </c>
      <c r="BE209" s="55"/>
      <c r="BF209" s="55"/>
      <c r="BG209" s="55"/>
      <c r="BH209" s="55"/>
      <c r="BI209" s="189" t="s">
        <v>2902</v>
      </c>
      <c r="BJ209" s="69" t="s">
        <v>140</v>
      </c>
      <c r="BK209" s="69" t="s">
        <v>372</v>
      </c>
      <c r="BL209" s="68" t="s">
        <v>364</v>
      </c>
      <c r="BM209" s="68" t="s">
        <v>1063</v>
      </c>
      <c r="BN209" s="68"/>
      <c r="BO209" s="17"/>
      <c r="BP209" s="29">
        <v>124</v>
      </c>
      <c r="BQ209" s="29">
        <v>0</v>
      </c>
      <c r="BR209" s="56">
        <v>97.25</v>
      </c>
      <c r="BS209" s="76" t="s">
        <v>432</v>
      </c>
      <c r="BT209" s="26"/>
      <c r="BU209" s="26"/>
      <c r="BV209" s="26"/>
      <c r="BW209" s="26"/>
      <c r="BX209" s="17"/>
      <c r="BY209" s="17"/>
      <c r="BZ209" s="49" t="str">
        <f>IF(AND(S209&gt;=3,AND(OR(AND(I209&lt;=7,I209-K209&gt;=3),AND(K209&lt;=7,K209-M209&gt;=3)),N209&lt;=4)),6,IF(S209&gt;=3,"3T",IF(AND(OR(AND(I209&lt;=7,I209-K209&gt;=3),AND(K209&lt;=7,K209-M209&gt;=3)),N209&lt;=4),"3P","")))</f>
        <v/>
      </c>
    </row>
    <row r="210" spans="1:78" ht="46.5" x14ac:dyDescent="0.25">
      <c r="A210" s="26" t="s">
        <v>2891</v>
      </c>
      <c r="B210" s="26" t="s">
        <v>545</v>
      </c>
      <c r="C210" s="27" t="s">
        <v>352</v>
      </c>
      <c r="D210" s="28"/>
      <c r="E210" s="28"/>
      <c r="F210" s="29">
        <v>1600</v>
      </c>
      <c r="G210" s="30">
        <v>3</v>
      </c>
      <c r="H210" s="31" t="s">
        <v>78</v>
      </c>
      <c r="I210" s="32">
        <v>11</v>
      </c>
      <c r="J210" s="33">
        <v>6</v>
      </c>
      <c r="K210" s="32">
        <v>10</v>
      </c>
      <c r="L210" s="33">
        <v>4</v>
      </c>
      <c r="M210" s="32">
        <v>8</v>
      </c>
      <c r="N210" s="33">
        <v>3</v>
      </c>
      <c r="O210" s="29">
        <v>0.65000000000001301</v>
      </c>
      <c r="P210" s="60">
        <v>-2.5166666666666</v>
      </c>
      <c r="Q210" s="35">
        <v>90.852144369656401</v>
      </c>
      <c r="R210" s="35">
        <v>-2.2239278151717898</v>
      </c>
      <c r="S210" s="37">
        <v>2</v>
      </c>
      <c r="T210" s="38">
        <v>0.75</v>
      </c>
      <c r="U210" s="29">
        <v>-0.50000000000000699</v>
      </c>
      <c r="V210" s="60">
        <v>0.149999999999988</v>
      </c>
      <c r="W210" s="39"/>
      <c r="X210" s="62">
        <v>66</v>
      </c>
      <c r="Y210" s="29">
        <v>123</v>
      </c>
      <c r="Z210" s="29">
        <v>21</v>
      </c>
      <c r="AA210" s="26" t="s">
        <v>192</v>
      </c>
      <c r="AB210" s="41" t="s">
        <v>58</v>
      </c>
      <c r="AC210" s="42" t="str">
        <f>"" &amp; IF(AND(S210&lt;=-1.5,NOT(ISBLANK(AQ210))),"Z","")</f>
        <v/>
      </c>
      <c r="AD210" s="48" t="str">
        <f>IF(AND(ISNUMBER(BD210),VALUE(BD210)&gt;=3,VALUE(T210)&gt;=-0.5),IF(AND(VALUE(Q210)&gt;=94,VALUE(Q210)&lt;444), IF(VALUE(P210)&gt;=2,"***","**"),"*"),"")</f>
        <v/>
      </c>
      <c r="AE210" s="44"/>
      <c r="AF210" s="45"/>
      <c r="AG210" s="46" t="str">
        <f>IF(OR(F210&lt;1401,F210&gt;=1600),IF(AND(OR(AB210="*",AB210="***",AB210="E*",AB210="E***"),P210&gt;=2,T210&gt;-2.1),IF(AND(ISNUMBER(BD210),VALUE(BD210)&gt;2),"**","*"),""),"")</f>
        <v/>
      </c>
      <c r="AH210" s="30">
        <v>3</v>
      </c>
      <c r="AI210" s="62">
        <v>66</v>
      </c>
      <c r="AJ210" s="48" t="str">
        <f>IF(AND(S210&gt;=2,T210&gt;=0),IF(AND(ISNUMBER(BD210),VALUE(BD210)&gt;=3),IF(LEN(AQ210)&gt;0,"***","**"),"*"),"")</f>
        <v>*</v>
      </c>
      <c r="AK210" s="42" t="str">
        <f>IF(AND(S210&gt;=3,AND(OR(AND(I210&lt;=7,I210-K210&gt;=3),AND(K210&lt;=7,K210-M210&gt;=3)),N210&lt;=4)),6,IF(S210&gt;=3,"3T",IF(AND(OR(AND(I210&lt;=7,I210-K210&gt;=3),AND(K210&lt;=7,K210-M210&gt;=3)),N210&lt;=4),"3P","")))</f>
        <v/>
      </c>
      <c r="AL210" s="63" t="str">
        <f>IF(OR(K210-M210&gt;=5,T210&gt;4.9,AND(K210-M210&gt;=1,T210&gt;5)),IF(P210&lt;-3,"***",IF(P210&lt;0,"**","*")),"")</f>
        <v/>
      </c>
      <c r="AM210" s="62">
        <v>66</v>
      </c>
      <c r="AN210" s="49" t="str">
        <f>IF(AND(OR(M210=1,M210=2,M210=3,M210=4),Q210&gt;=97.5),"G",IF(OR(AND(N210&lt;=3,M210&lt;8,T210&gt;-1.6,Q210&gt;=95,Q210&lt;300),AND(OR(M210=1,M210=2,M210=3),Q210&lt;97.5)),"GR",""))</f>
        <v/>
      </c>
      <c r="AO210" s="29">
        <v>0</v>
      </c>
      <c r="AP210" s="28"/>
      <c r="AQ210" s="28"/>
      <c r="AR210" s="28"/>
      <c r="AS210" s="28" t="s">
        <v>66</v>
      </c>
      <c r="AT210" s="50" t="str">
        <f>IF(LEN(AN210)&gt;0,IF(AL210="**","$",IF(AL210="***",IF(LEN(AQ210)&gt;0,"$$$","$$"), "")), "")</f>
        <v/>
      </c>
      <c r="AU210" s="48" t="str">
        <f>CONCATENATE(IF(LEN(AN210)&gt;0,IF(AND(AD210="**",AB210="*"),IF(LEN(AQ210)&gt;0,"$$$","$$"),IF(AJ210="***","$$$",IF(AND(AJ210="**",AB210="*"),"$$",IF(AND(OR(AD210="**",AD210="***"),LEN(AQ210)&gt;0),"$$","")))),IF(AND(OR(AD210="**",AD210="***"),LEN(AQ210)&gt;0),"$$","")),IF(AND(T210&lt;2,AQ210="#"),"#",""))</f>
        <v/>
      </c>
      <c r="AV210" s="48" t="str">
        <f>IF(LEN(AN210)&gt;0,IF(AG210="**","$$",IF(AG210="***","$$$",IF(AD210="***",IF(OR(AB210="***",LEN(AQ210)&gt;0),"$$$",""),""))),"")</f>
        <v/>
      </c>
      <c r="AW210" s="26" t="s">
        <v>78</v>
      </c>
      <c r="AX210" s="64">
        <v>11</v>
      </c>
      <c r="AY210" s="65">
        <v>1182</v>
      </c>
      <c r="AZ210" s="24" t="s">
        <v>609</v>
      </c>
      <c r="BA210" s="29">
        <v>84.552144369656403</v>
      </c>
      <c r="BB210" s="53">
        <v>88.218811036323103</v>
      </c>
      <c r="BC210" s="54" t="s">
        <v>2904</v>
      </c>
      <c r="BD210" s="29">
        <v>1</v>
      </c>
      <c r="BE210" s="55"/>
      <c r="BF210" s="55"/>
      <c r="BG210" s="55"/>
      <c r="BH210" s="55"/>
      <c r="BI210" s="190" t="s">
        <v>1826</v>
      </c>
      <c r="BJ210" s="68" t="s">
        <v>372</v>
      </c>
      <c r="BK210" s="68" t="s">
        <v>1827</v>
      </c>
      <c r="BL210" s="68" t="s">
        <v>1828</v>
      </c>
      <c r="BM210" s="69" t="s">
        <v>1829</v>
      </c>
      <c r="BN210" s="68" t="s">
        <v>1060</v>
      </c>
      <c r="BO210" s="17"/>
      <c r="BP210" s="29">
        <v>123</v>
      </c>
      <c r="BQ210" s="29">
        <v>0</v>
      </c>
      <c r="BR210" s="56">
        <v>95.25</v>
      </c>
      <c r="BS210" s="76" t="s">
        <v>432</v>
      </c>
      <c r="BT210" s="26"/>
      <c r="BU210" s="26"/>
      <c r="BV210" s="26"/>
      <c r="BW210" s="26"/>
      <c r="BX210" s="17"/>
      <c r="BY210" s="17"/>
      <c r="BZ210" s="49" t="str">
        <f>IF(AND(S210&gt;=3,AND(OR(AND(I210&lt;=7,I210-K210&gt;=3),AND(K210&lt;=7,K210-M210&gt;=3)),N210&lt;=4)),6,IF(S210&gt;=3,"3T",IF(AND(OR(AND(I210&lt;=7,I210-K210&gt;=3),AND(K210&lt;=7,K210-M210&gt;=3)),N210&lt;=4),"3P","")))</f>
        <v/>
      </c>
    </row>
    <row r="211" spans="1:78" ht="46.5" x14ac:dyDescent="0.25">
      <c r="A211" s="26" t="s">
        <v>2891</v>
      </c>
      <c r="B211" s="26" t="s">
        <v>460</v>
      </c>
      <c r="C211" s="27" t="s">
        <v>136</v>
      </c>
      <c r="D211" s="28"/>
      <c r="E211" s="28"/>
      <c r="F211" s="29">
        <v>1600</v>
      </c>
      <c r="G211" s="30">
        <v>6</v>
      </c>
      <c r="H211" s="31" t="s">
        <v>6</v>
      </c>
      <c r="I211" s="32">
        <v>7</v>
      </c>
      <c r="J211" s="33">
        <v>4</v>
      </c>
      <c r="K211" s="32">
        <v>8</v>
      </c>
      <c r="L211" s="33">
        <v>4</v>
      </c>
      <c r="M211" s="32">
        <v>13</v>
      </c>
      <c r="N211" s="33">
        <v>5</v>
      </c>
      <c r="O211" s="29">
        <v>2.0500000000000198</v>
      </c>
      <c r="P211" s="29">
        <v>-0.224999999999973</v>
      </c>
      <c r="Q211" s="86">
        <v>93.079854325990496</v>
      </c>
      <c r="R211" s="86">
        <v>0.73992716299521499</v>
      </c>
      <c r="S211" s="37">
        <v>0</v>
      </c>
      <c r="T211" s="61">
        <v>-1.75</v>
      </c>
      <c r="U211" s="29">
        <v>1.6</v>
      </c>
      <c r="V211" s="29">
        <v>0.19999999999999599</v>
      </c>
      <c r="W211" s="39" t="s">
        <v>79</v>
      </c>
      <c r="X211" s="62">
        <v>66</v>
      </c>
      <c r="Y211" s="29">
        <v>121</v>
      </c>
      <c r="Z211" s="29">
        <v>21</v>
      </c>
      <c r="AA211" s="26" t="s">
        <v>80</v>
      </c>
      <c r="AB211" s="41" t="s">
        <v>32</v>
      </c>
      <c r="AC211" s="42" t="str">
        <f>"" &amp; IF(AND(S211&lt;=-1.5,NOT(ISBLANK(AQ211))),"Z","")</f>
        <v/>
      </c>
      <c r="AD211" s="48" t="str">
        <f>IF(AND(ISNUMBER(BD211),VALUE(BD211)&gt;=3,VALUE(T211)&gt;=-0.5),IF(AND(VALUE(Q211)&gt;=94,VALUE(Q211)&lt;444), IF(VALUE(P211)&gt;=2,"***","**"),"*"),"")</f>
        <v/>
      </c>
      <c r="AE211" s="44"/>
      <c r="AF211" s="45"/>
      <c r="AG211" s="63" t="str">
        <f>IF(OR(F211&lt;1401,F211&gt;=1600),IF(AND(OR(AB211="*",AB211="***",AB211="E*",AB211="E***"),P211&gt;=2,T211&gt;-2.1),IF(AND(ISNUMBER(BD211),VALUE(BD211)&gt;2),"**","*"),""),"")</f>
        <v/>
      </c>
      <c r="AH211" s="30">
        <v>6</v>
      </c>
      <c r="AI211" s="62">
        <v>66</v>
      </c>
      <c r="AJ211" s="48" t="str">
        <f>IF(AND(S211&gt;=2,T211&gt;=0),IF(AND(ISNUMBER(BD211),VALUE(BD211)&gt;=3),IF(LEN(AQ211)&gt;0,"***","**"),"*"),"")</f>
        <v/>
      </c>
      <c r="AK211" s="42" t="str">
        <f>IF(AND(S211&gt;=3,AND(OR(AND(I211&lt;=7,I211-K211&gt;=3),AND(K211&lt;=7,K211-M211&gt;=3)),N211&lt;=4)),6,IF(S211&gt;=3,"3T",IF(AND(OR(AND(I211&lt;=7,I211-K211&gt;=3),AND(K211&lt;=7,K211-M211&gt;=3)),N211&lt;=4),"3P","")))</f>
        <v/>
      </c>
      <c r="AL211" s="63" t="str">
        <f>IF(OR(K211-M211&gt;=5,T211&gt;4.9,AND(K211-M211&gt;=1,T211&gt;5)),IF(P211&lt;-3,"***",IF(P211&lt;0,"**","*")),"")</f>
        <v/>
      </c>
      <c r="AM211" s="62">
        <v>66</v>
      </c>
      <c r="AN211" s="49" t="str">
        <f>IF(AND(OR(M211=1,M211=2,M211=3,M211=4),Q211&gt;=97.5),"G",IF(OR(AND(N211&lt;=3,M211&lt;8,T211&gt;-1.6,Q211&gt;=95,Q211&lt;300),AND(OR(M211=1,M211=2,M211=3),Q211&lt;97.5)),"GR",""))</f>
        <v/>
      </c>
      <c r="AO211" s="29">
        <v>0</v>
      </c>
      <c r="AP211" s="28"/>
      <c r="AQ211" s="28"/>
      <c r="AR211" s="28"/>
      <c r="AS211" s="28" t="s">
        <v>66</v>
      </c>
      <c r="AT211" s="50" t="str">
        <f>IF(LEN(AN211)&gt;0,IF(AL211="**","$",IF(AL211="***",IF(LEN(AQ211)&gt;0,"$$$","$$"), "")), "")</f>
        <v/>
      </c>
      <c r="AU211" s="48" t="str">
        <f>CONCATENATE(IF(LEN(AN211)&gt;0,IF(AND(AD211="**",AB211="*"),IF(LEN(AQ211)&gt;0,"$$$","$$"),IF(AJ211="***","$$$",IF(AND(AJ211="**",AB211="*"),"$$",IF(AND(OR(AD211="**",AD211="***"),LEN(AQ211)&gt;0),"$$","")))),IF(AND(OR(AD211="**",AD211="***"),LEN(AQ211)&gt;0),"$$","")),IF(AND(T211&lt;2,AQ211="#"),"#",""))</f>
        <v/>
      </c>
      <c r="AV211" s="48" t="str">
        <f>IF(LEN(AN211)&gt;0,IF(AG211="**","$$",IF(AG211="***","$$$",IF(AD211="***",IF(OR(AB211="***",LEN(AQ211)&gt;0),"$$$",""),""))),"")</f>
        <v/>
      </c>
      <c r="AW211" s="26" t="s">
        <v>6</v>
      </c>
      <c r="AX211" s="51">
        <v>15</v>
      </c>
      <c r="AY211" s="65">
        <v>1191</v>
      </c>
      <c r="AZ211" s="24" t="s">
        <v>609</v>
      </c>
      <c r="BA211" s="29">
        <v>85.979854325990402</v>
      </c>
      <c r="BB211" s="53">
        <v>86.657187659323796</v>
      </c>
      <c r="BC211" s="54" t="s">
        <v>2905</v>
      </c>
      <c r="BD211" s="29">
        <v>3</v>
      </c>
      <c r="BE211" s="55"/>
      <c r="BF211" s="55"/>
      <c r="BG211" s="55"/>
      <c r="BH211" s="55"/>
      <c r="BI211" s="190" t="s">
        <v>518</v>
      </c>
      <c r="BJ211" s="68" t="s">
        <v>1832</v>
      </c>
      <c r="BK211" s="68" t="s">
        <v>1833</v>
      </c>
      <c r="BL211" s="68" t="s">
        <v>1834</v>
      </c>
      <c r="BM211" s="68" t="s">
        <v>1827</v>
      </c>
      <c r="BN211" s="68" t="s">
        <v>1066</v>
      </c>
      <c r="BO211" s="17"/>
      <c r="BP211" s="29">
        <v>121</v>
      </c>
      <c r="BQ211" s="29">
        <v>0</v>
      </c>
      <c r="BR211" s="56">
        <v>97.85</v>
      </c>
      <c r="BS211" s="76" t="s">
        <v>126</v>
      </c>
      <c r="BT211" s="26"/>
      <c r="BU211" s="26"/>
      <c r="BV211" s="26"/>
      <c r="BW211" s="26" t="s">
        <v>79</v>
      </c>
      <c r="BX211" s="17"/>
      <c r="BY211" s="17"/>
      <c r="BZ211" s="49" t="str">
        <f>IF(AND(S211&gt;=3,AND(OR(AND(I211&lt;=7,I211-K211&gt;=3),AND(K211&lt;=7,K211-M211&gt;=3)),N211&lt;=4)),6,IF(S211&gt;=3,"3T",IF(AND(OR(AND(I211&lt;=7,I211-K211&gt;=3),AND(K211&lt;=7,K211-M211&gt;=3)),N211&lt;=4),"3P","")))</f>
        <v/>
      </c>
    </row>
    <row r="212" spans="1:78" ht="46.5" x14ac:dyDescent="0.25">
      <c r="A212" s="26" t="s">
        <v>2891</v>
      </c>
      <c r="B212" s="26" t="s">
        <v>416</v>
      </c>
      <c r="C212" s="27" t="s">
        <v>136</v>
      </c>
      <c r="D212" s="28"/>
      <c r="E212" s="28"/>
      <c r="F212" s="58">
        <v>1400</v>
      </c>
      <c r="G212" s="30">
        <v>14</v>
      </c>
      <c r="H212" s="31" t="s">
        <v>6</v>
      </c>
      <c r="I212" s="59">
        <v>14</v>
      </c>
      <c r="J212" s="33">
        <v>8</v>
      </c>
      <c r="K212" s="59">
        <v>14</v>
      </c>
      <c r="L212" s="33">
        <v>5</v>
      </c>
      <c r="M212" s="59">
        <v>13</v>
      </c>
      <c r="N212" s="33">
        <v>4</v>
      </c>
      <c r="O212" s="29">
        <v>-4.1999999999999797</v>
      </c>
      <c r="P212" s="60">
        <v>-7.7812500000000204</v>
      </c>
      <c r="Q212" s="35">
        <v>85.493058633575203</v>
      </c>
      <c r="R212" s="35">
        <v>-3.65347068321242</v>
      </c>
      <c r="S212" s="37">
        <v>3</v>
      </c>
      <c r="T212" s="38">
        <v>0.75</v>
      </c>
      <c r="U212" s="29">
        <v>6.15</v>
      </c>
      <c r="V212" s="60">
        <v>6.7500000000000098</v>
      </c>
      <c r="W212" s="39"/>
      <c r="X212" s="62">
        <v>65</v>
      </c>
      <c r="Y212" s="29">
        <v>120</v>
      </c>
      <c r="Z212" s="29">
        <v>21</v>
      </c>
      <c r="AA212" s="26" t="s">
        <v>57</v>
      </c>
      <c r="AB212" s="41" t="s">
        <v>58</v>
      </c>
      <c r="AC212" s="42" t="str">
        <f>"" &amp; IF(AND(S212&lt;=-1.5,NOT(ISBLANK(AQ212))),"Z","")</f>
        <v/>
      </c>
      <c r="AD212" s="48" t="str">
        <f>IF(AND(ISNUMBER(BD212),VALUE(BD212)&gt;=3,VALUE(T212)&gt;=-0.5),IF(AND(VALUE(Q212)&gt;=94,VALUE(Q212)&lt;444), IF(VALUE(P212)&gt;=2,"***","**"),"*"),"")</f>
        <v/>
      </c>
      <c r="AE212" s="48" t="str">
        <f>IF(AND(BD212&gt;2,OR(ISNUMBER(SEARCH("P",AA212)),ISNUMBER(SEARCH("EP",AA212)),ISNUMBER(SEARCH("E",AA212)))),"WP@",IF(BD212&gt;2,"W@",IF(OR(ISNUMBER(SEARCH("P",AA212)),ISNUMBER(SEARCH("EP",AA212)),ISNUMBER(SEARCH("E",AA212))),"P@","@")))</f>
        <v>@</v>
      </c>
      <c r="AF212" s="45" t="s">
        <v>183</v>
      </c>
      <c r="AG212" s="46" t="str">
        <f>IF(OR(F212&lt;1401,F212&gt;=1600),IF(AND(OR(AB212="*",AB212="***",AB212="E*",AB212="E***"),P212&gt;=2,T212&gt;-2.1),IF(AND(ISNUMBER(BD212),VALUE(BD212)&gt;2),"**","*"),""),"")</f>
        <v/>
      </c>
      <c r="AH212" s="30">
        <v>14</v>
      </c>
      <c r="AI212" s="62">
        <v>65</v>
      </c>
      <c r="AJ212" s="48" t="str">
        <f>IF(AND(S212&gt;=2,T212&gt;=0),IF(AND(ISNUMBER(BD212),VALUE(BD212)&gt;=3),IF(LEN(AQ212)&gt;0,"***","**"),"*"),"")</f>
        <v>*</v>
      </c>
      <c r="AK212" s="42" t="str">
        <f>IF(AND(S212&gt;=3,AND(OR(AND(I212&lt;=7,I212-K212&gt;=3),AND(K212&lt;=7,K212-M212&gt;=3)),N212&lt;=4)),6,IF(S212&gt;=3,"3T",IF(AND(OR(AND(I212&lt;=7,I212-K212&gt;=3),AND(K212&lt;=7,K212-M212&gt;=3)),N212&lt;=4),"3P","")))</f>
        <v>3T</v>
      </c>
      <c r="AL212" s="63" t="str">
        <f>IF(OR(K212-M212&gt;=5,T212&gt;4.9,AND(K212-M212&gt;=1,T212&gt;5)),IF(P212&lt;-3,"***",IF(P212&lt;0,"**","*")),"")</f>
        <v/>
      </c>
      <c r="AM212" s="62">
        <v>65</v>
      </c>
      <c r="AN212" s="49" t="str">
        <f>IF(AND(OR(M212=1,M212=2,M212=3,M212=4),Q212&gt;=97.5),"G",IF(OR(AND(N212&lt;=3,M212&lt;8,T212&gt;-1.6,Q212&gt;=95,Q212&lt;300),AND(OR(M212=1,M212=2,M212=3),Q212&lt;97.5)),"GR",""))</f>
        <v/>
      </c>
      <c r="AO212" s="29">
        <v>5</v>
      </c>
      <c r="AP212" s="28"/>
      <c r="AQ212" s="28"/>
      <c r="AR212" s="28" t="s">
        <v>34</v>
      </c>
      <c r="AS212" s="28"/>
      <c r="AT212" s="50" t="str">
        <f>IF(LEN(AN212)&gt;0,IF(AL212="**","$",IF(AL212="***",IF(LEN(AQ212)&gt;0,"$$$","$$"), "")), "")</f>
        <v/>
      </c>
      <c r="AU212" s="48" t="str">
        <f>CONCATENATE(IF(LEN(AN212)&gt;0,IF(AND(AD212="**",AB212="*"),IF(LEN(AQ212)&gt;0,"$$$","$$"),IF(AJ212="***","$$$",IF(AND(AJ212="**",AB212="*"),"$$",IF(AND(OR(AD212="**",AD212="***"),LEN(AQ212)&gt;0),"$$","")))),IF(AND(OR(AD212="**",AD212="***"),LEN(AQ212)&gt;0),"$$","")),IF(AND(T212&lt;2,AQ212="#"),"#",""))</f>
        <v/>
      </c>
      <c r="AV212" s="48" t="str">
        <f>IF(LEN(AN212)&gt;0,IF(AG212="**","$$",IF(AG212="***","$$$",IF(AD212="***",IF(OR(AB212="***",LEN(AQ212)&gt;0),"$$$",""),""))),"")</f>
        <v/>
      </c>
      <c r="AW212" s="26" t="s">
        <v>6</v>
      </c>
      <c r="AX212" s="64">
        <v>41</v>
      </c>
      <c r="AY212" s="65">
        <v>1187</v>
      </c>
      <c r="AZ212" s="24" t="s">
        <v>2906</v>
      </c>
      <c r="BA212" s="29">
        <v>78.693058633575205</v>
      </c>
      <c r="BB212" s="66">
        <v>81.693058633575205</v>
      </c>
      <c r="BC212" s="54" t="s">
        <v>2907</v>
      </c>
      <c r="BD212" s="29">
        <v>2</v>
      </c>
      <c r="BE212" s="100">
        <v>33.3333333333333</v>
      </c>
      <c r="BF212" s="101">
        <v>55.5555555555556</v>
      </c>
      <c r="BG212" s="102">
        <v>9</v>
      </c>
      <c r="BH212" s="102">
        <v>9</v>
      </c>
      <c r="BI212" s="189" t="s">
        <v>2442</v>
      </c>
      <c r="BJ212" s="69" t="s">
        <v>594</v>
      </c>
      <c r="BK212" s="68" t="s">
        <v>934</v>
      </c>
      <c r="BL212" s="69" t="s">
        <v>2443</v>
      </c>
      <c r="BM212" s="69" t="s">
        <v>1076</v>
      </c>
      <c r="BN212" s="68" t="s">
        <v>1060</v>
      </c>
      <c r="BO212" s="17"/>
      <c r="BP212" s="29">
        <v>120</v>
      </c>
      <c r="BQ212" s="29">
        <v>5</v>
      </c>
      <c r="BR212" s="56">
        <v>89.25</v>
      </c>
      <c r="BS212" s="57" t="s">
        <v>61</v>
      </c>
      <c r="BT212" s="26"/>
      <c r="BU212" s="26"/>
      <c r="BV212" s="49" t="str">
        <f>IF(AND(BD212&gt;2,OR(ISNUMBER(SEARCH("P",AA212)),ISNUMBER(SEARCH("EP",AA212)),ISNUMBER(SEARCH("E",AA212)))),"WP@",IF(BD212&gt;2,"W@",IF(OR(ISNUMBER(SEARCH("P",AA212)),ISNUMBER(SEARCH("EP",AA212)),ISNUMBER(SEARCH("E",AA212))),"P@","@")))</f>
        <v>@</v>
      </c>
      <c r="BW212" s="26"/>
      <c r="BX212" s="17"/>
      <c r="BY212" s="17"/>
      <c r="BZ212" s="49" t="str">
        <f>IF(AND(S212&gt;=3,AND(OR(AND(I212&lt;=7,I212-K212&gt;=3),AND(K212&lt;=7,K212-M212&gt;=3)),N212&lt;=4)),6,IF(S212&gt;=3,"3T",IF(AND(OR(AND(I212&lt;=7,I212-K212&gt;=3),AND(K212&lt;=7,K212-M212&gt;=3)),N212&lt;=4),"3P","")))</f>
        <v>3T</v>
      </c>
    </row>
    <row r="213" spans="1:78" ht="46.5" x14ac:dyDescent="0.25">
      <c r="A213" s="26" t="s">
        <v>2891</v>
      </c>
      <c r="B213" s="26" t="s">
        <v>567</v>
      </c>
      <c r="C213" s="27" t="s">
        <v>136</v>
      </c>
      <c r="D213" s="28"/>
      <c r="E213" s="28"/>
      <c r="F213" s="29">
        <v>1600</v>
      </c>
      <c r="G213" s="30">
        <v>14</v>
      </c>
      <c r="H213" s="31" t="s">
        <v>6</v>
      </c>
      <c r="I213" s="70">
        <v>3</v>
      </c>
      <c r="J213" s="71">
        <v>1</v>
      </c>
      <c r="K213" s="59">
        <v>3</v>
      </c>
      <c r="L213" s="33">
        <v>1</v>
      </c>
      <c r="M213" s="59">
        <v>11</v>
      </c>
      <c r="N213" s="33">
        <v>4</v>
      </c>
      <c r="O213" s="29">
        <v>4.0999999999999996</v>
      </c>
      <c r="P213" s="60">
        <v>-0.64999999999997704</v>
      </c>
      <c r="Q213" s="86">
        <v>92.0889265599655</v>
      </c>
      <c r="R213" s="86">
        <v>-0.70553672001722101</v>
      </c>
      <c r="S213" s="37">
        <v>0</v>
      </c>
      <c r="T213" s="61">
        <v>-3</v>
      </c>
      <c r="U213" s="29">
        <v>0.60000000000000497</v>
      </c>
      <c r="V213" s="60">
        <v>-1.85</v>
      </c>
      <c r="W213" s="39" t="s">
        <v>79</v>
      </c>
      <c r="X213" s="62">
        <v>63</v>
      </c>
      <c r="Y213" s="29">
        <v>119</v>
      </c>
      <c r="Z213" s="29">
        <v>7</v>
      </c>
      <c r="AA213" s="85" t="s">
        <v>252</v>
      </c>
      <c r="AB213" s="41" t="s">
        <v>32</v>
      </c>
      <c r="AC213" s="42" t="str">
        <f>"i" &amp; IF(AND(S213&lt;=-1.5,NOT(ISBLANK(AQ213))),"Z","")</f>
        <v>i</v>
      </c>
      <c r="AD213" s="48" t="str">
        <f>IF(AND(ISNUMBER(BD213),VALUE(BD213)&gt;=3,VALUE(T213)&gt;=-0.5),IF(AND(VALUE(Q213)&gt;=94,VALUE(Q213)&lt;444), IF(VALUE(P213)&gt;=2,"***","**"),"*"),"")</f>
        <v/>
      </c>
      <c r="AE213" s="44"/>
      <c r="AF213" s="45"/>
      <c r="AG213" s="63" t="str">
        <f>IF(OR(F213&lt;1401,F213&gt;=1600),IF(AND(OR(AB213="*",AB213="***",AB213="E*",AB213="E***"),P213&gt;=2,T213&gt;-2.1),IF(AND(ISNUMBER(BD213),VALUE(BD213)&gt;2),"**","*"),""),"")</f>
        <v/>
      </c>
      <c r="AH213" s="30">
        <v>14</v>
      </c>
      <c r="AI213" s="62">
        <v>63</v>
      </c>
      <c r="AJ213" s="48" t="str">
        <f>IF(AND(S213&gt;=2,T213&gt;=0),IF(AND(ISNUMBER(BD213),VALUE(BD213)&gt;=3),IF(LEN(AQ213)&gt;0,"***","**"),"*"),"")</f>
        <v/>
      </c>
      <c r="AK213" s="42" t="str">
        <f>IF(AND(S213&gt;=3,AND(OR(AND(I213&lt;=7,I213-K213&gt;=3),AND(K213&lt;=7,K213-M213&gt;=3)),N213&lt;=4)),6,IF(S213&gt;=3,"3T",IF(AND(OR(AND(I213&lt;=7,I213-K213&gt;=3),AND(K213&lt;=7,K213-M213&gt;=3)),N213&lt;=4),"3P","")))</f>
        <v/>
      </c>
      <c r="AL213" s="63" t="str">
        <f>IF(OR(K213-M213&gt;=5,T213&gt;4.9,AND(K213-M213&gt;=1,T213&gt;5)),IF(P213&lt;-3,"***",IF(P213&lt;0,"**","*")),"")</f>
        <v/>
      </c>
      <c r="AM213" s="62">
        <v>63</v>
      </c>
      <c r="AN213" s="49" t="str">
        <f>IF(AND(OR(M213=1,M213=2,M213=3,M213=4),Q213&gt;=97.5),"G",IF(OR(AND(N213&lt;=3,M213&lt;8,T213&gt;-1.6,Q213&gt;=95,Q213&lt;300),AND(OR(M213=1,M213=2,M213=3),Q213&lt;97.5)),"GR",""))</f>
        <v/>
      </c>
      <c r="AO213" s="29">
        <v>0</v>
      </c>
      <c r="AP213" s="28"/>
      <c r="AQ213" s="28"/>
      <c r="AR213" s="28"/>
      <c r="AS213" s="28"/>
      <c r="AT213" s="50" t="str">
        <f>IF(LEN(AN213)&gt;0,IF(AL213="**","$",IF(AL213="***",IF(LEN(AQ213)&gt;0,"$$$","$$"), "")), "")</f>
        <v/>
      </c>
      <c r="AU213" s="48" t="str">
        <f>CONCATENATE(IF(LEN(AN213)&gt;0,IF(AND(AD213="**",AB213="*"),IF(LEN(AQ213)&gt;0,"$$$","$$"),IF(AJ213="***","$$$",IF(AND(AJ213="**",AB213="*"),"$$",IF(AND(OR(AD213="**",AD213="***"),LEN(AQ213)&gt;0),"$$","")))),IF(AND(OR(AD213="**",AD213="***"),LEN(AQ213)&gt;0),"$$","")),IF(AND(T213&lt;2,AQ213="#"),"#",""))</f>
        <v/>
      </c>
      <c r="AV213" s="48" t="str">
        <f>IF(LEN(AN213)&gt;0,IF(AG213="**","$$",IF(AG213="***","$$$",IF(AD213="***",IF(OR(AB213="***",LEN(AQ213)&gt;0),"$$$",""),""))),"")</f>
        <v/>
      </c>
      <c r="AW213" s="26" t="s">
        <v>6</v>
      </c>
      <c r="AX213" s="74">
        <v>19</v>
      </c>
      <c r="AY213" s="65">
        <v>1184</v>
      </c>
      <c r="AZ213" s="24" t="s">
        <v>475</v>
      </c>
      <c r="BA213" s="29">
        <v>85.5889265599656</v>
      </c>
      <c r="BB213" s="53">
        <v>84.946259893298901</v>
      </c>
      <c r="BC213" s="54" t="s">
        <v>2435</v>
      </c>
      <c r="BD213" s="29">
        <v>3</v>
      </c>
      <c r="BE213" s="55"/>
      <c r="BF213" s="55"/>
      <c r="BG213" s="55"/>
      <c r="BH213" s="55"/>
      <c r="BI213" s="190" t="s">
        <v>2908</v>
      </c>
      <c r="BJ213" s="68" t="s">
        <v>301</v>
      </c>
      <c r="BK213" s="68" t="s">
        <v>2675</v>
      </c>
      <c r="BL213" s="68" t="s">
        <v>2909</v>
      </c>
      <c r="BM213" s="69" t="s">
        <v>1829</v>
      </c>
      <c r="BN213" s="68" t="s">
        <v>948</v>
      </c>
      <c r="BO213" s="17"/>
      <c r="BP213" s="29">
        <v>119</v>
      </c>
      <c r="BQ213" s="29">
        <v>0</v>
      </c>
      <c r="BR213" s="56">
        <v>102.3</v>
      </c>
      <c r="BS213" s="57" t="s">
        <v>223</v>
      </c>
      <c r="BT213" s="26"/>
      <c r="BU213" s="26"/>
      <c r="BV213" s="26"/>
      <c r="BW213" s="26" t="s">
        <v>79</v>
      </c>
      <c r="BX213" s="17"/>
      <c r="BY213" s="17"/>
      <c r="BZ213" s="49" t="str">
        <f>IF(AND(S213&gt;=3,AND(OR(AND(I213&lt;=7,I213-K213&gt;=3),AND(K213&lt;=7,K213-M213&gt;=3)),N213&lt;=4)),6,IF(S213&gt;=3,"3T",IF(AND(OR(AND(I213&lt;=7,I213-K213&gt;=3),AND(K213&lt;=7,K213-M213&gt;=3)),N213&lt;=4),"3P","")))</f>
        <v/>
      </c>
    </row>
    <row r="214" spans="1:78" ht="18" customHeight="1" x14ac:dyDescent="0.25">
      <c r="A214" s="162"/>
      <c r="B214" s="155"/>
      <c r="C214" s="155"/>
      <c r="D214" s="155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  <c r="AA214" s="155"/>
      <c r="AB214" s="155"/>
      <c r="AC214" s="155"/>
      <c r="AD214" s="155"/>
      <c r="AE214" s="155"/>
      <c r="AF214" s="155"/>
      <c r="AG214" s="155"/>
      <c r="AH214" s="155"/>
      <c r="AI214" s="155"/>
      <c r="AJ214" s="155"/>
      <c r="AK214" s="155"/>
      <c r="AL214" s="155"/>
      <c r="AM214" s="155"/>
      <c r="AN214" s="155"/>
      <c r="AO214" s="155"/>
      <c r="AP214" s="155"/>
      <c r="AQ214" s="155"/>
      <c r="AR214" s="155"/>
      <c r="AS214" s="155"/>
      <c r="AT214" s="155"/>
      <c r="AU214" s="155"/>
      <c r="AV214" s="155"/>
      <c r="AW214" s="155"/>
      <c r="AX214" s="155"/>
      <c r="AY214" s="155"/>
      <c r="AZ214" s="155"/>
      <c r="BA214" s="155"/>
      <c r="BB214" s="155"/>
      <c r="BC214" s="155"/>
      <c r="BD214" s="155"/>
      <c r="BE214" s="155"/>
      <c r="BF214" s="155"/>
      <c r="BG214" s="155"/>
      <c r="BH214" s="155"/>
      <c r="BI214" s="155"/>
      <c r="BJ214" s="155"/>
      <c r="BK214" s="155"/>
      <c r="BL214" s="155"/>
      <c r="BM214" s="155"/>
      <c r="BN214" s="155"/>
      <c r="BO214" s="155"/>
      <c r="BP214" s="155"/>
      <c r="BQ214" s="155"/>
      <c r="BR214" s="155"/>
      <c r="BS214" s="155"/>
      <c r="BT214" s="155"/>
      <c r="BU214" s="155"/>
      <c r="BV214" s="155"/>
      <c r="BW214" s="155"/>
      <c r="BX214" s="155"/>
      <c r="BY214" s="17"/>
      <c r="BZ214" s="49"/>
    </row>
    <row r="215" spans="1:78" ht="18.75" customHeight="1" x14ac:dyDescent="0.25">
      <c r="A215" s="17"/>
      <c r="B215" s="164" t="s">
        <v>475</v>
      </c>
      <c r="C215" s="164"/>
      <c r="D215" s="17"/>
      <c r="E215" s="17"/>
      <c r="F215" s="17"/>
      <c r="G215" s="17"/>
      <c r="H215" s="17"/>
      <c r="I215" s="89" t="s">
        <v>150</v>
      </c>
      <c r="J215" s="17"/>
      <c r="K215" s="17"/>
      <c r="L215" s="17"/>
      <c r="M215" s="17"/>
      <c r="N215" s="17"/>
      <c r="O215" s="17"/>
      <c r="P215" s="17"/>
      <c r="Q215" s="165" t="s">
        <v>444</v>
      </c>
      <c r="R215" s="165"/>
      <c r="S215" s="17"/>
      <c r="T215" s="90" t="s">
        <v>290</v>
      </c>
      <c r="U215" s="17"/>
      <c r="V215" s="17"/>
      <c r="W215" s="17"/>
      <c r="X215" s="91">
        <v>61</v>
      </c>
      <c r="Y215" s="113" t="s">
        <v>686</v>
      </c>
      <c r="Z215" s="93">
        <v>42</v>
      </c>
      <c r="AA215" s="94">
        <v>0</v>
      </c>
      <c r="AB215" s="17"/>
      <c r="AC215" s="17"/>
      <c r="AD215" s="17"/>
      <c r="AE215" s="17"/>
      <c r="AF215" s="17"/>
      <c r="AG215" s="17"/>
      <c r="AH215" s="17"/>
      <c r="AI215" s="91">
        <v>61</v>
      </c>
      <c r="AJ215" s="17"/>
      <c r="AK215" s="17"/>
      <c r="AL215" s="17"/>
      <c r="AM215" s="91">
        <v>61</v>
      </c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66">
        <v>0</v>
      </c>
      <c r="AY215" s="95">
        <v>1187</v>
      </c>
      <c r="AZ215" s="17"/>
      <c r="BA215" s="17"/>
      <c r="BB215" s="17"/>
      <c r="BC215" s="17"/>
      <c r="BD215" s="17"/>
      <c r="BE215" s="17"/>
      <c r="BF215" s="17"/>
      <c r="BG215" s="17"/>
      <c r="BH215" s="17"/>
      <c r="BI215" s="187"/>
      <c r="BJ215" s="17"/>
      <c r="BK215" s="17"/>
      <c r="BL215" s="17"/>
      <c r="BM215" s="17"/>
      <c r="BN215" s="17"/>
      <c r="BO215" s="17"/>
      <c r="BP215" s="113" t="s">
        <v>686</v>
      </c>
      <c r="BQ215" s="17"/>
      <c r="BR215" s="17"/>
      <c r="BS215" s="17"/>
      <c r="BT215" s="17"/>
      <c r="BU215" s="17"/>
      <c r="BV215" s="17"/>
      <c r="BW215" s="17"/>
      <c r="BX215" s="29">
        <v>0</v>
      </c>
      <c r="BY215" s="26" t="s">
        <v>149</v>
      </c>
      <c r="BZ215" s="17"/>
    </row>
    <row r="216" spans="1:78" x14ac:dyDescent="0.25">
      <c r="A216" s="17"/>
      <c r="B216" s="164"/>
      <c r="C216" s="164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68" t="s">
        <v>2910</v>
      </c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  <c r="AC216" s="168"/>
      <c r="AD216" s="168"/>
      <c r="AE216" s="168"/>
      <c r="AF216" s="168"/>
      <c r="AG216" s="168"/>
      <c r="AH216" s="168"/>
      <c r="AI216" s="168"/>
      <c r="AJ216" s="168"/>
      <c r="AK216" s="168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67"/>
      <c r="AY216" s="96" t="s">
        <v>412</v>
      </c>
      <c r="AZ216" s="17"/>
      <c r="BA216" s="17"/>
      <c r="BB216" s="17"/>
      <c r="BC216" s="17"/>
      <c r="BD216" s="17"/>
      <c r="BE216" s="17"/>
      <c r="BF216" s="17"/>
      <c r="BG216" s="17"/>
      <c r="BH216" s="17"/>
      <c r="BI216" s="18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</row>
    <row r="217" spans="1:78" ht="30" customHeight="1" x14ac:dyDescent="0.25">
      <c r="A217" s="172" t="s">
        <v>2911</v>
      </c>
      <c r="B217" s="153"/>
      <c r="C217" s="153"/>
      <c r="D217" s="153"/>
      <c r="E217" s="153"/>
      <c r="F217" s="153"/>
      <c r="G217" s="153"/>
      <c r="H217" s="153"/>
      <c r="I217" s="153"/>
      <c r="J217" s="153"/>
      <c r="K217" s="153"/>
      <c r="L217" s="153"/>
      <c r="M217" s="153"/>
      <c r="N217" s="153"/>
      <c r="O217" s="153"/>
      <c r="P217" s="153"/>
      <c r="Q217" s="153"/>
      <c r="R217" s="153"/>
      <c r="S217" s="153"/>
      <c r="T217" s="153"/>
      <c r="U217" s="153"/>
      <c r="V217" s="153"/>
      <c r="W217" s="153"/>
      <c r="X217" s="153"/>
      <c r="Y217" s="153"/>
      <c r="Z217" s="153"/>
      <c r="AA217" s="153"/>
      <c r="AB217" s="153"/>
      <c r="AC217" s="153"/>
      <c r="AD217" s="153"/>
      <c r="AE217" s="153"/>
      <c r="AF217" s="153"/>
      <c r="AG217" s="153"/>
      <c r="AH217" s="153"/>
      <c r="AI217" s="153"/>
      <c r="AJ217" s="153"/>
      <c r="AK217" s="153"/>
      <c r="AL217" s="153"/>
      <c r="AM217" s="153"/>
      <c r="AN217" s="153"/>
      <c r="AO217" s="153"/>
      <c r="AP217" s="153"/>
      <c r="AQ217" s="153"/>
      <c r="AR217" s="153"/>
      <c r="AS217" s="153"/>
      <c r="AT217" s="153"/>
      <c r="AU217" s="153"/>
      <c r="AV217" s="153"/>
      <c r="AW217" s="153"/>
      <c r="AX217" s="153"/>
      <c r="AY217" s="153"/>
      <c r="AZ217" s="153"/>
      <c r="BA217" s="153"/>
      <c r="BB217" s="153"/>
      <c r="BC217" s="153"/>
      <c r="BD217" s="153"/>
      <c r="BE217" s="153"/>
      <c r="BF217" s="153"/>
      <c r="BG217" s="153"/>
      <c r="BH217" s="153"/>
      <c r="BI217" s="153"/>
      <c r="BJ217" s="153"/>
      <c r="BK217" s="153"/>
      <c r="BL217" s="153"/>
      <c r="BM217" s="153"/>
      <c r="BN217" s="153"/>
      <c r="BO217" s="153"/>
      <c r="BP217" s="153"/>
      <c r="BQ217" s="153"/>
      <c r="BR217" s="153"/>
      <c r="BS217" s="153"/>
      <c r="BT217" s="153"/>
      <c r="BU217" s="153"/>
      <c r="BV217" s="153"/>
      <c r="BW217" s="153"/>
      <c r="BX217" s="153"/>
      <c r="BY217" s="17"/>
      <c r="BZ217" s="17"/>
    </row>
    <row r="218" spans="1:78" x14ac:dyDescent="0.25">
      <c r="A218" s="18" t="s">
        <v>1</v>
      </c>
      <c r="B218" s="18" t="s">
        <v>2</v>
      </c>
      <c r="C218" s="18" t="s">
        <v>3</v>
      </c>
      <c r="D218" s="19"/>
      <c r="E218" s="19"/>
      <c r="F218" s="18" t="s">
        <v>4</v>
      </c>
      <c r="G218" s="20" t="s">
        <v>5</v>
      </c>
      <c r="H218" s="21" t="s">
        <v>6</v>
      </c>
      <c r="I218" s="154" t="s">
        <v>7</v>
      </c>
      <c r="J218" s="155"/>
      <c r="K218" s="155"/>
      <c r="L218" s="155"/>
      <c r="M218" s="155"/>
      <c r="N218" s="155"/>
      <c r="O218" s="21" t="s">
        <v>8</v>
      </c>
      <c r="P218" s="21" t="s">
        <v>9</v>
      </c>
      <c r="Q218" s="22" t="s">
        <v>10</v>
      </c>
      <c r="R218" s="22" t="s">
        <v>11</v>
      </c>
      <c r="S218" s="21" t="s">
        <v>12</v>
      </c>
      <c r="T218" s="21" t="s">
        <v>13</v>
      </c>
      <c r="U218" s="21" t="s">
        <v>14</v>
      </c>
      <c r="V218" s="21" t="s">
        <v>15</v>
      </c>
      <c r="W218" s="23" t="s">
        <v>16</v>
      </c>
      <c r="X218" s="21" t="s">
        <v>17</v>
      </c>
      <c r="Y218" s="21" t="s">
        <v>18</v>
      </c>
      <c r="Z218" s="21" t="s">
        <v>19</v>
      </c>
      <c r="AA218" s="21" t="s">
        <v>20</v>
      </c>
      <c r="AB218" s="21" t="s">
        <v>21</v>
      </c>
      <c r="AC218" s="21" t="s">
        <v>22</v>
      </c>
      <c r="AD218" s="21" t="s">
        <v>23</v>
      </c>
      <c r="AE218" s="21" t="s">
        <v>24</v>
      </c>
      <c r="AF218" s="21" t="s">
        <v>25</v>
      </c>
      <c r="AG218" s="21" t="s">
        <v>26</v>
      </c>
      <c r="AH218" s="21" t="s">
        <v>5</v>
      </c>
      <c r="AI218" s="21" t="s">
        <v>17</v>
      </c>
      <c r="AJ218" s="21" t="s">
        <v>27</v>
      </c>
      <c r="AK218" s="21" t="s">
        <v>28</v>
      </c>
      <c r="AL218" s="21" t="s">
        <v>29</v>
      </c>
      <c r="AM218" s="21" t="s">
        <v>17</v>
      </c>
      <c r="AN218" s="21" t="s">
        <v>30</v>
      </c>
      <c r="AO218" s="21" t="s">
        <v>31</v>
      </c>
      <c r="AP218" s="21" t="s">
        <v>32</v>
      </c>
      <c r="AQ218" s="21" t="s">
        <v>33</v>
      </c>
      <c r="AR218" s="21" t="s">
        <v>34</v>
      </c>
      <c r="AS218" s="21" t="s">
        <v>35</v>
      </c>
      <c r="AT218" s="21" t="s">
        <v>36</v>
      </c>
      <c r="AU218" s="21" t="s">
        <v>37</v>
      </c>
      <c r="AV218" s="21" t="s">
        <v>38</v>
      </c>
      <c r="AW218" s="21" t="s">
        <v>6</v>
      </c>
      <c r="AX218" s="21" t="s">
        <v>39</v>
      </c>
      <c r="AY218" s="21" t="s">
        <v>40</v>
      </c>
      <c r="AZ218" s="24" t="s">
        <v>41</v>
      </c>
      <c r="BA218" s="21" t="s">
        <v>42</v>
      </c>
      <c r="BB218" s="21" t="s">
        <v>43</v>
      </c>
      <c r="BC218" s="21" t="s">
        <v>44</v>
      </c>
      <c r="BD218" s="21" t="s">
        <v>45</v>
      </c>
      <c r="BE218" s="21" t="s">
        <v>46</v>
      </c>
      <c r="BF218" s="21" t="s">
        <v>47</v>
      </c>
      <c r="BG218" s="21" t="s">
        <v>48</v>
      </c>
      <c r="BH218" s="21" t="s">
        <v>49</v>
      </c>
      <c r="BI218" s="186"/>
      <c r="BJ218" s="25"/>
      <c r="BK218" s="25"/>
      <c r="BL218" s="25"/>
      <c r="BM218" s="25"/>
      <c r="BN218" s="25"/>
      <c r="BO218" s="25"/>
      <c r="BP218" s="21" t="s">
        <v>18</v>
      </c>
      <c r="BQ218" s="21" t="s">
        <v>31</v>
      </c>
      <c r="BR218" s="21" t="s">
        <v>50</v>
      </c>
      <c r="BS218" s="21" t="s">
        <v>51</v>
      </c>
      <c r="BT218" s="25"/>
      <c r="BU218" s="25"/>
      <c r="BV218" s="21" t="s">
        <v>24</v>
      </c>
      <c r="BW218" s="21" t="s">
        <v>16</v>
      </c>
      <c r="BX218" s="21" t="s">
        <v>52</v>
      </c>
      <c r="BY218" s="21" t="s">
        <v>53</v>
      </c>
      <c r="BZ218" s="21" t="s">
        <v>28</v>
      </c>
    </row>
    <row r="219" spans="1:78" ht="23.25" x14ac:dyDescent="0.25">
      <c r="A219" s="26" t="s">
        <v>2912</v>
      </c>
      <c r="B219" s="26" t="s">
        <v>368</v>
      </c>
      <c r="C219" s="27" t="s">
        <v>207</v>
      </c>
      <c r="D219" s="28"/>
      <c r="E219" s="28"/>
      <c r="F219" s="58">
        <v>1400</v>
      </c>
      <c r="G219" s="30">
        <v>4</v>
      </c>
      <c r="H219" s="31" t="s">
        <v>78</v>
      </c>
      <c r="I219" s="32">
        <v>11</v>
      </c>
      <c r="J219" s="33">
        <v>4</v>
      </c>
      <c r="K219" s="17"/>
      <c r="L219" s="17"/>
      <c r="M219" s="17"/>
      <c r="N219" s="17"/>
      <c r="O219" s="29">
        <v>1.4000000000000099</v>
      </c>
      <c r="P219" s="38">
        <v>0.135714285714269</v>
      </c>
      <c r="Q219" s="35">
        <v>915.16338406985005</v>
      </c>
      <c r="R219" s="36">
        <v>0.18169203492512101</v>
      </c>
      <c r="S219" s="37">
        <v>0</v>
      </c>
      <c r="T219" s="38">
        <v>0</v>
      </c>
      <c r="U219" s="29">
        <v>1.35</v>
      </c>
      <c r="V219" s="38">
        <v>45.25</v>
      </c>
      <c r="W219" s="39"/>
      <c r="X219" s="40">
        <v>65</v>
      </c>
      <c r="Y219" s="29">
        <v>123</v>
      </c>
      <c r="Z219" s="17"/>
      <c r="AA219" s="26" t="s">
        <v>57</v>
      </c>
      <c r="AB219" s="41" t="s">
        <v>58</v>
      </c>
      <c r="AC219" s="42" t="str">
        <f>"" &amp; IF(AND(S219&lt;=-1.5,NOT(ISBLANK(AQ219))),"Z","")</f>
        <v/>
      </c>
      <c r="AD219" s="43" t="str">
        <f>IF(AND(ISNUMBER(BD219),VALUE(BD219)&gt;=3,VALUE(T219)&gt;=-0.5),IF(AND(VALUE(Q219)&gt;=94,VALUE(Q219)&lt;444), IF(VALUE(P219)&gt;=2,"***","**"),"*"),"")</f>
        <v/>
      </c>
      <c r="AE219" s="44"/>
      <c r="AF219" s="45"/>
      <c r="AG219" s="46" t="str">
        <f>IF(OR(F219&lt;1401,F219&gt;=1600),IF(AND(OR(AB219="*",AB219="***",AB219="E*",AB219="E***"),P219&gt;=2,T219&gt;-2.1),IF(AND(ISNUMBER(BD219),VALUE(BD219)&gt;2),"**","*"),""),"")</f>
        <v/>
      </c>
      <c r="AH219" s="30">
        <v>4</v>
      </c>
      <c r="AI219" s="47">
        <v>65</v>
      </c>
      <c r="AJ219" s="48" t="str">
        <f>IF(AND(S219&gt;=2,T219&gt;=0),IF(AND(ISNUMBER(BD219),VALUE(BD219)&gt;=3),IF(LEN(AQ219)&gt;0,"***","**"),"*"),"")</f>
        <v/>
      </c>
      <c r="AK219" s="42" t="str">
        <f>IF(AND(S219&gt;=3,AND(OR(AND(I219&lt;=7,I219-K219&gt;=3),AND(K219&lt;=7,K219-M219&gt;=3)),N219&lt;=4)),6,IF(S219&gt;=3,"3T",IF(AND(OR(AND(I219&lt;=7,I219-K219&gt;=3),AND(K219&lt;=7,K219-M219&gt;=3)),N219&lt;=4),"3P","")))</f>
        <v/>
      </c>
      <c r="AL219" s="46" t="str">
        <f>IF(OR(K219-M219&gt;=5,T219&gt;4.9,AND(K219-M219&gt;=1,T219&gt;5)),IF(P219&lt;-3,"***",IF(P219&lt;0,"**","*")),"")</f>
        <v/>
      </c>
      <c r="AM219" s="40">
        <v>65</v>
      </c>
      <c r="AN219" s="49" t="str">
        <f>CONCATENATE(IF(AND(OR(M219=1,M219=2,M219=3,M219=4),Q219&gt;=97.5),"G",IF(OR(AND(N219&lt;=3,M219&lt;8,T219&gt;-1.6,Q219&gt;=95,Q219&lt;300),AND(OR(M219=1,M219=2,M219=3),Q219&lt;97.5)),"GR","")),"*")</f>
        <v>*</v>
      </c>
      <c r="AO219" s="17"/>
      <c r="AP219" s="28"/>
      <c r="AQ219" s="28"/>
      <c r="AR219" s="28"/>
      <c r="AS219" s="28"/>
      <c r="AT219" s="50" t="str">
        <f>IF(LEN(AN219)&gt;0,IF(AL219="**","$",IF(AL219="***",IF(LEN(AQ219)&gt;0,"$$$","$$"), "")), "")</f>
        <v/>
      </c>
      <c r="AU219" s="48" t="str">
        <f>CONCATENATE(IF(LEN(AN219)&gt;0,IF(AND(AD219="**",AB219="*"),IF(LEN(AQ219)&gt;0,"$$$","$$"),IF(AJ219="***","$$$",IF(AND(AJ219="**",AB219="*"),"$$",IF(AND(OR(AD219="**",AD219="***"),LEN(AQ219)&gt;0),"$$","")))),IF(AND(OR(AD219="**",AD219="***"),LEN(AQ219)&gt;0),"$$","")),IF(AND(T219&lt;2,AQ219="#"),"#",""))</f>
        <v/>
      </c>
      <c r="AV219" s="48" t="str">
        <f>IF(LEN(AN219)&gt;0,IF(AG219="**","$$",IF(AG219="***","$$$",IF(AD219="***",IF(OR(AB219="***",LEN(AQ219)&gt;0),"$$$",""),""))),"")</f>
        <v/>
      </c>
      <c r="AW219" s="26" t="s">
        <v>78</v>
      </c>
      <c r="AX219" s="51">
        <v>36</v>
      </c>
      <c r="AY219" s="52">
        <v>993</v>
      </c>
      <c r="AZ219" s="24" t="s">
        <v>59</v>
      </c>
      <c r="BA219" s="17"/>
      <c r="BB219" s="17"/>
      <c r="BC219" s="54" t="s">
        <v>128</v>
      </c>
      <c r="BD219" s="29">
        <v>1</v>
      </c>
      <c r="BE219" s="55"/>
      <c r="BF219" s="55"/>
      <c r="BG219" s="55"/>
      <c r="BH219" s="55"/>
      <c r="BI219" s="189" t="s">
        <v>1062</v>
      </c>
      <c r="BJ219" s="69" t="s">
        <v>371</v>
      </c>
      <c r="BK219" s="69" t="s">
        <v>372</v>
      </c>
      <c r="BL219" s="68" t="s">
        <v>364</v>
      </c>
      <c r="BM219" s="69" t="s">
        <v>143</v>
      </c>
      <c r="BN219" s="68" t="s">
        <v>1063</v>
      </c>
      <c r="BO219" s="17"/>
      <c r="BP219" s="29">
        <v>123</v>
      </c>
      <c r="BQ219" s="17"/>
      <c r="BR219" s="56">
        <v>277</v>
      </c>
      <c r="BS219" s="17"/>
      <c r="BT219" s="26"/>
      <c r="BU219" s="26"/>
      <c r="BV219" s="26"/>
      <c r="BW219" s="26"/>
      <c r="BX219" s="17"/>
      <c r="BY219" s="17"/>
      <c r="BZ219" s="49" t="str">
        <f>IF(AND(S219&gt;=3,AND(OR(AND(I219&lt;=7,I219-K219&gt;=3),AND(K219&lt;=7,K219-M219&gt;=3)),N219&lt;=4)),6,IF(S219&gt;=3,"3T",IF(AND(OR(AND(I219&lt;=7,I219-K219&gt;=3),AND(K219&lt;=7,K219-M219&gt;=3)),N219&lt;=4),"3P","")))</f>
        <v/>
      </c>
    </row>
    <row r="220" spans="1:78" ht="21.95" customHeight="1" x14ac:dyDescent="0.25">
      <c r="A220" s="162"/>
      <c r="B220" s="155"/>
      <c r="C220" s="155"/>
      <c r="D220" s="155"/>
      <c r="E220" s="155"/>
      <c r="F220" s="155"/>
      <c r="G220" s="155"/>
      <c r="H220" s="155"/>
      <c r="I220" s="155"/>
      <c r="J220" s="155"/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  <c r="AA220" s="155"/>
      <c r="AB220" s="155"/>
      <c r="AC220" s="155"/>
      <c r="AD220" s="155"/>
      <c r="AE220" s="155"/>
      <c r="AF220" s="155"/>
      <c r="AG220" s="155"/>
      <c r="AH220" s="155"/>
      <c r="AI220" s="155"/>
      <c r="AJ220" s="155"/>
      <c r="AK220" s="155"/>
      <c r="AL220" s="155"/>
      <c r="AM220" s="155"/>
      <c r="AN220" s="155"/>
      <c r="AO220" s="155"/>
      <c r="AP220" s="155"/>
      <c r="AQ220" s="155"/>
      <c r="AR220" s="155"/>
      <c r="AS220" s="155"/>
      <c r="AT220" s="155"/>
      <c r="AU220" s="155"/>
      <c r="AV220" s="155"/>
      <c r="AW220" s="155"/>
      <c r="AX220" s="155"/>
      <c r="AY220" s="155"/>
      <c r="AZ220" s="155"/>
      <c r="BA220" s="155"/>
      <c r="BB220" s="155"/>
      <c r="BC220" s="155"/>
      <c r="BD220" s="155"/>
      <c r="BE220" s="155"/>
      <c r="BF220" s="155"/>
      <c r="BG220" s="155"/>
      <c r="BH220" s="155"/>
      <c r="BI220" s="155"/>
      <c r="BJ220" s="155"/>
      <c r="BK220" s="155"/>
      <c r="BL220" s="155"/>
      <c r="BM220" s="155"/>
      <c r="BN220" s="155"/>
      <c r="BO220" s="155"/>
      <c r="BP220" s="155"/>
      <c r="BQ220" s="155"/>
      <c r="BR220" s="155"/>
      <c r="BS220" s="155"/>
      <c r="BT220" s="155"/>
      <c r="BU220" s="155"/>
      <c r="BV220" s="155"/>
      <c r="BW220" s="155"/>
      <c r="BX220" s="155"/>
      <c r="BY220" s="17"/>
      <c r="BZ220" s="49"/>
    </row>
    <row r="221" spans="1:78" ht="46.5" x14ac:dyDescent="0.25">
      <c r="A221" s="26" t="s">
        <v>2912</v>
      </c>
      <c r="B221" s="26" t="s">
        <v>187</v>
      </c>
      <c r="C221" s="27" t="s">
        <v>212</v>
      </c>
      <c r="D221" s="28"/>
      <c r="E221" s="28"/>
      <c r="F221" s="29">
        <v>1200</v>
      </c>
      <c r="G221" s="30">
        <v>4</v>
      </c>
      <c r="H221" s="31" t="s">
        <v>6</v>
      </c>
      <c r="I221" s="32">
        <v>14</v>
      </c>
      <c r="J221" s="33">
        <v>8</v>
      </c>
      <c r="K221" s="32">
        <v>14</v>
      </c>
      <c r="L221" s="33">
        <v>7</v>
      </c>
      <c r="M221" s="32">
        <v>12</v>
      </c>
      <c r="N221" s="33">
        <v>6</v>
      </c>
      <c r="O221" s="29">
        <v>-3.1000000000000099</v>
      </c>
      <c r="P221" s="60">
        <v>-5.9812500000000002</v>
      </c>
      <c r="Q221" s="35">
        <v>85.673254075266698</v>
      </c>
      <c r="R221" s="35">
        <v>-2.5633729623667301</v>
      </c>
      <c r="S221" s="37">
        <v>2</v>
      </c>
      <c r="T221" s="38">
        <v>1.25</v>
      </c>
      <c r="U221" s="29">
        <v>4.2</v>
      </c>
      <c r="V221" s="60">
        <v>5.2</v>
      </c>
      <c r="W221" s="39"/>
      <c r="X221" s="62">
        <v>65</v>
      </c>
      <c r="Y221" s="29">
        <v>121</v>
      </c>
      <c r="Z221" s="87">
        <v>63</v>
      </c>
      <c r="AA221" s="26" t="s">
        <v>57</v>
      </c>
      <c r="AB221" s="41" t="s">
        <v>58</v>
      </c>
      <c r="AC221" s="42" t="str">
        <f>"" &amp; IF(AND(S221&lt;=-1.5,NOT(ISBLANK(AQ221))),"Z","")</f>
        <v/>
      </c>
      <c r="AD221" s="48" t="str">
        <f>IF(AND(ISNUMBER(BD221),VALUE(BD221)&gt;=3,VALUE(T221)&gt;=-0.5),IF(AND(VALUE(Q221)&gt;=94,VALUE(Q221)&lt;444), IF(VALUE(P221)&gt;=2,"***","**"),"*"),"")</f>
        <v/>
      </c>
      <c r="AE221" s="44"/>
      <c r="AF221" s="45"/>
      <c r="AG221" s="46" t="str">
        <f>IF(OR(F221&lt;1401,F221&gt;=1600),IF(AND(OR(AB221="*",AB221="***",AB221="E*",AB221="E***"),P221&gt;=2,T221&gt;-2.1),IF(AND(ISNUMBER(BD221),VALUE(BD221)&gt;2),"**","*"),""),"")</f>
        <v/>
      </c>
      <c r="AH221" s="30">
        <v>4</v>
      </c>
      <c r="AI221" s="62">
        <v>65</v>
      </c>
      <c r="AJ221" s="48" t="str">
        <f>IF(AND(S221&gt;=2,T221&gt;=0),IF(AND(ISNUMBER(BD221),VALUE(BD221)&gt;=3),IF(LEN(AQ221)&gt;0,"***","**"),"*"),"")</f>
        <v>*</v>
      </c>
      <c r="AK221" s="42" t="str">
        <f>IF(AND(S221&gt;=3,AND(OR(AND(I221&lt;=7,I221-K221&gt;=3),AND(K221&lt;=7,K221-M221&gt;=3)),N221&lt;=4)),6,IF(S221&gt;=3,"3T",IF(AND(OR(AND(I221&lt;=7,I221-K221&gt;=3),AND(K221&lt;=7,K221-M221&gt;=3)),N221&lt;=4),"3P","")))</f>
        <v/>
      </c>
      <c r="AL221" s="63" t="str">
        <f>IF(OR(K221-M221&gt;=5,T221&gt;4.9,AND(K221-M221&gt;=1,T221&gt;5)),IF(P221&lt;-3,"***",IF(P221&lt;0,"**","*")),"")</f>
        <v/>
      </c>
      <c r="AM221" s="62">
        <v>65</v>
      </c>
      <c r="AN221" s="49" t="str">
        <f>IF(AND(OR(M221=1,M221=2,M221=3,M221=4),Q221&gt;=97.5),"G",IF(OR(AND(N221&lt;=3,M221&lt;8,T221&gt;-1.6,Q221&gt;=95,Q221&lt;300),AND(OR(M221=1,M221=2,M221=3),Q221&lt;97.5)),"GR",""))</f>
        <v/>
      </c>
      <c r="AO221" s="29">
        <v>4</v>
      </c>
      <c r="AP221" s="28"/>
      <c r="AQ221" s="28"/>
      <c r="AR221" s="28"/>
      <c r="AS221" s="28"/>
      <c r="AT221" s="50" t="str">
        <f>IF(LEN(AN221)&gt;0,IF(AL221="**","$",IF(AL221="***",IF(LEN(AQ221)&gt;0,"$$$","$$"), "")), "")</f>
        <v/>
      </c>
      <c r="AU221" s="48" t="str">
        <f>CONCATENATE(IF(LEN(AN221)&gt;0,IF(AND(AD221="**",AB221="*"),IF(LEN(AQ221)&gt;0,"$$$","$$"),IF(AJ221="***","$$$",IF(AND(AJ221="**",AB221="*"),"$$",IF(AND(OR(AD221="**",AD221="***"),LEN(AQ221)&gt;0),"$$","")))),IF(AND(OR(AD221="**",AD221="***"),LEN(AQ221)&gt;0),"$$","")),IF(AND(T221&lt;2,AQ221="#"),"#",""))</f>
        <v/>
      </c>
      <c r="AV221" s="48" t="str">
        <f>IF(LEN(AN221)&gt;0,IF(AG221="**","$$",IF(AG221="***","$$$",IF(AD221="***",IF(OR(AB221="***",LEN(AQ221)&gt;0),"$$$",""),""))),"")</f>
        <v/>
      </c>
      <c r="AW221" s="26" t="s">
        <v>6</v>
      </c>
      <c r="AX221" s="64">
        <v>119</v>
      </c>
      <c r="AY221" s="65">
        <v>992</v>
      </c>
      <c r="AZ221" s="24" t="s">
        <v>8</v>
      </c>
      <c r="BA221" s="29">
        <v>77.373254075266502</v>
      </c>
      <c r="BB221" s="53">
        <v>83.239920741933204</v>
      </c>
      <c r="BC221" s="54" t="s">
        <v>2913</v>
      </c>
      <c r="BD221" s="29">
        <v>1</v>
      </c>
      <c r="BE221" s="55"/>
      <c r="BF221" s="55"/>
      <c r="BG221" s="55"/>
      <c r="BH221" s="55"/>
      <c r="BI221" s="190" t="s">
        <v>1416</v>
      </c>
      <c r="BJ221" s="68" t="s">
        <v>778</v>
      </c>
      <c r="BK221" s="68" t="s">
        <v>1417</v>
      </c>
      <c r="BL221" s="69" t="s">
        <v>1055</v>
      </c>
      <c r="BM221" s="68" t="s">
        <v>1418</v>
      </c>
      <c r="BN221" s="68" t="s">
        <v>1419</v>
      </c>
      <c r="BO221" s="17"/>
      <c r="BP221" s="29">
        <v>121</v>
      </c>
      <c r="BQ221" s="29">
        <v>4</v>
      </c>
      <c r="BR221" s="56">
        <v>89.1</v>
      </c>
      <c r="BS221" s="57" t="s">
        <v>75</v>
      </c>
      <c r="BT221" s="26"/>
      <c r="BU221" s="26"/>
      <c r="BV221" s="26"/>
      <c r="BW221" s="26"/>
      <c r="BX221" s="17"/>
      <c r="BY221" s="17"/>
      <c r="BZ221" s="49" t="str">
        <f>IF(AND(S221&gt;=3,AND(OR(AND(I221&lt;=7,I221-K221&gt;=3),AND(K221&lt;=7,K221-M221&gt;=3)),N221&lt;=4)),6,IF(S221&gt;=3,"3T",IF(AND(OR(AND(I221&lt;=7,I221-K221&gt;=3),AND(K221&lt;=7,K221-M221&gt;=3)),N221&lt;=4),"3P","")))</f>
        <v/>
      </c>
    </row>
    <row r="222" spans="1:78" ht="46.5" x14ac:dyDescent="0.25">
      <c r="A222" s="26" t="s">
        <v>2912</v>
      </c>
      <c r="B222" s="26" t="s">
        <v>191</v>
      </c>
      <c r="C222" s="27" t="s">
        <v>378</v>
      </c>
      <c r="D222" s="28"/>
      <c r="E222" s="28"/>
      <c r="F222" s="29">
        <v>1200</v>
      </c>
      <c r="G222" s="30">
        <v>7</v>
      </c>
      <c r="H222" s="31" t="s">
        <v>78</v>
      </c>
      <c r="I222" s="32">
        <v>13</v>
      </c>
      <c r="J222" s="33">
        <v>8</v>
      </c>
      <c r="K222" s="32">
        <v>12</v>
      </c>
      <c r="L222" s="33">
        <v>5</v>
      </c>
      <c r="M222" s="32">
        <v>9</v>
      </c>
      <c r="N222" s="33">
        <v>4</v>
      </c>
      <c r="O222" s="29">
        <v>-3.65</v>
      </c>
      <c r="P222" s="60">
        <v>-5.7062500000000096</v>
      </c>
      <c r="Q222" s="35">
        <v>84.463669775309597</v>
      </c>
      <c r="R222" s="35">
        <v>-4.8181651123452003</v>
      </c>
      <c r="S222" s="37">
        <v>3</v>
      </c>
      <c r="T222" s="38">
        <v>1</v>
      </c>
      <c r="U222" s="29">
        <v>2.95</v>
      </c>
      <c r="V222" s="60">
        <v>3.80000000000001</v>
      </c>
      <c r="W222" s="39"/>
      <c r="X222" s="62">
        <v>65</v>
      </c>
      <c r="Y222" s="29">
        <v>122</v>
      </c>
      <c r="Z222" s="29">
        <v>28</v>
      </c>
      <c r="AA222" s="26" t="s">
        <v>57</v>
      </c>
      <c r="AB222" s="41" t="s">
        <v>58</v>
      </c>
      <c r="AC222" s="42" t="str">
        <f>"" &amp; IF(AND(S222&lt;=-1.5,NOT(ISBLANK(AQ222))),"Z","")</f>
        <v/>
      </c>
      <c r="AD222" s="48" t="str">
        <f>IF(AND(ISNUMBER(BD222),VALUE(BD222)&gt;=3,VALUE(T222)&gt;=-0.5),IF(AND(VALUE(Q222)&gt;=94,VALUE(Q222)&lt;444), IF(VALUE(P222)&gt;=2,"***","**"),"*"),"")</f>
        <v/>
      </c>
      <c r="AE222" s="44"/>
      <c r="AF222" s="45"/>
      <c r="AG222" s="46" t="str">
        <f>IF(OR(F222&lt;1401,F222&gt;=1600),IF(AND(OR(AB222="*",AB222="***",AB222="E*",AB222="E***"),P222&gt;=2,T222&gt;-2.1),IF(AND(ISNUMBER(BD222),VALUE(BD222)&gt;2),"**","*"),""),"")</f>
        <v/>
      </c>
      <c r="AH222" s="30">
        <v>7</v>
      </c>
      <c r="AI222" s="62">
        <v>65</v>
      </c>
      <c r="AJ222" s="48" t="str">
        <f>IF(AND(S222&gt;=2,T222&gt;=0),IF(AND(ISNUMBER(BD222),VALUE(BD222)&gt;=3),IF(LEN(AQ222)&gt;0,"***","**"),"*"),"")</f>
        <v>*</v>
      </c>
      <c r="AK222" s="42" t="str">
        <f>IF(AND(S222&gt;=3,AND(OR(AND(I222&lt;=7,I222-K222&gt;=3),AND(K222&lt;=7,K222-M222&gt;=3)),N222&lt;=4)),6,IF(S222&gt;=3,"3T",IF(AND(OR(AND(I222&lt;=7,I222-K222&gt;=3),AND(K222&lt;=7,K222-M222&gt;=3)),N222&lt;=4),"3P","")))</f>
        <v>3T</v>
      </c>
      <c r="AL222" s="63" t="str">
        <f>IF(OR(K222-M222&gt;=5,T222&gt;4.9,AND(K222-M222&gt;=1,T222&gt;5)),IF(P222&lt;-3,"***",IF(P222&lt;0,"**","*")),"")</f>
        <v/>
      </c>
      <c r="AM222" s="62">
        <v>65</v>
      </c>
      <c r="AN222" s="49" t="str">
        <f>IF(AND(OR(M222=1,M222=2,M222=3,M222=4),Q222&gt;=97.5),"G",IF(OR(AND(N222&lt;=3,M222&lt;8,T222&gt;-1.6,Q222&gt;=95,Q222&lt;300),AND(OR(M222=1,M222=2,M222=3),Q222&lt;97.5)),"GR",""))</f>
        <v/>
      </c>
      <c r="AO222" s="29">
        <v>2</v>
      </c>
      <c r="AP222" s="28"/>
      <c r="AQ222" s="28"/>
      <c r="AR222" s="28"/>
      <c r="AS222" s="28" t="s">
        <v>296</v>
      </c>
      <c r="AT222" s="50" t="str">
        <f>IF(LEN(AN222)&gt;0,IF(AL222="**","$",IF(AL222="***",IF(LEN(AQ222)&gt;0,"$$$","$$"), "")), "")</f>
        <v/>
      </c>
      <c r="AU222" s="48" t="str">
        <f>CONCATENATE(IF(LEN(AN222)&gt;0,IF(AND(AD222="**",AB222="*"),IF(LEN(AQ222)&gt;0,"$$$","$$"),IF(AJ222="***","$$$",IF(AND(AJ222="**",AB222="*"),"$$",IF(AND(OR(AD222="**",AD222="***"),LEN(AQ222)&gt;0),"$$","")))),IF(AND(OR(AD222="**",AD222="***"),LEN(AQ222)&gt;0),"$$","")),IF(AND(T222&lt;2,AQ222="#"),"#",""))</f>
        <v/>
      </c>
      <c r="AV222" s="48" t="str">
        <f>IF(LEN(AN222)&gt;0,IF(AG222="**","$$",IF(AG222="***","$$$",IF(AD222="***",IF(OR(AB222="***",LEN(AQ222)&gt;0),"$$$",""),""))),"")</f>
        <v/>
      </c>
      <c r="AW222" s="26" t="s">
        <v>78</v>
      </c>
      <c r="AX222" s="64">
        <v>180</v>
      </c>
      <c r="AY222" s="65">
        <v>979</v>
      </c>
      <c r="AZ222" s="24" t="s">
        <v>507</v>
      </c>
      <c r="BA222" s="29">
        <v>76.863669775309603</v>
      </c>
      <c r="BB222" s="53">
        <v>82.197003108642903</v>
      </c>
      <c r="BC222" s="54" t="s">
        <v>2914</v>
      </c>
      <c r="BD222" s="29">
        <v>1</v>
      </c>
      <c r="BE222" s="55"/>
      <c r="BF222" s="55"/>
      <c r="BG222" s="55"/>
      <c r="BH222" s="55"/>
      <c r="BI222" s="190" t="s">
        <v>2524</v>
      </c>
      <c r="BJ222" s="68" t="s">
        <v>367</v>
      </c>
      <c r="BK222" s="68" t="s">
        <v>1408</v>
      </c>
      <c r="BL222" s="68" t="s">
        <v>586</v>
      </c>
      <c r="BM222" s="68" t="s">
        <v>1419</v>
      </c>
      <c r="BN222" s="68" t="s">
        <v>97</v>
      </c>
      <c r="BO222" s="17"/>
      <c r="BP222" s="29">
        <v>122</v>
      </c>
      <c r="BQ222" s="29">
        <v>2</v>
      </c>
      <c r="BR222" s="56">
        <v>89.35</v>
      </c>
      <c r="BS222" s="76" t="s">
        <v>126</v>
      </c>
      <c r="BT222" s="26"/>
      <c r="BU222" s="26"/>
      <c r="BV222" s="26"/>
      <c r="BW222" s="26"/>
      <c r="BX222" s="17"/>
      <c r="BY222" s="17"/>
      <c r="BZ222" s="49" t="str">
        <f>IF(AND(S222&gt;=3,AND(OR(AND(I222&lt;=7,I222-K222&gt;=3),AND(K222&lt;=7,K222-M222&gt;=3)),N222&lt;=4)),6,IF(S222&gt;=3,"3T",IF(AND(OR(AND(I222&lt;=7,I222-K222&gt;=3),AND(K222&lt;=7,K222-M222&gt;=3)),N222&lt;=4),"3P","")))</f>
        <v>3T</v>
      </c>
    </row>
    <row r="223" spans="1:78" ht="46.5" x14ac:dyDescent="0.25">
      <c r="A223" s="26" t="s">
        <v>2912</v>
      </c>
      <c r="B223" s="110" t="s">
        <v>281</v>
      </c>
      <c r="C223" s="27" t="s">
        <v>352</v>
      </c>
      <c r="D223" s="28"/>
      <c r="E223" s="28"/>
      <c r="F223" s="58">
        <v>1400</v>
      </c>
      <c r="G223" s="30">
        <v>1</v>
      </c>
      <c r="H223" s="31" t="s">
        <v>6</v>
      </c>
      <c r="I223" s="32">
        <v>10</v>
      </c>
      <c r="J223" s="33">
        <v>8</v>
      </c>
      <c r="K223" s="32">
        <v>11</v>
      </c>
      <c r="L223" s="33">
        <v>6</v>
      </c>
      <c r="M223" s="32">
        <v>8</v>
      </c>
      <c r="N223" s="33">
        <v>6</v>
      </c>
      <c r="O223" s="29">
        <v>-0.79999999999998295</v>
      </c>
      <c r="P223" s="29">
        <v>-0.82500000000001705</v>
      </c>
      <c r="Q223" s="35">
        <v>97.622559577937395</v>
      </c>
      <c r="R223" s="36">
        <v>3.26127978896871</v>
      </c>
      <c r="S223" s="37">
        <v>1</v>
      </c>
      <c r="T223" s="38">
        <v>0.75</v>
      </c>
      <c r="U223" s="29">
        <v>4.45</v>
      </c>
      <c r="V223" s="29">
        <v>5</v>
      </c>
      <c r="W223" s="39"/>
      <c r="X223" s="40">
        <v>63</v>
      </c>
      <c r="Y223" s="29">
        <v>122</v>
      </c>
      <c r="Z223" s="29">
        <v>21</v>
      </c>
      <c r="AA223" s="26" t="s">
        <v>57</v>
      </c>
      <c r="AB223" s="41" t="s">
        <v>58</v>
      </c>
      <c r="AC223" s="42" t="str">
        <f>"" &amp; IF(AND(S223&lt;=-1.5,NOT(ISBLANK(AQ223))),"Z","")</f>
        <v/>
      </c>
      <c r="AD223" s="43" t="str">
        <f>IF(AND(ISNUMBER(BD223),VALUE(BD223)&gt;=3,VALUE(T223)&gt;=-0.5),IF(AND(VALUE(Q223)&gt;=94,VALUE(Q223)&lt;444), IF(VALUE(P223)&gt;=2,"***","**"),"*"),"")</f>
        <v/>
      </c>
      <c r="AE223" s="44"/>
      <c r="AF223" s="45"/>
      <c r="AG223" s="46" t="str">
        <f>IF(OR(F223&lt;1401,F223&gt;=1600),IF(AND(OR(AB223="*",AB223="***",AB223="E*",AB223="E***"),P223&gt;=2,T223&gt;-2.1),IF(AND(ISNUMBER(BD223),VALUE(BD223)&gt;2),"**","*"),""),"")</f>
        <v/>
      </c>
      <c r="AH223" s="30">
        <v>1</v>
      </c>
      <c r="AI223" s="47">
        <v>63</v>
      </c>
      <c r="AJ223" s="48" t="str">
        <f>IF(AND(S223&gt;=2,T223&gt;=0),IF(AND(ISNUMBER(BD223),VALUE(BD223)&gt;=3),IF(LEN(AQ223)&gt;0,"***","**"),"*"),"")</f>
        <v/>
      </c>
      <c r="AK223" s="42" t="str">
        <f>IF(AND(S223&gt;=3,AND(OR(AND(I223&lt;=7,I223-K223&gt;=3),AND(K223&lt;=7,K223-M223&gt;=3)),N223&lt;=4)),6,IF(S223&gt;=3,"3T",IF(AND(OR(AND(I223&lt;=7,I223-K223&gt;=3),AND(K223&lt;=7,K223-M223&gt;=3)),N223&lt;=4),"3P","")))</f>
        <v/>
      </c>
      <c r="AL223" s="46" t="str">
        <f>IF(OR(K223-M223&gt;=5,T223&gt;4.9,AND(K223-M223&gt;=1,T223&gt;5)),IF(P223&lt;-3,"***",IF(P223&lt;0,"**","*")),"")</f>
        <v/>
      </c>
      <c r="AM223" s="40">
        <v>63</v>
      </c>
      <c r="AN223" s="49" t="str">
        <f>CONCATENATE(IF(AND(OR(M223=1,M223=2,M223=3,M223=4),Q223&gt;=97.5),"G",IF(OR(AND(N223&lt;=3,M223&lt;8,T223&gt;-1.6,Q223&gt;=95,Q223&lt;300),AND(OR(M223=1,M223=2,M223=3),Q223&lt;97.5)),"GR","")),"*")</f>
        <v>*</v>
      </c>
      <c r="AO223" s="82">
        <v>2</v>
      </c>
      <c r="AP223" s="28"/>
      <c r="AQ223" s="28" t="s">
        <v>33</v>
      </c>
      <c r="AR223" s="28"/>
      <c r="AS223" s="28"/>
      <c r="AT223" s="50" t="str">
        <f>IF(LEN(AN223)&gt;0,IF(AL223="**","$",IF(AL223="***",IF(LEN(AQ223)&gt;0,"$$$","$$"), "")), "")</f>
        <v/>
      </c>
      <c r="AU223" s="48" t="str">
        <f>CONCATENATE(IF(LEN(AN223)&gt;0,IF(AND(AD223="**",AB223="*"),IF(LEN(AQ223)&gt;0,"$$$","$$"),IF(AJ223="***","$$$",IF(AND(AJ223="**",AB223="*"),"$$",IF(AND(OR(AD223="**",AD223="***"),LEN(AQ223)&gt;0),"$$","")))),IF(AND(OR(AD223="**",AD223="***"),LEN(AQ223)&gt;0),"$$","")),IF(AND(T223&lt;2,AQ223="#"),"#",""))</f>
        <v>#</v>
      </c>
      <c r="AV223" s="48" t="str">
        <f>IF(LEN(AN223)&gt;0,IF(AG223="**","$$",IF(AG223="***","$$$",IF(AD223="***",IF(OR(AB223="***",LEN(AQ223)&gt;0),"$$$",""),""))),"")</f>
        <v/>
      </c>
      <c r="AW223" s="26" t="s">
        <v>6</v>
      </c>
      <c r="AX223" s="51">
        <v>143</v>
      </c>
      <c r="AY223" s="79">
        <v>971</v>
      </c>
      <c r="AZ223" s="24" t="s">
        <v>507</v>
      </c>
      <c r="BA223" s="29">
        <v>90</v>
      </c>
      <c r="BB223" s="66">
        <v>91.5893333333333</v>
      </c>
      <c r="BC223" s="54" t="s">
        <v>2915</v>
      </c>
      <c r="BD223" s="29">
        <v>1</v>
      </c>
      <c r="BE223" s="55"/>
      <c r="BF223" s="55"/>
      <c r="BG223" s="55"/>
      <c r="BH223" s="55"/>
      <c r="BI223" s="190" t="s">
        <v>1075</v>
      </c>
      <c r="BJ223" s="68" t="s">
        <v>1076</v>
      </c>
      <c r="BK223" s="68" t="s">
        <v>179</v>
      </c>
      <c r="BL223" s="68" t="s">
        <v>1077</v>
      </c>
      <c r="BM223" s="68" t="s">
        <v>1078</v>
      </c>
      <c r="BN223" s="68" t="s">
        <v>1079</v>
      </c>
      <c r="BO223" s="17"/>
      <c r="BP223" s="29">
        <v>122</v>
      </c>
      <c r="BQ223" s="82">
        <v>2</v>
      </c>
      <c r="BR223" s="56">
        <v>93.45</v>
      </c>
      <c r="BS223" s="76" t="s">
        <v>126</v>
      </c>
      <c r="BT223" s="26"/>
      <c r="BU223" s="26"/>
      <c r="BV223" s="26"/>
      <c r="BW223" s="26"/>
      <c r="BX223" s="17"/>
      <c r="BY223" s="17"/>
      <c r="BZ223" s="49" t="str">
        <f>IF(AND(S223&gt;=3,AND(OR(AND(I223&lt;=7,I223-K223&gt;=3),AND(K223&lt;=7,K223-M223&gt;=3)),N223&lt;=4)),6,IF(S223&gt;=3,"3T",IF(AND(OR(AND(I223&lt;=7,I223-K223&gt;=3),AND(K223&lt;=7,K223-M223&gt;=3)),N223&lt;=4),"3P","")))</f>
        <v/>
      </c>
    </row>
    <row r="224" spans="1:78" ht="18.75" customHeight="1" x14ac:dyDescent="0.25">
      <c r="A224" s="17"/>
      <c r="B224" s="164" t="s">
        <v>507</v>
      </c>
      <c r="C224" s="164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65" t="s">
        <v>1240</v>
      </c>
      <c r="R224" s="165"/>
      <c r="S224" s="17"/>
      <c r="T224" s="121" t="s">
        <v>450</v>
      </c>
      <c r="U224" s="17"/>
      <c r="V224" s="17"/>
      <c r="W224" s="17"/>
      <c r="X224" s="91">
        <v>61</v>
      </c>
      <c r="Y224" s="92" t="s">
        <v>686</v>
      </c>
      <c r="Z224" s="95">
        <v>14</v>
      </c>
      <c r="AA224" s="104">
        <v>3</v>
      </c>
      <c r="AB224" s="17"/>
      <c r="AC224" s="17"/>
      <c r="AD224" s="17"/>
      <c r="AE224" s="17"/>
      <c r="AF224" s="17"/>
      <c r="AG224" s="17"/>
      <c r="AH224" s="17"/>
      <c r="AI224" s="91">
        <v>61</v>
      </c>
      <c r="AJ224" s="17"/>
      <c r="AK224" s="17"/>
      <c r="AL224" s="17"/>
      <c r="AM224" s="91">
        <v>61</v>
      </c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66">
        <v>0</v>
      </c>
      <c r="AY224" s="95">
        <v>972</v>
      </c>
      <c r="AZ224" s="17"/>
      <c r="BA224" s="17"/>
      <c r="BB224" s="17"/>
      <c r="BC224" s="17"/>
      <c r="BD224" s="17"/>
      <c r="BE224" s="17"/>
      <c r="BF224" s="17"/>
      <c r="BG224" s="17"/>
      <c r="BH224" s="17"/>
      <c r="BI224" s="187"/>
      <c r="BJ224" s="17"/>
      <c r="BK224" s="17"/>
      <c r="BL224" s="17"/>
      <c r="BM224" s="17"/>
      <c r="BN224" s="17"/>
      <c r="BO224" s="17"/>
      <c r="BP224" s="92" t="s">
        <v>686</v>
      </c>
      <c r="BQ224" s="17"/>
      <c r="BR224" s="17"/>
      <c r="BS224" s="17"/>
      <c r="BT224" s="17"/>
      <c r="BU224" s="17"/>
      <c r="BV224" s="17"/>
      <c r="BW224" s="17"/>
      <c r="BX224" s="29">
        <v>0</v>
      </c>
      <c r="BY224" s="26" t="s">
        <v>149</v>
      </c>
      <c r="BZ224" s="17"/>
    </row>
    <row r="225" spans="1:78" x14ac:dyDescent="0.25">
      <c r="A225" s="17"/>
      <c r="B225" s="164"/>
      <c r="C225" s="164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68" t="s">
        <v>2916</v>
      </c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  <c r="AC225" s="168"/>
      <c r="AD225" s="168"/>
      <c r="AE225" s="168"/>
      <c r="AF225" s="168"/>
      <c r="AG225" s="168"/>
      <c r="AH225" s="168"/>
      <c r="AI225" s="168"/>
      <c r="AJ225" s="168"/>
      <c r="AK225" s="168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67"/>
      <c r="AY225" s="96" t="s">
        <v>291</v>
      </c>
      <c r="AZ225" s="17"/>
      <c r="BA225" s="17"/>
      <c r="BB225" s="17"/>
      <c r="BC225" s="17"/>
      <c r="BD225" s="17"/>
      <c r="BE225" s="17"/>
      <c r="BF225" s="17"/>
      <c r="BG225" s="17"/>
      <c r="BH225" s="17"/>
      <c r="BI225" s="18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</row>
    <row r="226" spans="1:78" ht="30" customHeight="1" x14ac:dyDescent="0.25">
      <c r="A226" s="170" t="s">
        <v>2917</v>
      </c>
      <c r="B226" s="153"/>
      <c r="C226" s="153"/>
      <c r="D226" s="153"/>
      <c r="E226" s="153"/>
      <c r="F226" s="153"/>
      <c r="G226" s="153"/>
      <c r="H226" s="153"/>
      <c r="I226" s="153"/>
      <c r="J226" s="153"/>
      <c r="K226" s="153"/>
      <c r="L226" s="153"/>
      <c r="M226" s="153"/>
      <c r="N226" s="153"/>
      <c r="O226" s="153"/>
      <c r="P226" s="153"/>
      <c r="Q226" s="153"/>
      <c r="R226" s="153"/>
      <c r="S226" s="153"/>
      <c r="T226" s="153"/>
      <c r="U226" s="153"/>
      <c r="V226" s="153"/>
      <c r="W226" s="153"/>
      <c r="X226" s="153"/>
      <c r="Y226" s="153"/>
      <c r="Z226" s="153"/>
      <c r="AA226" s="153"/>
      <c r="AB226" s="153"/>
      <c r="AC226" s="153"/>
      <c r="AD226" s="153"/>
      <c r="AE226" s="153"/>
      <c r="AF226" s="153"/>
      <c r="AG226" s="153"/>
      <c r="AH226" s="153"/>
      <c r="AI226" s="153"/>
      <c r="AJ226" s="153"/>
      <c r="AK226" s="153"/>
      <c r="AL226" s="153"/>
      <c r="AM226" s="153"/>
      <c r="AN226" s="153"/>
      <c r="AO226" s="153"/>
      <c r="AP226" s="153"/>
      <c r="AQ226" s="153"/>
      <c r="AR226" s="153"/>
      <c r="AS226" s="153"/>
      <c r="AT226" s="153"/>
      <c r="AU226" s="153"/>
      <c r="AV226" s="153"/>
      <c r="AW226" s="153"/>
      <c r="AX226" s="153"/>
      <c r="AY226" s="153"/>
      <c r="AZ226" s="153"/>
      <c r="BA226" s="153"/>
      <c r="BB226" s="153"/>
      <c r="BC226" s="153"/>
      <c r="BD226" s="153"/>
      <c r="BE226" s="153"/>
      <c r="BF226" s="153"/>
      <c r="BG226" s="153"/>
      <c r="BH226" s="153"/>
      <c r="BI226" s="153"/>
      <c r="BJ226" s="153"/>
      <c r="BK226" s="153"/>
      <c r="BL226" s="153"/>
      <c r="BM226" s="153"/>
      <c r="BN226" s="153"/>
      <c r="BO226" s="153"/>
      <c r="BP226" s="153"/>
      <c r="BQ226" s="153"/>
      <c r="BR226" s="153"/>
      <c r="BS226" s="153"/>
      <c r="BT226" s="153"/>
      <c r="BU226" s="153"/>
      <c r="BV226" s="153"/>
      <c r="BW226" s="153"/>
      <c r="BX226" s="153"/>
      <c r="BY226" s="17"/>
      <c r="BZ226" s="17"/>
    </row>
    <row r="227" spans="1:78" x14ac:dyDescent="0.25">
      <c r="A227" s="18" t="s">
        <v>1</v>
      </c>
      <c r="B227" s="18" t="s">
        <v>2</v>
      </c>
      <c r="C227" s="18" t="s">
        <v>3</v>
      </c>
      <c r="D227" s="19"/>
      <c r="E227" s="19"/>
      <c r="F227" s="18" t="s">
        <v>4</v>
      </c>
      <c r="G227" s="20" t="s">
        <v>5</v>
      </c>
      <c r="H227" s="21" t="s">
        <v>6</v>
      </c>
      <c r="I227" s="154" t="s">
        <v>7</v>
      </c>
      <c r="J227" s="155"/>
      <c r="K227" s="155"/>
      <c r="L227" s="155"/>
      <c r="M227" s="155"/>
      <c r="N227" s="155"/>
      <c r="O227" s="21" t="s">
        <v>8</v>
      </c>
      <c r="P227" s="21" t="s">
        <v>9</v>
      </c>
      <c r="Q227" s="22" t="s">
        <v>10</v>
      </c>
      <c r="R227" s="22" t="s">
        <v>11</v>
      </c>
      <c r="S227" s="21" t="s">
        <v>12</v>
      </c>
      <c r="T227" s="21" t="s">
        <v>13</v>
      </c>
      <c r="U227" s="21" t="s">
        <v>14</v>
      </c>
      <c r="V227" s="21" t="s">
        <v>15</v>
      </c>
      <c r="W227" s="23" t="s">
        <v>16</v>
      </c>
      <c r="X227" s="21" t="s">
        <v>17</v>
      </c>
      <c r="Y227" s="21" t="s">
        <v>18</v>
      </c>
      <c r="Z227" s="21" t="s">
        <v>19</v>
      </c>
      <c r="AA227" s="21" t="s">
        <v>20</v>
      </c>
      <c r="AB227" s="21" t="s">
        <v>21</v>
      </c>
      <c r="AC227" s="21" t="s">
        <v>22</v>
      </c>
      <c r="AD227" s="21" t="s">
        <v>23</v>
      </c>
      <c r="AE227" s="21" t="s">
        <v>24</v>
      </c>
      <c r="AF227" s="21" t="s">
        <v>25</v>
      </c>
      <c r="AG227" s="21" t="s">
        <v>26</v>
      </c>
      <c r="AH227" s="21" t="s">
        <v>5</v>
      </c>
      <c r="AI227" s="21" t="s">
        <v>17</v>
      </c>
      <c r="AJ227" s="21" t="s">
        <v>27</v>
      </c>
      <c r="AK227" s="21" t="s">
        <v>28</v>
      </c>
      <c r="AL227" s="21" t="s">
        <v>29</v>
      </c>
      <c r="AM227" s="21" t="s">
        <v>17</v>
      </c>
      <c r="AN227" s="21" t="s">
        <v>30</v>
      </c>
      <c r="AO227" s="21" t="s">
        <v>31</v>
      </c>
      <c r="AP227" s="21" t="s">
        <v>32</v>
      </c>
      <c r="AQ227" s="21" t="s">
        <v>33</v>
      </c>
      <c r="AR227" s="21" t="s">
        <v>34</v>
      </c>
      <c r="AS227" s="21" t="s">
        <v>35</v>
      </c>
      <c r="AT227" s="21" t="s">
        <v>36</v>
      </c>
      <c r="AU227" s="21" t="s">
        <v>37</v>
      </c>
      <c r="AV227" s="21" t="s">
        <v>38</v>
      </c>
      <c r="AW227" s="21" t="s">
        <v>6</v>
      </c>
      <c r="AX227" s="21" t="s">
        <v>39</v>
      </c>
      <c r="AY227" s="21" t="s">
        <v>40</v>
      </c>
      <c r="AZ227" s="24" t="s">
        <v>41</v>
      </c>
      <c r="BA227" s="21" t="s">
        <v>42</v>
      </c>
      <c r="BB227" s="21" t="s">
        <v>43</v>
      </c>
      <c r="BC227" s="21" t="s">
        <v>44</v>
      </c>
      <c r="BD227" s="21" t="s">
        <v>45</v>
      </c>
      <c r="BE227" s="21" t="s">
        <v>46</v>
      </c>
      <c r="BF227" s="21" t="s">
        <v>47</v>
      </c>
      <c r="BG227" s="21" t="s">
        <v>48</v>
      </c>
      <c r="BH227" s="21" t="s">
        <v>49</v>
      </c>
      <c r="BI227" s="186"/>
      <c r="BJ227" s="25"/>
      <c r="BK227" s="25"/>
      <c r="BL227" s="25"/>
      <c r="BM227" s="25"/>
      <c r="BN227" s="25"/>
      <c r="BO227" s="25"/>
      <c r="BP227" s="21" t="s">
        <v>18</v>
      </c>
      <c r="BQ227" s="21" t="s">
        <v>31</v>
      </c>
      <c r="BR227" s="21" t="s">
        <v>50</v>
      </c>
      <c r="BS227" s="21" t="s">
        <v>51</v>
      </c>
      <c r="BT227" s="25"/>
      <c r="BU227" s="25"/>
      <c r="BV227" s="21" t="s">
        <v>24</v>
      </c>
      <c r="BW227" s="21" t="s">
        <v>16</v>
      </c>
      <c r="BX227" s="21" t="s">
        <v>52</v>
      </c>
      <c r="BY227" s="21" t="s">
        <v>53</v>
      </c>
      <c r="BZ227" s="21" t="s">
        <v>28</v>
      </c>
    </row>
    <row r="228" spans="1:78" ht="46.5" x14ac:dyDescent="0.25">
      <c r="A228" s="26" t="s">
        <v>2918</v>
      </c>
      <c r="B228" s="26" t="s">
        <v>377</v>
      </c>
      <c r="C228" s="27" t="s">
        <v>378</v>
      </c>
      <c r="D228" s="28"/>
      <c r="E228" s="28"/>
      <c r="F228" s="29">
        <v>1200</v>
      </c>
      <c r="G228" s="30">
        <v>8</v>
      </c>
      <c r="H228" s="31" t="s">
        <v>6</v>
      </c>
      <c r="I228" s="59">
        <v>14</v>
      </c>
      <c r="J228" s="33">
        <v>10</v>
      </c>
      <c r="K228" s="59">
        <v>14</v>
      </c>
      <c r="L228" s="33">
        <v>8</v>
      </c>
      <c r="M228" s="59">
        <v>13</v>
      </c>
      <c r="N228" s="33">
        <v>7</v>
      </c>
      <c r="O228" s="29">
        <v>2.5499999999999901</v>
      </c>
      <c r="P228" s="34">
        <v>2.1666666666666501</v>
      </c>
      <c r="Q228" s="35">
        <v>89.547074064280096</v>
      </c>
      <c r="R228" s="36">
        <v>0.47353703214007198</v>
      </c>
      <c r="S228" s="37">
        <v>1</v>
      </c>
      <c r="T228" s="38">
        <v>1.25</v>
      </c>
      <c r="U228" s="29">
        <v>-1.05</v>
      </c>
      <c r="V228" s="29">
        <v>5.0000000000007802E-2</v>
      </c>
      <c r="W228" s="39"/>
      <c r="X228" s="40">
        <v>63</v>
      </c>
      <c r="Y228" s="29">
        <v>120</v>
      </c>
      <c r="Z228" s="17"/>
      <c r="AA228" s="26" t="s">
        <v>57</v>
      </c>
      <c r="AB228" s="41" t="s">
        <v>58</v>
      </c>
      <c r="AC228" s="42" t="str">
        <f>"" &amp; IF(AND(S228&lt;=-1.5,NOT(ISBLANK(AQ228))),"Z","")</f>
        <v/>
      </c>
      <c r="AD228" s="43" t="str">
        <f>IF(AND(ISNUMBER(BD228),VALUE(BD228)&gt;=3,VALUE(T228)&gt;=-0.5),IF(AND(VALUE(Q228)&gt;=94,VALUE(Q228)&lt;444), IF(VALUE(P228)&gt;=2,"***","**"),"*"),"")</f>
        <v/>
      </c>
      <c r="AE228" s="44"/>
      <c r="AF228" s="45"/>
      <c r="AG228" s="46" t="str">
        <f>IF(OR(F228&lt;1401,F228&gt;=1600),IF(AND(OR(AB228="*",AB228="***",AB228="E*",AB228="E***"),P228&gt;=2,T228&gt;-2.1),IF(AND(ISNUMBER(BD228),VALUE(BD228)&gt;2),"**","*"),""),"")</f>
        <v/>
      </c>
      <c r="AH228" s="30">
        <v>8</v>
      </c>
      <c r="AI228" s="47">
        <v>63</v>
      </c>
      <c r="AJ228" s="48" t="str">
        <f>IF(AND(S228&gt;=2,T228&gt;=0),IF(AND(ISNUMBER(BD228),VALUE(BD228)&gt;=3),IF(LEN(AQ228)&gt;0,"***","**"),"*"),"")</f>
        <v/>
      </c>
      <c r="AK228" s="42" t="str">
        <f>IF(AND(S228&gt;=3,AND(OR(AND(I228&lt;=7,I228-K228&gt;=3),AND(K228&lt;=7,K228-M228&gt;=3)),N228&lt;=4)),6,IF(S228&gt;=3,"3T",IF(AND(OR(AND(I228&lt;=7,I228-K228&gt;=3),AND(K228&lt;=7,K228-M228&gt;=3)),N228&lt;=4),"3P","")))</f>
        <v/>
      </c>
      <c r="AL228" s="46" t="str">
        <f>IF(OR(K228-M228&gt;=5,T228&gt;4.9,AND(K228-M228&gt;=1,T228&gt;5)),IF(P228&lt;-3,"***",IF(P228&lt;0,"**","*")),"")</f>
        <v/>
      </c>
      <c r="AM228" s="40">
        <v>63</v>
      </c>
      <c r="AN228" s="49" t="str">
        <f>CONCATENATE(IF(AND(OR(M228=1,M228=2,M228=3,M228=4),Q228&gt;=97.5),"G",IF(OR(AND(N228&lt;=3,M228&lt;8,T228&gt;-1.6,Q228&gt;=95,Q228&lt;300),AND(OR(M228=1,M228=2,M228=3),Q228&lt;97.5)),"GR","")),"*")</f>
        <v>*</v>
      </c>
      <c r="AO228" s="29">
        <v>0</v>
      </c>
      <c r="AP228" s="28"/>
      <c r="AQ228" s="28"/>
      <c r="AR228" s="28"/>
      <c r="AS228" s="28"/>
      <c r="AT228" s="50" t="str">
        <f>IF(LEN(AN228)&gt;0,IF(AL228="**","$",IF(AL228="***",IF(LEN(AQ228)&gt;0,"$$$","$$"), "")), "")</f>
        <v/>
      </c>
      <c r="AU228" s="48" t="str">
        <f>CONCATENATE(IF(LEN(AN228)&gt;0,IF(AND(AD228="**",AB228="*"),IF(LEN(AQ228)&gt;0,"$$$","$$"),IF(AJ228="***","$$$",IF(AND(AJ228="**",AB228="*"),"$$",IF(AND(OR(AD228="**",AD228="***"),LEN(AQ228)&gt;0),"$$","")))),IF(AND(OR(AD228="**",AD228="***"),LEN(AQ228)&gt;0),"$$","")),IF(AND(T228&lt;2,AQ228="#"),"#",""))</f>
        <v/>
      </c>
      <c r="AV228" s="48" t="str">
        <f>IF(LEN(AN228)&gt;0,IF(AG228="**","$$",IF(AG228="***","$$$",IF(AD228="***",IF(OR(AB228="***",LEN(AQ228)&gt;0),"$$$",""),""))),"")</f>
        <v/>
      </c>
      <c r="AW228" s="26" t="s">
        <v>6</v>
      </c>
      <c r="AX228" s="51">
        <v>174</v>
      </c>
      <c r="AY228" s="52">
        <v>1038</v>
      </c>
      <c r="AZ228" s="24" t="s">
        <v>940</v>
      </c>
      <c r="BA228" s="29">
        <v>80.447074064280102</v>
      </c>
      <c r="BB228" s="53">
        <v>82.092407397613499</v>
      </c>
      <c r="BC228" s="54" t="s">
        <v>128</v>
      </c>
      <c r="BD228" s="29">
        <v>1</v>
      </c>
      <c r="BE228" s="55"/>
      <c r="BF228" s="55"/>
      <c r="BG228" s="55"/>
      <c r="BH228" s="55"/>
      <c r="BI228" s="188" t="s">
        <v>2543</v>
      </c>
      <c r="BJ228" s="69" t="s">
        <v>778</v>
      </c>
      <c r="BK228" s="68" t="s">
        <v>2467</v>
      </c>
      <c r="BL228" s="68" t="s">
        <v>943</v>
      </c>
      <c r="BM228" s="68" t="s">
        <v>2468</v>
      </c>
      <c r="BN228" s="69" t="s">
        <v>162</v>
      </c>
      <c r="BO228" s="17"/>
      <c r="BP228" s="29">
        <v>120</v>
      </c>
      <c r="BQ228" s="29">
        <v>0</v>
      </c>
      <c r="BR228" s="56">
        <v>93.95</v>
      </c>
      <c r="BS228" s="76" t="s">
        <v>108</v>
      </c>
      <c r="BT228" s="26"/>
      <c r="BU228" s="26"/>
      <c r="BV228" s="26"/>
      <c r="BW228" s="26"/>
      <c r="BX228" s="17"/>
      <c r="BY228" s="17"/>
      <c r="BZ228" s="49" t="str">
        <f>IF(AND(S228&gt;=3,AND(OR(AND(I228&lt;=7,I228-K228&gt;=3),AND(K228&lt;=7,K228-M228&gt;=3)),N228&lt;=4)),6,IF(S228&gt;=3,"3T",IF(AND(OR(AND(I228&lt;=7,I228-K228&gt;=3),AND(K228&lt;=7,K228-M228&gt;=3)),N228&lt;=4),"3P","")))</f>
        <v/>
      </c>
    </row>
    <row r="229" spans="1:78" ht="21" customHeight="1" x14ac:dyDescent="0.25">
      <c r="A229" s="162"/>
      <c r="B229" s="155"/>
      <c r="C229" s="155"/>
      <c r="D229" s="155"/>
      <c r="E229" s="155"/>
      <c r="F229" s="155"/>
      <c r="G229" s="155"/>
      <c r="H229" s="155"/>
      <c r="I229" s="155"/>
      <c r="J229" s="155"/>
      <c r="K229" s="155"/>
      <c r="L229" s="155"/>
      <c r="M229" s="155"/>
      <c r="N229" s="155"/>
      <c r="O229" s="155"/>
      <c r="P229" s="155"/>
      <c r="Q229" s="155"/>
      <c r="R229" s="155"/>
      <c r="S229" s="155"/>
      <c r="T229" s="155"/>
      <c r="U229" s="155"/>
      <c r="V229" s="155"/>
      <c r="W229" s="155"/>
      <c r="X229" s="155"/>
      <c r="Y229" s="155"/>
      <c r="Z229" s="155"/>
      <c r="AA229" s="155"/>
      <c r="AB229" s="155"/>
      <c r="AC229" s="155"/>
      <c r="AD229" s="155"/>
      <c r="AE229" s="155"/>
      <c r="AF229" s="155"/>
      <c r="AG229" s="155"/>
      <c r="AH229" s="155"/>
      <c r="AI229" s="155"/>
      <c r="AJ229" s="155"/>
      <c r="AK229" s="155"/>
      <c r="AL229" s="155"/>
      <c r="AM229" s="155"/>
      <c r="AN229" s="155"/>
      <c r="AO229" s="155"/>
      <c r="AP229" s="155"/>
      <c r="AQ229" s="155"/>
      <c r="AR229" s="155"/>
      <c r="AS229" s="155"/>
      <c r="AT229" s="155"/>
      <c r="AU229" s="155"/>
      <c r="AV229" s="155"/>
      <c r="AW229" s="155"/>
      <c r="AX229" s="155"/>
      <c r="AY229" s="155"/>
      <c r="AZ229" s="155"/>
      <c r="BA229" s="155"/>
      <c r="BB229" s="155"/>
      <c r="BC229" s="155"/>
      <c r="BD229" s="155"/>
      <c r="BE229" s="155"/>
      <c r="BF229" s="155"/>
      <c r="BG229" s="155"/>
      <c r="BH229" s="155"/>
      <c r="BI229" s="155"/>
      <c r="BJ229" s="155"/>
      <c r="BK229" s="155"/>
      <c r="BL229" s="155"/>
      <c r="BM229" s="155"/>
      <c r="BN229" s="155"/>
      <c r="BO229" s="155"/>
      <c r="BP229" s="155"/>
      <c r="BQ229" s="155"/>
      <c r="BR229" s="155"/>
      <c r="BS229" s="155"/>
      <c r="BT229" s="155"/>
      <c r="BU229" s="155"/>
      <c r="BV229" s="155"/>
      <c r="BW229" s="155"/>
      <c r="BX229" s="155"/>
      <c r="BY229" s="17"/>
      <c r="BZ229" s="49"/>
    </row>
    <row r="230" spans="1:78" ht="46.5" x14ac:dyDescent="0.25">
      <c r="A230" s="26" t="s">
        <v>2918</v>
      </c>
      <c r="B230" s="138" t="s">
        <v>1027</v>
      </c>
      <c r="C230" s="106" t="s">
        <v>827</v>
      </c>
      <c r="D230" s="28"/>
      <c r="E230" s="28"/>
      <c r="F230" s="29">
        <v>1650</v>
      </c>
      <c r="G230" s="30">
        <v>11</v>
      </c>
      <c r="H230" s="31" t="s">
        <v>6</v>
      </c>
      <c r="I230" s="59">
        <v>12</v>
      </c>
      <c r="J230" s="33">
        <v>10</v>
      </c>
      <c r="K230" s="59">
        <v>12</v>
      </c>
      <c r="L230" s="33">
        <v>7</v>
      </c>
      <c r="M230" s="59">
        <v>12</v>
      </c>
      <c r="N230" s="33">
        <v>16</v>
      </c>
      <c r="O230" s="29">
        <v>-3.44999999999999</v>
      </c>
      <c r="P230" s="37">
        <v>-0.62499999999998201</v>
      </c>
      <c r="Q230" s="35">
        <v>75.3623985473141</v>
      </c>
      <c r="R230" s="36">
        <v>0.53119927365706598</v>
      </c>
      <c r="S230" s="37">
        <v>3</v>
      </c>
      <c r="T230" s="34">
        <v>-9.25</v>
      </c>
      <c r="U230" s="29">
        <v>2.4</v>
      </c>
      <c r="V230" s="60">
        <v>-5.0499999999999901</v>
      </c>
      <c r="W230" s="39" t="s">
        <v>79</v>
      </c>
      <c r="X230" s="62">
        <v>63</v>
      </c>
      <c r="Y230" s="29">
        <v>119</v>
      </c>
      <c r="Z230" s="87">
        <v>59</v>
      </c>
      <c r="AA230" s="26" t="s">
        <v>57</v>
      </c>
      <c r="AB230" s="41" t="s">
        <v>58</v>
      </c>
      <c r="AC230" s="42" t="str">
        <f>"" &amp; IF(AND(S230&lt;=-1.5,NOT(ISBLANK(AQ230))),"Z","")</f>
        <v/>
      </c>
      <c r="AD230" s="48" t="str">
        <f>IF(AND(ISNUMBER(BD230),VALUE(BD230)&gt;=3,VALUE(T230)&gt;=-0.5),IF(AND(VALUE(Q230)&gt;=94,VALUE(Q230)&lt;444), IF(VALUE(P230)&gt;=2,"***","**"),"*"),"")</f>
        <v/>
      </c>
      <c r="AE230" s="44"/>
      <c r="AF230" s="45"/>
      <c r="AG230" s="63" t="str">
        <f>IF(OR(F230&lt;1401,F230&gt;=1600),IF(AND(OR(AB230="*",AB230="***",AB230="E*",AB230="E***"),P230&gt;=2,T230&gt;-2.1),IF(AND(ISNUMBER(BD230),VALUE(BD230)&gt;2),"**","*"),""),"")</f>
        <v/>
      </c>
      <c r="AH230" s="30">
        <v>11</v>
      </c>
      <c r="AI230" s="62">
        <v>63</v>
      </c>
      <c r="AJ230" s="48" t="str">
        <f>IF(AND(S230&gt;=2,T230&gt;=0),IF(AND(ISNUMBER(BD230),VALUE(BD230)&gt;=3),IF(LEN(AQ230)&gt;0,"***","**"),"*"),"")</f>
        <v/>
      </c>
      <c r="AK230" s="42" t="str">
        <f>IF(AND(S230&gt;=3,AND(OR(AND(I230&lt;=7,I230-K230&gt;=3),AND(K230&lt;=7,K230-M230&gt;=3)),N230&lt;=4)),6,IF(S230&gt;=3,"3T",IF(AND(OR(AND(I230&lt;=7,I230-K230&gt;=3),AND(K230&lt;=7,K230-M230&gt;=3)),N230&lt;=4),"3P","")))</f>
        <v>3T</v>
      </c>
      <c r="AL230" s="63" t="str">
        <f>IF(OR(K230-M230&gt;=5,T230&gt;4.9,AND(K230-M230&gt;=1,T230&gt;5)),IF(P230&lt;-3,"***",IF(P230&lt;0,"**","*")),"")</f>
        <v/>
      </c>
      <c r="AM230" s="62">
        <v>63</v>
      </c>
      <c r="AN230" s="49" t="str">
        <f>IF(AND(OR(M230=1,M230=2,M230=3,M230=4),Q230&gt;=97.5),"G",IF(OR(AND(N230&lt;=3,M230&lt;8,T230&gt;-1.6,Q230&gt;=95,Q230&lt;300),AND(OR(M230=1,M230=2,M230=3),Q230&lt;97.5)),"GR",""))</f>
        <v/>
      </c>
      <c r="AO230" s="29">
        <v>0</v>
      </c>
      <c r="AP230" s="28"/>
      <c r="AQ230" s="28"/>
      <c r="AR230" s="28"/>
      <c r="AS230" s="28"/>
      <c r="AT230" s="50" t="str">
        <f>IF(LEN(AN230)&gt;0,IF(AL230="**","$",IF(AL230="***",IF(LEN(AQ230)&gt;0,"$$$","$$"), "")), "")</f>
        <v/>
      </c>
      <c r="AU230" s="48" t="str">
        <f>CONCATENATE(IF(LEN(AN230)&gt;0,IF(AND(AD230="**",AB230="*"),IF(LEN(AQ230)&gt;0,"$$$","$$"),IF(AJ230="***","$$$",IF(AND(AJ230="**",AB230="*"),"$$",IF(AND(OR(AD230="**",AD230="***"),LEN(AQ230)&gt;0),"$$","")))),IF(AND(OR(AD230="**",AD230="***"),LEN(AQ230)&gt;0),"$$","")),IF(AND(T230&lt;2,AQ230="#"),"#",""))</f>
        <v/>
      </c>
      <c r="AV230" s="48" t="str">
        <f>IF(LEN(AN230)&gt;0,IF(AG230="**","$$",IF(AG230="***","$$$",IF(AD230="***",IF(OR(AB230="***",LEN(AQ230)&gt;0),"$$$",""),""))),"")</f>
        <v/>
      </c>
      <c r="AW230" s="26" t="s">
        <v>6</v>
      </c>
      <c r="AX230" s="51">
        <v>123</v>
      </c>
      <c r="AY230" s="65">
        <v>1052</v>
      </c>
      <c r="AZ230" s="24" t="s">
        <v>945</v>
      </c>
      <c r="BA230" s="29">
        <v>65.062398547314103</v>
      </c>
      <c r="BB230" s="53">
        <v>63.563731880647502</v>
      </c>
      <c r="BC230" s="54" t="s">
        <v>2773</v>
      </c>
      <c r="BD230" s="29">
        <v>1</v>
      </c>
      <c r="BE230" s="55"/>
      <c r="BF230" s="55"/>
      <c r="BG230" s="55"/>
      <c r="BH230" s="55"/>
      <c r="BI230" s="190" t="s">
        <v>2919</v>
      </c>
      <c r="BJ230" s="68" t="s">
        <v>1069</v>
      </c>
      <c r="BK230" s="68" t="s">
        <v>2655</v>
      </c>
      <c r="BL230" s="68" t="s">
        <v>2638</v>
      </c>
      <c r="BM230" s="68" t="s">
        <v>1153</v>
      </c>
      <c r="BN230" s="68" t="s">
        <v>2920</v>
      </c>
      <c r="BO230" s="17"/>
      <c r="BP230" s="29">
        <v>119</v>
      </c>
      <c r="BQ230" s="29">
        <v>0</v>
      </c>
      <c r="BR230" s="56">
        <v>88.2</v>
      </c>
      <c r="BS230" s="76" t="s">
        <v>432</v>
      </c>
      <c r="BT230" s="26"/>
      <c r="BU230" s="26"/>
      <c r="BV230" s="26"/>
      <c r="BW230" s="26" t="s">
        <v>79</v>
      </c>
      <c r="BX230" s="17"/>
      <c r="BY230" s="17"/>
      <c r="BZ230" s="49" t="str">
        <f>IF(AND(S230&gt;=3,AND(OR(AND(I230&lt;=7,I230-K230&gt;=3),AND(K230&lt;=7,K230-M230&gt;=3)),N230&lt;=4)),6,IF(S230&gt;=3,"3T",IF(AND(OR(AND(I230&lt;=7,I230-K230&gt;=3),AND(K230&lt;=7,K230-M230&gt;=3)),N230&lt;=4),"3P","")))</f>
        <v>3T</v>
      </c>
    </row>
    <row r="231" spans="1:78" ht="36" customHeight="1" x14ac:dyDescent="0.25">
      <c r="A231" s="17"/>
      <c r="B231" s="173" t="s">
        <v>2921</v>
      </c>
      <c r="C231" s="173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65" t="s">
        <v>58</v>
      </c>
      <c r="R231" s="165"/>
      <c r="S231" s="17"/>
      <c r="T231" s="121" t="s">
        <v>176</v>
      </c>
      <c r="U231" s="17"/>
      <c r="V231" s="17"/>
      <c r="W231" s="17"/>
      <c r="X231" s="91">
        <v>61</v>
      </c>
      <c r="Y231" s="92" t="s">
        <v>686</v>
      </c>
      <c r="Z231" s="95">
        <v>18</v>
      </c>
      <c r="AA231" s="94">
        <v>1</v>
      </c>
      <c r="AB231" s="17"/>
      <c r="AC231" s="17"/>
      <c r="AD231" s="17"/>
      <c r="AE231" s="17"/>
      <c r="AF231" s="17"/>
      <c r="AG231" s="17"/>
      <c r="AH231" s="17"/>
      <c r="AI231" s="91">
        <v>61</v>
      </c>
      <c r="AJ231" s="17"/>
      <c r="AK231" s="17"/>
      <c r="AL231" s="17"/>
      <c r="AM231" s="91">
        <v>61</v>
      </c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66">
        <v>0</v>
      </c>
      <c r="AY231" s="95">
        <v>1047</v>
      </c>
      <c r="AZ231" s="17"/>
      <c r="BA231" s="17"/>
      <c r="BB231" s="17"/>
      <c r="BC231" s="17"/>
      <c r="BD231" s="17"/>
      <c r="BE231" s="17"/>
      <c r="BF231" s="17"/>
      <c r="BG231" s="17"/>
      <c r="BH231" s="17"/>
      <c r="BI231" s="187"/>
      <c r="BJ231" s="17"/>
      <c r="BK231" s="17"/>
      <c r="BL231" s="17"/>
      <c r="BM231" s="17"/>
      <c r="BN231" s="17"/>
      <c r="BO231" s="17"/>
      <c r="BP231" s="92" t="s">
        <v>686</v>
      </c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</row>
    <row r="232" spans="1:78" x14ac:dyDescent="0.25">
      <c r="A232" s="17"/>
      <c r="B232" s="173"/>
      <c r="C232" s="173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68" t="s">
        <v>2922</v>
      </c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  <c r="AC232" s="168"/>
      <c r="AD232" s="168"/>
      <c r="AE232" s="168"/>
      <c r="AF232" s="168"/>
      <c r="AG232" s="168"/>
      <c r="AH232" s="168"/>
      <c r="AI232" s="168"/>
      <c r="AJ232" s="168"/>
      <c r="AK232" s="168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67"/>
      <c r="AY232" s="105" t="s">
        <v>340</v>
      </c>
      <c r="AZ232" s="17"/>
      <c r="BA232" s="17"/>
      <c r="BB232" s="17"/>
      <c r="BC232" s="17"/>
      <c r="BD232" s="17"/>
      <c r="BE232" s="17"/>
      <c r="BF232" s="17"/>
      <c r="BG232" s="17"/>
      <c r="BH232" s="17"/>
      <c r="BI232" s="18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</row>
    <row r="233" spans="1:78" ht="30" customHeight="1" x14ac:dyDescent="0.25">
      <c r="A233" s="176" t="s">
        <v>2923</v>
      </c>
      <c r="B233" s="153"/>
      <c r="C233" s="153"/>
      <c r="D233" s="153"/>
      <c r="E233" s="153"/>
      <c r="F233" s="153"/>
      <c r="G233" s="153"/>
      <c r="H233" s="153"/>
      <c r="I233" s="153"/>
      <c r="J233" s="153"/>
      <c r="K233" s="153"/>
      <c r="L233" s="153"/>
      <c r="M233" s="153"/>
      <c r="N233" s="153"/>
      <c r="O233" s="153"/>
      <c r="P233" s="153"/>
      <c r="Q233" s="153"/>
      <c r="R233" s="153"/>
      <c r="S233" s="153"/>
      <c r="T233" s="153"/>
      <c r="U233" s="153"/>
      <c r="V233" s="153"/>
      <c r="W233" s="153"/>
      <c r="X233" s="153"/>
      <c r="Y233" s="153"/>
      <c r="Z233" s="153"/>
      <c r="AA233" s="153"/>
      <c r="AB233" s="153"/>
      <c r="AC233" s="153"/>
      <c r="AD233" s="153"/>
      <c r="AE233" s="153"/>
      <c r="AF233" s="153"/>
      <c r="AG233" s="153"/>
      <c r="AH233" s="153"/>
      <c r="AI233" s="153"/>
      <c r="AJ233" s="153"/>
      <c r="AK233" s="153"/>
      <c r="AL233" s="153"/>
      <c r="AM233" s="153"/>
      <c r="AN233" s="153"/>
      <c r="AO233" s="153"/>
      <c r="AP233" s="153"/>
      <c r="AQ233" s="153"/>
      <c r="AR233" s="153"/>
      <c r="AS233" s="153"/>
      <c r="AT233" s="153"/>
      <c r="AU233" s="153"/>
      <c r="AV233" s="153"/>
      <c r="AW233" s="153"/>
      <c r="AX233" s="153"/>
      <c r="AY233" s="153"/>
      <c r="AZ233" s="153"/>
      <c r="BA233" s="153"/>
      <c r="BB233" s="153"/>
      <c r="BC233" s="153"/>
      <c r="BD233" s="153"/>
      <c r="BE233" s="153"/>
      <c r="BF233" s="153"/>
      <c r="BG233" s="153"/>
      <c r="BH233" s="153"/>
      <c r="BI233" s="153"/>
      <c r="BJ233" s="153"/>
      <c r="BK233" s="153"/>
      <c r="BL233" s="153"/>
      <c r="BM233" s="153"/>
      <c r="BN233" s="153"/>
      <c r="BO233" s="153"/>
      <c r="BP233" s="153"/>
      <c r="BQ233" s="153"/>
      <c r="BR233" s="153"/>
      <c r="BS233" s="153"/>
      <c r="BT233" s="153"/>
      <c r="BU233" s="153"/>
      <c r="BV233" s="153"/>
      <c r="BW233" s="153"/>
      <c r="BX233" s="153"/>
      <c r="BY233" s="17"/>
      <c r="BZ233" s="17"/>
    </row>
    <row r="234" spans="1:78" x14ac:dyDescent="0.25">
      <c r="A234" s="18" t="s">
        <v>1</v>
      </c>
      <c r="B234" s="18" t="s">
        <v>2</v>
      </c>
      <c r="C234" s="18" t="s">
        <v>3</v>
      </c>
      <c r="D234" s="19"/>
      <c r="E234" s="19"/>
      <c r="F234" s="18" t="s">
        <v>4</v>
      </c>
      <c r="G234" s="20" t="s">
        <v>5</v>
      </c>
      <c r="H234" s="21" t="s">
        <v>6</v>
      </c>
      <c r="I234" s="154" t="s">
        <v>7</v>
      </c>
      <c r="J234" s="155"/>
      <c r="K234" s="155"/>
      <c r="L234" s="155"/>
      <c r="M234" s="155"/>
      <c r="N234" s="155"/>
      <c r="O234" s="21" t="s">
        <v>8</v>
      </c>
      <c r="P234" s="21" t="s">
        <v>9</v>
      </c>
      <c r="Q234" s="22" t="s">
        <v>10</v>
      </c>
      <c r="R234" s="22" t="s">
        <v>11</v>
      </c>
      <c r="S234" s="21" t="s">
        <v>12</v>
      </c>
      <c r="T234" s="21" t="s">
        <v>13</v>
      </c>
      <c r="U234" s="21" t="s">
        <v>14</v>
      </c>
      <c r="V234" s="21" t="s">
        <v>15</v>
      </c>
      <c r="W234" s="23" t="s">
        <v>16</v>
      </c>
      <c r="X234" s="21" t="s">
        <v>17</v>
      </c>
      <c r="Y234" s="21" t="s">
        <v>18</v>
      </c>
      <c r="Z234" s="21" t="s">
        <v>19</v>
      </c>
      <c r="AA234" s="21" t="s">
        <v>20</v>
      </c>
      <c r="AB234" s="21" t="s">
        <v>21</v>
      </c>
      <c r="AC234" s="21" t="s">
        <v>22</v>
      </c>
      <c r="AD234" s="21" t="s">
        <v>23</v>
      </c>
      <c r="AE234" s="21" t="s">
        <v>24</v>
      </c>
      <c r="AF234" s="21" t="s">
        <v>25</v>
      </c>
      <c r="AG234" s="21" t="s">
        <v>26</v>
      </c>
      <c r="AH234" s="21" t="s">
        <v>5</v>
      </c>
      <c r="AI234" s="21" t="s">
        <v>17</v>
      </c>
      <c r="AJ234" s="21" t="s">
        <v>27</v>
      </c>
      <c r="AK234" s="21" t="s">
        <v>28</v>
      </c>
      <c r="AL234" s="21" t="s">
        <v>29</v>
      </c>
      <c r="AM234" s="21" t="s">
        <v>17</v>
      </c>
      <c r="AN234" s="21" t="s">
        <v>30</v>
      </c>
      <c r="AO234" s="21" t="s">
        <v>31</v>
      </c>
      <c r="AP234" s="21" t="s">
        <v>32</v>
      </c>
      <c r="AQ234" s="21" t="s">
        <v>33</v>
      </c>
      <c r="AR234" s="21" t="s">
        <v>34</v>
      </c>
      <c r="AS234" s="21" t="s">
        <v>35</v>
      </c>
      <c r="AT234" s="21" t="s">
        <v>36</v>
      </c>
      <c r="AU234" s="21" t="s">
        <v>37</v>
      </c>
      <c r="AV234" s="21" t="s">
        <v>38</v>
      </c>
      <c r="AW234" s="21" t="s">
        <v>6</v>
      </c>
      <c r="AX234" s="21" t="s">
        <v>39</v>
      </c>
      <c r="AY234" s="21" t="s">
        <v>40</v>
      </c>
      <c r="AZ234" s="24" t="s">
        <v>41</v>
      </c>
      <c r="BA234" s="21" t="s">
        <v>42</v>
      </c>
      <c r="BB234" s="21" t="s">
        <v>43</v>
      </c>
      <c r="BC234" s="21" t="s">
        <v>44</v>
      </c>
      <c r="BD234" s="21" t="s">
        <v>45</v>
      </c>
      <c r="BE234" s="21" t="s">
        <v>46</v>
      </c>
      <c r="BF234" s="21" t="s">
        <v>47</v>
      </c>
      <c r="BG234" s="21" t="s">
        <v>48</v>
      </c>
      <c r="BH234" s="21" t="s">
        <v>49</v>
      </c>
      <c r="BI234" s="186"/>
      <c r="BJ234" s="25"/>
      <c r="BK234" s="25"/>
      <c r="BL234" s="25"/>
      <c r="BM234" s="25"/>
      <c r="BN234" s="25"/>
      <c r="BO234" s="25"/>
      <c r="BP234" s="21" t="s">
        <v>18</v>
      </c>
      <c r="BQ234" s="21" t="s">
        <v>31</v>
      </c>
      <c r="BR234" s="21" t="s">
        <v>50</v>
      </c>
      <c r="BS234" s="21" t="s">
        <v>51</v>
      </c>
      <c r="BT234" s="25"/>
      <c r="BU234" s="25"/>
      <c r="BV234" s="21" t="s">
        <v>24</v>
      </c>
      <c r="BW234" s="21" t="s">
        <v>16</v>
      </c>
      <c r="BX234" s="21" t="s">
        <v>52</v>
      </c>
      <c r="BY234" s="21" t="s">
        <v>53</v>
      </c>
      <c r="BZ234" s="21" t="s">
        <v>28</v>
      </c>
    </row>
    <row r="235" spans="1:78" x14ac:dyDescent="0.25">
      <c r="A235" s="26" t="s">
        <v>2924</v>
      </c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8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</row>
    <row r="236" spans="1:78" ht="18.75" customHeight="1" x14ac:dyDescent="0.35">
      <c r="B236" s="177" t="s">
        <v>58</v>
      </c>
      <c r="C236" s="177"/>
      <c r="I236" s="10" t="s">
        <v>150</v>
      </c>
      <c r="J236" s="10" t="s">
        <v>151</v>
      </c>
      <c r="K236" s="10" t="s">
        <v>453</v>
      </c>
      <c r="L236" s="10" t="s">
        <v>454</v>
      </c>
      <c r="M236" s="10" t="s">
        <v>455</v>
      </c>
      <c r="Q236" s="158" t="s">
        <v>58</v>
      </c>
      <c r="R236" s="158"/>
      <c r="T236" s="15" t="s">
        <v>176</v>
      </c>
      <c r="X236" s="3">
        <v>67</v>
      </c>
      <c r="Y236" s="4" t="s">
        <v>478</v>
      </c>
      <c r="AI236" s="3">
        <v>67</v>
      </c>
      <c r="AM236" s="3">
        <v>67</v>
      </c>
      <c r="AX236" s="160">
        <v>0</v>
      </c>
      <c r="AY236" s="5">
        <v>1101</v>
      </c>
      <c r="BP236" s="4" t="s">
        <v>478</v>
      </c>
    </row>
    <row r="237" spans="1:78" x14ac:dyDescent="0.35">
      <c r="B237" s="177"/>
      <c r="C237" s="177"/>
      <c r="I237" s="10" t="s">
        <v>456</v>
      </c>
      <c r="O237" s="161" t="s">
        <v>2925</v>
      </c>
      <c r="P237" s="161"/>
      <c r="Q237" s="161"/>
      <c r="R237" s="161"/>
      <c r="S237" s="161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X237" s="160"/>
    </row>
  </sheetData>
  <mergeCells count="147">
    <mergeCell ref="A15:BX15"/>
    <mergeCell ref="B19:C20"/>
    <mergeCell ref="Q19:R19"/>
    <mergeCell ref="AX19:AX20"/>
    <mergeCell ref="O20:AK20"/>
    <mergeCell ref="A18:BX18"/>
    <mergeCell ref="A1:BX1"/>
    <mergeCell ref="I2:N2"/>
    <mergeCell ref="A5:BX5"/>
    <mergeCell ref="A7:BX7"/>
    <mergeCell ref="A9:BX9"/>
    <mergeCell ref="A12:BX12"/>
    <mergeCell ref="B36:C37"/>
    <mergeCell ref="Q36:R36"/>
    <mergeCell ref="AX36:AX37"/>
    <mergeCell ref="O37:AK37"/>
    <mergeCell ref="A38:BX38"/>
    <mergeCell ref="I39:N39"/>
    <mergeCell ref="A21:BX21"/>
    <mergeCell ref="I22:N22"/>
    <mergeCell ref="A26:BX26"/>
    <mergeCell ref="A27:BX27"/>
    <mergeCell ref="A30:BX30"/>
    <mergeCell ref="A32:BX32"/>
    <mergeCell ref="B62:C63"/>
    <mergeCell ref="Q62:R62"/>
    <mergeCell ref="AX62:AX63"/>
    <mergeCell ref="O63:AK63"/>
    <mergeCell ref="A60:BX60"/>
    <mergeCell ref="A64:BX64"/>
    <mergeCell ref="A42:BX42"/>
    <mergeCell ref="A43:BX43"/>
    <mergeCell ref="A49:BX49"/>
    <mergeCell ref="A50:BX50"/>
    <mergeCell ref="A52:BX52"/>
    <mergeCell ref="A53:BX53"/>
    <mergeCell ref="A83:BX83"/>
    <mergeCell ref="I84:N84"/>
    <mergeCell ref="A87:BX87"/>
    <mergeCell ref="B91:C92"/>
    <mergeCell ref="Q91:R91"/>
    <mergeCell ref="AX91:AX92"/>
    <mergeCell ref="O92:AK92"/>
    <mergeCell ref="A90:BX90"/>
    <mergeCell ref="I65:N65"/>
    <mergeCell ref="A72:BX72"/>
    <mergeCell ref="B81:C82"/>
    <mergeCell ref="Q81:R81"/>
    <mergeCell ref="AX81:AX82"/>
    <mergeCell ref="O82:AK82"/>
    <mergeCell ref="A78:BX78"/>
    <mergeCell ref="A80:BX80"/>
    <mergeCell ref="A93:BX93"/>
    <mergeCell ref="I94:N94"/>
    <mergeCell ref="A99:BX99"/>
    <mergeCell ref="A103:BX103"/>
    <mergeCell ref="A105:BX105"/>
    <mergeCell ref="B110:C111"/>
    <mergeCell ref="Q110:R110"/>
    <mergeCell ref="AX110:AX111"/>
    <mergeCell ref="O111:AK111"/>
    <mergeCell ref="A123:BX123"/>
    <mergeCell ref="I124:N124"/>
    <mergeCell ref="A126:BX126"/>
    <mergeCell ref="A127:BX127"/>
    <mergeCell ref="A131:BX131"/>
    <mergeCell ref="A133:BX133"/>
    <mergeCell ref="A112:BX112"/>
    <mergeCell ref="I113:N113"/>
    <mergeCell ref="A116:BX116"/>
    <mergeCell ref="B121:C122"/>
    <mergeCell ref="Q121:R121"/>
    <mergeCell ref="AX121:AX122"/>
    <mergeCell ref="O122:AK122"/>
    <mergeCell ref="A119:BX119"/>
    <mergeCell ref="A144:BX144"/>
    <mergeCell ref="I145:N145"/>
    <mergeCell ref="B147:C148"/>
    <mergeCell ref="Q147:R147"/>
    <mergeCell ref="AX147:AX148"/>
    <mergeCell ref="O148:AK148"/>
    <mergeCell ref="A137:BX137"/>
    <mergeCell ref="A139:BX139"/>
    <mergeCell ref="B142:C143"/>
    <mergeCell ref="Q142:R142"/>
    <mergeCell ref="AX142:AX143"/>
    <mergeCell ref="O143:AK143"/>
    <mergeCell ref="A149:BX149"/>
    <mergeCell ref="I150:N150"/>
    <mergeCell ref="A153:BX153"/>
    <mergeCell ref="A156:BX156"/>
    <mergeCell ref="A158:BX158"/>
    <mergeCell ref="B163:C164"/>
    <mergeCell ref="Q163:R163"/>
    <mergeCell ref="AX163:AX164"/>
    <mergeCell ref="O164:AK164"/>
    <mergeCell ref="A162:BX162"/>
    <mergeCell ref="A165:BX165"/>
    <mergeCell ref="I166:N166"/>
    <mergeCell ref="A169:BX169"/>
    <mergeCell ref="A171:BX171"/>
    <mergeCell ref="B177:C178"/>
    <mergeCell ref="Q177:R177"/>
    <mergeCell ref="AX177:AX178"/>
    <mergeCell ref="O178:AK178"/>
    <mergeCell ref="A176:BX176"/>
    <mergeCell ref="A214:BX214"/>
    <mergeCell ref="A217:BX217"/>
    <mergeCell ref="A196:BX196"/>
    <mergeCell ref="I197:N197"/>
    <mergeCell ref="A201:BX201"/>
    <mergeCell ref="A204:BX204"/>
    <mergeCell ref="A205:BX205"/>
    <mergeCell ref="A208:BX208"/>
    <mergeCell ref="A179:BX179"/>
    <mergeCell ref="I180:N180"/>
    <mergeCell ref="A182:BX182"/>
    <mergeCell ref="A184:BX184"/>
    <mergeCell ref="B194:C195"/>
    <mergeCell ref="Q194:R194"/>
    <mergeCell ref="AX194:AX195"/>
    <mergeCell ref="O195:AK195"/>
    <mergeCell ref="A191:BX191"/>
    <mergeCell ref="A192:BX192"/>
    <mergeCell ref="I218:N218"/>
    <mergeCell ref="A220:BX220"/>
    <mergeCell ref="B224:C225"/>
    <mergeCell ref="Q224:R224"/>
    <mergeCell ref="AX224:AX225"/>
    <mergeCell ref="O225:AK225"/>
    <mergeCell ref="B215:C216"/>
    <mergeCell ref="Q215:R215"/>
    <mergeCell ref="AX215:AX216"/>
    <mergeCell ref="O216:AK216"/>
    <mergeCell ref="A233:BX233"/>
    <mergeCell ref="I234:N234"/>
    <mergeCell ref="B236:C237"/>
    <mergeCell ref="Q236:R236"/>
    <mergeCell ref="AX236:AX237"/>
    <mergeCell ref="O237:AK237"/>
    <mergeCell ref="A226:BX226"/>
    <mergeCell ref="I227:N227"/>
    <mergeCell ref="B231:C232"/>
    <mergeCell ref="Q231:R231"/>
    <mergeCell ref="AX231:AX232"/>
    <mergeCell ref="O232:AK232"/>
    <mergeCell ref="A229:BX229"/>
  </mergeCells>
  <hyperlinks>
    <hyperlink ref="A1" r:id="rId1" tooltip="SUPERB BOY (G335) (1)"/>
    <hyperlink ref="C3" r:id="rId2" tooltip="2 S / A+3"/>
    <hyperlink ref="AY3" r:id="rId3" tooltip="1105" display="1105"/>
    <hyperlink ref="C4" r:id="rId4" tooltip="2 S / A"/>
    <hyperlink ref="AY4" r:id="rId5" tooltip="1104" display="1104"/>
    <hyperlink ref="C6" r:id="rId6" tooltip="2 S / B"/>
    <hyperlink ref="AY6" r:id="rId7" tooltip="1090" display="1090"/>
    <hyperlink ref="C8" r:id="rId8" tooltip="2 S / B"/>
    <hyperlink ref="AY8" r:id="rId9" tooltip="1108" display="1108"/>
    <hyperlink ref="C10" r:id="rId10" tooltip="2 S / A"/>
    <hyperlink ref="AY10" r:id="rId11" tooltip="1102" display="1102"/>
    <hyperlink ref="C11" r:id="rId12" tooltip="2 S / C+3"/>
    <hyperlink ref="AY11" r:id="rId13" tooltip="1106" display="1106"/>
    <hyperlink ref="C13" r:id="rId14" tooltip="2 S / A+3"/>
    <hyperlink ref="AY13" r:id="rId15" tooltip="1119" display="1119"/>
    <hyperlink ref="C14" r:id="rId16" tooltip="2 S / AW"/>
    <hyperlink ref="AY14" r:id="rId17" tooltip="1131" display="1131"/>
    <hyperlink ref="C16" r:id="rId18" tooltip="3 S / A+3"/>
    <hyperlink ref="AY16" r:id="rId19" tooltip="1130" display="1130"/>
    <hyperlink ref="C17" r:id="rId20" tooltip="3 S / A"/>
    <hyperlink ref="AY17" r:id="rId21" tooltip="1134" display="1134"/>
    <hyperlink ref="A21" r:id="rId22" tooltip="WINNING GOLD (H461) (2)"/>
    <hyperlink ref="C23" r:id="rId23" tooltip="4 S / A"/>
    <hyperlink ref="AY23" r:id="rId24" tooltip="1033" display="1033"/>
    <hyperlink ref="C24" r:id="rId25" tooltip="4 S / C"/>
    <hyperlink ref="AY24" r:id="rId26" tooltip="1031" display="1031"/>
    <hyperlink ref="C25" r:id="rId27" tooltip="4 S / C"/>
    <hyperlink ref="AY25" r:id="rId28" tooltip="1035" display="1035"/>
    <hyperlink ref="C28" r:id="rId29" tooltip="3 S / C+3"/>
    <hyperlink ref="AY28" r:id="rId30" tooltip="1047" display="1047"/>
    <hyperlink ref="C29" r:id="rId31" tooltip="3 S / B+2"/>
    <hyperlink ref="AY29" r:id="rId32" tooltip="1054" display="1054"/>
    <hyperlink ref="C31" r:id="rId33" tooltip="3 S / C"/>
    <hyperlink ref="AY31" r:id="rId34" tooltip="1052" display="1052"/>
    <hyperlink ref="C33" r:id="rId35" tooltip="3 S / B+2"/>
    <hyperlink ref="AY33" r:id="rId36" tooltip="1050" display="1050"/>
    <hyperlink ref="C34" r:id="rId37" tooltip="3 S / A"/>
    <hyperlink ref="AY34" r:id="rId38" tooltip="1073" display="1073"/>
    <hyperlink ref="C35" r:id="rId39" tooltip="3 S / C"/>
    <hyperlink ref="AY35" r:id="rId40" tooltip="1064" display="1064"/>
    <hyperlink ref="A38" r:id="rId41" tooltip="BEAUTY CRESCENT (H334) (3)"/>
    <hyperlink ref="C40" r:id="rId42" tooltip="1 S / B+2"/>
    <hyperlink ref="AY40" r:id="rId43" tooltip="1072" display="1072"/>
    <hyperlink ref="C41" r:id="rId44" tooltip="1 S / A"/>
    <hyperlink ref="AY41" r:id="rId45" tooltip="1058" display="1058"/>
    <hyperlink ref="C44" r:id="rId46" tooltip="3 S / A"/>
    <hyperlink ref="AY44" r:id="rId47" tooltip="1039" display="1039"/>
    <hyperlink ref="C45" r:id="rId48" tooltip="3 S / A"/>
    <hyperlink ref="AY45" r:id="rId49" tooltip="1065" display="1065"/>
    <hyperlink ref="C46" r:id="rId50" tooltip="3 S / C"/>
    <hyperlink ref="AY46" r:id="rId51" tooltip="1057" display="1057"/>
    <hyperlink ref="C47" r:id="rId52" tooltip="3 S / A"/>
    <hyperlink ref="AY47" r:id="rId53" tooltip="1053" display="1053"/>
    <hyperlink ref="C48" r:id="rId54" tooltip="3 S / A"/>
    <hyperlink ref="AY48" r:id="rId55" tooltip="1061" display="1061"/>
    <hyperlink ref="C51" r:id="rId56" tooltip="2 S / A"/>
    <hyperlink ref="AY51" r:id="rId57" tooltip="1034" display="1034"/>
    <hyperlink ref="C54" r:id="rId58" tooltip="3 S / A+3"/>
    <hyperlink ref="AY54" r:id="rId59" tooltip="1047" display="1047"/>
    <hyperlink ref="C55" r:id="rId60" tooltip="3 S / C+3"/>
    <hyperlink ref="AY55" r:id="rId61" tooltip="1063" display="1063"/>
    <hyperlink ref="C56" r:id="rId62" tooltip="3 S / B+2"/>
    <hyperlink ref="AY56" r:id="rId63" tooltip="1067" display="1067"/>
    <hyperlink ref="C57" r:id="rId64" tooltip="3 S / A"/>
    <hyperlink ref="AY57" r:id="rId65" tooltip="1065" display="1065"/>
    <hyperlink ref="C58" r:id="rId66" tooltip="3 S / A+3"/>
    <hyperlink ref="AY58" r:id="rId67" tooltip="1078" display="1078"/>
    <hyperlink ref="C59" r:id="rId68" tooltip="3 S / B+2"/>
    <hyperlink ref="AY59" r:id="rId69" tooltip="1081" display="1081"/>
    <hyperlink ref="C61" r:id="rId70" tooltip="3 S / C"/>
    <hyperlink ref="AY61" r:id="rId71" tooltip="1077" display="1077"/>
    <hyperlink ref="A64" r:id="rId72" tooltip="CHAIN OF GOLD (J138) (4)"/>
    <hyperlink ref="C66" r:id="rId73" tooltip="3 H / A"/>
    <hyperlink ref="AY66" r:id="rId74" tooltip="1013" display="1013"/>
    <hyperlink ref="C67" r:id="rId75" tooltip="3 H / C+3"/>
    <hyperlink ref="AY67" r:id="rId76" tooltip="1004" display="1004"/>
    <hyperlink ref="C68" r:id="rId77" tooltip="3 H / B"/>
    <hyperlink ref="AY68" r:id="rId78" tooltip="1019" display="1019"/>
    <hyperlink ref="C69" r:id="rId79" tooltip="3 H / B"/>
    <hyperlink ref="AY69" r:id="rId80" tooltip="1019" display="1019"/>
    <hyperlink ref="C70" r:id="rId81" tooltip="3 H / A"/>
    <hyperlink ref="AY70" r:id="rId82" tooltip="1035" display="1035"/>
    <hyperlink ref="C71" r:id="rId83" tooltip="3 H / C"/>
    <hyperlink ref="AY71" r:id="rId84" tooltip="1037" display="1037"/>
    <hyperlink ref="C73" r:id="rId85" tooltip="3 H / C"/>
    <hyperlink ref="AY73" r:id="rId86" tooltip="1028" display="1028"/>
    <hyperlink ref="C74" r:id="rId87" tooltip="3 H / B"/>
    <hyperlink ref="AY74" r:id="rId88" tooltip="1030" display="1030"/>
    <hyperlink ref="C75" r:id="rId89" tooltip="3 H / A"/>
    <hyperlink ref="AY75" r:id="rId90" tooltip="1027" display="1027"/>
    <hyperlink ref="C76" r:id="rId91" tooltip="3 H / C+3"/>
    <hyperlink ref="AY76" r:id="rId92" tooltip="1038" display="1038"/>
    <hyperlink ref="C77" r:id="rId93" tooltip="3 H / B"/>
    <hyperlink ref="AY77" r:id="rId94" tooltip="1029" display="1029"/>
    <hyperlink ref="C79" r:id="rId95" tooltip="3 S / A"/>
    <hyperlink ref="AY79" r:id="rId96" tooltip="1026" display="1026"/>
    <hyperlink ref="A83" r:id="rId97" tooltip="KEMPES (J265) (5)"/>
    <hyperlink ref="C85" r:id="rId98" tooltip="3 S / C+3"/>
    <hyperlink ref="AY85" r:id="rId99" tooltip="1175" display="1175"/>
    <hyperlink ref="C86" r:id="rId100" tooltip="3 S / C+3"/>
    <hyperlink ref="AY86" r:id="rId101" tooltip="1172" display="1172"/>
    <hyperlink ref="C88" r:id="rId102" tooltip="3 S / C"/>
    <hyperlink ref="AY88" r:id="rId103" tooltip="1137" display="1137"/>
    <hyperlink ref="C89" r:id="rId104" tooltip="3 S / A+3"/>
    <hyperlink ref="AY89" r:id="rId105" tooltip="1115" display="1115"/>
    <hyperlink ref="I91" r:id="rId106" location="chb5" tooltip="T1"/>
    <hyperlink ref="J91" r:id="rId107" location="chb6" tooltip="T2"/>
    <hyperlink ref="A93" r:id="rId108" tooltip="RISING FROM ASHES (G209) (6)"/>
    <hyperlink ref="C95" r:id="rId109" tooltip="2 S / C"/>
    <hyperlink ref="AY95" r:id="rId110" tooltip="1012" display="1012"/>
    <hyperlink ref="C96" r:id="rId111" tooltip="2 S / A+3"/>
    <hyperlink ref="AY96" r:id="rId112" tooltip="1017" display="1017"/>
    <hyperlink ref="C97" r:id="rId113" tooltip="2 H / B"/>
    <hyperlink ref="AY97" r:id="rId114" tooltip="1004" display="1004"/>
    <hyperlink ref="C98" r:id="rId115" tooltip="2 S / B"/>
    <hyperlink ref="AY98" r:id="rId116" tooltip="1014" display="1014"/>
    <hyperlink ref="C100" r:id="rId117" tooltip="3 S / A"/>
    <hyperlink ref="AY100" r:id="rId118" tooltip="1006" display="1006"/>
    <hyperlink ref="C101" r:id="rId119" tooltip="3 H / B"/>
    <hyperlink ref="AY101" r:id="rId120" tooltip="999" display="999"/>
    <hyperlink ref="C102" r:id="rId121" tooltip="3 H / B"/>
    <hyperlink ref="AY102" r:id="rId122" tooltip="1018" display="1018"/>
    <hyperlink ref="C104" r:id="rId123" tooltip="3 H / C"/>
    <hyperlink ref="AY104" r:id="rId124" tooltip="998" display="998"/>
    <hyperlink ref="C106" r:id="rId125" tooltip="3 H / B"/>
    <hyperlink ref="AY106" r:id="rId126" tooltip="992" display="992"/>
    <hyperlink ref="C107" r:id="rId127" tooltip="3 S / AW"/>
    <hyperlink ref="AY107" r:id="rId128" tooltip="1016" display="1016"/>
    <hyperlink ref="C108" r:id="rId129" tooltip="3 S / A"/>
    <hyperlink ref="AY108" r:id="rId130" tooltip="1008" display="1008"/>
    <hyperlink ref="C109" r:id="rId131" tooltip="3 S / C"/>
    <hyperlink ref="AY109" r:id="rId132" tooltip="1015" display="1015"/>
    <hyperlink ref="A112" r:id="rId133" tooltip="TAMRA BLITZ (G237) (7)"/>
    <hyperlink ref="C114" r:id="rId134" tooltip="3 S / A+3"/>
    <hyperlink ref="AY114" r:id="rId135" tooltip="1110" display="1110"/>
    <hyperlink ref="C115" r:id="rId136" tooltip="3 S / C+3"/>
    <hyperlink ref="AY115" r:id="rId137" tooltip="1103" display="1103"/>
    <hyperlink ref="C117" r:id="rId138" tooltip="3 S / A"/>
    <hyperlink ref="AY117" r:id="rId139" tooltip="1126" display="1126"/>
    <hyperlink ref="C118" r:id="rId140" tooltip="3 S / B+2"/>
    <hyperlink ref="AY118" r:id="rId141" tooltip="1137" display="1137"/>
    <hyperlink ref="C120" r:id="rId142" tooltip="3 S / B+2"/>
    <hyperlink ref="AY120" r:id="rId143" tooltip="1131" display="1131"/>
    <hyperlink ref="A123" r:id="rId144" tooltip="SUPER JOY N FUN (J164) (8)"/>
    <hyperlink ref="C125" r:id="rId145" tooltip="4 H / A"/>
    <hyperlink ref="AY125" r:id="rId146" tooltip="1125" display="1125"/>
    <hyperlink ref="C128" r:id="rId147" tooltip="3 H / B"/>
    <hyperlink ref="AY128" r:id="rId148" tooltip="1110" display="1110"/>
    <hyperlink ref="C129" r:id="rId149" tooltip="3 S / C+3"/>
    <hyperlink ref="AY129" r:id="rId150" tooltip="1092" display="1092"/>
    <hyperlink ref="C130" r:id="rId151" tooltip="3 H / B"/>
    <hyperlink ref="AY130" r:id="rId152" tooltip="1098" display="1098"/>
    <hyperlink ref="C132" r:id="rId153" tooltip="3 S / A"/>
    <hyperlink ref="AY132" r:id="rId154" tooltip="1102" display="1102"/>
    <hyperlink ref="C134" r:id="rId155" tooltip="3 H / A"/>
    <hyperlink ref="AY134" r:id="rId156" tooltip="1105" display="1105"/>
    <hyperlink ref="C135" r:id="rId157" tooltip="3 H / A"/>
    <hyperlink ref="AY135" r:id="rId158" tooltip="1106" display="1106"/>
    <hyperlink ref="C136" r:id="rId159" tooltip="3 H / C+3"/>
    <hyperlink ref="AY136" r:id="rId160" tooltip="1110" display="1110"/>
    <hyperlink ref="C138" r:id="rId161" tooltip="3 H / A"/>
    <hyperlink ref="AY138" r:id="rId162" tooltip="1102" display="1102"/>
    <hyperlink ref="C140" r:id="rId163" tooltip="3 H / A"/>
    <hyperlink ref="AY140" r:id="rId164" tooltip="1108" display="1108"/>
    <hyperlink ref="C141" r:id="rId165" tooltip="3 H / A"/>
    <hyperlink ref="AY141" r:id="rId166" tooltip="1113" display="1113"/>
    <hyperlink ref="A144" r:id="rId167" tooltip="MR VIGOR (K164) (9)"/>
    <hyperlink ref="C146" r:id="rId168" tooltip="3 S / C"/>
    <hyperlink ref="AY146" r:id="rId169" tooltip="1010" display="1010"/>
    <hyperlink ref="A149" r:id="rId170" tooltip="YUEN LONG ELITE (J272) (10)"/>
    <hyperlink ref="C151" r:id="rId171" tooltip="4 S / A"/>
    <hyperlink ref="AY151" r:id="rId172" tooltip="1142" display="1142"/>
    <hyperlink ref="C152" r:id="rId173" tooltip="4 S / A"/>
    <hyperlink ref="AY152" r:id="rId174" tooltip="1131" display="1131"/>
    <hyperlink ref="C154" r:id="rId175" tooltip="4 S / A"/>
    <hyperlink ref="AY154" r:id="rId176" tooltip="1128" display="1128"/>
    <hyperlink ref="C155" r:id="rId177" tooltip="4 S / C+3"/>
    <hyperlink ref="AY155" r:id="rId178" tooltip="1130" display="1130"/>
    <hyperlink ref="C157" r:id="rId179" tooltip="4 S / C+3"/>
    <hyperlink ref="AY157" r:id="rId180" tooltip="1134" display="1134"/>
    <hyperlink ref="C159" r:id="rId181" tooltip="4 S / C+3"/>
    <hyperlink ref="AY159" r:id="rId182" tooltip="1150" display="1150"/>
    <hyperlink ref="C160" r:id="rId183" tooltip="4 S / C"/>
    <hyperlink ref="AY160" r:id="rId184" tooltip="1154" display="1154"/>
    <hyperlink ref="C161" r:id="rId185" tooltip="4 S / A+3"/>
    <hyperlink ref="AY161" r:id="rId186" tooltip="1140" display="1140"/>
    <hyperlink ref="A165" r:id="rId187" tooltip="BRILLIANT EXPRESS (J321) (11)"/>
    <hyperlink ref="C167" r:id="rId188" tooltip="4 S / B"/>
    <hyperlink ref="AY167" r:id="rId189" tooltip="1154" display="1154"/>
    <hyperlink ref="C168" r:id="rId190" tooltip="4 S / C+3"/>
    <hyperlink ref="AY168" r:id="rId191" tooltip="1143" display="1143"/>
    <hyperlink ref="C170" r:id="rId192" tooltip="4 S / A"/>
    <hyperlink ref="AY170" r:id="rId193" tooltip="1133" display="1133"/>
    <hyperlink ref="C172" r:id="rId194" tooltip="4 S / A"/>
    <hyperlink ref="AY172" r:id="rId195" tooltip="1149" display="1149"/>
    <hyperlink ref="C173" r:id="rId196" tooltip="4 S / C"/>
    <hyperlink ref="AY173" r:id="rId197" tooltip="1162" display="1162"/>
    <hyperlink ref="C174" r:id="rId198" tooltip="4 S / A"/>
    <hyperlink ref="AY174" r:id="rId199" tooltip="1148" display="1148"/>
    <hyperlink ref="C175" r:id="rId200" tooltip="4 S / B+2"/>
    <hyperlink ref="AY175" r:id="rId201" tooltip="1156" display="1156"/>
    <hyperlink ref="I177" r:id="rId202" location="chb6" tooltip="T1"/>
    <hyperlink ref="A179" r:id="rId203" tooltip="SOLID WIN (J225) (12)"/>
    <hyperlink ref="C181" r:id="rId204" tooltip="4 S / C+3"/>
    <hyperlink ref="AY181" r:id="rId205" tooltip="1073" display="1073"/>
    <hyperlink ref="C183" r:id="rId206" tooltip="4 S / B"/>
    <hyperlink ref="AY183" r:id="rId207" tooltip="1059" display="1059"/>
    <hyperlink ref="C185" r:id="rId208" tooltip="4 S / A"/>
    <hyperlink ref="AY185" r:id="rId209" tooltip="1061" display="1061"/>
    <hyperlink ref="C186" r:id="rId210" tooltip="4 S / A"/>
    <hyperlink ref="AY186" r:id="rId211" tooltip="1051" display="1051"/>
    <hyperlink ref="C187" r:id="rId212" tooltip="4 S / C+3"/>
    <hyperlink ref="AY187" r:id="rId213" tooltip="1066" display="1066"/>
    <hyperlink ref="C188" r:id="rId214" tooltip="4 S / C"/>
    <hyperlink ref="AY188" r:id="rId215" tooltip="1064" display="1064"/>
    <hyperlink ref="C189" r:id="rId216" tooltip="4 S / C+3"/>
    <hyperlink ref="AY189" r:id="rId217" tooltip="1063" display="1063"/>
    <hyperlink ref="C190" r:id="rId218" tooltip="4 S / C"/>
    <hyperlink ref="AY190" r:id="rId219" tooltip="1072" display="1072"/>
    <hyperlink ref="C193" r:id="rId220" tooltip="3 S / B+2"/>
    <hyperlink ref="AY193" r:id="rId221" tooltip="1073" display="1073"/>
    <hyperlink ref="A196" r:id="rId222" tooltip="STELLAR SWIFT (J139) (13)"/>
    <hyperlink ref="C198" r:id="rId223" tooltip="3 S / B+2"/>
    <hyperlink ref="AY198" r:id="rId224" tooltip="1215" display="1215"/>
    <hyperlink ref="C199" r:id="rId225" tooltip="3 S / A+3"/>
    <hyperlink ref="AY199" r:id="rId226" tooltip="1193" display="1193"/>
    <hyperlink ref="C200" r:id="rId227" tooltip="3 S / C+3"/>
    <hyperlink ref="AY200" r:id="rId228" tooltip="1198" display="1198"/>
    <hyperlink ref="C202" r:id="rId229" tooltip="3 S / C+3"/>
    <hyperlink ref="AY202" r:id="rId230" tooltip="1173" display="1173"/>
    <hyperlink ref="C203" r:id="rId231" tooltip="3 S / C+3"/>
    <hyperlink ref="AY203" r:id="rId232" tooltip="1168" display="1168"/>
    <hyperlink ref="C206" r:id="rId233" tooltip="4 S / B+2"/>
    <hyperlink ref="AY206" r:id="rId234" tooltip="1172" display="1172"/>
    <hyperlink ref="C207" r:id="rId235" tooltip="4 S / A+3"/>
    <hyperlink ref="AY207" r:id="rId236" tooltip="1177" display="1177"/>
    <hyperlink ref="C209" r:id="rId237" tooltip="3 S / C+3"/>
    <hyperlink ref="AY209" r:id="rId238" tooltip="1186" display="1186"/>
    <hyperlink ref="C210" r:id="rId239" tooltip="3 S / C"/>
    <hyperlink ref="AY210" r:id="rId240" tooltip="1182" display="1182"/>
    <hyperlink ref="C211" r:id="rId241" tooltip="3 S / C+3"/>
    <hyperlink ref="AY211" r:id="rId242" tooltip="1191" display="1191"/>
    <hyperlink ref="C212" r:id="rId243" tooltip="3 S / C+3"/>
    <hyperlink ref="AY212" r:id="rId244" tooltip="1187" display="1187"/>
    <hyperlink ref="C213" r:id="rId245" tooltip="3 S / C+3"/>
    <hyperlink ref="AY213" r:id="rId246" tooltip="1184" display="1184"/>
    <hyperlink ref="I215" r:id="rId247" location="chb6" tooltip="T1"/>
    <hyperlink ref="A217" r:id="rId248" tooltip="TIMES TABLE (J230) (14)"/>
    <hyperlink ref="C219" r:id="rId249" tooltip="3 S / B+2"/>
    <hyperlink ref="AY219" r:id="rId250" tooltip="993" display="993"/>
    <hyperlink ref="C221" r:id="rId251" tooltip="3 S / A+3"/>
    <hyperlink ref="AY221" r:id="rId252" tooltip="992" display="992"/>
    <hyperlink ref="C222" r:id="rId253" tooltip="3 S / A"/>
    <hyperlink ref="AY222" r:id="rId254" tooltip="979" display="979"/>
    <hyperlink ref="C223" r:id="rId255" tooltip="3 S / C"/>
    <hyperlink ref="AY223" r:id="rId256" tooltip="971" display="971"/>
    <hyperlink ref="A226" r:id="rId257" tooltip="C YEAH (K034) (101)"/>
    <hyperlink ref="C228" r:id="rId258" tooltip="3 S / A"/>
    <hyperlink ref="AY228" r:id="rId259" tooltip="1038" display="1038"/>
    <hyperlink ref="C230" r:id="rId260" tooltip="3 H / A"/>
    <hyperlink ref="AY230" r:id="rId261" tooltip="1052" display="1052"/>
    <hyperlink ref="A233" r:id="rId262" tooltip="ELIUD (102)"/>
    <hyperlink ref="I236" r:id="rId263" location="hvb3" tooltip="T1"/>
    <hyperlink ref="J236" r:id="rId264" location="hvb3" tooltip="T2"/>
    <hyperlink ref="K236" r:id="rId265" location="stb2" tooltip="T3"/>
    <hyperlink ref="L236" r:id="rId266" location="stb8" tooltip="T4"/>
    <hyperlink ref="M236" r:id="rId267" location="chb6" tooltip="T5"/>
    <hyperlink ref="I237" r:id="rId268" location="chb5" tooltip="T6"/>
  </hyperlinks>
  <pageMargins left="0.7" right="0.7" top="0.75" bottom="0.75" header="0.3" footer="0.3"/>
  <legacyDrawing r:id="rId269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Z217"/>
  <sheetViews>
    <sheetView topLeftCell="B112" zoomScale="80" zoomScaleNormal="80" workbookViewId="0">
      <selection activeCell="I46" sqref="I46"/>
    </sheetView>
  </sheetViews>
  <sheetFormatPr defaultRowHeight="21" x14ac:dyDescent="0.35"/>
  <cols>
    <col min="1" max="1" width="25.85546875" hidden="1" customWidth="1"/>
    <col min="2" max="2" width="12.140625" bestFit="1" customWidth="1"/>
    <col min="3" max="3" width="9.85546875" bestFit="1" customWidth="1"/>
    <col min="4" max="4" width="4.28515625" bestFit="1" customWidth="1"/>
    <col min="5" max="5" width="2.140625" bestFit="1" customWidth="1"/>
    <col min="6" max="6" width="8.5703125" bestFit="1" customWidth="1"/>
    <col min="7" max="7" width="3" bestFit="1" customWidth="1"/>
    <col min="8" max="8" width="3.5703125" bestFit="1" customWidth="1"/>
    <col min="9" max="9" width="4.42578125" bestFit="1" customWidth="1"/>
    <col min="10" max="10" width="4" bestFit="1" customWidth="1"/>
    <col min="11" max="11" width="4.42578125" bestFit="1" customWidth="1"/>
    <col min="12" max="12" width="3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5.710937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4.7109375" hidden="1" customWidth="1"/>
    <col min="25" max="26" width="5.57031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4.7109375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4.7109375" hidden="1" customWidth="1"/>
    <col min="36" max="36" width="4.85546875" bestFit="1" customWidth="1"/>
    <col min="37" max="38" width="4.5703125" bestFit="1" customWidth="1"/>
    <col min="39" max="39" width="8.42578125" bestFit="1" customWidth="1"/>
    <col min="40" max="40" width="4.42578125" bestFit="1" customWidth="1"/>
    <col min="41" max="41" width="3.42578125" bestFit="1" customWidth="1"/>
    <col min="42" max="44" width="2" bestFit="1" customWidth="1"/>
    <col min="45" max="45" width="3.5703125" bestFit="1" customWidth="1"/>
    <col min="46" max="46" width="3.85546875" bestFit="1" customWidth="1"/>
    <col min="47" max="47" width="4.140625" bestFit="1" customWidth="1"/>
    <col min="48" max="48" width="4" bestFit="1" customWidth="1"/>
    <col min="49" max="49" width="3.5703125" hidden="1" customWidth="1"/>
    <col min="50" max="50" width="5.5703125" bestFit="1" customWidth="1"/>
    <col min="51" max="51" width="7.85546875" bestFit="1" customWidth="1"/>
    <col min="52" max="52" width="3.28515625" customWidth="1"/>
    <col min="53" max="53" width="3.85546875" hidden="1" customWidth="1"/>
    <col min="54" max="54" width="12.42578125" bestFit="1" customWidth="1"/>
    <col min="55" max="55" width="22.710937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60" width="6" bestFit="1" customWidth="1"/>
    <col min="61" max="61" width="19.140625" style="192" bestFit="1" customWidth="1"/>
    <col min="62" max="62" width="22.42578125" bestFit="1" customWidth="1"/>
    <col min="63" max="63" width="21.7109375" bestFit="1" customWidth="1"/>
    <col min="64" max="64" width="20" bestFit="1" customWidth="1"/>
    <col min="65" max="65" width="19.85546875" bestFit="1" customWidth="1"/>
    <col min="66" max="66" width="20.42578125" bestFit="1" customWidth="1"/>
    <col min="68" max="68" width="5.5703125" bestFit="1" customWidth="1"/>
    <col min="69" max="69" width="3.42578125" bestFit="1" customWidth="1"/>
    <col min="70" max="70" width="5.5703125" bestFit="1" customWidth="1"/>
    <col min="71" max="71" width="9.28515625" bestFit="1" customWidth="1"/>
    <col min="72" max="72" width="4.28515625" bestFit="1" customWidth="1"/>
    <col min="73" max="73" width="2.140625" bestFit="1" customWidth="1"/>
    <col min="74" max="74" width="4.71093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69" t="s">
        <v>2413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2414</v>
      </c>
      <c r="B3" s="26" t="s">
        <v>545</v>
      </c>
      <c r="C3" s="107" t="s">
        <v>840</v>
      </c>
      <c r="D3" s="28"/>
      <c r="E3" s="28"/>
      <c r="F3" s="29">
        <v>1200</v>
      </c>
      <c r="G3" s="30">
        <v>8</v>
      </c>
      <c r="H3" s="31" t="s">
        <v>229</v>
      </c>
      <c r="I3" s="59">
        <v>9</v>
      </c>
      <c r="J3" s="33">
        <v>4</v>
      </c>
      <c r="K3" s="59">
        <v>9</v>
      </c>
      <c r="L3" s="33">
        <v>4</v>
      </c>
      <c r="M3" s="59">
        <v>5</v>
      </c>
      <c r="N3" s="33">
        <v>5</v>
      </c>
      <c r="O3" s="29">
        <v>0.60000000000000497</v>
      </c>
      <c r="P3" s="34">
        <v>1.1499999999999999</v>
      </c>
      <c r="Q3" s="35">
        <v>93.579752142536805</v>
      </c>
      <c r="R3" s="36">
        <v>0.63987607126840396</v>
      </c>
      <c r="S3" s="37">
        <v>0</v>
      </c>
      <c r="T3" s="61">
        <v>-0.5</v>
      </c>
      <c r="U3" s="29">
        <v>1.5499999999999901</v>
      </c>
      <c r="V3" s="29">
        <v>1.0999999999999901</v>
      </c>
      <c r="W3" s="39"/>
      <c r="X3" s="40">
        <v>80</v>
      </c>
      <c r="Y3" s="29">
        <v>135</v>
      </c>
      <c r="Z3" s="17"/>
      <c r="AA3" s="26" t="s">
        <v>57</v>
      </c>
      <c r="AB3" s="41" t="s">
        <v>65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/>
      </c>
      <c r="AE3" s="44"/>
      <c r="AF3" s="45"/>
      <c r="AG3" s="63" t="str">
        <f>IF(OR(F3&lt;1401,F3&gt;=1600),IF(AND(OR(AB3="*",AB3="***",AB3="E*",AB3="E***"),P3&gt;=2,T3&gt;-2.1),IF(AND(ISNUMBER(BD3),VALUE(BD3)&gt;2),"**","*"),""),"")</f>
        <v/>
      </c>
      <c r="AH3" s="30">
        <v>8</v>
      </c>
      <c r="AI3" s="47">
        <v>80</v>
      </c>
      <c r="AJ3" s="48" t="str">
        <f>IF(AND(S3&gt;=2,T3&gt;=0),IF(AND(ISNUMBER(BD3),VALUE(BD3)&gt;=3),IF(LEN(AQ3)&gt;0,"***","**"),"*"),"")</f>
        <v/>
      </c>
      <c r="AK3" s="42" t="str">
        <f>IF(AND(S3&gt;=3,AND(OR(AND(I3&lt;=7,I3-K3&gt;=3),AND(K3&lt;=7,K3-M3&gt;=3)),N3&lt;=4)),6,IF(S3&gt;=3,"3T",IF(AND(OR(AND(I3&lt;=7,I3-K3&gt;=3),AND(K3&lt;=7,K3-M3&gt;=3)),N3&lt;=4),"3P","")))</f>
        <v/>
      </c>
      <c r="AL3" s="46" t="str">
        <f>IF(OR(K3-M3&gt;=5,T3&gt;4.9,AND(K3-M3&gt;=1,T3&gt;5)),IF(P3&lt;-3,"***",IF(P3&lt;0,"**","*")),"")</f>
        <v/>
      </c>
      <c r="AM3" s="40">
        <v>80</v>
      </c>
      <c r="AN3" s="49" t="str">
        <f>CONCATENATE(IF(AND(OR(M3=1,M3=2,M3=3,M3=4),Q3&gt;=97.5),"G",IF(OR(AND(N3&lt;=3,M3&lt;8,T3&gt;-1.6,Q3&gt;=95,Q3&lt;300),AND(OR(M3=1,M3=2,M3=3),Q3&lt;97.5)),"GR","")),"*")</f>
        <v>*</v>
      </c>
      <c r="AO3" s="29">
        <v>0</v>
      </c>
      <c r="AP3" s="28"/>
      <c r="AQ3" s="28"/>
      <c r="AR3" s="28"/>
      <c r="AS3" s="28" t="s">
        <v>168</v>
      </c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229</v>
      </c>
      <c r="AX3" s="51">
        <v>19</v>
      </c>
      <c r="AY3" s="52">
        <v>1223</v>
      </c>
      <c r="AZ3" s="24" t="s">
        <v>59</v>
      </c>
      <c r="BA3" s="29">
        <v>86.779752142536793</v>
      </c>
      <c r="BB3" s="53">
        <v>89.355752142536801</v>
      </c>
      <c r="BC3" s="54" t="s">
        <v>2415</v>
      </c>
      <c r="BD3" s="29">
        <v>2</v>
      </c>
      <c r="BE3" s="55"/>
      <c r="BF3" s="55"/>
      <c r="BG3" s="55"/>
      <c r="BH3" s="55"/>
      <c r="BI3" s="190" t="s">
        <v>2416</v>
      </c>
      <c r="BJ3" s="68" t="s">
        <v>1119</v>
      </c>
      <c r="BK3" s="68" t="s">
        <v>780</v>
      </c>
      <c r="BL3" s="68" t="s">
        <v>2417</v>
      </c>
      <c r="BM3" s="69" t="s">
        <v>841</v>
      </c>
      <c r="BN3" s="68"/>
      <c r="BO3" s="17"/>
      <c r="BP3" s="29">
        <v>135</v>
      </c>
      <c r="BQ3" s="29">
        <v>0</v>
      </c>
      <c r="BR3" s="56">
        <v>96.9</v>
      </c>
      <c r="BS3" s="57" t="s">
        <v>126</v>
      </c>
      <c r="BT3" s="26"/>
      <c r="BU3" s="26"/>
      <c r="BV3" s="26"/>
      <c r="BW3" s="26"/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/>
      </c>
    </row>
    <row r="4" spans="1:78" ht="46.5" x14ac:dyDescent="0.25">
      <c r="A4" s="26" t="s">
        <v>2414</v>
      </c>
      <c r="B4" s="26" t="s">
        <v>263</v>
      </c>
      <c r="C4" s="107" t="s">
        <v>385</v>
      </c>
      <c r="D4" s="28"/>
      <c r="E4" s="28"/>
      <c r="F4" s="29">
        <v>1650</v>
      </c>
      <c r="G4" s="30">
        <v>3</v>
      </c>
      <c r="H4" s="31" t="s">
        <v>229</v>
      </c>
      <c r="I4" s="32">
        <v>8</v>
      </c>
      <c r="J4" s="33">
        <v>4</v>
      </c>
      <c r="K4" s="32">
        <v>10</v>
      </c>
      <c r="L4" s="33">
        <v>6</v>
      </c>
      <c r="M4" s="32">
        <v>12</v>
      </c>
      <c r="N4" s="33">
        <v>16</v>
      </c>
      <c r="O4" s="29">
        <v>2.1500000000000301</v>
      </c>
      <c r="P4" s="37">
        <v>1.87500000000005</v>
      </c>
      <c r="Q4" s="35">
        <v>77.331483215670701</v>
      </c>
      <c r="R4" s="36">
        <v>1.6157416078353</v>
      </c>
      <c r="S4" s="37">
        <v>-2</v>
      </c>
      <c r="T4" s="61">
        <v>-10.75</v>
      </c>
      <c r="U4" s="29">
        <v>-1.75000000000001</v>
      </c>
      <c r="V4" s="60">
        <v>-10.3</v>
      </c>
      <c r="W4" s="39" t="s">
        <v>79</v>
      </c>
      <c r="X4" s="62">
        <v>80</v>
      </c>
      <c r="Y4" s="29">
        <v>130</v>
      </c>
      <c r="Z4" s="29">
        <v>24</v>
      </c>
      <c r="AA4" s="26" t="s">
        <v>192</v>
      </c>
      <c r="AB4" s="41" t="s">
        <v>58</v>
      </c>
      <c r="AC4" s="42" t="str">
        <f>"" &amp; IF(AND(S4&lt;=-1.5,NOT(ISBLANK(AQ4))),"Z","")</f>
        <v/>
      </c>
      <c r="AD4" s="48" t="str">
        <f>IF(AND(ISNUMBER(BD4),VALUE(BD4)&gt;=3,VALUE(T4)&gt;=-0.5),IF(AND(VALUE(Q4)&gt;=94,VALUE(Q4)&lt;444), IF(VALUE(P4)&gt;=2,"***","**"),"*"),"")</f>
        <v/>
      </c>
      <c r="AE4" s="44"/>
      <c r="AF4" s="45"/>
      <c r="AG4" s="63" t="str">
        <f>IF(OR(F4&lt;1401,F4&gt;=1600),IF(AND(OR(AB4="*",AB4="***",AB4="E*",AB4="E***"),P4&gt;=2,T4&gt;-2.1),IF(AND(ISNUMBER(BD4),VALUE(BD4)&gt;2),"**","*"),""),"")</f>
        <v/>
      </c>
      <c r="AH4" s="30">
        <v>3</v>
      </c>
      <c r="AI4" s="62">
        <v>80</v>
      </c>
      <c r="AJ4" s="48" t="str">
        <f>IF(AND(S4&gt;=2,T4&gt;=0),IF(AND(ISNUMBER(BD4),VALUE(BD4)&gt;=3),IF(LEN(AQ4)&gt;0,"***","**"),"*"),"")</f>
        <v/>
      </c>
      <c r="AK4" s="42" t="str">
        <f>IF(AND(S4&gt;=3,AND(OR(AND(I4&lt;=7,I4-K4&gt;=3),AND(K4&lt;=7,K4-M4&gt;=3)),N4&lt;=4)),6,IF(S4&gt;=3,"3T",IF(AND(OR(AND(I4&lt;=7,I4-K4&gt;=3),AND(K4&lt;=7,K4-M4&gt;=3)),N4&lt;=4),"3P","")))</f>
        <v/>
      </c>
      <c r="AL4" s="63" t="str">
        <f>IF(OR(K4-M4&gt;=5,T4&gt;4.9,AND(K4-M4&gt;=1,T4&gt;5)),IF(P4&lt;-3,"***",IF(P4&lt;0,"**","*")),"")</f>
        <v/>
      </c>
      <c r="AM4" s="62">
        <v>80</v>
      </c>
      <c r="AN4" s="49" t="str">
        <f>IF(AND(OR(M4=1,M4=2,M4=3,M4=4),Q4&gt;=97.5),"G",IF(OR(AND(N4&lt;=3,M4&lt;8,T4&gt;-1.6,Q4&gt;=95,Q4&lt;300),AND(OR(M4=1,M4=2,M4=3),Q4&lt;97.5)),"GR",""))</f>
        <v/>
      </c>
      <c r="AO4" s="29">
        <v>-2</v>
      </c>
      <c r="AP4" s="28"/>
      <c r="AQ4" s="28"/>
      <c r="AR4" s="28"/>
      <c r="AS4" s="28"/>
      <c r="AT4" s="50" t="str">
        <f>IF(LEN(AN4)&gt;0,IF(AL4="**","$",IF(AL4="***",IF(LEN(AQ4)&gt;0,"$$$","$$"), "")), "")</f>
        <v/>
      </c>
      <c r="AU4" s="48" t="str">
        <f>CONCATENATE(IF(LEN(AN4)&gt;0,IF(AND(AD4="**",AB4="*"),IF(LEN(AQ4)&gt;0,"$$$","$$"),IF(AJ4="***","$$$",IF(AND(AJ4="**",AB4="*"),"$$",IF(AND(OR(AD4="**",AD4="***"),LEN(AQ4)&gt;0),"$$","")))),IF(AND(OR(AD4="**",AD4="***"),LEN(AQ4)&gt;0),"$$","")),IF(AND(T4&lt;2,AQ4="#"),"#",""))</f>
        <v/>
      </c>
      <c r="AV4" s="48" t="str">
        <f>IF(LEN(AN4)&gt;0,IF(AG4="**","$$",IF(AG4="***","$$$",IF(AD4="***",IF(OR(AB4="***",LEN(AQ4)&gt;0),"$$$",""),""))),"")</f>
        <v/>
      </c>
      <c r="AW4" s="26" t="s">
        <v>229</v>
      </c>
      <c r="AX4" s="51">
        <v>12</v>
      </c>
      <c r="AY4" s="65">
        <v>1227</v>
      </c>
      <c r="AZ4" s="24" t="s">
        <v>59</v>
      </c>
      <c r="BA4" s="29">
        <v>62.7314832156706</v>
      </c>
      <c r="BB4" s="53">
        <v>65.3608165490039</v>
      </c>
      <c r="BC4" s="54" t="s">
        <v>2418</v>
      </c>
      <c r="BD4" s="29">
        <v>2</v>
      </c>
      <c r="BE4" s="55"/>
      <c r="BF4" s="55"/>
      <c r="BG4" s="55"/>
      <c r="BH4" s="55"/>
      <c r="BI4" s="190" t="s">
        <v>1073</v>
      </c>
      <c r="BJ4" s="68" t="s">
        <v>389</v>
      </c>
      <c r="BK4" s="68" t="s">
        <v>390</v>
      </c>
      <c r="BL4" s="68" t="s">
        <v>391</v>
      </c>
      <c r="BM4" s="68" t="s">
        <v>392</v>
      </c>
      <c r="BN4" s="68" t="s">
        <v>1063</v>
      </c>
      <c r="BO4" s="17"/>
      <c r="BP4" s="29">
        <v>130</v>
      </c>
      <c r="BQ4" s="29">
        <v>-2</v>
      </c>
      <c r="BR4" s="56">
        <v>98.7</v>
      </c>
      <c r="BS4" s="76" t="s">
        <v>126</v>
      </c>
      <c r="BT4" s="26"/>
      <c r="BU4" s="26"/>
      <c r="BV4" s="26"/>
      <c r="BW4" s="26" t="s">
        <v>79</v>
      </c>
      <c r="BX4" s="17"/>
      <c r="BY4" s="17"/>
      <c r="BZ4" s="49" t="str">
        <f>IF(AND(S4&gt;=3,AND(OR(AND(I4&lt;=7,I4-K4&gt;=3),AND(K4&lt;=7,K4-M4&gt;=3)),N4&lt;=4)),6,IF(S4&gt;=3,"3T",IF(AND(OR(AND(I4&lt;=7,I4-K4&gt;=3),AND(K4&lt;=7,K4-M4&gt;=3)),N4&lt;=4),"3P","")))</f>
        <v/>
      </c>
    </row>
    <row r="5" spans="1:78" ht="46.5" x14ac:dyDescent="0.25">
      <c r="A5" s="26" t="s">
        <v>2414</v>
      </c>
      <c r="B5" s="26" t="s">
        <v>567</v>
      </c>
      <c r="C5" s="107" t="s">
        <v>840</v>
      </c>
      <c r="D5" s="28"/>
      <c r="E5" s="28"/>
      <c r="F5" s="29">
        <v>1200</v>
      </c>
      <c r="G5" s="30">
        <v>8</v>
      </c>
      <c r="H5" s="31" t="s">
        <v>229</v>
      </c>
      <c r="I5" s="59">
        <v>7</v>
      </c>
      <c r="J5" s="33">
        <v>4</v>
      </c>
      <c r="K5" s="59">
        <v>8</v>
      </c>
      <c r="L5" s="33">
        <v>5</v>
      </c>
      <c r="M5" s="59">
        <v>8</v>
      </c>
      <c r="N5" s="33">
        <v>7</v>
      </c>
      <c r="O5" s="29">
        <v>0.250000000000004</v>
      </c>
      <c r="P5" s="60">
        <v>-0.23333333333335801</v>
      </c>
      <c r="Q5" s="35">
        <v>94.836518447674905</v>
      </c>
      <c r="R5" s="36">
        <v>3.0182592238374899</v>
      </c>
      <c r="S5" s="37">
        <v>-2</v>
      </c>
      <c r="T5" s="61">
        <v>-1.75</v>
      </c>
      <c r="U5" s="29">
        <v>0.44999999999999901</v>
      </c>
      <c r="V5" s="60">
        <v>-0.95000000000000595</v>
      </c>
      <c r="W5" s="39"/>
      <c r="X5" s="40">
        <v>78</v>
      </c>
      <c r="Y5" s="29">
        <v>135</v>
      </c>
      <c r="Z5" s="29">
        <v>25</v>
      </c>
      <c r="AA5" s="26" t="s">
        <v>57</v>
      </c>
      <c r="AB5" s="41" t="s">
        <v>58</v>
      </c>
      <c r="AC5" s="42" t="str">
        <f>"" &amp; IF(AND(S5&lt;=-1.5,NOT(ISBLANK(AQ5))),"Z","")</f>
        <v/>
      </c>
      <c r="AD5" s="43" t="str">
        <f>IF(AND(ISNUMBER(BD5),VALUE(BD5)&gt;=3,VALUE(T5)&gt;=-0.5),IF(AND(VALUE(Q5)&gt;=94,VALUE(Q5)&lt;444), IF(VALUE(P5)&gt;=2,"***","**"),"*"),"")</f>
        <v/>
      </c>
      <c r="AE5" s="44"/>
      <c r="AF5" s="45"/>
      <c r="AG5" s="63" t="str">
        <f>IF(OR(F5&lt;1401,F5&gt;=1600),IF(AND(OR(AB5="*",AB5="***",AB5="E*",AB5="E***"),P5&gt;=2,T5&gt;-2.1),IF(AND(ISNUMBER(BD5),VALUE(BD5)&gt;2),"**","*"),""),"")</f>
        <v/>
      </c>
      <c r="AH5" s="30">
        <v>8</v>
      </c>
      <c r="AI5" s="47">
        <v>78</v>
      </c>
      <c r="AJ5" s="48" t="str">
        <f>IF(AND(S5&gt;=2,T5&gt;=0),IF(AND(ISNUMBER(BD5),VALUE(BD5)&gt;=3),IF(LEN(AQ5)&gt;0,"***","**"),"*"),"")</f>
        <v/>
      </c>
      <c r="AK5" s="42" t="str">
        <f>IF(AND(S5&gt;=3,AND(OR(AND(I5&lt;=7,I5-K5&gt;=3),AND(K5&lt;=7,K5-M5&gt;=3)),N5&lt;=4)),6,IF(S5&gt;=3,"3T",IF(AND(OR(AND(I5&lt;=7,I5-K5&gt;=3),AND(K5&lt;=7,K5-M5&gt;=3)),N5&lt;=4),"3P","")))</f>
        <v/>
      </c>
      <c r="AL5" s="46" t="str">
        <f>IF(OR(K5-M5&gt;=5,T5&gt;4.9,AND(K5-M5&gt;=1,T5&gt;5)),IF(P5&lt;-3,"***",IF(P5&lt;0,"**","*")),"")</f>
        <v/>
      </c>
      <c r="AM5" s="40">
        <v>78</v>
      </c>
      <c r="AN5" s="49" t="str">
        <f>CONCATENATE(IF(AND(OR(M5=1,M5=2,M5=3,M5=4),Q5&gt;=97.5),"G",IF(OR(AND(N5&lt;=3,M5&lt;8,T5&gt;-1.6,Q5&gt;=95,Q5&lt;300),AND(OR(M5=1,M5=2,M5=3),Q5&lt;97.5)),"GR","")),"*")</f>
        <v>*</v>
      </c>
      <c r="AO5" s="29">
        <v>0</v>
      </c>
      <c r="AP5" s="28"/>
      <c r="AQ5" s="28"/>
      <c r="AR5" s="28"/>
      <c r="AS5" s="28"/>
      <c r="AT5" s="50" t="str">
        <f>IF(LEN(AN5)&gt;0,IF(AL5="**","$",IF(AL5="***",IF(LEN(AQ5)&gt;0,"$$$","$$"), "")), "")</f>
        <v/>
      </c>
      <c r="AU5" s="48" t="str">
        <f>CONCATENATE(IF(LEN(AN5)&gt;0,IF(AND(AD5="**",AB5="*"),IF(LEN(AQ5)&gt;0,"$$$","$$"),IF(AJ5="***","$$$",IF(AND(AJ5="**",AB5="*"),"$$",IF(AND(OR(AD5="**",AD5="***"),LEN(AQ5)&gt;0),"$$","")))),IF(AND(OR(AD5="**",AD5="***"),LEN(AQ5)&gt;0),"$$","")),IF(AND(T5&lt;2,AQ5="#"),"#",""))</f>
        <v/>
      </c>
      <c r="AV5" s="48" t="str">
        <f>IF(LEN(AN5)&gt;0,IF(AG5="**","$$",IF(AG5="***","$$$",IF(AD5="***",IF(OR(AB5="***",LEN(AQ5)&gt;0),"$$$",""),""))),"")</f>
        <v/>
      </c>
      <c r="AW5" s="26" t="s">
        <v>229</v>
      </c>
      <c r="AX5" s="64">
        <v>36</v>
      </c>
      <c r="AY5" s="52">
        <v>1216</v>
      </c>
      <c r="AZ5" s="24" t="s">
        <v>59</v>
      </c>
      <c r="BA5" s="29">
        <v>87</v>
      </c>
      <c r="BB5" s="53">
        <v>89.013333333333307</v>
      </c>
      <c r="BC5" s="54" t="s">
        <v>2419</v>
      </c>
      <c r="BD5" s="29">
        <v>2</v>
      </c>
      <c r="BE5" s="55"/>
      <c r="BF5" s="55"/>
      <c r="BG5" s="55"/>
      <c r="BH5" s="55"/>
      <c r="BI5" s="190" t="s">
        <v>2420</v>
      </c>
      <c r="BJ5" s="68" t="s">
        <v>2421</v>
      </c>
      <c r="BK5" s="68" t="s">
        <v>2422</v>
      </c>
      <c r="BL5" s="69" t="s">
        <v>780</v>
      </c>
      <c r="BM5" s="68" t="s">
        <v>595</v>
      </c>
      <c r="BN5" s="68" t="s">
        <v>2423</v>
      </c>
      <c r="BO5" s="17"/>
      <c r="BP5" s="29">
        <v>135</v>
      </c>
      <c r="BQ5" s="29">
        <v>0</v>
      </c>
      <c r="BR5" s="56">
        <v>96.75</v>
      </c>
      <c r="BS5" s="57" t="s">
        <v>75</v>
      </c>
      <c r="BT5" s="26"/>
      <c r="BU5" s="26"/>
      <c r="BV5" s="26"/>
      <c r="BW5" s="26"/>
      <c r="BX5" s="17"/>
      <c r="BY5" s="17"/>
      <c r="BZ5" s="49" t="str">
        <f>IF(AND(S5&gt;=3,AND(OR(AND(I5&lt;=7,I5-K5&gt;=3),AND(K5&lt;=7,K5-M5&gt;=3)),N5&lt;=4)),6,IF(S5&gt;=3,"3T",IF(AND(OR(AND(I5&lt;=7,I5-K5&gt;=3),AND(K5&lt;=7,K5-M5&gt;=3)),N5&lt;=4),"3P","")))</f>
        <v/>
      </c>
    </row>
    <row r="6" spans="1:78" ht="18" customHeight="1" x14ac:dyDescent="0.25">
      <c r="A6" s="162"/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  <c r="AW6" s="155"/>
      <c r="AX6" s="155"/>
      <c r="AY6" s="155"/>
      <c r="AZ6" s="155"/>
      <c r="BA6" s="155"/>
      <c r="BB6" s="155"/>
      <c r="BC6" s="155"/>
      <c r="BD6" s="155"/>
      <c r="BE6" s="155"/>
      <c r="BF6" s="155"/>
      <c r="BG6" s="155"/>
      <c r="BH6" s="155"/>
      <c r="BI6" s="155"/>
      <c r="BJ6" s="155"/>
      <c r="BK6" s="155"/>
      <c r="BL6" s="155"/>
      <c r="BM6" s="155"/>
      <c r="BN6" s="155"/>
      <c r="BO6" s="155"/>
      <c r="BP6" s="155"/>
      <c r="BQ6" s="155"/>
      <c r="BR6" s="155"/>
      <c r="BS6" s="155"/>
      <c r="BT6" s="155"/>
      <c r="BU6" s="155"/>
      <c r="BV6" s="155"/>
      <c r="BW6" s="155"/>
      <c r="BX6" s="155"/>
      <c r="BY6" s="17"/>
      <c r="BZ6" s="49"/>
    </row>
    <row r="7" spans="1:78" ht="36" customHeight="1" x14ac:dyDescent="0.25">
      <c r="A7" s="17"/>
      <c r="B7" s="173" t="s">
        <v>67</v>
      </c>
      <c r="C7" s="173"/>
      <c r="D7" s="17"/>
      <c r="E7" s="17"/>
      <c r="F7" s="17"/>
      <c r="G7" s="17"/>
      <c r="H7" s="17"/>
      <c r="I7" s="89" t="s">
        <v>150</v>
      </c>
      <c r="J7" s="17"/>
      <c r="K7" s="17"/>
      <c r="L7" s="17"/>
      <c r="M7" s="17"/>
      <c r="N7" s="17"/>
      <c r="O7" s="17"/>
      <c r="P7" s="17"/>
      <c r="Q7" s="165" t="s">
        <v>562</v>
      </c>
      <c r="R7" s="165"/>
      <c r="S7" s="17"/>
      <c r="T7" s="90" t="s">
        <v>477</v>
      </c>
      <c r="U7" s="17"/>
      <c r="V7" s="17"/>
      <c r="W7" s="17"/>
      <c r="X7" s="91">
        <v>76</v>
      </c>
      <c r="Y7" s="92" t="s">
        <v>201</v>
      </c>
      <c r="Z7" s="93">
        <v>42</v>
      </c>
      <c r="AA7" s="94">
        <v>0</v>
      </c>
      <c r="AB7" s="17"/>
      <c r="AC7" s="17"/>
      <c r="AD7" s="17"/>
      <c r="AE7" s="17"/>
      <c r="AF7" s="17"/>
      <c r="AG7" s="17"/>
      <c r="AH7" s="17"/>
      <c r="AI7" s="91">
        <v>76</v>
      </c>
      <c r="AJ7" s="17"/>
      <c r="AK7" s="17"/>
      <c r="AL7" s="17"/>
      <c r="AM7" s="91">
        <v>76</v>
      </c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66">
        <v>10</v>
      </c>
      <c r="AY7" s="95">
        <v>1210</v>
      </c>
      <c r="AZ7" s="17"/>
      <c r="BA7" s="17"/>
      <c r="BB7" s="17"/>
      <c r="BC7" s="17"/>
      <c r="BD7" s="17"/>
      <c r="BE7" s="17"/>
      <c r="BF7" s="17"/>
      <c r="BG7" s="17"/>
      <c r="BH7" s="17"/>
      <c r="BI7" s="187"/>
      <c r="BJ7" s="17"/>
      <c r="BK7" s="17"/>
      <c r="BL7" s="17"/>
      <c r="BM7" s="17"/>
      <c r="BN7" s="17"/>
      <c r="BO7" s="17"/>
      <c r="BP7" s="92" t="s">
        <v>201</v>
      </c>
      <c r="BQ7" s="17"/>
      <c r="BR7" s="17"/>
      <c r="BS7" s="17"/>
      <c r="BT7" s="17"/>
      <c r="BU7" s="17"/>
      <c r="BV7" s="17"/>
      <c r="BW7" s="17"/>
      <c r="BX7" s="29">
        <v>0</v>
      </c>
      <c r="BY7" s="26" t="s">
        <v>149</v>
      </c>
      <c r="BZ7" s="17"/>
    </row>
    <row r="8" spans="1:78" x14ac:dyDescent="0.25">
      <c r="A8" s="17"/>
      <c r="B8" s="173"/>
      <c r="C8" s="173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68" t="s">
        <v>2424</v>
      </c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  <c r="AK8" s="168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67"/>
      <c r="AY8" s="105" t="s">
        <v>202</v>
      </c>
      <c r="AZ8" s="17"/>
      <c r="BA8" s="17"/>
      <c r="BB8" s="17"/>
      <c r="BC8" s="17"/>
      <c r="BD8" s="17"/>
      <c r="BE8" s="17"/>
      <c r="BF8" s="17"/>
      <c r="BG8" s="17"/>
      <c r="BH8" s="17"/>
      <c r="BI8" s="18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</row>
    <row r="9" spans="1:78" ht="30" customHeight="1" x14ac:dyDescent="0.25">
      <c r="A9" s="172" t="s">
        <v>2425</v>
      </c>
      <c r="B9" s="153"/>
      <c r="C9" s="153"/>
      <c r="D9" s="153"/>
      <c r="E9" s="153"/>
      <c r="F9" s="153"/>
      <c r="G9" s="153"/>
      <c r="H9" s="153"/>
      <c r="I9" s="153"/>
      <c r="J9" s="153"/>
      <c r="K9" s="153"/>
      <c r="L9" s="153"/>
      <c r="M9" s="153"/>
      <c r="N9" s="153"/>
      <c r="O9" s="153"/>
      <c r="P9" s="153"/>
      <c r="Q9" s="153"/>
      <c r="R9" s="153"/>
      <c r="S9" s="153"/>
      <c r="T9" s="153"/>
      <c r="U9" s="153"/>
      <c r="V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3"/>
      <c r="AO9" s="153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3"/>
      <c r="BW9" s="153"/>
      <c r="BX9" s="153"/>
      <c r="BY9" s="17"/>
      <c r="BZ9" s="17"/>
    </row>
    <row r="10" spans="1:78" x14ac:dyDescent="0.25">
      <c r="A10" s="18" t="s">
        <v>1</v>
      </c>
      <c r="B10" s="18" t="s">
        <v>2</v>
      </c>
      <c r="C10" s="18" t="s">
        <v>3</v>
      </c>
      <c r="D10" s="19"/>
      <c r="E10" s="19"/>
      <c r="F10" s="18" t="s">
        <v>4</v>
      </c>
      <c r="G10" s="20" t="s">
        <v>5</v>
      </c>
      <c r="H10" s="21" t="s">
        <v>6</v>
      </c>
      <c r="I10" s="154" t="s">
        <v>7</v>
      </c>
      <c r="J10" s="155"/>
      <c r="K10" s="155"/>
      <c r="L10" s="155"/>
      <c r="M10" s="155"/>
      <c r="N10" s="155"/>
      <c r="O10" s="21" t="s">
        <v>8</v>
      </c>
      <c r="P10" s="21" t="s">
        <v>9</v>
      </c>
      <c r="Q10" s="22" t="s">
        <v>10</v>
      </c>
      <c r="R10" s="22" t="s">
        <v>11</v>
      </c>
      <c r="S10" s="21" t="s">
        <v>12</v>
      </c>
      <c r="T10" s="21" t="s">
        <v>13</v>
      </c>
      <c r="U10" s="21" t="s">
        <v>14</v>
      </c>
      <c r="V10" s="21" t="s">
        <v>15</v>
      </c>
      <c r="W10" s="23" t="s">
        <v>16</v>
      </c>
      <c r="X10" s="21" t="s">
        <v>17</v>
      </c>
      <c r="Y10" s="21" t="s">
        <v>18</v>
      </c>
      <c r="Z10" s="21" t="s">
        <v>19</v>
      </c>
      <c r="AA10" s="21" t="s">
        <v>20</v>
      </c>
      <c r="AB10" s="21" t="s">
        <v>21</v>
      </c>
      <c r="AC10" s="21" t="s">
        <v>22</v>
      </c>
      <c r="AD10" s="21" t="s">
        <v>23</v>
      </c>
      <c r="AE10" s="21" t="s">
        <v>24</v>
      </c>
      <c r="AF10" s="21" t="s">
        <v>25</v>
      </c>
      <c r="AG10" s="21" t="s">
        <v>26</v>
      </c>
      <c r="AH10" s="21" t="s">
        <v>5</v>
      </c>
      <c r="AI10" s="21" t="s">
        <v>17</v>
      </c>
      <c r="AJ10" s="21" t="s">
        <v>27</v>
      </c>
      <c r="AK10" s="21" t="s">
        <v>28</v>
      </c>
      <c r="AL10" s="21" t="s">
        <v>29</v>
      </c>
      <c r="AM10" s="21" t="s">
        <v>17</v>
      </c>
      <c r="AN10" s="21" t="s">
        <v>30</v>
      </c>
      <c r="AO10" s="21" t="s">
        <v>31</v>
      </c>
      <c r="AP10" s="21" t="s">
        <v>32</v>
      </c>
      <c r="AQ10" s="21" t="s">
        <v>33</v>
      </c>
      <c r="AR10" s="21" t="s">
        <v>34</v>
      </c>
      <c r="AS10" s="21" t="s">
        <v>35</v>
      </c>
      <c r="AT10" s="21" t="s">
        <v>36</v>
      </c>
      <c r="AU10" s="21" t="s">
        <v>37</v>
      </c>
      <c r="AV10" s="21" t="s">
        <v>38</v>
      </c>
      <c r="AW10" s="21" t="s">
        <v>6</v>
      </c>
      <c r="AX10" s="21" t="s">
        <v>39</v>
      </c>
      <c r="AY10" s="21" t="s">
        <v>40</v>
      </c>
      <c r="AZ10" s="24" t="s">
        <v>41</v>
      </c>
      <c r="BA10" s="21" t="s">
        <v>42</v>
      </c>
      <c r="BB10" s="21" t="s">
        <v>43</v>
      </c>
      <c r="BC10" s="21" t="s">
        <v>44</v>
      </c>
      <c r="BD10" s="21" t="s">
        <v>45</v>
      </c>
      <c r="BE10" s="21" t="s">
        <v>46</v>
      </c>
      <c r="BF10" s="21" t="s">
        <v>47</v>
      </c>
      <c r="BG10" s="21" t="s">
        <v>48</v>
      </c>
      <c r="BH10" s="21" t="s">
        <v>49</v>
      </c>
      <c r="BI10" s="186"/>
      <c r="BJ10" s="25"/>
      <c r="BK10" s="25"/>
      <c r="BL10" s="25"/>
      <c r="BM10" s="25"/>
      <c r="BN10" s="25"/>
      <c r="BO10" s="25"/>
      <c r="BP10" s="21" t="s">
        <v>18</v>
      </c>
      <c r="BQ10" s="21" t="s">
        <v>31</v>
      </c>
      <c r="BR10" s="21" t="s">
        <v>50</v>
      </c>
      <c r="BS10" s="21" t="s">
        <v>51</v>
      </c>
      <c r="BT10" s="25"/>
      <c r="BU10" s="25"/>
      <c r="BV10" s="21" t="s">
        <v>24</v>
      </c>
      <c r="BW10" s="21" t="s">
        <v>16</v>
      </c>
      <c r="BX10" s="21" t="s">
        <v>52</v>
      </c>
      <c r="BY10" s="21" t="s">
        <v>53</v>
      </c>
      <c r="BZ10" s="21" t="s">
        <v>28</v>
      </c>
    </row>
    <row r="11" spans="1:78" ht="46.5" x14ac:dyDescent="0.25">
      <c r="A11" s="26" t="s">
        <v>2426</v>
      </c>
      <c r="B11" s="26" t="s">
        <v>210</v>
      </c>
      <c r="C11" s="27" t="s">
        <v>844</v>
      </c>
      <c r="D11" s="28"/>
      <c r="E11" s="28"/>
      <c r="F11" s="58">
        <v>1400</v>
      </c>
      <c r="G11" s="80">
        <v>4</v>
      </c>
      <c r="H11" s="31" t="s">
        <v>6</v>
      </c>
      <c r="I11" s="32">
        <v>5</v>
      </c>
      <c r="J11" s="33">
        <v>4</v>
      </c>
      <c r="K11" s="32">
        <v>5</v>
      </c>
      <c r="L11" s="33">
        <v>2</v>
      </c>
      <c r="M11" s="32">
        <v>7</v>
      </c>
      <c r="N11" s="33">
        <v>3</v>
      </c>
      <c r="O11" s="29">
        <v>3.8500000000000201</v>
      </c>
      <c r="P11" s="60">
        <v>3.33333333333444E-2</v>
      </c>
      <c r="Q11" s="35">
        <v>96.884721671571697</v>
      </c>
      <c r="R11" s="36">
        <v>0.94236083578586305</v>
      </c>
      <c r="S11" s="37">
        <v>2</v>
      </c>
      <c r="T11" s="61">
        <v>-1.25</v>
      </c>
      <c r="U11" s="29">
        <v>0.15000000000000599</v>
      </c>
      <c r="V11" s="60">
        <v>-0.74999999999999301</v>
      </c>
      <c r="W11" s="39" t="s">
        <v>79</v>
      </c>
      <c r="X11" s="40">
        <v>87</v>
      </c>
      <c r="Y11" s="72">
        <v>122</v>
      </c>
      <c r="Z11" s="17"/>
      <c r="AA11" s="26" t="s">
        <v>64</v>
      </c>
      <c r="AB11" s="41" t="s">
        <v>65</v>
      </c>
      <c r="AC11" s="42" t="str">
        <f>"" &amp; IF(AND(S11&lt;=-1.5,NOT(ISBLANK(AQ11))),"Z","")</f>
        <v/>
      </c>
      <c r="AD11" s="43" t="str">
        <f>IF(AND(ISNUMBER(BD11),VALUE(BD11)&gt;=3,VALUE(T11)&gt;=-0.5),IF(AND(VALUE(Q11)&gt;=94,VALUE(Q11)&lt;444), IF(VALUE(P11)&gt;=2,"***","**"),"*"),"")</f>
        <v/>
      </c>
      <c r="AE11" s="44"/>
      <c r="AF11" s="45" t="s">
        <v>233</v>
      </c>
      <c r="AG11" s="63" t="str">
        <f>IF(OR(F11&lt;1401,F11&gt;=1600),IF(AND(OR(AB11="*",AB11="***",AB11="E*",AB11="E***"),P11&gt;=2,T11&gt;-2.1),IF(AND(ISNUMBER(BD11),VALUE(BD11)&gt;2),"**","*"),""),"")</f>
        <v/>
      </c>
      <c r="AH11" s="30">
        <v>4</v>
      </c>
      <c r="AI11" s="47">
        <v>87</v>
      </c>
      <c r="AJ11" s="48" t="str">
        <f>IF(AND(S11&gt;=2,T11&gt;=0),IF(AND(ISNUMBER(BD11),VALUE(BD11)&gt;=3),IF(LEN(AQ11)&gt;0,"***","**"),"*"),"")</f>
        <v/>
      </c>
      <c r="AK11" s="42" t="str">
        <f>IF(AND(S11&gt;=3,AND(OR(AND(I11&lt;=7,I11-K11&gt;=3),AND(K11&lt;=7,K11-M11&gt;=3)),N11&lt;=4)),6,IF(S11&gt;=3,"3T",IF(AND(OR(AND(I11&lt;=7,I11-K11&gt;=3),AND(K11&lt;=7,K11-M11&gt;=3)),N11&lt;=4),"3P","")))</f>
        <v/>
      </c>
      <c r="AL11" s="46" t="str">
        <f>IF(OR(K11-M11&gt;=5,T11&gt;4.9,AND(K11-M11&gt;=1,T11&gt;5)),IF(P11&lt;-3,"***",IF(P11&lt;0,"**","*")),"")</f>
        <v/>
      </c>
      <c r="AM11" s="115" t="s">
        <v>2427</v>
      </c>
      <c r="AN11" s="49" t="str">
        <f>IF(AND(OR(M11=1,M11=2,M11=3,M11=4),Q11&gt;=97.5),"G",IF(OR(AND(N11&lt;=3,M11&lt;8,T11&gt;-1.6,Q11&gt;=95,Q11&lt;300),AND(OR(M11=1,M11=2,M11=3),Q11&lt;97.5)),"GR",""))</f>
        <v>GR</v>
      </c>
      <c r="AO11" s="29">
        <v>0</v>
      </c>
      <c r="AP11" s="28"/>
      <c r="AQ11" s="28"/>
      <c r="AR11" s="28"/>
      <c r="AS11" s="28"/>
      <c r="AT11" s="50" t="str">
        <f>IF(LEN(AN11)&gt;0,IF(AL11="**","$",IF(AL11="***",IF(LEN(AQ11)&gt;0,"$$$","$$"), "")), "")</f>
        <v/>
      </c>
      <c r="AU11" s="48" t="str">
        <f>CONCATENATE(IF(LEN(AN11)&gt;0,IF(AND(AD11="**",AB11="*"),IF(LEN(AQ11)&gt;0,"$$$","$$"),IF(AJ11="***","$$$",IF(AND(AJ11="**",AB11="*"),"$$",IF(AND(OR(AD11="**",AD11="***"),LEN(AQ11)&gt;0),"$$","")))),IF(AND(OR(AD11="**",AD11="***"),LEN(AQ11)&gt;0),"$$","")),IF(AND(T11&lt;2,AQ11="#"),"#",""))</f>
        <v/>
      </c>
      <c r="AV11" s="48" t="str">
        <f>IF(LEN(AN11)&gt;0,IF(AG11="**","$$",IF(AG11="***","$$$",IF(AD11="***",IF(OR(AB11="***",LEN(AQ11)&gt;0),"$$$",""),""))),"")</f>
        <v/>
      </c>
      <c r="AW11" s="26" t="s">
        <v>6</v>
      </c>
      <c r="AX11" s="51">
        <v>45</v>
      </c>
      <c r="AY11" s="52">
        <v>1176</v>
      </c>
      <c r="AZ11" s="24" t="s">
        <v>176</v>
      </c>
      <c r="BA11" s="29">
        <v>93.384721671571697</v>
      </c>
      <c r="BB11" s="66">
        <v>90.384721671571697</v>
      </c>
      <c r="BC11" s="54" t="s">
        <v>208</v>
      </c>
      <c r="BD11" s="29">
        <v>2</v>
      </c>
      <c r="BE11" s="55"/>
      <c r="BF11" s="55"/>
      <c r="BG11" s="55"/>
      <c r="BH11" s="55"/>
      <c r="BI11" s="187"/>
      <c r="BJ11" s="17"/>
      <c r="BK11" s="17"/>
      <c r="BL11" s="17"/>
      <c r="BM11" s="17"/>
      <c r="BN11" s="17"/>
      <c r="BO11" s="17"/>
      <c r="BP11" s="29">
        <v>122</v>
      </c>
      <c r="BQ11" s="29">
        <v>0</v>
      </c>
      <c r="BR11" s="56">
        <v>100</v>
      </c>
      <c r="BS11" s="57" t="s">
        <v>75</v>
      </c>
      <c r="BT11" s="26"/>
      <c r="BU11" s="26"/>
      <c r="BV11" s="26"/>
      <c r="BW11" s="26" t="s">
        <v>79</v>
      </c>
      <c r="BX11" s="17"/>
      <c r="BY11" s="17"/>
      <c r="BZ11" s="49" t="str">
        <f>IF(AND(S11&gt;=3,AND(OR(AND(I11&lt;=7,I11-K11&gt;=3),AND(K11&lt;=7,K11-M11&gt;=3)),N11&lt;=4)),6,IF(S11&gt;=3,"3T",IF(AND(OR(AND(I11&lt;=7,I11-K11&gt;=3),AND(K11&lt;=7,K11-M11&gt;=3)),N11&lt;=4),"3P","")))</f>
        <v/>
      </c>
    </row>
    <row r="12" spans="1:78" ht="46.5" x14ac:dyDescent="0.25">
      <c r="A12" s="26" t="s">
        <v>2426</v>
      </c>
      <c r="B12" s="26" t="s">
        <v>992</v>
      </c>
      <c r="C12" s="106" t="s">
        <v>804</v>
      </c>
      <c r="D12" s="28"/>
      <c r="E12" s="28"/>
      <c r="F12" s="29">
        <v>1650</v>
      </c>
      <c r="G12" s="30">
        <v>8</v>
      </c>
      <c r="H12" s="31" t="s">
        <v>6</v>
      </c>
      <c r="I12" s="59">
        <v>6</v>
      </c>
      <c r="J12" s="33">
        <v>4</v>
      </c>
      <c r="K12" s="59">
        <v>6</v>
      </c>
      <c r="L12" s="33">
        <v>3</v>
      </c>
      <c r="M12" s="59">
        <v>7</v>
      </c>
      <c r="N12" s="33">
        <v>5</v>
      </c>
      <c r="O12" s="29">
        <v>1.25</v>
      </c>
      <c r="P12" s="29">
        <v>3.8399999999999501</v>
      </c>
      <c r="Q12" s="35">
        <v>99.640829315848407</v>
      </c>
      <c r="R12" s="36">
        <v>3.6204146579241598</v>
      </c>
      <c r="S12" s="37">
        <v>1</v>
      </c>
      <c r="T12" s="61">
        <v>-1.5</v>
      </c>
      <c r="U12" s="29">
        <v>0.29999999999999399</v>
      </c>
      <c r="V12" s="29">
        <v>-0.89999999999999902</v>
      </c>
      <c r="W12" s="39" t="s">
        <v>79</v>
      </c>
      <c r="X12" s="40">
        <v>85</v>
      </c>
      <c r="Y12" s="72">
        <v>120</v>
      </c>
      <c r="Z12" s="29">
        <v>25</v>
      </c>
      <c r="AA12" s="26" t="s">
        <v>230</v>
      </c>
      <c r="AB12" s="41" t="s">
        <v>92</v>
      </c>
      <c r="AC12" s="42" t="str">
        <f>"i" &amp; IF(AND(S12&lt;=-1.5,NOT(ISBLANK(AQ12))),"Z","")</f>
        <v>i</v>
      </c>
      <c r="AD12" s="43" t="str">
        <f>IF(AND(ISNUMBER(BD12),VALUE(BD12)&gt;=3,VALUE(T12)&gt;=-0.5),IF(AND(VALUE(Q12)&gt;=94,VALUE(Q12)&lt;444), IF(VALUE(P12)&gt;=2,"***","**"),"*"),"")</f>
        <v/>
      </c>
      <c r="AE12" s="44"/>
      <c r="AF12" s="45" t="s">
        <v>82</v>
      </c>
      <c r="AG12" s="63" t="str">
        <f>IF(OR(F12&lt;1401,F12&gt;=1600),IF(AND(OR(AB12="*",AB12="***",AB12="E*",AB12="E***"),P12&gt;=2,T12&gt;-2.1),IF(AND(ISNUMBER(BD12),VALUE(BD12)&gt;2),"**","*"),""),"")</f>
        <v>*</v>
      </c>
      <c r="AH12" s="30">
        <v>8</v>
      </c>
      <c r="AI12" s="47">
        <v>85</v>
      </c>
      <c r="AJ12" s="48" t="str">
        <f>IF(AND(S12&gt;=2,T12&gt;=0),IF(AND(ISNUMBER(BD12),VALUE(BD12)&gt;=3),IF(LEN(AQ12)&gt;0,"***","**"),"*"),"")</f>
        <v/>
      </c>
      <c r="AK12" s="42" t="str">
        <f>IF(AND(S12&gt;=3,AND(OR(AND(I12&lt;=7,I12-K12&gt;=3),AND(K12&lt;=7,K12-M12&gt;=3)),N12&lt;=4)),6,IF(S12&gt;=3,"3T",IF(AND(OR(AND(I12&lt;=7,I12-K12&gt;=3),AND(K12&lt;=7,K12-M12&gt;=3)),N12&lt;=4),"3P","")))</f>
        <v/>
      </c>
      <c r="AL12" s="46" t="str">
        <f>IF(OR(K12-M12&gt;=5,T12&gt;4.9,AND(K12-M12&gt;=1,T12&gt;5)),IF(P12&lt;-3,"***",IF(P12&lt;0,"**","*")),"")</f>
        <v/>
      </c>
      <c r="AM12" s="115" t="s">
        <v>2428</v>
      </c>
      <c r="AN12" s="26" t="s">
        <v>30</v>
      </c>
      <c r="AO12" s="29">
        <v>0</v>
      </c>
      <c r="AP12" s="28"/>
      <c r="AQ12" s="28"/>
      <c r="AR12" s="28"/>
      <c r="AS12" s="28"/>
      <c r="AT12" s="50" t="str">
        <f>IF(LEN(AN12)&gt;0,IF(AL12="**","$",IF(AL12="***",IF(LEN(AQ12)&gt;0,"$$$","$$"), "")), "")</f>
        <v/>
      </c>
      <c r="AU12" s="48" t="str">
        <f>CONCATENATE(IF(LEN(AN12)&gt;0,IF(AND(AD12="**",AB12="*"),IF(LEN(AQ12)&gt;0,"$$$","$$"),IF(AJ12="***","$$$",IF(AND(AJ12="**",AB12="*"),"$$",IF(AND(OR(AD12="**",AD12="***"),LEN(AQ12)&gt;0),"$$","")))),IF(AND(OR(AD12="**",AD12="***"),LEN(AQ12)&gt;0),"$$","")),IF(AND(T12&lt;2,AQ12="#"),"#",""))</f>
        <v/>
      </c>
      <c r="AV12" s="48" t="str">
        <f>IF(LEN(AN12)&gt;0,IF(AG12="**","$$",IF(AG12="***","$$$",IF(AD12="***",IF(OR(AB12="***",LEN(AQ12)&gt;0),"$$$",""),""))),"")</f>
        <v/>
      </c>
      <c r="AW12" s="26" t="s">
        <v>6</v>
      </c>
      <c r="AX12" s="51">
        <v>39</v>
      </c>
      <c r="AY12" s="52">
        <v>1177</v>
      </c>
      <c r="AZ12" s="24" t="s">
        <v>355</v>
      </c>
      <c r="BA12" s="29">
        <v>94.5</v>
      </c>
      <c r="BB12" s="53">
        <v>94.366666666666703</v>
      </c>
      <c r="BC12" s="54" t="s">
        <v>2429</v>
      </c>
      <c r="BD12" s="29">
        <v>2</v>
      </c>
      <c r="BE12" s="55"/>
      <c r="BF12" s="55"/>
      <c r="BG12" s="55"/>
      <c r="BH12" s="55"/>
      <c r="BI12" s="187"/>
      <c r="BJ12" s="17"/>
      <c r="BK12" s="17"/>
      <c r="BL12" s="17"/>
      <c r="BM12" s="17"/>
      <c r="BN12" s="17"/>
      <c r="BO12" s="17"/>
      <c r="BP12" s="29">
        <v>120</v>
      </c>
      <c r="BQ12" s="29">
        <v>0</v>
      </c>
      <c r="BR12" s="56">
        <v>98.3</v>
      </c>
      <c r="BS12" s="57" t="s">
        <v>75</v>
      </c>
      <c r="BT12" s="26"/>
      <c r="BU12" s="26"/>
      <c r="BV12" s="26"/>
      <c r="BW12" s="26" t="s">
        <v>79</v>
      </c>
      <c r="BX12" s="17"/>
      <c r="BY12" s="17"/>
      <c r="BZ12" s="49" t="str">
        <f>IF(AND(S12&gt;=3,AND(OR(AND(I12&lt;=7,I12-K12&gt;=3),AND(K12&lt;=7,K12-M12&gt;=3)),N12&lt;=4)),6,IF(S12&gt;=3,"3T",IF(AND(OR(AND(I12&lt;=7,I12-K12&gt;=3),AND(K12&lt;=7,K12-M12&gt;=3)),N12&lt;=4),"3P","")))</f>
        <v/>
      </c>
    </row>
    <row r="13" spans="1:78" ht="46.5" x14ac:dyDescent="0.25">
      <c r="A13" s="26" t="s">
        <v>2426</v>
      </c>
      <c r="B13" s="26" t="s">
        <v>816</v>
      </c>
      <c r="C13" s="27" t="s">
        <v>904</v>
      </c>
      <c r="D13" s="28" t="s">
        <v>817</v>
      </c>
      <c r="E13" s="28"/>
      <c r="F13" s="58">
        <v>1400</v>
      </c>
      <c r="G13" s="30">
        <v>5</v>
      </c>
      <c r="H13" s="31" t="s">
        <v>818</v>
      </c>
      <c r="I13" s="32">
        <v>7</v>
      </c>
      <c r="J13" s="33">
        <v>4</v>
      </c>
      <c r="K13" s="32">
        <v>9</v>
      </c>
      <c r="L13" s="33">
        <v>4</v>
      </c>
      <c r="M13" s="32">
        <v>10</v>
      </c>
      <c r="N13" s="33">
        <v>8</v>
      </c>
      <c r="O13" s="29">
        <v>1.6499999999999899</v>
      </c>
      <c r="P13" s="37">
        <v>2.8499999999999801</v>
      </c>
      <c r="Q13" s="35">
        <v>89.624451761467995</v>
      </c>
      <c r="R13" s="36">
        <v>1.4622258807340001</v>
      </c>
      <c r="S13" s="37">
        <v>1</v>
      </c>
      <c r="T13" s="61">
        <v>-4.5</v>
      </c>
      <c r="U13" s="29">
        <v>-4.75</v>
      </c>
      <c r="V13" s="60">
        <v>-8.4</v>
      </c>
      <c r="W13" s="39" t="s">
        <v>79</v>
      </c>
      <c r="X13" s="62">
        <v>83</v>
      </c>
      <c r="Y13" s="29">
        <v>118</v>
      </c>
      <c r="Z13" s="29">
        <v>18</v>
      </c>
      <c r="AA13" s="26" t="s">
        <v>57</v>
      </c>
      <c r="AB13" s="41" t="s">
        <v>58</v>
      </c>
      <c r="AC13" s="42" t="str">
        <f>"" &amp; IF(AND(S13&lt;=-1.5,NOT(ISBLANK(AQ13))),"Z","")</f>
        <v/>
      </c>
      <c r="AD13" s="48" t="str">
        <f>IF(AND(ISNUMBER(BD13),VALUE(BD13)&gt;=3,VALUE(T13)&gt;=-0.5),IF(AND(VALUE(Q13)&gt;=94,VALUE(Q13)&lt;444), IF(VALUE(P13)&gt;=2,"***","**"),"*"),"")</f>
        <v/>
      </c>
      <c r="AE13" s="44"/>
      <c r="AF13" s="45"/>
      <c r="AG13" s="63" t="str">
        <f>IF(OR(F13&lt;1401,F13&gt;=1600),IF(AND(OR(AB13="*",AB13="***",AB13="E*",AB13="E***"),P13&gt;=2,T13&gt;-2.1),IF(AND(ISNUMBER(BD13),VALUE(BD13)&gt;2),"**","*"),""),"")</f>
        <v/>
      </c>
      <c r="AH13" s="30">
        <v>5</v>
      </c>
      <c r="AI13" s="62">
        <v>83</v>
      </c>
      <c r="AJ13" s="48" t="str">
        <f>IF(AND(S13&gt;=2,T13&gt;=0),IF(AND(ISNUMBER(BD13),VALUE(BD13)&gt;=3),IF(LEN(AQ13)&gt;0,"***","**"),"*"),"")</f>
        <v/>
      </c>
      <c r="AK13" s="42" t="str">
        <f>IF(AND(S13&gt;=3,AND(OR(AND(I13&lt;=7,I13-K13&gt;=3),AND(K13&lt;=7,K13-M13&gt;=3)),N13&lt;=4)),6,IF(S13&gt;=3,"3T",IF(AND(OR(AND(I13&lt;=7,I13-K13&gt;=3),AND(K13&lt;=7,K13-M13&gt;=3)),N13&lt;=4),"3P","")))</f>
        <v/>
      </c>
      <c r="AL13" s="63" t="str">
        <f>IF(OR(K13-M13&gt;=5,T13&gt;4.9,AND(K13-M13&gt;=1,T13&gt;5)),IF(P13&lt;-3,"***",IF(P13&lt;0,"**","*")),"")</f>
        <v/>
      </c>
      <c r="AM13" s="62">
        <v>83</v>
      </c>
      <c r="AN13" s="49" t="str">
        <f>IF(AND(OR(M13=1,M13=2,M13=3,M13=4),Q13&gt;=97.5),"G",IF(OR(AND(N13&lt;=3,M13&lt;8,T13&gt;-1.6,Q13&gt;=95,Q13&lt;300),AND(OR(M13=1,M13=2,M13=3),Q13&lt;97.5)),"GR",""))</f>
        <v/>
      </c>
      <c r="AO13" s="29">
        <v>-2</v>
      </c>
      <c r="AP13" s="28"/>
      <c r="AQ13" s="28"/>
      <c r="AR13" s="28"/>
      <c r="AS13" s="28"/>
      <c r="AT13" s="50" t="str">
        <f>IF(LEN(AN13)&gt;0,IF(AL13="**","$",IF(AL13="***",IF(LEN(AQ13)&gt;0,"$$$","$$"), "")), "")</f>
        <v/>
      </c>
      <c r="AU13" s="48" t="str">
        <f>CONCATENATE(IF(LEN(AN13)&gt;0,IF(AND(AD13="**",AB13="*"),IF(LEN(AQ13)&gt;0,"$$$","$$"),IF(AJ13="***","$$$",IF(AND(AJ13="**",AB13="*"),"$$",IF(AND(OR(AD13="**",AD13="***"),LEN(AQ13)&gt;0),"$$","")))),IF(AND(OR(AD13="**",AD13="***"),LEN(AQ13)&gt;0),"$$","")),IF(AND(T13&lt;2,AQ13="#"),"#",""))</f>
        <v/>
      </c>
      <c r="AV13" s="48" t="str">
        <f>IF(LEN(AN13)&gt;0,IF(AG13="**","$$",IF(AG13="***","$$$",IF(AD13="***",IF(OR(AB13="***",LEN(AQ13)&gt;0),"$$$",""),""))),"")</f>
        <v/>
      </c>
      <c r="AW13" s="26" t="s">
        <v>818</v>
      </c>
      <c r="AX13" s="64">
        <v>66</v>
      </c>
      <c r="AY13" s="65">
        <v>1161</v>
      </c>
      <c r="AZ13" s="24" t="s">
        <v>59</v>
      </c>
      <c r="BA13" s="29">
        <v>84.424451761468006</v>
      </c>
      <c r="BB13" s="66">
        <v>81.893785094801302</v>
      </c>
      <c r="BC13" s="54" t="s">
        <v>2430</v>
      </c>
      <c r="BD13" s="29">
        <v>2</v>
      </c>
      <c r="BE13" s="55"/>
      <c r="BF13" s="55"/>
      <c r="BG13" s="55"/>
      <c r="BH13" s="55"/>
      <c r="BI13" s="187"/>
      <c r="BJ13" s="17"/>
      <c r="BK13" s="17"/>
      <c r="BL13" s="17"/>
      <c r="BM13" s="17"/>
      <c r="BN13" s="17"/>
      <c r="BO13" s="17"/>
      <c r="BP13" s="29">
        <v>118</v>
      </c>
      <c r="BQ13" s="29">
        <v>-2</v>
      </c>
      <c r="BR13" s="56">
        <v>97.8</v>
      </c>
      <c r="BS13" s="76" t="s">
        <v>126</v>
      </c>
      <c r="BT13" s="26" t="s">
        <v>817</v>
      </c>
      <c r="BU13" s="26"/>
      <c r="BV13" s="26"/>
      <c r="BW13" s="26" t="s">
        <v>79</v>
      </c>
      <c r="BX13" s="17"/>
      <c r="BY13" s="17"/>
      <c r="BZ13" s="49" t="str">
        <f>IF(AND(S13&gt;=3,AND(OR(AND(I13&lt;=7,I13-K13&gt;=3),AND(K13&lt;=7,K13-M13&gt;=3)),N13&lt;=4)),6,IF(S13&gt;=3,"3T",IF(AND(OR(AND(I13&lt;=7,I13-K13&gt;=3),AND(K13&lt;=7,K13-M13&gt;=3)),N13&lt;=4),"3P","")))</f>
        <v/>
      </c>
    </row>
    <row r="14" spans="1:78" ht="15.95" customHeight="1" x14ac:dyDescent="0.25">
      <c r="A14" s="162"/>
      <c r="B14" s="155"/>
      <c r="C14" s="155"/>
      <c r="D14" s="155"/>
      <c r="E14" s="155"/>
      <c r="F14" s="155"/>
      <c r="G14" s="155"/>
      <c r="H14" s="155"/>
      <c r="I14" s="155"/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55"/>
      <c r="U14" s="155"/>
      <c r="V14" s="155"/>
      <c r="W14" s="155"/>
      <c r="X14" s="155"/>
      <c r="Y14" s="155"/>
      <c r="Z14" s="155"/>
      <c r="AA14" s="155"/>
      <c r="AB14" s="155"/>
      <c r="AC14" s="155"/>
      <c r="AD14" s="155"/>
      <c r="AE14" s="155"/>
      <c r="AF14" s="155"/>
      <c r="AG14" s="155"/>
      <c r="AH14" s="155"/>
      <c r="AI14" s="155"/>
      <c r="AJ14" s="155"/>
      <c r="AK14" s="155"/>
      <c r="AL14" s="155"/>
      <c r="AM14" s="155"/>
      <c r="AN14" s="155"/>
      <c r="AO14" s="155"/>
      <c r="AP14" s="155"/>
      <c r="AQ14" s="155"/>
      <c r="AR14" s="155"/>
      <c r="AS14" s="155"/>
      <c r="AT14" s="155"/>
      <c r="AU14" s="155"/>
      <c r="AV14" s="155"/>
      <c r="AW14" s="155"/>
      <c r="AX14" s="155"/>
      <c r="AY14" s="155"/>
      <c r="AZ14" s="155"/>
      <c r="BA14" s="155"/>
      <c r="BB14" s="155"/>
      <c r="BC14" s="155"/>
      <c r="BD14" s="155"/>
      <c r="BE14" s="155"/>
      <c r="BF14" s="155"/>
      <c r="BG14" s="155"/>
      <c r="BH14" s="155"/>
      <c r="BI14" s="155"/>
      <c r="BJ14" s="155"/>
      <c r="BK14" s="155"/>
      <c r="BL14" s="155"/>
      <c r="BM14" s="155"/>
      <c r="BN14" s="155"/>
      <c r="BO14" s="155"/>
      <c r="BP14" s="155"/>
      <c r="BQ14" s="155"/>
      <c r="BR14" s="155"/>
      <c r="BS14" s="155"/>
      <c r="BT14" s="155"/>
      <c r="BU14" s="155"/>
      <c r="BV14" s="155"/>
      <c r="BW14" s="155"/>
      <c r="BX14" s="155"/>
      <c r="BY14" s="17"/>
      <c r="BZ14" s="49"/>
    </row>
    <row r="15" spans="1:78" ht="46.5" x14ac:dyDescent="0.25">
      <c r="A15" s="26" t="s">
        <v>2426</v>
      </c>
      <c r="B15" s="26" t="s">
        <v>939</v>
      </c>
      <c r="C15" s="27" t="s">
        <v>1636</v>
      </c>
      <c r="D15" s="28"/>
      <c r="E15" s="28"/>
      <c r="F15" s="58">
        <v>1400</v>
      </c>
      <c r="G15" s="80">
        <v>6</v>
      </c>
      <c r="H15" s="31" t="s">
        <v>6</v>
      </c>
      <c r="I15" s="32">
        <v>2</v>
      </c>
      <c r="J15" s="33">
        <v>1</v>
      </c>
      <c r="K15" s="32">
        <v>2</v>
      </c>
      <c r="L15" s="33">
        <v>0</v>
      </c>
      <c r="M15" s="32">
        <v>1</v>
      </c>
      <c r="N15" s="33">
        <v>0</v>
      </c>
      <c r="O15" s="29">
        <v>-7.7999999999999803</v>
      </c>
      <c r="P15" s="60">
        <v>-7.7222222222221903</v>
      </c>
      <c r="Q15" s="35">
        <v>90.102101399939997</v>
      </c>
      <c r="R15" s="35">
        <v>-4.94894930002999</v>
      </c>
      <c r="S15" s="37">
        <v>0</v>
      </c>
      <c r="T15" s="38">
        <v>0.5</v>
      </c>
      <c r="U15" s="29">
        <v>6.4000000000000101</v>
      </c>
      <c r="V15" s="60">
        <v>6.8</v>
      </c>
      <c r="W15" s="39"/>
      <c r="X15" s="40">
        <v>80</v>
      </c>
      <c r="Y15" s="72">
        <v>119</v>
      </c>
      <c r="Z15" s="87">
        <v>35</v>
      </c>
      <c r="AA15" s="109" t="s">
        <v>119</v>
      </c>
      <c r="AB15" s="41" t="s">
        <v>101</v>
      </c>
      <c r="AC15" s="42" t="str">
        <f>"" &amp; IF(AND(S15&lt;=-1.5,NOT(ISBLANK(AQ15))),"Z","")</f>
        <v/>
      </c>
      <c r="AD15" s="43" t="str">
        <f>IF(AND(ISNUMBER(BD15),VALUE(BD15)&gt;=3,VALUE(T15)&gt;=-0.5),IF(AND(VALUE(Q15)&gt;=94,VALUE(Q15)&lt;444), IF(VALUE(P15)&gt;=2,"***","**"),"*"),"")</f>
        <v/>
      </c>
      <c r="AE15" s="44"/>
      <c r="AF15" s="45"/>
      <c r="AG15" s="46" t="str">
        <f>IF(OR(F15&lt;1401,F15&gt;=1600),IF(AND(OR(AB15="*",AB15="***",AB15="E*",AB15="E***"),P15&gt;=2,T15&gt;-2.1),IF(AND(ISNUMBER(BD15),VALUE(BD15)&gt;2),"**","*"),""),"")</f>
        <v/>
      </c>
      <c r="AH15" s="30">
        <v>6</v>
      </c>
      <c r="AI15" s="47">
        <v>80</v>
      </c>
      <c r="AJ15" s="48" t="str">
        <f>IF(AND(S15&gt;=2,T15&gt;=0),IF(AND(ISNUMBER(BD15),VALUE(BD15)&gt;=3),IF(LEN(AQ15)&gt;0,"***","**"),"*"),"")</f>
        <v/>
      </c>
      <c r="AK15" s="42" t="str">
        <f>IF(AND(S15&gt;=3,AND(OR(AND(I15&lt;=7,I15-K15&gt;=3),AND(K15&lt;=7,K15-M15&gt;=3)),N15&lt;=4)),6,IF(S15&gt;=3,"3T",IF(AND(OR(AND(I15&lt;=7,I15-K15&gt;=3),AND(K15&lt;=7,K15-M15&gt;=3)),N15&lt;=4),"3P","")))</f>
        <v/>
      </c>
      <c r="AL15" s="46" t="str">
        <f>IF(OR(K15-M15&gt;=5,T15&gt;4.9,AND(K15-M15&gt;=1,T15&gt;5)),IF(P15&lt;-3,"***",IF(P15&lt;0,"**","*")),"")</f>
        <v/>
      </c>
      <c r="AM15" s="115" t="s">
        <v>2431</v>
      </c>
      <c r="AN15" s="49" t="str">
        <f>IF(AND(OR(M15=1,M15=2,M15=3,M15=4),Q15&gt;=97.5),"G",IF(OR(AND(N15&lt;=3,M15&lt;8,T15&gt;-1.6,Q15&gt;=95,Q15&lt;300),AND(OR(M15=1,M15=2,M15=3),Q15&lt;97.5)),"GR",""))</f>
        <v>GR</v>
      </c>
      <c r="AO15" s="82">
        <v>4</v>
      </c>
      <c r="AP15" s="28"/>
      <c r="AQ15" s="28"/>
      <c r="AR15" s="28"/>
      <c r="AS15" s="28"/>
      <c r="AT15" s="50" t="str">
        <f>IF(LEN(AN15)&gt;0,IF(AL15="**","$",IF(AL15="***",IF(LEN(AQ15)&gt;0,"$$$","$$"), "")), "")</f>
        <v/>
      </c>
      <c r="AU15" s="48" t="str">
        <f>CONCATENATE(IF(LEN(AN15)&gt;0,IF(AND(AD15="**",AB15="*"),IF(LEN(AQ15)&gt;0,"$$$","$$"),IF(AJ15="***","$$$",IF(AND(AJ15="**",AB15="*"),"$$",IF(AND(OR(AD15="**",AD15="***"),LEN(AQ15)&gt;0),"$$","")))),IF(AND(OR(AD15="**",AD15="***"),LEN(AQ15)&gt;0),"$$","")),IF(AND(T15&lt;2,AQ15="#"),"#",""))</f>
        <v/>
      </c>
      <c r="AV15" s="48" t="str">
        <f>IF(LEN(AN15)&gt;0,IF(AG15="**","$$",IF(AG15="***","$$$",IF(AD15="***",IF(OR(AB15="***",LEN(AQ15)&gt;0),"$$$",""),""))),"")</f>
        <v/>
      </c>
      <c r="AW15" s="26" t="s">
        <v>6</v>
      </c>
      <c r="AX15" s="74">
        <v>8</v>
      </c>
      <c r="AY15" s="52">
        <v>1174</v>
      </c>
      <c r="AZ15" s="24" t="s">
        <v>59</v>
      </c>
      <c r="BA15" s="29">
        <v>88.102101399939997</v>
      </c>
      <c r="BB15" s="66">
        <v>83.102101399939997</v>
      </c>
      <c r="BC15" s="54" t="s">
        <v>782</v>
      </c>
      <c r="BD15" s="29">
        <v>2</v>
      </c>
      <c r="BE15" s="55"/>
      <c r="BF15" s="55"/>
      <c r="BG15" s="55"/>
      <c r="BH15" s="55"/>
      <c r="BI15" s="187"/>
      <c r="BJ15" s="17"/>
      <c r="BK15" s="17"/>
      <c r="BL15" s="17"/>
      <c r="BM15" s="17"/>
      <c r="BN15" s="17"/>
      <c r="BO15" s="17"/>
      <c r="BP15" s="29">
        <v>119</v>
      </c>
      <c r="BQ15" s="82">
        <v>4</v>
      </c>
      <c r="BR15" s="56">
        <v>91.15</v>
      </c>
      <c r="BS15" s="57" t="s">
        <v>61</v>
      </c>
      <c r="BT15" s="26"/>
      <c r="BU15" s="26"/>
      <c r="BV15" s="26"/>
      <c r="BW15" s="26"/>
      <c r="BX15" s="17"/>
      <c r="BY15" s="17"/>
      <c r="BZ15" s="49" t="str">
        <f>IF(AND(S15&gt;=3,AND(OR(AND(I15&lt;=7,I15-K15&gt;=3),AND(K15&lt;=7,K15-M15&gt;=3)),N15&lt;=4)),6,IF(S15&gt;=3,"3T",IF(AND(OR(AND(I15&lt;=7,I15-K15&gt;=3),AND(K15&lt;=7,K15-M15&gt;=3)),N15&lt;=4),"3P","")))</f>
        <v/>
      </c>
    </row>
    <row r="16" spans="1:78" ht="15" customHeight="1" x14ac:dyDescent="0.25">
      <c r="A16" s="162"/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/>
      <c r="AE16" s="155"/>
      <c r="AF16" s="155"/>
      <c r="AG16" s="155"/>
      <c r="AH16" s="155"/>
      <c r="AI16" s="155"/>
      <c r="AJ16" s="155"/>
      <c r="AK16" s="155"/>
      <c r="AL16" s="155"/>
      <c r="AM16" s="155"/>
      <c r="AN16" s="155"/>
      <c r="AO16" s="155"/>
      <c r="AP16" s="155"/>
      <c r="AQ16" s="155"/>
      <c r="AR16" s="155"/>
      <c r="AS16" s="155"/>
      <c r="AT16" s="155"/>
      <c r="AU16" s="155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55"/>
      <c r="BH16" s="155"/>
      <c r="BI16" s="155"/>
      <c r="BJ16" s="155"/>
      <c r="BK16" s="155"/>
      <c r="BL16" s="155"/>
      <c r="BM16" s="155"/>
      <c r="BN16" s="155"/>
      <c r="BO16" s="155"/>
      <c r="BP16" s="155"/>
      <c r="BQ16" s="155"/>
      <c r="BR16" s="155"/>
      <c r="BS16" s="155"/>
      <c r="BT16" s="155"/>
      <c r="BU16" s="155"/>
      <c r="BV16" s="155"/>
      <c r="BW16" s="155"/>
      <c r="BX16" s="155"/>
      <c r="BY16" s="17"/>
      <c r="BZ16" s="49"/>
    </row>
    <row r="17" spans="1:78" ht="46.5" x14ac:dyDescent="0.25">
      <c r="A17" s="26" t="s">
        <v>2426</v>
      </c>
      <c r="B17" s="26" t="s">
        <v>642</v>
      </c>
      <c r="C17" s="27" t="s">
        <v>1636</v>
      </c>
      <c r="D17" s="28"/>
      <c r="E17" s="28"/>
      <c r="F17" s="58">
        <v>1400</v>
      </c>
      <c r="G17" s="30">
        <v>2</v>
      </c>
      <c r="H17" s="31" t="s">
        <v>6</v>
      </c>
      <c r="I17" s="32">
        <v>4</v>
      </c>
      <c r="J17" s="33">
        <v>4</v>
      </c>
      <c r="K17" s="70">
        <v>4</v>
      </c>
      <c r="L17" s="71">
        <v>2</v>
      </c>
      <c r="M17" s="32">
        <v>9</v>
      </c>
      <c r="N17" s="33">
        <v>10</v>
      </c>
      <c r="O17" s="29">
        <v>0.10000000000001601</v>
      </c>
      <c r="P17" s="37">
        <v>4.1200000000000303</v>
      </c>
      <c r="Q17" s="35">
        <v>90.4255866288416</v>
      </c>
      <c r="R17" s="36">
        <v>3.5627933144208201</v>
      </c>
      <c r="S17" s="37">
        <v>1</v>
      </c>
      <c r="T17" s="61">
        <v>-8.25</v>
      </c>
      <c r="U17" s="29">
        <v>1.0999999999999901</v>
      </c>
      <c r="V17" s="60">
        <v>-5.45</v>
      </c>
      <c r="W17" s="39" t="s">
        <v>79</v>
      </c>
      <c r="X17" s="62">
        <v>85</v>
      </c>
      <c r="Y17" s="29">
        <v>123</v>
      </c>
      <c r="Z17" s="29">
        <v>29</v>
      </c>
      <c r="AA17" s="26" t="s">
        <v>64</v>
      </c>
      <c r="AB17" s="41" t="s">
        <v>58</v>
      </c>
      <c r="AC17" s="42" t="str">
        <f>"" &amp; IF(AND(S17&lt;=-1.5,NOT(ISBLANK(AQ17))),"Z","")</f>
        <v/>
      </c>
      <c r="AD17" s="48" t="str">
        <f>IF(AND(ISNUMBER(BD17),VALUE(BD17)&gt;=3,VALUE(T17)&gt;=-0.5),IF(AND(VALUE(Q17)&gt;=94,VALUE(Q17)&lt;444), IF(VALUE(P17)&gt;=2,"***","**"),"*"),"")</f>
        <v/>
      </c>
      <c r="AE17" s="44"/>
      <c r="AF17" s="45"/>
      <c r="AG17" s="63" t="str">
        <f>IF(OR(F17&lt;1401,F17&gt;=1600),IF(AND(OR(AB17="*",AB17="***",AB17="E*",AB17="E***"),P17&gt;=2,T17&gt;-2.1),IF(AND(ISNUMBER(BD17),VALUE(BD17)&gt;2),"**","*"),""),"")</f>
        <v/>
      </c>
      <c r="AH17" s="30">
        <v>2</v>
      </c>
      <c r="AI17" s="62">
        <v>85</v>
      </c>
      <c r="AJ17" s="48" t="str">
        <f>IF(AND(S17&gt;=2,T17&gt;=0),IF(AND(ISNUMBER(BD17),VALUE(BD17)&gt;=3),IF(LEN(AQ17)&gt;0,"***","**"),"*"),"")</f>
        <v/>
      </c>
      <c r="AK17" s="42" t="str">
        <f>IF(AND(S17&gt;=3,AND(OR(AND(I17&lt;=7,I17-K17&gt;=3),AND(K17&lt;=7,K17-M17&gt;=3)),N17&lt;=4)),6,IF(S17&gt;=3,"3T",IF(AND(OR(AND(I17&lt;=7,I17-K17&gt;=3),AND(K17&lt;=7,K17-M17&gt;=3)),N17&lt;=4),"3P","")))</f>
        <v/>
      </c>
      <c r="AL17" s="63" t="str">
        <f>IF(OR(K17-M17&gt;=5,T17&gt;4.9,AND(K17-M17&gt;=1,T17&gt;5)),IF(P17&lt;-3,"***",IF(P17&lt;0,"**","*")),"")</f>
        <v/>
      </c>
      <c r="AM17" s="62">
        <v>85</v>
      </c>
      <c r="AN17" s="49" t="str">
        <f>IF(AND(OR(M17=1,M17=2,M17=3,M17=4),Q17&gt;=97.5),"G",IF(OR(AND(N17&lt;=3,M17&lt;8,T17&gt;-1.6,Q17&gt;=95,Q17&lt;300),AND(OR(M17=1,M17=2,M17=3),Q17&lt;97.5)),"GR",""))</f>
        <v/>
      </c>
      <c r="AO17" s="29">
        <v>-1</v>
      </c>
      <c r="AP17" s="28"/>
      <c r="AQ17" s="28"/>
      <c r="AR17" s="28"/>
      <c r="AS17" s="28"/>
      <c r="AT17" s="50" t="str">
        <f>IF(LEN(AN17)&gt;0,IF(AL17="**","$",IF(AL17="***",IF(LEN(AQ17)&gt;0,"$$$","$$"), "")), "")</f>
        <v/>
      </c>
      <c r="AU17" s="48" t="str">
        <f>CONCATENATE(IF(LEN(AN17)&gt;0,IF(AND(AD17="**",AB17="*"),IF(LEN(AQ17)&gt;0,"$$$","$$"),IF(AJ17="***","$$$",IF(AND(AJ17="**",AB17="*"),"$$",IF(AND(OR(AD17="**",AD17="***"),LEN(AQ17)&gt;0),"$$","")))),IF(AND(OR(AD17="**",AD17="***"),LEN(AQ17)&gt;0),"$$","")),IF(AND(T17&lt;2,AQ17="#"),"#",""))</f>
        <v/>
      </c>
      <c r="AV17" s="48" t="str">
        <f>IF(LEN(AN17)&gt;0,IF(AG17="**","$$",IF(AG17="***","$$$",IF(AD17="***",IF(OR(AB17="***",LEN(AQ17)&gt;0),"$$$",""),""))),"")</f>
        <v/>
      </c>
      <c r="AW17" s="26" t="s">
        <v>6</v>
      </c>
      <c r="AX17" s="64">
        <v>13</v>
      </c>
      <c r="AY17" s="65">
        <v>1168</v>
      </c>
      <c r="AZ17" s="24" t="s">
        <v>59</v>
      </c>
      <c r="BA17" s="29">
        <v>83</v>
      </c>
      <c r="BB17" s="66">
        <v>85.466666666666697</v>
      </c>
      <c r="BC17" s="54" t="s">
        <v>623</v>
      </c>
      <c r="BD17" s="29">
        <v>1</v>
      </c>
      <c r="BE17" s="55"/>
      <c r="BF17" s="55"/>
      <c r="BG17" s="55"/>
      <c r="BH17" s="55"/>
      <c r="BI17" s="190" t="s">
        <v>2432</v>
      </c>
      <c r="BJ17" s="69" t="s">
        <v>1675</v>
      </c>
      <c r="BK17" s="68" t="s">
        <v>807</v>
      </c>
      <c r="BL17" s="68" t="s">
        <v>1791</v>
      </c>
      <c r="BM17" s="68" t="s">
        <v>839</v>
      </c>
      <c r="BN17" s="68" t="s">
        <v>2240</v>
      </c>
      <c r="BO17" s="17"/>
      <c r="BP17" s="29">
        <v>123</v>
      </c>
      <c r="BQ17" s="29">
        <v>-1</v>
      </c>
      <c r="BR17" s="56">
        <v>97.05</v>
      </c>
      <c r="BS17" s="76" t="s">
        <v>117</v>
      </c>
      <c r="BT17" s="26"/>
      <c r="BU17" s="26"/>
      <c r="BV17" s="26"/>
      <c r="BW17" s="26" t="s">
        <v>79</v>
      </c>
      <c r="BX17" s="17"/>
      <c r="BY17" s="17"/>
      <c r="BZ17" s="49" t="str">
        <f>IF(AND(S17&gt;=3,AND(OR(AND(I17&lt;=7,I17-K17&gt;=3),AND(K17&lt;=7,K17-M17&gt;=3)),N17&lt;=4)),6,IF(S17&gt;=3,"3T",IF(AND(OR(AND(I17&lt;=7,I17-K17&gt;=3),AND(K17&lt;=7,K17-M17&gt;=3)),N17&lt;=4),"3P","")))</f>
        <v/>
      </c>
    </row>
    <row r="18" spans="1:78" ht="23.1" customHeight="1" x14ac:dyDescent="0.25">
      <c r="A18" s="162"/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7"/>
      <c r="BZ18" s="49"/>
    </row>
    <row r="19" spans="1:78" ht="46.5" x14ac:dyDescent="0.25">
      <c r="A19" s="26" t="s">
        <v>2426</v>
      </c>
      <c r="B19" s="26" t="s">
        <v>907</v>
      </c>
      <c r="C19" s="27" t="s">
        <v>904</v>
      </c>
      <c r="D19" s="28" t="s">
        <v>166</v>
      </c>
      <c r="E19" s="28"/>
      <c r="F19" s="58">
        <v>1400</v>
      </c>
      <c r="G19" s="30">
        <v>2</v>
      </c>
      <c r="H19" s="31" t="s">
        <v>6</v>
      </c>
      <c r="I19" s="32">
        <v>3</v>
      </c>
      <c r="J19" s="33">
        <v>3</v>
      </c>
      <c r="K19" s="32">
        <v>3</v>
      </c>
      <c r="L19" s="33">
        <v>2</v>
      </c>
      <c r="M19" s="32">
        <v>4</v>
      </c>
      <c r="N19" s="33">
        <v>3</v>
      </c>
      <c r="O19" s="29">
        <v>-4.1999999999999797</v>
      </c>
      <c r="P19" s="29">
        <v>-1.4111111111110799</v>
      </c>
      <c r="Q19" s="35">
        <v>91.819646069718004</v>
      </c>
      <c r="R19" s="35">
        <v>-1.54017696514096</v>
      </c>
      <c r="S19" s="37">
        <v>1</v>
      </c>
      <c r="T19" s="61">
        <v>-1.25</v>
      </c>
      <c r="U19" s="29">
        <v>2.6500000000000101</v>
      </c>
      <c r="V19" s="29">
        <v>1.7</v>
      </c>
      <c r="W19" s="39" t="s">
        <v>79</v>
      </c>
      <c r="X19" s="40">
        <v>85</v>
      </c>
      <c r="Y19" s="29">
        <v>130</v>
      </c>
      <c r="Z19" s="87">
        <v>69</v>
      </c>
      <c r="AA19" s="26" t="s">
        <v>960</v>
      </c>
      <c r="AB19" s="41" t="s">
        <v>65</v>
      </c>
      <c r="AC19" s="42" t="str">
        <f>"" &amp; IF(AND(S19&lt;=-1.5,NOT(ISBLANK(AQ19))),"Z","")</f>
        <v/>
      </c>
      <c r="AD19" s="43" t="str">
        <f>IF(AND(ISNUMBER(BD19),VALUE(BD19)&gt;=3,VALUE(T19)&gt;=-0.5),IF(AND(VALUE(Q19)&gt;=94,VALUE(Q19)&lt;444), IF(VALUE(P19)&gt;=2,"***","**"),"*"),"")</f>
        <v/>
      </c>
      <c r="AE19" s="44"/>
      <c r="AF19" s="45"/>
      <c r="AG19" s="63" t="str">
        <f>IF(OR(F19&lt;1401,F19&gt;=1600),IF(AND(OR(AB19="*",AB19="***",AB19="E*",AB19="E***"),P19&gt;=2,T19&gt;-2.1),IF(AND(ISNUMBER(BD19),VALUE(BD19)&gt;2),"**","*"),""),"")</f>
        <v/>
      </c>
      <c r="AH19" s="30">
        <v>2</v>
      </c>
      <c r="AI19" s="47">
        <v>85</v>
      </c>
      <c r="AJ19" s="48" t="str">
        <f>IF(AND(S19&gt;=2,T19&gt;=0),IF(AND(ISNUMBER(BD19),VALUE(BD19)&gt;=3),IF(LEN(AQ19)&gt;0,"***","**"),"*"),"")</f>
        <v/>
      </c>
      <c r="AK19" s="42" t="str">
        <f>IF(AND(S19&gt;=3,AND(OR(AND(I19&lt;=7,I19-K19&gt;=3),AND(K19&lt;=7,K19-M19&gt;=3)),N19&lt;=4)),6,IF(S19&gt;=3,"3T",IF(AND(OR(AND(I19&lt;=7,I19-K19&gt;=3),AND(K19&lt;=7,K19-M19&gt;=3)),N19&lt;=4),"3P","")))</f>
        <v/>
      </c>
      <c r="AL19" s="46" t="str">
        <f>IF(OR(K19-M19&gt;=5,T19&gt;4.9,AND(K19-M19&gt;=1,T19&gt;5)),IF(P19&lt;-3,"***",IF(P19&lt;0,"**","*")),"")</f>
        <v/>
      </c>
      <c r="AM19" s="40">
        <v>85</v>
      </c>
      <c r="AN19" s="49" t="str">
        <f>CONCATENATE(IF(AND(OR(M19=1,M19=2,M19=3,M19=4),Q19&gt;=97.5),"G",IF(OR(AND(N19&lt;=3,M19&lt;8,T19&gt;-1.6,Q19&gt;=95,Q19&lt;300),AND(OR(M19=1,M19=2,M19=3),Q19&lt;97.5)),"GR","")),"*")</f>
        <v>*</v>
      </c>
      <c r="AO19" s="82">
        <v>1</v>
      </c>
      <c r="AP19" s="28"/>
      <c r="AQ19" s="28"/>
      <c r="AR19" s="28"/>
      <c r="AS19" s="28"/>
      <c r="AT19" s="50" t="str">
        <f>IF(LEN(AN19)&gt;0,IF(AL19="**","$",IF(AL19="***",IF(LEN(AQ19)&gt;0,"$$$","$$"), "")), "")</f>
        <v/>
      </c>
      <c r="AU19" s="48" t="str">
        <f>CONCATENATE(IF(LEN(AN19)&gt;0,IF(AND(AD19="**",AB19="*"),IF(LEN(AQ19)&gt;0,"$$$","$$"),IF(AJ19="***","$$$",IF(AND(AJ19="**",AB19="*"),"$$",IF(AND(OR(AD19="**",AD19="***"),LEN(AQ19)&gt;0),"$$","")))),IF(AND(OR(AD19="**",AD19="***"),LEN(AQ19)&gt;0),"$$","")),IF(AND(T19&lt;2,AQ19="#"),"#",""))</f>
        <v/>
      </c>
      <c r="AV19" s="48" t="str">
        <f>IF(LEN(AN19)&gt;0,IF(AG19="**","$$",IF(AG19="***","$$$",IF(AD19="***",IF(OR(AB19="***",LEN(AQ19)&gt;0),"$$$",""),""))),"")</f>
        <v/>
      </c>
      <c r="AW19" s="26" t="s">
        <v>6</v>
      </c>
      <c r="AX19" s="64">
        <v>42</v>
      </c>
      <c r="AY19" s="79">
        <v>1159</v>
      </c>
      <c r="AZ19" s="24" t="s">
        <v>59</v>
      </c>
      <c r="BA19" s="29">
        <v>88.419646069718098</v>
      </c>
      <c r="BB19" s="66">
        <v>91.014312736384795</v>
      </c>
      <c r="BC19" s="54" t="s">
        <v>1449</v>
      </c>
      <c r="BD19" s="29">
        <v>1</v>
      </c>
      <c r="BE19" s="55"/>
      <c r="BF19" s="55"/>
      <c r="BG19" s="55"/>
      <c r="BH19" s="55"/>
      <c r="BI19" s="190" t="s">
        <v>2433</v>
      </c>
      <c r="BJ19" s="68" t="s">
        <v>1675</v>
      </c>
      <c r="BK19" s="68" t="s">
        <v>1791</v>
      </c>
      <c r="BL19" s="69" t="s">
        <v>1794</v>
      </c>
      <c r="BM19" s="68" t="s">
        <v>2434</v>
      </c>
      <c r="BN19" s="68"/>
      <c r="BO19" s="17"/>
      <c r="BP19" s="29">
        <v>130</v>
      </c>
      <c r="BQ19" s="82">
        <v>1</v>
      </c>
      <c r="BR19" s="56">
        <v>93.15</v>
      </c>
      <c r="BS19" s="76" t="s">
        <v>108</v>
      </c>
      <c r="BT19" s="26" t="s">
        <v>166</v>
      </c>
      <c r="BU19" s="26"/>
      <c r="BV19" s="26"/>
      <c r="BW19" s="26" t="s">
        <v>79</v>
      </c>
      <c r="BX19" s="17"/>
      <c r="BY19" s="17"/>
      <c r="BZ19" s="49" t="str">
        <f>IF(AND(S19&gt;=3,AND(OR(AND(I19&lt;=7,I19-K19&gt;=3),AND(K19&lt;=7,K19-M19&gt;=3)),N19&lt;=4)),6,IF(S19&gt;=3,"3T",IF(AND(OR(AND(I19&lt;=7,I19-K19&gt;=3),AND(K19&lt;=7,K19-M19&gt;=3)),N19&lt;=4),"3P","")))</f>
        <v/>
      </c>
    </row>
    <row r="20" spans="1:78" ht="46.5" x14ac:dyDescent="0.25">
      <c r="A20" s="26" t="s">
        <v>2426</v>
      </c>
      <c r="B20" s="26" t="s">
        <v>730</v>
      </c>
      <c r="C20" s="27" t="s">
        <v>844</v>
      </c>
      <c r="D20" s="28"/>
      <c r="E20" s="28"/>
      <c r="F20" s="58">
        <v>1400</v>
      </c>
      <c r="G20" s="30">
        <v>9</v>
      </c>
      <c r="H20" s="31" t="s">
        <v>78</v>
      </c>
      <c r="I20" s="59">
        <v>3</v>
      </c>
      <c r="J20" s="33">
        <v>1</v>
      </c>
      <c r="K20" s="59">
        <v>3</v>
      </c>
      <c r="L20" s="33">
        <v>1</v>
      </c>
      <c r="M20" s="59">
        <v>9</v>
      </c>
      <c r="N20" s="33">
        <v>7</v>
      </c>
      <c r="O20" s="29">
        <v>-0.44999999999998203</v>
      </c>
      <c r="P20" s="37">
        <v>0.67777777777780901</v>
      </c>
      <c r="Q20" s="35">
        <v>90.737150461362106</v>
      </c>
      <c r="R20" s="36">
        <v>1.0685752306810801</v>
      </c>
      <c r="S20" s="37">
        <v>0</v>
      </c>
      <c r="T20" s="61">
        <v>-6</v>
      </c>
      <c r="U20" s="29">
        <v>0.85000000000000897</v>
      </c>
      <c r="V20" s="60">
        <v>-4.0499999999999901</v>
      </c>
      <c r="W20" s="39" t="s">
        <v>79</v>
      </c>
      <c r="X20" s="62">
        <v>85</v>
      </c>
      <c r="Y20" s="29">
        <v>121</v>
      </c>
      <c r="Z20" s="29">
        <v>23</v>
      </c>
      <c r="AA20" s="85" t="s">
        <v>252</v>
      </c>
      <c r="AB20" s="41" t="s">
        <v>58</v>
      </c>
      <c r="AC20" s="42" t="str">
        <f>"" &amp; IF(AND(S20&lt;=-1.5,NOT(ISBLANK(AQ20))),"Z","")</f>
        <v/>
      </c>
      <c r="AD20" s="48" t="str">
        <f>IF(AND(ISNUMBER(BD20),VALUE(BD20)&gt;=3,VALUE(T20)&gt;=-0.5),IF(AND(VALUE(Q20)&gt;=94,VALUE(Q20)&lt;444), IF(VALUE(P20)&gt;=2,"***","**"),"*"),"")</f>
        <v/>
      </c>
      <c r="AE20" s="44"/>
      <c r="AF20" s="45"/>
      <c r="AG20" s="63" t="str">
        <f>IF(OR(F20&lt;1401,F20&gt;=1600),IF(AND(OR(AB20="*",AB20="***",AB20="E*",AB20="E***"),P20&gt;=2,T20&gt;-2.1),IF(AND(ISNUMBER(BD20),VALUE(BD20)&gt;2),"**","*"),""),"")</f>
        <v/>
      </c>
      <c r="AH20" s="30">
        <v>9</v>
      </c>
      <c r="AI20" s="62">
        <v>85</v>
      </c>
      <c r="AJ20" s="48" t="str">
        <f>IF(AND(S20&gt;=2,T20&gt;=0),IF(AND(ISNUMBER(BD20),VALUE(BD20)&gt;=3),IF(LEN(AQ20)&gt;0,"***","**"),"*"),"")</f>
        <v/>
      </c>
      <c r="AK20" s="42" t="str">
        <f>IF(AND(S20&gt;=3,AND(OR(AND(I20&lt;=7,I20-K20&gt;=3),AND(K20&lt;=7,K20-M20&gt;=3)),N20&lt;=4)),6,IF(S20&gt;=3,"3T",IF(AND(OR(AND(I20&lt;=7,I20-K20&gt;=3),AND(K20&lt;=7,K20-M20&gt;=3)),N20&lt;=4),"3P","")))</f>
        <v/>
      </c>
      <c r="AL20" s="63" t="str">
        <f>IF(OR(K20-M20&gt;=5,T20&gt;4.9,AND(K20-M20&gt;=1,T20&gt;5)),IF(P20&lt;-3,"***",IF(P20&lt;0,"**","*")),"")</f>
        <v/>
      </c>
      <c r="AM20" s="62">
        <v>85</v>
      </c>
      <c r="AN20" s="49" t="str">
        <f>IF(AND(OR(M20=1,M20=2,M20=3,M20=4),Q20&gt;=97.5),"G",IF(OR(AND(N20&lt;=3,M20&lt;8,T20&gt;-1.6,Q20&gt;=95,Q20&lt;300),AND(OR(M20=1,M20=2,M20=3),Q20&lt;97.5)),"GR",""))</f>
        <v/>
      </c>
      <c r="AO20" s="29">
        <v>0</v>
      </c>
      <c r="AP20" s="28"/>
      <c r="AQ20" s="28"/>
      <c r="AR20" s="28"/>
      <c r="AS20" s="28"/>
      <c r="AT20" s="50" t="str">
        <f>IF(LEN(AN20)&gt;0,IF(AL20="**","$",IF(AL20="***",IF(LEN(AQ20)&gt;0,"$$$","$$"), "")), "")</f>
        <v/>
      </c>
      <c r="AU20" s="48" t="str">
        <f>CONCATENATE(IF(LEN(AN20)&gt;0,IF(AND(AD20="**",AB20="*"),IF(LEN(AQ20)&gt;0,"$$$","$$"),IF(AJ20="***","$$$",IF(AND(AJ20="**",AB20="*"),"$$",IF(AND(OR(AD20="**",AD20="***"),LEN(AQ20)&gt;0),"$$","")))),IF(AND(OR(AD20="**",AD20="***"),LEN(AQ20)&gt;0),"$$","")),IF(AND(T20&lt;2,AQ20="#"),"#",""))</f>
        <v/>
      </c>
      <c r="AV20" s="48" t="str">
        <f>IF(LEN(AN20)&gt;0,IF(AG20="**","$$",IF(AG20="***","$$$",IF(AD20="***",IF(OR(AB20="***",LEN(AQ20)&gt;0),"$$$",""),""))),"")</f>
        <v/>
      </c>
      <c r="AW20" s="26" t="s">
        <v>78</v>
      </c>
      <c r="AX20" s="51">
        <v>38</v>
      </c>
      <c r="AY20" s="65">
        <v>1149</v>
      </c>
      <c r="AZ20" s="24" t="s">
        <v>59</v>
      </c>
      <c r="BA20" s="29">
        <v>86.137150461362197</v>
      </c>
      <c r="BB20" s="66">
        <v>82.764483794695494</v>
      </c>
      <c r="BC20" s="54" t="s">
        <v>2435</v>
      </c>
      <c r="BD20" s="29">
        <v>3</v>
      </c>
      <c r="BE20" s="55"/>
      <c r="BF20" s="55"/>
      <c r="BG20" s="55"/>
      <c r="BH20" s="55"/>
      <c r="BI20" s="189" t="s">
        <v>2436</v>
      </c>
      <c r="BJ20" s="68" t="s">
        <v>794</v>
      </c>
      <c r="BK20" s="69" t="s">
        <v>1674</v>
      </c>
      <c r="BL20" s="69" t="s">
        <v>795</v>
      </c>
      <c r="BM20" s="69" t="s">
        <v>743</v>
      </c>
      <c r="BN20" s="68" t="s">
        <v>1791</v>
      </c>
      <c r="BO20" s="17"/>
      <c r="BP20" s="29">
        <v>121</v>
      </c>
      <c r="BQ20" s="29">
        <v>0</v>
      </c>
      <c r="BR20" s="56">
        <v>98.3</v>
      </c>
      <c r="BS20" s="76" t="s">
        <v>108</v>
      </c>
      <c r="BT20" s="26"/>
      <c r="BU20" s="26"/>
      <c r="BV20" s="26"/>
      <c r="BW20" s="26" t="s">
        <v>79</v>
      </c>
      <c r="BX20" s="17"/>
      <c r="BY20" s="17"/>
      <c r="BZ20" s="49" t="str">
        <f>IF(AND(S20&gt;=3,AND(OR(AND(I20&lt;=7,I20-K20&gt;=3),AND(K20&lt;=7,K20-M20&gt;=3)),N20&lt;=4)),6,IF(S20&gt;=3,"3T",IF(AND(OR(AND(I20&lt;=7,I20-K20&gt;=3),AND(K20&lt;=7,K20-M20&gt;=3)),N20&lt;=4),"3P","")))</f>
        <v/>
      </c>
    </row>
    <row r="21" spans="1:78" ht="15.95" customHeight="1" x14ac:dyDescent="0.25">
      <c r="A21" s="162"/>
      <c r="B21" s="155"/>
      <c r="C21" s="155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5"/>
      <c r="AH21" s="155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5"/>
      <c r="AX21" s="155"/>
      <c r="AY21" s="155"/>
      <c r="AZ21" s="155"/>
      <c r="BA21" s="155"/>
      <c r="BB21" s="155"/>
      <c r="BC21" s="155"/>
      <c r="BD21" s="155"/>
      <c r="BE21" s="155"/>
      <c r="BF21" s="155"/>
      <c r="BG21" s="155"/>
      <c r="BH21" s="155"/>
      <c r="BI21" s="155"/>
      <c r="BJ21" s="155"/>
      <c r="BK21" s="155"/>
      <c r="BL21" s="155"/>
      <c r="BM21" s="155"/>
      <c r="BN21" s="155"/>
      <c r="BO21" s="155"/>
      <c r="BP21" s="155"/>
      <c r="BQ21" s="155"/>
      <c r="BR21" s="155"/>
      <c r="BS21" s="155"/>
      <c r="BT21" s="155"/>
      <c r="BU21" s="155"/>
      <c r="BV21" s="155"/>
      <c r="BW21" s="155"/>
      <c r="BX21" s="155"/>
      <c r="BY21" s="17"/>
      <c r="BZ21" s="49"/>
    </row>
    <row r="22" spans="1:78" ht="46.5" x14ac:dyDescent="0.25">
      <c r="A22" s="26" t="s">
        <v>2426</v>
      </c>
      <c r="B22" s="26" t="s">
        <v>826</v>
      </c>
      <c r="C22" s="106" t="s">
        <v>876</v>
      </c>
      <c r="D22" s="28"/>
      <c r="E22" s="28"/>
      <c r="F22" s="29">
        <v>1650</v>
      </c>
      <c r="G22" s="30">
        <v>4</v>
      </c>
      <c r="H22" s="31" t="s">
        <v>6</v>
      </c>
      <c r="I22" s="32">
        <v>5</v>
      </c>
      <c r="J22" s="33">
        <v>3</v>
      </c>
      <c r="K22" s="32">
        <v>6</v>
      </c>
      <c r="L22" s="33">
        <v>4</v>
      </c>
      <c r="M22" s="32">
        <v>6</v>
      </c>
      <c r="N22" s="33">
        <v>2</v>
      </c>
      <c r="O22" s="29">
        <v>-1.1500000000000199</v>
      </c>
      <c r="P22" s="29">
        <v>-2.7166666666667298</v>
      </c>
      <c r="Q22" s="35">
        <v>93.132023927689005</v>
      </c>
      <c r="R22" s="35">
        <v>-1.48398803615549</v>
      </c>
      <c r="S22" s="37">
        <v>-1</v>
      </c>
      <c r="T22" s="38">
        <v>1.5</v>
      </c>
      <c r="U22" s="29">
        <v>1.35</v>
      </c>
      <c r="V22" s="29">
        <v>2.6</v>
      </c>
      <c r="W22" s="39"/>
      <c r="X22" s="62">
        <v>84</v>
      </c>
      <c r="Y22" s="29">
        <v>122</v>
      </c>
      <c r="Z22" s="87">
        <v>36</v>
      </c>
      <c r="AA22" s="26" t="s">
        <v>230</v>
      </c>
      <c r="AB22" s="41" t="s">
        <v>101</v>
      </c>
      <c r="AC22" s="42" t="str">
        <f>"" &amp; IF(AND(S22&lt;=-1.5,NOT(ISBLANK(AQ22))),"Z","")</f>
        <v/>
      </c>
      <c r="AD22" s="48" t="str">
        <f>IF(AND(ISNUMBER(BD22),VALUE(BD22)&gt;=3,VALUE(T22)&gt;=-0.5),IF(AND(VALUE(Q22)&gt;=94,VALUE(Q22)&lt;444), IF(VALUE(P22)&gt;=2,"***","**"),"*"),"")</f>
        <v/>
      </c>
      <c r="AE22" s="44"/>
      <c r="AF22" s="45"/>
      <c r="AG22" s="46" t="str">
        <f>IF(OR(F22&lt;1401,F22&gt;=1600),IF(AND(OR(AB22="*",AB22="***",AB22="E*",AB22="E***"),P22&gt;=2,T22&gt;-2.1),IF(AND(ISNUMBER(BD22),VALUE(BD22)&gt;2),"**","*"),""),"")</f>
        <v/>
      </c>
      <c r="AH22" s="30">
        <v>4</v>
      </c>
      <c r="AI22" s="62">
        <v>84</v>
      </c>
      <c r="AJ22" s="48" t="str">
        <f>IF(AND(S22&gt;=2,T22&gt;=0),IF(AND(ISNUMBER(BD22),VALUE(BD22)&gt;=3),IF(LEN(AQ22)&gt;0,"***","**"),"*"),"")</f>
        <v/>
      </c>
      <c r="AK22" s="42" t="str">
        <f>IF(AND(S22&gt;=3,AND(OR(AND(I22&lt;=7,I22-K22&gt;=3),AND(K22&lt;=7,K22-M22&gt;=3)),N22&lt;=4)),6,IF(S22&gt;=3,"3T",IF(AND(OR(AND(I22&lt;=7,I22-K22&gt;=3),AND(K22&lt;=7,K22-M22&gt;=3)),N22&lt;=4),"3P","")))</f>
        <v/>
      </c>
      <c r="AL22" s="63" t="str">
        <f>IF(OR(K22-M22&gt;=5,T22&gt;4.9,AND(K22-M22&gt;=1,T22&gt;5)),IF(P22&lt;-3,"***",IF(P22&lt;0,"**","*")),"")</f>
        <v/>
      </c>
      <c r="AM22" s="62">
        <v>84</v>
      </c>
      <c r="AN22" s="49" t="str">
        <f>IF(AND(OR(M22=1,M22=2,M22=3,M22=4),Q22&gt;=97.5),"G",IF(OR(AND(N22&lt;=3,M22&lt;8,T22&gt;-1.6,Q22&gt;=95,Q22&lt;300),AND(OR(M22=1,M22=2,M22=3),Q22&lt;97.5)),"GR",""))</f>
        <v/>
      </c>
      <c r="AO22" s="29">
        <v>1</v>
      </c>
      <c r="AP22" s="28"/>
      <c r="AQ22" s="28"/>
      <c r="AR22" s="28"/>
      <c r="AS22" s="28"/>
      <c r="AT22" s="50" t="str">
        <f>IF(LEN(AN22)&gt;0,IF(AL22="**","$",IF(AL22="***",IF(LEN(AQ22)&gt;0,"$$$","$$"), "")), "")</f>
        <v/>
      </c>
      <c r="AU22" s="48" t="str">
        <f>CONCATENATE(IF(LEN(AN22)&gt;0,IF(AND(AD22="**",AB22="*"),IF(LEN(AQ22)&gt;0,"$$$","$$"),IF(AJ22="***","$$$",IF(AND(AJ22="**",AB22="*"),"$$",IF(AND(OR(AD22="**",AD22="***"),LEN(AQ22)&gt;0),"$$","")))),IF(AND(OR(AD22="**",AD22="***"),LEN(AQ22)&gt;0),"$$","")),IF(AND(T22&lt;2,AQ22="#"),"#",""))</f>
        <v/>
      </c>
      <c r="AV22" s="48" t="str">
        <f>IF(LEN(AN22)&gt;0,IF(AG22="**","$$",IF(AG22="***","$$$",IF(AD22="***",IF(OR(AB22="***",LEN(AQ22)&gt;0),"$$$",""),""))),"")</f>
        <v/>
      </c>
      <c r="AW22" s="26" t="s">
        <v>6</v>
      </c>
      <c r="AX22" s="51">
        <v>40</v>
      </c>
      <c r="AY22" s="65">
        <v>1154</v>
      </c>
      <c r="AZ22" s="24" t="s">
        <v>59</v>
      </c>
      <c r="BA22" s="29">
        <v>90.032023927688996</v>
      </c>
      <c r="BB22" s="53">
        <v>88.976023927688999</v>
      </c>
      <c r="BC22" s="54" t="s">
        <v>2437</v>
      </c>
      <c r="BD22" s="29">
        <v>1</v>
      </c>
      <c r="BE22" s="55"/>
      <c r="BF22" s="55"/>
      <c r="BG22" s="55"/>
      <c r="BH22" s="55"/>
      <c r="BI22" s="188" t="s">
        <v>2438</v>
      </c>
      <c r="BJ22" s="69" t="s">
        <v>1713</v>
      </c>
      <c r="BK22" s="68" t="s">
        <v>2439</v>
      </c>
      <c r="BL22" s="68" t="s">
        <v>2373</v>
      </c>
      <c r="BM22" s="68" t="s">
        <v>1047</v>
      </c>
      <c r="BN22" s="69" t="s">
        <v>2379</v>
      </c>
      <c r="BO22" s="17"/>
      <c r="BP22" s="29">
        <v>122</v>
      </c>
      <c r="BQ22" s="29">
        <v>1</v>
      </c>
      <c r="BR22" s="56">
        <v>96.7</v>
      </c>
      <c r="BS22" s="57" t="s">
        <v>61</v>
      </c>
      <c r="BT22" s="26"/>
      <c r="BU22" s="26"/>
      <c r="BV22" s="26"/>
      <c r="BW22" s="26"/>
      <c r="BX22" s="17"/>
      <c r="BY22" s="17"/>
      <c r="BZ22" s="49" t="str">
        <f>IF(AND(S22&gt;=3,AND(OR(AND(I22&lt;=7,I22-K22&gt;=3),AND(K22&lt;=7,K22-M22&gt;=3)),N22&lt;=4)),6,IF(S22&gt;=3,"3T",IF(AND(OR(AND(I22&lt;=7,I22-K22&gt;=3),AND(K22&lt;=7,K22-M22&gt;=3)),N22&lt;=4),"3P","")))</f>
        <v/>
      </c>
    </row>
    <row r="23" spans="1:78" ht="15.95" customHeight="1" x14ac:dyDescent="0.25">
      <c r="A23" s="162"/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7"/>
      <c r="BZ23" s="49"/>
    </row>
    <row r="24" spans="1:78" ht="46.5" x14ac:dyDescent="0.25">
      <c r="A24" s="26" t="s">
        <v>2426</v>
      </c>
      <c r="B24" s="26" t="s">
        <v>377</v>
      </c>
      <c r="C24" s="27" t="s">
        <v>904</v>
      </c>
      <c r="D24" s="28"/>
      <c r="E24" s="28"/>
      <c r="F24" s="58">
        <v>1400</v>
      </c>
      <c r="G24" s="30">
        <v>12</v>
      </c>
      <c r="H24" s="31" t="s">
        <v>6</v>
      </c>
      <c r="I24" s="59">
        <v>7</v>
      </c>
      <c r="J24" s="33">
        <v>4</v>
      </c>
      <c r="K24" s="59">
        <v>4</v>
      </c>
      <c r="L24" s="33">
        <v>2</v>
      </c>
      <c r="M24" s="59">
        <v>10</v>
      </c>
      <c r="N24" s="33">
        <v>8</v>
      </c>
      <c r="O24" s="29">
        <v>2.3499999999999899</v>
      </c>
      <c r="P24" s="37">
        <v>0.566666666666649</v>
      </c>
      <c r="Q24" s="35">
        <v>88.347411117749303</v>
      </c>
      <c r="R24" s="36">
        <v>0.72370555887459898</v>
      </c>
      <c r="S24" s="37">
        <v>3</v>
      </c>
      <c r="T24" s="61">
        <v>-6.75</v>
      </c>
      <c r="U24" s="29">
        <v>0.999999999999996</v>
      </c>
      <c r="V24" s="60">
        <v>-4.3500000000000103</v>
      </c>
      <c r="W24" s="39"/>
      <c r="X24" s="62">
        <v>82</v>
      </c>
      <c r="Y24" s="29">
        <v>115</v>
      </c>
      <c r="Z24" s="29">
        <v>32</v>
      </c>
      <c r="AA24" s="26" t="s">
        <v>80</v>
      </c>
      <c r="AB24" s="41" t="s">
        <v>58</v>
      </c>
      <c r="AC24" s="42" t="str">
        <f>"" &amp; IF(AND(S24&lt;=-1.5,NOT(ISBLANK(AQ24))),"Z","")</f>
        <v/>
      </c>
      <c r="AD24" s="48" t="str">
        <f>IF(AND(ISNUMBER(BD24),VALUE(BD24)&gt;=3,VALUE(T24)&gt;=-0.5),IF(AND(VALUE(Q24)&gt;=94,VALUE(Q24)&lt;444), IF(VALUE(P24)&gt;=2,"***","**"),"*"),"")</f>
        <v/>
      </c>
      <c r="AE24" s="44"/>
      <c r="AF24" s="45"/>
      <c r="AG24" s="63" t="str">
        <f>IF(OR(F24&lt;1401,F24&gt;=1600),IF(AND(OR(AB24="*",AB24="***",AB24="E*",AB24="E***"),P24&gt;=2,T24&gt;-2.1),IF(AND(ISNUMBER(BD24),VALUE(BD24)&gt;2),"**","*"),""),"")</f>
        <v/>
      </c>
      <c r="AH24" s="30">
        <v>12</v>
      </c>
      <c r="AI24" s="62">
        <v>82</v>
      </c>
      <c r="AJ24" s="48" t="str">
        <f>IF(AND(S24&gt;=2,T24&gt;=0),IF(AND(ISNUMBER(BD24),VALUE(BD24)&gt;=3),IF(LEN(AQ24)&gt;0,"***","**"),"*"),"")</f>
        <v/>
      </c>
      <c r="AK24" s="42" t="str">
        <f>IF(AND(S24&gt;=3,AND(OR(AND(I24&lt;=7,I24-K24&gt;=3),AND(K24&lt;=7,K24-M24&gt;=3)),N24&lt;=4)),6,IF(S24&gt;=3,"3T",IF(AND(OR(AND(I24&lt;=7,I24-K24&gt;=3),AND(K24&lt;=7,K24-M24&gt;=3)),N24&lt;=4),"3P","")))</f>
        <v>3T</v>
      </c>
      <c r="AL24" s="63" t="str">
        <f>IF(OR(K24-M24&gt;=5,T24&gt;4.9,AND(K24-M24&gt;=1,T24&gt;5)),IF(P24&lt;-3,"***",IF(P24&lt;0,"**","*")),"")</f>
        <v/>
      </c>
      <c r="AM24" s="62">
        <v>82</v>
      </c>
      <c r="AN24" s="49" t="str">
        <f>IF(AND(OR(M24=1,M24=2,M24=3,M24=4),Q24&gt;=97.5),"G",IF(OR(AND(N24&lt;=3,M24&lt;8,T24&gt;-1.6,Q24&gt;=95,Q24&lt;300),AND(OR(M24=1,M24=2,M24=3),Q24&lt;97.5)),"GR",""))</f>
        <v/>
      </c>
      <c r="AO24" s="29">
        <v>-1</v>
      </c>
      <c r="AP24" s="28"/>
      <c r="AQ24" s="28"/>
      <c r="AR24" s="28"/>
      <c r="AS24" s="28"/>
      <c r="AT24" s="50" t="str">
        <f>IF(LEN(AN24)&gt;0,IF(AL24="**","$",IF(AL24="***",IF(LEN(AQ24)&gt;0,"$$$","$$"), "")), "")</f>
        <v/>
      </c>
      <c r="AU24" s="48" t="str">
        <f>CONCATENATE(IF(LEN(AN24)&gt;0,IF(AND(AD24="**",AB24="*"),IF(LEN(AQ24)&gt;0,"$$$","$$"),IF(AJ24="***","$$$",IF(AND(AJ24="**",AB24="*"),"$$",IF(AND(OR(AD24="**",AD24="***"),LEN(AQ24)&gt;0),"$$","")))),IF(AND(OR(AD24="**",AD24="***"),LEN(AQ24)&gt;0),"$$","")),IF(AND(T24&lt;2,AQ24="#"),"#",""))</f>
        <v/>
      </c>
      <c r="AV24" s="48" t="str">
        <f>IF(LEN(AN24)&gt;0,IF(AG24="**","$$",IF(AG24="***","$$$",IF(AD24="***",IF(OR(AB24="***",LEN(AQ24)&gt;0),"$$$",""),""))),"")</f>
        <v/>
      </c>
      <c r="AW24" s="26" t="s">
        <v>6</v>
      </c>
      <c r="AX24" s="64">
        <v>116</v>
      </c>
      <c r="AY24" s="65">
        <v>1155</v>
      </c>
      <c r="AZ24" s="24" t="s">
        <v>59</v>
      </c>
      <c r="BA24" s="29">
        <v>82.947411117749198</v>
      </c>
      <c r="BB24" s="66">
        <v>75.472744451082505</v>
      </c>
      <c r="BC24" s="54" t="s">
        <v>222</v>
      </c>
      <c r="BD24" s="29">
        <v>3</v>
      </c>
      <c r="BE24" s="55"/>
      <c r="BF24" s="55"/>
      <c r="BG24" s="55"/>
      <c r="BH24" s="55"/>
      <c r="BI24" s="190" t="s">
        <v>2440</v>
      </c>
      <c r="BJ24" s="68" t="s">
        <v>793</v>
      </c>
      <c r="BK24" s="69" t="s">
        <v>784</v>
      </c>
      <c r="BL24" s="68" t="s">
        <v>1675</v>
      </c>
      <c r="BM24" s="68" t="s">
        <v>794</v>
      </c>
      <c r="BN24" s="68" t="s">
        <v>796</v>
      </c>
      <c r="BO24" s="17"/>
      <c r="BP24" s="29">
        <v>115</v>
      </c>
      <c r="BQ24" s="29">
        <v>-1</v>
      </c>
      <c r="BR24" s="56">
        <v>98.5</v>
      </c>
      <c r="BS24" s="76" t="s">
        <v>108</v>
      </c>
      <c r="BT24" s="26"/>
      <c r="BU24" s="26"/>
      <c r="BV24" s="26"/>
      <c r="BW24" s="26"/>
      <c r="BX24" s="17"/>
      <c r="BY24" s="17"/>
      <c r="BZ24" s="49" t="str">
        <f>IF(AND(S24&gt;=3,AND(OR(AND(I24&lt;=7,I24-K24&gt;=3),AND(K24&lt;=7,K24-M24&gt;=3)),N24&lt;=4)),6,IF(S24&gt;=3,"3T",IF(AND(OR(AND(I24&lt;=7,I24-K24&gt;=3),AND(K24&lt;=7,K24-M24&gt;=3)),N24&lt;=4),"3P","")))</f>
        <v>3T</v>
      </c>
    </row>
    <row r="25" spans="1:78" ht="30" customHeight="1" x14ac:dyDescent="0.25">
      <c r="A25" s="175" t="s">
        <v>153</v>
      </c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55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7"/>
      <c r="BZ25" s="49"/>
    </row>
    <row r="26" spans="1:78" ht="46.5" x14ac:dyDescent="0.25">
      <c r="A26" s="26" t="s">
        <v>2426</v>
      </c>
      <c r="B26" s="26" t="s">
        <v>416</v>
      </c>
      <c r="C26" s="27" t="s">
        <v>136</v>
      </c>
      <c r="D26" s="28"/>
      <c r="E26" s="28"/>
      <c r="F26" s="58">
        <v>1400</v>
      </c>
      <c r="G26" s="30">
        <v>9</v>
      </c>
      <c r="H26" s="31" t="s">
        <v>6</v>
      </c>
      <c r="I26" s="59">
        <v>6</v>
      </c>
      <c r="J26" s="33">
        <v>4</v>
      </c>
      <c r="K26" s="59">
        <v>6</v>
      </c>
      <c r="L26" s="33">
        <v>2</v>
      </c>
      <c r="M26" s="59">
        <v>14</v>
      </c>
      <c r="N26" s="33">
        <v>12</v>
      </c>
      <c r="O26" s="29">
        <v>-4.1999999999999797</v>
      </c>
      <c r="P26" s="37">
        <v>-7.7812500000000204</v>
      </c>
      <c r="Q26" s="35">
        <v>73.993058633575103</v>
      </c>
      <c r="R26" s="35">
        <v>-3.65347068321242</v>
      </c>
      <c r="S26" s="37">
        <v>2</v>
      </c>
      <c r="T26" s="34">
        <v>-9.75</v>
      </c>
      <c r="U26" s="29">
        <v>6.15</v>
      </c>
      <c r="V26" s="60">
        <v>-1.6</v>
      </c>
      <c r="W26" s="39" t="s">
        <v>79</v>
      </c>
      <c r="X26" s="62">
        <v>80</v>
      </c>
      <c r="Y26" s="29">
        <v>135</v>
      </c>
      <c r="Z26" s="29">
        <v>28</v>
      </c>
      <c r="AA26" s="26" t="s">
        <v>80</v>
      </c>
      <c r="AB26" s="41" t="s">
        <v>58</v>
      </c>
      <c r="AC26" s="42" t="str">
        <f>"" &amp; IF(AND(S26&lt;=-1.5,NOT(ISBLANK(AQ26))),"Z","")</f>
        <v/>
      </c>
      <c r="AD26" s="48" t="str">
        <f>IF(AND(ISNUMBER(BD26),VALUE(BD26)&gt;=3,VALUE(T26)&gt;=-0.5),IF(AND(VALUE(Q26)&gt;=94,VALUE(Q26)&lt;444), IF(VALUE(P26)&gt;=2,"***","**"),"*"),"")</f>
        <v/>
      </c>
      <c r="AE26" s="44"/>
      <c r="AF26" s="45"/>
      <c r="AG26" s="63" t="str">
        <f>IF(OR(F26&lt;1401,F26&gt;=1600),IF(AND(OR(AB26="*",AB26="***",AB26="E*",AB26="E***"),P26&gt;=2,T26&gt;-2.1),IF(AND(ISNUMBER(BD26),VALUE(BD26)&gt;2),"**","*"),""),"")</f>
        <v/>
      </c>
      <c r="AH26" s="30">
        <v>9</v>
      </c>
      <c r="AI26" s="62">
        <v>80</v>
      </c>
      <c r="AJ26" s="48" t="str">
        <f>IF(AND(S26&gt;=2,T26&gt;=0),IF(AND(ISNUMBER(BD26),VALUE(BD26)&gt;=3),IF(LEN(AQ26)&gt;0,"***","**"),"*"),"")</f>
        <v/>
      </c>
      <c r="AK26" s="42" t="str">
        <f>IF(AND(S26&gt;=3,AND(OR(AND(I26&lt;=7,I26-K26&gt;=3),AND(K26&lt;=7,K26-M26&gt;=3)),N26&lt;=4)),6,IF(S26&gt;=3,"3T",IF(AND(OR(AND(I26&lt;=7,I26-K26&gt;=3),AND(K26&lt;=7,K26-M26&gt;=3)),N26&lt;=4),"3P","")))</f>
        <v/>
      </c>
      <c r="AL26" s="63" t="str">
        <f>IF(OR(K26-M26&gt;=5,T26&gt;4.9,AND(K26-M26&gt;=1,T26&gt;5)),IF(P26&lt;-3,"***",IF(P26&lt;0,"**","*")),"")</f>
        <v/>
      </c>
      <c r="AM26" s="62">
        <v>80</v>
      </c>
      <c r="AN26" s="49" t="str">
        <f>IF(AND(OR(M26=1,M26=2,M26=3,M26=4),Q26&gt;=97.5),"G",IF(OR(AND(N26&lt;=3,M26&lt;8,T26&gt;-1.6,Q26&gt;=95,Q26&lt;300),AND(OR(M26=1,M26=2,M26=3),Q26&lt;97.5)),"GR",""))</f>
        <v/>
      </c>
      <c r="AO26" s="29">
        <v>0</v>
      </c>
      <c r="AP26" s="28"/>
      <c r="AQ26" s="28"/>
      <c r="AR26" s="28"/>
      <c r="AS26" s="28"/>
      <c r="AT26" s="50" t="str">
        <f>IF(LEN(AN26)&gt;0,IF(AL26="**","$",IF(AL26="***",IF(LEN(AQ26)&gt;0,"$$$","$$"), "")), "")</f>
        <v/>
      </c>
      <c r="AU26" s="48" t="str">
        <f>CONCATENATE(IF(LEN(AN26)&gt;0,IF(AND(AD26="**",AB26="*"),IF(LEN(AQ26)&gt;0,"$$$","$$"),IF(AJ26="***","$$$",IF(AND(AJ26="**",AB26="*"),"$$",IF(AND(OR(AD26="**",AD26="***"),LEN(AQ26)&gt;0),"$$","")))),IF(AND(OR(AD26="**",AD26="***"),LEN(AQ26)&gt;0),"$$","")),IF(AND(T26&lt;2,AQ26="#"),"#",""))</f>
        <v/>
      </c>
      <c r="AV26" s="48" t="str">
        <f>IF(LEN(AN26)&gt;0,IF(AG26="**","$$",IF(AG26="***","$$$",IF(AD26="***",IF(OR(AB26="***",LEN(AQ26)&gt;0),"$$$",""),""))),"")</f>
        <v/>
      </c>
      <c r="AW26" s="26" t="s">
        <v>6</v>
      </c>
      <c r="AX26" s="51">
        <v>64</v>
      </c>
      <c r="AY26" s="65">
        <v>1168</v>
      </c>
      <c r="AZ26" s="24" t="s">
        <v>59</v>
      </c>
      <c r="BA26" s="29">
        <v>64.193058633575205</v>
      </c>
      <c r="BB26" s="66">
        <v>74.059725300241794</v>
      </c>
      <c r="BC26" s="54" t="s">
        <v>2441</v>
      </c>
      <c r="BD26" s="29">
        <v>3</v>
      </c>
      <c r="BE26" s="55"/>
      <c r="BF26" s="55"/>
      <c r="BG26" s="55"/>
      <c r="BH26" s="55"/>
      <c r="BI26" s="189" t="s">
        <v>2442</v>
      </c>
      <c r="BJ26" s="69" t="s">
        <v>594</v>
      </c>
      <c r="BK26" s="68" t="s">
        <v>934</v>
      </c>
      <c r="BL26" s="69" t="s">
        <v>2443</v>
      </c>
      <c r="BM26" s="69" t="s">
        <v>1076</v>
      </c>
      <c r="BN26" s="68" t="s">
        <v>1060</v>
      </c>
      <c r="BO26" s="17"/>
      <c r="BP26" s="29">
        <v>135</v>
      </c>
      <c r="BQ26" s="29">
        <v>0</v>
      </c>
      <c r="BR26" s="56">
        <v>93.25</v>
      </c>
      <c r="BS26" s="57" t="s">
        <v>223</v>
      </c>
      <c r="BT26" s="26"/>
      <c r="BU26" s="26"/>
      <c r="BV26" s="26"/>
      <c r="BW26" s="26" t="s">
        <v>79</v>
      </c>
      <c r="BX26" s="17"/>
      <c r="BY26" s="17"/>
      <c r="BZ26" s="49" t="str">
        <f>IF(AND(S26&gt;=3,AND(OR(AND(I26&lt;=7,I26-K26&gt;=3),AND(K26&lt;=7,K26-M26&gt;=3)),N26&lt;=4)),6,IF(S26&gt;=3,"3T",IF(AND(OR(AND(I26&lt;=7,I26-K26&gt;=3),AND(K26&lt;=7,K26-M26&gt;=3)),N26&lt;=4),"3P","")))</f>
        <v/>
      </c>
    </row>
    <row r="27" spans="1:78" ht="46.5" x14ac:dyDescent="0.25">
      <c r="A27" s="26" t="s">
        <v>2426</v>
      </c>
      <c r="B27" s="110" t="s">
        <v>1584</v>
      </c>
      <c r="C27" s="106" t="s">
        <v>349</v>
      </c>
      <c r="D27" s="28"/>
      <c r="E27" s="28"/>
      <c r="F27" s="29">
        <v>1800</v>
      </c>
      <c r="G27" s="30">
        <v>4</v>
      </c>
      <c r="H27" s="31" t="s">
        <v>6</v>
      </c>
      <c r="I27" s="32">
        <v>3</v>
      </c>
      <c r="J27" s="33">
        <v>2</v>
      </c>
      <c r="K27" s="32">
        <v>3</v>
      </c>
      <c r="L27" s="33">
        <v>2</v>
      </c>
      <c r="M27" s="32">
        <v>12</v>
      </c>
      <c r="N27" s="33">
        <v>6</v>
      </c>
      <c r="O27" s="29">
        <v>-3.8500000000000201</v>
      </c>
      <c r="P27" s="37">
        <v>-1.5833333333333599</v>
      </c>
      <c r="Q27" s="86">
        <v>88.902966396022507</v>
      </c>
      <c r="R27" s="86">
        <v>-0.59851680198867996</v>
      </c>
      <c r="S27" s="37">
        <v>0</v>
      </c>
      <c r="T27" s="34">
        <v>-4.75</v>
      </c>
      <c r="U27" s="29">
        <v>2.5</v>
      </c>
      <c r="V27" s="60">
        <v>-1.25</v>
      </c>
      <c r="W27" s="39" t="s">
        <v>79</v>
      </c>
      <c r="X27" s="62">
        <v>78</v>
      </c>
      <c r="Y27" s="29">
        <v>135</v>
      </c>
      <c r="Z27" s="119">
        <v>17</v>
      </c>
      <c r="AA27" s="85" t="s">
        <v>252</v>
      </c>
      <c r="AB27" s="41" t="s">
        <v>32</v>
      </c>
      <c r="AC27" s="42" t="str">
        <f>"" &amp; IF(AND(S27&lt;=-1.5,NOT(ISBLANK(AQ27))),"Z","")</f>
        <v/>
      </c>
      <c r="AD27" s="48" t="str">
        <f>IF(AND(ISNUMBER(BD27),VALUE(BD27)&gt;=3,VALUE(T27)&gt;=-0.5),IF(AND(VALUE(Q27)&gt;=94,VALUE(Q27)&lt;444), IF(VALUE(P27)&gt;=2,"***","**"),"*"),"")</f>
        <v/>
      </c>
      <c r="AE27" s="44"/>
      <c r="AF27" s="45"/>
      <c r="AG27" s="63" t="str">
        <f>IF(OR(F27&lt;1401,F27&gt;=1600),IF(AND(OR(AB27="*",AB27="***",AB27="E*",AB27="E***"),P27&gt;=2,T27&gt;-2.1),IF(AND(ISNUMBER(BD27),VALUE(BD27)&gt;2),"**","*"),""),"")</f>
        <v/>
      </c>
      <c r="AH27" s="30">
        <v>4</v>
      </c>
      <c r="AI27" s="62">
        <v>78</v>
      </c>
      <c r="AJ27" s="48" t="str">
        <f>IF(AND(S27&gt;=2,T27&gt;=0),IF(AND(ISNUMBER(BD27),VALUE(BD27)&gt;=3),IF(LEN(AQ27)&gt;0,"***","**"),"*"),"")</f>
        <v/>
      </c>
      <c r="AK27" s="42" t="str">
        <f>IF(AND(S27&gt;=3,AND(OR(AND(I27&lt;=7,I27-K27&gt;=3),AND(K27&lt;=7,K27-M27&gt;=3)),N27&lt;=4)),6,IF(S27&gt;=3,"3T",IF(AND(OR(AND(I27&lt;=7,I27-K27&gt;=3),AND(K27&lt;=7,K27-M27&gt;=3)),N27&lt;=4),"3P","")))</f>
        <v/>
      </c>
      <c r="AL27" s="63" t="str">
        <f>IF(OR(K27-M27&gt;=5,T27&gt;4.9,AND(K27-M27&gt;=1,T27&gt;5)),IF(P27&lt;-3,"***",IF(P27&lt;0,"**","*")),"")</f>
        <v/>
      </c>
      <c r="AM27" s="62">
        <v>78</v>
      </c>
      <c r="AN27" s="49" t="str">
        <f>IF(AND(OR(M27=1,M27=2,M27=3,M27=4),Q27&gt;=97.5),"G",IF(OR(AND(N27&lt;=3,M27&lt;8,T27&gt;-1.6,Q27&gt;=95,Q27&lt;300),AND(OR(M27=1,M27=2,M27=3),Q27&lt;97.5)),"GR",""))</f>
        <v/>
      </c>
      <c r="AO27" s="29">
        <v>0</v>
      </c>
      <c r="AP27" s="28"/>
      <c r="AQ27" s="28"/>
      <c r="AR27" s="28"/>
      <c r="AS27" s="28"/>
      <c r="AT27" s="50" t="str">
        <f>IF(LEN(AN27)&gt;0,IF(AL27="**","$",IF(AL27="***",IF(LEN(AQ27)&gt;0,"$$$","$$"), "")), "")</f>
        <v/>
      </c>
      <c r="AU27" s="48" t="str">
        <f>CONCATENATE(IF(LEN(AN27)&gt;0,IF(AND(AD27="**",AB27="*"),IF(LEN(AQ27)&gt;0,"$$$","$$"),IF(AJ27="***","$$$",IF(AND(AJ27="**",AB27="*"),"$$",IF(AND(OR(AD27="**",AD27="***"),LEN(AQ27)&gt;0),"$$","")))),IF(AND(OR(AD27="**",AD27="***"),LEN(AQ27)&gt;0),"$$","")),IF(AND(T27&lt;2,AQ27="#"),"#",""))</f>
        <v/>
      </c>
      <c r="AV27" s="48" t="str">
        <f>IF(LEN(AN27)&gt;0,IF(AG27="**","$$",IF(AG27="***","$$$",IF(AD27="***",IF(OR(AB27="***",LEN(AQ27)&gt;0),"$$$",""),""))),"")</f>
        <v/>
      </c>
      <c r="AW27" s="26" t="s">
        <v>6</v>
      </c>
      <c r="AX27" s="51">
        <v>39</v>
      </c>
      <c r="AY27" s="65">
        <v>1168</v>
      </c>
      <c r="AZ27" s="24" t="s">
        <v>59</v>
      </c>
      <c r="BA27" s="29">
        <v>77.302966396022597</v>
      </c>
      <c r="BB27" s="53">
        <v>90.310966396022707</v>
      </c>
      <c r="BC27" s="54" t="s">
        <v>2444</v>
      </c>
      <c r="BD27" s="29">
        <v>2</v>
      </c>
      <c r="BE27" s="55"/>
      <c r="BF27" s="55"/>
      <c r="BG27" s="55"/>
      <c r="BH27" s="55"/>
      <c r="BI27" s="190" t="s">
        <v>2445</v>
      </c>
      <c r="BJ27" s="68" t="s">
        <v>1708</v>
      </c>
      <c r="BK27" s="68" t="s">
        <v>1048</v>
      </c>
      <c r="BL27" s="68" t="s">
        <v>1364</v>
      </c>
      <c r="BM27" s="68" t="s">
        <v>1865</v>
      </c>
      <c r="BN27" s="68" t="s">
        <v>2446</v>
      </c>
      <c r="BO27" s="17"/>
      <c r="BP27" s="29">
        <v>135</v>
      </c>
      <c r="BQ27" s="29">
        <v>0</v>
      </c>
      <c r="BR27" s="56">
        <v>94.5</v>
      </c>
      <c r="BS27" s="76" t="s">
        <v>126</v>
      </c>
      <c r="BT27" s="26"/>
      <c r="BU27" s="26"/>
      <c r="BV27" s="26"/>
      <c r="BW27" s="26" t="s">
        <v>79</v>
      </c>
      <c r="BX27" s="17"/>
      <c r="BY27" s="17"/>
      <c r="BZ27" s="49" t="str">
        <f>IF(AND(S27&gt;=3,AND(OR(AND(I27&lt;=7,I27-K27&gt;=3),AND(K27&lt;=7,K27-M27&gt;=3)),N27&lt;=4)),6,IF(S27&gt;=3,"3T",IF(AND(OR(AND(I27&lt;=7,I27-K27&gt;=3),AND(K27&lt;=7,K27-M27&gt;=3)),N27&lt;=4),"3P","")))</f>
        <v/>
      </c>
    </row>
    <row r="28" spans="1:78" ht="46.5" x14ac:dyDescent="0.25">
      <c r="A28" s="26" t="s">
        <v>2426</v>
      </c>
      <c r="B28" s="110" t="s">
        <v>281</v>
      </c>
      <c r="C28" s="27" t="s">
        <v>352</v>
      </c>
      <c r="D28" s="28"/>
      <c r="E28" s="28"/>
      <c r="F28" s="58">
        <v>1400</v>
      </c>
      <c r="G28" s="30">
        <v>4</v>
      </c>
      <c r="H28" s="31" t="s">
        <v>6</v>
      </c>
      <c r="I28" s="32">
        <v>3</v>
      </c>
      <c r="J28" s="33">
        <v>4</v>
      </c>
      <c r="K28" s="70">
        <v>3</v>
      </c>
      <c r="L28" s="71">
        <v>2</v>
      </c>
      <c r="M28" s="32">
        <v>12</v>
      </c>
      <c r="N28" s="33">
        <v>8</v>
      </c>
      <c r="O28" s="29">
        <v>0.65000000000001301</v>
      </c>
      <c r="P28" s="37">
        <v>2.5750000000000202</v>
      </c>
      <c r="Q28" s="35">
        <v>90.589784846064106</v>
      </c>
      <c r="R28" s="36">
        <v>1.79489242303205</v>
      </c>
      <c r="S28" s="114">
        <v>2</v>
      </c>
      <c r="T28" s="61">
        <v>-6.5</v>
      </c>
      <c r="U28" s="29">
        <v>-0.149999999999988</v>
      </c>
      <c r="V28" s="60">
        <v>-5.2999999999999901</v>
      </c>
      <c r="W28" s="39" t="s">
        <v>79</v>
      </c>
      <c r="X28" s="62">
        <v>76</v>
      </c>
      <c r="Y28" s="29">
        <v>135</v>
      </c>
      <c r="Z28" s="119">
        <v>18</v>
      </c>
      <c r="AA28" s="26" t="s">
        <v>960</v>
      </c>
      <c r="AB28" s="41" t="s">
        <v>58</v>
      </c>
      <c r="AC28" s="42" t="str">
        <f>"" &amp; IF(AND(S28&lt;=-1.5,NOT(ISBLANK(AQ28))),"Z","")</f>
        <v/>
      </c>
      <c r="AD28" s="48" t="str">
        <f>IF(AND(ISNUMBER(BD28),VALUE(BD28)&gt;=3,VALUE(T28)&gt;=-0.5),IF(AND(VALUE(Q28)&gt;=94,VALUE(Q28)&lt;444), IF(VALUE(P28)&gt;=2,"***","**"),"*"),"")</f>
        <v/>
      </c>
      <c r="AE28" s="44"/>
      <c r="AF28" s="45"/>
      <c r="AG28" s="63" t="str">
        <f>IF(OR(F28&lt;1401,F28&gt;=1600),IF(AND(OR(AB28="*",AB28="***",AB28="E*",AB28="E***"),P28&gt;=2,T28&gt;-2.1),IF(AND(ISNUMBER(BD28),VALUE(BD28)&gt;2),"**","*"),""),"")</f>
        <v/>
      </c>
      <c r="AH28" s="30">
        <v>4</v>
      </c>
      <c r="AI28" s="62">
        <v>76</v>
      </c>
      <c r="AJ28" s="48" t="str">
        <f>IF(AND(S28&gt;=2,T28&gt;=0),IF(AND(ISNUMBER(BD28),VALUE(BD28)&gt;=3),IF(LEN(AQ28)&gt;0,"***","**"),"*"),"")</f>
        <v/>
      </c>
      <c r="AK28" s="42" t="str">
        <f>IF(AND(S28&gt;=3,AND(OR(AND(I28&lt;=7,I28-K28&gt;=3),AND(K28&lt;=7,K28-M28&gt;=3)),N28&lt;=4)),6,IF(S28&gt;=3,"3T",IF(AND(OR(AND(I28&lt;=7,I28-K28&gt;=3),AND(K28&lt;=7,K28-M28&gt;=3)),N28&lt;=4),"3P","")))</f>
        <v/>
      </c>
      <c r="AL28" s="63" t="str">
        <f>IF(OR(K28-M28&gt;=5,T28&gt;4.9,AND(K28-M28&gt;=1,T28&gt;5)),IF(P28&lt;-3,"***",IF(P28&lt;0,"**","*")),"")</f>
        <v/>
      </c>
      <c r="AM28" s="62">
        <v>76</v>
      </c>
      <c r="AN28" s="49" t="str">
        <f>IF(AND(OR(M28=1,M28=2,M28=3,M28=4),Q28&gt;=97.5),"G",IF(OR(AND(N28&lt;=3,M28&lt;8,T28&gt;-1.6,Q28&gt;=95,Q28&lt;300),AND(OR(M28=1,M28=2,M28=3),Q28&lt;97.5)),"GR",""))</f>
        <v/>
      </c>
      <c r="AO28" s="29">
        <v>-1</v>
      </c>
      <c r="AP28" s="28"/>
      <c r="AQ28" s="28"/>
      <c r="AR28" s="28"/>
      <c r="AS28" s="28"/>
      <c r="AT28" s="50" t="str">
        <f>IF(LEN(AN28)&gt;0,IF(AL28="**","$",IF(AL28="***",IF(LEN(AQ28)&gt;0,"$$$","$$"), "")), "")</f>
        <v/>
      </c>
      <c r="AU28" s="48" t="str">
        <f>CONCATENATE(IF(LEN(AN28)&gt;0,IF(AND(AD28="**",AB28="*"),IF(LEN(AQ28)&gt;0,"$$$","$$"),IF(AJ28="***","$$$",IF(AND(AJ28="**",AB28="*"),"$$",IF(AND(OR(AD28="**",AD28="***"),LEN(AQ28)&gt;0),"$$","")))),IF(AND(OR(AD28="**",AD28="***"),LEN(AQ28)&gt;0),"$$","")),IF(AND(T28&lt;2,AQ28="#"),"#",""))</f>
        <v/>
      </c>
      <c r="AV28" s="48" t="str">
        <f>IF(LEN(AN28)&gt;0,IF(AG28="**","$$",IF(AG28="***","$$$",IF(AD28="***",IF(OR(AB28="***",LEN(AQ28)&gt;0),"$$$",""),""))),"")</f>
        <v/>
      </c>
      <c r="AW28" s="26" t="s">
        <v>6</v>
      </c>
      <c r="AX28" s="51">
        <v>53</v>
      </c>
      <c r="AY28" s="65">
        <v>1167</v>
      </c>
      <c r="AZ28" s="24" t="s">
        <v>59</v>
      </c>
      <c r="BA28" s="29">
        <v>82.089784846064106</v>
      </c>
      <c r="BB28" s="66">
        <v>94.361784846064097</v>
      </c>
      <c r="BC28" s="54" t="s">
        <v>369</v>
      </c>
      <c r="BD28" s="29">
        <v>1</v>
      </c>
      <c r="BE28" s="55"/>
      <c r="BF28" s="55"/>
      <c r="BG28" s="55"/>
      <c r="BH28" s="55"/>
      <c r="BI28" s="190" t="s">
        <v>2009</v>
      </c>
      <c r="BJ28" s="68" t="s">
        <v>72</v>
      </c>
      <c r="BK28" s="68" t="s">
        <v>372</v>
      </c>
      <c r="BL28" s="68" t="s">
        <v>2447</v>
      </c>
      <c r="BM28" s="68" t="s">
        <v>2448</v>
      </c>
      <c r="BN28" s="68" t="s">
        <v>779</v>
      </c>
      <c r="BO28" s="17"/>
      <c r="BP28" s="29">
        <v>135</v>
      </c>
      <c r="BQ28" s="29">
        <v>-1</v>
      </c>
      <c r="BR28" s="56">
        <v>97.7</v>
      </c>
      <c r="BS28" s="76" t="s">
        <v>432</v>
      </c>
      <c r="BT28" s="26"/>
      <c r="BU28" s="26"/>
      <c r="BV28" s="26"/>
      <c r="BW28" s="26" t="s">
        <v>79</v>
      </c>
      <c r="BX28" s="17"/>
      <c r="BY28" s="17"/>
      <c r="BZ28" s="49" t="str">
        <f>IF(AND(S28&gt;=3,AND(OR(AND(I28&lt;=7,I28-K28&gt;=3),AND(K28&lt;=7,K28-M28&gt;=3)),N28&lt;=4)),6,IF(S28&gt;=3,"3T",IF(AND(OR(AND(I28&lt;=7,I28-K28&gt;=3),AND(K28&lt;=7,K28-M28&gt;=3)),N28&lt;=4),"3P","")))</f>
        <v/>
      </c>
    </row>
    <row r="29" spans="1:78" ht="18.75" customHeight="1" x14ac:dyDescent="0.25">
      <c r="A29" s="17"/>
      <c r="B29" s="164" t="s">
        <v>58</v>
      </c>
      <c r="C29" s="164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65" t="s">
        <v>1424</v>
      </c>
      <c r="R29" s="165"/>
      <c r="S29" s="17"/>
      <c r="T29" s="90" t="s">
        <v>200</v>
      </c>
      <c r="U29" s="17"/>
      <c r="V29" s="17"/>
      <c r="W29" s="17"/>
      <c r="X29" s="91">
        <v>73</v>
      </c>
      <c r="Y29" s="92" t="s">
        <v>434</v>
      </c>
      <c r="Z29" s="119">
        <v>14</v>
      </c>
      <c r="AA29" s="94">
        <v>5</v>
      </c>
      <c r="AB29" s="17"/>
      <c r="AC29" s="17"/>
      <c r="AD29" s="17"/>
      <c r="AE29" s="17"/>
      <c r="AF29" s="17"/>
      <c r="AG29" s="17"/>
      <c r="AH29" s="17"/>
      <c r="AI29" s="91">
        <v>73</v>
      </c>
      <c r="AJ29" s="17"/>
      <c r="AK29" s="17"/>
      <c r="AL29" s="17"/>
      <c r="AM29" s="91">
        <v>73</v>
      </c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66">
        <v>9.6</v>
      </c>
      <c r="AY29" s="95">
        <v>1157</v>
      </c>
      <c r="AZ29" s="17"/>
      <c r="BA29" s="17"/>
      <c r="BB29" s="17"/>
      <c r="BC29" s="17"/>
      <c r="BD29" s="17"/>
      <c r="BE29" s="17"/>
      <c r="BF29" s="17"/>
      <c r="BG29" s="17"/>
      <c r="BH29" s="17"/>
      <c r="BI29" s="187"/>
      <c r="BJ29" s="17"/>
      <c r="BK29" s="17"/>
      <c r="BL29" s="17"/>
      <c r="BM29" s="17"/>
      <c r="BN29" s="17"/>
      <c r="BO29" s="17"/>
      <c r="BP29" s="92" t="s">
        <v>434</v>
      </c>
      <c r="BQ29" s="17"/>
      <c r="BR29" s="17"/>
      <c r="BS29" s="17"/>
      <c r="BT29" s="17"/>
      <c r="BU29" s="17"/>
      <c r="BV29" s="17"/>
      <c r="BW29" s="17"/>
      <c r="BX29" s="29">
        <v>0</v>
      </c>
      <c r="BY29" s="26" t="s">
        <v>149</v>
      </c>
      <c r="BZ29" s="17"/>
    </row>
    <row r="30" spans="1:78" x14ac:dyDescent="0.25">
      <c r="A30" s="17"/>
      <c r="B30" s="164"/>
      <c r="C30" s="164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68" t="s">
        <v>2449</v>
      </c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  <c r="AK30" s="168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67"/>
      <c r="AY30" s="105" t="s">
        <v>762</v>
      </c>
      <c r="AZ30" s="17"/>
      <c r="BA30" s="17"/>
      <c r="BB30" s="17"/>
      <c r="BC30" s="17"/>
      <c r="BD30" s="17"/>
      <c r="BE30" s="17"/>
      <c r="BF30" s="17"/>
      <c r="BG30" s="17"/>
      <c r="BH30" s="17"/>
      <c r="BI30" s="18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</row>
    <row r="31" spans="1:78" ht="30" customHeight="1" x14ac:dyDescent="0.25">
      <c r="A31" s="152" t="s">
        <v>2450</v>
      </c>
      <c r="B31" s="153"/>
      <c r="C31" s="153"/>
      <c r="D31" s="153"/>
      <c r="E31" s="153"/>
      <c r="F31" s="153"/>
      <c r="G31" s="153"/>
      <c r="H31" s="153"/>
      <c r="I31" s="153"/>
      <c r="J31" s="153"/>
      <c r="K31" s="153"/>
      <c r="L31" s="153"/>
      <c r="M31" s="153"/>
      <c r="N31" s="153"/>
      <c r="O31" s="153"/>
      <c r="P31" s="153"/>
      <c r="Q31" s="153"/>
      <c r="R31" s="153"/>
      <c r="S31" s="153"/>
      <c r="T31" s="153"/>
      <c r="U31" s="153"/>
      <c r="V31" s="153"/>
      <c r="W31" s="153"/>
      <c r="X31" s="153"/>
      <c r="Y31" s="153"/>
      <c r="Z31" s="153"/>
      <c r="AA31" s="153"/>
      <c r="AB31" s="153"/>
      <c r="AC31" s="153"/>
      <c r="AD31" s="153"/>
      <c r="AE31" s="153"/>
      <c r="AF31" s="153"/>
      <c r="AG31" s="153"/>
      <c r="AH31" s="153"/>
      <c r="AI31" s="153"/>
      <c r="AJ31" s="153"/>
      <c r="AK31" s="153"/>
      <c r="AL31" s="153"/>
      <c r="AM31" s="153"/>
      <c r="AN31" s="153"/>
      <c r="AO31" s="153"/>
      <c r="AP31" s="153"/>
      <c r="AQ31" s="153"/>
      <c r="AR31" s="153"/>
      <c r="AS31" s="153"/>
      <c r="AT31" s="153"/>
      <c r="AU31" s="153"/>
      <c r="AV31" s="153"/>
      <c r="AW31" s="153"/>
      <c r="AX31" s="153"/>
      <c r="AY31" s="153"/>
      <c r="AZ31" s="153"/>
      <c r="BA31" s="153"/>
      <c r="BB31" s="153"/>
      <c r="BC31" s="153"/>
      <c r="BD31" s="153"/>
      <c r="BE31" s="153"/>
      <c r="BF31" s="153"/>
      <c r="BG31" s="153"/>
      <c r="BH31" s="153"/>
      <c r="BI31" s="153"/>
      <c r="BJ31" s="153"/>
      <c r="BK31" s="153"/>
      <c r="BL31" s="153"/>
      <c r="BM31" s="153"/>
      <c r="BN31" s="153"/>
      <c r="BO31" s="153"/>
      <c r="BP31" s="153"/>
      <c r="BQ31" s="153"/>
      <c r="BR31" s="153"/>
      <c r="BS31" s="153"/>
      <c r="BT31" s="153"/>
      <c r="BU31" s="153"/>
      <c r="BV31" s="153"/>
      <c r="BW31" s="153"/>
      <c r="BX31" s="153"/>
      <c r="BY31" s="17"/>
      <c r="BZ31" s="17"/>
    </row>
    <row r="32" spans="1:78" x14ac:dyDescent="0.25">
      <c r="A32" s="18" t="s">
        <v>1</v>
      </c>
      <c r="B32" s="18" t="s">
        <v>2</v>
      </c>
      <c r="C32" s="18" t="s">
        <v>3</v>
      </c>
      <c r="D32" s="19"/>
      <c r="E32" s="19"/>
      <c r="F32" s="18" t="s">
        <v>4</v>
      </c>
      <c r="G32" s="20" t="s">
        <v>5</v>
      </c>
      <c r="H32" s="21" t="s">
        <v>6</v>
      </c>
      <c r="I32" s="154" t="s">
        <v>7</v>
      </c>
      <c r="J32" s="155"/>
      <c r="K32" s="155"/>
      <c r="L32" s="155"/>
      <c r="M32" s="155"/>
      <c r="N32" s="155"/>
      <c r="O32" s="21" t="s">
        <v>8</v>
      </c>
      <c r="P32" s="21" t="s">
        <v>9</v>
      </c>
      <c r="Q32" s="22" t="s">
        <v>10</v>
      </c>
      <c r="R32" s="22" t="s">
        <v>11</v>
      </c>
      <c r="S32" s="21" t="s">
        <v>12</v>
      </c>
      <c r="T32" s="21" t="s">
        <v>13</v>
      </c>
      <c r="U32" s="21" t="s">
        <v>14</v>
      </c>
      <c r="V32" s="21" t="s">
        <v>15</v>
      </c>
      <c r="W32" s="23" t="s">
        <v>16</v>
      </c>
      <c r="X32" s="21" t="s">
        <v>17</v>
      </c>
      <c r="Y32" s="21" t="s">
        <v>18</v>
      </c>
      <c r="Z32" s="21" t="s">
        <v>19</v>
      </c>
      <c r="AA32" s="21" t="s">
        <v>20</v>
      </c>
      <c r="AB32" s="21" t="s">
        <v>21</v>
      </c>
      <c r="AC32" s="21" t="s">
        <v>22</v>
      </c>
      <c r="AD32" s="21" t="s">
        <v>23</v>
      </c>
      <c r="AE32" s="21" t="s">
        <v>24</v>
      </c>
      <c r="AF32" s="21" t="s">
        <v>25</v>
      </c>
      <c r="AG32" s="21" t="s">
        <v>26</v>
      </c>
      <c r="AH32" s="21" t="s">
        <v>5</v>
      </c>
      <c r="AI32" s="21" t="s">
        <v>17</v>
      </c>
      <c r="AJ32" s="21" t="s">
        <v>27</v>
      </c>
      <c r="AK32" s="21" t="s">
        <v>28</v>
      </c>
      <c r="AL32" s="21" t="s">
        <v>29</v>
      </c>
      <c r="AM32" s="21" t="s">
        <v>17</v>
      </c>
      <c r="AN32" s="21" t="s">
        <v>30</v>
      </c>
      <c r="AO32" s="21" t="s">
        <v>31</v>
      </c>
      <c r="AP32" s="21" t="s">
        <v>32</v>
      </c>
      <c r="AQ32" s="21" t="s">
        <v>33</v>
      </c>
      <c r="AR32" s="21" t="s">
        <v>34</v>
      </c>
      <c r="AS32" s="21" t="s">
        <v>35</v>
      </c>
      <c r="AT32" s="21" t="s">
        <v>36</v>
      </c>
      <c r="AU32" s="21" t="s">
        <v>37</v>
      </c>
      <c r="AV32" s="21" t="s">
        <v>38</v>
      </c>
      <c r="AW32" s="21" t="s">
        <v>6</v>
      </c>
      <c r="AX32" s="21" t="s">
        <v>39</v>
      </c>
      <c r="AY32" s="21" t="s">
        <v>40</v>
      </c>
      <c r="AZ32" s="24" t="s">
        <v>41</v>
      </c>
      <c r="BA32" s="21" t="s">
        <v>42</v>
      </c>
      <c r="BB32" s="21" t="s">
        <v>43</v>
      </c>
      <c r="BC32" s="21" t="s">
        <v>44</v>
      </c>
      <c r="BD32" s="21" t="s">
        <v>45</v>
      </c>
      <c r="BE32" s="21" t="s">
        <v>46</v>
      </c>
      <c r="BF32" s="21" t="s">
        <v>47</v>
      </c>
      <c r="BG32" s="21" t="s">
        <v>48</v>
      </c>
      <c r="BH32" s="21" t="s">
        <v>49</v>
      </c>
      <c r="BI32" s="186"/>
      <c r="BJ32" s="25"/>
      <c r="BK32" s="25"/>
      <c r="BL32" s="25"/>
      <c r="BM32" s="25"/>
      <c r="BN32" s="25"/>
      <c r="BO32" s="25"/>
      <c r="BP32" s="21" t="s">
        <v>18</v>
      </c>
      <c r="BQ32" s="21" t="s">
        <v>31</v>
      </c>
      <c r="BR32" s="21" t="s">
        <v>50</v>
      </c>
      <c r="BS32" s="21" t="s">
        <v>51</v>
      </c>
      <c r="BT32" s="25"/>
      <c r="BU32" s="25"/>
      <c r="BV32" s="21" t="s">
        <v>24</v>
      </c>
      <c r="BW32" s="21" t="s">
        <v>16</v>
      </c>
      <c r="BX32" s="21" t="s">
        <v>52</v>
      </c>
      <c r="BY32" s="21" t="s">
        <v>53</v>
      </c>
      <c r="BZ32" s="21" t="s">
        <v>28</v>
      </c>
    </row>
    <row r="33" spans="1:78" ht="46.5" x14ac:dyDescent="0.25">
      <c r="A33" s="26" t="s">
        <v>2451</v>
      </c>
      <c r="B33" s="26" t="s">
        <v>99</v>
      </c>
      <c r="C33" s="27" t="s">
        <v>156</v>
      </c>
      <c r="D33" s="28"/>
      <c r="E33" s="28"/>
      <c r="F33" s="29">
        <v>1200</v>
      </c>
      <c r="G33" s="30">
        <v>10</v>
      </c>
      <c r="H33" s="31" t="s">
        <v>6</v>
      </c>
      <c r="I33" s="59">
        <v>2</v>
      </c>
      <c r="J33" s="33">
        <v>0</v>
      </c>
      <c r="K33" s="59">
        <v>2</v>
      </c>
      <c r="L33" s="33">
        <v>0</v>
      </c>
      <c r="M33" s="59">
        <v>4</v>
      </c>
      <c r="N33" s="33">
        <v>2</v>
      </c>
      <c r="O33" s="29">
        <v>-0.60000000000000497</v>
      </c>
      <c r="P33" s="37">
        <v>1.43333333333336</v>
      </c>
      <c r="Q33" s="35">
        <v>95.714580778074904</v>
      </c>
      <c r="R33" s="35">
        <v>-0.99270961096259203</v>
      </c>
      <c r="S33" s="37">
        <v>0</v>
      </c>
      <c r="T33" s="61">
        <v>-1.3</v>
      </c>
      <c r="U33" s="29">
        <v>-0.54999999999999705</v>
      </c>
      <c r="V33" s="60">
        <v>-1.7</v>
      </c>
      <c r="W33" s="39"/>
      <c r="X33" s="150"/>
      <c r="Y33" s="72">
        <v>121</v>
      </c>
      <c r="Z33" s="17"/>
      <c r="AA33" s="85" t="s">
        <v>119</v>
      </c>
      <c r="AB33" s="41" t="s">
        <v>101</v>
      </c>
      <c r="AC33" s="42" t="str">
        <f>"" &amp; IF(AND(S33&lt;=-1.5,NOT(ISBLANK(AQ33))),"Z","")</f>
        <v/>
      </c>
      <c r="AD33" s="43" t="str">
        <f>IF(AND(ISNUMBER(BD33),VALUE(BD33)&gt;=3,VALUE(T33)&gt;=-0.5),IF(AND(VALUE(Q33)&gt;=94,VALUE(Q33)&lt;444), IF(VALUE(P33)&gt;=2,"***","**"),"*"),"")</f>
        <v/>
      </c>
      <c r="AE33" s="44"/>
      <c r="AF33" s="45"/>
      <c r="AG33" s="63" t="str">
        <f>IF(OR(F33&lt;1401,F33&gt;=1600),IF(AND(OR(AB33="*",AB33="***",AB33="E*",AB33="E***"),P33&gt;=2,T33&gt;-2.1),IF(AND(ISNUMBER(BD33),VALUE(BD33)&gt;2),"**","*"),""),"")</f>
        <v/>
      </c>
      <c r="AH33" s="30">
        <v>10</v>
      </c>
      <c r="AI33" s="151"/>
      <c r="AJ33" s="48" t="str">
        <f>IF(AND(S33&gt;=2,T33&gt;=0),IF(AND(ISNUMBER(BD33),VALUE(BD33)&gt;=3),IF(LEN(AQ33)&gt;0,"***","**"),"*"),"")</f>
        <v/>
      </c>
      <c r="AK33" s="42" t="str">
        <f>IF(AND(S33&gt;=3,AND(OR(AND(I33&lt;=7,I33-K33&gt;=3),AND(K33&lt;=7,K33-M33&gt;=3)),N33&lt;=4)),6,IF(S33&gt;=3,"3T",IF(AND(OR(AND(I33&lt;=7,I33-K33&gt;=3),AND(K33&lt;=7,K33-M33&gt;=3)),N33&lt;=4),"3P","")))</f>
        <v/>
      </c>
      <c r="AL33" s="46" t="str">
        <f>IF(OR(K33-M33&gt;=5,T33&gt;4.9,AND(K33-M33&gt;=1,T33&gt;5)),IF(P33&lt;-3,"***",IF(P33&lt;0,"**","*")),"")</f>
        <v/>
      </c>
      <c r="AM33" s="150"/>
      <c r="AN33" s="49" t="str">
        <f>IF(AND(OR(M33=1,M33=2,M33=3,M33=4),Q33&gt;=97.5),"G",IF(OR(AND(N33&lt;=3,M33&lt;8,T33&gt;-1.6,Q33&gt;=95,Q33&lt;300),AND(OR(M33=1,M33=2,M33=3),Q33&lt;97.5)),"GR",""))</f>
        <v>GR</v>
      </c>
      <c r="AO33" s="29">
        <v>0</v>
      </c>
      <c r="AP33" s="28"/>
      <c r="AQ33" s="28"/>
      <c r="AR33" s="28"/>
      <c r="AS33" s="28"/>
      <c r="AT33" s="50" t="str">
        <f>IF(LEN(AN33)&gt;0,IF(AL33="**","$",IF(AL33="***",IF(LEN(AQ33)&gt;0,"$$$","$$"), "")), "")</f>
        <v/>
      </c>
      <c r="AU33" s="48" t="str">
        <f>CONCATENATE(IF(LEN(AN33)&gt;0,IF(AND(AD33="**",AB33="*"),IF(LEN(AQ33)&gt;0,"$$$","$$"),IF(AJ33="***","$$$",IF(AND(AJ33="**",AB33="*"),"$$",IF(AND(OR(AD33="**",AD33="***"),LEN(AQ33)&gt;0),"$$","")))),IF(AND(OR(AD33="**",AD33="***"),LEN(AQ33)&gt;0),"$$","")),IF(AND(T33&lt;2,AQ33="#"),"#",""))</f>
        <v/>
      </c>
      <c r="AV33" s="48" t="str">
        <f>IF(LEN(AN33)&gt;0,IF(AG33="**","$$",IF(AG33="***","$$$",IF(AD33="***",IF(OR(AB33="***",LEN(AQ33)&gt;0),"$$$",""),""))),"")</f>
        <v/>
      </c>
      <c r="AW33" s="26" t="s">
        <v>6</v>
      </c>
      <c r="AX33" s="51">
        <v>112</v>
      </c>
      <c r="AY33" s="52">
        <v>1225</v>
      </c>
      <c r="AZ33" s="24" t="s">
        <v>59</v>
      </c>
      <c r="BA33" s="29">
        <v>87.014580778074802</v>
      </c>
      <c r="BB33" s="53">
        <v>87.994447444741496</v>
      </c>
      <c r="BC33" s="54" t="s">
        <v>2452</v>
      </c>
      <c r="BD33" s="29">
        <v>2</v>
      </c>
      <c r="BE33" s="55"/>
      <c r="BF33" s="55"/>
      <c r="BG33" s="55"/>
      <c r="BH33" s="55"/>
      <c r="BI33" s="187"/>
      <c r="BJ33" s="17"/>
      <c r="BK33" s="17"/>
      <c r="BL33" s="17"/>
      <c r="BM33" s="17"/>
      <c r="BN33" s="17"/>
      <c r="BO33" s="17"/>
      <c r="BP33" s="29">
        <v>121</v>
      </c>
      <c r="BQ33" s="29">
        <v>0</v>
      </c>
      <c r="BR33" s="56">
        <v>96.9</v>
      </c>
      <c r="BS33" s="76" t="s">
        <v>88</v>
      </c>
      <c r="BT33" s="26"/>
      <c r="BU33" s="26"/>
      <c r="BV33" s="26"/>
      <c r="BW33" s="26"/>
      <c r="BX33" s="17"/>
      <c r="BY33" s="17"/>
      <c r="BZ33" s="49" t="str">
        <f>IF(AND(S33&gt;=3,AND(OR(AND(I33&lt;=7,I33-K33&gt;=3),AND(K33&lt;=7,K33-M33&gt;=3)),N33&lt;=4)),6,IF(S33&gt;=3,"3T",IF(AND(OR(AND(I33&lt;=7,I33-K33&gt;=3),AND(K33&lt;=7,K33-M33&gt;=3)),N33&lt;=4),"3P","")))</f>
        <v/>
      </c>
    </row>
    <row r="34" spans="1:78" ht="46.5" x14ac:dyDescent="0.25">
      <c r="A34" s="26" t="s">
        <v>2451</v>
      </c>
      <c r="B34" s="26" t="s">
        <v>997</v>
      </c>
      <c r="C34" s="27" t="s">
        <v>731</v>
      </c>
      <c r="D34" s="28" t="s">
        <v>166</v>
      </c>
      <c r="E34" s="28"/>
      <c r="F34" s="29">
        <v>1000</v>
      </c>
      <c r="G34" s="30">
        <v>9</v>
      </c>
      <c r="H34" s="31" t="s">
        <v>818</v>
      </c>
      <c r="I34" s="59">
        <v>1</v>
      </c>
      <c r="J34" s="33">
        <v>0</v>
      </c>
      <c r="K34" s="59">
        <v>4</v>
      </c>
      <c r="L34" s="33">
        <v>1</v>
      </c>
      <c r="M34" s="59">
        <v>4</v>
      </c>
      <c r="N34" s="33">
        <v>3</v>
      </c>
      <c r="O34" s="29">
        <v>0.149999999999997</v>
      </c>
      <c r="P34" s="37">
        <v>1.6071428571428501</v>
      </c>
      <c r="Q34" s="35">
        <v>98.094348321220494</v>
      </c>
      <c r="R34" s="36">
        <v>1.24717416061024</v>
      </c>
      <c r="S34" s="37">
        <v>-1</v>
      </c>
      <c r="T34" s="61">
        <v>-2</v>
      </c>
      <c r="U34" s="29">
        <v>-1.74999999999999</v>
      </c>
      <c r="V34" s="60">
        <v>-3.3499999999999899</v>
      </c>
      <c r="W34" s="39" t="s">
        <v>79</v>
      </c>
      <c r="X34" s="150"/>
      <c r="Y34" s="72">
        <v>121</v>
      </c>
      <c r="Z34" s="29">
        <v>20</v>
      </c>
      <c r="AA34" s="77">
        <v>7</v>
      </c>
      <c r="AB34" s="41" t="s">
        <v>32</v>
      </c>
      <c r="AC34" s="42" t="str">
        <f>"i" &amp; IF(AND(S34&lt;=-1.5,NOT(ISBLANK(AQ34))),"Z","")</f>
        <v>i</v>
      </c>
      <c r="AD34" s="43" t="str">
        <f>IF(AND(ISNUMBER(BD34),VALUE(BD34)&gt;=3,VALUE(T34)&gt;=-0.5),IF(AND(VALUE(Q34)&gt;=94,VALUE(Q34)&lt;444), IF(VALUE(P34)&gt;=2,"***","**"),"*"),"")</f>
        <v/>
      </c>
      <c r="AE34" s="44"/>
      <c r="AF34" s="45"/>
      <c r="AG34" s="63" t="str">
        <f>IF(OR(F34&lt;1401,F34&gt;=1600),IF(AND(OR(AB34="*",AB34="***",AB34="E*",AB34="E***"),P34&gt;=2,T34&gt;-2.1),IF(AND(ISNUMBER(BD34),VALUE(BD34)&gt;2),"**","*"),""),"")</f>
        <v/>
      </c>
      <c r="AH34" s="30">
        <v>9</v>
      </c>
      <c r="AI34" s="151"/>
      <c r="AJ34" s="48" t="str">
        <f>IF(AND(S34&gt;=2,T34&gt;=0),IF(AND(ISNUMBER(BD34),VALUE(BD34)&gt;=3),IF(LEN(AQ34)&gt;0,"***","**"),"*"),"")</f>
        <v/>
      </c>
      <c r="AK34" s="42" t="str">
        <f>IF(AND(S34&gt;=3,AND(OR(AND(I34&lt;=7,I34-K34&gt;=3),AND(K34&lt;=7,K34-M34&gt;=3)),N34&lt;=4)),6,IF(S34&gt;=3,"3T",IF(AND(OR(AND(I34&lt;=7,I34-K34&gt;=3),AND(K34&lt;=7,K34-M34&gt;=3)),N34&lt;=4),"3P","")))</f>
        <v/>
      </c>
      <c r="AL34" s="46" t="str">
        <f>IF(OR(K34-M34&gt;=5,T34&gt;4.9,AND(K34-M34&gt;=1,T34&gt;5)),IF(P34&lt;-3,"***",IF(P34&lt;0,"**","*")),"")</f>
        <v/>
      </c>
      <c r="AM34" s="150"/>
      <c r="AN34" s="81" t="str">
        <f>IF(AND(OR(M34=1,M34=2,M34=3,M34=4),Q34&gt;=97.5),"G",IF(OR(AND(N34&lt;=3,M34&lt;8,T34&gt;-1.6,Q34&gt;=95,Q34&lt;300),AND(OR(M34=1,M34=2,M34=3),Q34&lt;97.5)),"GR",""))</f>
        <v>G</v>
      </c>
      <c r="AO34" s="29">
        <v>0</v>
      </c>
      <c r="AP34" s="28"/>
      <c r="AQ34" s="28"/>
      <c r="AR34" s="28"/>
      <c r="AS34" s="28"/>
      <c r="AT34" s="50" t="str">
        <f>IF(LEN(AN34)&gt;0,IF(AL34="**","$",IF(AL34="***",IF(LEN(AQ34)&gt;0,"$$$","$$"), "")), "")</f>
        <v/>
      </c>
      <c r="AU34" s="48" t="str">
        <f>CONCATENATE(IF(LEN(AN34)&gt;0,IF(AND(AD34="**",AB34="*"),IF(LEN(AQ34)&gt;0,"$$$","$$"),IF(AJ34="***","$$$",IF(AND(AJ34="**",AB34="*"),"$$",IF(AND(OR(AD34="**",AD34="***"),LEN(AQ34)&gt;0),"$$","")))),IF(AND(OR(AD34="**",AD34="***"),LEN(AQ34)&gt;0),"$$","")),IF(AND(T34&lt;2,AQ34="#"),"#",""))</f>
        <v/>
      </c>
      <c r="AV34" s="48" t="str">
        <f>IF(LEN(AN34)&gt;0,IF(AG34="**","$$",IF(AG34="***","$$$",IF(AD34="***",IF(OR(AB34="***",LEN(AQ34)&gt;0),"$$$",""),""))),"")</f>
        <v/>
      </c>
      <c r="AW34" s="26" t="s">
        <v>818</v>
      </c>
      <c r="AX34" s="74">
        <v>9.8000000000000007</v>
      </c>
      <c r="AY34" s="52">
        <v>1228</v>
      </c>
      <c r="AZ34" s="24" t="s">
        <v>59</v>
      </c>
      <c r="BA34" s="29">
        <v>91.9943483212205</v>
      </c>
      <c r="BB34" s="134">
        <v>90.197014987887201</v>
      </c>
      <c r="BC34" s="54" t="s">
        <v>2453</v>
      </c>
      <c r="BD34" s="29">
        <v>1</v>
      </c>
      <c r="BE34" s="55"/>
      <c r="BF34" s="55"/>
      <c r="BG34" s="55"/>
      <c r="BH34" s="55"/>
      <c r="BI34" s="190" t="s">
        <v>2454</v>
      </c>
      <c r="BJ34" s="68" t="s">
        <v>2455</v>
      </c>
      <c r="BK34" s="68" t="s">
        <v>1430</v>
      </c>
      <c r="BL34" s="69" t="s">
        <v>160</v>
      </c>
      <c r="BM34" s="68" t="s">
        <v>163</v>
      </c>
      <c r="BN34" s="68"/>
      <c r="BO34" s="17"/>
      <c r="BP34" s="29">
        <v>121</v>
      </c>
      <c r="BQ34" s="29">
        <v>0</v>
      </c>
      <c r="BR34" s="56">
        <v>98.9</v>
      </c>
      <c r="BS34" s="57" t="s">
        <v>61</v>
      </c>
      <c r="BT34" s="26" t="s">
        <v>166</v>
      </c>
      <c r="BU34" s="26"/>
      <c r="BV34" s="26"/>
      <c r="BW34" s="26" t="s">
        <v>79</v>
      </c>
      <c r="BX34" s="17"/>
      <c r="BY34" s="17"/>
      <c r="BZ34" s="49" t="str">
        <f>IF(AND(S34&gt;=3,AND(OR(AND(I34&lt;=7,I34-K34&gt;=3),AND(K34&lt;=7,K34-M34&gt;=3)),N34&lt;=4)),6,IF(S34&gt;=3,"3T",IF(AND(OR(AND(I34&lt;=7,I34-K34&gt;=3),AND(K34&lt;=7,K34-M34&gt;=3)),N34&lt;=4),"3P","")))</f>
        <v/>
      </c>
    </row>
    <row r="35" spans="1:78" ht="46.5" x14ac:dyDescent="0.25">
      <c r="A35" s="26" t="s">
        <v>2451</v>
      </c>
      <c r="B35" s="26" t="s">
        <v>357</v>
      </c>
      <c r="C35" s="27" t="s">
        <v>744</v>
      </c>
      <c r="D35" s="28"/>
      <c r="E35" s="28"/>
      <c r="F35" s="29">
        <v>1200</v>
      </c>
      <c r="G35" s="30">
        <v>8</v>
      </c>
      <c r="H35" s="31" t="s">
        <v>78</v>
      </c>
      <c r="I35" s="70">
        <v>2</v>
      </c>
      <c r="J35" s="71">
        <v>0</v>
      </c>
      <c r="K35" s="59">
        <v>2</v>
      </c>
      <c r="L35" s="33">
        <v>1</v>
      </c>
      <c r="M35" s="59">
        <v>5</v>
      </c>
      <c r="N35" s="33">
        <v>2</v>
      </c>
      <c r="O35" s="29">
        <v>2.5</v>
      </c>
      <c r="P35" s="37">
        <v>1.6500000000000301</v>
      </c>
      <c r="Q35" s="35">
        <v>93.748768452775096</v>
      </c>
      <c r="R35" s="35">
        <v>-1.97561577361249</v>
      </c>
      <c r="S35" s="37">
        <v>-1</v>
      </c>
      <c r="T35" s="61">
        <v>-0.5</v>
      </c>
      <c r="U35" s="29">
        <v>-2.75</v>
      </c>
      <c r="V35" s="60">
        <v>-3.1000000000000099</v>
      </c>
      <c r="W35" s="39"/>
      <c r="X35" s="17"/>
      <c r="Y35" s="29">
        <v>123</v>
      </c>
      <c r="Z35" s="29">
        <v>21</v>
      </c>
      <c r="AA35" s="77">
        <v>8</v>
      </c>
      <c r="AB35" s="41" t="s">
        <v>101</v>
      </c>
      <c r="AC35" s="42" t="str">
        <f>"" &amp; IF(AND(S35&lt;=-1.5,NOT(ISBLANK(AQ35))),"Z","")</f>
        <v/>
      </c>
      <c r="AD35" s="48" t="str">
        <f>IF(AND(ISNUMBER(BD35),VALUE(BD35)&gt;=3,VALUE(T35)&gt;=-0.5),IF(AND(VALUE(Q35)&gt;=94,VALUE(Q35)&lt;444), IF(VALUE(P35)&gt;=2,"***","**"),"*"),"")</f>
        <v/>
      </c>
      <c r="AE35" s="44"/>
      <c r="AF35" s="45"/>
      <c r="AG35" s="63" t="str">
        <f>IF(OR(F35&lt;1401,F35&gt;=1600),IF(AND(OR(AB35="*",AB35="***",AB35="E*",AB35="E***"),P35&gt;=2,T35&gt;-2.1),IF(AND(ISNUMBER(BD35),VALUE(BD35)&gt;2),"**","*"),""),"")</f>
        <v/>
      </c>
      <c r="AH35" s="30">
        <v>8</v>
      </c>
      <c r="AI35" s="97"/>
      <c r="AJ35" s="48" t="str">
        <f>IF(AND(S35&gt;=2,T35&gt;=0),IF(AND(ISNUMBER(BD35),VALUE(BD35)&gt;=3),IF(LEN(AQ35)&gt;0,"***","**"),"*"),"")</f>
        <v/>
      </c>
      <c r="AK35" s="42" t="str">
        <f>IF(AND(S35&gt;=3,AND(OR(AND(I35&lt;=7,I35-K35&gt;=3),AND(K35&lt;=7,K35-M35&gt;=3)),N35&lt;=4)),6,IF(S35&gt;=3,"3T",IF(AND(OR(AND(I35&lt;=7,I35-K35&gt;=3),AND(K35&lt;=7,K35-M35&gt;=3)),N35&lt;=4),"3P","")))</f>
        <v/>
      </c>
      <c r="AL35" s="63" t="str">
        <f>IF(OR(K35-M35&gt;=5,T35&gt;4.9,AND(K35-M35&gt;=1,T35&gt;5)),IF(P35&lt;-3,"***",IF(P35&lt;0,"**","*")),"")</f>
        <v/>
      </c>
      <c r="AM35" s="17"/>
      <c r="AN35" s="49" t="str">
        <f>IF(AND(OR(M35=1,M35=2,M35=3,M35=4),Q35&gt;=97.5),"G",IF(OR(AND(N35&lt;=3,M35&lt;8,T35&gt;-1.6,Q35&gt;=95,Q35&lt;300),AND(OR(M35=1,M35=2,M35=3),Q35&lt;97.5)),"GR",""))</f>
        <v/>
      </c>
      <c r="AO35" s="29">
        <v>-1</v>
      </c>
      <c r="AP35" s="28"/>
      <c r="AQ35" s="28"/>
      <c r="AR35" s="28"/>
      <c r="AS35" s="28" t="s">
        <v>66</v>
      </c>
      <c r="AT35" s="50" t="str">
        <f>IF(LEN(AN35)&gt;0,IF(AL35="**","$",IF(AL35="***",IF(LEN(AQ35)&gt;0,"$$$","$$"), "")), "")</f>
        <v/>
      </c>
      <c r="AU35" s="48" t="str">
        <f>CONCATENATE(IF(LEN(AN35)&gt;0,IF(AND(AD35="**",AB35="*"),IF(LEN(AQ35)&gt;0,"$$$","$$"),IF(AJ35="***","$$$",IF(AND(AJ35="**",AB35="*"),"$$",IF(AND(OR(AD35="**",AD35="***"),LEN(AQ35)&gt;0),"$$","")))),IF(AND(OR(AD35="**",AD35="***"),LEN(AQ35)&gt;0),"$$","")),IF(AND(T35&lt;2,AQ35="#"),"#",""))</f>
        <v/>
      </c>
      <c r="AV35" s="48" t="str">
        <f>IF(LEN(AN35)&gt;0,IF(AG35="**","$$",IF(AG35="***","$$$",IF(AD35="***",IF(OR(AB35="***",LEN(AQ35)&gt;0),"$$$",""),""))),"")</f>
        <v/>
      </c>
      <c r="AW35" s="26" t="s">
        <v>78</v>
      </c>
      <c r="AX35" s="51">
        <v>11</v>
      </c>
      <c r="AY35" s="65">
        <v>1236</v>
      </c>
      <c r="AZ35" s="24" t="s">
        <v>59</v>
      </c>
      <c r="BA35" s="29">
        <v>85.048768452774993</v>
      </c>
      <c r="BB35" s="134">
        <v>87.782768452775002</v>
      </c>
      <c r="BC35" s="54" t="s">
        <v>2456</v>
      </c>
      <c r="BD35" s="29">
        <v>2</v>
      </c>
      <c r="BE35" s="55"/>
      <c r="BF35" s="55"/>
      <c r="BG35" s="55"/>
      <c r="BH35" s="55"/>
      <c r="BI35" s="190" t="s">
        <v>2457</v>
      </c>
      <c r="BJ35" s="68" t="s">
        <v>160</v>
      </c>
      <c r="BK35" s="68" t="s">
        <v>2455</v>
      </c>
      <c r="BL35" s="68" t="s">
        <v>2458</v>
      </c>
      <c r="BM35" s="68" t="s">
        <v>1430</v>
      </c>
      <c r="BN35" s="68"/>
      <c r="BO35" s="17"/>
      <c r="BP35" s="29">
        <v>123</v>
      </c>
      <c r="BQ35" s="29">
        <v>-1</v>
      </c>
      <c r="BR35" s="56">
        <v>99.8</v>
      </c>
      <c r="BS35" s="76" t="s">
        <v>108</v>
      </c>
      <c r="BT35" s="26"/>
      <c r="BU35" s="26"/>
      <c r="BV35" s="26"/>
      <c r="BW35" s="26"/>
      <c r="BX35" s="17"/>
      <c r="BY35" s="17"/>
      <c r="BZ35" s="49" t="str">
        <f>IF(AND(S35&gt;=3,AND(OR(AND(I35&lt;=7,I35-K35&gt;=3),AND(K35&lt;=7,K35-M35&gt;=3)),N35&lt;=4)),6,IF(S35&gt;=3,"3T",IF(AND(OR(AND(I35&lt;=7,I35-K35&gt;=3),AND(K35&lt;=7,K35-M35&gt;=3)),N35&lt;=4),"3P","")))</f>
        <v/>
      </c>
    </row>
    <row r="36" spans="1:78" ht="24.95" customHeight="1" x14ac:dyDescent="0.25">
      <c r="A36" s="162"/>
      <c r="B36" s="155"/>
      <c r="C36" s="155"/>
      <c r="D36" s="155"/>
      <c r="E36" s="155"/>
      <c r="F36" s="155"/>
      <c r="G36" s="155"/>
      <c r="H36" s="155"/>
      <c r="I36" s="155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55"/>
      <c r="AI36" s="155"/>
      <c r="AJ36" s="155"/>
      <c r="AK36" s="155"/>
      <c r="AL36" s="155"/>
      <c r="AM36" s="155"/>
      <c r="AN36" s="155"/>
      <c r="AO36" s="155"/>
      <c r="AP36" s="155"/>
      <c r="AQ36" s="155"/>
      <c r="AR36" s="155"/>
      <c r="AS36" s="155"/>
      <c r="AT36" s="155"/>
      <c r="AU36" s="155"/>
      <c r="AV36" s="155"/>
      <c r="AW36" s="155"/>
      <c r="AX36" s="155"/>
      <c r="AY36" s="155"/>
      <c r="AZ36" s="155"/>
      <c r="BA36" s="155"/>
      <c r="BB36" s="155"/>
      <c r="BC36" s="155"/>
      <c r="BD36" s="155"/>
      <c r="BE36" s="155"/>
      <c r="BF36" s="155"/>
      <c r="BG36" s="155"/>
      <c r="BH36" s="155"/>
      <c r="BI36" s="155"/>
      <c r="BJ36" s="155"/>
      <c r="BK36" s="155"/>
      <c r="BL36" s="155"/>
      <c r="BM36" s="155"/>
      <c r="BN36" s="155"/>
      <c r="BO36" s="155"/>
      <c r="BP36" s="155"/>
      <c r="BQ36" s="155"/>
      <c r="BR36" s="155"/>
      <c r="BS36" s="155"/>
      <c r="BT36" s="155"/>
      <c r="BU36" s="155"/>
      <c r="BV36" s="155"/>
      <c r="BW36" s="155"/>
      <c r="BX36" s="155"/>
      <c r="BY36" s="17"/>
      <c r="BZ36" s="49"/>
    </row>
    <row r="37" spans="1:78" ht="46.5" x14ac:dyDescent="0.25">
      <c r="A37" s="26" t="s">
        <v>2451</v>
      </c>
      <c r="B37" s="26" t="s">
        <v>164</v>
      </c>
      <c r="C37" s="27" t="s">
        <v>165</v>
      </c>
      <c r="D37" s="28" t="s">
        <v>166</v>
      </c>
      <c r="E37" s="28"/>
      <c r="F37" s="29">
        <v>1200</v>
      </c>
      <c r="G37" s="30">
        <v>12</v>
      </c>
      <c r="H37" s="31" t="s">
        <v>6</v>
      </c>
      <c r="I37" s="59">
        <v>11</v>
      </c>
      <c r="J37" s="33">
        <v>4</v>
      </c>
      <c r="K37" s="59">
        <v>12</v>
      </c>
      <c r="L37" s="33">
        <v>4</v>
      </c>
      <c r="M37" s="59">
        <v>1</v>
      </c>
      <c r="N37" s="33">
        <v>0</v>
      </c>
      <c r="O37" s="29">
        <v>-0.64999999999999503</v>
      </c>
      <c r="P37" s="29">
        <v>-2.8142857142856998</v>
      </c>
      <c r="Q37" s="35">
        <v>96.073890549566997</v>
      </c>
      <c r="R37" s="35">
        <v>-1.96305472521651</v>
      </c>
      <c r="S37" s="37">
        <v>0</v>
      </c>
      <c r="T37" s="38">
        <v>4.5</v>
      </c>
      <c r="U37" s="29">
        <v>-0.89999999999999902</v>
      </c>
      <c r="V37" s="29">
        <v>2.7</v>
      </c>
      <c r="W37" s="39"/>
      <c r="X37" s="40">
        <v>52</v>
      </c>
      <c r="Y37" s="72">
        <v>128</v>
      </c>
      <c r="Z37" s="87">
        <v>78</v>
      </c>
      <c r="AA37" s="26" t="s">
        <v>57</v>
      </c>
      <c r="AB37" s="41" t="s">
        <v>65</v>
      </c>
      <c r="AC37" s="42" t="str">
        <f>"" &amp; IF(AND(S37&lt;=-1.5,NOT(ISBLANK(AQ37))),"Z","")</f>
        <v/>
      </c>
      <c r="AD37" s="43" t="str">
        <f>IF(AND(ISNUMBER(BD37),VALUE(BD37)&gt;=3,VALUE(T37)&gt;=-0.5),IF(AND(VALUE(Q37)&gt;=94,VALUE(Q37)&lt;444), IF(VALUE(P37)&gt;=2,"***","**"),"*"),"")</f>
        <v/>
      </c>
      <c r="AE37" s="48" t="str">
        <f>IF(AND(BD37&gt;2,OR(ISNUMBER(SEARCH("P",AA37)),ISNUMBER(SEARCH("EP",AA37)),ISNUMBER(SEARCH("E",AA37)))),"WP@",IF(BD37&gt;2,"W@",IF(OR(ISNUMBER(SEARCH("P",AA37)),ISNUMBER(SEARCH("EP",AA37)),ISNUMBER(SEARCH("E",AA37))),"P@","@")))</f>
        <v>@</v>
      </c>
      <c r="AF37" s="45"/>
      <c r="AG37" s="46" t="str">
        <f>IF(OR(F37&lt;1401,F37&gt;=1600),IF(AND(OR(AB37="*",AB37="***",AB37="E*",AB37="E***"),P37&gt;=2,T37&gt;-2.1),IF(AND(ISNUMBER(BD37),VALUE(BD37)&gt;2),"**","*"),""),"")</f>
        <v/>
      </c>
      <c r="AH37" s="30">
        <v>12</v>
      </c>
      <c r="AI37" s="47">
        <v>52</v>
      </c>
      <c r="AJ37" s="48" t="str">
        <f>IF(AND(S37&gt;=2,T37&gt;=0),IF(AND(ISNUMBER(BD37),VALUE(BD37)&gt;=3),IF(LEN(AQ37)&gt;0,"***","**"),"*"),"")</f>
        <v/>
      </c>
      <c r="AK37" s="42" t="str">
        <f>IF(AND(S37&gt;=3,AND(OR(AND(I37&lt;=7,I37-K37&gt;=3),AND(K37&lt;=7,K37-M37&gt;=3)),N37&lt;=4)),6,IF(S37&gt;=3,"3T",IF(AND(OR(AND(I37&lt;=7,I37-K37&gt;=3),AND(K37&lt;=7,K37-M37&gt;=3)),N37&lt;=4),"3P","")))</f>
        <v/>
      </c>
      <c r="AL37" s="46" t="str">
        <f>IF(OR(K37-M37&gt;=5,T37&gt;4.9,AND(K37-M37&gt;=1,T37&gt;5)),IF(P37&lt;-3,"***",IF(P37&lt;0,"**","*")),"")</f>
        <v>**</v>
      </c>
      <c r="AM37" s="40">
        <v>52</v>
      </c>
      <c r="AN37" s="81" t="str">
        <f>CONCATENATE(IF(AND(OR(M37=1,M37=2,M37=3,M37=4),Q37&gt;=97.5),"G",IF(OR(AND(N37&lt;=3,M37&lt;8,T37&gt;-1.6,Q37&gt;=95,Q37&lt;300),AND(OR(M37=1,M37=2,M37=3),Q37&lt;97.5)),"GR","")),"*")</f>
        <v>GR*</v>
      </c>
      <c r="AO37" s="82">
        <v>1</v>
      </c>
      <c r="AP37" s="28"/>
      <c r="AQ37" s="28" t="s">
        <v>33</v>
      </c>
      <c r="AR37" s="28"/>
      <c r="AS37" s="28" t="s">
        <v>168</v>
      </c>
      <c r="AT37" s="50" t="str">
        <f>IF(LEN(AN37)&gt;0,IF(AL37="**","$",IF(AL37="***",IF(LEN(AQ37)&gt;0,"$$$","$$"), "")), "")</f>
        <v>$</v>
      </c>
      <c r="AU37" s="48" t="str">
        <f>CONCATENATE(IF(LEN(AN37)&gt;0,IF(AND(AD37="**",AB37="*"),IF(LEN(AQ37)&gt;0,"$$$","$$"),IF(AJ37="***","$$$",IF(AND(AJ37="**",AB37="*"),"$$",IF(AND(OR(AD37="**",AD37="***"),LEN(AQ37)&gt;0),"$$","")))),IF(AND(OR(AD37="**",AD37="***"),LEN(AQ37)&gt;0),"$$","")),IF(AND(T37&lt;2,AQ37="#"),"#",""))</f>
        <v/>
      </c>
      <c r="AV37" s="48" t="str">
        <f>IF(LEN(AN37)&gt;0,IF(AG37="**","$$",IF(AG37="***","$$$",IF(AD37="***",IF(OR(AB37="***",LEN(AQ37)&gt;0),"$$$",""),""))),"")</f>
        <v/>
      </c>
      <c r="AW37" s="26" t="s">
        <v>6</v>
      </c>
      <c r="AX37" s="74">
        <v>4.8</v>
      </c>
      <c r="AY37" s="52">
        <v>1235</v>
      </c>
      <c r="AZ37" s="24" t="s">
        <v>169</v>
      </c>
      <c r="BA37" s="29">
        <v>88.073890549566997</v>
      </c>
      <c r="BB37" s="53">
        <v>94.497890549567003</v>
      </c>
      <c r="BC37" s="54" t="s">
        <v>2459</v>
      </c>
      <c r="BD37" s="29">
        <v>2</v>
      </c>
      <c r="BE37" s="55"/>
      <c r="BF37" s="55"/>
      <c r="BG37" s="55"/>
      <c r="BH37" s="55"/>
      <c r="BI37" s="190" t="s">
        <v>2460</v>
      </c>
      <c r="BJ37" s="68" t="s">
        <v>402</v>
      </c>
      <c r="BK37" s="69" t="s">
        <v>172</v>
      </c>
      <c r="BL37" s="68" t="s">
        <v>173</v>
      </c>
      <c r="BM37" s="68" t="s">
        <v>161</v>
      </c>
      <c r="BN37" s="68"/>
      <c r="BO37" s="17"/>
      <c r="BP37" s="29">
        <v>128</v>
      </c>
      <c r="BQ37" s="82">
        <v>1</v>
      </c>
      <c r="BR37" s="56">
        <v>94.5</v>
      </c>
      <c r="BS37" s="57" t="s">
        <v>223</v>
      </c>
      <c r="BT37" s="26" t="s">
        <v>166</v>
      </c>
      <c r="BU37" s="26"/>
      <c r="BV37" s="49" t="str">
        <f>IF(AND(BD37&gt;2,OR(ISNUMBER(SEARCH("P",AA37)),ISNUMBER(SEARCH("EP",AA37)),ISNUMBER(SEARCH("E",AA37)))),"WP@",IF(BD37&gt;2,"W@",IF(OR(ISNUMBER(SEARCH("P",AA37)),ISNUMBER(SEARCH("EP",AA37)),ISNUMBER(SEARCH("E",AA37))),"P@","@")))</f>
        <v>@</v>
      </c>
      <c r="BW37" s="26"/>
      <c r="BX37" s="17"/>
      <c r="BY37" s="17"/>
      <c r="BZ37" s="49" t="str">
        <f>IF(AND(S37&gt;=3,AND(OR(AND(I37&lt;=7,I37-K37&gt;=3),AND(K37&lt;=7,K37-M37&gt;=3)),N37&lt;=4)),6,IF(S37&gt;=3,"3T",IF(AND(OR(AND(I37&lt;=7,I37-K37&gt;=3),AND(K37&lt;=7,K37-M37&gt;=3)),N37&lt;=4),"3P","")))</f>
        <v/>
      </c>
    </row>
    <row r="38" spans="1:78" ht="46.5" x14ac:dyDescent="0.25">
      <c r="A38" s="26" t="s">
        <v>2451</v>
      </c>
      <c r="B38" s="26" t="s">
        <v>174</v>
      </c>
      <c r="C38" s="27" t="s">
        <v>56</v>
      </c>
      <c r="D38" s="28"/>
      <c r="E38" s="28"/>
      <c r="F38" s="29">
        <v>1200</v>
      </c>
      <c r="G38" s="30">
        <v>8</v>
      </c>
      <c r="H38" s="31" t="s">
        <v>78</v>
      </c>
      <c r="I38" s="59">
        <v>10</v>
      </c>
      <c r="J38" s="33">
        <v>4</v>
      </c>
      <c r="K38" s="59">
        <v>10</v>
      </c>
      <c r="L38" s="33">
        <v>3</v>
      </c>
      <c r="M38" s="59">
        <v>1</v>
      </c>
      <c r="N38" s="33">
        <v>0</v>
      </c>
      <c r="O38" s="29">
        <v>-2.95</v>
      </c>
      <c r="P38" s="29">
        <v>-1.78571428571427</v>
      </c>
      <c r="Q38" s="35">
        <v>94.669947728548195</v>
      </c>
      <c r="R38" s="35">
        <v>-2.6650261357259102</v>
      </c>
      <c r="S38" s="37">
        <v>1</v>
      </c>
      <c r="T38" s="38">
        <v>3.25</v>
      </c>
      <c r="U38" s="29">
        <v>1.49999999999999</v>
      </c>
      <c r="V38" s="29">
        <v>4.0999999999999996</v>
      </c>
      <c r="W38" s="39"/>
      <c r="X38" s="83">
        <v>58</v>
      </c>
      <c r="Y38" s="72">
        <v>132</v>
      </c>
      <c r="Z38" s="29">
        <v>21</v>
      </c>
      <c r="AA38" s="26" t="s">
        <v>57</v>
      </c>
      <c r="AB38" s="41" t="s">
        <v>65</v>
      </c>
      <c r="AC38" s="42" t="str">
        <f>"" &amp; IF(AND(S38&lt;=-1.5,NOT(ISBLANK(AQ38))),"Z","")</f>
        <v/>
      </c>
      <c r="AD38" s="43" t="str">
        <f>IF(AND(ISNUMBER(BD38),VALUE(BD38)&gt;=3,VALUE(T38)&gt;=-0.5),IF(AND(VALUE(Q38)&gt;=94,VALUE(Q38)&lt;444), IF(VALUE(P38)&gt;=2,"***","**"),"*"),"")</f>
        <v/>
      </c>
      <c r="AE38" s="44"/>
      <c r="AF38" s="45" t="s">
        <v>175</v>
      </c>
      <c r="AG38" s="46" t="str">
        <f>IF(OR(F38&lt;1401,F38&gt;=1600),IF(AND(OR(AB38="*",AB38="***",AB38="E*",AB38="E***"),P38&gt;=2,T38&gt;-2.1),IF(AND(ISNUMBER(BD38),VALUE(BD38)&gt;2),"**","*"),""),"")</f>
        <v/>
      </c>
      <c r="AH38" s="30">
        <v>8</v>
      </c>
      <c r="AI38" s="84">
        <v>58</v>
      </c>
      <c r="AJ38" s="48" t="str">
        <f>IF(AND(S38&gt;=2,T38&gt;=0),IF(AND(ISNUMBER(BD38),VALUE(BD38)&gt;=3),IF(LEN(AQ38)&gt;0,"***","**"),"*"),"")</f>
        <v/>
      </c>
      <c r="AK38" s="42" t="str">
        <f>IF(AND(S38&gt;=3,AND(OR(AND(I38&lt;=7,I38-K38&gt;=3),AND(K38&lt;=7,K38-M38&gt;=3)),N38&lt;=4)),6,IF(S38&gt;=3,"3T",IF(AND(OR(AND(I38&lt;=7,I38-K38&gt;=3),AND(K38&lt;=7,K38-M38&gt;=3)),N38&lt;=4),"3P","")))</f>
        <v/>
      </c>
      <c r="AL38" s="46" t="str">
        <f>IF(OR(K38-M38&gt;=5,T38&gt;4.9,AND(K38-M38&gt;=1,T38&gt;5)),IF(P38&lt;-3,"***",IF(P38&lt;0,"**","*")),"")</f>
        <v>**</v>
      </c>
      <c r="AM38" s="83">
        <v>58</v>
      </c>
      <c r="AN38" s="73" t="str">
        <f>IF(AND(OR(M38=1,M38=2,M38=3,M38=4),Q38&gt;=97.5),"G",IF(OR(AND(N38&lt;=3,M38&lt;8,T38&gt;-1.6,Q38&gt;=95,Q38&lt;300),AND(OR(M38=1,M38=2,M38=3),Q38&lt;97.5)),"GR",""))</f>
        <v>GR</v>
      </c>
      <c r="AO38" s="82">
        <v>1</v>
      </c>
      <c r="AP38" s="28" t="s">
        <v>32</v>
      </c>
      <c r="AQ38" s="28" t="s">
        <v>33</v>
      </c>
      <c r="AR38" s="28"/>
      <c r="AS38" s="28"/>
      <c r="AT38" s="50" t="str">
        <f>IF(LEN(AN38)&gt;0,IF(AL38="**","$",IF(AL38="***",IF(LEN(AQ38)&gt;0,"$$$","$$"), "")), "")</f>
        <v>$</v>
      </c>
      <c r="AU38" s="48" t="str">
        <f>CONCATENATE(IF(LEN(AN38)&gt;0,IF(AND(AD38="**",AB38="*"),IF(LEN(AQ38)&gt;0,"$$$","$$"),IF(AJ38="***","$$$",IF(AND(AJ38="**",AB38="*"),"$$",IF(AND(OR(AD38="**",AD38="***"),LEN(AQ38)&gt;0),"$$","")))),IF(AND(OR(AD38="**",AD38="***"),LEN(AQ38)&gt;0),"$$","")),IF(AND(T38&lt;2,AQ38="#"),"#",""))</f>
        <v/>
      </c>
      <c r="AV38" s="48" t="str">
        <f>IF(LEN(AN38)&gt;0,IF(AG38="**","$$",IF(AG38="***","$$$",IF(AD38="***",IF(OR(AB38="***",LEN(AQ38)&gt;0),"$$$",""),""))),"")</f>
        <v/>
      </c>
      <c r="AW38" s="26" t="s">
        <v>78</v>
      </c>
      <c r="AX38" s="51">
        <v>2.7</v>
      </c>
      <c r="AY38" s="52">
        <v>1240</v>
      </c>
      <c r="AZ38" s="24" t="s">
        <v>176</v>
      </c>
      <c r="BA38" s="29">
        <v>86.669947728548195</v>
      </c>
      <c r="BB38" s="98">
        <v>94.317947728548205</v>
      </c>
      <c r="BC38" s="54" t="s">
        <v>2461</v>
      </c>
      <c r="BD38" s="29">
        <v>2</v>
      </c>
      <c r="BE38" s="55"/>
      <c r="BF38" s="55"/>
      <c r="BG38" s="55"/>
      <c r="BH38" s="55"/>
      <c r="BI38" s="189" t="s">
        <v>2462</v>
      </c>
      <c r="BJ38" s="69" t="s">
        <v>179</v>
      </c>
      <c r="BK38" s="69" t="s">
        <v>180</v>
      </c>
      <c r="BL38" s="69" t="s">
        <v>181</v>
      </c>
      <c r="BM38" s="68" t="s">
        <v>402</v>
      </c>
      <c r="BN38" s="68"/>
      <c r="BO38" s="17"/>
      <c r="BP38" s="29">
        <v>132</v>
      </c>
      <c r="BQ38" s="82">
        <v>1</v>
      </c>
      <c r="BR38" s="56">
        <v>92.4</v>
      </c>
      <c r="BS38" s="76" t="s">
        <v>88</v>
      </c>
      <c r="BT38" s="26"/>
      <c r="BU38" s="26"/>
      <c r="BV38" s="26"/>
      <c r="BW38" s="26"/>
      <c r="BX38" s="17"/>
      <c r="BY38" s="17"/>
      <c r="BZ38" s="49" t="str">
        <f>IF(AND(S38&gt;=3,AND(OR(AND(I38&lt;=7,I38-K38&gt;=3),AND(K38&lt;=7,K38-M38&gt;=3)),N38&lt;=4)),6,IF(S38&gt;=3,"3T",IF(AND(OR(AND(I38&lt;=7,I38-K38&gt;=3),AND(K38&lt;=7,K38-M38&gt;=3)),N38&lt;=4),"3P","")))</f>
        <v/>
      </c>
    </row>
    <row r="39" spans="1:78" ht="15.95" customHeight="1" x14ac:dyDescent="0.25">
      <c r="A39" s="162"/>
      <c r="B39" s="155"/>
      <c r="C39" s="155"/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5"/>
      <c r="AF39" s="155"/>
      <c r="AG39" s="155"/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55"/>
      <c r="BD39" s="155"/>
      <c r="BE39" s="155"/>
      <c r="BF39" s="155"/>
      <c r="BG39" s="155"/>
      <c r="BH39" s="155"/>
      <c r="BI39" s="155"/>
      <c r="BJ39" s="155"/>
      <c r="BK39" s="155"/>
      <c r="BL39" s="155"/>
      <c r="BM39" s="155"/>
      <c r="BN39" s="155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7"/>
      <c r="BZ39" s="49"/>
    </row>
    <row r="40" spans="1:78" ht="30" customHeight="1" x14ac:dyDescent="0.25">
      <c r="A40" s="156" t="s">
        <v>152</v>
      </c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62"/>
      <c r="AL40" s="162"/>
      <c r="AM40" s="162"/>
      <c r="AN40" s="162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2"/>
      <c r="BA40" s="162"/>
      <c r="BB40" s="162"/>
      <c r="BC40" s="162"/>
      <c r="BD40" s="162"/>
      <c r="BE40" s="162"/>
      <c r="BF40" s="162"/>
      <c r="BG40" s="162"/>
      <c r="BH40" s="162"/>
      <c r="BI40" s="162"/>
      <c r="BJ40" s="162"/>
      <c r="BK40" s="162"/>
      <c r="BL40" s="162"/>
      <c r="BM40" s="162"/>
      <c r="BN40" s="162"/>
      <c r="BO40" s="162"/>
      <c r="BP40" s="162"/>
      <c r="BQ40" s="162"/>
      <c r="BR40" s="162"/>
      <c r="BS40" s="162"/>
      <c r="BT40" s="162"/>
      <c r="BU40" s="162"/>
      <c r="BV40" s="162"/>
      <c r="BW40" s="162"/>
      <c r="BX40" s="162"/>
      <c r="BY40" s="17"/>
      <c r="BZ40" s="49"/>
    </row>
    <row r="41" spans="1:78" ht="46.5" x14ac:dyDescent="0.25">
      <c r="A41" s="26" t="s">
        <v>2451</v>
      </c>
      <c r="B41" s="26" t="s">
        <v>483</v>
      </c>
      <c r="C41" s="27" t="s">
        <v>207</v>
      </c>
      <c r="D41" s="28"/>
      <c r="E41" s="28"/>
      <c r="F41" s="29">
        <v>1200</v>
      </c>
      <c r="G41" s="30">
        <v>10</v>
      </c>
      <c r="H41" s="31" t="s">
        <v>6</v>
      </c>
      <c r="I41" s="59">
        <v>11</v>
      </c>
      <c r="J41" s="33">
        <v>8</v>
      </c>
      <c r="K41" s="59">
        <v>8</v>
      </c>
      <c r="L41" s="33">
        <v>4</v>
      </c>
      <c r="M41" s="59">
        <v>4</v>
      </c>
      <c r="N41" s="33">
        <v>2</v>
      </c>
      <c r="O41" s="29">
        <v>1.74999999999999</v>
      </c>
      <c r="P41" s="34">
        <v>0.86874999999996505</v>
      </c>
      <c r="Q41" s="35">
        <v>95.041174338738301</v>
      </c>
      <c r="R41" s="35">
        <v>-1.2794128306308701</v>
      </c>
      <c r="S41" s="37">
        <v>4</v>
      </c>
      <c r="T41" s="38">
        <v>2</v>
      </c>
      <c r="U41" s="29">
        <v>-0.250000000000004</v>
      </c>
      <c r="V41" s="29">
        <v>1.35</v>
      </c>
      <c r="W41" s="39"/>
      <c r="X41" s="40">
        <v>64</v>
      </c>
      <c r="Y41" s="72">
        <v>120</v>
      </c>
      <c r="Z41" s="87">
        <v>35</v>
      </c>
      <c r="AA41" s="26" t="s">
        <v>57</v>
      </c>
      <c r="AB41" s="41" t="s">
        <v>58</v>
      </c>
      <c r="AC41" s="42" t="str">
        <f>"" &amp; IF(AND(S41&lt;=-1.5,NOT(ISBLANK(AQ41))),"Z","")</f>
        <v/>
      </c>
      <c r="AD41" s="43" t="str">
        <f>IF(AND(ISNUMBER(BD41),VALUE(BD41)&gt;=3,VALUE(T41)&gt;=-0.5),IF(AND(VALUE(Q41)&gt;=94,VALUE(Q41)&lt;444), IF(VALUE(P41)&gt;=2,"***","**"),"*"),"")</f>
        <v/>
      </c>
      <c r="AE41" s="48" t="str">
        <f>IF(AND(BD41&gt;2,OR(ISNUMBER(SEARCH("P",AA41)),ISNUMBER(SEARCH("EP",AA41)),ISNUMBER(SEARCH("E",AA41)))),"WP@",IF(BD41&gt;2,"W@",IF(OR(ISNUMBER(SEARCH("P",AA41)),ISNUMBER(SEARCH("EP",AA41)),ISNUMBER(SEARCH("E",AA41))),"P@","@")))</f>
        <v>@</v>
      </c>
      <c r="AF41" s="45" t="s">
        <v>102</v>
      </c>
      <c r="AG41" s="46" t="str">
        <f>IF(OR(F41&lt;1401,F41&gt;=1600),IF(AND(OR(AB41="*",AB41="***",AB41="E*",AB41="E***"),P41&gt;=2,T41&gt;-2.1),IF(AND(ISNUMBER(BD41),VALUE(BD41)&gt;2),"**","*"),""),"")</f>
        <v/>
      </c>
      <c r="AH41" s="30">
        <v>10</v>
      </c>
      <c r="AI41" s="47">
        <v>64</v>
      </c>
      <c r="AJ41" s="48" t="str">
        <f>IF(AND(S41&gt;=2,T41&gt;=0),IF(AND(ISNUMBER(BD41),VALUE(BD41)&gt;=3),IF(LEN(AQ41)&gt;0,"***","**"),"*"),"")</f>
        <v>*</v>
      </c>
      <c r="AK41" s="42" t="str">
        <f>IF(AND(S41&gt;=3,AND(OR(AND(I41&lt;=7,I41-K41&gt;=3),AND(K41&lt;=7,K41-M41&gt;=3)),N41&lt;=4)),6,IF(S41&gt;=3,"3T",IF(AND(OR(AND(I41&lt;=7,I41-K41&gt;=3),AND(K41&lt;=7,K41-M41&gt;=3)),N41&lt;=4),"3P","")))</f>
        <v>3T</v>
      </c>
      <c r="AL41" s="46" t="str">
        <f>IF(OR(K41-M41&gt;=5,T41&gt;4.9,AND(K41-M41&gt;=1,T41&gt;5)),IF(P41&lt;-3,"***",IF(P41&lt;0,"**","*")),"")</f>
        <v/>
      </c>
      <c r="AM41" s="40">
        <v>64</v>
      </c>
      <c r="AN41" s="81" t="str">
        <f>IF(AND(OR(M41=1,M41=2,M41=3,M41=4),Q41&gt;=97.5),"G",IF(OR(AND(N41&lt;=3,M41&lt;8,T41&gt;-1.6,Q41&gt;=95,Q41&lt;300),AND(OR(M41=1,M41=2,M41=3),Q41&lt;97.5)),"GR",""))</f>
        <v>GR</v>
      </c>
      <c r="AO41" s="29">
        <v>0</v>
      </c>
      <c r="AP41" s="28"/>
      <c r="AQ41" s="28"/>
      <c r="AR41" s="28"/>
      <c r="AS41" s="28"/>
      <c r="AT41" s="50" t="str">
        <f>IF(LEN(AN41)&gt;0,IF(AL41="**","$",IF(AL41="***",IF(LEN(AQ41)&gt;0,"$$$","$$"), "")), "")</f>
        <v/>
      </c>
      <c r="AU41" s="48" t="str">
        <f>CONCATENATE(IF(LEN(AN41)&gt;0,IF(AND(AD41="**",AB41="*"),IF(LEN(AQ41)&gt;0,"$$$","$$"),IF(AJ41="***","$$$",IF(AND(AJ41="**",AB41="*"),"$$",IF(AND(OR(AD41="**",AD41="***"),LEN(AQ41)&gt;0),"$$","")))),IF(AND(OR(AD41="**",AD41="***"),LEN(AQ41)&gt;0),"$$","")),IF(AND(T41&lt;2,AQ41="#"),"#",""))</f>
        <v/>
      </c>
      <c r="AV41" s="48" t="str">
        <f>IF(LEN(AN41)&gt;0,IF(AG41="**","$$",IF(AG41="***","$$$",IF(AD41="***",IF(OR(AB41="***",LEN(AQ41)&gt;0),"$$$",""),""))),"")</f>
        <v/>
      </c>
      <c r="AW41" s="26" t="s">
        <v>6</v>
      </c>
      <c r="AX41" s="64">
        <v>12</v>
      </c>
      <c r="AY41" s="79">
        <v>1253</v>
      </c>
      <c r="AZ41" s="24" t="s">
        <v>176</v>
      </c>
      <c r="BA41" s="29">
        <v>88.441174338738307</v>
      </c>
      <c r="BB41" s="53">
        <v>85.765174338738206</v>
      </c>
      <c r="BC41" s="54" t="s">
        <v>2463</v>
      </c>
      <c r="BD41" s="29">
        <v>2</v>
      </c>
      <c r="BE41" s="55"/>
      <c r="BF41" s="55"/>
      <c r="BG41" s="55"/>
      <c r="BH41" s="55"/>
      <c r="BI41" s="190" t="s">
        <v>2464</v>
      </c>
      <c r="BJ41" s="68" t="s">
        <v>943</v>
      </c>
      <c r="BK41" s="68" t="s">
        <v>1419</v>
      </c>
      <c r="BL41" s="68" t="s">
        <v>1417</v>
      </c>
      <c r="BM41" s="68" t="s">
        <v>1624</v>
      </c>
      <c r="BN41" s="68"/>
      <c r="BO41" s="17"/>
      <c r="BP41" s="29">
        <v>120</v>
      </c>
      <c r="BQ41" s="29">
        <v>0</v>
      </c>
      <c r="BR41" s="56">
        <v>94.75</v>
      </c>
      <c r="BS41" s="76" t="s">
        <v>432</v>
      </c>
      <c r="BT41" s="26"/>
      <c r="BU41" s="26"/>
      <c r="BV41" s="49" t="str">
        <f>IF(AND(BD41&gt;2,OR(ISNUMBER(SEARCH("P",AA41)),ISNUMBER(SEARCH("EP",AA41)),ISNUMBER(SEARCH("E",AA41)))),"WP@",IF(BD41&gt;2,"W@",IF(OR(ISNUMBER(SEARCH("P",AA41)),ISNUMBER(SEARCH("EP",AA41)),ISNUMBER(SEARCH("E",AA41))),"P@","@")))</f>
        <v>@</v>
      </c>
      <c r="BW41" s="26"/>
      <c r="BX41" s="17"/>
      <c r="BY41" s="17"/>
      <c r="BZ41" s="49" t="str">
        <f>IF(AND(S41&gt;=3,AND(OR(AND(I41&lt;=7,I41-K41&gt;=3),AND(K41&lt;=7,K41-M41&gt;=3)),N41&lt;=4)),6,IF(S41&gt;=3,"3T",IF(AND(OR(AND(I41&lt;=7,I41-K41&gt;=3),AND(K41&lt;=7,K41-M41&gt;=3)),N41&lt;=4),"3P","")))</f>
        <v>3T</v>
      </c>
    </row>
    <row r="42" spans="1:78" ht="46.5" x14ac:dyDescent="0.25">
      <c r="A42" s="26" t="s">
        <v>2451</v>
      </c>
      <c r="B42" s="26" t="s">
        <v>377</v>
      </c>
      <c r="C42" s="27" t="s">
        <v>378</v>
      </c>
      <c r="D42" s="28"/>
      <c r="E42" s="28"/>
      <c r="F42" s="29">
        <v>1200</v>
      </c>
      <c r="G42" s="30">
        <v>3</v>
      </c>
      <c r="H42" s="31" t="s">
        <v>6</v>
      </c>
      <c r="I42" s="32">
        <v>10</v>
      </c>
      <c r="J42" s="33">
        <v>7</v>
      </c>
      <c r="K42" s="32">
        <v>11</v>
      </c>
      <c r="L42" s="33">
        <v>6</v>
      </c>
      <c r="M42" s="32">
        <v>5</v>
      </c>
      <c r="N42" s="33">
        <v>4</v>
      </c>
      <c r="O42" s="29">
        <v>2.5499999999999901</v>
      </c>
      <c r="P42" s="34">
        <v>2.1666666666666501</v>
      </c>
      <c r="Q42" s="35">
        <v>94.647074064280204</v>
      </c>
      <c r="R42" s="36">
        <v>0.47353703214007198</v>
      </c>
      <c r="S42" s="37">
        <v>1</v>
      </c>
      <c r="T42" s="38">
        <v>2</v>
      </c>
      <c r="U42" s="29">
        <v>-1.05</v>
      </c>
      <c r="V42" s="29">
        <v>0.60000000000000497</v>
      </c>
      <c r="W42" s="39"/>
      <c r="X42" s="40">
        <v>64</v>
      </c>
      <c r="Y42" s="29">
        <v>121</v>
      </c>
      <c r="Z42" s="29">
        <v>21</v>
      </c>
      <c r="AA42" s="26" t="s">
        <v>57</v>
      </c>
      <c r="AB42" s="41" t="s">
        <v>58</v>
      </c>
      <c r="AC42" s="42" t="str">
        <f>"" &amp; IF(AND(S42&lt;=-1.5,NOT(ISBLANK(AQ42))),"Z","")</f>
        <v/>
      </c>
      <c r="AD42" s="43" t="str">
        <f>IF(AND(ISNUMBER(BD42),VALUE(BD42)&gt;=3,VALUE(T42)&gt;=-0.5),IF(AND(VALUE(Q42)&gt;=94,VALUE(Q42)&lt;444), IF(VALUE(P42)&gt;=2,"***","**"),"*"),"")</f>
        <v/>
      </c>
      <c r="AE42" s="44"/>
      <c r="AF42" s="45"/>
      <c r="AG42" s="46" t="str">
        <f>IF(OR(F42&lt;1401,F42&gt;=1600),IF(AND(OR(AB42="*",AB42="***",AB42="E*",AB42="E***"),P42&gt;=2,T42&gt;-2.1),IF(AND(ISNUMBER(BD42),VALUE(BD42)&gt;2),"**","*"),""),"")</f>
        <v/>
      </c>
      <c r="AH42" s="30">
        <v>3</v>
      </c>
      <c r="AI42" s="47">
        <v>64</v>
      </c>
      <c r="AJ42" s="48" t="str">
        <f>IF(AND(S42&gt;=2,T42&gt;=0),IF(AND(ISNUMBER(BD42),VALUE(BD42)&gt;=3),IF(LEN(AQ42)&gt;0,"***","**"),"*"),"")</f>
        <v/>
      </c>
      <c r="AK42" s="42" t="str">
        <f>IF(AND(S42&gt;=3,AND(OR(AND(I42&lt;=7,I42-K42&gt;=3),AND(K42&lt;=7,K42-M42&gt;=3)),N42&lt;=4)),6,IF(S42&gt;=3,"3T",IF(AND(OR(AND(I42&lt;=7,I42-K42&gt;=3),AND(K42&lt;=7,K42-M42&gt;=3)),N42&lt;=4),"3P","")))</f>
        <v/>
      </c>
      <c r="AL42" s="46" t="str">
        <f>IF(OR(K42-M42&gt;=5,T42&gt;4.9,AND(K42-M42&gt;=1,T42&gt;5)),IF(P42&lt;-3,"***",IF(P42&lt;0,"**","*")),"")</f>
        <v>*</v>
      </c>
      <c r="AM42" s="40">
        <v>64</v>
      </c>
      <c r="AN42" s="49" t="str">
        <f>CONCATENATE(IF(AND(OR(M42=1,M42=2,M42=3,M42=4),Q42&gt;=97.5),"G",IF(OR(AND(N42&lt;=3,M42&lt;8,T42&gt;-1.6,Q42&gt;=95,Q42&lt;300),AND(OR(M42=1,M42=2,M42=3),Q42&lt;97.5)),"GR","")),"*")</f>
        <v>*</v>
      </c>
      <c r="AO42" s="29">
        <v>0</v>
      </c>
      <c r="AP42" s="28"/>
      <c r="AQ42" s="28"/>
      <c r="AR42" s="28"/>
      <c r="AS42" s="28" t="s">
        <v>296</v>
      </c>
      <c r="AT42" s="50" t="str">
        <f>IF(LEN(AN42)&gt;0,IF(AL42="**","$",IF(AL42="***",IF(LEN(AQ42)&gt;0,"$$$","$$"), "")), "")</f>
        <v/>
      </c>
      <c r="AU42" s="48" t="str">
        <f>CONCATENATE(IF(LEN(AN42)&gt;0,IF(AND(AD42="**",AB42="*"),IF(LEN(AQ42)&gt;0,"$$$","$$"),IF(AJ42="***","$$$",IF(AND(AJ42="**",AB42="*"),"$$",IF(AND(OR(AD42="**",AD42="***"),LEN(AQ42)&gt;0),"$$","")))),IF(AND(OR(AD42="**",AD42="***"),LEN(AQ42)&gt;0),"$$","")),IF(AND(T42&lt;2,AQ42="#"),"#",""))</f>
        <v/>
      </c>
      <c r="AV42" s="48" t="str">
        <f>IF(LEN(AN42)&gt;0,IF(AG42="**","$$",IF(AG42="***","$$$",IF(AD42="***",IF(OR(AB42="***",LEN(AQ42)&gt;0),"$$$",""),""))),"")</f>
        <v/>
      </c>
      <c r="AW42" s="26" t="s">
        <v>6</v>
      </c>
      <c r="AX42" s="74">
        <v>5.8</v>
      </c>
      <c r="AY42" s="79">
        <v>1247</v>
      </c>
      <c r="AZ42" s="24" t="s">
        <v>176</v>
      </c>
      <c r="BA42" s="29">
        <v>86.947074064280102</v>
      </c>
      <c r="BB42" s="53">
        <v>85.904407397613497</v>
      </c>
      <c r="BC42" s="54" t="s">
        <v>2465</v>
      </c>
      <c r="BD42" s="29">
        <v>2</v>
      </c>
      <c r="BE42" s="55"/>
      <c r="BF42" s="55"/>
      <c r="BG42" s="55"/>
      <c r="BH42" s="55"/>
      <c r="BI42" s="190" t="s">
        <v>2466</v>
      </c>
      <c r="BJ42" s="69" t="s">
        <v>778</v>
      </c>
      <c r="BK42" s="68" t="s">
        <v>2467</v>
      </c>
      <c r="BL42" s="68" t="s">
        <v>943</v>
      </c>
      <c r="BM42" s="68" t="s">
        <v>2468</v>
      </c>
      <c r="BN42" s="68"/>
      <c r="BO42" s="17"/>
      <c r="BP42" s="29">
        <v>121</v>
      </c>
      <c r="BQ42" s="29">
        <v>0</v>
      </c>
      <c r="BR42" s="56">
        <v>95.75</v>
      </c>
      <c r="BS42" s="76" t="s">
        <v>108</v>
      </c>
      <c r="BT42" s="26"/>
      <c r="BU42" s="26"/>
      <c r="BV42" s="26"/>
      <c r="BW42" s="26"/>
      <c r="BX42" s="17"/>
      <c r="BY42" s="17"/>
      <c r="BZ42" s="49" t="str">
        <f>IF(AND(S42&gt;=3,AND(OR(AND(I42&lt;=7,I42-K42&gt;=3),AND(K42&lt;=7,K42-M42&gt;=3)),N42&lt;=4)),6,IF(S42&gt;=3,"3T",IF(AND(OR(AND(I42&lt;=7,I42-K42&gt;=3),AND(K42&lt;=7,K42-M42&gt;=3)),N42&lt;=4),"3P","")))</f>
        <v/>
      </c>
    </row>
    <row r="43" spans="1:78" ht="46.5" x14ac:dyDescent="0.25">
      <c r="A43" s="26" t="s">
        <v>2451</v>
      </c>
      <c r="B43" s="26" t="s">
        <v>416</v>
      </c>
      <c r="C43" s="27" t="s">
        <v>136</v>
      </c>
      <c r="D43" s="28"/>
      <c r="E43" s="28"/>
      <c r="F43" s="58">
        <v>1400</v>
      </c>
      <c r="G43" s="30">
        <v>10</v>
      </c>
      <c r="H43" s="31" t="s">
        <v>6</v>
      </c>
      <c r="I43" s="59">
        <v>11</v>
      </c>
      <c r="J43" s="33">
        <v>6</v>
      </c>
      <c r="K43" s="59">
        <v>11</v>
      </c>
      <c r="L43" s="33">
        <v>4</v>
      </c>
      <c r="M43" s="59">
        <v>12</v>
      </c>
      <c r="N43" s="33">
        <v>4</v>
      </c>
      <c r="O43" s="29">
        <v>-4.1999999999999797</v>
      </c>
      <c r="P43" s="60">
        <v>-7.7812500000000204</v>
      </c>
      <c r="Q43" s="35">
        <v>85.793058633575001</v>
      </c>
      <c r="R43" s="35">
        <v>-3.65347068321242</v>
      </c>
      <c r="S43" s="37">
        <v>2</v>
      </c>
      <c r="T43" s="38">
        <v>0</v>
      </c>
      <c r="U43" s="29">
        <v>6.15</v>
      </c>
      <c r="V43" s="60">
        <v>6.1000000000000103</v>
      </c>
      <c r="W43" s="39" t="s">
        <v>79</v>
      </c>
      <c r="X43" s="62">
        <v>64</v>
      </c>
      <c r="Y43" s="29">
        <v>121</v>
      </c>
      <c r="Z43" s="29">
        <v>28</v>
      </c>
      <c r="AA43" s="26" t="s">
        <v>57</v>
      </c>
      <c r="AB43" s="41" t="s">
        <v>58</v>
      </c>
      <c r="AC43" s="42" t="str">
        <f>"" &amp; IF(AND(S43&lt;=-1.5,NOT(ISBLANK(AQ43))),"Z","")</f>
        <v/>
      </c>
      <c r="AD43" s="48" t="str">
        <f>IF(AND(ISNUMBER(BD43),VALUE(BD43)&gt;=3,VALUE(T43)&gt;=-0.5),IF(AND(VALUE(Q43)&gt;=94,VALUE(Q43)&lt;444), IF(VALUE(P43)&gt;=2,"***","**"),"*"),"")</f>
        <v/>
      </c>
      <c r="AE43" s="44"/>
      <c r="AF43" s="45"/>
      <c r="AG43" s="46" t="str">
        <f>IF(OR(F43&lt;1401,F43&gt;=1600),IF(AND(OR(AB43="*",AB43="***",AB43="E*",AB43="E***"),P43&gt;=2,T43&gt;-2.1),IF(AND(ISNUMBER(BD43),VALUE(BD43)&gt;2),"**","*"),""),"")</f>
        <v/>
      </c>
      <c r="AH43" s="30">
        <v>10</v>
      </c>
      <c r="AI43" s="62">
        <v>64</v>
      </c>
      <c r="AJ43" s="48" t="str">
        <f>IF(AND(S43&gt;=2,T43&gt;=0),IF(AND(ISNUMBER(BD43),VALUE(BD43)&gt;=3),IF(LEN(AQ43)&gt;0,"***","**"),"*"),"")</f>
        <v>*</v>
      </c>
      <c r="AK43" s="42" t="str">
        <f>IF(AND(S43&gt;=3,AND(OR(AND(I43&lt;=7,I43-K43&gt;=3),AND(K43&lt;=7,K43-M43&gt;=3)),N43&lt;=4)),6,IF(S43&gt;=3,"3T",IF(AND(OR(AND(I43&lt;=7,I43-K43&gt;=3),AND(K43&lt;=7,K43-M43&gt;=3)),N43&lt;=4),"3P","")))</f>
        <v/>
      </c>
      <c r="AL43" s="63" t="str">
        <f>IF(OR(K43-M43&gt;=5,T43&gt;4.9,AND(K43-M43&gt;=1,T43&gt;5)),IF(P43&lt;-3,"***",IF(P43&lt;0,"**","*")),"")</f>
        <v/>
      </c>
      <c r="AM43" s="62">
        <v>64</v>
      </c>
      <c r="AN43" s="49" t="str">
        <f>IF(AND(OR(M43=1,M43=2,M43=3,M43=4),Q43&gt;=97.5),"G",IF(OR(AND(N43&lt;=3,M43&lt;8,T43&gt;-1.6,Q43&gt;=95,Q43&lt;300),AND(OR(M43=1,M43=2,M43=3),Q43&lt;97.5)),"GR",""))</f>
        <v/>
      </c>
      <c r="AO43" s="29">
        <v>4</v>
      </c>
      <c r="AP43" s="28"/>
      <c r="AQ43" s="28"/>
      <c r="AR43" s="28" t="s">
        <v>34</v>
      </c>
      <c r="AS43" s="28"/>
      <c r="AT43" s="50" t="str">
        <f>IF(LEN(AN43)&gt;0,IF(AL43="**","$",IF(AL43="***",IF(LEN(AQ43)&gt;0,"$$$","$$"), "")), "")</f>
        <v/>
      </c>
      <c r="AU43" s="48" t="str">
        <f>CONCATENATE(IF(LEN(AN43)&gt;0,IF(AND(AD43="**",AB43="*"),IF(LEN(AQ43)&gt;0,"$$$","$$"),IF(AJ43="***","$$$",IF(AND(AJ43="**",AB43="*"),"$$",IF(AND(OR(AD43="**",AD43="***"),LEN(AQ43)&gt;0),"$$","")))),IF(AND(OR(AD43="**",AD43="***"),LEN(AQ43)&gt;0),"$$","")),IF(AND(T43&lt;2,AQ43="#"),"#",""))</f>
        <v/>
      </c>
      <c r="AV43" s="48" t="str">
        <f>IF(LEN(AN43)&gt;0,IF(AG43="**","$$",IF(AG43="***","$$$",IF(AD43="***",IF(OR(AB43="***",LEN(AQ43)&gt;0),"$$$",""),""))),"")</f>
        <v/>
      </c>
      <c r="AW43" s="26" t="s">
        <v>6</v>
      </c>
      <c r="AX43" s="64">
        <v>19</v>
      </c>
      <c r="AY43" s="65">
        <v>1244</v>
      </c>
      <c r="AZ43" s="24" t="s">
        <v>176</v>
      </c>
      <c r="BA43" s="29">
        <v>79.193058633575205</v>
      </c>
      <c r="BB43" s="66">
        <v>78.259725300241797</v>
      </c>
      <c r="BC43" s="54" t="s">
        <v>2469</v>
      </c>
      <c r="BD43" s="29">
        <v>2</v>
      </c>
      <c r="BE43" s="55"/>
      <c r="BF43" s="55"/>
      <c r="BG43" s="55"/>
      <c r="BH43" s="55"/>
      <c r="BI43" s="189" t="s">
        <v>2442</v>
      </c>
      <c r="BJ43" s="69" t="s">
        <v>594</v>
      </c>
      <c r="BK43" s="68" t="s">
        <v>934</v>
      </c>
      <c r="BL43" s="69" t="s">
        <v>2443</v>
      </c>
      <c r="BM43" s="69" t="s">
        <v>1076</v>
      </c>
      <c r="BN43" s="68" t="s">
        <v>1060</v>
      </c>
      <c r="BO43" s="17"/>
      <c r="BP43" s="29">
        <v>121</v>
      </c>
      <c r="BQ43" s="29">
        <v>4</v>
      </c>
      <c r="BR43" s="56">
        <v>91.05</v>
      </c>
      <c r="BS43" s="57" t="s">
        <v>223</v>
      </c>
      <c r="BT43" s="26"/>
      <c r="BU43" s="26"/>
      <c r="BV43" s="26"/>
      <c r="BW43" s="26" t="s">
        <v>79</v>
      </c>
      <c r="BX43" s="17"/>
      <c r="BY43" s="17"/>
      <c r="BZ43" s="49" t="str">
        <f>IF(AND(S43&gt;=3,AND(OR(AND(I43&lt;=7,I43-K43&gt;=3),AND(K43&lt;=7,K43-M43&gt;=3)),N43&lt;=4)),6,IF(S43&gt;=3,"3T",IF(AND(OR(AND(I43&lt;=7,I43-K43&gt;=3),AND(K43&lt;=7,K43-M43&gt;=3)),N43&lt;=4),"3P","")))</f>
        <v/>
      </c>
    </row>
    <row r="44" spans="1:78" ht="46.5" x14ac:dyDescent="0.25">
      <c r="A44" s="26" t="s">
        <v>2451</v>
      </c>
      <c r="B44" s="26" t="s">
        <v>191</v>
      </c>
      <c r="C44" s="27" t="s">
        <v>378</v>
      </c>
      <c r="D44" s="28"/>
      <c r="E44" s="28"/>
      <c r="F44" s="58">
        <v>1400</v>
      </c>
      <c r="G44" s="80">
        <v>6</v>
      </c>
      <c r="H44" s="31" t="s">
        <v>78</v>
      </c>
      <c r="I44" s="32">
        <v>5</v>
      </c>
      <c r="J44" s="33">
        <v>3</v>
      </c>
      <c r="K44" s="32">
        <v>7</v>
      </c>
      <c r="L44" s="33">
        <v>4</v>
      </c>
      <c r="M44" s="32">
        <v>1</v>
      </c>
      <c r="N44" s="33">
        <v>0</v>
      </c>
      <c r="O44" s="29">
        <v>-9.9999999999980105E-2</v>
      </c>
      <c r="P44" s="38">
        <v>1.4437499999999901</v>
      </c>
      <c r="Q44" s="36">
        <v>102.419131371158</v>
      </c>
      <c r="R44" s="36">
        <v>1.2095656855789401</v>
      </c>
      <c r="S44" s="37">
        <v>0</v>
      </c>
      <c r="T44" s="38">
        <v>3.75</v>
      </c>
      <c r="U44" s="29">
        <v>0.250000000000004</v>
      </c>
      <c r="V44" s="38">
        <v>3.2500000000000102</v>
      </c>
      <c r="W44" s="39"/>
      <c r="X44" s="40">
        <v>63</v>
      </c>
      <c r="Y44" s="72">
        <v>120</v>
      </c>
      <c r="Z44" s="29">
        <v>14</v>
      </c>
      <c r="AA44" s="26" t="s">
        <v>192</v>
      </c>
      <c r="AB44" s="41" t="s">
        <v>65</v>
      </c>
      <c r="AC44" s="42" t="str">
        <f>"i" &amp; IF(AND(S44&lt;=-1.5,NOT(ISBLANK(AQ44))),"Z","")</f>
        <v>i</v>
      </c>
      <c r="AD44" s="43" t="str">
        <f>IF(AND(ISNUMBER(BD44),VALUE(BD44)&gt;=3,VALUE(T44)&gt;=-0.5),IF(AND(VALUE(Q44)&gt;=94,VALUE(Q44)&lt;444), IF(VALUE(P44)&gt;=2,"***","**"),"*"),"")</f>
        <v>**</v>
      </c>
      <c r="AE44" s="48" t="str">
        <f>IF(AND(BD44&gt;2,OR(ISNUMBER(SEARCH("P",AA44)),ISNUMBER(SEARCH("EP",AA44)),ISNUMBER(SEARCH("E",AA44)))),"WP@",IF(BD44&gt;2,"W@",IF(OR(ISNUMBER(SEARCH("P",AA44)),ISNUMBER(SEARCH("EP",AA44)),ISNUMBER(SEARCH("E",AA44))),"P@","@")))</f>
        <v>W@</v>
      </c>
      <c r="AF44" s="45" t="s">
        <v>681</v>
      </c>
      <c r="AG44" s="46" t="str">
        <f>IF(OR(F44&lt;1401,F44&gt;=1600),IF(AND(OR(AB44="*",AB44="***",AB44="E*",AB44="E***"),P44&gt;=2,T44&gt;-2.1),IF(AND(ISNUMBER(BD44),VALUE(BD44)&gt;2),"**","*"),""),"")</f>
        <v/>
      </c>
      <c r="AH44" s="30">
        <v>6</v>
      </c>
      <c r="AI44" s="47">
        <v>63</v>
      </c>
      <c r="AJ44" s="48" t="str">
        <f>IF(AND(S44&gt;=2,T44&gt;=0),IF(AND(ISNUMBER(BD44),VALUE(BD44)&gt;=3),IF(LEN(AQ44)&gt;0,"***","**"),"*"),"")</f>
        <v/>
      </c>
      <c r="AK44" s="42" t="str">
        <f>IF(AND(S44&gt;=3,AND(OR(AND(I44&lt;=7,I44-K44&gt;=3),AND(K44&lt;=7,K44-M44&gt;=3)),N44&lt;=4)),6,IF(S44&gt;=3,"3T",IF(AND(OR(AND(I44&lt;=7,I44-K44&gt;=3),AND(K44&lt;=7,K44-M44&gt;=3)),N44&lt;=4),"3P","")))</f>
        <v>3P</v>
      </c>
      <c r="AL44" s="46" t="str">
        <f>IF(OR(K44-M44&gt;=5,T44&gt;4.9,AND(K44-M44&gt;=1,T44&gt;5)),IF(P44&lt;-3,"***",IF(P44&lt;0,"**","*")),"")</f>
        <v>*</v>
      </c>
      <c r="AM44" s="40">
        <v>63</v>
      </c>
      <c r="AN44" s="103" t="str">
        <f>IF(AND(OR(M44=1,M44=2,M44=3,M44=4),Q44&gt;=97.5),"G",IF(OR(AND(N44&lt;=3,M44&lt;8,T44&gt;-1.6,Q44&gt;=95,Q44&lt;300),AND(OR(M44=1,M44=2,M44=3),Q44&lt;97.5)),"GR",""))</f>
        <v>G</v>
      </c>
      <c r="AO44" s="29">
        <v>0</v>
      </c>
      <c r="AP44" s="28" t="s">
        <v>32</v>
      </c>
      <c r="AQ44" s="28" t="s">
        <v>33</v>
      </c>
      <c r="AR44" s="28"/>
      <c r="AS44" s="28"/>
      <c r="AT44" s="50" t="str">
        <f>IF(LEN(AN44)&gt;0,IF(AL44="**","$",IF(AL44="***",IF(LEN(AQ44)&gt;0,"$$$","$$"), "")), "")</f>
        <v/>
      </c>
      <c r="AU44" s="48" t="str">
        <f>CONCATENATE(IF(LEN(AN44)&gt;0,IF(AND(AD44="**",AB44="*"),IF(LEN(AQ44)&gt;0,"$$$","$$"),IF(AJ44="***","$$$",IF(AND(AJ44="**",AB44="*"),"$$",IF(AND(OR(AD44="**",AD44="***"),LEN(AQ44)&gt;0),"$$","")))),IF(AND(OR(AD44="**",AD44="***"),LEN(AQ44)&gt;0),"$$","")),IF(AND(T44&lt;2,AQ44="#"),"#",""))</f>
        <v>$$</v>
      </c>
      <c r="AV44" s="48" t="str">
        <f>IF(LEN(AN44)&gt;0,IF(AG44="**","$$",IF(AG44="***","$$$",IF(AD44="***",IF(OR(AB44="***",LEN(AQ44)&gt;0),"$$$",""),""))),"")</f>
        <v/>
      </c>
      <c r="AW44" s="26" t="s">
        <v>78</v>
      </c>
      <c r="AX44" s="51">
        <v>16</v>
      </c>
      <c r="AY44" s="52">
        <v>1245</v>
      </c>
      <c r="AZ44" s="24" t="s">
        <v>176</v>
      </c>
      <c r="BA44" s="29">
        <v>97.419131371157903</v>
      </c>
      <c r="BB44" s="66">
        <v>94.203131371157895</v>
      </c>
      <c r="BC44" s="54" t="s">
        <v>2470</v>
      </c>
      <c r="BD44" s="29">
        <v>3</v>
      </c>
      <c r="BE44" s="100">
        <v>50</v>
      </c>
      <c r="BF44" s="101">
        <v>75</v>
      </c>
      <c r="BG44" s="102">
        <v>8</v>
      </c>
      <c r="BH44" s="102">
        <v>8</v>
      </c>
      <c r="BI44" s="190" t="s">
        <v>2471</v>
      </c>
      <c r="BJ44" s="68" t="s">
        <v>842</v>
      </c>
      <c r="BK44" s="69" t="s">
        <v>1076</v>
      </c>
      <c r="BL44" s="68" t="s">
        <v>2472</v>
      </c>
      <c r="BM44" s="68" t="s">
        <v>142</v>
      </c>
      <c r="BN44" s="68"/>
      <c r="BO44" s="17"/>
      <c r="BP44" s="29">
        <v>120</v>
      </c>
      <c r="BQ44" s="29">
        <v>0</v>
      </c>
      <c r="BR44" s="56">
        <v>97.55</v>
      </c>
      <c r="BS44" s="76" t="s">
        <v>108</v>
      </c>
      <c r="BT44" s="26"/>
      <c r="BU44" s="26"/>
      <c r="BV44" s="49" t="str">
        <f>IF(AND(BD44&gt;2,OR(ISNUMBER(SEARCH("P",AA44)),ISNUMBER(SEARCH("EP",AA44)),ISNUMBER(SEARCH("E",AA44)))),"WP@",IF(BD44&gt;2,"W@",IF(OR(ISNUMBER(SEARCH("P",AA44)),ISNUMBER(SEARCH("EP",AA44)),ISNUMBER(SEARCH("E",AA44))),"P@","@")))</f>
        <v>W@</v>
      </c>
      <c r="BW44" s="26"/>
      <c r="BX44" s="17"/>
      <c r="BY44" s="17"/>
      <c r="BZ44" s="49" t="str">
        <f>IF(AND(S44&gt;=3,AND(OR(AND(I44&lt;=7,I44-K44&gt;=3),AND(K44&lt;=7,K44-M44&gt;=3)),N44&lt;=4)),6,IF(S44&gt;=3,"3T",IF(AND(OR(AND(I44&lt;=7,I44-K44&gt;=3),AND(K44&lt;=7,K44-M44&gt;=3)),N44&lt;=4),"3P","")))</f>
        <v>3P</v>
      </c>
    </row>
    <row r="45" spans="1:78" ht="15.95" customHeight="1" x14ac:dyDescent="0.25">
      <c r="A45" s="162"/>
      <c r="B45" s="155"/>
      <c r="C45" s="155"/>
      <c r="D45" s="155"/>
      <c r="E45" s="155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D45" s="155"/>
      <c r="AE45" s="155"/>
      <c r="AF45" s="155"/>
      <c r="AG45" s="155"/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  <c r="AT45" s="155"/>
      <c r="AU45" s="155"/>
      <c r="AV45" s="155"/>
      <c r="AW45" s="155"/>
      <c r="AX45" s="155"/>
      <c r="AY45" s="155"/>
      <c r="AZ45" s="155"/>
      <c r="BA45" s="155"/>
      <c r="BB45" s="155"/>
      <c r="BC45" s="155"/>
      <c r="BD45" s="155"/>
      <c r="BE45" s="155"/>
      <c r="BF45" s="155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7"/>
      <c r="BZ45" s="49"/>
    </row>
    <row r="46" spans="1:78" ht="18.75" customHeight="1" x14ac:dyDescent="0.25">
      <c r="A46" s="17"/>
      <c r="B46" s="164" t="s">
        <v>176</v>
      </c>
      <c r="C46" s="164"/>
      <c r="D46" s="17"/>
      <c r="E46" s="17"/>
      <c r="F46" s="17"/>
      <c r="G46" s="17"/>
      <c r="H46" s="17"/>
      <c r="I46" s="89" t="s">
        <v>150</v>
      </c>
      <c r="J46" s="17"/>
      <c r="K46" s="17"/>
      <c r="L46" s="17"/>
      <c r="M46" s="17"/>
      <c r="N46" s="17"/>
      <c r="O46" s="17"/>
      <c r="P46" s="17"/>
      <c r="Q46" s="165" t="s">
        <v>927</v>
      </c>
      <c r="R46" s="165"/>
      <c r="S46" s="17"/>
      <c r="T46" s="121" t="s">
        <v>169</v>
      </c>
      <c r="U46" s="17"/>
      <c r="V46" s="17"/>
      <c r="W46" s="17"/>
      <c r="X46" s="91">
        <v>70</v>
      </c>
      <c r="Y46" s="113" t="s">
        <v>478</v>
      </c>
      <c r="Z46" s="93">
        <v>35</v>
      </c>
      <c r="AA46" s="104">
        <v>4</v>
      </c>
      <c r="AB46" s="17"/>
      <c r="AC46" s="17"/>
      <c r="AD46" s="17"/>
      <c r="AE46" s="17"/>
      <c r="AF46" s="17"/>
      <c r="AG46" s="17"/>
      <c r="AH46" s="17"/>
      <c r="AI46" s="91">
        <v>70</v>
      </c>
      <c r="AJ46" s="17"/>
      <c r="AK46" s="17"/>
      <c r="AL46" s="17"/>
      <c r="AM46" s="91">
        <v>70</v>
      </c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67">
        <v>31</v>
      </c>
      <c r="AY46" s="95">
        <v>1250</v>
      </c>
      <c r="AZ46" s="17"/>
      <c r="BA46" s="17"/>
      <c r="BB46" s="17"/>
      <c r="BC46" s="17"/>
      <c r="BD46" s="17"/>
      <c r="BE46" s="17"/>
      <c r="BF46" s="17"/>
      <c r="BG46" s="17"/>
      <c r="BH46" s="17"/>
      <c r="BI46" s="187"/>
      <c r="BJ46" s="17"/>
      <c r="BK46" s="17"/>
      <c r="BL46" s="17"/>
      <c r="BM46" s="17"/>
      <c r="BN46" s="17"/>
      <c r="BO46" s="17"/>
      <c r="BP46" s="113" t="s">
        <v>478</v>
      </c>
      <c r="BQ46" s="17"/>
      <c r="BR46" s="17"/>
      <c r="BS46" s="17"/>
      <c r="BT46" s="17"/>
      <c r="BU46" s="17"/>
      <c r="BV46" s="17"/>
      <c r="BW46" s="17"/>
      <c r="BX46" s="29">
        <v>0</v>
      </c>
      <c r="BY46" s="26" t="s">
        <v>149</v>
      </c>
      <c r="BZ46" s="17"/>
    </row>
    <row r="47" spans="1:78" x14ac:dyDescent="0.25">
      <c r="A47" s="17"/>
      <c r="B47" s="164"/>
      <c r="C47" s="164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68" t="s">
        <v>2473</v>
      </c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  <c r="AK47" s="168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67"/>
      <c r="AY47" s="96" t="s">
        <v>340</v>
      </c>
      <c r="AZ47" s="17"/>
      <c r="BA47" s="17"/>
      <c r="BB47" s="17"/>
      <c r="BC47" s="17"/>
      <c r="BD47" s="17"/>
      <c r="BE47" s="17"/>
      <c r="BF47" s="17"/>
      <c r="BG47" s="17"/>
      <c r="BH47" s="17"/>
      <c r="BI47" s="18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</row>
    <row r="48" spans="1:78" ht="30" customHeight="1" x14ac:dyDescent="0.25">
      <c r="A48" s="172" t="s">
        <v>2474</v>
      </c>
      <c r="B48" s="153"/>
      <c r="C48" s="153"/>
      <c r="D48" s="153"/>
      <c r="E48" s="153"/>
      <c r="F48" s="153"/>
      <c r="G48" s="153"/>
      <c r="H48" s="153"/>
      <c r="I48" s="153"/>
      <c r="J48" s="153"/>
      <c r="K48" s="153"/>
      <c r="L48" s="153"/>
      <c r="M48" s="153"/>
      <c r="N48" s="153"/>
      <c r="O48" s="153"/>
      <c r="P48" s="153"/>
      <c r="Q48" s="153"/>
      <c r="R48" s="153"/>
      <c r="S48" s="153"/>
      <c r="T48" s="153"/>
      <c r="U48" s="153"/>
      <c r="V48" s="153"/>
      <c r="W48" s="153"/>
      <c r="X48" s="153"/>
      <c r="Y48" s="153"/>
      <c r="Z48" s="153"/>
      <c r="AA48" s="153"/>
      <c r="AB48" s="153"/>
      <c r="AC48" s="153"/>
      <c r="AD48" s="153"/>
      <c r="AE48" s="153"/>
      <c r="AF48" s="153"/>
      <c r="AG48" s="153"/>
      <c r="AH48" s="153"/>
      <c r="AI48" s="153"/>
      <c r="AJ48" s="153"/>
      <c r="AK48" s="153"/>
      <c r="AL48" s="153"/>
      <c r="AM48" s="153"/>
      <c r="AN48" s="153"/>
      <c r="AO48" s="153"/>
      <c r="AP48" s="153"/>
      <c r="AQ48" s="153"/>
      <c r="AR48" s="153"/>
      <c r="AS48" s="153"/>
      <c r="AT48" s="153"/>
      <c r="AU48" s="153"/>
      <c r="AV48" s="153"/>
      <c r="AW48" s="153"/>
      <c r="AX48" s="153"/>
      <c r="AY48" s="153"/>
      <c r="AZ48" s="153"/>
      <c r="BA48" s="153"/>
      <c r="BB48" s="153"/>
      <c r="BC48" s="153"/>
      <c r="BD48" s="153"/>
      <c r="BE48" s="153"/>
      <c r="BF48" s="153"/>
      <c r="BG48" s="153"/>
      <c r="BH48" s="153"/>
      <c r="BI48" s="153"/>
      <c r="BJ48" s="153"/>
      <c r="BK48" s="153"/>
      <c r="BL48" s="153"/>
      <c r="BM48" s="153"/>
      <c r="BN48" s="153"/>
      <c r="BO48" s="153"/>
      <c r="BP48" s="153"/>
      <c r="BQ48" s="153"/>
      <c r="BR48" s="153"/>
      <c r="BS48" s="153"/>
      <c r="BT48" s="153"/>
      <c r="BU48" s="153"/>
      <c r="BV48" s="153"/>
      <c r="BW48" s="153"/>
      <c r="BX48" s="153"/>
      <c r="BY48" s="17"/>
      <c r="BZ48" s="17"/>
    </row>
    <row r="49" spans="1:78" x14ac:dyDescent="0.25">
      <c r="A49" s="18" t="s">
        <v>1</v>
      </c>
      <c r="B49" s="18" t="s">
        <v>2</v>
      </c>
      <c r="C49" s="18" t="s">
        <v>3</v>
      </c>
      <c r="D49" s="19"/>
      <c r="E49" s="19"/>
      <c r="F49" s="18" t="s">
        <v>4</v>
      </c>
      <c r="G49" s="20" t="s">
        <v>5</v>
      </c>
      <c r="H49" s="21" t="s">
        <v>6</v>
      </c>
      <c r="I49" s="154" t="s">
        <v>7</v>
      </c>
      <c r="J49" s="155"/>
      <c r="K49" s="155"/>
      <c r="L49" s="155"/>
      <c r="M49" s="155"/>
      <c r="N49" s="155"/>
      <c r="O49" s="21" t="s">
        <v>8</v>
      </c>
      <c r="P49" s="21" t="s">
        <v>9</v>
      </c>
      <c r="Q49" s="22" t="s">
        <v>10</v>
      </c>
      <c r="R49" s="22" t="s">
        <v>11</v>
      </c>
      <c r="S49" s="21" t="s">
        <v>12</v>
      </c>
      <c r="T49" s="21" t="s">
        <v>13</v>
      </c>
      <c r="U49" s="21" t="s">
        <v>14</v>
      </c>
      <c r="V49" s="21" t="s">
        <v>15</v>
      </c>
      <c r="W49" s="23" t="s">
        <v>16</v>
      </c>
      <c r="X49" s="21" t="s">
        <v>17</v>
      </c>
      <c r="Y49" s="21" t="s">
        <v>18</v>
      </c>
      <c r="Z49" s="21" t="s">
        <v>19</v>
      </c>
      <c r="AA49" s="21" t="s">
        <v>20</v>
      </c>
      <c r="AB49" s="21" t="s">
        <v>21</v>
      </c>
      <c r="AC49" s="21" t="s">
        <v>22</v>
      </c>
      <c r="AD49" s="21" t="s">
        <v>23</v>
      </c>
      <c r="AE49" s="21" t="s">
        <v>24</v>
      </c>
      <c r="AF49" s="21" t="s">
        <v>25</v>
      </c>
      <c r="AG49" s="21" t="s">
        <v>26</v>
      </c>
      <c r="AH49" s="21" t="s">
        <v>5</v>
      </c>
      <c r="AI49" s="21" t="s">
        <v>17</v>
      </c>
      <c r="AJ49" s="21" t="s">
        <v>27</v>
      </c>
      <c r="AK49" s="21" t="s">
        <v>28</v>
      </c>
      <c r="AL49" s="21" t="s">
        <v>29</v>
      </c>
      <c r="AM49" s="21" t="s">
        <v>17</v>
      </c>
      <c r="AN49" s="21" t="s">
        <v>30</v>
      </c>
      <c r="AO49" s="21" t="s">
        <v>31</v>
      </c>
      <c r="AP49" s="21" t="s">
        <v>32</v>
      </c>
      <c r="AQ49" s="21" t="s">
        <v>33</v>
      </c>
      <c r="AR49" s="21" t="s">
        <v>34</v>
      </c>
      <c r="AS49" s="21" t="s">
        <v>35</v>
      </c>
      <c r="AT49" s="21" t="s">
        <v>36</v>
      </c>
      <c r="AU49" s="21" t="s">
        <v>37</v>
      </c>
      <c r="AV49" s="21" t="s">
        <v>38</v>
      </c>
      <c r="AW49" s="21" t="s">
        <v>6</v>
      </c>
      <c r="AX49" s="21" t="s">
        <v>39</v>
      </c>
      <c r="AY49" s="21" t="s">
        <v>40</v>
      </c>
      <c r="AZ49" s="24" t="s">
        <v>41</v>
      </c>
      <c r="BA49" s="21" t="s">
        <v>42</v>
      </c>
      <c r="BB49" s="21" t="s">
        <v>43</v>
      </c>
      <c r="BC49" s="21" t="s">
        <v>44</v>
      </c>
      <c r="BD49" s="21" t="s">
        <v>45</v>
      </c>
      <c r="BE49" s="21" t="s">
        <v>46</v>
      </c>
      <c r="BF49" s="21" t="s">
        <v>47</v>
      </c>
      <c r="BG49" s="21" t="s">
        <v>48</v>
      </c>
      <c r="BH49" s="21" t="s">
        <v>49</v>
      </c>
      <c r="BI49" s="186"/>
      <c r="BJ49" s="25"/>
      <c r="BK49" s="25"/>
      <c r="BL49" s="25"/>
      <c r="BM49" s="25"/>
      <c r="BN49" s="25"/>
      <c r="BO49" s="25"/>
      <c r="BP49" s="21" t="s">
        <v>18</v>
      </c>
      <c r="BQ49" s="21" t="s">
        <v>31</v>
      </c>
      <c r="BR49" s="21" t="s">
        <v>50</v>
      </c>
      <c r="BS49" s="21" t="s">
        <v>51</v>
      </c>
      <c r="BT49" s="25"/>
      <c r="BU49" s="25"/>
      <c r="BV49" s="21" t="s">
        <v>24</v>
      </c>
      <c r="BW49" s="21" t="s">
        <v>16</v>
      </c>
      <c r="BX49" s="21" t="s">
        <v>52</v>
      </c>
      <c r="BY49" s="21" t="s">
        <v>53</v>
      </c>
      <c r="BZ49" s="21" t="s">
        <v>28</v>
      </c>
    </row>
    <row r="50" spans="1:78" ht="46.5" x14ac:dyDescent="0.25">
      <c r="A50" s="26" t="s">
        <v>2475</v>
      </c>
      <c r="B50" s="26" t="s">
        <v>816</v>
      </c>
      <c r="C50" s="27" t="s">
        <v>378</v>
      </c>
      <c r="D50" s="28" t="s">
        <v>817</v>
      </c>
      <c r="E50" s="28"/>
      <c r="F50" s="29">
        <v>1200</v>
      </c>
      <c r="G50" s="30">
        <v>14</v>
      </c>
      <c r="H50" s="31" t="s">
        <v>818</v>
      </c>
      <c r="I50" s="59">
        <v>12</v>
      </c>
      <c r="J50" s="33">
        <v>5</v>
      </c>
      <c r="K50" s="59">
        <v>13</v>
      </c>
      <c r="L50" s="33">
        <v>6</v>
      </c>
      <c r="M50" s="59">
        <v>9</v>
      </c>
      <c r="N50" s="33">
        <v>5</v>
      </c>
      <c r="O50" s="29">
        <v>0.70000000000000295</v>
      </c>
      <c r="P50" s="37">
        <v>0.74999999999997502</v>
      </c>
      <c r="Q50" s="35">
        <v>87.952687330998202</v>
      </c>
      <c r="R50" s="35">
        <v>-1.72365633450084</v>
      </c>
      <c r="S50" s="37">
        <v>-1</v>
      </c>
      <c r="T50" s="38">
        <v>0.5</v>
      </c>
      <c r="U50" s="29">
        <v>-4.3500000000000103</v>
      </c>
      <c r="V50" s="60">
        <v>-4.0499999999999901</v>
      </c>
      <c r="W50" s="39"/>
      <c r="X50" s="62">
        <v>69</v>
      </c>
      <c r="Y50" s="29">
        <v>128</v>
      </c>
      <c r="Z50" s="17"/>
      <c r="AA50" s="26" t="s">
        <v>57</v>
      </c>
      <c r="AB50" s="41" t="s">
        <v>58</v>
      </c>
      <c r="AC50" s="42" t="str">
        <f>"" &amp; IF(AND(S50&lt;=-1.5,NOT(ISBLANK(AQ50))),"Z","")</f>
        <v/>
      </c>
      <c r="AD50" s="48" t="str">
        <f>IF(AND(ISNUMBER(BD50),VALUE(BD50)&gt;=3,VALUE(T50)&gt;=-0.5),IF(AND(VALUE(Q50)&gt;=94,VALUE(Q50)&lt;444), IF(VALUE(P50)&gt;=2,"***","**"),"*"),"")</f>
        <v/>
      </c>
      <c r="AE50" s="44"/>
      <c r="AF50" s="45"/>
      <c r="AG50" s="46" t="str">
        <f>IF(OR(F50&lt;1401,F50&gt;=1600),IF(AND(OR(AB50="*",AB50="***",AB50="E*",AB50="E***"),P50&gt;=2,T50&gt;-2.1),IF(AND(ISNUMBER(BD50),VALUE(BD50)&gt;2),"**","*"),""),"")</f>
        <v/>
      </c>
      <c r="AH50" s="30">
        <v>14</v>
      </c>
      <c r="AI50" s="62">
        <v>69</v>
      </c>
      <c r="AJ50" s="48" t="str">
        <f>IF(AND(S50&gt;=2,T50&gt;=0),IF(AND(ISNUMBER(BD50),VALUE(BD50)&gt;=3),IF(LEN(AQ50)&gt;0,"***","**"),"*"),"")</f>
        <v/>
      </c>
      <c r="AK50" s="42" t="str">
        <f>IF(AND(S50&gt;=3,AND(OR(AND(I50&lt;=7,I50-K50&gt;=3),AND(K50&lt;=7,K50-M50&gt;=3)),N50&lt;=4)),6,IF(S50&gt;=3,"3T",IF(AND(OR(AND(I50&lt;=7,I50-K50&gt;=3),AND(K50&lt;=7,K50-M50&gt;=3)),N50&lt;=4),"3P","")))</f>
        <v/>
      </c>
      <c r="AL50" s="63" t="str">
        <f>IF(OR(K50-M50&gt;=5,T50&gt;4.9,AND(K50-M50&gt;=1,T50&gt;5)),IF(P50&lt;-3,"***",IF(P50&lt;0,"**","*")),"")</f>
        <v/>
      </c>
      <c r="AM50" s="62">
        <v>69</v>
      </c>
      <c r="AN50" s="49" t="str">
        <f>IF(AND(OR(M50=1,M50=2,M50=3,M50=4),Q50&gt;=97.5),"G",IF(OR(AND(N50&lt;=3,M50&lt;8,T50&gt;-1.6,Q50&gt;=95,Q50&lt;300),AND(OR(M50=1,M50=2,M50=3),Q50&lt;97.5)),"GR",""))</f>
        <v/>
      </c>
      <c r="AO50" s="29">
        <v>0</v>
      </c>
      <c r="AP50" s="28"/>
      <c r="AQ50" s="28"/>
      <c r="AR50" s="28" t="s">
        <v>34</v>
      </c>
      <c r="AS50" s="28"/>
      <c r="AT50" s="50" t="str">
        <f>IF(LEN(AN50)&gt;0,IF(AL50="**","$",IF(AL50="***",IF(LEN(AQ50)&gt;0,"$$$","$$"), "")), "")</f>
        <v/>
      </c>
      <c r="AU50" s="48" t="str">
        <f>CONCATENATE(IF(LEN(AN50)&gt;0,IF(AND(AD50="**",AB50="*"),IF(LEN(AQ50)&gt;0,"$$$","$$"),IF(AJ50="***","$$$",IF(AND(AJ50="**",AB50="*"),"$$",IF(AND(OR(AD50="**",AD50="***"),LEN(AQ50)&gt;0),"$$","")))),IF(AND(OR(AD50="**",AD50="***"),LEN(AQ50)&gt;0),"$$","")),IF(AND(T50&lt;2,AQ50="#"),"#",""))</f>
        <v/>
      </c>
      <c r="AV50" s="48" t="str">
        <f>IF(LEN(AN50)&gt;0,IF(AG50="**","$$",IF(AG50="***","$$$",IF(AD50="***",IF(OR(AB50="***",LEN(AQ50)&gt;0),"$$$",""),""))),"")</f>
        <v/>
      </c>
      <c r="AW50" s="26" t="s">
        <v>818</v>
      </c>
      <c r="AX50" s="51">
        <v>7.2</v>
      </c>
      <c r="AY50" s="65">
        <v>1098</v>
      </c>
      <c r="AZ50" s="24" t="s">
        <v>59</v>
      </c>
      <c r="BA50" s="29">
        <v>80.052687330998296</v>
      </c>
      <c r="BB50" s="53">
        <v>83.850020664331694</v>
      </c>
      <c r="BC50" s="54" t="s">
        <v>2476</v>
      </c>
      <c r="BD50" s="29">
        <v>2</v>
      </c>
      <c r="BE50" s="55"/>
      <c r="BF50" s="55"/>
      <c r="BG50" s="55"/>
      <c r="BH50" s="55"/>
      <c r="BI50" s="187"/>
      <c r="BJ50" s="17"/>
      <c r="BK50" s="17"/>
      <c r="BL50" s="17"/>
      <c r="BM50" s="17"/>
      <c r="BN50" s="17"/>
      <c r="BO50" s="17"/>
      <c r="BP50" s="29">
        <v>128</v>
      </c>
      <c r="BQ50" s="29">
        <v>0</v>
      </c>
      <c r="BR50" s="56">
        <v>95.7</v>
      </c>
      <c r="BS50" s="57" t="s">
        <v>61</v>
      </c>
      <c r="BT50" s="26" t="s">
        <v>817</v>
      </c>
      <c r="BU50" s="26"/>
      <c r="BV50" s="26"/>
      <c r="BW50" s="26"/>
      <c r="BX50" s="17"/>
      <c r="BY50" s="17"/>
      <c r="BZ50" s="49" t="str">
        <f>IF(AND(S50&gt;=3,AND(OR(AND(I50&lt;=7,I50-K50&gt;=3),AND(K50&lt;=7,K50-M50&gt;=3)),N50&lt;=4)),6,IF(S50&gt;=3,"3T",IF(AND(OR(AND(I50&lt;=7,I50-K50&gt;=3),AND(K50&lt;=7,K50-M50&gt;=3)),N50&lt;=4),"3P","")))</f>
        <v/>
      </c>
    </row>
    <row r="51" spans="1:78" ht="15.95" customHeight="1" x14ac:dyDescent="0.25">
      <c r="A51" s="162"/>
      <c r="B51" s="155"/>
      <c r="C51" s="155"/>
      <c r="D51" s="155"/>
      <c r="E51" s="155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D51" s="155"/>
      <c r="AE51" s="155"/>
      <c r="AF51" s="155"/>
      <c r="AG51" s="155"/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  <c r="AT51" s="155"/>
      <c r="AU51" s="155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7"/>
      <c r="BZ51" s="49"/>
    </row>
    <row r="52" spans="1:78" ht="46.5" x14ac:dyDescent="0.25">
      <c r="A52" s="26" t="s">
        <v>2475</v>
      </c>
      <c r="B52" s="26" t="s">
        <v>939</v>
      </c>
      <c r="C52" s="27" t="s">
        <v>775</v>
      </c>
      <c r="D52" s="28"/>
      <c r="E52" s="28"/>
      <c r="F52" s="58">
        <v>1400</v>
      </c>
      <c r="G52" s="30">
        <v>9</v>
      </c>
      <c r="H52" s="31" t="s">
        <v>78</v>
      </c>
      <c r="I52" s="59">
        <v>4</v>
      </c>
      <c r="J52" s="33">
        <v>2</v>
      </c>
      <c r="K52" s="59">
        <v>3</v>
      </c>
      <c r="L52" s="33">
        <v>1</v>
      </c>
      <c r="M52" s="59">
        <v>4</v>
      </c>
      <c r="N52" s="33">
        <v>3</v>
      </c>
      <c r="O52" s="29">
        <v>0.450000000000017</v>
      </c>
      <c r="P52" s="29">
        <v>0.22777777777775601</v>
      </c>
      <c r="Q52" s="35">
        <v>94.642039733387804</v>
      </c>
      <c r="R52" s="35">
        <v>-0.228980133306109</v>
      </c>
      <c r="S52" s="37">
        <v>1</v>
      </c>
      <c r="T52" s="61">
        <v>-2.25</v>
      </c>
      <c r="U52" s="29">
        <v>2.2999999999999998</v>
      </c>
      <c r="V52" s="29">
        <v>0.44999999999999901</v>
      </c>
      <c r="W52" s="39" t="s">
        <v>79</v>
      </c>
      <c r="X52" s="40">
        <v>69</v>
      </c>
      <c r="Y52" s="29">
        <v>129</v>
      </c>
      <c r="Z52" s="87">
        <v>35</v>
      </c>
      <c r="AA52" s="26" t="s">
        <v>91</v>
      </c>
      <c r="AB52" s="41" t="s">
        <v>32</v>
      </c>
      <c r="AC52" s="42" t="str">
        <f>"i" &amp; IF(AND(S52&lt;=-1.5,NOT(ISBLANK(AQ52))),"Z","")</f>
        <v>i</v>
      </c>
      <c r="AD52" s="43" t="str">
        <f>IF(AND(ISNUMBER(BD52),VALUE(BD52)&gt;=3,VALUE(T52)&gt;=-0.5),IF(AND(VALUE(Q52)&gt;=94,VALUE(Q52)&lt;444), IF(VALUE(P52)&gt;=2,"***","**"),"*"),"")</f>
        <v/>
      </c>
      <c r="AE52" s="44"/>
      <c r="AF52" s="45"/>
      <c r="AG52" s="63" t="str">
        <f>IF(OR(F52&lt;1401,F52&gt;=1600),IF(AND(OR(AB52="*",AB52="***",AB52="E*",AB52="E***"),P52&gt;=2,T52&gt;-2.1),IF(AND(ISNUMBER(BD52),VALUE(BD52)&gt;2),"**","*"),""),"")</f>
        <v/>
      </c>
      <c r="AH52" s="30">
        <v>9</v>
      </c>
      <c r="AI52" s="47">
        <v>69</v>
      </c>
      <c r="AJ52" s="48" t="str">
        <f>IF(AND(S52&gt;=2,T52&gt;=0),IF(AND(ISNUMBER(BD52),VALUE(BD52)&gt;=3),IF(LEN(AQ52)&gt;0,"***","**"),"*"),"")</f>
        <v/>
      </c>
      <c r="AK52" s="42" t="str">
        <f>IF(AND(S52&gt;=3,AND(OR(AND(I52&lt;=7,I52-K52&gt;=3),AND(K52&lt;=7,K52-M52&gt;=3)),N52&lt;=4)),6,IF(S52&gt;=3,"3T",IF(AND(OR(AND(I52&lt;=7,I52-K52&gt;=3),AND(K52&lt;=7,K52-M52&gt;=3)),N52&lt;=4),"3P","")))</f>
        <v/>
      </c>
      <c r="AL52" s="46" t="str">
        <f>IF(OR(K52-M52&gt;=5,T52&gt;4.9,AND(K52-M52&gt;=1,T52&gt;5)),IF(P52&lt;-3,"***",IF(P52&lt;0,"**","*")),"")</f>
        <v/>
      </c>
      <c r="AM52" s="40">
        <v>69</v>
      </c>
      <c r="AN52" s="49" t="str">
        <f>CONCATENATE(IF(AND(OR(M52=1,M52=2,M52=3,M52=4),Q52&gt;=97.5),"G",IF(OR(AND(N52&lt;=3,M52&lt;8,T52&gt;-1.6,Q52&gt;=95,Q52&lt;300),AND(OR(M52=1,M52=2,M52=3),Q52&lt;97.5)),"GR","")),"*")</f>
        <v>*</v>
      </c>
      <c r="AO52" s="29">
        <v>0</v>
      </c>
      <c r="AP52" s="28"/>
      <c r="AQ52" s="28"/>
      <c r="AR52" s="28" t="s">
        <v>34</v>
      </c>
      <c r="AS52" s="28"/>
      <c r="AT52" s="50" t="str">
        <f>IF(LEN(AN52)&gt;0,IF(AL52="**","$",IF(AL52="***",IF(LEN(AQ52)&gt;0,"$$$","$$"), "")), "")</f>
        <v/>
      </c>
      <c r="AU52" s="48" t="str">
        <f>CONCATENATE(IF(LEN(AN52)&gt;0,IF(AND(AD52="**",AB52="*"),IF(LEN(AQ52)&gt;0,"$$$","$$"),IF(AJ52="***","$$$",IF(AND(AJ52="**",AB52="*"),"$$",IF(AND(OR(AD52="**",AD52="***"),LEN(AQ52)&gt;0),"$$","")))),IF(AND(OR(AD52="**",AD52="***"),LEN(AQ52)&gt;0),"$$","")),IF(AND(T52&lt;2,AQ52="#"),"#",""))</f>
        <v/>
      </c>
      <c r="AV52" s="48" t="str">
        <f>IF(LEN(AN52)&gt;0,IF(AG52="**","$$",IF(AG52="***","$$$",IF(AD52="***",IF(OR(AB52="***",LEN(AQ52)&gt;0),"$$$",""),""))),"")</f>
        <v/>
      </c>
      <c r="AW52" s="26" t="s">
        <v>78</v>
      </c>
      <c r="AX52" s="51">
        <v>5.5</v>
      </c>
      <c r="AY52" s="52">
        <v>1093</v>
      </c>
      <c r="AZ52" s="24" t="s">
        <v>59</v>
      </c>
      <c r="BA52" s="29">
        <v>88.542039733387796</v>
      </c>
      <c r="BB52" s="66">
        <v>91.899373066721097</v>
      </c>
      <c r="BC52" s="54" t="s">
        <v>2477</v>
      </c>
      <c r="BD52" s="29">
        <v>3</v>
      </c>
      <c r="BE52" s="55"/>
      <c r="BF52" s="55"/>
      <c r="BG52" s="55"/>
      <c r="BH52" s="55"/>
      <c r="BI52" s="190" t="s">
        <v>2478</v>
      </c>
      <c r="BJ52" s="68" t="s">
        <v>1779</v>
      </c>
      <c r="BK52" s="68" t="s">
        <v>2479</v>
      </c>
      <c r="BL52" s="68" t="s">
        <v>70</v>
      </c>
      <c r="BM52" s="68" t="s">
        <v>526</v>
      </c>
      <c r="BN52" s="68"/>
      <c r="BO52" s="17"/>
      <c r="BP52" s="29">
        <v>129</v>
      </c>
      <c r="BQ52" s="29">
        <v>0</v>
      </c>
      <c r="BR52" s="56">
        <v>99.1</v>
      </c>
      <c r="BS52" s="57" t="s">
        <v>75</v>
      </c>
      <c r="BT52" s="26"/>
      <c r="BU52" s="26"/>
      <c r="BV52" s="26"/>
      <c r="BW52" s="26" t="s">
        <v>79</v>
      </c>
      <c r="BX52" s="17"/>
      <c r="BY52" s="17"/>
      <c r="BZ52" s="49" t="str">
        <f>IF(AND(S52&gt;=3,AND(OR(AND(I52&lt;=7,I52-K52&gt;=3),AND(K52&lt;=7,K52-M52&gt;=3)),N52&lt;=4)),6,IF(S52&gt;=3,"3T",IF(AND(OR(AND(I52&lt;=7,I52-K52&gt;=3),AND(K52&lt;=7,K52-M52&gt;=3)),N52&lt;=4),"3P","")))</f>
        <v/>
      </c>
    </row>
    <row r="53" spans="1:78" ht="32.1" customHeight="1" x14ac:dyDescent="0.25">
      <c r="A53" s="162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D53" s="155"/>
      <c r="AE53" s="155"/>
      <c r="AF53" s="155"/>
      <c r="AG53" s="155"/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7"/>
      <c r="BZ53" s="49"/>
    </row>
    <row r="54" spans="1:78" ht="46.5" x14ac:dyDescent="0.25">
      <c r="A54" s="26" t="s">
        <v>2475</v>
      </c>
      <c r="B54" s="26" t="s">
        <v>164</v>
      </c>
      <c r="C54" s="27" t="s">
        <v>207</v>
      </c>
      <c r="D54" s="28" t="s">
        <v>166</v>
      </c>
      <c r="E54" s="28"/>
      <c r="F54" s="29">
        <v>1200</v>
      </c>
      <c r="G54" s="30">
        <v>9</v>
      </c>
      <c r="H54" s="31" t="s">
        <v>818</v>
      </c>
      <c r="I54" s="59">
        <v>9</v>
      </c>
      <c r="J54" s="33">
        <v>5</v>
      </c>
      <c r="K54" s="59">
        <v>7</v>
      </c>
      <c r="L54" s="33">
        <v>4</v>
      </c>
      <c r="M54" s="59">
        <v>6</v>
      </c>
      <c r="N54" s="33">
        <v>2</v>
      </c>
      <c r="O54" s="29">
        <v>0.44999999999999901</v>
      </c>
      <c r="P54" s="60">
        <v>8.5714285714289004E-2</v>
      </c>
      <c r="Q54" s="35">
        <v>95.369320454083393</v>
      </c>
      <c r="R54" s="35">
        <v>-0.26533977295834199</v>
      </c>
      <c r="S54" s="37">
        <v>2</v>
      </c>
      <c r="T54" s="38">
        <v>1</v>
      </c>
      <c r="U54" s="29">
        <v>-2.6</v>
      </c>
      <c r="V54" s="60">
        <v>-1.85</v>
      </c>
      <c r="W54" s="39"/>
      <c r="X54" s="40">
        <v>69</v>
      </c>
      <c r="Y54" s="72">
        <v>123</v>
      </c>
      <c r="Z54" s="87">
        <v>112</v>
      </c>
      <c r="AA54" s="26" t="s">
        <v>57</v>
      </c>
      <c r="AB54" s="41" t="s">
        <v>58</v>
      </c>
      <c r="AC54" s="42" t="str">
        <f>"" &amp; IF(AND(S54&lt;=-1.5,NOT(ISBLANK(AQ54))),"Z","")</f>
        <v/>
      </c>
      <c r="AD54" s="43" t="str">
        <f t="shared" ref="AD54:AD60" si="0">IF(AND(ISNUMBER(BD54),VALUE(BD54)&gt;=3,VALUE(T54)&gt;=-0.5),IF(AND(VALUE(Q54)&gt;=94,VALUE(Q54)&lt;444), IF(VALUE(P54)&gt;=2,"***","**"),"*"),"")</f>
        <v/>
      </c>
      <c r="AE54" s="44"/>
      <c r="AF54" s="45"/>
      <c r="AG54" s="46" t="str">
        <f t="shared" ref="AG54:AG60" si="1">IF(OR(F54&lt;1401,F54&gt;=1600),IF(AND(OR(AB54="*",AB54="***",AB54="E*",AB54="E***"),P54&gt;=2,T54&gt;-2.1),IF(AND(ISNUMBER(BD54),VALUE(BD54)&gt;2),"**","*"),""),"")</f>
        <v/>
      </c>
      <c r="AH54" s="30">
        <v>9</v>
      </c>
      <c r="AI54" s="47">
        <v>69</v>
      </c>
      <c r="AJ54" s="48" t="str">
        <f t="shared" ref="AJ54:AJ60" si="2">IF(AND(S54&gt;=2,T54&gt;=0),IF(AND(ISNUMBER(BD54),VALUE(BD54)&gt;=3),IF(LEN(AQ54)&gt;0,"***","**"),"*"),"")</f>
        <v>*</v>
      </c>
      <c r="AK54" s="42" t="str">
        <f t="shared" ref="AK54:AK60" si="3">IF(AND(S54&gt;=3,AND(OR(AND(I54&lt;=7,I54-K54&gt;=3),AND(K54&lt;=7,K54-M54&gt;=3)),N54&lt;=4)),6,IF(S54&gt;=3,"3T",IF(AND(OR(AND(I54&lt;=7,I54-K54&gt;=3),AND(K54&lt;=7,K54-M54&gt;=3)),N54&lt;=4),"3P","")))</f>
        <v/>
      </c>
      <c r="AL54" s="46" t="str">
        <f t="shared" ref="AL54:AL60" si="4">IF(OR(K54-M54&gt;=5,T54&gt;4.9,AND(K54-M54&gt;=1,T54&gt;5)),IF(P54&lt;-3,"***",IF(P54&lt;0,"**","*")),"")</f>
        <v/>
      </c>
      <c r="AM54" s="40">
        <v>69</v>
      </c>
      <c r="AN54" s="73" t="str">
        <f>IF(AND(OR(M54=1,M54=2,M54=3,M54=4),Q54&gt;=97.5),"G",IF(OR(AND(N54&lt;=3,M54&lt;8,T54&gt;-1.6,Q54&gt;=95,Q54&lt;300),AND(OR(M54=1,M54=2,M54=3),Q54&lt;97.5)),"GR",""))</f>
        <v>GR</v>
      </c>
      <c r="AO54" s="29">
        <v>0</v>
      </c>
      <c r="AP54" s="28" t="s">
        <v>32</v>
      </c>
      <c r="AQ54" s="28" t="s">
        <v>33</v>
      </c>
      <c r="AR54" s="28"/>
      <c r="AS54" s="28" t="s">
        <v>296</v>
      </c>
      <c r="AT54" s="50" t="str">
        <f t="shared" ref="AT54:AT60" si="5">IF(LEN(AN54)&gt;0,IF(AL54="**","$",IF(AL54="***",IF(LEN(AQ54)&gt;0,"$$$","$$"), "")), "")</f>
        <v/>
      </c>
      <c r="AU54" s="48" t="str">
        <f t="shared" ref="AU54:AU60" si="6">CONCATENATE(IF(LEN(AN54)&gt;0,IF(AND(AD54="**",AB54="*"),IF(LEN(AQ54)&gt;0,"$$$","$$"),IF(AJ54="***","$$$",IF(AND(AJ54="**",AB54="*"),"$$",IF(AND(OR(AD54="**",AD54="***"),LEN(AQ54)&gt;0),"$$","")))),IF(AND(OR(AD54="**",AD54="***"),LEN(AQ54)&gt;0),"$$","")),IF(AND(T54&lt;2,AQ54="#"),"#",""))</f>
        <v>#</v>
      </c>
      <c r="AV54" s="48" t="str">
        <f t="shared" ref="AV54:AV60" si="7">IF(LEN(AN54)&gt;0,IF(AG54="**","$$",IF(AG54="***","$$$",IF(AD54="***",IF(OR(AB54="***",LEN(AQ54)&gt;0),"$$$",""),""))),"")</f>
        <v/>
      </c>
      <c r="AW54" s="26" t="s">
        <v>818</v>
      </c>
      <c r="AX54" s="64">
        <v>24</v>
      </c>
      <c r="AY54" s="52">
        <v>1090</v>
      </c>
      <c r="AZ54" s="24" t="s">
        <v>59</v>
      </c>
      <c r="BA54" s="29">
        <v>88.469320454083302</v>
      </c>
      <c r="BB54" s="98">
        <v>88.806653787416707</v>
      </c>
      <c r="BC54" s="54" t="s">
        <v>2480</v>
      </c>
      <c r="BD54" s="29">
        <v>1</v>
      </c>
      <c r="BE54" s="55"/>
      <c r="BF54" s="55"/>
      <c r="BG54" s="55"/>
      <c r="BH54" s="55"/>
      <c r="BI54" s="189" t="s">
        <v>2481</v>
      </c>
      <c r="BJ54" s="69" t="s">
        <v>740</v>
      </c>
      <c r="BK54" s="69" t="s">
        <v>948</v>
      </c>
      <c r="BL54" s="68" t="s">
        <v>1269</v>
      </c>
      <c r="BM54" s="69" t="s">
        <v>2482</v>
      </c>
      <c r="BN54" s="68" t="s">
        <v>2483</v>
      </c>
      <c r="BO54" s="17"/>
      <c r="BP54" s="29">
        <v>123</v>
      </c>
      <c r="BQ54" s="29">
        <v>0</v>
      </c>
      <c r="BR54" s="56">
        <v>95.25</v>
      </c>
      <c r="BS54" s="76" t="s">
        <v>108</v>
      </c>
      <c r="BT54" s="26" t="s">
        <v>166</v>
      </c>
      <c r="BU54" s="26"/>
      <c r="BV54" s="26"/>
      <c r="BW54" s="26"/>
      <c r="BX54" s="17"/>
      <c r="BY54" s="17"/>
      <c r="BZ54" s="49" t="str">
        <f t="shared" ref="BZ54:BZ60" si="8">IF(AND(S54&gt;=3,AND(OR(AND(I54&lt;=7,I54-K54&gt;=3),AND(K54&lt;=7,K54-M54&gt;=3)),N54&lt;=4)),6,IF(S54&gt;=3,"3T",IF(AND(OR(AND(I54&lt;=7,I54-K54&gt;=3),AND(K54&lt;=7,K54-M54&gt;=3)),N54&lt;=4),"3P","")))</f>
        <v/>
      </c>
    </row>
    <row r="55" spans="1:78" ht="46.5" x14ac:dyDescent="0.25">
      <c r="A55" s="26" t="s">
        <v>2475</v>
      </c>
      <c r="B55" s="26" t="s">
        <v>174</v>
      </c>
      <c r="C55" s="27" t="s">
        <v>212</v>
      </c>
      <c r="D55" s="28"/>
      <c r="E55" s="28"/>
      <c r="F55" s="58">
        <v>1400</v>
      </c>
      <c r="G55" s="30">
        <v>10</v>
      </c>
      <c r="H55" s="31" t="s">
        <v>78</v>
      </c>
      <c r="I55" s="59">
        <v>2</v>
      </c>
      <c r="J55" s="33">
        <v>0</v>
      </c>
      <c r="K55" s="59">
        <v>2</v>
      </c>
      <c r="L55" s="33">
        <v>1</v>
      </c>
      <c r="M55" s="59">
        <v>11</v>
      </c>
      <c r="N55" s="33">
        <v>4</v>
      </c>
      <c r="O55" s="29">
        <v>-3.0000000000000102</v>
      </c>
      <c r="P55" s="37">
        <v>-1.8357142857142901</v>
      </c>
      <c r="Q55" s="86">
        <v>90.545910247637906</v>
      </c>
      <c r="R55" s="86">
        <v>-1.22704487618101</v>
      </c>
      <c r="S55" s="37">
        <v>-1</v>
      </c>
      <c r="T55" s="34">
        <v>-3.5</v>
      </c>
      <c r="U55" s="29">
        <v>2.6500000000000101</v>
      </c>
      <c r="V55" s="60">
        <v>-4.9999999999990101E-2</v>
      </c>
      <c r="W55" s="39" t="s">
        <v>79</v>
      </c>
      <c r="X55" s="62">
        <v>69</v>
      </c>
      <c r="Y55" s="29">
        <v>124</v>
      </c>
      <c r="Z55" s="29">
        <v>21</v>
      </c>
      <c r="AA55" s="85" t="s">
        <v>119</v>
      </c>
      <c r="AB55" s="41" t="s">
        <v>32</v>
      </c>
      <c r="AC55" s="42" t="str">
        <f>"" &amp; IF(AND(S55&lt;=-1.5,NOT(ISBLANK(AQ55))),"Z","")</f>
        <v/>
      </c>
      <c r="AD55" s="48" t="str">
        <f t="shared" si="0"/>
        <v/>
      </c>
      <c r="AE55" s="44"/>
      <c r="AF55" s="45"/>
      <c r="AG55" s="63" t="str">
        <f t="shared" si="1"/>
        <v/>
      </c>
      <c r="AH55" s="30">
        <v>10</v>
      </c>
      <c r="AI55" s="62">
        <v>69</v>
      </c>
      <c r="AJ55" s="48" t="str">
        <f t="shared" si="2"/>
        <v/>
      </c>
      <c r="AK55" s="42" t="str">
        <f t="shared" si="3"/>
        <v/>
      </c>
      <c r="AL55" s="63" t="str">
        <f t="shared" si="4"/>
        <v/>
      </c>
      <c r="AM55" s="62">
        <v>69</v>
      </c>
      <c r="AN55" s="49" t="str">
        <f>IF(AND(OR(M55=1,M55=2,M55=3,M55=4),Q55&gt;=97.5),"G",IF(OR(AND(N55&lt;=3,M55&lt;8,T55&gt;-1.6,Q55&gt;=95,Q55&lt;300),AND(OR(M55=1,M55=2,M55=3),Q55&lt;97.5)),"GR",""))</f>
        <v/>
      </c>
      <c r="AO55" s="29">
        <v>0</v>
      </c>
      <c r="AP55" s="28"/>
      <c r="AQ55" s="28"/>
      <c r="AR55" s="28"/>
      <c r="AS55" s="28"/>
      <c r="AT55" s="50" t="str">
        <f t="shared" si="5"/>
        <v/>
      </c>
      <c r="AU55" s="48" t="str">
        <f t="shared" si="6"/>
        <v/>
      </c>
      <c r="AV55" s="48" t="str">
        <f t="shared" si="7"/>
        <v/>
      </c>
      <c r="AW55" s="26" t="s">
        <v>78</v>
      </c>
      <c r="AX55" s="51">
        <v>12</v>
      </c>
      <c r="AY55" s="65">
        <v>1091</v>
      </c>
      <c r="AZ55" s="24" t="s">
        <v>59</v>
      </c>
      <c r="BA55" s="29">
        <v>83.545910247638005</v>
      </c>
      <c r="BB55" s="66">
        <v>83.761910247637999</v>
      </c>
      <c r="BC55" s="54" t="s">
        <v>2484</v>
      </c>
      <c r="BD55" s="29">
        <v>2</v>
      </c>
      <c r="BE55" s="55"/>
      <c r="BF55" s="55"/>
      <c r="BG55" s="55"/>
      <c r="BH55" s="55"/>
      <c r="BI55" s="190" t="s">
        <v>2485</v>
      </c>
      <c r="BJ55" s="68" t="s">
        <v>948</v>
      </c>
      <c r="BK55" s="69" t="s">
        <v>367</v>
      </c>
      <c r="BL55" s="68" t="s">
        <v>142</v>
      </c>
      <c r="BM55" s="68" t="s">
        <v>366</v>
      </c>
      <c r="BN55" s="68" t="s">
        <v>2486</v>
      </c>
      <c r="BO55" s="17"/>
      <c r="BP55" s="29">
        <v>124</v>
      </c>
      <c r="BQ55" s="29">
        <v>0</v>
      </c>
      <c r="BR55" s="56">
        <v>97.05</v>
      </c>
      <c r="BS55" s="76" t="s">
        <v>126</v>
      </c>
      <c r="BT55" s="26"/>
      <c r="BU55" s="26"/>
      <c r="BV55" s="26"/>
      <c r="BW55" s="26" t="s">
        <v>79</v>
      </c>
      <c r="BX55" s="17"/>
      <c r="BY55" s="17"/>
      <c r="BZ55" s="49" t="str">
        <f t="shared" si="8"/>
        <v/>
      </c>
    </row>
    <row r="56" spans="1:78" ht="46.5" x14ac:dyDescent="0.25">
      <c r="A56" s="26" t="s">
        <v>2475</v>
      </c>
      <c r="B56" s="26" t="s">
        <v>182</v>
      </c>
      <c r="C56" s="27" t="s">
        <v>212</v>
      </c>
      <c r="D56" s="28"/>
      <c r="E56" s="28"/>
      <c r="F56" s="29">
        <v>1200</v>
      </c>
      <c r="G56" s="30">
        <v>3</v>
      </c>
      <c r="H56" s="31" t="s">
        <v>78</v>
      </c>
      <c r="I56" s="32">
        <v>5</v>
      </c>
      <c r="J56" s="33">
        <v>3</v>
      </c>
      <c r="K56" s="32">
        <v>4</v>
      </c>
      <c r="L56" s="33">
        <v>4</v>
      </c>
      <c r="M56" s="32">
        <v>3</v>
      </c>
      <c r="N56" s="33">
        <v>0</v>
      </c>
      <c r="O56" s="29">
        <v>2.0499999999999998</v>
      </c>
      <c r="P56" s="38">
        <v>3.1499999999999702</v>
      </c>
      <c r="Q56" s="36">
        <v>103.465433727871</v>
      </c>
      <c r="R56" s="36">
        <v>2.18271686393535</v>
      </c>
      <c r="S56" s="37">
        <v>-2</v>
      </c>
      <c r="T56" s="38">
        <v>4</v>
      </c>
      <c r="U56" s="29">
        <v>-1.9</v>
      </c>
      <c r="V56" s="38">
        <v>1.25</v>
      </c>
      <c r="W56" s="39"/>
      <c r="X56" s="40">
        <v>68</v>
      </c>
      <c r="Y56" s="72">
        <v>123</v>
      </c>
      <c r="Z56" s="29">
        <v>27</v>
      </c>
      <c r="AA56" s="26" t="s">
        <v>137</v>
      </c>
      <c r="AB56" s="41" t="s">
        <v>65</v>
      </c>
      <c r="AC56" s="42" t="str">
        <f>"i" &amp; IF(AND(S56&lt;=-1.5,NOT(ISBLANK(AQ56))),"Z","")</f>
        <v>iZ</v>
      </c>
      <c r="AD56" s="43" t="str">
        <f t="shared" si="0"/>
        <v/>
      </c>
      <c r="AE56" s="48" t="str">
        <f>IF(AND(BD56&gt;2,OR(ISNUMBER(SEARCH("P",AA56)),ISNUMBER(SEARCH("EP",AA56)),ISNUMBER(SEARCH("E",AA56)))),"WP@",IF(BD56&gt;2,"W@",IF(OR(ISNUMBER(SEARCH("P",AA56)),ISNUMBER(SEARCH("EP",AA56)),ISNUMBER(SEARCH("E",AA56))),"P@","@")))</f>
        <v>P@</v>
      </c>
      <c r="AF56" s="45" t="s">
        <v>93</v>
      </c>
      <c r="AG56" s="46" t="str">
        <f t="shared" si="1"/>
        <v/>
      </c>
      <c r="AH56" s="30">
        <v>3</v>
      </c>
      <c r="AI56" s="47">
        <v>68</v>
      </c>
      <c r="AJ56" s="48" t="str">
        <f t="shared" si="2"/>
        <v/>
      </c>
      <c r="AK56" s="42" t="str">
        <f t="shared" si="3"/>
        <v/>
      </c>
      <c r="AL56" s="46" t="str">
        <f t="shared" si="4"/>
        <v/>
      </c>
      <c r="AM56" s="40">
        <v>68</v>
      </c>
      <c r="AN56" s="103" t="str">
        <f>IF(AND(OR(M56=1,M56=2,M56=3,M56=4),Q56&gt;=97.5),"G",IF(OR(AND(N56&lt;=3,M56&lt;8,T56&gt;-1.6,Q56&gt;=95,Q56&lt;300),AND(OR(M56=1,M56=2,M56=3),Q56&lt;97.5)),"GR",""))</f>
        <v>G</v>
      </c>
      <c r="AO56" s="29">
        <v>0</v>
      </c>
      <c r="AP56" s="28"/>
      <c r="AQ56" s="28" t="s">
        <v>33</v>
      </c>
      <c r="AR56" s="28"/>
      <c r="AS56" s="28"/>
      <c r="AT56" s="50" t="str">
        <f t="shared" si="5"/>
        <v/>
      </c>
      <c r="AU56" s="48" t="str">
        <f t="shared" si="6"/>
        <v/>
      </c>
      <c r="AV56" s="48" t="str">
        <f t="shared" si="7"/>
        <v/>
      </c>
      <c r="AW56" s="26" t="s">
        <v>78</v>
      </c>
      <c r="AX56" s="51">
        <v>9.4</v>
      </c>
      <c r="AY56" s="52">
        <v>1113</v>
      </c>
      <c r="AZ56" s="24" t="s">
        <v>940</v>
      </c>
      <c r="BA56" s="29">
        <v>97.365433727870695</v>
      </c>
      <c r="BB56" s="53">
        <v>101.298767061204</v>
      </c>
      <c r="BC56" s="54" t="s">
        <v>2487</v>
      </c>
      <c r="BD56" s="29">
        <v>1</v>
      </c>
      <c r="BE56" s="55"/>
      <c r="BF56" s="55"/>
      <c r="BG56" s="55"/>
      <c r="BH56" s="55"/>
      <c r="BI56" s="190" t="s">
        <v>2488</v>
      </c>
      <c r="BJ56" s="68" t="s">
        <v>834</v>
      </c>
      <c r="BK56" s="68" t="s">
        <v>1484</v>
      </c>
      <c r="BL56" s="68" t="s">
        <v>141</v>
      </c>
      <c r="BM56" s="68" t="s">
        <v>2489</v>
      </c>
      <c r="BN56" s="68"/>
      <c r="BO56" s="17"/>
      <c r="BP56" s="29">
        <v>123</v>
      </c>
      <c r="BQ56" s="29">
        <v>0</v>
      </c>
      <c r="BR56" s="56">
        <v>98.65</v>
      </c>
      <c r="BS56" s="76" t="s">
        <v>108</v>
      </c>
      <c r="BT56" s="26"/>
      <c r="BU56" s="26"/>
      <c r="BV56" s="49" t="str">
        <f>IF(AND(BD56&gt;2,OR(ISNUMBER(SEARCH("P",AA56)),ISNUMBER(SEARCH("EP",AA56)),ISNUMBER(SEARCH("E",AA56)))),"WP@",IF(BD56&gt;2,"W@",IF(OR(ISNUMBER(SEARCH("P",AA56)),ISNUMBER(SEARCH("EP",AA56)),ISNUMBER(SEARCH("E",AA56))),"P@","@")))</f>
        <v>P@</v>
      </c>
      <c r="BW56" s="26"/>
      <c r="BX56" s="17"/>
      <c r="BY56" s="17"/>
      <c r="BZ56" s="49" t="str">
        <f t="shared" si="8"/>
        <v/>
      </c>
    </row>
    <row r="57" spans="1:78" ht="46.5" x14ac:dyDescent="0.25">
      <c r="A57" s="26" t="s">
        <v>2475</v>
      </c>
      <c r="B57" s="26" t="s">
        <v>135</v>
      </c>
      <c r="C57" s="27" t="s">
        <v>136</v>
      </c>
      <c r="D57" s="28"/>
      <c r="E57" s="28"/>
      <c r="F57" s="58">
        <v>1400</v>
      </c>
      <c r="G57" s="30">
        <v>10</v>
      </c>
      <c r="H57" s="31" t="s">
        <v>6</v>
      </c>
      <c r="I57" s="59">
        <v>8</v>
      </c>
      <c r="J57" s="33">
        <v>6</v>
      </c>
      <c r="K57" s="59">
        <v>7</v>
      </c>
      <c r="L57" s="33">
        <v>4</v>
      </c>
      <c r="M57" s="59">
        <v>11</v>
      </c>
      <c r="N57" s="33">
        <v>8</v>
      </c>
      <c r="O57" s="29">
        <v>3.3500000000000099</v>
      </c>
      <c r="P57" s="34">
        <v>3.5249999999999901</v>
      </c>
      <c r="Q57" s="35">
        <v>95.447957502144902</v>
      </c>
      <c r="R57" s="36">
        <v>4.2239787510724396</v>
      </c>
      <c r="S57" s="114">
        <v>2</v>
      </c>
      <c r="T57" s="61">
        <v>-4.25</v>
      </c>
      <c r="U57" s="29">
        <v>-9.9999999999997896E-2</v>
      </c>
      <c r="V57" s="29">
        <v>-3.5999999999999899</v>
      </c>
      <c r="W57" s="39" t="s">
        <v>79</v>
      </c>
      <c r="X57" s="40">
        <v>69</v>
      </c>
      <c r="Y57" s="29">
        <v>129</v>
      </c>
      <c r="Z57" s="29">
        <v>22</v>
      </c>
      <c r="AA57" s="26" t="s">
        <v>57</v>
      </c>
      <c r="AB57" s="41" t="s">
        <v>58</v>
      </c>
      <c r="AC57" s="42" t="str">
        <f>"" &amp; IF(AND(S57&lt;=-1.5,NOT(ISBLANK(AQ57))),"Z","")</f>
        <v/>
      </c>
      <c r="AD57" s="43" t="str">
        <f t="shared" si="0"/>
        <v/>
      </c>
      <c r="AE57" s="44"/>
      <c r="AF57" s="45"/>
      <c r="AG57" s="63" t="str">
        <f t="shared" si="1"/>
        <v/>
      </c>
      <c r="AH57" s="30">
        <v>10</v>
      </c>
      <c r="AI57" s="47">
        <v>69</v>
      </c>
      <c r="AJ57" s="48" t="str">
        <f t="shared" si="2"/>
        <v/>
      </c>
      <c r="AK57" s="42" t="str">
        <f t="shared" si="3"/>
        <v/>
      </c>
      <c r="AL57" s="46" t="str">
        <f t="shared" si="4"/>
        <v/>
      </c>
      <c r="AM57" s="40">
        <v>69</v>
      </c>
      <c r="AN57" s="49" t="str">
        <f>CONCATENATE(IF(AND(OR(M57=1,M57=2,M57=3,M57=4),Q57&gt;=97.5),"G",IF(OR(AND(N57&lt;=3,M57&lt;8,T57&gt;-1.6,Q57&gt;=95,Q57&lt;300),AND(OR(M57=1,M57=2,M57=3),Q57&lt;97.5)),"GR","")),"*")</f>
        <v>*</v>
      </c>
      <c r="AO57" s="29">
        <v>0</v>
      </c>
      <c r="AP57" s="28"/>
      <c r="AQ57" s="28"/>
      <c r="AR57" s="28" t="s">
        <v>34</v>
      </c>
      <c r="AS57" s="28"/>
      <c r="AT57" s="50" t="str">
        <f t="shared" si="5"/>
        <v/>
      </c>
      <c r="AU57" s="48" t="str">
        <f t="shared" si="6"/>
        <v/>
      </c>
      <c r="AV57" s="48" t="str">
        <f t="shared" si="7"/>
        <v/>
      </c>
      <c r="AW57" s="26" t="s">
        <v>6</v>
      </c>
      <c r="AX57" s="64">
        <v>16</v>
      </c>
      <c r="AY57" s="52">
        <v>1097</v>
      </c>
      <c r="AZ57" s="24" t="s">
        <v>2380</v>
      </c>
      <c r="BA57" s="29">
        <v>85</v>
      </c>
      <c r="BB57" s="66">
        <v>91.933333333333294</v>
      </c>
      <c r="BC57" s="54" t="s">
        <v>2490</v>
      </c>
      <c r="BD57" s="29">
        <v>3</v>
      </c>
      <c r="BE57" s="55"/>
      <c r="BF57" s="55"/>
      <c r="BG57" s="55"/>
      <c r="BH57" s="55"/>
      <c r="BI57" s="189" t="s">
        <v>139</v>
      </c>
      <c r="BJ57" s="69" t="s">
        <v>140</v>
      </c>
      <c r="BK57" s="69" t="s">
        <v>122</v>
      </c>
      <c r="BL57" s="69" t="s">
        <v>141</v>
      </c>
      <c r="BM57" s="68" t="s">
        <v>142</v>
      </c>
      <c r="BN57" s="69" t="s">
        <v>143</v>
      </c>
      <c r="BO57" s="17"/>
      <c r="BP57" s="29">
        <v>129</v>
      </c>
      <c r="BQ57" s="29">
        <v>0</v>
      </c>
      <c r="BR57" s="56">
        <v>98.6</v>
      </c>
      <c r="BS57" s="76" t="s">
        <v>88</v>
      </c>
      <c r="BT57" s="26"/>
      <c r="BU57" s="26"/>
      <c r="BV57" s="26"/>
      <c r="BW57" s="26" t="s">
        <v>79</v>
      </c>
      <c r="BX57" s="17"/>
      <c r="BY57" s="17"/>
      <c r="BZ57" s="49" t="str">
        <f t="shared" si="8"/>
        <v/>
      </c>
    </row>
    <row r="58" spans="1:78" ht="46.5" x14ac:dyDescent="0.25">
      <c r="A58" s="26" t="s">
        <v>2475</v>
      </c>
      <c r="B58" s="26" t="s">
        <v>393</v>
      </c>
      <c r="C58" s="27" t="s">
        <v>207</v>
      </c>
      <c r="D58" s="28"/>
      <c r="E58" s="28"/>
      <c r="F58" s="58">
        <v>1400</v>
      </c>
      <c r="G58" s="80">
        <v>3</v>
      </c>
      <c r="H58" s="31" t="s">
        <v>6</v>
      </c>
      <c r="I58" s="32">
        <v>4</v>
      </c>
      <c r="J58" s="33">
        <v>2</v>
      </c>
      <c r="K58" s="32">
        <v>3</v>
      </c>
      <c r="L58" s="33">
        <v>1</v>
      </c>
      <c r="M58" s="32">
        <v>2</v>
      </c>
      <c r="N58" s="33">
        <v>0</v>
      </c>
      <c r="O58" s="29">
        <v>-3.8499999999999801</v>
      </c>
      <c r="P58" s="60">
        <v>-4.1142857142857201</v>
      </c>
      <c r="Q58" s="35">
        <v>95.429832948813797</v>
      </c>
      <c r="R58" s="35">
        <v>-2.1350835255930898</v>
      </c>
      <c r="S58" s="37">
        <v>1</v>
      </c>
      <c r="T58" s="38">
        <v>0.95</v>
      </c>
      <c r="U58" s="29">
        <v>2.55000000000001</v>
      </c>
      <c r="V58" s="60">
        <v>3.4</v>
      </c>
      <c r="W58" s="39"/>
      <c r="X58" s="40">
        <v>68</v>
      </c>
      <c r="Y58" s="72">
        <v>124</v>
      </c>
      <c r="Z58" s="29">
        <v>28</v>
      </c>
      <c r="AA58" s="26" t="s">
        <v>91</v>
      </c>
      <c r="AB58" s="41" t="s">
        <v>101</v>
      </c>
      <c r="AC58" s="42" t="str">
        <f>"" &amp; IF(AND(S58&lt;=-1.5,NOT(ISBLANK(AQ58))),"Z","")</f>
        <v/>
      </c>
      <c r="AD58" s="43" t="str">
        <f t="shared" si="0"/>
        <v/>
      </c>
      <c r="AE58" s="44"/>
      <c r="AF58" s="45"/>
      <c r="AG58" s="46" t="str">
        <f t="shared" si="1"/>
        <v/>
      </c>
      <c r="AH58" s="30">
        <v>3</v>
      </c>
      <c r="AI58" s="47">
        <v>68</v>
      </c>
      <c r="AJ58" s="48" t="str">
        <f t="shared" si="2"/>
        <v/>
      </c>
      <c r="AK58" s="42" t="str">
        <f t="shared" si="3"/>
        <v/>
      </c>
      <c r="AL58" s="46" t="str">
        <f t="shared" si="4"/>
        <v/>
      </c>
      <c r="AM58" s="40">
        <v>68</v>
      </c>
      <c r="AN58" s="81" t="str">
        <f>IF(AND(OR(M58=1,M58=2,M58=3,M58=4),Q58&gt;=97.5),"G",IF(OR(AND(N58&lt;=3,M58&lt;8,T58&gt;-1.6,Q58&gt;=95,Q58&lt;300),AND(OR(M58=1,M58=2,M58=3),Q58&lt;97.5)),"GR",""))</f>
        <v>GR</v>
      </c>
      <c r="AO58" s="82">
        <v>1</v>
      </c>
      <c r="AP58" s="28"/>
      <c r="AQ58" s="28"/>
      <c r="AR58" s="28"/>
      <c r="AS58" s="28"/>
      <c r="AT58" s="50" t="str">
        <f t="shared" si="5"/>
        <v/>
      </c>
      <c r="AU58" s="48" t="str">
        <f t="shared" si="6"/>
        <v/>
      </c>
      <c r="AV58" s="48" t="str">
        <f t="shared" si="7"/>
        <v/>
      </c>
      <c r="AW58" s="26" t="s">
        <v>6</v>
      </c>
      <c r="AX58" s="51">
        <v>17</v>
      </c>
      <c r="AY58" s="52">
        <v>1099</v>
      </c>
      <c r="AZ58" s="24" t="s">
        <v>59</v>
      </c>
      <c r="BA58" s="29">
        <v>90.129832948813799</v>
      </c>
      <c r="BB58" s="66">
        <v>90.729832948813794</v>
      </c>
      <c r="BC58" s="54" t="s">
        <v>103</v>
      </c>
      <c r="BD58" s="29">
        <v>2</v>
      </c>
      <c r="BE58" s="55"/>
      <c r="BF58" s="55"/>
      <c r="BG58" s="55"/>
      <c r="BH58" s="55"/>
      <c r="BI58" s="190" t="s">
        <v>2491</v>
      </c>
      <c r="BJ58" s="68" t="s">
        <v>396</v>
      </c>
      <c r="BK58" s="68" t="s">
        <v>380</v>
      </c>
      <c r="BL58" s="68" t="s">
        <v>381</v>
      </c>
      <c r="BM58" s="68" t="s">
        <v>398</v>
      </c>
      <c r="BN58" s="68"/>
      <c r="BO58" s="17"/>
      <c r="BP58" s="29">
        <v>124</v>
      </c>
      <c r="BQ58" s="82">
        <v>1</v>
      </c>
      <c r="BR58" s="56">
        <v>94.8</v>
      </c>
      <c r="BS58" s="76" t="s">
        <v>126</v>
      </c>
      <c r="BT58" s="26"/>
      <c r="BU58" s="26"/>
      <c r="BV58" s="26"/>
      <c r="BW58" s="26"/>
      <c r="BX58" s="17"/>
      <c r="BY58" s="17"/>
      <c r="BZ58" s="49" t="str">
        <f t="shared" si="8"/>
        <v/>
      </c>
    </row>
    <row r="59" spans="1:78" ht="46.5" x14ac:dyDescent="0.25">
      <c r="A59" s="26" t="s">
        <v>2475</v>
      </c>
      <c r="B59" s="26" t="s">
        <v>567</v>
      </c>
      <c r="C59" s="27" t="s">
        <v>136</v>
      </c>
      <c r="D59" s="28"/>
      <c r="E59" s="28"/>
      <c r="F59" s="29">
        <v>1600</v>
      </c>
      <c r="G59" s="30">
        <v>2</v>
      </c>
      <c r="H59" s="31" t="s">
        <v>6</v>
      </c>
      <c r="I59" s="32">
        <v>6</v>
      </c>
      <c r="J59" s="33">
        <v>2</v>
      </c>
      <c r="K59" s="32">
        <v>4</v>
      </c>
      <c r="L59" s="33">
        <v>2</v>
      </c>
      <c r="M59" s="32">
        <v>8</v>
      </c>
      <c r="N59" s="33">
        <v>3</v>
      </c>
      <c r="O59" s="29">
        <v>-0.70000000000000295</v>
      </c>
      <c r="P59" s="34">
        <v>0.64999999999997704</v>
      </c>
      <c r="Q59" s="35">
        <v>97.051312647503195</v>
      </c>
      <c r="R59" s="36">
        <v>0.72565632375159295</v>
      </c>
      <c r="S59" s="37">
        <v>0</v>
      </c>
      <c r="T59" s="61">
        <v>-1</v>
      </c>
      <c r="U59" s="29">
        <v>0.64999999999999503</v>
      </c>
      <c r="V59" s="29">
        <v>-0.15000000000000599</v>
      </c>
      <c r="W59" s="39" t="s">
        <v>79</v>
      </c>
      <c r="X59" s="62">
        <v>70</v>
      </c>
      <c r="Y59" s="29">
        <v>122</v>
      </c>
      <c r="Z59" s="29">
        <v>14</v>
      </c>
      <c r="AA59" s="26" t="s">
        <v>100</v>
      </c>
      <c r="AB59" s="41" t="s">
        <v>101</v>
      </c>
      <c r="AC59" s="42" t="str">
        <f>"i" &amp; IF(AND(S59&lt;=-1.5,NOT(ISBLANK(AQ59))),"Z","")</f>
        <v>i</v>
      </c>
      <c r="AD59" s="48" t="str">
        <f t="shared" si="0"/>
        <v/>
      </c>
      <c r="AE59" s="44"/>
      <c r="AF59" s="45"/>
      <c r="AG59" s="63" t="str">
        <f t="shared" si="1"/>
        <v/>
      </c>
      <c r="AH59" s="30">
        <v>2</v>
      </c>
      <c r="AI59" s="62">
        <v>70</v>
      </c>
      <c r="AJ59" s="48" t="str">
        <f t="shared" si="2"/>
        <v/>
      </c>
      <c r="AK59" s="42" t="str">
        <f t="shared" si="3"/>
        <v/>
      </c>
      <c r="AL59" s="63" t="str">
        <f t="shared" si="4"/>
        <v/>
      </c>
      <c r="AM59" s="62">
        <v>70</v>
      </c>
      <c r="AN59" s="49" t="str">
        <f>IF(AND(OR(M59=1,M59=2,M59=3,M59=4),Q59&gt;=97.5),"G",IF(OR(AND(N59&lt;=3,M59&lt;8,T59&gt;-1.6,Q59&gt;=95,Q59&lt;300),AND(OR(M59=1,M59=2,M59=3),Q59&lt;97.5)),"GR",""))</f>
        <v/>
      </c>
      <c r="AO59" s="29">
        <v>0</v>
      </c>
      <c r="AP59" s="28"/>
      <c r="AQ59" s="28"/>
      <c r="AR59" s="28"/>
      <c r="AS59" s="28"/>
      <c r="AT59" s="50" t="str">
        <f t="shared" si="5"/>
        <v/>
      </c>
      <c r="AU59" s="48" t="str">
        <f t="shared" si="6"/>
        <v/>
      </c>
      <c r="AV59" s="48" t="str">
        <f t="shared" si="7"/>
        <v/>
      </c>
      <c r="AW59" s="26" t="s">
        <v>6</v>
      </c>
      <c r="AX59" s="64">
        <v>27</v>
      </c>
      <c r="AY59" s="65">
        <v>1102</v>
      </c>
      <c r="AZ59" s="24" t="s">
        <v>59</v>
      </c>
      <c r="BA59" s="29">
        <v>90.951312647503201</v>
      </c>
      <c r="BB59" s="53">
        <v>89.809979314169894</v>
      </c>
      <c r="BC59" s="54" t="s">
        <v>369</v>
      </c>
      <c r="BD59" s="29">
        <v>1</v>
      </c>
      <c r="BE59" s="55"/>
      <c r="BF59" s="55"/>
      <c r="BG59" s="55"/>
      <c r="BH59" s="55"/>
      <c r="BI59" s="190" t="s">
        <v>2492</v>
      </c>
      <c r="BJ59" s="68" t="s">
        <v>556</v>
      </c>
      <c r="BK59" s="68" t="s">
        <v>380</v>
      </c>
      <c r="BL59" s="68" t="s">
        <v>802</v>
      </c>
      <c r="BM59" s="69" t="s">
        <v>1780</v>
      </c>
      <c r="BN59" s="68" t="s">
        <v>1066</v>
      </c>
      <c r="BO59" s="17"/>
      <c r="BP59" s="29">
        <v>122</v>
      </c>
      <c r="BQ59" s="29">
        <v>0</v>
      </c>
      <c r="BR59" s="56">
        <v>96.7</v>
      </c>
      <c r="BS59" s="76" t="s">
        <v>432</v>
      </c>
      <c r="BT59" s="26"/>
      <c r="BU59" s="26"/>
      <c r="BV59" s="26"/>
      <c r="BW59" s="26" t="s">
        <v>79</v>
      </c>
      <c r="BX59" s="17"/>
      <c r="BY59" s="17"/>
      <c r="BZ59" s="49" t="str">
        <f t="shared" si="8"/>
        <v/>
      </c>
    </row>
    <row r="60" spans="1:78" ht="46.5" x14ac:dyDescent="0.25">
      <c r="A60" s="26" t="s">
        <v>2475</v>
      </c>
      <c r="B60" s="110" t="s">
        <v>281</v>
      </c>
      <c r="C60" s="27" t="s">
        <v>352</v>
      </c>
      <c r="D60" s="28"/>
      <c r="E60" s="28"/>
      <c r="F60" s="58">
        <v>1400</v>
      </c>
      <c r="G60" s="30">
        <v>12</v>
      </c>
      <c r="H60" s="31" t="s">
        <v>6</v>
      </c>
      <c r="I60" s="59">
        <v>12</v>
      </c>
      <c r="J60" s="33">
        <v>9</v>
      </c>
      <c r="K60" s="59">
        <v>13</v>
      </c>
      <c r="L60" s="33">
        <v>7</v>
      </c>
      <c r="M60" s="59">
        <v>9</v>
      </c>
      <c r="N60" s="33">
        <v>6</v>
      </c>
      <c r="O60" s="29">
        <v>-0.79999999999998295</v>
      </c>
      <c r="P60" s="29">
        <v>-0.82500000000001705</v>
      </c>
      <c r="Q60" s="35">
        <v>97.422559577937406</v>
      </c>
      <c r="R60" s="36">
        <v>3.26127978896871</v>
      </c>
      <c r="S60" s="37">
        <v>2</v>
      </c>
      <c r="T60" s="38">
        <v>1.5</v>
      </c>
      <c r="U60" s="29">
        <v>4.45</v>
      </c>
      <c r="V60" s="29">
        <v>5.7</v>
      </c>
      <c r="W60" s="39"/>
      <c r="X60" s="40">
        <v>70</v>
      </c>
      <c r="Y60" s="29">
        <v>129</v>
      </c>
      <c r="Z60" s="29">
        <v>28</v>
      </c>
      <c r="AA60" s="26" t="s">
        <v>57</v>
      </c>
      <c r="AB60" s="41" t="s">
        <v>58</v>
      </c>
      <c r="AC60" s="42" t="str">
        <f>"" &amp; IF(AND(S60&lt;=-1.5,NOT(ISBLANK(AQ60))),"Z","")</f>
        <v/>
      </c>
      <c r="AD60" s="43" t="str">
        <f t="shared" si="0"/>
        <v/>
      </c>
      <c r="AE60" s="44"/>
      <c r="AF60" s="45"/>
      <c r="AG60" s="46" t="str">
        <f t="shared" si="1"/>
        <v/>
      </c>
      <c r="AH60" s="30">
        <v>12</v>
      </c>
      <c r="AI60" s="47">
        <v>70</v>
      </c>
      <c r="AJ60" s="48" t="str">
        <f t="shared" si="2"/>
        <v>*</v>
      </c>
      <c r="AK60" s="42" t="str">
        <f t="shared" si="3"/>
        <v/>
      </c>
      <c r="AL60" s="46" t="str">
        <f t="shared" si="4"/>
        <v/>
      </c>
      <c r="AM60" s="40">
        <v>70</v>
      </c>
      <c r="AN60" s="49" t="str">
        <f>CONCATENATE(IF(AND(OR(M60=1,M60=2,M60=3,M60=4),Q60&gt;=97.5),"G",IF(OR(AND(N60&lt;=3,M60&lt;8,T60&gt;-1.6,Q60&gt;=95,Q60&lt;300),AND(OR(M60=1,M60=2,M60=3),Q60&lt;97.5)),"GR","")),"*")</f>
        <v>*</v>
      </c>
      <c r="AO60" s="82">
        <v>3</v>
      </c>
      <c r="AP60" s="28"/>
      <c r="AQ60" s="28"/>
      <c r="AR60" s="28" t="s">
        <v>34</v>
      </c>
      <c r="AS60" s="28"/>
      <c r="AT60" s="50" t="str">
        <f t="shared" si="5"/>
        <v/>
      </c>
      <c r="AU60" s="48" t="str">
        <f t="shared" si="6"/>
        <v/>
      </c>
      <c r="AV60" s="48" t="str">
        <f t="shared" si="7"/>
        <v/>
      </c>
      <c r="AW60" s="26" t="s">
        <v>6</v>
      </c>
      <c r="AX60" s="51">
        <v>20</v>
      </c>
      <c r="AY60" s="52">
        <v>1091</v>
      </c>
      <c r="AZ60" s="24" t="s">
        <v>59</v>
      </c>
      <c r="BA60" s="29">
        <v>89.5</v>
      </c>
      <c r="BB60" s="66">
        <v>93.132000000000005</v>
      </c>
      <c r="BC60" s="54" t="s">
        <v>2493</v>
      </c>
      <c r="BD60" s="29">
        <v>2</v>
      </c>
      <c r="BE60" s="55"/>
      <c r="BF60" s="55"/>
      <c r="BG60" s="55"/>
      <c r="BH60" s="55"/>
      <c r="BI60" s="190" t="s">
        <v>1075</v>
      </c>
      <c r="BJ60" s="68" t="s">
        <v>1076</v>
      </c>
      <c r="BK60" s="68" t="s">
        <v>179</v>
      </c>
      <c r="BL60" s="68" t="s">
        <v>1077</v>
      </c>
      <c r="BM60" s="68" t="s">
        <v>1078</v>
      </c>
      <c r="BN60" s="68" t="s">
        <v>1079</v>
      </c>
      <c r="BO60" s="17"/>
      <c r="BP60" s="29">
        <v>129</v>
      </c>
      <c r="BQ60" s="82">
        <v>3</v>
      </c>
      <c r="BR60" s="56">
        <v>92.25</v>
      </c>
      <c r="BS60" s="76" t="s">
        <v>126</v>
      </c>
      <c r="BT60" s="26"/>
      <c r="BU60" s="26"/>
      <c r="BV60" s="26"/>
      <c r="BW60" s="26"/>
      <c r="BX60" s="17"/>
      <c r="BY60" s="17"/>
      <c r="BZ60" s="49" t="str">
        <f t="shared" si="8"/>
        <v/>
      </c>
    </row>
    <row r="61" spans="1:78" ht="18.75" customHeight="1" x14ac:dyDescent="0.25">
      <c r="A61" s="17"/>
      <c r="B61" s="164" t="s">
        <v>58</v>
      </c>
      <c r="C61" s="164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65" t="s">
        <v>1240</v>
      </c>
      <c r="R61" s="165"/>
      <c r="S61" s="17"/>
      <c r="T61" s="90" t="s">
        <v>617</v>
      </c>
      <c r="U61" s="17"/>
      <c r="V61" s="17"/>
      <c r="W61" s="17"/>
      <c r="X61" s="91">
        <v>68</v>
      </c>
      <c r="Y61" s="113" t="s">
        <v>1534</v>
      </c>
      <c r="Z61" s="95">
        <v>14</v>
      </c>
      <c r="AA61" s="94">
        <v>7</v>
      </c>
      <c r="AB61" s="17"/>
      <c r="AC61" s="17"/>
      <c r="AD61" s="17"/>
      <c r="AE61" s="17"/>
      <c r="AF61" s="17"/>
      <c r="AG61" s="17"/>
      <c r="AH61" s="17"/>
      <c r="AI61" s="91">
        <v>68</v>
      </c>
      <c r="AJ61" s="17"/>
      <c r="AK61" s="17"/>
      <c r="AL61" s="17"/>
      <c r="AM61" s="91">
        <v>68</v>
      </c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67">
        <v>33</v>
      </c>
      <c r="AY61" s="95">
        <v>1106</v>
      </c>
      <c r="AZ61" s="17"/>
      <c r="BA61" s="17"/>
      <c r="BB61" s="17"/>
      <c r="BC61" s="17"/>
      <c r="BD61" s="17"/>
      <c r="BE61" s="17"/>
      <c r="BF61" s="17"/>
      <c r="BG61" s="17"/>
      <c r="BH61" s="17"/>
      <c r="BI61" s="187"/>
      <c r="BJ61" s="17"/>
      <c r="BK61" s="17"/>
      <c r="BL61" s="17"/>
      <c r="BM61" s="17"/>
      <c r="BN61" s="17"/>
      <c r="BO61" s="17"/>
      <c r="BP61" s="113" t="s">
        <v>1534</v>
      </c>
      <c r="BQ61" s="17"/>
      <c r="BR61" s="17"/>
      <c r="BS61" s="17"/>
      <c r="BT61" s="17"/>
      <c r="BU61" s="17"/>
      <c r="BV61" s="17"/>
      <c r="BW61" s="17"/>
      <c r="BX61" s="29">
        <v>0</v>
      </c>
      <c r="BY61" s="26" t="s">
        <v>149</v>
      </c>
      <c r="BZ61" s="17"/>
    </row>
    <row r="62" spans="1:78" x14ac:dyDescent="0.25">
      <c r="A62" s="17"/>
      <c r="B62" s="164"/>
      <c r="C62" s="164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68" t="s">
        <v>2494</v>
      </c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67"/>
      <c r="AY62" s="96" t="s">
        <v>479</v>
      </c>
      <c r="AZ62" s="17"/>
      <c r="BA62" s="17"/>
      <c r="BB62" s="17"/>
      <c r="BC62" s="17"/>
      <c r="BD62" s="17"/>
      <c r="BE62" s="17"/>
      <c r="BF62" s="17"/>
      <c r="BG62" s="17"/>
      <c r="BH62" s="17"/>
      <c r="BI62" s="18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</row>
    <row r="63" spans="1:78" ht="30" customHeight="1" x14ac:dyDescent="0.25">
      <c r="A63" s="169" t="s">
        <v>2495</v>
      </c>
      <c r="B63" s="153"/>
      <c r="C63" s="153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153"/>
      <c r="Z63" s="153"/>
      <c r="AA63" s="153"/>
      <c r="AB63" s="153"/>
      <c r="AC63" s="153"/>
      <c r="AD63" s="153"/>
      <c r="AE63" s="153"/>
      <c r="AF63" s="153"/>
      <c r="AG63" s="153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153"/>
      <c r="AU63" s="153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153"/>
      <c r="BG63" s="153"/>
      <c r="BH63" s="153"/>
      <c r="BI63" s="153"/>
      <c r="BJ63" s="153"/>
      <c r="BK63" s="153"/>
      <c r="BL63" s="153"/>
      <c r="BM63" s="153"/>
      <c r="BN63" s="153"/>
      <c r="BO63" s="153"/>
      <c r="BP63" s="153"/>
      <c r="BQ63" s="153"/>
      <c r="BR63" s="153"/>
      <c r="BS63" s="153"/>
      <c r="BT63" s="153"/>
      <c r="BU63" s="153"/>
      <c r="BV63" s="153"/>
      <c r="BW63" s="153"/>
      <c r="BX63" s="153"/>
      <c r="BY63" s="17"/>
      <c r="BZ63" s="17"/>
    </row>
    <row r="64" spans="1:78" x14ac:dyDescent="0.25">
      <c r="A64" s="18" t="s">
        <v>1</v>
      </c>
      <c r="B64" s="18" t="s">
        <v>2</v>
      </c>
      <c r="C64" s="18" t="s">
        <v>3</v>
      </c>
      <c r="D64" s="19"/>
      <c r="E64" s="19"/>
      <c r="F64" s="18" t="s">
        <v>4</v>
      </c>
      <c r="G64" s="20" t="s">
        <v>5</v>
      </c>
      <c r="H64" s="21" t="s">
        <v>6</v>
      </c>
      <c r="I64" s="154" t="s">
        <v>7</v>
      </c>
      <c r="J64" s="155"/>
      <c r="K64" s="155"/>
      <c r="L64" s="155"/>
      <c r="M64" s="155"/>
      <c r="N64" s="155"/>
      <c r="O64" s="21" t="s">
        <v>8</v>
      </c>
      <c r="P64" s="21" t="s">
        <v>9</v>
      </c>
      <c r="Q64" s="22" t="s">
        <v>10</v>
      </c>
      <c r="R64" s="22" t="s">
        <v>11</v>
      </c>
      <c r="S64" s="21" t="s">
        <v>12</v>
      </c>
      <c r="T64" s="21" t="s">
        <v>13</v>
      </c>
      <c r="U64" s="21" t="s">
        <v>14</v>
      </c>
      <c r="V64" s="21" t="s">
        <v>15</v>
      </c>
      <c r="W64" s="23" t="s">
        <v>16</v>
      </c>
      <c r="X64" s="21" t="s">
        <v>17</v>
      </c>
      <c r="Y64" s="21" t="s">
        <v>18</v>
      </c>
      <c r="Z64" s="21" t="s">
        <v>19</v>
      </c>
      <c r="AA64" s="21" t="s">
        <v>20</v>
      </c>
      <c r="AB64" s="21" t="s">
        <v>21</v>
      </c>
      <c r="AC64" s="21" t="s">
        <v>22</v>
      </c>
      <c r="AD64" s="21" t="s">
        <v>23</v>
      </c>
      <c r="AE64" s="21" t="s">
        <v>24</v>
      </c>
      <c r="AF64" s="21" t="s">
        <v>25</v>
      </c>
      <c r="AG64" s="21" t="s">
        <v>26</v>
      </c>
      <c r="AH64" s="21" t="s">
        <v>5</v>
      </c>
      <c r="AI64" s="21" t="s">
        <v>17</v>
      </c>
      <c r="AJ64" s="21" t="s">
        <v>27</v>
      </c>
      <c r="AK64" s="21" t="s">
        <v>28</v>
      </c>
      <c r="AL64" s="21" t="s">
        <v>29</v>
      </c>
      <c r="AM64" s="21" t="s">
        <v>17</v>
      </c>
      <c r="AN64" s="21" t="s">
        <v>30</v>
      </c>
      <c r="AO64" s="21" t="s">
        <v>31</v>
      </c>
      <c r="AP64" s="21" t="s">
        <v>32</v>
      </c>
      <c r="AQ64" s="21" t="s">
        <v>33</v>
      </c>
      <c r="AR64" s="21" t="s">
        <v>34</v>
      </c>
      <c r="AS64" s="21" t="s">
        <v>35</v>
      </c>
      <c r="AT64" s="21" t="s">
        <v>36</v>
      </c>
      <c r="AU64" s="21" t="s">
        <v>37</v>
      </c>
      <c r="AV64" s="21" t="s">
        <v>38</v>
      </c>
      <c r="AW64" s="21" t="s">
        <v>6</v>
      </c>
      <c r="AX64" s="21" t="s">
        <v>39</v>
      </c>
      <c r="AY64" s="21" t="s">
        <v>40</v>
      </c>
      <c r="AZ64" s="24" t="s">
        <v>41</v>
      </c>
      <c r="BA64" s="21" t="s">
        <v>42</v>
      </c>
      <c r="BB64" s="21" t="s">
        <v>43</v>
      </c>
      <c r="BC64" s="21" t="s">
        <v>44</v>
      </c>
      <c r="BD64" s="21" t="s">
        <v>45</v>
      </c>
      <c r="BE64" s="21" t="s">
        <v>46</v>
      </c>
      <c r="BF64" s="21" t="s">
        <v>47</v>
      </c>
      <c r="BG64" s="21" t="s">
        <v>48</v>
      </c>
      <c r="BH64" s="21" t="s">
        <v>49</v>
      </c>
      <c r="BI64" s="186"/>
      <c r="BJ64" s="25"/>
      <c r="BK64" s="25"/>
      <c r="BL64" s="25"/>
      <c r="BM64" s="25"/>
      <c r="BN64" s="25"/>
      <c r="BO64" s="25"/>
      <c r="BP64" s="21" t="s">
        <v>18</v>
      </c>
      <c r="BQ64" s="21" t="s">
        <v>31</v>
      </c>
      <c r="BR64" s="21" t="s">
        <v>50</v>
      </c>
      <c r="BS64" s="21" t="s">
        <v>51</v>
      </c>
      <c r="BT64" s="25"/>
      <c r="BU64" s="25"/>
      <c r="BV64" s="21" t="s">
        <v>24</v>
      </c>
      <c r="BW64" s="21" t="s">
        <v>16</v>
      </c>
      <c r="BX64" s="21" t="s">
        <v>52</v>
      </c>
      <c r="BY64" s="21" t="s">
        <v>53</v>
      </c>
      <c r="BZ64" s="21" t="s">
        <v>28</v>
      </c>
    </row>
    <row r="65" spans="1:78" ht="46.5" x14ac:dyDescent="0.25">
      <c r="A65" s="26" t="s">
        <v>2496</v>
      </c>
      <c r="B65" s="26" t="s">
        <v>55</v>
      </c>
      <c r="C65" s="27" t="s">
        <v>56</v>
      </c>
      <c r="D65" s="28"/>
      <c r="E65" s="28"/>
      <c r="F65" s="58">
        <v>1400</v>
      </c>
      <c r="G65" s="30">
        <v>10</v>
      </c>
      <c r="H65" s="31" t="s">
        <v>6</v>
      </c>
      <c r="I65" s="59">
        <v>10</v>
      </c>
      <c r="J65" s="33">
        <v>8</v>
      </c>
      <c r="K65" s="59">
        <v>7</v>
      </c>
      <c r="L65" s="33">
        <v>4</v>
      </c>
      <c r="M65" s="59">
        <v>3</v>
      </c>
      <c r="N65" s="33">
        <v>4</v>
      </c>
      <c r="O65" s="29">
        <v>3.7000000000000099</v>
      </c>
      <c r="P65" s="29">
        <v>3.1900000000000301</v>
      </c>
      <c r="Q65" s="36">
        <v>101.699305129781</v>
      </c>
      <c r="R65" s="36">
        <v>3.8996525648903502</v>
      </c>
      <c r="S65" s="114">
        <v>5</v>
      </c>
      <c r="T65" s="38">
        <v>0</v>
      </c>
      <c r="U65" s="29">
        <v>4.9999999999990101E-2</v>
      </c>
      <c r="V65" s="29">
        <v>0</v>
      </c>
      <c r="W65" s="39"/>
      <c r="X65" s="40">
        <v>51</v>
      </c>
      <c r="Y65" s="72">
        <v>127</v>
      </c>
      <c r="Z65" s="17"/>
      <c r="AA65" s="26" t="s">
        <v>57</v>
      </c>
      <c r="AB65" s="41" t="s">
        <v>58</v>
      </c>
      <c r="AC65" s="42" t="str">
        <f>"" &amp; IF(AND(S65&lt;=-1.5,NOT(ISBLANK(AQ65))),"Z","")</f>
        <v/>
      </c>
      <c r="AD65" s="43" t="str">
        <f>IF(AND(ISNUMBER(BD65),VALUE(BD65)&gt;=3,VALUE(T65)&gt;=-0.5),IF(AND(VALUE(Q65)&gt;=94,VALUE(Q65)&lt;444), IF(VALUE(P65)&gt;=2,"***","**"),"*"),"")</f>
        <v>***</v>
      </c>
      <c r="AE65" s="44"/>
      <c r="AF65" s="45"/>
      <c r="AG65" s="46" t="str">
        <f>IF(OR(F65&lt;1401,F65&gt;=1600),IF(AND(OR(AB65="*",AB65="***",AB65="E*",AB65="E***"),P65&gt;=2,T65&gt;-2.1),IF(AND(ISNUMBER(BD65),VALUE(BD65)&gt;2),"**","*"),""),"")</f>
        <v/>
      </c>
      <c r="AH65" s="30">
        <v>10</v>
      </c>
      <c r="AI65" s="47">
        <v>51</v>
      </c>
      <c r="AJ65" s="43" t="str">
        <f>IF(AND(S65&gt;=2,T65&gt;=0),IF(AND(ISNUMBER(BD65),VALUE(BD65)&gt;=3),IF(LEN(AQ65)&gt;0,"***","**"),"*"),"")</f>
        <v>**</v>
      </c>
      <c r="AK65" s="42">
        <f>IF(AND(S65&gt;=3,AND(OR(AND(I65&lt;=7,I65-K65&gt;=3),AND(K65&lt;=7,K65-M65&gt;=3)),N65&lt;=4)),6,IF(S65&gt;=3,"3T",IF(AND(OR(AND(I65&lt;=7,I65-K65&gt;=3),AND(K65&lt;=7,K65-M65&gt;=3)),N65&lt;=4),"3P","")))</f>
        <v>6</v>
      </c>
      <c r="AL65" s="46" t="str">
        <f>IF(OR(K65-M65&gt;=5,T65&gt;4.9,AND(K65-M65&gt;=1,T65&gt;5)),IF(P65&lt;-3,"***",IF(P65&lt;0,"**","*")),"")</f>
        <v/>
      </c>
      <c r="AM65" s="40">
        <v>51</v>
      </c>
      <c r="AN65" s="78" t="str">
        <f>CONCATENATE(IF(AND(OR(M65=1,M65=2,M65=3,M65=4),Q65&gt;=97.5),"G",IF(OR(AND(N65&lt;=3,M65&lt;8,T65&gt;-1.6,Q65&gt;=95,Q65&lt;300),AND(OR(M65=1,M65=2,M65=3),Q65&lt;97.5)),"GR","")),"*")</f>
        <v>G*</v>
      </c>
      <c r="AO65" s="29">
        <v>0</v>
      </c>
      <c r="AP65" s="28"/>
      <c r="AQ65" s="28"/>
      <c r="AR65" s="28"/>
      <c r="AS65" s="28"/>
      <c r="AT65" s="50" t="str">
        <f>IF(LEN(AN65)&gt;0,IF(AL65="**","$",IF(AL65="***",IF(LEN(AQ65)&gt;0,"$$$","$$"), "")), "")</f>
        <v/>
      </c>
      <c r="AU65" s="48" t="str">
        <f>CONCATENATE(IF(LEN(AN65)&gt;0,IF(AND(AD65="**",AB65="*"),IF(LEN(AQ65)&gt;0,"$$$","$$"),IF(AJ65="***","$$$",IF(AND(AJ65="**",AB65="*"),"$$",IF(AND(OR(AD65="**",AD65="***"),LEN(AQ65)&gt;0),"$$","")))),IF(AND(OR(AD65="**",AD65="***"),LEN(AQ65)&gt;0),"$$","")),IF(AND(T65&lt;2,AQ65="#"),"#",""))</f>
        <v/>
      </c>
      <c r="AV65" s="48" t="str">
        <f>IF(LEN(AN65)&gt;0,IF(AG65="**","$$",IF(AG65="***","$$$",IF(AD65="***",IF(OR(AB65="***",LEN(AQ65)&gt;0),"$$$",""),""))),"")</f>
        <v/>
      </c>
      <c r="AW65" s="26" t="s">
        <v>6</v>
      </c>
      <c r="AX65" s="51">
        <v>14</v>
      </c>
      <c r="AY65" s="52">
        <v>993</v>
      </c>
      <c r="AZ65" s="24" t="s">
        <v>51</v>
      </c>
      <c r="BA65" s="29">
        <v>91.5</v>
      </c>
      <c r="BB65" s="75">
        <v>101.1</v>
      </c>
      <c r="BC65" s="54" t="s">
        <v>2497</v>
      </c>
      <c r="BD65" s="29">
        <v>3</v>
      </c>
      <c r="BE65" s="55"/>
      <c r="BF65" s="55"/>
      <c r="BG65" s="55"/>
      <c r="BH65" s="55"/>
      <c r="BI65" s="189" t="s">
        <v>2498</v>
      </c>
      <c r="BJ65" s="69" t="s">
        <v>2016</v>
      </c>
      <c r="BK65" s="69" t="s">
        <v>2017</v>
      </c>
      <c r="BL65" s="69" t="s">
        <v>70</v>
      </c>
      <c r="BM65" s="68" t="s">
        <v>1232</v>
      </c>
      <c r="BN65" s="68"/>
      <c r="BO65" s="17"/>
      <c r="BP65" s="29">
        <v>127</v>
      </c>
      <c r="BQ65" s="29">
        <v>0</v>
      </c>
      <c r="BR65" s="56">
        <v>97.65</v>
      </c>
      <c r="BS65" s="76" t="s">
        <v>108</v>
      </c>
      <c r="BT65" s="26"/>
      <c r="BU65" s="26"/>
      <c r="BV65" s="26"/>
      <c r="BW65" s="26"/>
      <c r="BX65" s="17"/>
      <c r="BY65" s="17"/>
      <c r="BZ65" s="49">
        <f>IF(AND(S65&gt;=3,AND(OR(AND(I65&lt;=7,I65-K65&gt;=3),AND(K65&lt;=7,K65-M65&gt;=3)),N65&lt;=4)),6,IF(S65&gt;=3,"3T",IF(AND(OR(AND(I65&lt;=7,I65-K65&gt;=3),AND(K65&lt;=7,K65-M65&gt;=3)),N65&lt;=4),"3P","")))</f>
        <v>6</v>
      </c>
    </row>
    <row r="66" spans="1:78" ht="46.5" x14ac:dyDescent="0.25">
      <c r="A66" s="26" t="s">
        <v>2496</v>
      </c>
      <c r="B66" s="26" t="s">
        <v>896</v>
      </c>
      <c r="C66" s="106" t="s">
        <v>216</v>
      </c>
      <c r="D66" s="28"/>
      <c r="E66" s="28"/>
      <c r="F66" s="29">
        <v>1650</v>
      </c>
      <c r="G66" s="30">
        <v>11</v>
      </c>
      <c r="H66" s="31" t="s">
        <v>6</v>
      </c>
      <c r="I66" s="59">
        <v>11</v>
      </c>
      <c r="J66" s="33">
        <v>6</v>
      </c>
      <c r="K66" s="59">
        <v>10</v>
      </c>
      <c r="L66" s="33">
        <v>6</v>
      </c>
      <c r="M66" s="59">
        <v>3</v>
      </c>
      <c r="N66" s="33">
        <v>2</v>
      </c>
      <c r="O66" s="29">
        <v>-1.69999999999998</v>
      </c>
      <c r="P66" s="34">
        <v>1.6000000000000101</v>
      </c>
      <c r="Q66" s="35">
        <v>98.082742620746899</v>
      </c>
      <c r="R66" s="36">
        <v>0.74137131037339499</v>
      </c>
      <c r="S66" s="37">
        <v>0</v>
      </c>
      <c r="T66" s="38">
        <v>4.25</v>
      </c>
      <c r="U66" s="29">
        <v>-1.6</v>
      </c>
      <c r="V66" s="29">
        <v>1.7</v>
      </c>
      <c r="W66" s="39"/>
      <c r="X66" s="40">
        <v>50</v>
      </c>
      <c r="Y66" s="72">
        <v>126</v>
      </c>
      <c r="Z66" s="29">
        <v>17</v>
      </c>
      <c r="AA66" s="26" t="s">
        <v>57</v>
      </c>
      <c r="AB66" s="41" t="s">
        <v>58</v>
      </c>
      <c r="AC66" s="42" t="str">
        <f>"" &amp; IF(AND(S66&lt;=-1.5,NOT(ISBLANK(AQ66))),"Z","")</f>
        <v/>
      </c>
      <c r="AD66" s="43" t="str">
        <f>IF(AND(ISNUMBER(BD66),VALUE(BD66)&gt;=3,VALUE(T66)&gt;=-0.5),IF(AND(VALUE(Q66)&gt;=94,VALUE(Q66)&lt;444), IF(VALUE(P66)&gt;=2,"***","**"),"*"),"")</f>
        <v/>
      </c>
      <c r="AE66" s="48" t="str">
        <f>IF(AND(BD66&gt;2,OR(ISNUMBER(SEARCH("P",AA66)),ISNUMBER(SEARCH("EP",AA66)),ISNUMBER(SEARCH("E",AA66)))),"WP@",IF(BD66&gt;2,"W@",IF(OR(ISNUMBER(SEARCH("P",AA66)),ISNUMBER(SEARCH("EP",AA66)),ISNUMBER(SEARCH("E",AA66))),"P@","@")))</f>
        <v>@</v>
      </c>
      <c r="AF66" s="45" t="s">
        <v>102</v>
      </c>
      <c r="AG66" s="46" t="str">
        <f>IF(OR(F66&lt;1401,F66&gt;=1600),IF(AND(OR(AB66="*",AB66="***",AB66="E*",AB66="E***"),P66&gt;=2,T66&gt;-2.1),IF(AND(ISNUMBER(BD66),VALUE(BD66)&gt;2),"**","*"),""),"")</f>
        <v/>
      </c>
      <c r="AH66" s="30">
        <v>11</v>
      </c>
      <c r="AI66" s="47">
        <v>50</v>
      </c>
      <c r="AJ66" s="48" t="str">
        <f>IF(AND(S66&gt;=2,T66&gt;=0),IF(AND(ISNUMBER(BD66),VALUE(BD66)&gt;=3),IF(LEN(AQ66)&gt;0,"***","**"),"*"),"")</f>
        <v/>
      </c>
      <c r="AK66" s="42" t="str">
        <f>IF(AND(S66&gt;=3,AND(OR(AND(I66&lt;=7,I66-K66&gt;=3),AND(K66&lt;=7,K66-M66&gt;=3)),N66&lt;=4)),6,IF(S66&gt;=3,"3T",IF(AND(OR(AND(I66&lt;=7,I66-K66&gt;=3),AND(K66&lt;=7,K66-M66&gt;=3)),N66&lt;=4),"3P","")))</f>
        <v/>
      </c>
      <c r="AL66" s="46" t="str">
        <f>IF(OR(K66-M66&gt;=5,T66&gt;4.9,AND(K66-M66&gt;=1,T66&gt;5)),IF(P66&lt;-3,"***",IF(P66&lt;0,"**","*")),"")</f>
        <v>*</v>
      </c>
      <c r="AM66" s="40">
        <v>50</v>
      </c>
      <c r="AN66" s="137" t="str">
        <f>IF(AND(OR(M66=1,M66=2,M66=3,M66=4),Q66&gt;=97.5),"G",IF(OR(AND(N66&lt;=3,M66&lt;8,T66&gt;-1.6,Q66&gt;=95,Q66&lt;300),AND(OR(M66=1,M66=2,M66=3),Q66&lt;97.5)),"GR",""))</f>
        <v>G</v>
      </c>
      <c r="AO66" s="29">
        <v>0</v>
      </c>
      <c r="AP66" s="28"/>
      <c r="AQ66" s="28"/>
      <c r="AR66" s="28"/>
      <c r="AS66" s="28"/>
      <c r="AT66" s="50" t="str">
        <f>IF(LEN(AN66)&gt;0,IF(AL66="**","$",IF(AL66="***",IF(LEN(AQ66)&gt;0,"$$$","$$"), "")), "")</f>
        <v/>
      </c>
      <c r="AU66" s="48" t="str">
        <f>CONCATENATE(IF(LEN(AN66)&gt;0,IF(AND(AD66="**",AB66="*"),IF(LEN(AQ66)&gt;0,"$$$","$$"),IF(AJ66="***","$$$",IF(AND(AJ66="**",AB66="*"),"$$",IF(AND(OR(AD66="**",AD66="***"),LEN(AQ66)&gt;0),"$$","")))),IF(AND(OR(AD66="**",AD66="***"),LEN(AQ66)&gt;0),"$$","")),IF(AND(T66&lt;2,AQ66="#"),"#",""))</f>
        <v/>
      </c>
      <c r="AV66" s="48" t="str">
        <f>IF(LEN(AN66)&gt;0,IF(AG66="**","$$",IF(AG66="***","$$$",IF(AD66="***",IF(OR(AB66="***",LEN(AQ66)&gt;0),"$$$",""),""))),"")</f>
        <v/>
      </c>
      <c r="AW66" s="26" t="s">
        <v>6</v>
      </c>
      <c r="AX66" s="74">
        <v>6.7</v>
      </c>
      <c r="AY66" s="52">
        <v>994</v>
      </c>
      <c r="AZ66" s="24" t="s">
        <v>51</v>
      </c>
      <c r="BA66" s="29">
        <v>90.482742620746805</v>
      </c>
      <c r="BB66" s="136">
        <v>96.498742620746796</v>
      </c>
      <c r="BC66" s="54" t="s">
        <v>2499</v>
      </c>
      <c r="BD66" s="29">
        <v>1</v>
      </c>
      <c r="BE66" s="55"/>
      <c r="BF66" s="55"/>
      <c r="BG66" s="55"/>
      <c r="BH66" s="55"/>
      <c r="BI66" s="188" t="s">
        <v>2500</v>
      </c>
      <c r="BJ66" s="69" t="s">
        <v>2501</v>
      </c>
      <c r="BK66" s="68" t="s">
        <v>2502</v>
      </c>
      <c r="BL66" s="69" t="s">
        <v>1853</v>
      </c>
      <c r="BM66" s="68" t="s">
        <v>2503</v>
      </c>
      <c r="BN66" s="68"/>
      <c r="BO66" s="17"/>
      <c r="BP66" s="29">
        <v>126</v>
      </c>
      <c r="BQ66" s="29">
        <v>0</v>
      </c>
      <c r="BR66" s="56">
        <v>92.6</v>
      </c>
      <c r="BS66" s="76" t="s">
        <v>108</v>
      </c>
      <c r="BT66" s="26"/>
      <c r="BU66" s="26"/>
      <c r="BV66" s="49" t="str">
        <f>IF(AND(BD66&gt;2,OR(ISNUMBER(SEARCH("P",AA66)),ISNUMBER(SEARCH("EP",AA66)),ISNUMBER(SEARCH("E",AA66)))),"WP@",IF(BD66&gt;2,"W@",IF(OR(ISNUMBER(SEARCH("P",AA66)),ISNUMBER(SEARCH("EP",AA66)),ISNUMBER(SEARCH("E",AA66))),"P@","@")))</f>
        <v>@</v>
      </c>
      <c r="BW66" s="26"/>
      <c r="BX66" s="17"/>
      <c r="BY66" s="17"/>
      <c r="BZ66" s="49" t="str">
        <f>IF(AND(S66&gt;=3,AND(OR(AND(I66&lt;=7,I66-K66&gt;=3),AND(K66&lt;=7,K66-M66&gt;=3)),N66&lt;=4)),6,IF(S66&gt;=3,"3T",IF(AND(OR(AND(I66&lt;=7,I66-K66&gt;=3),AND(K66&lt;=7,K66-M66&gt;=3)),N66&lt;=4),"3P","")))</f>
        <v/>
      </c>
    </row>
    <row r="67" spans="1:78" ht="17.100000000000001" customHeight="1" x14ac:dyDescent="0.25">
      <c r="A67" s="162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  <c r="AA67" s="155"/>
      <c r="AB67" s="155"/>
      <c r="AC67" s="155"/>
      <c r="AD67" s="155"/>
      <c r="AE67" s="155"/>
      <c r="AF67" s="155"/>
      <c r="AG67" s="155"/>
      <c r="AH67" s="155"/>
      <c r="AI67" s="155"/>
      <c r="AJ67" s="155"/>
      <c r="AK67" s="155"/>
      <c r="AL67" s="155"/>
      <c r="AM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  <c r="BR67" s="155"/>
      <c r="BS67" s="155"/>
      <c r="BT67" s="155"/>
      <c r="BU67" s="155"/>
      <c r="BV67" s="155"/>
      <c r="BW67" s="155"/>
      <c r="BX67" s="155"/>
      <c r="BY67" s="17"/>
      <c r="BZ67" s="49"/>
    </row>
    <row r="68" spans="1:78" ht="46.5" x14ac:dyDescent="0.25">
      <c r="A68" s="26" t="s">
        <v>2496</v>
      </c>
      <c r="B68" s="26" t="s">
        <v>1776</v>
      </c>
      <c r="C68" s="27" t="s">
        <v>417</v>
      </c>
      <c r="D68" s="28" t="s">
        <v>166</v>
      </c>
      <c r="E68" s="28"/>
      <c r="F68" s="29">
        <v>1600</v>
      </c>
      <c r="G68" s="30">
        <v>12</v>
      </c>
      <c r="H68" s="31" t="s">
        <v>6</v>
      </c>
      <c r="I68" s="59">
        <v>9</v>
      </c>
      <c r="J68" s="33">
        <v>4</v>
      </c>
      <c r="K68" s="59">
        <v>8</v>
      </c>
      <c r="L68" s="33">
        <v>3</v>
      </c>
      <c r="M68" s="59">
        <v>2</v>
      </c>
      <c r="N68" s="33">
        <v>0</v>
      </c>
      <c r="O68" s="29">
        <v>-1.8499999999999901</v>
      </c>
      <c r="P68" s="29">
        <v>-2.24999999999998</v>
      </c>
      <c r="Q68" s="35">
        <v>96.727480416029394</v>
      </c>
      <c r="R68" s="35">
        <v>-1.48625979198528</v>
      </c>
      <c r="S68" s="37">
        <v>2</v>
      </c>
      <c r="T68" s="38">
        <v>2.4500000000000002</v>
      </c>
      <c r="U68" s="29">
        <v>1.6</v>
      </c>
      <c r="V68" s="29">
        <v>3.65</v>
      </c>
      <c r="W68" s="39"/>
      <c r="X68" s="40">
        <v>49</v>
      </c>
      <c r="Y68" s="72">
        <v>122</v>
      </c>
      <c r="Z68" s="87">
        <v>38</v>
      </c>
      <c r="AA68" s="26" t="s">
        <v>192</v>
      </c>
      <c r="AB68" s="41" t="s">
        <v>65</v>
      </c>
      <c r="AC68" s="42" t="str">
        <f>"" &amp; IF(AND(S68&lt;=-1.5,NOT(ISBLANK(AQ68))),"Z","")</f>
        <v/>
      </c>
      <c r="AD68" s="43" t="str">
        <f>IF(AND(ISNUMBER(BD68),VALUE(BD68)&gt;=3,VALUE(T68)&gt;=-0.5),IF(AND(VALUE(Q68)&gt;=94,VALUE(Q68)&lt;444), IF(VALUE(P68)&gt;=2,"***","**"),"*"),"")</f>
        <v/>
      </c>
      <c r="AE68" s="44"/>
      <c r="AF68" s="45"/>
      <c r="AG68" s="46" t="str">
        <f>IF(OR(F68&lt;1401,F68&gt;=1600),IF(AND(OR(AB68="*",AB68="***",AB68="E*",AB68="E***"),P68&gt;=2,T68&gt;-2.1),IF(AND(ISNUMBER(BD68),VALUE(BD68)&gt;2),"**","*"),""),"")</f>
        <v/>
      </c>
      <c r="AH68" s="30">
        <v>12</v>
      </c>
      <c r="AI68" s="47">
        <v>49</v>
      </c>
      <c r="AJ68" s="48" t="str">
        <f>IF(AND(S68&gt;=2,T68&gt;=0),IF(AND(ISNUMBER(BD68),VALUE(BD68)&gt;=3),IF(LEN(AQ68)&gt;0,"***","**"),"*"),"")</f>
        <v>*</v>
      </c>
      <c r="AK68" s="42" t="str">
        <f>IF(AND(S68&gt;=3,AND(OR(AND(I68&lt;=7,I68-K68&gt;=3),AND(K68&lt;=7,K68-M68&gt;=3)),N68&lt;=4)),6,IF(S68&gt;=3,"3T",IF(AND(OR(AND(I68&lt;=7,I68-K68&gt;=3),AND(K68&lt;=7,K68-M68&gt;=3)),N68&lt;=4),"3P","")))</f>
        <v/>
      </c>
      <c r="AL68" s="46" t="str">
        <f>IF(OR(K68-M68&gt;=5,T68&gt;4.9,AND(K68-M68&gt;=1,T68&gt;5)),IF(P68&lt;-3,"***",IF(P68&lt;0,"**","*")),"")</f>
        <v>**</v>
      </c>
      <c r="AM68" s="40">
        <v>49</v>
      </c>
      <c r="AN68" s="81" t="str">
        <f>IF(AND(OR(M68=1,M68=2,M68=3,M68=4),Q68&gt;=97.5),"G",IF(OR(AND(N68&lt;=3,M68&lt;8,T68&gt;-1.6,Q68&gt;=95,Q68&lt;300),AND(OR(M68=1,M68=2,M68=3),Q68&lt;97.5)),"GR",""))</f>
        <v>GR</v>
      </c>
      <c r="AO68" s="82">
        <v>1</v>
      </c>
      <c r="AP68" s="28"/>
      <c r="AQ68" s="28" t="s">
        <v>33</v>
      </c>
      <c r="AR68" s="28"/>
      <c r="AS68" s="28"/>
      <c r="AT68" s="50" t="str">
        <f>IF(LEN(AN68)&gt;0,IF(AL68="**","$",IF(AL68="***",IF(LEN(AQ68)&gt;0,"$$$","$$"), "")), "")</f>
        <v>$</v>
      </c>
      <c r="AU68" s="48" t="str">
        <f>CONCATENATE(IF(LEN(AN68)&gt;0,IF(AND(AD68="**",AB68="*"),IF(LEN(AQ68)&gt;0,"$$$","$$"),IF(AJ68="***","$$$",IF(AND(AJ68="**",AB68="*"),"$$",IF(AND(OR(AD68="**",AD68="***"),LEN(AQ68)&gt;0),"$$","")))),IF(AND(OR(AD68="**",AD68="***"),LEN(AQ68)&gt;0),"$$","")),IF(AND(T68&lt;2,AQ68="#"),"#",""))</f>
        <v/>
      </c>
      <c r="AV68" s="48" t="str">
        <f>IF(LEN(AN68)&gt;0,IF(AG68="**","$$",IF(AG68="***","$$$",IF(AD68="***",IF(OR(AB68="***",LEN(AQ68)&gt;0),"$$$",""),""))),"")</f>
        <v/>
      </c>
      <c r="AW68" s="26" t="s">
        <v>6</v>
      </c>
      <c r="AX68" s="51">
        <v>8.6999999999999993</v>
      </c>
      <c r="AY68" s="52">
        <v>979</v>
      </c>
      <c r="AZ68" s="24" t="s">
        <v>51</v>
      </c>
      <c r="BA68" s="29">
        <v>89.427480416029496</v>
      </c>
      <c r="BB68" s="53">
        <v>93.0621470826961</v>
      </c>
      <c r="BC68" s="54" t="s">
        <v>2504</v>
      </c>
      <c r="BD68" s="29">
        <v>1</v>
      </c>
      <c r="BE68" s="55"/>
      <c r="BF68" s="55"/>
      <c r="BG68" s="55"/>
      <c r="BH68" s="55"/>
      <c r="BI68" s="190" t="s">
        <v>2505</v>
      </c>
      <c r="BJ68" s="68" t="s">
        <v>2506</v>
      </c>
      <c r="BK68" s="69" t="s">
        <v>1232</v>
      </c>
      <c r="BL68" s="68" t="s">
        <v>2507</v>
      </c>
      <c r="BM68" s="68" t="s">
        <v>2508</v>
      </c>
      <c r="BN68" s="68"/>
      <c r="BO68" s="17"/>
      <c r="BP68" s="29">
        <v>122</v>
      </c>
      <c r="BQ68" s="82">
        <v>1</v>
      </c>
      <c r="BR68" s="56">
        <v>94.05</v>
      </c>
      <c r="BS68" s="57" t="s">
        <v>61</v>
      </c>
      <c r="BT68" s="26" t="s">
        <v>166</v>
      </c>
      <c r="BU68" s="26"/>
      <c r="BV68" s="26"/>
      <c r="BW68" s="26"/>
      <c r="BX68" s="17"/>
      <c r="BY68" s="17"/>
      <c r="BZ68" s="49" t="str">
        <f>IF(AND(S68&gt;=3,AND(OR(AND(I68&lt;=7,I68-K68&gt;=3),AND(K68&lt;=7,K68-M68&gt;=3)),N68&lt;=4)),6,IF(S68&gt;=3,"3T",IF(AND(OR(AND(I68&lt;=7,I68-K68&gt;=3),AND(K68&lt;=7,K68-M68&gt;=3)),N68&lt;=4),"3P","")))</f>
        <v/>
      </c>
    </row>
    <row r="69" spans="1:78" ht="46.5" x14ac:dyDescent="0.25">
      <c r="A69" s="26" t="s">
        <v>2496</v>
      </c>
      <c r="B69" s="26" t="s">
        <v>89</v>
      </c>
      <c r="C69" s="27" t="s">
        <v>90</v>
      </c>
      <c r="D69" s="28"/>
      <c r="E69" s="28"/>
      <c r="F69" s="29">
        <v>1600</v>
      </c>
      <c r="G69" s="30">
        <v>13</v>
      </c>
      <c r="H69" s="31" t="s">
        <v>6</v>
      </c>
      <c r="I69" s="59">
        <v>13</v>
      </c>
      <c r="J69" s="33">
        <v>7</v>
      </c>
      <c r="K69" s="59">
        <v>11</v>
      </c>
      <c r="L69" s="33">
        <v>5</v>
      </c>
      <c r="M69" s="59">
        <v>3</v>
      </c>
      <c r="N69" s="33">
        <v>0</v>
      </c>
      <c r="O69" s="29">
        <v>1.2999999999999901</v>
      </c>
      <c r="P69" s="29">
        <v>0</v>
      </c>
      <c r="Q69" s="35">
        <v>444</v>
      </c>
      <c r="R69" s="35">
        <v>172</v>
      </c>
      <c r="S69" s="37">
        <v>2</v>
      </c>
      <c r="T69" s="38">
        <v>4.9000000000000004</v>
      </c>
      <c r="U69" s="29">
        <v>-1.1499999999999999</v>
      </c>
      <c r="V69" s="29">
        <v>2.5</v>
      </c>
      <c r="W69" s="39"/>
      <c r="X69" s="40">
        <v>51</v>
      </c>
      <c r="Y69" s="72">
        <v>126</v>
      </c>
      <c r="Z69" s="29">
        <v>15</v>
      </c>
      <c r="AA69" s="26" t="s">
        <v>57</v>
      </c>
      <c r="AB69" s="41" t="s">
        <v>58</v>
      </c>
      <c r="AC69" s="42" t="str">
        <f>"" &amp; IF(AND(S69&lt;=-1.5,NOT(ISBLANK(AQ69))),"Z","")</f>
        <v/>
      </c>
      <c r="AD69" s="43" t="str">
        <f>IF(AND(ISNUMBER(BD69),VALUE(BD69)&gt;=3,VALUE(T69)&gt;=-0.5),IF(AND(VALUE(Q69)&gt;=94,VALUE(Q69)&lt;444), IF(VALUE(P69)&gt;=2,"***","**"),"*"),"")</f>
        <v>*</v>
      </c>
      <c r="AE69" s="48" t="str">
        <f>IF(AND(BD69&gt;2,OR(ISNUMBER(SEARCH("P",AA69)),ISNUMBER(SEARCH("EP",AA69)),ISNUMBER(SEARCH("E",AA69)))),"WP@",IF(BD69&gt;2,"W@",IF(OR(ISNUMBER(SEARCH("P",AA69)),ISNUMBER(SEARCH("EP",AA69)),ISNUMBER(SEARCH("E",AA69))),"P@","@")))</f>
        <v>W@</v>
      </c>
      <c r="AF69" s="45"/>
      <c r="AG69" s="46" t="str">
        <f>IF(OR(F69&lt;1401,F69&gt;=1600),IF(AND(OR(AB69="*",AB69="***",AB69="E*",AB69="E***"),P69&gt;=2,T69&gt;-2.1),IF(AND(ISNUMBER(BD69),VALUE(BD69)&gt;2),"**","*"),""),"")</f>
        <v/>
      </c>
      <c r="AH69" s="30">
        <v>13</v>
      </c>
      <c r="AI69" s="47">
        <v>51</v>
      </c>
      <c r="AJ69" s="48" t="str">
        <f>IF(AND(S69&gt;=2,T69&gt;=0),IF(AND(ISNUMBER(BD69),VALUE(BD69)&gt;=3),IF(LEN(AQ69)&gt;0,"***","**"),"*"),"")</f>
        <v>***</v>
      </c>
      <c r="AK69" s="42" t="str">
        <f>IF(AND(S69&gt;=3,AND(OR(AND(I69&lt;=7,I69-K69&gt;=3),AND(K69&lt;=7,K69-M69&gt;=3)),N69&lt;=4)),6,IF(S69&gt;=3,"3T",IF(AND(OR(AND(I69&lt;=7,I69-K69&gt;=3),AND(K69&lt;=7,K69-M69&gt;=3)),N69&lt;=4),"3P","")))</f>
        <v/>
      </c>
      <c r="AL69" s="46" t="str">
        <f>IF(OR(K69-M69&gt;=5,T69&gt;4.9,AND(K69-M69&gt;=1,T69&gt;5)),IF(P69&lt;-3,"***",IF(P69&lt;0,"**","*")),"")</f>
        <v>*</v>
      </c>
      <c r="AM69" s="40">
        <v>51</v>
      </c>
      <c r="AN69" s="120" t="str">
        <f>IF(AND(OR(M69=1,M69=2,M69=3,M69=4),Q69&gt;=97.5),"G",IF(OR(AND(N69&lt;=3,M69&lt;8,T69&gt;-1.6,Q69&gt;=95,Q69&lt;300),AND(OR(M69=1,M69=2,M69=3),Q69&lt;97.5)),"GR",""))</f>
        <v>G</v>
      </c>
      <c r="AO69" s="29">
        <v>0</v>
      </c>
      <c r="AP69" s="28" t="s">
        <v>32</v>
      </c>
      <c r="AQ69" s="28" t="s">
        <v>33</v>
      </c>
      <c r="AR69" s="28"/>
      <c r="AS69" s="28"/>
      <c r="AT69" s="50" t="str">
        <f>IF(LEN(AN69)&gt;0,IF(AL69="**","$",IF(AL69="***",IF(LEN(AQ69)&gt;0,"$$$","$$"), "")), "")</f>
        <v/>
      </c>
      <c r="AU69" s="48" t="str">
        <f>CONCATENATE(IF(LEN(AN69)&gt;0,IF(AND(AD69="**",AB69="*"),IF(LEN(AQ69)&gt;0,"$$$","$$"),IF(AJ69="***","$$$",IF(AND(AJ69="**",AB69="*"),"$$",IF(AND(OR(AD69="**",AD69="***"),LEN(AQ69)&gt;0),"$$","")))),IF(AND(OR(AD69="**",AD69="***"),LEN(AQ69)&gt;0),"$$","")),IF(AND(T69&lt;2,AQ69="#"),"#",""))</f>
        <v>$$$</v>
      </c>
      <c r="AV69" s="48" t="str">
        <f>IF(LEN(AN69)&gt;0,IF(AG69="**","$$",IF(AG69="***","$$$",IF(AD69="***",IF(OR(AB69="***",LEN(AQ69)&gt;0),"$$$",""),""))),"")</f>
        <v/>
      </c>
      <c r="AW69" s="26" t="s">
        <v>6</v>
      </c>
      <c r="AX69" s="51">
        <v>5.4</v>
      </c>
      <c r="AY69" s="52">
        <v>986</v>
      </c>
      <c r="AZ69" s="24" t="s">
        <v>51</v>
      </c>
      <c r="BA69" s="29">
        <v>82.8</v>
      </c>
      <c r="BB69" s="53">
        <v>88.133333333333297</v>
      </c>
      <c r="BC69" s="54" t="s">
        <v>2509</v>
      </c>
      <c r="BD69" s="29">
        <v>3</v>
      </c>
      <c r="BE69" s="55"/>
      <c r="BF69" s="55"/>
      <c r="BG69" s="55"/>
      <c r="BH69" s="55"/>
      <c r="BI69" s="191" t="s">
        <v>2510</v>
      </c>
      <c r="BJ69" s="68" t="s">
        <v>1048</v>
      </c>
      <c r="BK69" s="68" t="s">
        <v>614</v>
      </c>
      <c r="BL69" s="68" t="s">
        <v>2511</v>
      </c>
      <c r="BM69" s="68" t="s">
        <v>2508</v>
      </c>
      <c r="BN69" s="68"/>
      <c r="BO69" s="17"/>
      <c r="BP69" s="29">
        <v>126</v>
      </c>
      <c r="BQ69" s="29">
        <v>0</v>
      </c>
      <c r="BR69" s="56">
        <v>95.4</v>
      </c>
      <c r="BS69" s="76" t="s">
        <v>88</v>
      </c>
      <c r="BT69" s="26"/>
      <c r="BU69" s="26"/>
      <c r="BV69" s="49" t="str">
        <f>IF(AND(BD69&gt;2,OR(ISNUMBER(SEARCH("P",AA69)),ISNUMBER(SEARCH("EP",AA69)),ISNUMBER(SEARCH("E",AA69)))),"WP@",IF(BD69&gt;2,"W@",IF(OR(ISNUMBER(SEARCH("P",AA69)),ISNUMBER(SEARCH("EP",AA69)),ISNUMBER(SEARCH("E",AA69))),"P@","@")))</f>
        <v>W@</v>
      </c>
      <c r="BW69" s="26"/>
      <c r="BX69" s="17"/>
      <c r="BY69" s="17"/>
      <c r="BZ69" s="49" t="str">
        <f>IF(AND(S69&gt;=3,AND(OR(AND(I69&lt;=7,I69-K69&gt;=3),AND(K69&lt;=7,K69-M69&gt;=3)),N69&lt;=4)),6,IF(S69&gt;=3,"3T",IF(AND(OR(AND(I69&lt;=7,I69-K69&gt;=3),AND(K69&lt;=7,K69-M69&gt;=3)),N69&lt;=4),"3P","")))</f>
        <v/>
      </c>
    </row>
    <row r="70" spans="1:78" ht="46.5" x14ac:dyDescent="0.25">
      <c r="A70" s="26" t="s">
        <v>2496</v>
      </c>
      <c r="B70" s="26" t="s">
        <v>820</v>
      </c>
      <c r="C70" s="27" t="s">
        <v>417</v>
      </c>
      <c r="D70" s="28" t="s">
        <v>166</v>
      </c>
      <c r="E70" s="28" t="s">
        <v>19</v>
      </c>
      <c r="F70" s="29">
        <v>1800</v>
      </c>
      <c r="G70" s="30">
        <v>8</v>
      </c>
      <c r="H70" s="31" t="s">
        <v>6</v>
      </c>
      <c r="I70" s="59">
        <v>10</v>
      </c>
      <c r="J70" s="33">
        <v>8</v>
      </c>
      <c r="K70" s="59">
        <v>9</v>
      </c>
      <c r="L70" s="33">
        <v>6</v>
      </c>
      <c r="M70" s="59">
        <v>2</v>
      </c>
      <c r="N70" s="33">
        <v>2</v>
      </c>
      <c r="O70" s="29">
        <v>3.9999999999999898</v>
      </c>
      <c r="P70" s="34">
        <v>2.0749999999999602</v>
      </c>
      <c r="Q70" s="35">
        <v>99.363800403960198</v>
      </c>
      <c r="R70" s="36">
        <v>0.83190020198010495</v>
      </c>
      <c r="S70" s="37">
        <v>2</v>
      </c>
      <c r="T70" s="38">
        <v>4.5</v>
      </c>
      <c r="U70" s="29">
        <v>-3.95</v>
      </c>
      <c r="V70" s="29">
        <v>-0.30000000000001098</v>
      </c>
      <c r="W70" s="39"/>
      <c r="X70" s="40">
        <v>52</v>
      </c>
      <c r="Y70" s="72">
        <v>127</v>
      </c>
      <c r="Z70" s="29">
        <v>14</v>
      </c>
      <c r="AA70" s="26" t="s">
        <v>57</v>
      </c>
      <c r="AB70" s="41" t="s">
        <v>58</v>
      </c>
      <c r="AC70" s="42" t="str">
        <f>"i" &amp; IF(AND(S70&lt;=-1.5,NOT(ISBLANK(AQ70))),"Z","")</f>
        <v>i</v>
      </c>
      <c r="AD70" s="43" t="str">
        <f>IF(AND(ISNUMBER(BD70),VALUE(BD70)&gt;=3,VALUE(T70)&gt;=-0.5),IF(AND(VALUE(Q70)&gt;=94,VALUE(Q70)&lt;444), IF(VALUE(P70)&gt;=2,"***","**"),"*"),"")</f>
        <v/>
      </c>
      <c r="AE70" s="44"/>
      <c r="AF70" s="45"/>
      <c r="AG70" s="46" t="str">
        <f>IF(OR(F70&lt;1401,F70&gt;=1600),IF(AND(OR(AB70="*",AB70="***",AB70="E*",AB70="E***"),P70&gt;=2,T70&gt;-2.1),IF(AND(ISNUMBER(BD70),VALUE(BD70)&gt;2),"**","*"),""),"")</f>
        <v/>
      </c>
      <c r="AH70" s="30">
        <v>8</v>
      </c>
      <c r="AI70" s="47">
        <v>52</v>
      </c>
      <c r="AJ70" s="43" t="str">
        <f>IF(AND(S70&gt;=2,T70&gt;=0),IF(AND(ISNUMBER(BD70),VALUE(BD70)&gt;=3),IF(LEN(AQ70)&gt;0,"***","**"),"*"),"")</f>
        <v>*</v>
      </c>
      <c r="AK70" s="42" t="str">
        <f>IF(AND(S70&gt;=3,AND(OR(AND(I70&lt;=7,I70-K70&gt;=3),AND(K70&lt;=7,K70-M70&gt;=3)),N70&lt;=4)),6,IF(S70&gt;=3,"3T",IF(AND(OR(AND(I70&lt;=7,I70-K70&gt;=3),AND(K70&lt;=7,K70-M70&gt;=3)),N70&lt;=4),"3P","")))</f>
        <v/>
      </c>
      <c r="AL70" s="46" t="str">
        <f>IF(OR(K70-M70&gt;=5,T70&gt;4.9,AND(K70-M70&gt;=1,T70&gt;5)),IF(P70&lt;-3,"***",IF(P70&lt;0,"**","*")),"")</f>
        <v>*</v>
      </c>
      <c r="AM70" s="40">
        <v>52</v>
      </c>
      <c r="AN70" s="120" t="str">
        <f>CONCATENATE(IF(AND(OR(M70=1,M70=2,M70=3,M70=4),Q70&gt;=97.5),"G",IF(OR(AND(N70&lt;=3,M70&lt;8,T70&gt;-1.6,Q70&gt;=95,Q70&lt;300),AND(OR(M70=1,M70=2,M70=3),Q70&lt;97.5)),"GR","")),"*")</f>
        <v>G*</v>
      </c>
      <c r="AO70" s="29">
        <v>0</v>
      </c>
      <c r="AP70" s="28"/>
      <c r="AQ70" s="28" t="s">
        <v>33</v>
      </c>
      <c r="AR70" s="28"/>
      <c r="AS70" s="28"/>
      <c r="AT70" s="50" t="str">
        <f>IF(LEN(AN70)&gt;0,IF(AL70="**","$",IF(AL70="***",IF(LEN(AQ70)&gt;0,"$$$","$$"), "")), "")</f>
        <v/>
      </c>
      <c r="AU70" s="48" t="str">
        <f>CONCATENATE(IF(LEN(AN70)&gt;0,IF(AND(AD70="**",AB70="*"),IF(LEN(AQ70)&gt;0,"$$$","$$"),IF(AJ70="***","$$$",IF(AND(AJ70="**",AB70="*"),"$$",IF(AND(OR(AD70="**",AD70="***"),LEN(AQ70)&gt;0),"$$","")))),IF(AND(OR(AD70="**",AD70="***"),LEN(AQ70)&gt;0),"$$","")),IF(AND(T70&lt;2,AQ70="#"),"#",""))</f>
        <v/>
      </c>
      <c r="AV70" s="48" t="str">
        <f>IF(LEN(AN70)&gt;0,IF(AG70="**","$$",IF(AG70="***","$$$",IF(AD70="***",IF(OR(AB70="***",LEN(AQ70)&gt;0),"$$$",""),""))),"")</f>
        <v/>
      </c>
      <c r="AW70" s="26" t="s">
        <v>6</v>
      </c>
      <c r="AX70" s="51">
        <v>4.3</v>
      </c>
      <c r="AY70" s="52">
        <v>982</v>
      </c>
      <c r="AZ70" s="24" t="s">
        <v>51</v>
      </c>
      <c r="BA70" s="29">
        <v>90.663800403960195</v>
      </c>
      <c r="BB70" s="53">
        <v>98.839800403960197</v>
      </c>
      <c r="BC70" s="54" t="s">
        <v>1396</v>
      </c>
      <c r="BD70" s="29">
        <v>2</v>
      </c>
      <c r="BE70" s="100">
        <v>22.9508196721311</v>
      </c>
      <c r="BF70" s="101">
        <v>44.501278772378498</v>
      </c>
      <c r="BG70" s="102">
        <v>61</v>
      </c>
      <c r="BH70" s="102">
        <v>391</v>
      </c>
      <c r="BI70" s="191" t="s">
        <v>2512</v>
      </c>
      <c r="BJ70" s="68" t="s">
        <v>132</v>
      </c>
      <c r="BK70" s="68" t="s">
        <v>2508</v>
      </c>
      <c r="BL70" s="68" t="s">
        <v>2073</v>
      </c>
      <c r="BM70" s="68" t="s">
        <v>2513</v>
      </c>
      <c r="BN70" s="68"/>
      <c r="BO70" s="17"/>
      <c r="BP70" s="29">
        <v>127</v>
      </c>
      <c r="BQ70" s="29">
        <v>0</v>
      </c>
      <c r="BR70" s="56">
        <v>98.25</v>
      </c>
      <c r="BS70" s="76" t="s">
        <v>432</v>
      </c>
      <c r="BT70" s="26" t="s">
        <v>166</v>
      </c>
      <c r="BU70" s="26" t="s">
        <v>19</v>
      </c>
      <c r="BV70" s="26"/>
      <c r="BW70" s="26"/>
      <c r="BX70" s="17"/>
      <c r="BY70" s="17"/>
      <c r="BZ70" s="49" t="str">
        <f>IF(AND(S70&gt;=3,AND(OR(AND(I70&lt;=7,I70-K70&gt;=3),AND(K70&lt;=7,K70-M70&gt;=3)),N70&lt;=4)),6,IF(S70&gt;=3,"3T",IF(AND(OR(AND(I70&lt;=7,I70-K70&gt;=3),AND(K70&lt;=7,K70-M70&gt;=3)),N70&lt;=4),"3P","")))</f>
        <v/>
      </c>
    </row>
    <row r="71" spans="1:78" ht="15.95" customHeight="1" x14ac:dyDescent="0.25">
      <c r="A71" s="162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X71" s="155"/>
      <c r="Y71" s="155"/>
      <c r="Z71" s="155"/>
      <c r="AA71" s="155"/>
      <c r="AB71" s="155"/>
      <c r="AC71" s="155"/>
      <c r="AD71" s="155"/>
      <c r="AE71" s="155"/>
      <c r="AF71" s="155"/>
      <c r="AG71" s="155"/>
      <c r="AH71" s="155"/>
      <c r="AI71" s="155"/>
      <c r="AJ71" s="155"/>
      <c r="AK71" s="155"/>
      <c r="AL71" s="155"/>
      <c r="AM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  <c r="BR71" s="155"/>
      <c r="BS71" s="155"/>
      <c r="BT71" s="155"/>
      <c r="BU71" s="155"/>
      <c r="BV71" s="155"/>
      <c r="BW71" s="155"/>
      <c r="BX71" s="155"/>
      <c r="BY71" s="17"/>
      <c r="BZ71" s="49"/>
    </row>
    <row r="72" spans="1:78" ht="46.5" x14ac:dyDescent="0.25">
      <c r="A72" s="26" t="s">
        <v>2496</v>
      </c>
      <c r="B72" s="26" t="s">
        <v>109</v>
      </c>
      <c r="C72" s="27" t="s">
        <v>63</v>
      </c>
      <c r="D72" s="28"/>
      <c r="E72" s="28"/>
      <c r="F72" s="29">
        <v>1800</v>
      </c>
      <c r="G72" s="30">
        <v>13</v>
      </c>
      <c r="H72" s="31" t="s">
        <v>78</v>
      </c>
      <c r="I72" s="59">
        <v>4</v>
      </c>
      <c r="J72" s="33">
        <v>5</v>
      </c>
      <c r="K72" s="59">
        <v>4</v>
      </c>
      <c r="L72" s="33">
        <v>4</v>
      </c>
      <c r="M72" s="59">
        <v>1</v>
      </c>
      <c r="N72" s="33">
        <v>0</v>
      </c>
      <c r="O72" s="29">
        <v>-0.29999999999993998</v>
      </c>
      <c r="P72" s="38">
        <v>0</v>
      </c>
      <c r="Q72" s="35">
        <v>444</v>
      </c>
      <c r="R72" s="35">
        <v>172</v>
      </c>
      <c r="S72" s="37">
        <v>2</v>
      </c>
      <c r="T72" s="38">
        <v>3.5</v>
      </c>
      <c r="U72" s="29">
        <v>1.95</v>
      </c>
      <c r="V72" s="38">
        <v>4.75</v>
      </c>
      <c r="W72" s="39"/>
      <c r="X72" s="83">
        <v>52</v>
      </c>
      <c r="Y72" s="72">
        <v>128</v>
      </c>
      <c r="Z72" s="87">
        <v>35</v>
      </c>
      <c r="AA72" s="26" t="s">
        <v>64</v>
      </c>
      <c r="AB72" s="41" t="s">
        <v>58</v>
      </c>
      <c r="AC72" s="42" t="str">
        <f>"" &amp; IF(AND(S72&lt;=-1.5,NOT(ISBLANK(AQ72))),"Z","")</f>
        <v/>
      </c>
      <c r="AD72" s="43" t="str">
        <f>IF(AND(ISNUMBER(BD72),VALUE(BD72)&gt;=3,VALUE(T72)&gt;=-0.5),IF(AND(VALUE(Q72)&gt;=94,VALUE(Q72)&lt;444), IF(VALUE(P72)&gt;=2,"***","**"),"*"),"")</f>
        <v/>
      </c>
      <c r="AE72" s="48" t="str">
        <f>IF(AND(BD72&gt;2,OR(ISNUMBER(SEARCH("P",AA72)),ISNUMBER(SEARCH("EP",AA72)),ISNUMBER(SEARCH("E",AA72)))),"WP@",IF(BD72&gt;2,"W@",IF(OR(ISNUMBER(SEARCH("P",AA72)),ISNUMBER(SEARCH("EP",AA72)),ISNUMBER(SEARCH("E",AA72))),"P@","@")))</f>
        <v>P@</v>
      </c>
      <c r="AF72" s="45"/>
      <c r="AG72" s="46" t="str">
        <f>IF(OR(F72&lt;1401,F72&gt;=1600),IF(AND(OR(AB72="*",AB72="***",AB72="E*",AB72="E***"),P72&gt;=2,T72&gt;-2.1),IF(AND(ISNUMBER(BD72),VALUE(BD72)&gt;2),"**","*"),""),"")</f>
        <v/>
      </c>
      <c r="AH72" s="30">
        <v>13</v>
      </c>
      <c r="AI72" s="84">
        <v>52</v>
      </c>
      <c r="AJ72" s="48" t="str">
        <f>IF(AND(S72&gt;=2,T72&gt;=0),IF(AND(ISNUMBER(BD72),VALUE(BD72)&gt;=3),IF(LEN(AQ72)&gt;0,"***","**"),"*"),"")</f>
        <v>*</v>
      </c>
      <c r="AK72" s="42" t="str">
        <f>IF(AND(S72&gt;=3,AND(OR(AND(I72&lt;=7,I72-K72&gt;=3),AND(K72&lt;=7,K72-M72&gt;=3)),N72&lt;=4)),6,IF(S72&gt;=3,"3T",IF(AND(OR(AND(I72&lt;=7,I72-K72&gt;=3),AND(K72&lt;=7,K72-M72&gt;=3)),N72&lt;=4),"3P","")))</f>
        <v>3P</v>
      </c>
      <c r="AL72" s="46" t="str">
        <f>IF(OR(K72-M72&gt;=5,T72&gt;4.9,AND(K72-M72&gt;=1,T72&gt;5)),IF(P72&lt;-3,"***",IF(P72&lt;0,"**","*")),"")</f>
        <v/>
      </c>
      <c r="AM72" s="83">
        <v>52</v>
      </c>
      <c r="AN72" s="73" t="str">
        <f>IF(AND(OR(M72=1,M72=2,M72=3,M72=4),Q72&gt;=97.5),"G",IF(OR(AND(N72&lt;=3,M72&lt;8,T72&gt;-1.6,Q72&gt;=95,Q72&lt;300),AND(OR(M72=1,M72=2,M72=3),Q72&lt;97.5)),"GR",""))</f>
        <v>G</v>
      </c>
      <c r="AO72" s="29">
        <v>1</v>
      </c>
      <c r="AP72" s="28"/>
      <c r="AQ72" s="28"/>
      <c r="AR72" s="28"/>
      <c r="AS72" s="28"/>
      <c r="AT72" s="50" t="str">
        <f>IF(LEN(AN72)&gt;0,IF(AL72="**","$",IF(AL72="***",IF(LEN(AQ72)&gt;0,"$$$","$$"), "")), "")</f>
        <v/>
      </c>
      <c r="AU72" s="48" t="str">
        <f>CONCATENATE(IF(LEN(AN72)&gt;0,IF(AND(AD72="**",AB72="*"),IF(LEN(AQ72)&gt;0,"$$$","$$"),IF(AJ72="***","$$$",IF(AND(AJ72="**",AB72="*"),"$$",IF(AND(OR(AD72="**",AD72="***"),LEN(AQ72)&gt;0),"$$","")))),IF(AND(OR(AD72="**",AD72="***"),LEN(AQ72)&gt;0),"$$","")),IF(AND(T72&lt;2,AQ72="#"),"#",""))</f>
        <v/>
      </c>
      <c r="AV72" s="48" t="str">
        <f>IF(LEN(AN72)&gt;0,IF(AG72="**","$$",IF(AG72="***","$$$",IF(AD72="***",IF(OR(AB72="***",LEN(AQ72)&gt;0),"$$$",""),""))),"")</f>
        <v/>
      </c>
      <c r="AW72" s="26" t="s">
        <v>78</v>
      </c>
      <c r="AX72" s="51">
        <v>2.9</v>
      </c>
      <c r="AY72" s="52">
        <v>996</v>
      </c>
      <c r="AZ72" s="24" t="s">
        <v>51</v>
      </c>
      <c r="BA72" s="29">
        <v>82</v>
      </c>
      <c r="BB72" s="98">
        <v>89.6666666666667</v>
      </c>
      <c r="BC72" s="54" t="s">
        <v>103</v>
      </c>
      <c r="BD72" s="29">
        <v>2</v>
      </c>
      <c r="BE72" s="100">
        <v>45.454545454545503</v>
      </c>
      <c r="BF72" s="101">
        <v>63.636363636363598</v>
      </c>
      <c r="BG72" s="102">
        <v>11</v>
      </c>
      <c r="BH72" s="102">
        <v>11</v>
      </c>
      <c r="BI72" s="189" t="s">
        <v>2514</v>
      </c>
      <c r="BJ72" s="69" t="s">
        <v>505</v>
      </c>
      <c r="BK72" s="69" t="s">
        <v>1872</v>
      </c>
      <c r="BL72" s="68" t="s">
        <v>1356</v>
      </c>
      <c r="BM72" s="69" t="s">
        <v>1363</v>
      </c>
      <c r="BN72" s="68"/>
      <c r="BO72" s="17"/>
      <c r="BP72" s="29">
        <v>128</v>
      </c>
      <c r="BQ72" s="29">
        <v>1</v>
      </c>
      <c r="BR72" s="56">
        <v>95.75</v>
      </c>
      <c r="BS72" s="76" t="s">
        <v>126</v>
      </c>
      <c r="BT72" s="26"/>
      <c r="BU72" s="26"/>
      <c r="BV72" s="49" t="str">
        <f>IF(AND(BD72&gt;2,OR(ISNUMBER(SEARCH("P",AA72)),ISNUMBER(SEARCH("EP",AA72)),ISNUMBER(SEARCH("E",AA72)))),"WP@",IF(BD72&gt;2,"W@",IF(OR(ISNUMBER(SEARCH("P",AA72)),ISNUMBER(SEARCH("EP",AA72)),ISNUMBER(SEARCH("E",AA72))),"P@","@")))</f>
        <v>P@</v>
      </c>
      <c r="BW72" s="26"/>
      <c r="BX72" s="17"/>
      <c r="BY72" s="17"/>
      <c r="BZ72" s="49" t="str">
        <f>IF(AND(S72&gt;=3,AND(OR(AND(I72&lt;=7,I72-K72&gt;=3),AND(K72&lt;=7,K72-M72&gt;=3)),N72&lt;=4)),6,IF(S72&gt;=3,"3T",IF(AND(OR(AND(I72&lt;=7,I72-K72&gt;=3),AND(K72&lt;=7,K72-M72&gt;=3)),N72&lt;=4),"3P","")))</f>
        <v>3P</v>
      </c>
    </row>
    <row r="73" spans="1:78" ht="46.5" x14ac:dyDescent="0.25">
      <c r="A73" s="26" t="s">
        <v>2496</v>
      </c>
      <c r="B73" s="26" t="s">
        <v>317</v>
      </c>
      <c r="C73" s="106" t="s">
        <v>219</v>
      </c>
      <c r="D73" s="28"/>
      <c r="E73" s="28"/>
      <c r="F73" s="29">
        <v>1800</v>
      </c>
      <c r="G73" s="30">
        <v>5</v>
      </c>
      <c r="H73" s="31" t="s">
        <v>6</v>
      </c>
      <c r="I73" s="32">
        <v>5</v>
      </c>
      <c r="J73" s="33">
        <v>6</v>
      </c>
      <c r="K73" s="32">
        <v>5</v>
      </c>
      <c r="L73" s="33">
        <v>3</v>
      </c>
      <c r="M73" s="32">
        <v>1</v>
      </c>
      <c r="N73" s="33">
        <v>0</v>
      </c>
      <c r="O73" s="29">
        <v>7.5999999999999801</v>
      </c>
      <c r="P73" s="29">
        <v>3.49999999999996</v>
      </c>
      <c r="Q73" s="36">
        <v>106.529518438835</v>
      </c>
      <c r="R73" s="36">
        <v>3.2647592194174302</v>
      </c>
      <c r="S73" s="114">
        <v>3</v>
      </c>
      <c r="T73" s="38">
        <v>2.75</v>
      </c>
      <c r="U73" s="29">
        <v>-2.0499999999999998</v>
      </c>
      <c r="V73" s="29">
        <v>0.15000000000000599</v>
      </c>
      <c r="W73" s="39"/>
      <c r="X73" s="40">
        <v>58</v>
      </c>
      <c r="Y73" s="72">
        <v>134</v>
      </c>
      <c r="Z73" s="29">
        <v>11</v>
      </c>
      <c r="AA73" s="26" t="s">
        <v>64</v>
      </c>
      <c r="AB73" s="41" t="s">
        <v>58</v>
      </c>
      <c r="AC73" s="42" t="str">
        <f>"i" &amp; IF(AND(S73&lt;=-1.5,NOT(ISBLANK(AQ73))),"Z","")</f>
        <v>i</v>
      </c>
      <c r="AD73" s="43" t="str">
        <f>IF(AND(ISNUMBER(BD73),VALUE(BD73)&gt;=3,VALUE(T73)&gt;=-0.5),IF(AND(VALUE(Q73)&gt;=94,VALUE(Q73)&lt;444), IF(VALUE(P73)&gt;=2,"***","**"),"*"),"")</f>
        <v/>
      </c>
      <c r="AE73" s="44"/>
      <c r="AF73" s="45"/>
      <c r="AG73" s="46" t="str">
        <f>IF(OR(F73&lt;1401,F73&gt;=1600),IF(AND(OR(AB73="*",AB73="***",AB73="E*",AB73="E***"),P73&gt;=2,T73&gt;-2.1),IF(AND(ISNUMBER(BD73),VALUE(BD73)&gt;2),"**","*"),""),"")</f>
        <v/>
      </c>
      <c r="AH73" s="30">
        <v>5</v>
      </c>
      <c r="AI73" s="47">
        <v>58</v>
      </c>
      <c r="AJ73" s="43" t="str">
        <f>IF(AND(S73&gt;=2,T73&gt;=0),IF(AND(ISNUMBER(BD73),VALUE(BD73)&gt;=3),IF(LEN(AQ73)&gt;0,"***","**"),"*"),"")</f>
        <v>*</v>
      </c>
      <c r="AK73" s="42">
        <f>IF(AND(S73&gt;=3,AND(OR(AND(I73&lt;=7,I73-K73&gt;=3),AND(K73&lt;=7,K73-M73&gt;=3)),N73&lt;=4)),6,IF(S73&gt;=3,"3T",IF(AND(OR(AND(I73&lt;=7,I73-K73&gt;=3),AND(K73&lt;=7,K73-M73&gt;=3)),N73&lt;=4),"3P","")))</f>
        <v>6</v>
      </c>
      <c r="AL73" s="46" t="str">
        <f>IF(OR(K73-M73&gt;=5,T73&gt;4.9,AND(K73-M73&gt;=1,T73&gt;5)),IF(P73&lt;-3,"***",IF(P73&lt;0,"**","*")),"")</f>
        <v/>
      </c>
      <c r="AM73" s="40">
        <v>58</v>
      </c>
      <c r="AN73" s="135" t="str">
        <f>IF(AND(OR(M73=1,M73=2,M73=3,M73=4),Q73&gt;=97.5),"G",IF(OR(AND(N73&lt;=3,M73&lt;8,T73&gt;-1.6,Q73&gt;=95,Q73&lt;300),AND(OR(M73=1,M73=2,M73=3),Q73&lt;97.5)),"GR",""))</f>
        <v>G</v>
      </c>
      <c r="AO73" s="29">
        <v>0</v>
      </c>
      <c r="AP73" s="28"/>
      <c r="AQ73" s="28"/>
      <c r="AR73" s="28"/>
      <c r="AS73" s="28"/>
      <c r="AT73" s="50" t="str">
        <f>IF(LEN(AN73)&gt;0,IF(AL73="**","$",IF(AL73="***",IF(LEN(AQ73)&gt;0,"$$$","$$"), "")), "")</f>
        <v/>
      </c>
      <c r="AU73" s="48" t="str">
        <f>CONCATENATE(IF(LEN(AN73)&gt;0,IF(AND(AD73="**",AB73="*"),IF(LEN(AQ73)&gt;0,"$$$","$$"),IF(AJ73="***","$$$",IF(AND(AJ73="**",AB73="*"),"$$",IF(AND(OR(AD73="**",AD73="***"),LEN(AQ73)&gt;0),"$$","")))),IF(AND(OR(AD73="**",AD73="***"),LEN(AQ73)&gt;0),"$$","")),IF(AND(T73&lt;2,AQ73="#"),"#",""))</f>
        <v/>
      </c>
      <c r="AV73" s="48" t="str">
        <f>IF(LEN(AN73)&gt;0,IF(AG73="**","$$",IF(AG73="***","$$$",IF(AD73="***",IF(OR(AB73="***",LEN(AQ73)&gt;0),"$$$",""),""))),"")</f>
        <v/>
      </c>
      <c r="AW73" s="26" t="s">
        <v>6</v>
      </c>
      <c r="AX73" s="51">
        <v>3</v>
      </c>
      <c r="AY73" s="52">
        <v>996</v>
      </c>
      <c r="AZ73" s="24" t="s">
        <v>51</v>
      </c>
      <c r="BA73" s="29">
        <v>95</v>
      </c>
      <c r="BB73" s="136">
        <v>113.866666666667</v>
      </c>
      <c r="BC73" s="54" t="s">
        <v>2515</v>
      </c>
      <c r="BD73" s="29">
        <v>1</v>
      </c>
      <c r="BE73" s="100">
        <v>20</v>
      </c>
      <c r="BF73" s="101">
        <v>45</v>
      </c>
      <c r="BG73" s="102">
        <v>40</v>
      </c>
      <c r="BH73" s="102">
        <v>40</v>
      </c>
      <c r="BI73" s="188" t="s">
        <v>2516</v>
      </c>
      <c r="BJ73" s="69" t="s">
        <v>504</v>
      </c>
      <c r="BK73" s="69" t="s">
        <v>1354</v>
      </c>
      <c r="BL73" s="68" t="s">
        <v>1355</v>
      </c>
      <c r="BM73" s="68" t="s">
        <v>1356</v>
      </c>
      <c r="BN73" s="68"/>
      <c r="BO73" s="17"/>
      <c r="BP73" s="29">
        <v>134</v>
      </c>
      <c r="BQ73" s="29">
        <v>0</v>
      </c>
      <c r="BR73" s="56">
        <v>101.3</v>
      </c>
      <c r="BS73" s="76" t="s">
        <v>88</v>
      </c>
      <c r="BT73" s="26"/>
      <c r="BU73" s="26"/>
      <c r="BV73" s="26"/>
      <c r="BW73" s="26"/>
      <c r="BX73" s="17"/>
      <c r="BY73" s="17"/>
      <c r="BZ73" s="49">
        <f>IF(AND(S73&gt;=3,AND(OR(AND(I73&lt;=7,I73-K73&gt;=3),AND(K73&lt;=7,K73-M73&gt;=3)),N73&lt;=4)),6,IF(S73&gt;=3,"3T",IF(AND(OR(AND(I73&lt;=7,I73-K73&gt;=3),AND(K73&lt;=7,K73-M73&gt;=3)),N73&lt;=4),"3P","")))</f>
        <v>6</v>
      </c>
    </row>
    <row r="74" spans="1:78" ht="56.1" customHeight="1" x14ac:dyDescent="0.25">
      <c r="A74" s="162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  <c r="Z74" s="155"/>
      <c r="AA74" s="155"/>
      <c r="AB74" s="155"/>
      <c r="AC74" s="155"/>
      <c r="AD74" s="155"/>
      <c r="AE74" s="155"/>
      <c r="AF74" s="155"/>
      <c r="AG74" s="155"/>
      <c r="AH74" s="155"/>
      <c r="AI74" s="155"/>
      <c r="AJ74" s="155"/>
      <c r="AK74" s="155"/>
      <c r="AL74" s="155"/>
      <c r="AM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  <c r="BR74" s="155"/>
      <c r="BS74" s="155"/>
      <c r="BT74" s="155"/>
      <c r="BU74" s="155"/>
      <c r="BV74" s="155"/>
      <c r="BW74" s="155"/>
      <c r="BX74" s="155"/>
      <c r="BY74" s="17"/>
      <c r="BZ74" s="49"/>
    </row>
    <row r="75" spans="1:78" ht="30" customHeight="1" x14ac:dyDescent="0.25">
      <c r="A75" s="156" t="s">
        <v>152</v>
      </c>
      <c r="B75" s="162"/>
      <c r="C75" s="162"/>
      <c r="D75" s="162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62"/>
      <c r="AL75" s="162"/>
      <c r="AM75" s="162"/>
      <c r="AN75" s="162"/>
      <c r="AO75" s="162"/>
      <c r="AP75" s="162"/>
      <c r="AQ75" s="162"/>
      <c r="AR75" s="162"/>
      <c r="AS75" s="162"/>
      <c r="AT75" s="162"/>
      <c r="AU75" s="162"/>
      <c r="AV75" s="162"/>
      <c r="AW75" s="162"/>
      <c r="AX75" s="162"/>
      <c r="AY75" s="162"/>
      <c r="AZ75" s="162"/>
      <c r="BA75" s="162"/>
      <c r="BB75" s="162"/>
      <c r="BC75" s="162"/>
      <c r="BD75" s="162"/>
      <c r="BE75" s="162"/>
      <c r="BF75" s="162"/>
      <c r="BG75" s="162"/>
      <c r="BH75" s="162"/>
      <c r="BI75" s="162"/>
      <c r="BJ75" s="162"/>
      <c r="BK75" s="162"/>
      <c r="BL75" s="162"/>
      <c r="BM75" s="162"/>
      <c r="BN75" s="162"/>
      <c r="BO75" s="162"/>
      <c r="BP75" s="162"/>
      <c r="BQ75" s="162"/>
      <c r="BR75" s="162"/>
      <c r="BS75" s="162"/>
      <c r="BT75" s="162"/>
      <c r="BU75" s="162"/>
      <c r="BV75" s="162"/>
      <c r="BW75" s="162"/>
      <c r="BX75" s="162"/>
      <c r="BY75" s="17"/>
      <c r="BZ75" s="49"/>
    </row>
    <row r="76" spans="1:78" ht="18.75" customHeight="1" x14ac:dyDescent="0.25">
      <c r="A76" s="17"/>
      <c r="B76" s="164" t="s">
        <v>51</v>
      </c>
      <c r="C76" s="164"/>
      <c r="D76" s="17"/>
      <c r="E76" s="17"/>
      <c r="F76" s="17"/>
      <c r="G76" s="17"/>
      <c r="H76" s="17"/>
      <c r="I76" s="89" t="s">
        <v>150</v>
      </c>
      <c r="J76" s="89" t="s">
        <v>151</v>
      </c>
      <c r="K76" s="89" t="s">
        <v>453</v>
      </c>
      <c r="L76" s="17"/>
      <c r="M76" s="17"/>
      <c r="N76" s="17"/>
      <c r="O76" s="17"/>
      <c r="P76" s="17"/>
      <c r="Q76" s="165" t="s">
        <v>199</v>
      </c>
      <c r="R76" s="165"/>
      <c r="S76" s="17"/>
      <c r="T76" s="121" t="s">
        <v>510</v>
      </c>
      <c r="U76" s="17"/>
      <c r="V76" s="17"/>
      <c r="W76" s="17"/>
      <c r="X76" s="91">
        <v>65</v>
      </c>
      <c r="Y76" s="113" t="s">
        <v>2035</v>
      </c>
      <c r="Z76" s="93">
        <v>234</v>
      </c>
      <c r="AA76" s="104">
        <v>0</v>
      </c>
      <c r="AB76" s="17"/>
      <c r="AC76" s="17"/>
      <c r="AD76" s="17"/>
      <c r="AE76" s="17"/>
      <c r="AF76" s="17"/>
      <c r="AG76" s="17"/>
      <c r="AH76" s="17"/>
      <c r="AI76" s="91">
        <v>65</v>
      </c>
      <c r="AJ76" s="17"/>
      <c r="AK76" s="17"/>
      <c r="AL76" s="17"/>
      <c r="AM76" s="91">
        <v>65</v>
      </c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4">
        <v>19</v>
      </c>
      <c r="AY76" s="95">
        <v>1009</v>
      </c>
      <c r="AZ76" s="17"/>
      <c r="BA76" s="17"/>
      <c r="BB76" s="17"/>
      <c r="BC76" s="17"/>
      <c r="BD76" s="17"/>
      <c r="BE76" s="17"/>
      <c r="BF76" s="17"/>
      <c r="BG76" s="17"/>
      <c r="BH76" s="17"/>
      <c r="BI76" s="187"/>
      <c r="BJ76" s="17"/>
      <c r="BK76" s="17"/>
      <c r="BL76" s="17"/>
      <c r="BM76" s="17"/>
      <c r="BN76" s="17"/>
      <c r="BO76" s="17"/>
      <c r="BP76" s="113" t="s">
        <v>2035</v>
      </c>
      <c r="BQ76" s="17"/>
      <c r="BR76" s="17"/>
      <c r="BS76" s="17"/>
      <c r="BT76" s="17"/>
      <c r="BU76" s="17"/>
      <c r="BV76" s="17"/>
      <c r="BW76" s="17"/>
      <c r="BX76" s="29">
        <v>0</v>
      </c>
      <c r="BY76" s="26" t="s">
        <v>149</v>
      </c>
      <c r="BZ76" s="17"/>
    </row>
    <row r="77" spans="1:78" x14ac:dyDescent="0.25">
      <c r="A77" s="17"/>
      <c r="B77" s="164"/>
      <c r="C77" s="164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68" t="s">
        <v>2517</v>
      </c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  <c r="AC77" s="168"/>
      <c r="AD77" s="168"/>
      <c r="AE77" s="168"/>
      <c r="AF77" s="168"/>
      <c r="AG77" s="168"/>
      <c r="AH77" s="168"/>
      <c r="AI77" s="168"/>
      <c r="AJ77" s="168"/>
      <c r="AK77" s="168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67"/>
      <c r="AY77" s="96" t="s">
        <v>1129</v>
      </c>
      <c r="AZ77" s="17"/>
      <c r="BA77" s="17"/>
      <c r="BB77" s="17"/>
      <c r="BC77" s="17"/>
      <c r="BD77" s="17"/>
      <c r="BE77" s="17"/>
      <c r="BF77" s="17"/>
      <c r="BG77" s="17"/>
      <c r="BH77" s="17"/>
      <c r="BI77" s="18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</row>
    <row r="78" spans="1:78" ht="30" customHeight="1" x14ac:dyDescent="0.25">
      <c r="A78" s="152" t="s">
        <v>2518</v>
      </c>
      <c r="B78" s="153"/>
      <c r="C78" s="153"/>
      <c r="D78" s="153"/>
      <c r="E78" s="153"/>
      <c r="F78" s="153"/>
      <c r="G78" s="153"/>
      <c r="H78" s="153"/>
      <c r="I78" s="153"/>
      <c r="J78" s="153"/>
      <c r="K78" s="153"/>
      <c r="L78" s="153"/>
      <c r="M78" s="153"/>
      <c r="N78" s="153"/>
      <c r="O78" s="153"/>
      <c r="P78" s="153"/>
      <c r="Q78" s="153"/>
      <c r="R78" s="153"/>
      <c r="S78" s="153"/>
      <c r="T78" s="153"/>
      <c r="U78" s="153"/>
      <c r="V78" s="153"/>
      <c r="W78" s="153"/>
      <c r="X78" s="153"/>
      <c r="Y78" s="153"/>
      <c r="Z78" s="153"/>
      <c r="AA78" s="153"/>
      <c r="AB78" s="153"/>
      <c r="AC78" s="153"/>
      <c r="AD78" s="153"/>
      <c r="AE78" s="153"/>
      <c r="AF78" s="153"/>
      <c r="AG78" s="153"/>
      <c r="AH78" s="153"/>
      <c r="AI78" s="153"/>
      <c r="AJ78" s="153"/>
      <c r="AK78" s="153"/>
      <c r="AL78" s="153"/>
      <c r="AM78" s="153"/>
      <c r="AN78" s="153"/>
      <c r="AO78" s="153"/>
      <c r="AP78" s="153"/>
      <c r="AQ78" s="153"/>
      <c r="AR78" s="153"/>
      <c r="AS78" s="153"/>
      <c r="AT78" s="153"/>
      <c r="AU78" s="153"/>
      <c r="AV78" s="153"/>
      <c r="AW78" s="153"/>
      <c r="AX78" s="153"/>
      <c r="AY78" s="153"/>
      <c r="AZ78" s="153"/>
      <c r="BA78" s="153"/>
      <c r="BB78" s="153"/>
      <c r="BC78" s="153"/>
      <c r="BD78" s="153"/>
      <c r="BE78" s="153"/>
      <c r="BF78" s="153"/>
      <c r="BG78" s="153"/>
      <c r="BH78" s="153"/>
      <c r="BI78" s="153"/>
      <c r="BJ78" s="153"/>
      <c r="BK78" s="153"/>
      <c r="BL78" s="153"/>
      <c r="BM78" s="153"/>
      <c r="BN78" s="153"/>
      <c r="BO78" s="153"/>
      <c r="BP78" s="153"/>
      <c r="BQ78" s="153"/>
      <c r="BR78" s="153"/>
      <c r="BS78" s="153"/>
      <c r="BT78" s="153"/>
      <c r="BU78" s="153"/>
      <c r="BV78" s="153"/>
      <c r="BW78" s="153"/>
      <c r="BX78" s="153"/>
      <c r="BY78" s="17"/>
      <c r="BZ78" s="17"/>
    </row>
    <row r="79" spans="1:78" x14ac:dyDescent="0.25">
      <c r="A79" s="18" t="s">
        <v>1</v>
      </c>
      <c r="B79" s="18" t="s">
        <v>2</v>
      </c>
      <c r="C79" s="18" t="s">
        <v>3</v>
      </c>
      <c r="D79" s="19"/>
      <c r="E79" s="19"/>
      <c r="F79" s="18" t="s">
        <v>4</v>
      </c>
      <c r="G79" s="20" t="s">
        <v>5</v>
      </c>
      <c r="H79" s="21" t="s">
        <v>6</v>
      </c>
      <c r="I79" s="154" t="s">
        <v>7</v>
      </c>
      <c r="J79" s="155"/>
      <c r="K79" s="155"/>
      <c r="L79" s="155"/>
      <c r="M79" s="155"/>
      <c r="N79" s="155"/>
      <c r="O79" s="21" t="s">
        <v>8</v>
      </c>
      <c r="P79" s="21" t="s">
        <v>9</v>
      </c>
      <c r="Q79" s="22" t="s">
        <v>10</v>
      </c>
      <c r="R79" s="22" t="s">
        <v>11</v>
      </c>
      <c r="S79" s="21" t="s">
        <v>12</v>
      </c>
      <c r="T79" s="21" t="s">
        <v>13</v>
      </c>
      <c r="U79" s="21" t="s">
        <v>14</v>
      </c>
      <c r="V79" s="21" t="s">
        <v>15</v>
      </c>
      <c r="W79" s="23" t="s">
        <v>16</v>
      </c>
      <c r="X79" s="21" t="s">
        <v>17</v>
      </c>
      <c r="Y79" s="21" t="s">
        <v>18</v>
      </c>
      <c r="Z79" s="21" t="s">
        <v>19</v>
      </c>
      <c r="AA79" s="21" t="s">
        <v>20</v>
      </c>
      <c r="AB79" s="21" t="s">
        <v>21</v>
      </c>
      <c r="AC79" s="21" t="s">
        <v>22</v>
      </c>
      <c r="AD79" s="21" t="s">
        <v>23</v>
      </c>
      <c r="AE79" s="21" t="s">
        <v>24</v>
      </c>
      <c r="AF79" s="21" t="s">
        <v>25</v>
      </c>
      <c r="AG79" s="21" t="s">
        <v>26</v>
      </c>
      <c r="AH79" s="21" t="s">
        <v>5</v>
      </c>
      <c r="AI79" s="21" t="s">
        <v>17</v>
      </c>
      <c r="AJ79" s="21" t="s">
        <v>27</v>
      </c>
      <c r="AK79" s="21" t="s">
        <v>28</v>
      </c>
      <c r="AL79" s="21" t="s">
        <v>29</v>
      </c>
      <c r="AM79" s="21" t="s">
        <v>17</v>
      </c>
      <c r="AN79" s="21" t="s">
        <v>30</v>
      </c>
      <c r="AO79" s="21" t="s">
        <v>31</v>
      </c>
      <c r="AP79" s="21" t="s">
        <v>32</v>
      </c>
      <c r="AQ79" s="21" t="s">
        <v>33</v>
      </c>
      <c r="AR79" s="21" t="s">
        <v>34</v>
      </c>
      <c r="AS79" s="21" t="s">
        <v>35</v>
      </c>
      <c r="AT79" s="21" t="s">
        <v>36</v>
      </c>
      <c r="AU79" s="21" t="s">
        <v>37</v>
      </c>
      <c r="AV79" s="21" t="s">
        <v>38</v>
      </c>
      <c r="AW79" s="21" t="s">
        <v>6</v>
      </c>
      <c r="AX79" s="21" t="s">
        <v>39</v>
      </c>
      <c r="AY79" s="21" t="s">
        <v>40</v>
      </c>
      <c r="AZ79" s="24" t="s">
        <v>41</v>
      </c>
      <c r="BA79" s="21" t="s">
        <v>42</v>
      </c>
      <c r="BB79" s="21" t="s">
        <v>43</v>
      </c>
      <c r="BC79" s="21" t="s">
        <v>44</v>
      </c>
      <c r="BD79" s="21" t="s">
        <v>45</v>
      </c>
      <c r="BE79" s="21" t="s">
        <v>46</v>
      </c>
      <c r="BF79" s="21" t="s">
        <v>47</v>
      </c>
      <c r="BG79" s="21" t="s">
        <v>48</v>
      </c>
      <c r="BH79" s="21" t="s">
        <v>49</v>
      </c>
      <c r="BI79" s="186"/>
      <c r="BJ79" s="25"/>
      <c r="BK79" s="25"/>
      <c r="BL79" s="25"/>
      <c r="BM79" s="25"/>
      <c r="BN79" s="25"/>
      <c r="BO79" s="25"/>
      <c r="BP79" s="21" t="s">
        <v>18</v>
      </c>
      <c r="BQ79" s="21" t="s">
        <v>31</v>
      </c>
      <c r="BR79" s="21" t="s">
        <v>50</v>
      </c>
      <c r="BS79" s="21" t="s">
        <v>51</v>
      </c>
      <c r="BT79" s="25"/>
      <c r="BU79" s="25"/>
      <c r="BV79" s="21" t="s">
        <v>24</v>
      </c>
      <c r="BW79" s="21" t="s">
        <v>16</v>
      </c>
      <c r="BX79" s="21" t="s">
        <v>52</v>
      </c>
      <c r="BY79" s="21" t="s">
        <v>53</v>
      </c>
      <c r="BZ79" s="21" t="s">
        <v>28</v>
      </c>
    </row>
    <row r="80" spans="1:78" ht="46.5" x14ac:dyDescent="0.25">
      <c r="A80" s="26" t="s">
        <v>2519</v>
      </c>
      <c r="B80" s="26" t="s">
        <v>551</v>
      </c>
      <c r="C80" s="27" t="s">
        <v>352</v>
      </c>
      <c r="D80" s="28"/>
      <c r="E80" s="28"/>
      <c r="F80" s="29">
        <v>1200</v>
      </c>
      <c r="G80" s="30">
        <v>12</v>
      </c>
      <c r="H80" s="31" t="s">
        <v>6</v>
      </c>
      <c r="I80" s="59">
        <v>10</v>
      </c>
      <c r="J80" s="33">
        <v>7</v>
      </c>
      <c r="K80" s="59">
        <v>11</v>
      </c>
      <c r="L80" s="33">
        <v>8</v>
      </c>
      <c r="M80" s="59">
        <v>12</v>
      </c>
      <c r="N80" s="33">
        <v>8</v>
      </c>
      <c r="O80" s="29">
        <v>-1.1000000000000101</v>
      </c>
      <c r="P80" s="60">
        <v>-0.85000000000000397</v>
      </c>
      <c r="Q80" s="35">
        <v>84.268401799320998</v>
      </c>
      <c r="R80" s="35">
        <v>-1.7657991003395099</v>
      </c>
      <c r="S80" s="37">
        <v>-2</v>
      </c>
      <c r="T80" s="38">
        <v>1</v>
      </c>
      <c r="U80" s="29">
        <v>-1.85</v>
      </c>
      <c r="V80" s="60">
        <v>-1.1499999999999999</v>
      </c>
      <c r="W80" s="39"/>
      <c r="X80" s="62">
        <v>66</v>
      </c>
      <c r="Y80" s="29">
        <v>125</v>
      </c>
      <c r="Z80" s="17"/>
      <c r="AA80" s="26" t="s">
        <v>57</v>
      </c>
      <c r="AB80" s="41" t="s">
        <v>58</v>
      </c>
      <c r="AC80" s="42" t="str">
        <f>"" &amp; IF(AND(S80&lt;=-1.5,NOT(ISBLANK(AQ80))),"Z","")</f>
        <v/>
      </c>
      <c r="AD80" s="48" t="str">
        <f>IF(AND(ISNUMBER(BD80),VALUE(BD80)&gt;=3,VALUE(T80)&gt;=-0.5),IF(AND(VALUE(Q80)&gt;=94,VALUE(Q80)&lt;444), IF(VALUE(P80)&gt;=2,"***","**"),"*"),"")</f>
        <v/>
      </c>
      <c r="AE80" s="48" t="str">
        <f>IF(AND(BD80&gt;2,OR(ISNUMBER(SEARCH("P",AA80)),ISNUMBER(SEARCH("EP",AA80)),ISNUMBER(SEARCH("E",AA80)))),"WP@",IF(BD80&gt;2,"W@",IF(OR(ISNUMBER(SEARCH("P",AA80)),ISNUMBER(SEARCH("EP",AA80)),ISNUMBER(SEARCH("E",AA80))),"P@","@")))</f>
        <v>@</v>
      </c>
      <c r="AF80" s="45"/>
      <c r="AG80" s="46" t="str">
        <f>IF(OR(F80&lt;1401,F80&gt;=1600),IF(AND(OR(AB80="*",AB80="***",AB80="E*",AB80="E***"),P80&gt;=2,T80&gt;-2.1),IF(AND(ISNUMBER(BD80),VALUE(BD80)&gt;2),"**","*"),""),"")</f>
        <v/>
      </c>
      <c r="AH80" s="30">
        <v>12</v>
      </c>
      <c r="AI80" s="62">
        <v>66</v>
      </c>
      <c r="AJ80" s="48" t="str">
        <f>IF(AND(S80&gt;=2,T80&gt;=0),IF(AND(ISNUMBER(BD80),VALUE(BD80)&gt;=3),IF(LEN(AQ80)&gt;0,"***","**"),"*"),"")</f>
        <v/>
      </c>
      <c r="AK80" s="42" t="str">
        <f>IF(AND(S80&gt;=3,AND(OR(AND(I80&lt;=7,I80-K80&gt;=3),AND(K80&lt;=7,K80-M80&gt;=3)),N80&lt;=4)),6,IF(S80&gt;=3,"3T",IF(AND(OR(AND(I80&lt;=7,I80-K80&gt;=3),AND(K80&lt;=7,K80-M80&gt;=3)),N80&lt;=4),"3P","")))</f>
        <v/>
      </c>
      <c r="AL80" s="63" t="str">
        <f>IF(OR(K80-M80&gt;=5,T80&gt;4.9,AND(K80-M80&gt;=1,T80&gt;5)),IF(P80&lt;-3,"***",IF(P80&lt;0,"**","*")),"")</f>
        <v/>
      </c>
      <c r="AM80" s="62">
        <v>66</v>
      </c>
      <c r="AN80" s="49" t="str">
        <f>IF(AND(OR(M80=1,M80=2,M80=3,M80=4),Q80&gt;=97.5),"G",IF(OR(AND(N80&lt;=3,M80&lt;8,T80&gt;-1.6,Q80&gt;=95,Q80&lt;300),AND(OR(M80=1,M80=2,M80=3),Q80&lt;97.5)),"GR",""))</f>
        <v/>
      </c>
      <c r="AO80" s="29">
        <v>0</v>
      </c>
      <c r="AP80" s="28"/>
      <c r="AQ80" s="28"/>
      <c r="AR80" s="28"/>
      <c r="AS80" s="28"/>
      <c r="AT80" s="50" t="str">
        <f>IF(LEN(AN80)&gt;0,IF(AL80="**","$",IF(AL80="***",IF(LEN(AQ80)&gt;0,"$$$","$$"), "")), "")</f>
        <v/>
      </c>
      <c r="AU80" s="48" t="str">
        <f>CONCATENATE(IF(LEN(AN80)&gt;0,IF(AND(AD80="**",AB80="*"),IF(LEN(AQ80)&gt;0,"$$$","$$"),IF(AJ80="***","$$$",IF(AND(AJ80="**",AB80="*"),"$$",IF(AND(OR(AD80="**",AD80="***"),LEN(AQ80)&gt;0),"$$","")))),IF(AND(OR(AD80="**",AD80="***"),LEN(AQ80)&gt;0),"$$","")),IF(AND(T80&lt;2,AQ80="#"),"#",""))</f>
        <v/>
      </c>
      <c r="AV80" s="48" t="str">
        <f>IF(LEN(AN80)&gt;0,IF(AG80="**","$$",IF(AG80="***","$$$",IF(AD80="***",IF(OR(AB80="***",LEN(AQ80)&gt;0),"$$$",""),""))),"")</f>
        <v/>
      </c>
      <c r="AW80" s="26" t="s">
        <v>6</v>
      </c>
      <c r="AX80" s="51">
        <v>67</v>
      </c>
      <c r="AY80" s="65">
        <v>1044</v>
      </c>
      <c r="AZ80" s="24" t="s">
        <v>59</v>
      </c>
      <c r="BA80" s="29">
        <v>75.468401799321001</v>
      </c>
      <c r="BB80" s="53">
        <v>80.233735132654303</v>
      </c>
      <c r="BC80" s="54" t="s">
        <v>591</v>
      </c>
      <c r="BD80" s="29">
        <v>1</v>
      </c>
      <c r="BE80" s="55"/>
      <c r="BF80" s="55"/>
      <c r="BG80" s="55"/>
      <c r="BH80" s="55"/>
      <c r="BI80" s="190" t="s">
        <v>2520</v>
      </c>
      <c r="BJ80" s="68" t="s">
        <v>97</v>
      </c>
      <c r="BK80" s="68" t="s">
        <v>1271</v>
      </c>
      <c r="BL80" s="68" t="s">
        <v>2521</v>
      </c>
      <c r="BM80" s="68" t="s">
        <v>586</v>
      </c>
      <c r="BN80" s="68" t="s">
        <v>2522</v>
      </c>
      <c r="BO80" s="17"/>
      <c r="BP80" s="29">
        <v>125</v>
      </c>
      <c r="BQ80" s="29">
        <v>0</v>
      </c>
      <c r="BR80" s="56">
        <v>92.5</v>
      </c>
      <c r="BS80" s="57" t="s">
        <v>75</v>
      </c>
      <c r="BT80" s="26"/>
      <c r="BU80" s="26"/>
      <c r="BV80" s="49" t="str">
        <f>IF(AND(BD80&gt;2,OR(ISNUMBER(SEARCH("P",AA80)),ISNUMBER(SEARCH("EP",AA80)),ISNUMBER(SEARCH("E",AA80)))),"WP@",IF(BD80&gt;2,"W@",IF(OR(ISNUMBER(SEARCH("P",AA80)),ISNUMBER(SEARCH("EP",AA80)),ISNUMBER(SEARCH("E",AA80))),"P@","@")))</f>
        <v>@</v>
      </c>
      <c r="BW80" s="26"/>
      <c r="BX80" s="17"/>
      <c r="BY80" s="17"/>
      <c r="BZ80" s="49" t="str">
        <f>IF(AND(S80&gt;=3,AND(OR(AND(I80&lt;=7,I80-K80&gt;=3),AND(K80&lt;=7,K80-M80&gt;=3)),N80&lt;=4)),6,IF(S80&gt;=3,"3T",IF(AND(OR(AND(I80&lt;=7,I80-K80&gt;=3),AND(K80&lt;=7,K80-M80&gt;=3)),N80&lt;=4),"3P","")))</f>
        <v/>
      </c>
    </row>
    <row r="81" spans="1:78" ht="46.5" x14ac:dyDescent="0.25">
      <c r="A81" s="26" t="s">
        <v>2519</v>
      </c>
      <c r="B81" s="26" t="s">
        <v>191</v>
      </c>
      <c r="C81" s="27" t="s">
        <v>378</v>
      </c>
      <c r="D81" s="28"/>
      <c r="E81" s="28"/>
      <c r="F81" s="29">
        <v>1200</v>
      </c>
      <c r="G81" s="30">
        <v>1</v>
      </c>
      <c r="H81" s="31" t="s">
        <v>78</v>
      </c>
      <c r="I81" s="32">
        <v>7</v>
      </c>
      <c r="J81" s="33">
        <v>4</v>
      </c>
      <c r="K81" s="32">
        <v>7</v>
      </c>
      <c r="L81" s="33">
        <v>4</v>
      </c>
      <c r="M81" s="32">
        <v>12</v>
      </c>
      <c r="N81" s="33">
        <v>6</v>
      </c>
      <c r="O81" s="29">
        <v>-3.65</v>
      </c>
      <c r="P81" s="60">
        <v>-5.7062500000000096</v>
      </c>
      <c r="Q81" s="35">
        <v>80.063669775309606</v>
      </c>
      <c r="R81" s="35">
        <v>-4.8181651123452003</v>
      </c>
      <c r="S81" s="37">
        <v>1</v>
      </c>
      <c r="T81" s="61">
        <v>-3</v>
      </c>
      <c r="U81" s="29">
        <v>2.95</v>
      </c>
      <c r="V81" s="60">
        <v>0.60000000000000497</v>
      </c>
      <c r="W81" s="39" t="s">
        <v>79</v>
      </c>
      <c r="X81" s="62">
        <v>66</v>
      </c>
      <c r="Y81" s="29">
        <v>123</v>
      </c>
      <c r="Z81" s="29">
        <v>18</v>
      </c>
      <c r="AA81" s="26" t="s">
        <v>192</v>
      </c>
      <c r="AB81" s="41" t="s">
        <v>58</v>
      </c>
      <c r="AC81" s="42" t="str">
        <f>"" &amp; IF(AND(S81&lt;=-1.5,NOT(ISBLANK(AQ81))),"Z","")</f>
        <v/>
      </c>
      <c r="AD81" s="48" t="str">
        <f>IF(AND(ISNUMBER(BD81),VALUE(BD81)&gt;=3,VALUE(T81)&gt;=-0.5),IF(AND(VALUE(Q81)&gt;=94,VALUE(Q81)&lt;444), IF(VALUE(P81)&gt;=2,"***","**"),"*"),"")</f>
        <v/>
      </c>
      <c r="AE81" s="44"/>
      <c r="AF81" s="45"/>
      <c r="AG81" s="63" t="str">
        <f>IF(OR(F81&lt;1401,F81&gt;=1600),IF(AND(OR(AB81="*",AB81="***",AB81="E*",AB81="E***"),P81&gt;=2,T81&gt;-2.1),IF(AND(ISNUMBER(BD81),VALUE(BD81)&gt;2),"**","*"),""),"")</f>
        <v/>
      </c>
      <c r="AH81" s="30">
        <v>1</v>
      </c>
      <c r="AI81" s="62">
        <v>66</v>
      </c>
      <c r="AJ81" s="48" t="str">
        <f>IF(AND(S81&gt;=2,T81&gt;=0),IF(AND(ISNUMBER(BD81),VALUE(BD81)&gt;=3),IF(LEN(AQ81)&gt;0,"***","**"),"*"),"")</f>
        <v/>
      </c>
      <c r="AK81" s="42" t="str">
        <f>IF(AND(S81&gt;=3,AND(OR(AND(I81&lt;=7,I81-K81&gt;=3),AND(K81&lt;=7,K81-M81&gt;=3)),N81&lt;=4)),6,IF(S81&gt;=3,"3T",IF(AND(OR(AND(I81&lt;=7,I81-K81&gt;=3),AND(K81&lt;=7,K81-M81&gt;=3)),N81&lt;=4),"3P","")))</f>
        <v/>
      </c>
      <c r="AL81" s="63" t="str">
        <f>IF(OR(K81-M81&gt;=5,T81&gt;4.9,AND(K81-M81&gt;=1,T81&gt;5)),IF(P81&lt;-3,"***",IF(P81&lt;0,"**","*")),"")</f>
        <v/>
      </c>
      <c r="AM81" s="62">
        <v>66</v>
      </c>
      <c r="AN81" s="49" t="str">
        <f>IF(AND(OR(M81=1,M81=2,M81=3,M81=4),Q81&gt;=97.5),"G",IF(OR(AND(N81&lt;=3,M81&lt;8,T81&gt;-1.6,Q81&gt;=95,Q81&lt;300),AND(OR(M81=1,M81=2,M81=3),Q81&lt;97.5)),"GR",""))</f>
        <v/>
      </c>
      <c r="AO81" s="29">
        <v>1</v>
      </c>
      <c r="AP81" s="28"/>
      <c r="AQ81" s="28"/>
      <c r="AR81" s="28"/>
      <c r="AS81" s="28"/>
      <c r="AT81" s="50" t="str">
        <f>IF(LEN(AN81)&gt;0,IF(AL81="**","$",IF(AL81="***",IF(LEN(AQ81)&gt;0,"$$$","$$"), "")), "")</f>
        <v/>
      </c>
      <c r="AU81" s="48" t="str">
        <f>CONCATENATE(IF(LEN(AN81)&gt;0,IF(AND(AD81="**",AB81="*"),IF(LEN(AQ81)&gt;0,"$$$","$$"),IF(AJ81="***","$$$",IF(AND(AJ81="**",AB81="*"),"$$",IF(AND(OR(AD81="**",AD81="***"),LEN(AQ81)&gt;0),"$$","")))),IF(AND(OR(AD81="**",AD81="***"),LEN(AQ81)&gt;0),"$$","")),IF(AND(T81&lt;2,AQ81="#"),"#",""))</f>
        <v/>
      </c>
      <c r="AV81" s="48" t="str">
        <f>IF(LEN(AN81)&gt;0,IF(AG81="**","$$",IF(AG81="***","$$$",IF(AD81="***",IF(OR(AB81="***",LEN(AQ81)&gt;0),"$$$",""),""))),"")</f>
        <v/>
      </c>
      <c r="AW81" s="26" t="s">
        <v>78</v>
      </c>
      <c r="AX81" s="64">
        <v>145</v>
      </c>
      <c r="AY81" s="65">
        <v>1041</v>
      </c>
      <c r="AZ81" s="24" t="s">
        <v>59</v>
      </c>
      <c r="BA81" s="29">
        <v>71.363669775309603</v>
      </c>
      <c r="BB81" s="53">
        <v>76.763669775309594</v>
      </c>
      <c r="BC81" s="54" t="s">
        <v>2523</v>
      </c>
      <c r="BD81" s="29">
        <v>2</v>
      </c>
      <c r="BE81" s="55"/>
      <c r="BF81" s="55"/>
      <c r="BG81" s="55"/>
      <c r="BH81" s="55"/>
      <c r="BI81" s="190" t="s">
        <v>2524</v>
      </c>
      <c r="BJ81" s="68" t="s">
        <v>367</v>
      </c>
      <c r="BK81" s="68" t="s">
        <v>1408</v>
      </c>
      <c r="BL81" s="68" t="s">
        <v>586</v>
      </c>
      <c r="BM81" s="68" t="s">
        <v>1419</v>
      </c>
      <c r="BN81" s="68" t="s">
        <v>97</v>
      </c>
      <c r="BO81" s="17"/>
      <c r="BP81" s="29">
        <v>123</v>
      </c>
      <c r="BQ81" s="29">
        <v>1</v>
      </c>
      <c r="BR81" s="56">
        <v>91.95</v>
      </c>
      <c r="BS81" s="57" t="s">
        <v>75</v>
      </c>
      <c r="BT81" s="26"/>
      <c r="BU81" s="26"/>
      <c r="BV81" s="26"/>
      <c r="BW81" s="26" t="s">
        <v>79</v>
      </c>
      <c r="BX81" s="17"/>
      <c r="BY81" s="17"/>
      <c r="BZ81" s="49" t="str">
        <f>IF(AND(S81&gt;=3,AND(OR(AND(I81&lt;=7,I81-K81&gt;=3),AND(K81&lt;=7,K81-M81&gt;=3)),N81&lt;=4)),6,IF(S81&gt;=3,"3T",IF(AND(OR(AND(I81&lt;=7,I81-K81&gt;=3),AND(K81&lt;=7,K81-M81&gt;=3)),N81&lt;=4),"3P","")))</f>
        <v/>
      </c>
    </row>
    <row r="82" spans="1:78" ht="15.95" customHeight="1" x14ac:dyDescent="0.25">
      <c r="A82" s="162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  <c r="Z82" s="155"/>
      <c r="AA82" s="155"/>
      <c r="AB82" s="155"/>
      <c r="AC82" s="155"/>
      <c r="AD82" s="155"/>
      <c r="AE82" s="155"/>
      <c r="AF82" s="155"/>
      <c r="AG82" s="155"/>
      <c r="AH82" s="155"/>
      <c r="AI82" s="155"/>
      <c r="AJ82" s="155"/>
      <c r="AK82" s="155"/>
      <c r="AL82" s="155"/>
      <c r="AM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  <c r="BR82" s="155"/>
      <c r="BS82" s="155"/>
      <c r="BT82" s="155"/>
      <c r="BU82" s="155"/>
      <c r="BV82" s="155"/>
      <c r="BW82" s="155"/>
      <c r="BX82" s="155"/>
      <c r="BY82" s="17"/>
      <c r="BZ82" s="49"/>
    </row>
    <row r="83" spans="1:78" ht="18.75" customHeight="1" x14ac:dyDescent="0.25">
      <c r="A83" s="17"/>
      <c r="B83" s="164" t="s">
        <v>58</v>
      </c>
      <c r="C83" s="164"/>
      <c r="D83" s="17"/>
      <c r="E83" s="17"/>
      <c r="F83" s="17"/>
      <c r="G83" s="17"/>
      <c r="H83" s="17"/>
      <c r="I83" s="89" t="s">
        <v>150</v>
      </c>
      <c r="J83" s="17"/>
      <c r="K83" s="17"/>
      <c r="L83" s="17"/>
      <c r="M83" s="17"/>
      <c r="N83" s="17"/>
      <c r="O83" s="17"/>
      <c r="P83" s="17"/>
      <c r="Q83" s="165" t="s">
        <v>1261</v>
      </c>
      <c r="R83" s="165"/>
      <c r="S83" s="17"/>
      <c r="T83" s="90" t="s">
        <v>338</v>
      </c>
      <c r="U83" s="17"/>
      <c r="V83" s="17"/>
      <c r="W83" s="17"/>
      <c r="X83" s="91">
        <v>64</v>
      </c>
      <c r="Y83" s="92" t="s">
        <v>686</v>
      </c>
      <c r="Z83" s="93">
        <v>35</v>
      </c>
      <c r="AA83" s="94">
        <v>0</v>
      </c>
      <c r="AB83" s="17"/>
      <c r="AC83" s="17"/>
      <c r="AD83" s="17"/>
      <c r="AE83" s="17"/>
      <c r="AF83" s="17"/>
      <c r="AG83" s="17"/>
      <c r="AH83" s="17"/>
      <c r="AI83" s="91">
        <v>64</v>
      </c>
      <c r="AJ83" s="17"/>
      <c r="AK83" s="17"/>
      <c r="AL83" s="17"/>
      <c r="AM83" s="91">
        <v>64</v>
      </c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66">
        <v>10</v>
      </c>
      <c r="AY83" s="95">
        <v>1037</v>
      </c>
      <c r="AZ83" s="17"/>
      <c r="BA83" s="17"/>
      <c r="BB83" s="17"/>
      <c r="BC83" s="17"/>
      <c r="BD83" s="17"/>
      <c r="BE83" s="17"/>
      <c r="BF83" s="17"/>
      <c r="BG83" s="17"/>
      <c r="BH83" s="17"/>
      <c r="BI83" s="187"/>
      <c r="BJ83" s="17"/>
      <c r="BK83" s="17"/>
      <c r="BL83" s="17"/>
      <c r="BM83" s="17"/>
      <c r="BN83" s="17"/>
      <c r="BO83" s="17"/>
      <c r="BP83" s="92" t="s">
        <v>686</v>
      </c>
      <c r="BQ83" s="17"/>
      <c r="BR83" s="17"/>
      <c r="BS83" s="17"/>
      <c r="BT83" s="17"/>
      <c r="BU83" s="17"/>
      <c r="BV83" s="17"/>
      <c r="BW83" s="17"/>
      <c r="BX83" s="29">
        <v>0</v>
      </c>
      <c r="BY83" s="26" t="s">
        <v>149</v>
      </c>
      <c r="BZ83" s="17"/>
    </row>
    <row r="84" spans="1:78" x14ac:dyDescent="0.25">
      <c r="A84" s="17"/>
      <c r="B84" s="164"/>
      <c r="C84" s="164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68" t="s">
        <v>2525</v>
      </c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67"/>
      <c r="AY84" s="105" t="s">
        <v>340</v>
      </c>
      <c r="AZ84" s="17"/>
      <c r="BA84" s="17"/>
      <c r="BB84" s="17"/>
      <c r="BC84" s="17"/>
      <c r="BD84" s="17"/>
      <c r="BE84" s="17"/>
      <c r="BF84" s="17"/>
      <c r="BG84" s="17"/>
      <c r="BH84" s="17"/>
      <c r="BI84" s="18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</row>
    <row r="85" spans="1:78" ht="30" customHeight="1" x14ac:dyDescent="0.25">
      <c r="A85" s="172" t="s">
        <v>2526</v>
      </c>
      <c r="B85" s="153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53"/>
      <c r="AF85" s="153"/>
      <c r="AG85" s="153"/>
      <c r="AH85" s="153"/>
      <c r="AI85" s="153"/>
      <c r="AJ85" s="153"/>
      <c r="AK85" s="153"/>
      <c r="AL85" s="153"/>
      <c r="AM85" s="153"/>
      <c r="AN85" s="153"/>
      <c r="AO85" s="153"/>
      <c r="AP85" s="153"/>
      <c r="AQ85" s="153"/>
      <c r="AR85" s="153"/>
      <c r="AS85" s="153"/>
      <c r="AT85" s="153"/>
      <c r="AU85" s="153"/>
      <c r="AV85" s="153"/>
      <c r="AW85" s="153"/>
      <c r="AX85" s="153"/>
      <c r="AY85" s="153"/>
      <c r="AZ85" s="153"/>
      <c r="BA85" s="153"/>
      <c r="BB85" s="153"/>
      <c r="BC85" s="153"/>
      <c r="BD85" s="153"/>
      <c r="BE85" s="153"/>
      <c r="BF85" s="153"/>
      <c r="BG85" s="153"/>
      <c r="BH85" s="153"/>
      <c r="BI85" s="153"/>
      <c r="BJ85" s="153"/>
      <c r="BK85" s="153"/>
      <c r="BL85" s="153"/>
      <c r="BM85" s="153"/>
      <c r="BN85" s="153"/>
      <c r="BO85" s="153"/>
      <c r="BP85" s="153"/>
      <c r="BQ85" s="153"/>
      <c r="BR85" s="153"/>
      <c r="BS85" s="153"/>
      <c r="BT85" s="153"/>
      <c r="BU85" s="153"/>
      <c r="BV85" s="153"/>
      <c r="BW85" s="153"/>
      <c r="BX85" s="153"/>
      <c r="BY85" s="17"/>
      <c r="BZ85" s="17"/>
    </row>
    <row r="86" spans="1:78" x14ac:dyDescent="0.25">
      <c r="A86" s="18" t="s">
        <v>1</v>
      </c>
      <c r="B86" s="18" t="s">
        <v>2</v>
      </c>
      <c r="C86" s="18" t="s">
        <v>3</v>
      </c>
      <c r="D86" s="19"/>
      <c r="E86" s="19"/>
      <c r="F86" s="18" t="s">
        <v>4</v>
      </c>
      <c r="G86" s="20" t="s">
        <v>5</v>
      </c>
      <c r="H86" s="21" t="s">
        <v>6</v>
      </c>
      <c r="I86" s="154" t="s">
        <v>7</v>
      </c>
      <c r="J86" s="155"/>
      <c r="K86" s="155"/>
      <c r="L86" s="155"/>
      <c r="M86" s="155"/>
      <c r="N86" s="155"/>
      <c r="O86" s="21" t="s">
        <v>8</v>
      </c>
      <c r="P86" s="21" t="s">
        <v>9</v>
      </c>
      <c r="Q86" s="22" t="s">
        <v>10</v>
      </c>
      <c r="R86" s="22" t="s">
        <v>11</v>
      </c>
      <c r="S86" s="21" t="s">
        <v>12</v>
      </c>
      <c r="T86" s="21" t="s">
        <v>13</v>
      </c>
      <c r="U86" s="21" t="s">
        <v>14</v>
      </c>
      <c r="V86" s="21" t="s">
        <v>15</v>
      </c>
      <c r="W86" s="23" t="s">
        <v>16</v>
      </c>
      <c r="X86" s="21" t="s">
        <v>17</v>
      </c>
      <c r="Y86" s="21" t="s">
        <v>18</v>
      </c>
      <c r="Z86" s="21" t="s">
        <v>19</v>
      </c>
      <c r="AA86" s="21" t="s">
        <v>20</v>
      </c>
      <c r="AB86" s="21" t="s">
        <v>21</v>
      </c>
      <c r="AC86" s="21" t="s">
        <v>22</v>
      </c>
      <c r="AD86" s="21" t="s">
        <v>23</v>
      </c>
      <c r="AE86" s="21" t="s">
        <v>24</v>
      </c>
      <c r="AF86" s="21" t="s">
        <v>25</v>
      </c>
      <c r="AG86" s="21" t="s">
        <v>26</v>
      </c>
      <c r="AH86" s="21" t="s">
        <v>5</v>
      </c>
      <c r="AI86" s="21" t="s">
        <v>17</v>
      </c>
      <c r="AJ86" s="21" t="s">
        <v>27</v>
      </c>
      <c r="AK86" s="21" t="s">
        <v>28</v>
      </c>
      <c r="AL86" s="21" t="s">
        <v>29</v>
      </c>
      <c r="AM86" s="21" t="s">
        <v>17</v>
      </c>
      <c r="AN86" s="21" t="s">
        <v>30</v>
      </c>
      <c r="AO86" s="21" t="s">
        <v>31</v>
      </c>
      <c r="AP86" s="21" t="s">
        <v>32</v>
      </c>
      <c r="AQ86" s="21" t="s">
        <v>33</v>
      </c>
      <c r="AR86" s="21" t="s">
        <v>34</v>
      </c>
      <c r="AS86" s="21" t="s">
        <v>35</v>
      </c>
      <c r="AT86" s="21" t="s">
        <v>36</v>
      </c>
      <c r="AU86" s="21" t="s">
        <v>37</v>
      </c>
      <c r="AV86" s="21" t="s">
        <v>38</v>
      </c>
      <c r="AW86" s="21" t="s">
        <v>6</v>
      </c>
      <c r="AX86" s="21" t="s">
        <v>39</v>
      </c>
      <c r="AY86" s="21" t="s">
        <v>40</v>
      </c>
      <c r="AZ86" s="24" t="s">
        <v>41</v>
      </c>
      <c r="BA86" s="21" t="s">
        <v>42</v>
      </c>
      <c r="BB86" s="21" t="s">
        <v>43</v>
      </c>
      <c r="BC86" s="21" t="s">
        <v>44</v>
      </c>
      <c r="BD86" s="21" t="s">
        <v>45</v>
      </c>
      <c r="BE86" s="21" t="s">
        <v>46</v>
      </c>
      <c r="BF86" s="21" t="s">
        <v>47</v>
      </c>
      <c r="BG86" s="21" t="s">
        <v>48</v>
      </c>
      <c r="BH86" s="21" t="s">
        <v>49</v>
      </c>
      <c r="BI86" s="186"/>
      <c r="BJ86" s="25"/>
      <c r="BK86" s="25"/>
      <c r="BL86" s="25"/>
      <c r="BM86" s="25"/>
      <c r="BN86" s="25"/>
      <c r="BO86" s="25"/>
      <c r="BP86" s="21" t="s">
        <v>18</v>
      </c>
      <c r="BQ86" s="21" t="s">
        <v>31</v>
      </c>
      <c r="BR86" s="21" t="s">
        <v>50</v>
      </c>
      <c r="BS86" s="21" t="s">
        <v>51</v>
      </c>
      <c r="BT86" s="25"/>
      <c r="BU86" s="25"/>
      <c r="BV86" s="21" t="s">
        <v>24</v>
      </c>
      <c r="BW86" s="21" t="s">
        <v>16</v>
      </c>
      <c r="BX86" s="21" t="s">
        <v>52</v>
      </c>
      <c r="BY86" s="21" t="s">
        <v>53</v>
      </c>
      <c r="BZ86" s="21" t="s">
        <v>28</v>
      </c>
    </row>
    <row r="87" spans="1:78" ht="46.5" x14ac:dyDescent="0.25">
      <c r="A87" s="26" t="s">
        <v>2527</v>
      </c>
      <c r="B87" s="110" t="s">
        <v>281</v>
      </c>
      <c r="C87" s="27" t="s">
        <v>352</v>
      </c>
      <c r="D87" s="28"/>
      <c r="E87" s="28"/>
      <c r="F87" s="58">
        <v>1400</v>
      </c>
      <c r="G87" s="30">
        <v>4</v>
      </c>
      <c r="H87" s="31" t="s">
        <v>6</v>
      </c>
      <c r="I87" s="32">
        <v>8</v>
      </c>
      <c r="J87" s="33">
        <v>6</v>
      </c>
      <c r="K87" s="32">
        <v>9</v>
      </c>
      <c r="L87" s="33">
        <v>5</v>
      </c>
      <c r="M87" s="32">
        <v>11</v>
      </c>
      <c r="N87" s="33">
        <v>7</v>
      </c>
      <c r="O87" s="29">
        <v>-0.79999999999998295</v>
      </c>
      <c r="P87" s="29">
        <v>-0.82500000000001705</v>
      </c>
      <c r="Q87" s="35">
        <v>95.622559577937395</v>
      </c>
      <c r="R87" s="36">
        <v>3.26127978896871</v>
      </c>
      <c r="S87" s="37">
        <v>1</v>
      </c>
      <c r="T87" s="61">
        <v>-1.5</v>
      </c>
      <c r="U87" s="29">
        <v>4.45</v>
      </c>
      <c r="V87" s="29">
        <v>3.2</v>
      </c>
      <c r="W87" s="39"/>
      <c r="X87" s="40">
        <v>64</v>
      </c>
      <c r="Y87" s="29">
        <v>121</v>
      </c>
      <c r="Z87" s="17"/>
      <c r="AA87" s="26" t="s">
        <v>57</v>
      </c>
      <c r="AB87" s="41" t="s">
        <v>58</v>
      </c>
      <c r="AC87" s="42" t="str">
        <f>"" &amp; IF(AND(S87&lt;=-1.5,NOT(ISBLANK(AQ87))),"Z","")</f>
        <v/>
      </c>
      <c r="AD87" s="43" t="str">
        <f>IF(AND(ISNUMBER(BD87),VALUE(BD87)&gt;=3,VALUE(T87)&gt;=-0.5),IF(AND(VALUE(Q87)&gt;=94,VALUE(Q87)&lt;444), IF(VALUE(P87)&gt;=2,"***","**"),"*"),"")</f>
        <v/>
      </c>
      <c r="AE87" s="44"/>
      <c r="AF87" s="45"/>
      <c r="AG87" s="63" t="str">
        <f>IF(OR(F87&lt;1401,F87&gt;=1600),IF(AND(OR(AB87="*",AB87="***",AB87="E*",AB87="E***"),P87&gt;=2,T87&gt;-2.1),IF(AND(ISNUMBER(BD87),VALUE(BD87)&gt;2),"**","*"),""),"")</f>
        <v/>
      </c>
      <c r="AH87" s="30">
        <v>4</v>
      </c>
      <c r="AI87" s="47">
        <v>64</v>
      </c>
      <c r="AJ87" s="48" t="str">
        <f>IF(AND(S87&gt;=2,T87&gt;=0),IF(AND(ISNUMBER(BD87),VALUE(BD87)&gt;=3),IF(LEN(AQ87)&gt;0,"***","**"),"*"),"")</f>
        <v/>
      </c>
      <c r="AK87" s="42" t="str">
        <f>IF(AND(S87&gt;=3,AND(OR(AND(I87&lt;=7,I87-K87&gt;=3),AND(K87&lt;=7,K87-M87&gt;=3)),N87&lt;=4)),6,IF(S87&gt;=3,"3T",IF(AND(OR(AND(I87&lt;=7,I87-K87&gt;=3),AND(K87&lt;=7,K87-M87&gt;=3)),N87&lt;=4),"3P","")))</f>
        <v/>
      </c>
      <c r="AL87" s="46" t="str">
        <f>IF(OR(K87-M87&gt;=5,T87&gt;4.9,AND(K87-M87&gt;=1,T87&gt;5)),IF(P87&lt;-3,"***",IF(P87&lt;0,"**","*")),"")</f>
        <v/>
      </c>
      <c r="AM87" s="40">
        <v>64</v>
      </c>
      <c r="AN87" s="49" t="str">
        <f>CONCATENATE(IF(AND(OR(M87=1,M87=2,M87=3,M87=4),Q87&gt;=97.5),"G",IF(OR(AND(N87&lt;=3,M87&lt;8,T87&gt;-1.6,Q87&gt;=95,Q87&lt;300),AND(OR(M87=1,M87=2,M87=3),Q87&lt;97.5)),"GR","")),"*")</f>
        <v>*</v>
      </c>
      <c r="AO87" s="82">
        <v>1</v>
      </c>
      <c r="AP87" s="28"/>
      <c r="AQ87" s="28"/>
      <c r="AR87" s="28"/>
      <c r="AS87" s="28"/>
      <c r="AT87" s="50" t="str">
        <f>IF(LEN(AN87)&gt;0,IF(AL87="**","$",IF(AL87="***",IF(LEN(AQ87)&gt;0,"$$$","$$"), "")), "")</f>
        <v/>
      </c>
      <c r="AU87" s="48" t="str">
        <f>CONCATENATE(IF(LEN(AN87)&gt;0,IF(AND(AD87="**",AB87="*"),IF(LEN(AQ87)&gt;0,"$$$","$$"),IF(AJ87="***","$$$",IF(AND(AJ87="**",AB87="*"),"$$",IF(AND(OR(AD87="**",AD87="***"),LEN(AQ87)&gt;0),"$$","")))),IF(AND(OR(AD87="**",AD87="***"),LEN(AQ87)&gt;0),"$$","")),IF(AND(T87&lt;2,AQ87="#"),"#",""))</f>
        <v/>
      </c>
      <c r="AV87" s="48" t="str">
        <f>IF(LEN(AN87)&gt;0,IF(AG87="**","$$",IF(AG87="***","$$$",IF(AD87="***",IF(OR(AB87="***",LEN(AQ87)&gt;0),"$$$",""),""))),"")</f>
        <v/>
      </c>
      <c r="AW87" s="26" t="s">
        <v>6</v>
      </c>
      <c r="AX87" s="51">
        <v>171</v>
      </c>
      <c r="AY87" s="79">
        <v>1129</v>
      </c>
      <c r="AZ87" s="24" t="s">
        <v>766</v>
      </c>
      <c r="BA87" s="29">
        <v>87.5</v>
      </c>
      <c r="BB87" s="66">
        <v>88.38</v>
      </c>
      <c r="BC87" s="54" t="s">
        <v>128</v>
      </c>
      <c r="BD87" s="29">
        <v>1</v>
      </c>
      <c r="BE87" s="55"/>
      <c r="BF87" s="55"/>
      <c r="BG87" s="55"/>
      <c r="BH87" s="55"/>
      <c r="BI87" s="190" t="s">
        <v>1075</v>
      </c>
      <c r="BJ87" s="68" t="s">
        <v>1076</v>
      </c>
      <c r="BK87" s="68" t="s">
        <v>179</v>
      </c>
      <c r="BL87" s="68" t="s">
        <v>1077</v>
      </c>
      <c r="BM87" s="68" t="s">
        <v>1078</v>
      </c>
      <c r="BN87" s="68" t="s">
        <v>1079</v>
      </c>
      <c r="BO87" s="17"/>
      <c r="BP87" s="29">
        <v>121</v>
      </c>
      <c r="BQ87" s="82">
        <v>1</v>
      </c>
      <c r="BR87" s="56">
        <v>94.45</v>
      </c>
      <c r="BS87" s="57" t="s">
        <v>126</v>
      </c>
      <c r="BT87" s="26"/>
      <c r="BU87" s="26"/>
      <c r="BV87" s="26"/>
      <c r="BW87" s="26"/>
      <c r="BX87" s="17"/>
      <c r="BY87" s="17"/>
      <c r="BZ87" s="49" t="str">
        <f>IF(AND(S87&gt;=3,AND(OR(AND(I87&lt;=7,I87-K87&gt;=3),AND(K87&lt;=7,K87-M87&gt;=3)),N87&lt;=4)),6,IF(S87&gt;=3,"3T",IF(AND(OR(AND(I87&lt;=7,I87-K87&gt;=3),AND(K87&lt;=7,K87-M87&gt;=3)),N87&lt;=4),"3P","")))</f>
        <v/>
      </c>
    </row>
    <row r="88" spans="1:78" ht="18.75" customHeight="1" x14ac:dyDescent="0.25">
      <c r="A88" s="17"/>
      <c r="B88" s="164" t="s">
        <v>10</v>
      </c>
      <c r="C88" s="164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65" t="s">
        <v>616</v>
      </c>
      <c r="R88" s="165"/>
      <c r="S88" s="17"/>
      <c r="T88" s="90" t="s">
        <v>290</v>
      </c>
      <c r="U88" s="17"/>
      <c r="V88" s="17"/>
      <c r="W88" s="17"/>
      <c r="X88" s="91">
        <v>64</v>
      </c>
      <c r="Y88" s="92" t="s">
        <v>686</v>
      </c>
      <c r="Z88" s="95">
        <v>14</v>
      </c>
      <c r="AA88" s="94">
        <v>0</v>
      </c>
      <c r="AB88" s="17"/>
      <c r="AC88" s="17"/>
      <c r="AD88" s="17"/>
      <c r="AE88" s="17"/>
      <c r="AF88" s="17"/>
      <c r="AG88" s="17"/>
      <c r="AH88" s="17"/>
      <c r="AI88" s="91">
        <v>64</v>
      </c>
      <c r="AJ88" s="17"/>
      <c r="AK88" s="17"/>
      <c r="AL88" s="17"/>
      <c r="AM88" s="91">
        <v>64</v>
      </c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66">
        <v>14</v>
      </c>
      <c r="AY88" s="95">
        <v>1131</v>
      </c>
      <c r="AZ88" s="17"/>
      <c r="BA88" s="17"/>
      <c r="BB88" s="17"/>
      <c r="BC88" s="17"/>
      <c r="BD88" s="17"/>
      <c r="BE88" s="17"/>
      <c r="BF88" s="17"/>
      <c r="BG88" s="17"/>
      <c r="BH88" s="17"/>
      <c r="BI88" s="187"/>
      <c r="BJ88" s="17"/>
      <c r="BK88" s="17"/>
      <c r="BL88" s="17"/>
      <c r="BM88" s="17"/>
      <c r="BN88" s="17"/>
      <c r="BO88" s="17"/>
      <c r="BP88" s="92" t="s">
        <v>686</v>
      </c>
      <c r="BQ88" s="17"/>
      <c r="BR88" s="17"/>
      <c r="BS88" s="17"/>
      <c r="BT88" s="17"/>
      <c r="BU88" s="17"/>
      <c r="BV88" s="17"/>
      <c r="BW88" s="17"/>
      <c r="BX88" s="29">
        <v>0</v>
      </c>
      <c r="BY88" s="26" t="s">
        <v>149</v>
      </c>
      <c r="BZ88" s="17"/>
    </row>
    <row r="89" spans="1:78" x14ac:dyDescent="0.25">
      <c r="A89" s="17"/>
      <c r="B89" s="164"/>
      <c r="C89" s="164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68" t="s">
        <v>2528</v>
      </c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  <c r="AC89" s="168"/>
      <c r="AD89" s="168"/>
      <c r="AE89" s="168"/>
      <c r="AF89" s="168"/>
      <c r="AG89" s="168"/>
      <c r="AH89" s="168"/>
      <c r="AI89" s="168"/>
      <c r="AJ89" s="168"/>
      <c r="AK89" s="168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67"/>
      <c r="AY89" s="96" t="s">
        <v>412</v>
      </c>
      <c r="AZ89" s="17"/>
      <c r="BA89" s="17"/>
      <c r="BB89" s="17"/>
      <c r="BC89" s="17"/>
      <c r="BD89" s="17"/>
      <c r="BE89" s="17"/>
      <c r="BF89" s="17"/>
      <c r="BG89" s="17"/>
      <c r="BH89" s="17"/>
      <c r="BI89" s="18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</row>
    <row r="90" spans="1:78" ht="30" customHeight="1" x14ac:dyDescent="0.25">
      <c r="A90" s="172" t="s">
        <v>2529</v>
      </c>
      <c r="B90" s="153"/>
      <c r="C90" s="153"/>
      <c r="D90" s="153"/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  <c r="Q90" s="153"/>
      <c r="R90" s="153"/>
      <c r="S90" s="153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53"/>
      <c r="AJ90" s="153"/>
      <c r="AK90" s="153"/>
      <c r="AL90" s="153"/>
      <c r="AM90" s="153"/>
      <c r="AN90" s="153"/>
      <c r="AO90" s="153"/>
      <c r="AP90" s="153"/>
      <c r="AQ90" s="153"/>
      <c r="AR90" s="153"/>
      <c r="AS90" s="153"/>
      <c r="AT90" s="153"/>
      <c r="AU90" s="153"/>
      <c r="AV90" s="153"/>
      <c r="AW90" s="153"/>
      <c r="AX90" s="153"/>
      <c r="AY90" s="153"/>
      <c r="AZ90" s="153"/>
      <c r="BA90" s="153"/>
      <c r="BB90" s="153"/>
      <c r="BC90" s="153"/>
      <c r="BD90" s="153"/>
      <c r="BE90" s="153"/>
      <c r="BF90" s="153"/>
      <c r="BG90" s="153"/>
      <c r="BH90" s="153"/>
      <c r="BI90" s="153"/>
      <c r="BJ90" s="153"/>
      <c r="BK90" s="153"/>
      <c r="BL90" s="153"/>
      <c r="BM90" s="153"/>
      <c r="BN90" s="153"/>
      <c r="BO90" s="153"/>
      <c r="BP90" s="153"/>
      <c r="BQ90" s="153"/>
      <c r="BR90" s="153"/>
      <c r="BS90" s="153"/>
      <c r="BT90" s="153"/>
      <c r="BU90" s="153"/>
      <c r="BV90" s="153"/>
      <c r="BW90" s="153"/>
      <c r="BX90" s="153"/>
      <c r="BY90" s="17"/>
      <c r="BZ90" s="17"/>
    </row>
    <row r="91" spans="1:78" x14ac:dyDescent="0.25">
      <c r="A91" s="18" t="s">
        <v>1</v>
      </c>
      <c r="B91" s="18" t="s">
        <v>2</v>
      </c>
      <c r="C91" s="18" t="s">
        <v>3</v>
      </c>
      <c r="D91" s="19"/>
      <c r="E91" s="19"/>
      <c r="F91" s="18" t="s">
        <v>4</v>
      </c>
      <c r="G91" s="20" t="s">
        <v>5</v>
      </c>
      <c r="H91" s="21" t="s">
        <v>6</v>
      </c>
      <c r="I91" s="154" t="s">
        <v>7</v>
      </c>
      <c r="J91" s="155"/>
      <c r="K91" s="155"/>
      <c r="L91" s="155"/>
      <c r="M91" s="155"/>
      <c r="N91" s="155"/>
      <c r="O91" s="21" t="s">
        <v>8</v>
      </c>
      <c r="P91" s="21" t="s">
        <v>9</v>
      </c>
      <c r="Q91" s="22" t="s">
        <v>10</v>
      </c>
      <c r="R91" s="22" t="s">
        <v>11</v>
      </c>
      <c r="S91" s="21" t="s">
        <v>12</v>
      </c>
      <c r="T91" s="21" t="s">
        <v>13</v>
      </c>
      <c r="U91" s="21" t="s">
        <v>14</v>
      </c>
      <c r="V91" s="21" t="s">
        <v>15</v>
      </c>
      <c r="W91" s="23" t="s">
        <v>16</v>
      </c>
      <c r="X91" s="21" t="s">
        <v>17</v>
      </c>
      <c r="Y91" s="21" t="s">
        <v>18</v>
      </c>
      <c r="Z91" s="21" t="s">
        <v>19</v>
      </c>
      <c r="AA91" s="21" t="s">
        <v>20</v>
      </c>
      <c r="AB91" s="21" t="s">
        <v>21</v>
      </c>
      <c r="AC91" s="21" t="s">
        <v>22</v>
      </c>
      <c r="AD91" s="21" t="s">
        <v>23</v>
      </c>
      <c r="AE91" s="21" t="s">
        <v>24</v>
      </c>
      <c r="AF91" s="21" t="s">
        <v>25</v>
      </c>
      <c r="AG91" s="21" t="s">
        <v>26</v>
      </c>
      <c r="AH91" s="21" t="s">
        <v>5</v>
      </c>
      <c r="AI91" s="21" t="s">
        <v>17</v>
      </c>
      <c r="AJ91" s="21" t="s">
        <v>27</v>
      </c>
      <c r="AK91" s="21" t="s">
        <v>28</v>
      </c>
      <c r="AL91" s="21" t="s">
        <v>29</v>
      </c>
      <c r="AM91" s="21" t="s">
        <v>17</v>
      </c>
      <c r="AN91" s="21" t="s">
        <v>30</v>
      </c>
      <c r="AO91" s="21" t="s">
        <v>31</v>
      </c>
      <c r="AP91" s="21" t="s">
        <v>32</v>
      </c>
      <c r="AQ91" s="21" t="s">
        <v>33</v>
      </c>
      <c r="AR91" s="21" t="s">
        <v>34</v>
      </c>
      <c r="AS91" s="21" t="s">
        <v>35</v>
      </c>
      <c r="AT91" s="21" t="s">
        <v>36</v>
      </c>
      <c r="AU91" s="21" t="s">
        <v>37</v>
      </c>
      <c r="AV91" s="21" t="s">
        <v>38</v>
      </c>
      <c r="AW91" s="21" t="s">
        <v>6</v>
      </c>
      <c r="AX91" s="21" t="s">
        <v>39</v>
      </c>
      <c r="AY91" s="21" t="s">
        <v>40</v>
      </c>
      <c r="AZ91" s="24" t="s">
        <v>41</v>
      </c>
      <c r="BA91" s="21" t="s">
        <v>42</v>
      </c>
      <c r="BB91" s="21" t="s">
        <v>43</v>
      </c>
      <c r="BC91" s="21" t="s">
        <v>44</v>
      </c>
      <c r="BD91" s="21" t="s">
        <v>45</v>
      </c>
      <c r="BE91" s="21" t="s">
        <v>46</v>
      </c>
      <c r="BF91" s="21" t="s">
        <v>47</v>
      </c>
      <c r="BG91" s="21" t="s">
        <v>48</v>
      </c>
      <c r="BH91" s="21" t="s">
        <v>49</v>
      </c>
      <c r="BI91" s="186"/>
      <c r="BJ91" s="25"/>
      <c r="BK91" s="25"/>
      <c r="BL91" s="25"/>
      <c r="BM91" s="25"/>
      <c r="BN91" s="25"/>
      <c r="BO91" s="25"/>
      <c r="BP91" s="21" t="s">
        <v>18</v>
      </c>
      <c r="BQ91" s="21" t="s">
        <v>31</v>
      </c>
      <c r="BR91" s="21" t="s">
        <v>50</v>
      </c>
      <c r="BS91" s="21" t="s">
        <v>51</v>
      </c>
      <c r="BT91" s="25"/>
      <c r="BU91" s="25"/>
      <c r="BV91" s="21" t="s">
        <v>24</v>
      </c>
      <c r="BW91" s="21" t="s">
        <v>16</v>
      </c>
      <c r="BX91" s="21" t="s">
        <v>52</v>
      </c>
      <c r="BY91" s="21" t="s">
        <v>53</v>
      </c>
      <c r="BZ91" s="21" t="s">
        <v>28</v>
      </c>
    </row>
    <row r="92" spans="1:78" ht="46.5" x14ac:dyDescent="0.25">
      <c r="A92" s="26" t="s">
        <v>2530</v>
      </c>
      <c r="B92" s="26" t="s">
        <v>174</v>
      </c>
      <c r="C92" s="27" t="s">
        <v>56</v>
      </c>
      <c r="D92" s="28"/>
      <c r="E92" s="28"/>
      <c r="F92" s="29">
        <v>1200</v>
      </c>
      <c r="G92" s="30">
        <v>12</v>
      </c>
      <c r="H92" s="31" t="s">
        <v>78</v>
      </c>
      <c r="I92" s="59">
        <v>7</v>
      </c>
      <c r="J92" s="33">
        <v>3</v>
      </c>
      <c r="K92" s="59">
        <v>6</v>
      </c>
      <c r="L92" s="33">
        <v>2</v>
      </c>
      <c r="M92" s="59">
        <v>2</v>
      </c>
      <c r="N92" s="33">
        <v>0</v>
      </c>
      <c r="O92" s="29">
        <v>-2.95</v>
      </c>
      <c r="P92" s="29">
        <v>-1.78571428571427</v>
      </c>
      <c r="Q92" s="35">
        <v>94.469947728548206</v>
      </c>
      <c r="R92" s="35">
        <v>-2.6650261357259102</v>
      </c>
      <c r="S92" s="37">
        <v>0</v>
      </c>
      <c r="T92" s="38">
        <v>2.0499999999999998</v>
      </c>
      <c r="U92" s="29">
        <v>1.49999999999999</v>
      </c>
      <c r="V92" s="29">
        <v>3.19999999999999</v>
      </c>
      <c r="W92" s="39"/>
      <c r="X92" s="83">
        <v>52</v>
      </c>
      <c r="Y92" s="72">
        <v>126</v>
      </c>
      <c r="Z92" s="17"/>
      <c r="AA92" s="26" t="s">
        <v>80</v>
      </c>
      <c r="AB92" s="41" t="s">
        <v>65</v>
      </c>
      <c r="AC92" s="42" t="str">
        <f>"" &amp; IF(AND(S92&lt;=-1.5,NOT(ISBLANK(AQ92))),"Z","")</f>
        <v/>
      </c>
      <c r="AD92" s="43" t="str">
        <f>IF(AND(ISNUMBER(BD92),VALUE(BD92)&gt;=3,VALUE(T92)&gt;=-0.5),IF(AND(VALUE(Q92)&gt;=94,VALUE(Q92)&lt;444), IF(VALUE(P92)&gt;=2,"***","**"),"*"),"")</f>
        <v/>
      </c>
      <c r="AE92" s="44"/>
      <c r="AF92" s="45" t="s">
        <v>175</v>
      </c>
      <c r="AG92" s="46" t="str">
        <f>IF(OR(F92&lt;1401,F92&gt;=1600),IF(AND(OR(AB92="*",AB92="***",AB92="E*",AB92="E***"),P92&gt;=2,T92&gt;-2.1),IF(AND(ISNUMBER(BD92),VALUE(BD92)&gt;2),"**","*"),""),"")</f>
        <v/>
      </c>
      <c r="AH92" s="30">
        <v>12</v>
      </c>
      <c r="AI92" s="84">
        <v>52</v>
      </c>
      <c r="AJ92" s="48" t="str">
        <f>IF(AND(S92&gt;=2,T92&gt;=0),IF(AND(ISNUMBER(BD92),VALUE(BD92)&gt;=3),IF(LEN(AQ92)&gt;0,"***","**"),"*"),"")</f>
        <v/>
      </c>
      <c r="AK92" s="42" t="str">
        <f>IF(AND(S92&gt;=3,AND(OR(AND(I92&lt;=7,I92-K92&gt;=3),AND(K92&lt;=7,K92-M92&gt;=3)),N92&lt;=4)),6,IF(S92&gt;=3,"3T",IF(AND(OR(AND(I92&lt;=7,I92-K92&gt;=3),AND(K92&lt;=7,K92-M92&gt;=3)),N92&lt;=4),"3P","")))</f>
        <v>3P</v>
      </c>
      <c r="AL92" s="46" t="str">
        <f>IF(OR(K92-M92&gt;=5,T92&gt;4.9,AND(K92-M92&gt;=1,T92&gt;5)),IF(P92&lt;-3,"***",IF(P92&lt;0,"**","*")),"")</f>
        <v/>
      </c>
      <c r="AM92" s="83">
        <v>52</v>
      </c>
      <c r="AN92" s="73" t="str">
        <f>IF(AND(OR(M92=1,M92=2,M92=3,M92=4),Q92&gt;=97.5),"G",IF(OR(AND(N92&lt;=3,M92&lt;8,T92&gt;-1.6,Q92&gt;=95,Q92&lt;300),AND(OR(M92=1,M92=2,M92=3),Q92&lt;97.5)),"GR",""))</f>
        <v>GR</v>
      </c>
      <c r="AO92" s="82">
        <v>1</v>
      </c>
      <c r="AP92" s="28"/>
      <c r="AQ92" s="28" t="s">
        <v>33</v>
      </c>
      <c r="AR92" s="28"/>
      <c r="AS92" s="28"/>
      <c r="AT92" s="50" t="str">
        <f>IF(LEN(AN92)&gt;0,IF(AL92="**","$",IF(AL92="***",IF(LEN(AQ92)&gt;0,"$$$","$$"), "")), "")</f>
        <v/>
      </c>
      <c r="AU92" s="48" t="str">
        <f>CONCATENATE(IF(LEN(AN92)&gt;0,IF(AND(AD92="**",AB92="*"),IF(LEN(AQ92)&gt;0,"$$$","$$"),IF(AJ92="***","$$$",IF(AND(AJ92="**",AB92="*"),"$$",IF(AND(OR(AD92="**",AD92="***"),LEN(AQ92)&gt;0),"$$","")))),IF(AND(OR(AD92="**",AD92="***"),LEN(AQ92)&gt;0),"$$","")),IF(AND(T92&lt;2,AQ92="#"),"#",""))</f>
        <v/>
      </c>
      <c r="AV92" s="48" t="str">
        <f>IF(LEN(AN92)&gt;0,IF(AG92="**","$$",IF(AG92="***","$$$",IF(AD92="***",IF(OR(AB92="***",LEN(AQ92)&gt;0),"$$$",""),""))),"")</f>
        <v/>
      </c>
      <c r="AW92" s="26" t="s">
        <v>78</v>
      </c>
      <c r="AX92" s="51">
        <v>12</v>
      </c>
      <c r="AY92" s="52">
        <v>994</v>
      </c>
      <c r="AZ92" s="24" t="s">
        <v>59</v>
      </c>
      <c r="BA92" s="29">
        <v>86.269947728548203</v>
      </c>
      <c r="BB92" s="98">
        <v>94.368614395214806</v>
      </c>
      <c r="BC92" s="54" t="s">
        <v>2531</v>
      </c>
      <c r="BD92" s="29">
        <v>2</v>
      </c>
      <c r="BE92" s="55"/>
      <c r="BF92" s="55"/>
      <c r="BG92" s="55"/>
      <c r="BH92" s="55"/>
      <c r="BI92" s="189" t="s">
        <v>2532</v>
      </c>
      <c r="BJ92" s="69" t="s">
        <v>162</v>
      </c>
      <c r="BK92" s="69" t="s">
        <v>180</v>
      </c>
      <c r="BL92" s="69" t="s">
        <v>181</v>
      </c>
      <c r="BM92" s="68" t="s">
        <v>402</v>
      </c>
      <c r="BN92" s="68"/>
      <c r="BO92" s="17"/>
      <c r="BP92" s="29">
        <v>126</v>
      </c>
      <c r="BQ92" s="82">
        <v>1</v>
      </c>
      <c r="BR92" s="56">
        <v>93.6</v>
      </c>
      <c r="BS92" s="76" t="s">
        <v>108</v>
      </c>
      <c r="BT92" s="26"/>
      <c r="BU92" s="26"/>
      <c r="BV92" s="26"/>
      <c r="BW92" s="26"/>
      <c r="BX92" s="17"/>
      <c r="BY92" s="17"/>
      <c r="BZ92" s="49" t="str">
        <f>IF(AND(S92&gt;=3,AND(OR(AND(I92&lt;=7,I92-K92&gt;=3),AND(K92&lt;=7,K92-M92&gt;=3)),N92&lt;=4)),6,IF(S92&gt;=3,"3T",IF(AND(OR(AND(I92&lt;=7,I92-K92&gt;=3),AND(K92&lt;=7,K92-M92&gt;=3)),N92&lt;=4),"3P","")))</f>
        <v>3P</v>
      </c>
    </row>
    <row r="93" spans="1:78" ht="46.5" x14ac:dyDescent="0.25">
      <c r="A93" s="26" t="s">
        <v>2530</v>
      </c>
      <c r="B93" s="26" t="s">
        <v>182</v>
      </c>
      <c r="C93" s="27" t="s">
        <v>56</v>
      </c>
      <c r="D93" s="28"/>
      <c r="E93" s="28"/>
      <c r="F93" s="29">
        <v>1200</v>
      </c>
      <c r="G93" s="30">
        <v>2</v>
      </c>
      <c r="H93" s="31" t="s">
        <v>6</v>
      </c>
      <c r="I93" s="32">
        <v>4</v>
      </c>
      <c r="J93" s="33">
        <v>1</v>
      </c>
      <c r="K93" s="32">
        <v>3</v>
      </c>
      <c r="L93" s="33">
        <v>1</v>
      </c>
      <c r="M93" s="32">
        <v>2</v>
      </c>
      <c r="N93" s="33">
        <v>0</v>
      </c>
      <c r="O93" s="29">
        <v>-4.0999999999999996</v>
      </c>
      <c r="P93" s="60">
        <v>-7.1499999999999702</v>
      </c>
      <c r="Q93" s="35">
        <v>91.797232306865197</v>
      </c>
      <c r="R93" s="35">
        <v>-4.0513838465673802</v>
      </c>
      <c r="S93" s="37">
        <v>0</v>
      </c>
      <c r="T93" s="38">
        <v>0.55000000000000004</v>
      </c>
      <c r="U93" s="29">
        <v>4.0999999999999996</v>
      </c>
      <c r="V93" s="60">
        <v>4.6500000000000004</v>
      </c>
      <c r="W93" s="39"/>
      <c r="X93" s="40">
        <v>53</v>
      </c>
      <c r="Y93" s="72">
        <v>131</v>
      </c>
      <c r="Z93" s="29">
        <v>27</v>
      </c>
      <c r="AA93" s="26" t="s">
        <v>91</v>
      </c>
      <c r="AB93" s="41" t="s">
        <v>101</v>
      </c>
      <c r="AC93" s="42" t="str">
        <f>"" &amp; IF(AND(S93&lt;=-1.5,NOT(ISBLANK(AQ93))),"Z","")</f>
        <v/>
      </c>
      <c r="AD93" s="43" t="str">
        <f>IF(AND(ISNUMBER(BD93),VALUE(BD93)&gt;=3,VALUE(T93)&gt;=-0.5),IF(AND(VALUE(Q93)&gt;=94,VALUE(Q93)&lt;444), IF(VALUE(P93)&gt;=2,"***","**"),"*"),"")</f>
        <v/>
      </c>
      <c r="AE93" s="44"/>
      <c r="AF93" s="45"/>
      <c r="AG93" s="46" t="str">
        <f>IF(OR(F93&lt;1401,F93&gt;=1600),IF(AND(OR(AB93="*",AB93="***",AB93="E*",AB93="E***"),P93&gt;=2,T93&gt;-2.1),IF(AND(ISNUMBER(BD93),VALUE(BD93)&gt;2),"**","*"),""),"")</f>
        <v/>
      </c>
      <c r="AH93" s="30">
        <v>2</v>
      </c>
      <c r="AI93" s="47">
        <v>53</v>
      </c>
      <c r="AJ93" s="48" t="str">
        <f>IF(AND(S93&gt;=2,T93&gt;=0),IF(AND(ISNUMBER(BD93),VALUE(BD93)&gt;=3),IF(LEN(AQ93)&gt;0,"***","**"),"*"),"")</f>
        <v/>
      </c>
      <c r="AK93" s="42" t="str">
        <f>IF(AND(S93&gt;=3,AND(OR(AND(I93&lt;=7,I93-K93&gt;=3),AND(K93&lt;=7,K93-M93&gt;=3)),N93&lt;=4)),6,IF(S93&gt;=3,"3T",IF(AND(OR(AND(I93&lt;=7,I93-K93&gt;=3),AND(K93&lt;=7,K93-M93&gt;=3)),N93&lt;=4),"3P","")))</f>
        <v/>
      </c>
      <c r="AL93" s="46" t="str">
        <f>IF(OR(K93-M93&gt;=5,T93&gt;4.9,AND(K93-M93&gt;=1,T93&gt;5)),IF(P93&lt;-3,"***",IF(P93&lt;0,"**","*")),"")</f>
        <v/>
      </c>
      <c r="AM93" s="40">
        <v>53</v>
      </c>
      <c r="AN93" s="137" t="str">
        <f>IF(AND(OR(M93=1,M93=2,M93=3,M93=4),Q93&gt;=97.5),"G",IF(OR(AND(N93&lt;=3,M93&lt;8,T93&gt;-1.6,Q93&gt;=95,Q93&lt;300),AND(OR(M93=1,M93=2,M93=3),Q93&lt;97.5)),"GR",""))</f>
        <v>GR</v>
      </c>
      <c r="AO93" s="82">
        <v>2</v>
      </c>
      <c r="AP93" s="28"/>
      <c r="AQ93" s="28"/>
      <c r="AR93" s="28"/>
      <c r="AS93" s="28"/>
      <c r="AT93" s="50" t="str">
        <f>IF(LEN(AN93)&gt;0,IF(AL93="**","$",IF(AL93="***",IF(LEN(AQ93)&gt;0,"$$$","$$"), "")), "")</f>
        <v/>
      </c>
      <c r="AU93" s="48" t="str">
        <f>CONCATENATE(IF(LEN(AN93)&gt;0,IF(AND(AD93="**",AB93="*"),IF(LEN(AQ93)&gt;0,"$$$","$$"),IF(AJ93="***","$$$",IF(AND(AJ93="**",AB93="*"),"$$",IF(AND(OR(AD93="**",AD93="***"),LEN(AQ93)&gt;0),"$$","")))),IF(AND(OR(AD93="**",AD93="***"),LEN(AQ93)&gt;0),"$$","")),IF(AND(T93&lt;2,AQ93="#"),"#",""))</f>
        <v/>
      </c>
      <c r="AV93" s="48" t="str">
        <f>IF(LEN(AN93)&gt;0,IF(AG93="**","$$",IF(AG93="***","$$$",IF(AD93="***",IF(OR(AB93="***",LEN(AQ93)&gt;0),"$$$",""),""))),"")</f>
        <v/>
      </c>
      <c r="AW93" s="26" t="s">
        <v>6</v>
      </c>
      <c r="AX93" s="74">
        <v>4.3</v>
      </c>
      <c r="AY93" s="79">
        <v>993</v>
      </c>
      <c r="AZ93" s="24" t="s">
        <v>59</v>
      </c>
      <c r="BA93" s="29">
        <v>83.4972323068652</v>
      </c>
      <c r="BB93" s="136">
        <v>95.097232306865195</v>
      </c>
      <c r="BC93" s="54" t="s">
        <v>2533</v>
      </c>
      <c r="BD93" s="29">
        <v>1</v>
      </c>
      <c r="BE93" s="55"/>
      <c r="BF93" s="55"/>
      <c r="BG93" s="55"/>
      <c r="BH93" s="55"/>
      <c r="BI93" s="188" t="s">
        <v>2534</v>
      </c>
      <c r="BJ93" s="69" t="s">
        <v>181</v>
      </c>
      <c r="BK93" s="68" t="s">
        <v>402</v>
      </c>
      <c r="BL93" s="69" t="s">
        <v>180</v>
      </c>
      <c r="BM93" s="68" t="s">
        <v>186</v>
      </c>
      <c r="BN93" s="68"/>
      <c r="BO93" s="17"/>
      <c r="BP93" s="29">
        <v>131</v>
      </c>
      <c r="BQ93" s="82">
        <v>2</v>
      </c>
      <c r="BR93" s="56">
        <v>93.65</v>
      </c>
      <c r="BS93" s="57" t="s">
        <v>75</v>
      </c>
      <c r="BT93" s="26"/>
      <c r="BU93" s="26"/>
      <c r="BV93" s="26"/>
      <c r="BW93" s="26"/>
      <c r="BX93" s="17"/>
      <c r="BY93" s="17"/>
      <c r="BZ93" s="49" t="str">
        <f>IF(AND(S93&gt;=3,AND(OR(AND(I93&lt;=7,I93-K93&gt;=3),AND(K93&lt;=7,K93-M93&gt;=3)),N93&lt;=4)),6,IF(S93&gt;=3,"3T",IF(AND(OR(AND(I93&lt;=7,I93-K93&gt;=3),AND(K93&lt;=7,K93-M93&gt;=3)),N93&lt;=4),"3P","")))</f>
        <v/>
      </c>
    </row>
    <row r="94" spans="1:78" ht="18" customHeight="1" x14ac:dyDescent="0.25">
      <c r="A94" s="162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  <c r="Z94" s="155"/>
      <c r="AA94" s="155"/>
      <c r="AB94" s="155"/>
      <c r="AC94" s="155"/>
      <c r="AD94" s="155"/>
      <c r="AE94" s="155"/>
      <c r="AF94" s="155"/>
      <c r="AG94" s="155"/>
      <c r="AH94" s="155"/>
      <c r="AI94" s="155"/>
      <c r="AJ94" s="155"/>
      <c r="AK94" s="155"/>
      <c r="AL94" s="155"/>
      <c r="AM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  <c r="BR94" s="155"/>
      <c r="BS94" s="155"/>
      <c r="BT94" s="155"/>
      <c r="BU94" s="155"/>
      <c r="BV94" s="155"/>
      <c r="BW94" s="155"/>
      <c r="BX94" s="155"/>
      <c r="BY94" s="17"/>
      <c r="BZ94" s="49"/>
    </row>
    <row r="95" spans="1:78" ht="46.5" x14ac:dyDescent="0.25">
      <c r="A95" s="26" t="s">
        <v>2530</v>
      </c>
      <c r="B95" s="26" t="s">
        <v>187</v>
      </c>
      <c r="C95" s="27" t="s">
        <v>56</v>
      </c>
      <c r="D95" s="28"/>
      <c r="E95" s="28"/>
      <c r="F95" s="58">
        <v>1400</v>
      </c>
      <c r="G95" s="80">
        <v>13</v>
      </c>
      <c r="H95" s="31" t="s">
        <v>6</v>
      </c>
      <c r="I95" s="59">
        <v>2</v>
      </c>
      <c r="J95" s="33">
        <v>0</v>
      </c>
      <c r="K95" s="59">
        <v>2</v>
      </c>
      <c r="L95" s="33">
        <v>0</v>
      </c>
      <c r="M95" s="59">
        <v>3</v>
      </c>
      <c r="N95" s="33">
        <v>0</v>
      </c>
      <c r="O95" s="29">
        <v>-0.89999999999999902</v>
      </c>
      <c r="P95" s="60">
        <v>-3.9312499999999799</v>
      </c>
      <c r="Q95" s="35">
        <v>95.879398626079094</v>
      </c>
      <c r="R95" s="35">
        <v>-1.86030068696041</v>
      </c>
      <c r="S95" s="37">
        <v>0</v>
      </c>
      <c r="T95" s="38">
        <v>0</v>
      </c>
      <c r="U95" s="29">
        <v>2.5</v>
      </c>
      <c r="V95" s="60">
        <v>2.5</v>
      </c>
      <c r="W95" s="39"/>
      <c r="X95" s="40">
        <v>55</v>
      </c>
      <c r="Y95" s="72">
        <v>132</v>
      </c>
      <c r="Z95" s="87">
        <v>43</v>
      </c>
      <c r="AA95" s="109" t="s">
        <v>119</v>
      </c>
      <c r="AB95" s="41" t="s">
        <v>101</v>
      </c>
      <c r="AC95" s="42" t="str">
        <f>"i" &amp; IF(AND(S95&lt;=-1.5,NOT(ISBLANK(AQ95))),"Z","")</f>
        <v>i</v>
      </c>
      <c r="AD95" s="43" t="str">
        <f>IF(AND(ISNUMBER(BD95),VALUE(BD95)&gt;=3,VALUE(T95)&gt;=-0.5),IF(AND(VALUE(Q95)&gt;=94,VALUE(Q95)&lt;444), IF(VALUE(P95)&gt;=2,"***","**"),"*"),"")</f>
        <v/>
      </c>
      <c r="AE95" s="44"/>
      <c r="AF95" s="45"/>
      <c r="AG95" s="46" t="str">
        <f>IF(OR(F95&lt;1401,F95&gt;=1600),IF(AND(OR(AB95="*",AB95="***",AB95="E*",AB95="E***"),P95&gt;=2,T95&gt;-2.1),IF(AND(ISNUMBER(BD95),VALUE(BD95)&gt;2),"**","*"),""),"")</f>
        <v/>
      </c>
      <c r="AH95" s="30">
        <v>13</v>
      </c>
      <c r="AI95" s="47">
        <v>55</v>
      </c>
      <c r="AJ95" s="48" t="str">
        <f>IF(AND(S95&gt;=2,T95&gt;=0),IF(AND(ISNUMBER(BD95),VALUE(BD95)&gt;=3),IF(LEN(AQ95)&gt;0,"***","**"),"*"),"")</f>
        <v/>
      </c>
      <c r="AK95" s="42" t="str">
        <f>IF(AND(S95&gt;=3,AND(OR(AND(I95&lt;=7,I95-K95&gt;=3),AND(K95&lt;=7,K95-M95&gt;=3)),N95&lt;=4)),6,IF(S95&gt;=3,"3T",IF(AND(OR(AND(I95&lt;=7,I95-K95&gt;=3),AND(K95&lt;=7,K95-M95&gt;=3)),N95&lt;=4),"3P","")))</f>
        <v/>
      </c>
      <c r="AL95" s="46" t="str">
        <f>IF(OR(K95-M95&gt;=5,T95&gt;4.9,AND(K95-M95&gt;=1,T95&gt;5)),IF(P95&lt;-3,"***",IF(P95&lt;0,"**","*")),"")</f>
        <v/>
      </c>
      <c r="AM95" s="40">
        <v>55</v>
      </c>
      <c r="AN95" s="81" t="str">
        <f>IF(AND(OR(M95=1,M95=2,M95=3,M95=4),Q95&gt;=97.5),"G",IF(OR(AND(N95&lt;=3,M95&lt;8,T95&gt;-1.6,Q95&gt;=95,Q95&lt;300),AND(OR(M95=1,M95=2,M95=3),Q95&lt;97.5)),"GR",""))</f>
        <v>GR</v>
      </c>
      <c r="AO95" s="29">
        <v>0</v>
      </c>
      <c r="AP95" s="28"/>
      <c r="AQ95" s="28"/>
      <c r="AR95" s="28"/>
      <c r="AS95" s="28"/>
      <c r="AT95" s="50" t="str">
        <f>IF(LEN(AN95)&gt;0,IF(AL95="**","$",IF(AL95="***",IF(LEN(AQ95)&gt;0,"$$$","$$"), "")), "")</f>
        <v/>
      </c>
      <c r="AU95" s="48" t="str">
        <f>CONCATENATE(IF(LEN(AN95)&gt;0,IF(AND(AD95="**",AB95="*"),IF(LEN(AQ95)&gt;0,"$$$","$$"),IF(AJ95="***","$$$",IF(AND(AJ95="**",AB95="*"),"$$",IF(AND(OR(AD95="**",AD95="***"),LEN(AQ95)&gt;0),"$$","")))),IF(AND(OR(AD95="**",AD95="***"),LEN(AQ95)&gt;0),"$$","")),IF(AND(T95&lt;2,AQ95="#"),"#",""))</f>
        <v/>
      </c>
      <c r="AV95" s="48" t="str">
        <f>IF(LEN(AN95)&gt;0,IF(AG95="**","$$",IF(AG95="***","$$$",IF(AD95="***",IF(OR(AB95="***",LEN(AQ95)&gt;0),"$$$",""),""))),"")</f>
        <v/>
      </c>
      <c r="AW95" s="26" t="s">
        <v>6</v>
      </c>
      <c r="AX95" s="51">
        <v>4.7</v>
      </c>
      <c r="AY95" s="52">
        <v>1002</v>
      </c>
      <c r="AZ95" s="24" t="s">
        <v>59</v>
      </c>
      <c r="BA95" s="29">
        <v>89.079398626079197</v>
      </c>
      <c r="BB95" s="66">
        <v>99.746065292745797</v>
      </c>
      <c r="BC95" s="54" t="s">
        <v>2225</v>
      </c>
      <c r="BD95" s="29">
        <v>2</v>
      </c>
      <c r="BE95" s="55"/>
      <c r="BF95" s="55"/>
      <c r="BG95" s="55"/>
      <c r="BH95" s="55"/>
      <c r="BI95" s="190" t="s">
        <v>2346</v>
      </c>
      <c r="BJ95" s="68" t="s">
        <v>181</v>
      </c>
      <c r="BK95" s="68" t="s">
        <v>402</v>
      </c>
      <c r="BL95" s="68" t="s">
        <v>190</v>
      </c>
      <c r="BM95" s="68" t="s">
        <v>163</v>
      </c>
      <c r="BN95" s="68"/>
      <c r="BO95" s="17"/>
      <c r="BP95" s="29">
        <v>132</v>
      </c>
      <c r="BQ95" s="29">
        <v>0</v>
      </c>
      <c r="BR95" s="56">
        <v>99.45</v>
      </c>
      <c r="BS95" s="57" t="s">
        <v>61</v>
      </c>
      <c r="BT95" s="26"/>
      <c r="BU95" s="26"/>
      <c r="BV95" s="26"/>
      <c r="BW95" s="26"/>
      <c r="BX95" s="17"/>
      <c r="BY95" s="17"/>
      <c r="BZ95" s="49" t="str">
        <f>IF(AND(S95&gt;=3,AND(OR(AND(I95&lt;=7,I95-K95&gt;=3),AND(K95&lt;=7,K95-M95&gt;=3)),N95&lt;=4)),6,IF(S95&gt;=3,"3T",IF(AND(OR(AND(I95&lt;=7,I95-K95&gt;=3),AND(K95&lt;=7,K95-M95&gt;=3)),N95&lt;=4),"3P","")))</f>
        <v/>
      </c>
    </row>
    <row r="96" spans="1:78" ht="46.5" x14ac:dyDescent="0.25">
      <c r="A96" s="26" t="s">
        <v>2530</v>
      </c>
      <c r="B96" s="26" t="s">
        <v>567</v>
      </c>
      <c r="C96" s="27" t="s">
        <v>417</v>
      </c>
      <c r="D96" s="28"/>
      <c r="E96" s="28"/>
      <c r="F96" s="58">
        <v>1400</v>
      </c>
      <c r="G96" s="80">
        <v>2</v>
      </c>
      <c r="H96" s="31" t="s">
        <v>6</v>
      </c>
      <c r="I96" s="32">
        <v>9</v>
      </c>
      <c r="J96" s="33">
        <v>5</v>
      </c>
      <c r="K96" s="32">
        <v>6</v>
      </c>
      <c r="L96" s="33">
        <v>2</v>
      </c>
      <c r="M96" s="32">
        <v>1</v>
      </c>
      <c r="N96" s="33">
        <v>0</v>
      </c>
      <c r="O96" s="29">
        <v>-0.10000000000001601</v>
      </c>
      <c r="P96" s="29">
        <v>3.0000000000001099E-2</v>
      </c>
      <c r="Q96" s="36">
        <v>101.30144827626</v>
      </c>
      <c r="R96" s="36">
        <v>0.65072413812984597</v>
      </c>
      <c r="S96" s="37">
        <v>2</v>
      </c>
      <c r="T96" s="38">
        <v>2.5</v>
      </c>
      <c r="U96" s="29">
        <v>0</v>
      </c>
      <c r="V96" s="29">
        <v>1.99999999999999</v>
      </c>
      <c r="W96" s="39"/>
      <c r="X96" s="40">
        <v>56</v>
      </c>
      <c r="Y96" s="72">
        <v>132</v>
      </c>
      <c r="Z96" s="29">
        <v>21</v>
      </c>
      <c r="AA96" s="26" t="s">
        <v>80</v>
      </c>
      <c r="AB96" s="41" t="s">
        <v>65</v>
      </c>
      <c r="AC96" s="42" t="str">
        <f>"i" &amp; IF(AND(S96&lt;=-1.5,NOT(ISBLANK(AQ96))),"Z","")</f>
        <v>i</v>
      </c>
      <c r="AD96" s="43" t="str">
        <f>IF(AND(ISNUMBER(BD96),VALUE(BD96)&gt;=3,VALUE(T96)&gt;=-0.5),IF(AND(VALUE(Q96)&gt;=94,VALUE(Q96)&lt;444), IF(VALUE(P96)&gt;=2,"***","**"),"*"),"")</f>
        <v/>
      </c>
      <c r="AE96" s="48" t="str">
        <f>IF(AND(BD96&gt;2,OR(ISNUMBER(SEARCH("P",AA96)),ISNUMBER(SEARCH("EP",AA96)),ISNUMBER(SEARCH("E",AA96)))),"WP@",IF(BD96&gt;2,"W@",IF(OR(ISNUMBER(SEARCH("P",AA96)),ISNUMBER(SEARCH("EP",AA96)),ISNUMBER(SEARCH("E",AA96))),"P@","@")))</f>
        <v>@</v>
      </c>
      <c r="AF96" s="45" t="s">
        <v>681</v>
      </c>
      <c r="AG96" s="46" t="str">
        <f>IF(OR(F96&lt;1401,F96&gt;=1600),IF(AND(OR(AB96="*",AB96="***",AB96="E*",AB96="E***"),P96&gt;=2,T96&gt;-2.1),IF(AND(ISNUMBER(BD96),VALUE(BD96)&gt;2),"**","*"),""),"")</f>
        <v/>
      </c>
      <c r="AH96" s="30">
        <v>2</v>
      </c>
      <c r="AI96" s="47">
        <v>56</v>
      </c>
      <c r="AJ96" s="48" t="str">
        <f>IF(AND(S96&gt;=2,T96&gt;=0),IF(AND(ISNUMBER(BD96),VALUE(BD96)&gt;=3),IF(LEN(AQ96)&gt;0,"***","**"),"*"),"")</f>
        <v>*</v>
      </c>
      <c r="AK96" s="42" t="str">
        <f>IF(AND(S96&gt;=3,AND(OR(AND(I96&lt;=7,I96-K96&gt;=3),AND(K96&lt;=7,K96-M96&gt;=3)),N96&lt;=4)),6,IF(S96&gt;=3,"3T",IF(AND(OR(AND(I96&lt;=7,I96-K96&gt;=3),AND(K96&lt;=7,K96-M96&gt;=3)),N96&lt;=4),"3P","")))</f>
        <v>3P</v>
      </c>
      <c r="AL96" s="46" t="str">
        <f>IF(OR(K96-M96&gt;=5,T96&gt;4.9,AND(K96-M96&gt;=1,T96&gt;5)),IF(P96&lt;-3,"***",IF(P96&lt;0,"**","*")),"")</f>
        <v>*</v>
      </c>
      <c r="AM96" s="40">
        <v>56</v>
      </c>
      <c r="AN96" s="144" t="str">
        <f>IF(AND(OR(M96=1,M96=2,M96=3,M96=4),Q96&gt;=97.5),"G",IF(OR(AND(N96&lt;=3,M96&lt;8,T96&gt;-1.6,Q96&gt;=95,Q96&lt;300),AND(OR(M96=1,M96=2,M96=3),Q96&lt;97.5)),"GR",""))</f>
        <v>G</v>
      </c>
      <c r="AO96" s="29">
        <v>0</v>
      </c>
      <c r="AP96" s="28"/>
      <c r="AQ96" s="28"/>
      <c r="AR96" s="28"/>
      <c r="AS96" s="28"/>
      <c r="AT96" s="50" t="str">
        <f>IF(LEN(AN96)&gt;0,IF(AL96="**","$",IF(AL96="***",IF(LEN(AQ96)&gt;0,"$$$","$$"), "")), "")</f>
        <v/>
      </c>
      <c r="AU96" s="48" t="str">
        <f>CONCATENATE(IF(LEN(AN96)&gt;0,IF(AND(AD96="**",AB96="*"),IF(LEN(AQ96)&gt;0,"$$$","$$"),IF(AJ96="***","$$$",IF(AND(AJ96="**",AB96="*"),"$$",IF(AND(OR(AD96="**",AD96="***"),LEN(AQ96)&gt;0),"$$","")))),IF(AND(OR(AD96="**",AD96="***"),LEN(AQ96)&gt;0),"$$","")),IF(AND(T96&lt;2,AQ96="#"),"#",""))</f>
        <v/>
      </c>
      <c r="AV96" s="48" t="str">
        <f>IF(LEN(AN96)&gt;0,IF(AG96="**","$$",IF(AG96="***","$$$",IF(AD96="***",IF(OR(AB96="***",LEN(AQ96)&gt;0),"$$$",""),""))),"")</f>
        <v/>
      </c>
      <c r="AW96" s="26" t="s">
        <v>6</v>
      </c>
      <c r="AX96" s="51">
        <v>3.7</v>
      </c>
      <c r="AY96" s="52">
        <v>1015</v>
      </c>
      <c r="AZ96" s="24" t="s">
        <v>59</v>
      </c>
      <c r="BA96" s="29">
        <v>94.301448276259705</v>
      </c>
      <c r="BB96" s="66">
        <v>104.96811494292599</v>
      </c>
      <c r="BC96" s="54" t="s">
        <v>2535</v>
      </c>
      <c r="BD96" s="29">
        <v>1</v>
      </c>
      <c r="BE96" s="100">
        <v>18.117647058823501</v>
      </c>
      <c r="BF96" s="101">
        <v>47.826086956521699</v>
      </c>
      <c r="BG96" s="102">
        <v>425</v>
      </c>
      <c r="BH96" s="102">
        <v>23</v>
      </c>
      <c r="BI96" s="191" t="s">
        <v>2011</v>
      </c>
      <c r="BJ96" s="68" t="s">
        <v>74</v>
      </c>
      <c r="BK96" s="68" t="s">
        <v>1259</v>
      </c>
      <c r="BL96" s="68" t="s">
        <v>1260</v>
      </c>
      <c r="BM96" s="68" t="s">
        <v>442</v>
      </c>
      <c r="BN96" s="68"/>
      <c r="BO96" s="17"/>
      <c r="BP96" s="29">
        <v>132</v>
      </c>
      <c r="BQ96" s="29">
        <v>0</v>
      </c>
      <c r="BR96" s="56">
        <v>96.85</v>
      </c>
      <c r="BS96" s="76" t="s">
        <v>88</v>
      </c>
      <c r="BT96" s="26"/>
      <c r="BU96" s="26"/>
      <c r="BV96" s="49" t="str">
        <f>IF(AND(BD96&gt;2,OR(ISNUMBER(SEARCH("P",AA96)),ISNUMBER(SEARCH("EP",AA96)),ISNUMBER(SEARCH("E",AA96)))),"WP@",IF(BD96&gt;2,"W@",IF(OR(ISNUMBER(SEARCH("P",AA96)),ISNUMBER(SEARCH("EP",AA96)),ISNUMBER(SEARCH("E",AA96))),"P@","@")))</f>
        <v>@</v>
      </c>
      <c r="BW96" s="26"/>
      <c r="BX96" s="17"/>
      <c r="BY96" s="17"/>
      <c r="BZ96" s="49" t="str">
        <f>IF(AND(S96&gt;=3,AND(OR(AND(I96&lt;=7,I96-K96&gt;=3),AND(K96&lt;=7,K96-M96&gt;=3)),N96&lt;=4)),6,IF(S96&gt;=3,"3T",IF(AND(OR(AND(I96&lt;=7,I96-K96&gt;=3),AND(K96&lt;=7,K96-M96&gt;=3)),N96&lt;=4),"3P","")))</f>
        <v>3P</v>
      </c>
    </row>
    <row r="97" spans="1:78" ht="30" customHeight="1" x14ac:dyDescent="0.25">
      <c r="A97" s="156" t="s">
        <v>152</v>
      </c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  <c r="Z97" s="155"/>
      <c r="AA97" s="155"/>
      <c r="AB97" s="155"/>
      <c r="AC97" s="155"/>
      <c r="AD97" s="155"/>
      <c r="AE97" s="155"/>
      <c r="AF97" s="155"/>
      <c r="AG97" s="155"/>
      <c r="AH97" s="155"/>
      <c r="AI97" s="155"/>
      <c r="AJ97" s="155"/>
      <c r="AK97" s="155"/>
      <c r="AL97" s="155"/>
      <c r="AM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  <c r="BR97" s="155"/>
      <c r="BS97" s="155"/>
      <c r="BT97" s="155"/>
      <c r="BU97" s="155"/>
      <c r="BV97" s="155"/>
      <c r="BW97" s="155"/>
      <c r="BX97" s="155"/>
      <c r="BY97" s="17"/>
      <c r="BZ97" s="49"/>
    </row>
    <row r="98" spans="1:78" ht="46.5" x14ac:dyDescent="0.25">
      <c r="A98" s="26" t="s">
        <v>2530</v>
      </c>
      <c r="B98" s="110" t="s">
        <v>281</v>
      </c>
      <c r="C98" s="27" t="s">
        <v>352</v>
      </c>
      <c r="D98" s="28"/>
      <c r="E98" s="28"/>
      <c r="F98" s="58">
        <v>1400</v>
      </c>
      <c r="G98" s="30">
        <v>10</v>
      </c>
      <c r="H98" s="31" t="s">
        <v>6</v>
      </c>
      <c r="I98" s="59">
        <v>2</v>
      </c>
      <c r="J98" s="33">
        <v>1</v>
      </c>
      <c r="K98" s="59">
        <v>2</v>
      </c>
      <c r="L98" s="33">
        <v>0</v>
      </c>
      <c r="M98" s="59">
        <v>2</v>
      </c>
      <c r="N98" s="33">
        <v>2</v>
      </c>
      <c r="O98" s="29">
        <v>-0.79999999999998295</v>
      </c>
      <c r="P98" s="29">
        <v>-0.82500000000001705</v>
      </c>
      <c r="Q98" s="36">
        <v>102.92255957793699</v>
      </c>
      <c r="R98" s="36">
        <v>3.26127978896871</v>
      </c>
      <c r="S98" s="37">
        <v>1</v>
      </c>
      <c r="T98" s="61">
        <v>-2.15</v>
      </c>
      <c r="U98" s="29">
        <v>4.45</v>
      </c>
      <c r="V98" s="29">
        <v>2.85</v>
      </c>
      <c r="W98" s="39" t="s">
        <v>79</v>
      </c>
      <c r="X98" s="40">
        <v>62</v>
      </c>
      <c r="Y98" s="72">
        <v>121</v>
      </c>
      <c r="Z98" s="29">
        <v>28</v>
      </c>
      <c r="AA98" s="85" t="s">
        <v>119</v>
      </c>
      <c r="AB98" s="41" t="s">
        <v>32</v>
      </c>
      <c r="AC98" s="42" t="str">
        <f>"i" &amp; IF(AND(S98&lt;=-1.5,NOT(ISBLANK(AQ98))),"Z","")</f>
        <v>i</v>
      </c>
      <c r="AD98" s="43" t="str">
        <f>IF(AND(ISNUMBER(BD98),VALUE(BD98)&gt;=3,VALUE(T98)&gt;=-0.5),IF(AND(VALUE(Q98)&gt;=94,VALUE(Q98)&lt;444), IF(VALUE(P98)&gt;=2,"***","**"),"*"),"")</f>
        <v/>
      </c>
      <c r="AE98" s="44"/>
      <c r="AF98" s="45"/>
      <c r="AG98" s="63" t="str">
        <f>IF(OR(F98&lt;1401,F98&gt;=1600),IF(AND(OR(AB98="*",AB98="***",AB98="E*",AB98="E***"),P98&gt;=2,T98&gt;-2.1),IF(AND(ISNUMBER(BD98),VALUE(BD98)&gt;2),"**","*"),""),"")</f>
        <v/>
      </c>
      <c r="AH98" s="30">
        <v>10</v>
      </c>
      <c r="AI98" s="47">
        <v>62</v>
      </c>
      <c r="AJ98" s="48" t="str">
        <f>IF(AND(S98&gt;=2,T98&gt;=0),IF(AND(ISNUMBER(BD98),VALUE(BD98)&gt;=3),IF(LEN(AQ98)&gt;0,"***","**"),"*"),"")</f>
        <v/>
      </c>
      <c r="AK98" s="42" t="str">
        <f>IF(AND(S98&gt;=3,AND(OR(AND(I98&lt;=7,I98-K98&gt;=3),AND(K98&lt;=7,K98-M98&gt;=3)),N98&lt;=4)),6,IF(S98&gt;=3,"3T",IF(AND(OR(AND(I98&lt;=7,I98-K98&gt;=3),AND(K98&lt;=7,K98-M98&gt;=3)),N98&lt;=4),"3P","")))</f>
        <v/>
      </c>
      <c r="AL98" s="46" t="str">
        <f>IF(OR(K98-M98&gt;=5,T98&gt;4.9,AND(K98-M98&gt;=1,T98&gt;5)),IF(P98&lt;-3,"***",IF(P98&lt;0,"**","*")),"")</f>
        <v/>
      </c>
      <c r="AM98" s="40">
        <v>62</v>
      </c>
      <c r="AN98" s="103" t="str">
        <f>CONCATENATE(IF(AND(OR(M98=1,M98=2,M98=3,M98=4),Q98&gt;=97.5),"G",IF(OR(AND(N98&lt;=3,M98&lt;8,T98&gt;-1.6,Q98&gt;=95,Q98&lt;300),AND(OR(M98=1,M98=2,M98=3),Q98&lt;97.5)),"GR","")),"*")</f>
        <v>G*</v>
      </c>
      <c r="AO98" s="29">
        <v>0</v>
      </c>
      <c r="AP98" s="28" t="s">
        <v>32</v>
      </c>
      <c r="AQ98" s="28"/>
      <c r="AR98" s="28"/>
      <c r="AS98" s="28"/>
      <c r="AT98" s="50" t="str">
        <f>IF(LEN(AN98)&gt;0,IF(AL98="**","$",IF(AL98="***",IF(LEN(AQ98)&gt;0,"$$$","$$"), "")), "")</f>
        <v/>
      </c>
      <c r="AU98" s="48" t="str">
        <f>CONCATENATE(IF(LEN(AN98)&gt;0,IF(AND(AD98="**",AB98="*"),IF(LEN(AQ98)&gt;0,"$$$","$$"),IF(AJ98="***","$$$",IF(AND(AJ98="**",AB98="*"),"$$",IF(AND(OR(AD98="**",AD98="***"),LEN(AQ98)&gt;0),"$$","")))),IF(AND(OR(AD98="**",AD98="***"),LEN(AQ98)&gt;0),"$$","")),IF(AND(T98&lt;2,AQ98="#"),"#",""))</f>
        <v/>
      </c>
      <c r="AV98" s="48" t="str">
        <f>IF(LEN(AN98)&gt;0,IF(AG98="**","$$",IF(AG98="***","$$$",IF(AD98="***",IF(OR(AB98="***",LEN(AQ98)&gt;0),"$$$",""),""))),"")</f>
        <v/>
      </c>
      <c r="AW98" s="26" t="s">
        <v>6</v>
      </c>
      <c r="AX98" s="51">
        <v>4.0999999999999996</v>
      </c>
      <c r="AY98" s="52">
        <v>997</v>
      </c>
      <c r="AZ98" s="24" t="s">
        <v>59</v>
      </c>
      <c r="BA98" s="29">
        <v>96.5</v>
      </c>
      <c r="BB98" s="66">
        <v>97.8333333333333</v>
      </c>
      <c r="BC98" s="54" t="s">
        <v>2536</v>
      </c>
      <c r="BD98" s="29">
        <v>2</v>
      </c>
      <c r="BE98" s="100">
        <v>27.348066298342498</v>
      </c>
      <c r="BF98" s="101">
        <v>56.906077348066297</v>
      </c>
      <c r="BG98" s="102">
        <v>362</v>
      </c>
      <c r="BH98" s="102">
        <v>362</v>
      </c>
      <c r="BI98" s="190" t="s">
        <v>2537</v>
      </c>
      <c r="BJ98" s="68" t="s">
        <v>1076</v>
      </c>
      <c r="BK98" s="68" t="s">
        <v>1077</v>
      </c>
      <c r="BL98" s="68" t="s">
        <v>1078</v>
      </c>
      <c r="BM98" s="68" t="s">
        <v>1079</v>
      </c>
      <c r="BN98" s="68"/>
      <c r="BO98" s="17"/>
      <c r="BP98" s="29">
        <v>121</v>
      </c>
      <c r="BQ98" s="29">
        <v>0</v>
      </c>
      <c r="BR98" s="56">
        <v>98.85</v>
      </c>
      <c r="BS98" s="57" t="s">
        <v>803</v>
      </c>
      <c r="BT98" s="26"/>
      <c r="BU98" s="26"/>
      <c r="BV98" s="26"/>
      <c r="BW98" s="26" t="s">
        <v>79</v>
      </c>
      <c r="BX98" s="17"/>
      <c r="BY98" s="17"/>
      <c r="BZ98" s="49" t="str">
        <f>IF(AND(S98&gt;=3,AND(OR(AND(I98&lt;=7,I98-K98&gt;=3),AND(K98&lt;=7,K98-M98&gt;=3)),N98&lt;=4)),6,IF(S98&gt;=3,"3T",IF(AND(OR(AND(I98&lt;=7,I98-K98&gt;=3),AND(K98&lt;=7,K98-M98&gt;=3)),N98&lt;=4),"3P","")))</f>
        <v/>
      </c>
    </row>
    <row r="99" spans="1:78" ht="18.75" customHeight="1" x14ac:dyDescent="0.25">
      <c r="A99" s="17"/>
      <c r="B99" s="164" t="s">
        <v>58</v>
      </c>
      <c r="C99" s="164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65" t="s">
        <v>540</v>
      </c>
      <c r="R99" s="165"/>
      <c r="S99" s="17"/>
      <c r="T99" s="121" t="s">
        <v>450</v>
      </c>
      <c r="U99" s="17"/>
      <c r="V99" s="17"/>
      <c r="W99" s="17"/>
      <c r="X99" s="91">
        <v>63</v>
      </c>
      <c r="Y99" s="113" t="s">
        <v>618</v>
      </c>
      <c r="Z99" s="95">
        <v>14</v>
      </c>
      <c r="AA99" s="104">
        <v>3</v>
      </c>
      <c r="AB99" s="17"/>
      <c r="AC99" s="17"/>
      <c r="AD99" s="17"/>
      <c r="AE99" s="17"/>
      <c r="AF99" s="17"/>
      <c r="AG99" s="17"/>
      <c r="AH99" s="17"/>
      <c r="AI99" s="91">
        <v>63</v>
      </c>
      <c r="AJ99" s="17"/>
      <c r="AK99" s="17"/>
      <c r="AL99" s="17"/>
      <c r="AM99" s="91">
        <v>63</v>
      </c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4">
        <v>9.6</v>
      </c>
      <c r="AY99" s="95">
        <v>989</v>
      </c>
      <c r="AZ99" s="17"/>
      <c r="BA99" s="17"/>
      <c r="BB99" s="17"/>
      <c r="BC99" s="17"/>
      <c r="BD99" s="17"/>
      <c r="BE99" s="17"/>
      <c r="BF99" s="17"/>
      <c r="BG99" s="17"/>
      <c r="BH99" s="17"/>
      <c r="BI99" s="187"/>
      <c r="BJ99" s="17"/>
      <c r="BK99" s="17"/>
      <c r="BL99" s="17"/>
      <c r="BM99" s="17"/>
      <c r="BN99" s="17"/>
      <c r="BO99" s="17"/>
      <c r="BP99" s="113" t="s">
        <v>618</v>
      </c>
      <c r="BQ99" s="17"/>
      <c r="BR99" s="17"/>
      <c r="BS99" s="17"/>
      <c r="BT99" s="17"/>
      <c r="BU99" s="17"/>
      <c r="BV99" s="17"/>
      <c r="BW99" s="17"/>
      <c r="BX99" s="29">
        <v>0</v>
      </c>
      <c r="BY99" s="26" t="s">
        <v>149</v>
      </c>
      <c r="BZ99" s="17"/>
    </row>
    <row r="100" spans="1:78" x14ac:dyDescent="0.25">
      <c r="A100" s="17"/>
      <c r="B100" s="164"/>
      <c r="C100" s="164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68" t="s">
        <v>2538</v>
      </c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  <c r="AK100" s="168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67"/>
      <c r="AY100" s="105" t="s">
        <v>147</v>
      </c>
      <c r="AZ100" s="17"/>
      <c r="BA100" s="17"/>
      <c r="BB100" s="17"/>
      <c r="BC100" s="17"/>
      <c r="BD100" s="17"/>
      <c r="BE100" s="17"/>
      <c r="BF100" s="17"/>
      <c r="BG100" s="17"/>
      <c r="BH100" s="17"/>
      <c r="BI100" s="18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</row>
    <row r="101" spans="1:78" ht="30" customHeight="1" x14ac:dyDescent="0.25">
      <c r="A101" s="152" t="s">
        <v>2539</v>
      </c>
      <c r="B101" s="153"/>
      <c r="C101" s="153"/>
      <c r="D101" s="153"/>
      <c r="E101" s="153"/>
      <c r="F101" s="153"/>
      <c r="G101" s="153"/>
      <c r="H101" s="153"/>
      <c r="I101" s="153"/>
      <c r="J101" s="153"/>
      <c r="K101" s="153"/>
      <c r="L101" s="153"/>
      <c r="M101" s="153"/>
      <c r="N101" s="153"/>
      <c r="O101" s="153"/>
      <c r="P101" s="153"/>
      <c r="Q101" s="153"/>
      <c r="R101" s="153"/>
      <c r="S101" s="153"/>
      <c r="T101" s="153"/>
      <c r="U101" s="153"/>
      <c r="V101" s="153"/>
      <c r="W101" s="153"/>
      <c r="X101" s="153"/>
      <c r="Y101" s="153"/>
      <c r="Z101" s="153"/>
      <c r="AA101" s="153"/>
      <c r="AB101" s="153"/>
      <c r="AC101" s="153"/>
      <c r="AD101" s="153"/>
      <c r="AE101" s="153"/>
      <c r="AF101" s="153"/>
      <c r="AG101" s="153"/>
      <c r="AH101" s="153"/>
      <c r="AI101" s="153"/>
      <c r="AJ101" s="153"/>
      <c r="AK101" s="153"/>
      <c r="AL101" s="153"/>
      <c r="AM101" s="153"/>
      <c r="AN101" s="153"/>
      <c r="AO101" s="153"/>
      <c r="AP101" s="153"/>
      <c r="AQ101" s="153"/>
      <c r="AR101" s="153"/>
      <c r="AS101" s="153"/>
      <c r="AT101" s="153"/>
      <c r="AU101" s="153"/>
      <c r="AV101" s="153"/>
      <c r="AW101" s="153"/>
      <c r="AX101" s="153"/>
      <c r="AY101" s="153"/>
      <c r="AZ101" s="153"/>
      <c r="BA101" s="153"/>
      <c r="BB101" s="153"/>
      <c r="BC101" s="153"/>
      <c r="BD101" s="153"/>
      <c r="BE101" s="153"/>
      <c r="BF101" s="153"/>
      <c r="BG101" s="153"/>
      <c r="BH101" s="153"/>
      <c r="BI101" s="153"/>
      <c r="BJ101" s="153"/>
      <c r="BK101" s="153"/>
      <c r="BL101" s="153"/>
      <c r="BM101" s="153"/>
      <c r="BN101" s="153"/>
      <c r="BO101" s="153"/>
      <c r="BP101" s="153"/>
      <c r="BQ101" s="153"/>
      <c r="BR101" s="153"/>
      <c r="BS101" s="153"/>
      <c r="BT101" s="153"/>
      <c r="BU101" s="153"/>
      <c r="BV101" s="153"/>
      <c r="BW101" s="153"/>
      <c r="BX101" s="153"/>
      <c r="BY101" s="17"/>
      <c r="BZ101" s="17"/>
    </row>
    <row r="102" spans="1:78" x14ac:dyDescent="0.25">
      <c r="A102" s="18" t="s">
        <v>1</v>
      </c>
      <c r="B102" s="18" t="s">
        <v>2</v>
      </c>
      <c r="C102" s="18" t="s">
        <v>3</v>
      </c>
      <c r="D102" s="19"/>
      <c r="E102" s="19"/>
      <c r="F102" s="18" t="s">
        <v>4</v>
      </c>
      <c r="G102" s="20" t="s">
        <v>5</v>
      </c>
      <c r="H102" s="21" t="s">
        <v>6</v>
      </c>
      <c r="I102" s="154" t="s">
        <v>7</v>
      </c>
      <c r="J102" s="155"/>
      <c r="K102" s="155"/>
      <c r="L102" s="155"/>
      <c r="M102" s="155"/>
      <c r="N102" s="155"/>
      <c r="O102" s="21" t="s">
        <v>8</v>
      </c>
      <c r="P102" s="21" t="s">
        <v>9</v>
      </c>
      <c r="Q102" s="22" t="s">
        <v>10</v>
      </c>
      <c r="R102" s="22" t="s">
        <v>11</v>
      </c>
      <c r="S102" s="21" t="s">
        <v>12</v>
      </c>
      <c r="T102" s="21" t="s">
        <v>13</v>
      </c>
      <c r="U102" s="21" t="s">
        <v>14</v>
      </c>
      <c r="V102" s="21" t="s">
        <v>15</v>
      </c>
      <c r="W102" s="23" t="s">
        <v>16</v>
      </c>
      <c r="X102" s="21" t="s">
        <v>17</v>
      </c>
      <c r="Y102" s="21" t="s">
        <v>18</v>
      </c>
      <c r="Z102" s="21" t="s">
        <v>19</v>
      </c>
      <c r="AA102" s="21" t="s">
        <v>20</v>
      </c>
      <c r="AB102" s="21" t="s">
        <v>21</v>
      </c>
      <c r="AC102" s="21" t="s">
        <v>22</v>
      </c>
      <c r="AD102" s="21" t="s">
        <v>23</v>
      </c>
      <c r="AE102" s="21" t="s">
        <v>24</v>
      </c>
      <c r="AF102" s="21" t="s">
        <v>25</v>
      </c>
      <c r="AG102" s="21" t="s">
        <v>26</v>
      </c>
      <c r="AH102" s="21" t="s">
        <v>5</v>
      </c>
      <c r="AI102" s="21" t="s">
        <v>17</v>
      </c>
      <c r="AJ102" s="21" t="s">
        <v>27</v>
      </c>
      <c r="AK102" s="21" t="s">
        <v>28</v>
      </c>
      <c r="AL102" s="21" t="s">
        <v>29</v>
      </c>
      <c r="AM102" s="21" t="s">
        <v>17</v>
      </c>
      <c r="AN102" s="21" t="s">
        <v>30</v>
      </c>
      <c r="AO102" s="21" t="s">
        <v>31</v>
      </c>
      <c r="AP102" s="21" t="s">
        <v>32</v>
      </c>
      <c r="AQ102" s="21" t="s">
        <v>33</v>
      </c>
      <c r="AR102" s="21" t="s">
        <v>34</v>
      </c>
      <c r="AS102" s="21" t="s">
        <v>35</v>
      </c>
      <c r="AT102" s="21" t="s">
        <v>36</v>
      </c>
      <c r="AU102" s="21" t="s">
        <v>37</v>
      </c>
      <c r="AV102" s="21" t="s">
        <v>38</v>
      </c>
      <c r="AW102" s="21" t="s">
        <v>6</v>
      </c>
      <c r="AX102" s="21" t="s">
        <v>39</v>
      </c>
      <c r="AY102" s="21" t="s">
        <v>40</v>
      </c>
      <c r="AZ102" s="24" t="s">
        <v>41</v>
      </c>
      <c r="BA102" s="21" t="s">
        <v>42</v>
      </c>
      <c r="BB102" s="21" t="s">
        <v>43</v>
      </c>
      <c r="BC102" s="21" t="s">
        <v>44</v>
      </c>
      <c r="BD102" s="21" t="s">
        <v>45</v>
      </c>
      <c r="BE102" s="21" t="s">
        <v>46</v>
      </c>
      <c r="BF102" s="21" t="s">
        <v>47</v>
      </c>
      <c r="BG102" s="21" t="s">
        <v>48</v>
      </c>
      <c r="BH102" s="21" t="s">
        <v>49</v>
      </c>
      <c r="BI102" s="186"/>
      <c r="BJ102" s="25"/>
      <c r="BK102" s="25"/>
      <c r="BL102" s="25"/>
      <c r="BM102" s="25"/>
      <c r="BN102" s="25"/>
      <c r="BO102" s="25"/>
      <c r="BP102" s="21" t="s">
        <v>18</v>
      </c>
      <c r="BQ102" s="21" t="s">
        <v>31</v>
      </c>
      <c r="BR102" s="21" t="s">
        <v>50</v>
      </c>
      <c r="BS102" s="21" t="s">
        <v>51</v>
      </c>
      <c r="BT102" s="25"/>
      <c r="BU102" s="25"/>
      <c r="BV102" s="21" t="s">
        <v>24</v>
      </c>
      <c r="BW102" s="21" t="s">
        <v>16</v>
      </c>
      <c r="BX102" s="21" t="s">
        <v>52</v>
      </c>
      <c r="BY102" s="21" t="s">
        <v>53</v>
      </c>
      <c r="BZ102" s="21" t="s">
        <v>28</v>
      </c>
    </row>
    <row r="103" spans="1:78" ht="46.5" x14ac:dyDescent="0.25">
      <c r="A103" s="26" t="s">
        <v>2540</v>
      </c>
      <c r="B103" s="26" t="s">
        <v>516</v>
      </c>
      <c r="C103" s="106" t="s">
        <v>349</v>
      </c>
      <c r="D103" s="28"/>
      <c r="E103" s="28"/>
      <c r="F103" s="29">
        <v>1000</v>
      </c>
      <c r="G103" s="30">
        <v>5</v>
      </c>
      <c r="H103" s="31" t="s">
        <v>6</v>
      </c>
      <c r="I103" s="32">
        <v>9</v>
      </c>
      <c r="J103" s="33">
        <v>2</v>
      </c>
      <c r="K103" s="32">
        <v>11</v>
      </c>
      <c r="L103" s="33">
        <v>5</v>
      </c>
      <c r="M103" s="32">
        <v>7</v>
      </c>
      <c r="N103" s="33">
        <v>4</v>
      </c>
      <c r="O103" s="29">
        <v>-0.30000000000000199</v>
      </c>
      <c r="P103" s="29">
        <v>-1.50000000000001</v>
      </c>
      <c r="Q103" s="35">
        <v>91.037458841756305</v>
      </c>
      <c r="R103" s="35">
        <v>-1.4812705791218399</v>
      </c>
      <c r="S103" s="37">
        <v>-2</v>
      </c>
      <c r="T103" s="38">
        <v>1</v>
      </c>
      <c r="U103" s="29">
        <v>0.74999999999999301</v>
      </c>
      <c r="V103" s="29">
        <v>1.5499999999999901</v>
      </c>
      <c r="W103" s="39"/>
      <c r="X103" s="62">
        <v>63</v>
      </c>
      <c r="Y103" s="29">
        <v>120</v>
      </c>
      <c r="Z103" s="17"/>
      <c r="AA103" s="26" t="s">
        <v>192</v>
      </c>
      <c r="AB103" s="41" t="s">
        <v>58</v>
      </c>
      <c r="AC103" s="42" t="str">
        <f>"" &amp; IF(AND(S103&lt;=-1.5,NOT(ISBLANK(AQ103))),"Z","")</f>
        <v>Z</v>
      </c>
      <c r="AD103" s="48" t="str">
        <f>IF(AND(ISNUMBER(BD103),VALUE(BD103)&gt;=3,VALUE(T103)&gt;=-0.5),IF(AND(VALUE(Q103)&gt;=94,VALUE(Q103)&lt;444), IF(VALUE(P103)&gt;=2,"***","**"),"*"),"")</f>
        <v>*</v>
      </c>
      <c r="AE103" s="44"/>
      <c r="AF103" s="45"/>
      <c r="AG103" s="46" t="str">
        <f>IF(OR(F103&lt;1401,F103&gt;=1600),IF(AND(OR(AB103="*",AB103="***",AB103="E*",AB103="E***"),P103&gt;=2,T103&gt;-2.1),IF(AND(ISNUMBER(BD103),VALUE(BD103)&gt;2),"**","*"),""),"")</f>
        <v/>
      </c>
      <c r="AH103" s="30">
        <v>5</v>
      </c>
      <c r="AI103" s="62">
        <v>63</v>
      </c>
      <c r="AJ103" s="48" t="str">
        <f>IF(AND(S103&gt;=2,T103&gt;=0),IF(AND(ISNUMBER(BD103),VALUE(BD103)&gt;=3),IF(LEN(AQ103)&gt;0,"***","**"),"*"),"")</f>
        <v/>
      </c>
      <c r="AK103" s="42" t="str">
        <f>IF(AND(S103&gt;=3,AND(OR(AND(I103&lt;=7,I103-K103&gt;=3),AND(K103&lt;=7,K103-M103&gt;=3)),N103&lt;=4)),6,IF(S103&gt;=3,"3T",IF(AND(OR(AND(I103&lt;=7,I103-K103&gt;=3),AND(K103&lt;=7,K103-M103&gt;=3)),N103&lt;=4),"3P","")))</f>
        <v/>
      </c>
      <c r="AL103" s="63" t="str">
        <f>IF(OR(K103-M103&gt;=5,T103&gt;4.9,AND(K103-M103&gt;=1,T103&gt;5)),IF(P103&lt;-3,"***",IF(P103&lt;0,"**","*")),"")</f>
        <v/>
      </c>
      <c r="AM103" s="62">
        <v>63</v>
      </c>
      <c r="AN103" s="49" t="str">
        <f>IF(AND(OR(M103=1,M103=2,M103=3,M103=4),Q103&gt;=97.5),"G",IF(OR(AND(N103&lt;=3,M103&lt;8,T103&gt;-1.6,Q103&gt;=95,Q103&lt;300),AND(OR(M103=1,M103=2,M103=3),Q103&lt;97.5)),"GR",""))</f>
        <v/>
      </c>
      <c r="AO103" s="29">
        <v>1</v>
      </c>
      <c r="AP103" s="28"/>
      <c r="AQ103" s="28" t="s">
        <v>33</v>
      </c>
      <c r="AR103" s="28"/>
      <c r="AS103" s="28"/>
      <c r="AT103" s="50" t="str">
        <f>IF(LEN(AN103)&gt;0,IF(AL103="**","$",IF(AL103="***",IF(LEN(AQ103)&gt;0,"$$$","$$"), "")), "")</f>
        <v/>
      </c>
      <c r="AU103" s="48" t="str">
        <f>CONCATENATE(IF(LEN(AN103)&gt;0,IF(AND(AD103="**",AB103="*"),IF(LEN(AQ103)&gt;0,"$$$","$$"),IF(AJ103="***","$$$",IF(AND(AJ103="**",AB103="*"),"$$",IF(AND(OR(AD103="**",AD103="***"),LEN(AQ103)&gt;0),"$$","")))),IF(AND(OR(AD103="**",AD103="***"),LEN(AQ103)&gt;0),"$$","")),IF(AND(T103&lt;2,AQ103="#"),"#",""))</f>
        <v>#</v>
      </c>
      <c r="AV103" s="48" t="str">
        <f>IF(LEN(AN103)&gt;0,IF(AG103="**","$$",IF(AG103="***","$$$",IF(AD103="***",IF(OR(AB103="***",LEN(AQ103)&gt;0),"$$$",""),""))),"")</f>
        <v/>
      </c>
      <c r="AW103" s="26" t="s">
        <v>6</v>
      </c>
      <c r="AX103" s="51">
        <v>75</v>
      </c>
      <c r="AY103" s="65">
        <v>1185</v>
      </c>
      <c r="AZ103" s="24" t="s">
        <v>1094</v>
      </c>
      <c r="BA103" s="29">
        <v>87.537458841756305</v>
      </c>
      <c r="BB103" s="53">
        <v>85.954125508423004</v>
      </c>
      <c r="BC103" s="54" t="s">
        <v>2541</v>
      </c>
      <c r="BD103" s="29">
        <v>3</v>
      </c>
      <c r="BE103" s="55"/>
      <c r="BF103" s="55"/>
      <c r="BG103" s="55"/>
      <c r="BH103" s="55"/>
      <c r="BI103" s="189" t="s">
        <v>1011</v>
      </c>
      <c r="BJ103" s="69" t="s">
        <v>1012</v>
      </c>
      <c r="BK103" s="68" t="s">
        <v>1013</v>
      </c>
      <c r="BL103" s="69" t="s">
        <v>1014</v>
      </c>
      <c r="BM103" s="69" t="s">
        <v>1015</v>
      </c>
      <c r="BN103" s="69" t="s">
        <v>724</v>
      </c>
      <c r="BO103" s="17"/>
      <c r="BP103" s="29">
        <v>120</v>
      </c>
      <c r="BQ103" s="29">
        <v>1</v>
      </c>
      <c r="BR103" s="56">
        <v>98.4</v>
      </c>
      <c r="BS103" s="57" t="s">
        <v>209</v>
      </c>
      <c r="BT103" s="26"/>
      <c r="BU103" s="26"/>
      <c r="BV103" s="26"/>
      <c r="BW103" s="26"/>
      <c r="BX103" s="17"/>
      <c r="BY103" s="17"/>
      <c r="BZ103" s="49" t="str">
        <f>IF(AND(S103&gt;=3,AND(OR(AND(I103&lt;=7,I103-K103&gt;=3),AND(K103&lt;=7,K103-M103&gt;=3)),N103&lt;=4)),6,IF(S103&gt;=3,"3T",IF(AND(OR(AND(I103&lt;=7,I103-K103&gt;=3),AND(K103&lt;=7,K103-M103&gt;=3)),N103&lt;=4),"3P","")))</f>
        <v/>
      </c>
    </row>
    <row r="104" spans="1:78" ht="46.5" x14ac:dyDescent="0.25">
      <c r="A104" s="26" t="s">
        <v>2540</v>
      </c>
      <c r="B104" s="26" t="s">
        <v>483</v>
      </c>
      <c r="C104" s="27" t="s">
        <v>207</v>
      </c>
      <c r="D104" s="28"/>
      <c r="E104" s="28"/>
      <c r="F104" s="29">
        <v>1200</v>
      </c>
      <c r="G104" s="30">
        <v>1</v>
      </c>
      <c r="H104" s="31" t="s">
        <v>6</v>
      </c>
      <c r="I104" s="32">
        <v>4</v>
      </c>
      <c r="J104" s="33">
        <v>2</v>
      </c>
      <c r="K104" s="32">
        <v>3</v>
      </c>
      <c r="L104" s="33">
        <v>2</v>
      </c>
      <c r="M104" s="32">
        <v>2</v>
      </c>
      <c r="N104" s="33">
        <v>0</v>
      </c>
      <c r="O104" s="29">
        <v>1.74999999999999</v>
      </c>
      <c r="P104" s="34">
        <v>0.86874999999996505</v>
      </c>
      <c r="Q104" s="35">
        <v>96.441174338738307</v>
      </c>
      <c r="R104" s="35">
        <v>-1.2794128306308701</v>
      </c>
      <c r="S104" s="37">
        <v>0</v>
      </c>
      <c r="T104" s="38">
        <v>1.25</v>
      </c>
      <c r="U104" s="29">
        <v>-0.250000000000004</v>
      </c>
      <c r="V104" s="29">
        <v>0.64999999999999503</v>
      </c>
      <c r="W104" s="39"/>
      <c r="X104" s="40">
        <v>63</v>
      </c>
      <c r="Y104" s="72">
        <v>118</v>
      </c>
      <c r="Z104" s="29">
        <v>21</v>
      </c>
      <c r="AA104" s="26" t="s">
        <v>91</v>
      </c>
      <c r="AB104" s="41" t="s">
        <v>101</v>
      </c>
      <c r="AC104" s="42" t="str">
        <f>"i" &amp; IF(AND(S104&lt;=-1.5,NOT(ISBLANK(AQ104))),"Z","")</f>
        <v>i</v>
      </c>
      <c r="AD104" s="43" t="str">
        <f>IF(AND(ISNUMBER(BD104),VALUE(BD104)&gt;=3,VALUE(T104)&gt;=-0.5),IF(AND(VALUE(Q104)&gt;=94,VALUE(Q104)&lt;444), IF(VALUE(P104)&gt;=2,"***","**"),"*"),"")</f>
        <v/>
      </c>
      <c r="AE104" s="44"/>
      <c r="AF104" s="45" t="s">
        <v>102</v>
      </c>
      <c r="AG104" s="46" t="str">
        <f>IF(OR(F104&lt;1401,F104&gt;=1600),IF(AND(OR(AB104="*",AB104="***",AB104="E*",AB104="E***"),P104&gt;=2,T104&gt;-2.1),IF(AND(ISNUMBER(BD104),VALUE(BD104)&gt;2),"**","*"),""),"")</f>
        <v/>
      </c>
      <c r="AH104" s="30">
        <v>1</v>
      </c>
      <c r="AI104" s="47">
        <v>63</v>
      </c>
      <c r="AJ104" s="48" t="str">
        <f>IF(AND(S104&gt;=2,T104&gt;=0),IF(AND(ISNUMBER(BD104),VALUE(BD104)&gt;=3),IF(LEN(AQ104)&gt;0,"***","**"),"*"),"")</f>
        <v/>
      </c>
      <c r="AK104" s="42" t="str">
        <f>IF(AND(S104&gt;=3,AND(OR(AND(I104&lt;=7,I104-K104&gt;=3),AND(K104&lt;=7,K104-M104&gt;=3)),N104&lt;=4)),6,IF(S104&gt;=3,"3T",IF(AND(OR(AND(I104&lt;=7,I104-K104&gt;=3),AND(K104&lt;=7,K104-M104&gt;=3)),N104&lt;=4),"3P","")))</f>
        <v/>
      </c>
      <c r="AL104" s="46" t="str">
        <f>IF(OR(K104-M104&gt;=5,T104&gt;4.9,AND(K104-M104&gt;=1,T104&gt;5)),IF(P104&lt;-3,"***",IF(P104&lt;0,"**","*")),"")</f>
        <v/>
      </c>
      <c r="AM104" s="40">
        <v>63</v>
      </c>
      <c r="AN104" s="81" t="str">
        <f>IF(AND(OR(M104=1,M104=2,M104=3,M104=4),Q104&gt;=97.5),"G",IF(OR(AND(N104&lt;=3,M104&lt;8,T104&gt;-1.6,Q104&gt;=95,Q104&lt;300),AND(OR(M104=1,M104=2,M104=3),Q104&lt;97.5)),"GR",""))</f>
        <v>GR</v>
      </c>
      <c r="AO104" s="29">
        <v>0</v>
      </c>
      <c r="AP104" s="28"/>
      <c r="AQ104" s="28"/>
      <c r="AR104" s="28"/>
      <c r="AS104" s="28"/>
      <c r="AT104" s="50" t="str">
        <f>IF(LEN(AN104)&gt;0,IF(AL104="**","$",IF(AL104="***",IF(LEN(AQ104)&gt;0,"$$$","$$"), "")), "")</f>
        <v/>
      </c>
      <c r="AU104" s="48" t="str">
        <f>CONCATENATE(IF(LEN(AN104)&gt;0,IF(AND(AD104="**",AB104="*"),IF(LEN(AQ104)&gt;0,"$$$","$$"),IF(AJ104="***","$$$",IF(AND(AJ104="**",AB104="*"),"$$",IF(AND(OR(AD104="**",AD104="***"),LEN(AQ104)&gt;0),"$$","")))),IF(AND(OR(AD104="**",AD104="***"),LEN(AQ104)&gt;0),"$$","")),IF(AND(T104&lt;2,AQ104="#"),"#",""))</f>
        <v/>
      </c>
      <c r="AV104" s="48" t="str">
        <f>IF(LEN(AN104)&gt;0,IF(AG104="**","$$",IF(AG104="***","$$$",IF(AD104="***",IF(OR(AB104="***",LEN(AQ104)&gt;0),"$$$",""),""))),"")</f>
        <v/>
      </c>
      <c r="AW104" s="26" t="s">
        <v>6</v>
      </c>
      <c r="AX104" s="74">
        <v>22</v>
      </c>
      <c r="AY104" s="52">
        <v>1183</v>
      </c>
      <c r="AZ104" s="24" t="s">
        <v>1184</v>
      </c>
      <c r="BA104" s="29">
        <v>90.441174338738307</v>
      </c>
      <c r="BB104" s="53">
        <v>91.206507672071595</v>
      </c>
      <c r="BC104" s="54" t="s">
        <v>232</v>
      </c>
      <c r="BD104" s="29">
        <v>1</v>
      </c>
      <c r="BE104" s="55"/>
      <c r="BF104" s="55"/>
      <c r="BG104" s="55"/>
      <c r="BH104" s="55"/>
      <c r="BI104" s="190" t="s">
        <v>1623</v>
      </c>
      <c r="BJ104" s="68" t="s">
        <v>943</v>
      </c>
      <c r="BK104" s="68" t="s">
        <v>1417</v>
      </c>
      <c r="BL104" s="69" t="s">
        <v>162</v>
      </c>
      <c r="BM104" s="68" t="s">
        <v>1624</v>
      </c>
      <c r="BN104" s="68"/>
      <c r="BO104" s="17"/>
      <c r="BP104" s="29">
        <v>118</v>
      </c>
      <c r="BQ104" s="29">
        <v>0</v>
      </c>
      <c r="BR104" s="56">
        <v>99.15</v>
      </c>
      <c r="BS104" s="57" t="s">
        <v>126</v>
      </c>
      <c r="BT104" s="26"/>
      <c r="BU104" s="26"/>
      <c r="BV104" s="26"/>
      <c r="BW104" s="26"/>
      <c r="BX104" s="17"/>
      <c r="BY104" s="17"/>
      <c r="BZ104" s="49" t="str">
        <f>IF(AND(S104&gt;=3,AND(OR(AND(I104&lt;=7,I104-K104&gt;=3),AND(K104&lt;=7,K104-M104&gt;=3)),N104&lt;=4)),6,IF(S104&gt;=3,"3T",IF(AND(OR(AND(I104&lt;=7,I104-K104&gt;=3),AND(K104&lt;=7,K104-M104&gt;=3)),N104&lt;=4),"3P","")))</f>
        <v/>
      </c>
    </row>
    <row r="105" spans="1:78" ht="46.5" x14ac:dyDescent="0.25">
      <c r="A105" s="26" t="s">
        <v>2540</v>
      </c>
      <c r="B105" s="26" t="s">
        <v>377</v>
      </c>
      <c r="C105" s="27" t="s">
        <v>378</v>
      </c>
      <c r="D105" s="28"/>
      <c r="E105" s="28"/>
      <c r="F105" s="29">
        <v>1200</v>
      </c>
      <c r="G105" s="30">
        <v>13</v>
      </c>
      <c r="H105" s="31" t="s">
        <v>6</v>
      </c>
      <c r="I105" s="70">
        <v>2</v>
      </c>
      <c r="J105" s="71">
        <v>1</v>
      </c>
      <c r="K105" s="70">
        <v>2</v>
      </c>
      <c r="L105" s="71">
        <v>2</v>
      </c>
      <c r="M105" s="59">
        <v>8</v>
      </c>
      <c r="N105" s="33">
        <v>4</v>
      </c>
      <c r="O105" s="29">
        <v>2.5499999999999901</v>
      </c>
      <c r="P105" s="37">
        <v>2.1666666666666501</v>
      </c>
      <c r="Q105" s="35">
        <v>93.747074064280199</v>
      </c>
      <c r="R105" s="36">
        <v>0.47353703214007198</v>
      </c>
      <c r="S105" s="37">
        <v>0</v>
      </c>
      <c r="T105" s="61">
        <v>-3</v>
      </c>
      <c r="U105" s="29">
        <v>-1.05</v>
      </c>
      <c r="V105" s="60">
        <v>-3.4500000000000099</v>
      </c>
      <c r="W105" s="39"/>
      <c r="X105" s="40">
        <v>64</v>
      </c>
      <c r="Y105" s="29">
        <v>121</v>
      </c>
      <c r="Z105" s="29">
        <v>21</v>
      </c>
      <c r="AA105" s="77">
        <v>8</v>
      </c>
      <c r="AB105" s="41" t="s">
        <v>32</v>
      </c>
      <c r="AC105" s="42" t="str">
        <f>"" &amp; IF(AND(S105&lt;=-1.5,NOT(ISBLANK(AQ105))),"Z","")</f>
        <v/>
      </c>
      <c r="AD105" s="43" t="str">
        <f>IF(AND(ISNUMBER(BD105),VALUE(BD105)&gt;=3,VALUE(T105)&gt;=-0.5),IF(AND(VALUE(Q105)&gt;=94,VALUE(Q105)&lt;444), IF(VALUE(P105)&gt;=2,"***","**"),"*"),"")</f>
        <v/>
      </c>
      <c r="AE105" s="44"/>
      <c r="AF105" s="45"/>
      <c r="AG105" s="63" t="str">
        <f>IF(OR(F105&lt;1401,F105&gt;=1600),IF(AND(OR(AB105="*",AB105="***",AB105="E*",AB105="E***"),P105&gt;=2,T105&gt;-2.1),IF(AND(ISNUMBER(BD105),VALUE(BD105)&gt;2),"**","*"),""),"")</f>
        <v/>
      </c>
      <c r="AH105" s="30">
        <v>13</v>
      </c>
      <c r="AI105" s="47">
        <v>64</v>
      </c>
      <c r="AJ105" s="48" t="str">
        <f>IF(AND(S105&gt;=2,T105&gt;=0),IF(AND(ISNUMBER(BD105),VALUE(BD105)&gt;=3),IF(LEN(AQ105)&gt;0,"***","**"),"*"),"")</f>
        <v/>
      </c>
      <c r="AK105" s="42" t="str">
        <f>IF(AND(S105&gt;=3,AND(OR(AND(I105&lt;=7,I105-K105&gt;=3),AND(K105&lt;=7,K105-M105&gt;=3)),N105&lt;=4)),6,IF(S105&gt;=3,"3T",IF(AND(OR(AND(I105&lt;=7,I105-K105&gt;=3),AND(K105&lt;=7,K105-M105&gt;=3)),N105&lt;=4),"3P","")))</f>
        <v/>
      </c>
      <c r="AL105" s="46" t="str">
        <f>IF(OR(K105-M105&gt;=5,T105&gt;4.9,AND(K105-M105&gt;=1,T105&gt;5)),IF(P105&lt;-3,"***",IF(P105&lt;0,"**","*")),"")</f>
        <v/>
      </c>
      <c r="AM105" s="40">
        <v>64</v>
      </c>
      <c r="AN105" s="49" t="str">
        <f>CONCATENATE(IF(AND(OR(M105=1,M105=2,M105=3,M105=4),Q105&gt;=97.5),"G",IF(OR(AND(N105&lt;=3,M105&lt;8,T105&gt;-1.6,Q105&gt;=95,Q105&lt;300),AND(OR(M105=1,M105=2,M105=3),Q105&lt;97.5)),"GR","")),"*")</f>
        <v>*</v>
      </c>
      <c r="AO105" s="29">
        <v>-1</v>
      </c>
      <c r="AP105" s="28"/>
      <c r="AQ105" s="28"/>
      <c r="AR105" s="28"/>
      <c r="AS105" s="28"/>
      <c r="AT105" s="50" t="str">
        <f>IF(LEN(AN105)&gt;0,IF(AL105="**","$",IF(AL105="***",IF(LEN(AQ105)&gt;0,"$$$","$$"), "")), "")</f>
        <v/>
      </c>
      <c r="AU105" s="48" t="str">
        <f>CONCATENATE(IF(LEN(AN105)&gt;0,IF(AND(AD105="**",AB105="*"),IF(LEN(AQ105)&gt;0,"$$$","$$"),IF(AJ105="***","$$$",IF(AND(AJ105="**",AB105="*"),"$$",IF(AND(OR(AD105="**",AD105="***"),LEN(AQ105)&gt;0),"$$","")))),IF(AND(OR(AD105="**",AD105="***"),LEN(AQ105)&gt;0),"$$","")),IF(AND(T105&lt;2,AQ105="#"),"#",""))</f>
        <v/>
      </c>
      <c r="AV105" s="48" t="str">
        <f>IF(LEN(AN105)&gt;0,IF(AG105="**","$$",IF(AG105="***","$$$",IF(AD105="***",IF(OR(AB105="***",LEN(AQ105)&gt;0),"$$$",""),""))),"")</f>
        <v/>
      </c>
      <c r="AW105" s="26" t="s">
        <v>6</v>
      </c>
      <c r="AX105" s="51">
        <v>16</v>
      </c>
      <c r="AY105" s="52">
        <v>1178</v>
      </c>
      <c r="AZ105" s="24" t="s">
        <v>1184</v>
      </c>
      <c r="BA105" s="29">
        <v>85.947074064280102</v>
      </c>
      <c r="BB105" s="134">
        <v>90.861740730946806</v>
      </c>
      <c r="BC105" s="54" t="s">
        <v>2542</v>
      </c>
      <c r="BD105" s="29">
        <v>2</v>
      </c>
      <c r="BE105" s="55"/>
      <c r="BF105" s="55"/>
      <c r="BG105" s="55"/>
      <c r="BH105" s="55"/>
      <c r="BI105" s="188" t="s">
        <v>2543</v>
      </c>
      <c r="BJ105" s="69" t="s">
        <v>778</v>
      </c>
      <c r="BK105" s="68" t="s">
        <v>2467</v>
      </c>
      <c r="BL105" s="68" t="s">
        <v>943</v>
      </c>
      <c r="BM105" s="68" t="s">
        <v>2468</v>
      </c>
      <c r="BN105" s="69" t="s">
        <v>162</v>
      </c>
      <c r="BO105" s="17"/>
      <c r="BP105" s="29">
        <v>121</v>
      </c>
      <c r="BQ105" s="29">
        <v>-1</v>
      </c>
      <c r="BR105" s="56">
        <v>100.75</v>
      </c>
      <c r="BS105" s="57" t="s">
        <v>75</v>
      </c>
      <c r="BT105" s="26"/>
      <c r="BU105" s="26"/>
      <c r="BV105" s="26"/>
      <c r="BW105" s="26"/>
      <c r="BX105" s="17"/>
      <c r="BY105" s="17"/>
      <c r="BZ105" s="49" t="str">
        <f>IF(AND(S105&gt;=3,AND(OR(AND(I105&lt;=7,I105-K105&gt;=3),AND(K105&lt;=7,K105-M105&gt;=3)),N105&lt;=4)),6,IF(S105&gt;=3,"3T",IF(AND(OR(AND(I105&lt;=7,I105-K105&gt;=3),AND(K105&lt;=7,K105-M105&gt;=3)),N105&lt;=4),"3P","")))</f>
        <v/>
      </c>
    </row>
    <row r="106" spans="1:78" ht="46.5" x14ac:dyDescent="0.25">
      <c r="A106" s="26" t="s">
        <v>2540</v>
      </c>
      <c r="B106" s="26" t="s">
        <v>187</v>
      </c>
      <c r="C106" s="27" t="s">
        <v>212</v>
      </c>
      <c r="D106" s="28"/>
      <c r="E106" s="28"/>
      <c r="F106" s="29">
        <v>1200</v>
      </c>
      <c r="G106" s="30">
        <v>7</v>
      </c>
      <c r="H106" s="31" t="s">
        <v>6</v>
      </c>
      <c r="I106" s="32">
        <v>9</v>
      </c>
      <c r="J106" s="33">
        <v>5</v>
      </c>
      <c r="K106" s="32">
        <v>10</v>
      </c>
      <c r="L106" s="33">
        <v>4</v>
      </c>
      <c r="M106" s="32">
        <v>5</v>
      </c>
      <c r="N106" s="33">
        <v>2</v>
      </c>
      <c r="O106" s="29">
        <v>-3.1000000000000099</v>
      </c>
      <c r="P106" s="60">
        <v>-5.9812500000000002</v>
      </c>
      <c r="Q106" s="35">
        <v>91.273254075266607</v>
      </c>
      <c r="R106" s="35">
        <v>-2.5633729623667301</v>
      </c>
      <c r="S106" s="37">
        <v>2</v>
      </c>
      <c r="T106" s="38">
        <v>1.25</v>
      </c>
      <c r="U106" s="29">
        <v>4.2</v>
      </c>
      <c r="V106" s="60">
        <v>5.2</v>
      </c>
      <c r="W106" s="39"/>
      <c r="X106" s="62">
        <v>64</v>
      </c>
      <c r="Y106" s="29">
        <v>120</v>
      </c>
      <c r="Z106" s="29">
        <v>14</v>
      </c>
      <c r="AA106" s="26" t="s">
        <v>57</v>
      </c>
      <c r="AB106" s="41" t="s">
        <v>58</v>
      </c>
      <c r="AC106" s="42" t="str">
        <f>"" &amp; IF(AND(S106&lt;=-1.5,NOT(ISBLANK(AQ106))),"Z","")</f>
        <v/>
      </c>
      <c r="AD106" s="48" t="str">
        <f>IF(AND(ISNUMBER(BD106),VALUE(BD106)&gt;=3,VALUE(T106)&gt;=-0.5),IF(AND(VALUE(Q106)&gt;=94,VALUE(Q106)&lt;444), IF(VALUE(P106)&gt;=2,"***","**"),"*"),"")</f>
        <v/>
      </c>
      <c r="AE106" s="44"/>
      <c r="AF106" s="45"/>
      <c r="AG106" s="46" t="str">
        <f>IF(OR(F106&lt;1401,F106&gt;=1600),IF(AND(OR(AB106="*",AB106="***",AB106="E*",AB106="E***"),P106&gt;=2,T106&gt;-2.1),IF(AND(ISNUMBER(BD106),VALUE(BD106)&gt;2),"**","*"),""),"")</f>
        <v/>
      </c>
      <c r="AH106" s="30">
        <v>7</v>
      </c>
      <c r="AI106" s="62">
        <v>64</v>
      </c>
      <c r="AJ106" s="48" t="str">
        <f>IF(AND(S106&gt;=2,T106&gt;=0),IF(AND(ISNUMBER(BD106),VALUE(BD106)&gt;=3),IF(LEN(AQ106)&gt;0,"***","**"),"*"),"")</f>
        <v>*</v>
      </c>
      <c r="AK106" s="42" t="str">
        <f>IF(AND(S106&gt;=3,AND(OR(AND(I106&lt;=7,I106-K106&gt;=3),AND(K106&lt;=7,K106-M106&gt;=3)),N106&lt;=4)),6,IF(S106&gt;=3,"3T",IF(AND(OR(AND(I106&lt;=7,I106-K106&gt;=3),AND(K106&lt;=7,K106-M106&gt;=3)),N106&lt;=4),"3P","")))</f>
        <v/>
      </c>
      <c r="AL106" s="63" t="str">
        <f>IF(OR(K106-M106&gt;=5,T106&gt;4.9,AND(K106-M106&gt;=1,T106&gt;5)),IF(P106&lt;-3,"***",IF(P106&lt;0,"**","*")),"")</f>
        <v>***</v>
      </c>
      <c r="AM106" s="62">
        <v>64</v>
      </c>
      <c r="AN106" s="49" t="str">
        <f>IF(AND(OR(M106=1,M106=2,M106=3,M106=4),Q106&gt;=97.5),"G",IF(OR(AND(N106&lt;=3,M106&lt;8,T106&gt;-1.6,Q106&gt;=95,Q106&lt;300),AND(OR(M106=1,M106=2,M106=3),Q106&lt;97.5)),"GR",""))</f>
        <v/>
      </c>
      <c r="AO106" s="29">
        <v>3</v>
      </c>
      <c r="AP106" s="28"/>
      <c r="AQ106" s="28"/>
      <c r="AR106" s="28"/>
      <c r="AS106" s="28" t="s">
        <v>66</v>
      </c>
      <c r="AT106" s="50" t="str">
        <f>IF(LEN(AN106)&gt;0,IF(AL106="**","$",IF(AL106="***",IF(LEN(AQ106)&gt;0,"$$$","$$"), "")), "")</f>
        <v/>
      </c>
      <c r="AU106" s="48" t="str">
        <f>CONCATENATE(IF(LEN(AN106)&gt;0,IF(AND(AD106="**",AB106="*"),IF(LEN(AQ106)&gt;0,"$$$","$$"),IF(AJ106="***","$$$",IF(AND(AJ106="**",AB106="*"),"$$",IF(AND(OR(AD106="**",AD106="***"),LEN(AQ106)&gt;0),"$$","")))),IF(AND(OR(AD106="**",AD106="***"),LEN(AQ106)&gt;0),"$$","")),IF(AND(T106&lt;2,AQ106="#"),"#",""))</f>
        <v/>
      </c>
      <c r="AV106" s="48" t="str">
        <f>IF(LEN(AN106)&gt;0,IF(AG106="**","$$",IF(AG106="***","$$$",IF(AD106="***",IF(OR(AB106="***",LEN(AQ106)&gt;0),"$$$",""),""))),"")</f>
        <v/>
      </c>
      <c r="AW106" s="26" t="s">
        <v>6</v>
      </c>
      <c r="AX106" s="51">
        <v>8.8000000000000007</v>
      </c>
      <c r="AY106" s="65">
        <v>1187</v>
      </c>
      <c r="AZ106" s="24" t="s">
        <v>1184</v>
      </c>
      <c r="BA106" s="29">
        <v>84.373254075266502</v>
      </c>
      <c r="BB106" s="53">
        <v>88.439920741933193</v>
      </c>
      <c r="BC106" s="54" t="s">
        <v>2544</v>
      </c>
      <c r="BD106" s="29">
        <v>2</v>
      </c>
      <c r="BE106" s="100">
        <v>15.0537634408602</v>
      </c>
      <c r="BF106" s="101">
        <v>43.010752688171998</v>
      </c>
      <c r="BG106" s="102">
        <v>93</v>
      </c>
      <c r="BH106" s="102">
        <v>93</v>
      </c>
      <c r="BI106" s="190" t="s">
        <v>2545</v>
      </c>
      <c r="BJ106" s="68" t="s">
        <v>778</v>
      </c>
      <c r="BK106" s="68" t="s">
        <v>1417</v>
      </c>
      <c r="BL106" s="69" t="s">
        <v>1055</v>
      </c>
      <c r="BM106" s="68" t="s">
        <v>1418</v>
      </c>
      <c r="BN106" s="68"/>
      <c r="BO106" s="17"/>
      <c r="BP106" s="29">
        <v>120</v>
      </c>
      <c r="BQ106" s="29">
        <v>3</v>
      </c>
      <c r="BR106" s="56">
        <v>91.7</v>
      </c>
      <c r="BS106" s="57" t="s">
        <v>75</v>
      </c>
      <c r="BT106" s="26"/>
      <c r="BU106" s="26"/>
      <c r="BV106" s="26"/>
      <c r="BW106" s="26"/>
      <c r="BX106" s="17"/>
      <c r="BY106" s="17"/>
      <c r="BZ106" s="49" t="str">
        <f>IF(AND(S106&gt;=3,AND(OR(AND(I106&lt;=7,I106-K106&gt;=3),AND(K106&lt;=7,K106-M106&gt;=3)),N106&lt;=4)),6,IF(S106&gt;=3,"3T",IF(AND(OR(AND(I106&lt;=7,I106-K106&gt;=3),AND(K106&lt;=7,K106-M106&gt;=3)),N106&lt;=4),"3P","")))</f>
        <v/>
      </c>
    </row>
    <row r="107" spans="1:78" ht="46.5" x14ac:dyDescent="0.25">
      <c r="A107" s="26" t="s">
        <v>2540</v>
      </c>
      <c r="B107" s="26" t="s">
        <v>191</v>
      </c>
      <c r="C107" s="27" t="s">
        <v>378</v>
      </c>
      <c r="D107" s="28"/>
      <c r="E107" s="28"/>
      <c r="F107" s="29">
        <v>1200</v>
      </c>
      <c r="G107" s="30">
        <v>13</v>
      </c>
      <c r="H107" s="31" t="s">
        <v>78</v>
      </c>
      <c r="I107" s="59">
        <v>11</v>
      </c>
      <c r="J107" s="33">
        <v>6</v>
      </c>
      <c r="K107" s="59">
        <v>11</v>
      </c>
      <c r="L107" s="33">
        <v>4</v>
      </c>
      <c r="M107" s="59">
        <v>4</v>
      </c>
      <c r="N107" s="33">
        <v>2</v>
      </c>
      <c r="O107" s="29">
        <v>-3.65</v>
      </c>
      <c r="P107" s="60">
        <v>-5.7062500000000096</v>
      </c>
      <c r="Q107" s="35">
        <v>86.963669775309597</v>
      </c>
      <c r="R107" s="35">
        <v>-4.8181651123452003</v>
      </c>
      <c r="S107" s="37">
        <v>2</v>
      </c>
      <c r="T107" s="38">
        <v>2.25</v>
      </c>
      <c r="U107" s="29">
        <v>2.95</v>
      </c>
      <c r="V107" s="60">
        <v>4.6500000000000004</v>
      </c>
      <c r="W107" s="39"/>
      <c r="X107" s="62">
        <v>63</v>
      </c>
      <c r="Y107" s="29">
        <v>120</v>
      </c>
      <c r="Z107" s="29">
        <v>28</v>
      </c>
      <c r="AA107" s="26" t="s">
        <v>57</v>
      </c>
      <c r="AB107" s="41" t="s">
        <v>58</v>
      </c>
      <c r="AC107" s="42" t="str">
        <f>"" &amp; IF(AND(S107&lt;=-1.5,NOT(ISBLANK(AQ107))),"Z","")</f>
        <v/>
      </c>
      <c r="AD107" s="48" t="str">
        <f>IF(AND(ISNUMBER(BD107),VALUE(BD107)&gt;=3,VALUE(T107)&gt;=-0.5),IF(AND(VALUE(Q107)&gt;=94,VALUE(Q107)&lt;444), IF(VALUE(P107)&gt;=2,"***","**"),"*"),"")</f>
        <v>*</v>
      </c>
      <c r="AE107" s="48" t="str">
        <f>IF(AND(BD107&gt;2,OR(ISNUMBER(SEARCH("P",AA107)),ISNUMBER(SEARCH("EP",AA107)),ISNUMBER(SEARCH("E",AA107)))),"WP@",IF(BD107&gt;2,"W@",IF(OR(ISNUMBER(SEARCH("P",AA107)),ISNUMBER(SEARCH("EP",AA107)),ISNUMBER(SEARCH("E",AA107))),"P@","@")))</f>
        <v>W@</v>
      </c>
      <c r="AF107" s="45" t="s">
        <v>183</v>
      </c>
      <c r="AG107" s="46" t="str">
        <f>IF(OR(F107&lt;1401,F107&gt;=1600),IF(AND(OR(AB107="*",AB107="***",AB107="E*",AB107="E***"),P107&gt;=2,T107&gt;-2.1),IF(AND(ISNUMBER(BD107),VALUE(BD107)&gt;2),"**","*"),""),"")</f>
        <v/>
      </c>
      <c r="AH107" s="30">
        <v>13</v>
      </c>
      <c r="AI107" s="62">
        <v>63</v>
      </c>
      <c r="AJ107" s="48" t="str">
        <f>IF(AND(S107&gt;=2,T107&gt;=0),IF(AND(ISNUMBER(BD107),VALUE(BD107)&gt;=3),IF(LEN(AQ107)&gt;0,"***","**"),"*"),"")</f>
        <v>**</v>
      </c>
      <c r="AK107" s="42" t="str">
        <f>IF(AND(S107&gt;=3,AND(OR(AND(I107&lt;=7,I107-K107&gt;=3),AND(K107&lt;=7,K107-M107&gt;=3)),N107&lt;=4)),6,IF(S107&gt;=3,"3T",IF(AND(OR(AND(I107&lt;=7,I107-K107&gt;=3),AND(K107&lt;=7,K107-M107&gt;=3)),N107&lt;=4),"3P","")))</f>
        <v/>
      </c>
      <c r="AL107" s="63" t="str">
        <f>IF(OR(K107-M107&gt;=5,T107&gt;4.9,AND(K107-M107&gt;=1,T107&gt;5)),IF(P107&lt;-3,"***",IF(P107&lt;0,"**","*")),"")</f>
        <v>***</v>
      </c>
      <c r="AM107" s="62">
        <v>63</v>
      </c>
      <c r="AN107" s="49" t="str">
        <f>IF(AND(OR(M107=1,M107=2,M107=3,M107=4),Q107&gt;=97.5),"G",IF(OR(AND(N107&lt;=3,M107&lt;8,T107&gt;-1.6,Q107&gt;=95,Q107&lt;300),AND(OR(M107=1,M107=2,M107=3),Q107&lt;97.5)),"GR",""))</f>
        <v/>
      </c>
      <c r="AO107" s="29">
        <v>3</v>
      </c>
      <c r="AP107" s="28"/>
      <c r="AQ107" s="28"/>
      <c r="AR107" s="28"/>
      <c r="AS107" s="28"/>
      <c r="AT107" s="50" t="str">
        <f>IF(LEN(AN107)&gt;0,IF(AL107="**","$",IF(AL107="***",IF(LEN(AQ107)&gt;0,"$$$","$$"), "")), "")</f>
        <v/>
      </c>
      <c r="AU107" s="48" t="str">
        <f>CONCATENATE(IF(LEN(AN107)&gt;0,IF(AND(AD107="**",AB107="*"),IF(LEN(AQ107)&gt;0,"$$$","$$"),IF(AJ107="***","$$$",IF(AND(AJ107="**",AB107="*"),"$$",IF(AND(OR(AD107="**",AD107="***"),LEN(AQ107)&gt;0),"$$","")))),IF(AND(OR(AD107="**",AD107="***"),LEN(AQ107)&gt;0),"$$","")),IF(AND(T107&lt;2,AQ107="#"),"#",""))</f>
        <v/>
      </c>
      <c r="AV107" s="48" t="str">
        <f>IF(LEN(AN107)&gt;0,IF(AG107="**","$$",IF(AG107="***","$$$",IF(AD107="***",IF(OR(AB107="***",LEN(AQ107)&gt;0),"$$$",""),""))),"")</f>
        <v/>
      </c>
      <c r="AW107" s="26" t="s">
        <v>78</v>
      </c>
      <c r="AX107" s="51">
        <v>12</v>
      </c>
      <c r="AY107" s="65">
        <v>1181</v>
      </c>
      <c r="AZ107" s="24" t="s">
        <v>2546</v>
      </c>
      <c r="BA107" s="29">
        <v>80.363669775309603</v>
      </c>
      <c r="BB107" s="53">
        <v>84.430336441976294</v>
      </c>
      <c r="BC107" s="54" t="s">
        <v>2547</v>
      </c>
      <c r="BD107" s="29">
        <v>3</v>
      </c>
      <c r="BE107" s="100">
        <v>38.461538461538503</v>
      </c>
      <c r="BF107" s="101">
        <v>59.375</v>
      </c>
      <c r="BG107" s="102">
        <v>13</v>
      </c>
      <c r="BH107" s="102">
        <v>32</v>
      </c>
      <c r="BI107" s="190" t="s">
        <v>2548</v>
      </c>
      <c r="BJ107" s="68" t="s">
        <v>367</v>
      </c>
      <c r="BK107" s="68" t="s">
        <v>1408</v>
      </c>
      <c r="BL107" s="68" t="s">
        <v>586</v>
      </c>
      <c r="BM107" s="68" t="s">
        <v>97</v>
      </c>
      <c r="BN107" s="68"/>
      <c r="BO107" s="17"/>
      <c r="BP107" s="29">
        <v>120</v>
      </c>
      <c r="BQ107" s="29">
        <v>3</v>
      </c>
      <c r="BR107" s="56">
        <v>90.35</v>
      </c>
      <c r="BS107" s="57" t="s">
        <v>126</v>
      </c>
      <c r="BT107" s="26"/>
      <c r="BU107" s="26"/>
      <c r="BV107" s="49" t="str">
        <f>IF(AND(BD107&gt;2,OR(ISNUMBER(SEARCH("P",AA107)),ISNUMBER(SEARCH("EP",AA107)),ISNUMBER(SEARCH("E",AA107)))),"WP@",IF(BD107&gt;2,"W@",IF(OR(ISNUMBER(SEARCH("P",AA107)),ISNUMBER(SEARCH("EP",AA107)),ISNUMBER(SEARCH("E",AA107))),"P@","@")))</f>
        <v>W@</v>
      </c>
      <c r="BW107" s="26"/>
      <c r="BX107" s="17"/>
      <c r="BY107" s="17"/>
      <c r="BZ107" s="49" t="str">
        <f>IF(AND(S107&gt;=3,AND(OR(AND(I107&lt;=7,I107-K107&gt;=3),AND(K107&lt;=7,K107-M107&gt;=3)),N107&lt;=4)),6,IF(S107&gt;=3,"3T",IF(AND(OR(AND(I107&lt;=7,I107-K107&gt;=3),AND(K107&lt;=7,K107-M107&gt;=3)),N107&lt;=4),"3P","")))</f>
        <v/>
      </c>
    </row>
    <row r="108" spans="1:78" ht="15.95" customHeight="1" x14ac:dyDescent="0.25">
      <c r="A108" s="162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  <c r="Z108" s="155"/>
      <c r="AA108" s="155"/>
      <c r="AB108" s="155"/>
      <c r="AC108" s="155"/>
      <c r="AD108" s="155"/>
      <c r="AE108" s="155"/>
      <c r="AF108" s="155"/>
      <c r="AG108" s="155"/>
      <c r="AH108" s="155"/>
      <c r="AI108" s="155"/>
      <c r="AJ108" s="155"/>
      <c r="AK108" s="155"/>
      <c r="AL108" s="155"/>
      <c r="AM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  <c r="BR108" s="155"/>
      <c r="BS108" s="155"/>
      <c r="BT108" s="155"/>
      <c r="BU108" s="155"/>
      <c r="BV108" s="155"/>
      <c r="BW108" s="155"/>
      <c r="BX108" s="155"/>
      <c r="BY108" s="17"/>
      <c r="BZ108" s="49"/>
    </row>
    <row r="109" spans="1:78" ht="36" customHeight="1" x14ac:dyDescent="0.25">
      <c r="A109" s="17"/>
      <c r="B109" s="173" t="s">
        <v>766</v>
      </c>
      <c r="C109" s="173"/>
      <c r="D109" s="17"/>
      <c r="E109" s="17"/>
      <c r="F109" s="17"/>
      <c r="G109" s="17"/>
      <c r="H109" s="17"/>
      <c r="I109" s="89" t="s">
        <v>150</v>
      </c>
      <c r="J109" s="17"/>
      <c r="K109" s="17"/>
      <c r="L109" s="17"/>
      <c r="M109" s="17"/>
      <c r="N109" s="17"/>
      <c r="O109" s="17"/>
      <c r="P109" s="17"/>
      <c r="Q109" s="165" t="s">
        <v>444</v>
      </c>
      <c r="R109" s="165"/>
      <c r="S109" s="17"/>
      <c r="T109" s="121" t="s">
        <v>361</v>
      </c>
      <c r="U109" s="17"/>
      <c r="V109" s="17"/>
      <c r="W109" s="17"/>
      <c r="X109" s="91">
        <v>63</v>
      </c>
      <c r="Y109" s="92" t="s">
        <v>618</v>
      </c>
      <c r="Z109" s="93">
        <v>35</v>
      </c>
      <c r="AA109" s="94">
        <v>0</v>
      </c>
      <c r="AB109" s="17"/>
      <c r="AC109" s="17"/>
      <c r="AD109" s="17"/>
      <c r="AE109" s="17"/>
      <c r="AF109" s="17"/>
      <c r="AG109" s="17"/>
      <c r="AH109" s="17"/>
      <c r="AI109" s="91">
        <v>63</v>
      </c>
      <c r="AJ109" s="17"/>
      <c r="AK109" s="17"/>
      <c r="AL109" s="17"/>
      <c r="AM109" s="91">
        <v>63</v>
      </c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67">
        <v>28</v>
      </c>
      <c r="AY109" s="95">
        <v>1165</v>
      </c>
      <c r="AZ109" s="17"/>
      <c r="BA109" s="17"/>
      <c r="BB109" s="17"/>
      <c r="BC109" s="17"/>
      <c r="BD109" s="17"/>
      <c r="BE109" s="17"/>
      <c r="BF109" s="17"/>
      <c r="BG109" s="17"/>
      <c r="BH109" s="17"/>
      <c r="BI109" s="187"/>
      <c r="BJ109" s="17"/>
      <c r="BK109" s="17"/>
      <c r="BL109" s="17"/>
      <c r="BM109" s="17"/>
      <c r="BN109" s="17"/>
      <c r="BO109" s="17"/>
      <c r="BP109" s="92" t="s">
        <v>618</v>
      </c>
      <c r="BQ109" s="17"/>
      <c r="BR109" s="17"/>
      <c r="BS109" s="17"/>
      <c r="BT109" s="17"/>
      <c r="BU109" s="17"/>
      <c r="BV109" s="17"/>
      <c r="BW109" s="17"/>
      <c r="BX109" s="29">
        <v>0</v>
      </c>
      <c r="BY109" s="26" t="s">
        <v>149</v>
      </c>
      <c r="BZ109" s="17"/>
    </row>
    <row r="110" spans="1:78" x14ac:dyDescent="0.25">
      <c r="A110" s="17"/>
      <c r="B110" s="173"/>
      <c r="C110" s="173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68" t="s">
        <v>2549</v>
      </c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  <c r="AK110" s="168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67"/>
      <c r="AY110" s="105" t="s">
        <v>479</v>
      </c>
      <c r="AZ110" s="17"/>
      <c r="BA110" s="17"/>
      <c r="BB110" s="17"/>
      <c r="BC110" s="17"/>
      <c r="BD110" s="17"/>
      <c r="BE110" s="17"/>
      <c r="BF110" s="17"/>
      <c r="BG110" s="17"/>
      <c r="BH110" s="17"/>
      <c r="BI110" s="18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</row>
    <row r="111" spans="1:78" ht="30" customHeight="1" x14ac:dyDescent="0.25">
      <c r="A111" s="163" t="s">
        <v>2550</v>
      </c>
      <c r="B111" s="153"/>
      <c r="C111" s="153"/>
      <c r="D111" s="153"/>
      <c r="E111" s="153"/>
      <c r="F111" s="153"/>
      <c r="G111" s="153"/>
      <c r="H111" s="153"/>
      <c r="I111" s="153"/>
      <c r="J111" s="153"/>
      <c r="K111" s="153"/>
      <c r="L111" s="153"/>
      <c r="M111" s="153"/>
      <c r="N111" s="153"/>
      <c r="O111" s="153"/>
      <c r="P111" s="153"/>
      <c r="Q111" s="153"/>
      <c r="R111" s="153"/>
      <c r="S111" s="153"/>
      <c r="T111" s="153"/>
      <c r="U111" s="153"/>
      <c r="V111" s="153"/>
      <c r="W111" s="153"/>
      <c r="X111" s="153"/>
      <c r="Y111" s="153"/>
      <c r="Z111" s="153"/>
      <c r="AA111" s="153"/>
      <c r="AB111" s="153"/>
      <c r="AC111" s="153"/>
      <c r="AD111" s="153"/>
      <c r="AE111" s="153"/>
      <c r="AF111" s="153"/>
      <c r="AG111" s="153"/>
      <c r="AH111" s="153"/>
      <c r="AI111" s="153"/>
      <c r="AJ111" s="153"/>
      <c r="AK111" s="153"/>
      <c r="AL111" s="153"/>
      <c r="AM111" s="153"/>
      <c r="AN111" s="153"/>
      <c r="AO111" s="153"/>
      <c r="AP111" s="153"/>
      <c r="AQ111" s="153"/>
      <c r="AR111" s="153"/>
      <c r="AS111" s="153"/>
      <c r="AT111" s="153"/>
      <c r="AU111" s="153"/>
      <c r="AV111" s="153"/>
      <c r="AW111" s="153"/>
      <c r="AX111" s="153"/>
      <c r="AY111" s="153"/>
      <c r="AZ111" s="153"/>
      <c r="BA111" s="153"/>
      <c r="BB111" s="153"/>
      <c r="BC111" s="153"/>
      <c r="BD111" s="153"/>
      <c r="BE111" s="153"/>
      <c r="BF111" s="153"/>
      <c r="BG111" s="153"/>
      <c r="BH111" s="153"/>
      <c r="BI111" s="153"/>
      <c r="BJ111" s="153"/>
      <c r="BK111" s="153"/>
      <c r="BL111" s="153"/>
      <c r="BM111" s="153"/>
      <c r="BN111" s="153"/>
      <c r="BO111" s="153"/>
      <c r="BP111" s="153"/>
      <c r="BQ111" s="153"/>
      <c r="BR111" s="153"/>
      <c r="BS111" s="153"/>
      <c r="BT111" s="153"/>
      <c r="BU111" s="153"/>
      <c r="BV111" s="153"/>
      <c r="BW111" s="153"/>
      <c r="BX111" s="153"/>
      <c r="BY111" s="17"/>
      <c r="BZ111" s="17"/>
    </row>
    <row r="112" spans="1:78" x14ac:dyDescent="0.25">
      <c r="A112" s="18" t="s">
        <v>1</v>
      </c>
      <c r="B112" s="18" t="s">
        <v>2</v>
      </c>
      <c r="C112" s="18" t="s">
        <v>3</v>
      </c>
      <c r="D112" s="19"/>
      <c r="E112" s="19"/>
      <c r="F112" s="18" t="s">
        <v>4</v>
      </c>
      <c r="G112" s="20" t="s">
        <v>5</v>
      </c>
      <c r="H112" s="21" t="s">
        <v>6</v>
      </c>
      <c r="I112" s="154" t="s">
        <v>7</v>
      </c>
      <c r="J112" s="155"/>
      <c r="K112" s="155"/>
      <c r="L112" s="155"/>
      <c r="M112" s="155"/>
      <c r="N112" s="155"/>
      <c r="O112" s="21" t="s">
        <v>8</v>
      </c>
      <c r="P112" s="21" t="s">
        <v>9</v>
      </c>
      <c r="Q112" s="22" t="s">
        <v>10</v>
      </c>
      <c r="R112" s="22" t="s">
        <v>11</v>
      </c>
      <c r="S112" s="21" t="s">
        <v>12</v>
      </c>
      <c r="T112" s="21" t="s">
        <v>13</v>
      </c>
      <c r="U112" s="21" t="s">
        <v>14</v>
      </c>
      <c r="V112" s="21" t="s">
        <v>15</v>
      </c>
      <c r="W112" s="23" t="s">
        <v>16</v>
      </c>
      <c r="X112" s="21" t="s">
        <v>17</v>
      </c>
      <c r="Y112" s="21" t="s">
        <v>18</v>
      </c>
      <c r="Z112" s="21" t="s">
        <v>19</v>
      </c>
      <c r="AA112" s="21" t="s">
        <v>20</v>
      </c>
      <c r="AB112" s="21" t="s">
        <v>21</v>
      </c>
      <c r="AC112" s="21" t="s">
        <v>22</v>
      </c>
      <c r="AD112" s="21" t="s">
        <v>23</v>
      </c>
      <c r="AE112" s="21" t="s">
        <v>24</v>
      </c>
      <c r="AF112" s="21" t="s">
        <v>25</v>
      </c>
      <c r="AG112" s="21" t="s">
        <v>26</v>
      </c>
      <c r="AH112" s="21" t="s">
        <v>5</v>
      </c>
      <c r="AI112" s="21" t="s">
        <v>17</v>
      </c>
      <c r="AJ112" s="21" t="s">
        <v>27</v>
      </c>
      <c r="AK112" s="21" t="s">
        <v>28</v>
      </c>
      <c r="AL112" s="21" t="s">
        <v>29</v>
      </c>
      <c r="AM112" s="21" t="s">
        <v>17</v>
      </c>
      <c r="AN112" s="21" t="s">
        <v>30</v>
      </c>
      <c r="AO112" s="21" t="s">
        <v>31</v>
      </c>
      <c r="AP112" s="21" t="s">
        <v>32</v>
      </c>
      <c r="AQ112" s="21" t="s">
        <v>33</v>
      </c>
      <c r="AR112" s="21" t="s">
        <v>34</v>
      </c>
      <c r="AS112" s="21" t="s">
        <v>35</v>
      </c>
      <c r="AT112" s="21" t="s">
        <v>36</v>
      </c>
      <c r="AU112" s="21" t="s">
        <v>37</v>
      </c>
      <c r="AV112" s="21" t="s">
        <v>38</v>
      </c>
      <c r="AW112" s="21" t="s">
        <v>6</v>
      </c>
      <c r="AX112" s="21" t="s">
        <v>39</v>
      </c>
      <c r="AY112" s="21" t="s">
        <v>40</v>
      </c>
      <c r="AZ112" s="24" t="s">
        <v>41</v>
      </c>
      <c r="BA112" s="21" t="s">
        <v>42</v>
      </c>
      <c r="BB112" s="21" t="s">
        <v>43</v>
      </c>
      <c r="BC112" s="21" t="s">
        <v>44</v>
      </c>
      <c r="BD112" s="21" t="s">
        <v>45</v>
      </c>
      <c r="BE112" s="21" t="s">
        <v>46</v>
      </c>
      <c r="BF112" s="21" t="s">
        <v>47</v>
      </c>
      <c r="BG112" s="21" t="s">
        <v>48</v>
      </c>
      <c r="BH112" s="21" t="s">
        <v>49</v>
      </c>
      <c r="BI112" s="186"/>
      <c r="BJ112" s="25"/>
      <c r="BK112" s="25"/>
      <c r="BL112" s="25"/>
      <c r="BM112" s="25"/>
      <c r="BN112" s="25"/>
      <c r="BO112" s="25"/>
      <c r="BP112" s="21" t="s">
        <v>18</v>
      </c>
      <c r="BQ112" s="21" t="s">
        <v>31</v>
      </c>
      <c r="BR112" s="21" t="s">
        <v>50</v>
      </c>
      <c r="BS112" s="21" t="s">
        <v>51</v>
      </c>
      <c r="BT112" s="25"/>
      <c r="BU112" s="25"/>
      <c r="BV112" s="21" t="s">
        <v>24</v>
      </c>
      <c r="BW112" s="21" t="s">
        <v>16</v>
      </c>
      <c r="BX112" s="21" t="s">
        <v>52</v>
      </c>
      <c r="BY112" s="21" t="s">
        <v>53</v>
      </c>
      <c r="BZ112" s="21" t="s">
        <v>28</v>
      </c>
    </row>
    <row r="113" spans="1:78" ht="46.5" x14ac:dyDescent="0.25">
      <c r="A113" s="26" t="s">
        <v>2551</v>
      </c>
      <c r="B113" s="26" t="s">
        <v>567</v>
      </c>
      <c r="C113" s="27" t="s">
        <v>136</v>
      </c>
      <c r="D113" s="28"/>
      <c r="E113" s="28"/>
      <c r="F113" s="29">
        <v>1200</v>
      </c>
      <c r="G113" s="30">
        <v>7</v>
      </c>
      <c r="H113" s="31" t="s">
        <v>6</v>
      </c>
      <c r="I113" s="32">
        <v>3</v>
      </c>
      <c r="J113" s="33">
        <v>1</v>
      </c>
      <c r="K113" s="32">
        <v>2</v>
      </c>
      <c r="L113" s="33">
        <v>1</v>
      </c>
      <c r="M113" s="32">
        <v>8</v>
      </c>
      <c r="N113" s="33">
        <v>3</v>
      </c>
      <c r="O113" s="29">
        <v>-1.35</v>
      </c>
      <c r="P113" s="60">
        <v>-1.02</v>
      </c>
      <c r="Q113" s="86">
        <v>94.280147074081398</v>
      </c>
      <c r="R113" s="86">
        <v>-0.20992646295930201</v>
      </c>
      <c r="S113" s="37">
        <v>0</v>
      </c>
      <c r="T113" s="61">
        <v>-2.5</v>
      </c>
      <c r="U113" s="29">
        <v>0.39999999999999097</v>
      </c>
      <c r="V113" s="60">
        <v>-1.6499999999999899</v>
      </c>
      <c r="W113" s="39" t="s">
        <v>79</v>
      </c>
      <c r="X113" s="62">
        <v>64</v>
      </c>
      <c r="Y113" s="29">
        <v>122</v>
      </c>
      <c r="Z113" s="122"/>
      <c r="AA113" s="85" t="s">
        <v>252</v>
      </c>
      <c r="AB113" s="41" t="s">
        <v>32</v>
      </c>
      <c r="AC113" s="42" t="str">
        <f>"" &amp; IF(AND(S113&lt;=-1.5,NOT(ISBLANK(AQ113))),"Z","")</f>
        <v/>
      </c>
      <c r="AD113" s="48" t="str">
        <f>IF(AND(ISNUMBER(BD113),VALUE(BD113)&gt;=3,VALUE(T113)&gt;=-0.5),IF(AND(VALUE(Q113)&gt;=94,VALUE(Q113)&lt;444), IF(VALUE(P113)&gt;=2,"***","**"),"*"),"")</f>
        <v/>
      </c>
      <c r="AE113" s="44"/>
      <c r="AF113" s="45"/>
      <c r="AG113" s="63" t="str">
        <f>IF(OR(F113&lt;1401,F113&gt;=1600),IF(AND(OR(AB113="*",AB113="***",AB113="E*",AB113="E***"),P113&gt;=2,T113&gt;-2.1),IF(AND(ISNUMBER(BD113),VALUE(BD113)&gt;2),"**","*"),""),"")</f>
        <v/>
      </c>
      <c r="AH113" s="30">
        <v>7</v>
      </c>
      <c r="AI113" s="62">
        <v>64</v>
      </c>
      <c r="AJ113" s="48" t="str">
        <f>IF(AND(S113&gt;=2,T113&gt;=0),IF(AND(ISNUMBER(BD113),VALUE(BD113)&gt;=3),IF(LEN(AQ113)&gt;0,"***","**"),"*"),"")</f>
        <v/>
      </c>
      <c r="AK113" s="42" t="str">
        <f>IF(AND(S113&gt;=3,AND(OR(AND(I113&lt;=7,I113-K113&gt;=3),AND(K113&lt;=7,K113-M113&gt;=3)),N113&lt;=4)),6,IF(S113&gt;=3,"3T",IF(AND(OR(AND(I113&lt;=7,I113-K113&gt;=3),AND(K113&lt;=7,K113-M113&gt;=3)),N113&lt;=4),"3P","")))</f>
        <v/>
      </c>
      <c r="AL113" s="63" t="str">
        <f>IF(OR(K113-M113&gt;=5,T113&gt;4.9,AND(K113-M113&gt;=1,T113&gt;5)),IF(P113&lt;-3,"***",IF(P113&lt;0,"**","*")),"")</f>
        <v/>
      </c>
      <c r="AM113" s="62">
        <v>64</v>
      </c>
      <c r="AN113" s="49" t="str">
        <f>IF(AND(OR(M113=1,M113=2,M113=3,M113=4),Q113&gt;=97.5),"G",IF(OR(AND(N113&lt;=3,M113&lt;8,T113&gt;-1.6,Q113&gt;=95,Q113&lt;300),AND(OR(M113=1,M113=2,M113=3),Q113&lt;97.5)),"GR",""))</f>
        <v/>
      </c>
      <c r="AO113" s="29">
        <v>0</v>
      </c>
      <c r="AP113" s="28"/>
      <c r="AQ113" s="28"/>
      <c r="AR113" s="28"/>
      <c r="AS113" s="28"/>
      <c r="AT113" s="50" t="str">
        <f>IF(LEN(AN113)&gt;0,IF(AL113="**","$",IF(AL113="***",IF(LEN(AQ113)&gt;0,"$$$","$$"), "")), "")</f>
        <v/>
      </c>
      <c r="AU113" s="48" t="str">
        <f>CONCATENATE(IF(LEN(AN113)&gt;0,IF(AND(AD113="**",AB113="*"),IF(LEN(AQ113)&gt;0,"$$$","$$"),IF(AJ113="***","$$$",IF(AND(AJ113="**",AB113="*"),"$$",IF(AND(OR(AD113="**",AD113="***"),LEN(AQ113)&gt;0),"$$","")))),IF(AND(OR(AD113="**",AD113="***"),LEN(AQ113)&gt;0),"$$","")),IF(AND(T113&lt;2,AQ113="#"),"#",""))</f>
        <v/>
      </c>
      <c r="AV113" s="48" t="str">
        <f>IF(LEN(AN113)&gt;0,IF(AG113="**","$$",IF(AG113="***","$$$",IF(AD113="***",IF(OR(AB113="***",LEN(AQ113)&gt;0),"$$$",""),""))),"")</f>
        <v/>
      </c>
      <c r="AW113" s="26" t="s">
        <v>6</v>
      </c>
      <c r="AX113" s="51">
        <v>73</v>
      </c>
      <c r="AY113" s="65">
        <v>1133</v>
      </c>
      <c r="AZ113" s="24" t="s">
        <v>169</v>
      </c>
      <c r="BA113" s="29">
        <v>87.080147074081395</v>
      </c>
      <c r="BB113" s="53">
        <v>90.813480407414701</v>
      </c>
      <c r="BC113" s="54" t="s">
        <v>923</v>
      </c>
      <c r="BD113" s="29">
        <v>2</v>
      </c>
      <c r="BE113" s="55"/>
      <c r="BF113" s="55"/>
      <c r="BG113" s="55"/>
      <c r="BH113" s="55"/>
      <c r="BI113" s="190" t="s">
        <v>2552</v>
      </c>
      <c r="BJ113" s="68" t="s">
        <v>1175</v>
      </c>
      <c r="BK113" s="68" t="s">
        <v>830</v>
      </c>
      <c r="BL113" s="68" t="s">
        <v>943</v>
      </c>
      <c r="BM113" s="68" t="s">
        <v>1077</v>
      </c>
      <c r="BN113" s="68" t="s">
        <v>786</v>
      </c>
      <c r="BO113" s="17"/>
      <c r="BP113" s="29">
        <v>122</v>
      </c>
      <c r="BQ113" s="29">
        <v>0</v>
      </c>
      <c r="BR113" s="56">
        <v>96.65</v>
      </c>
      <c r="BS113" s="76" t="s">
        <v>108</v>
      </c>
      <c r="BT113" s="26"/>
      <c r="BU113" s="26"/>
      <c r="BV113" s="26"/>
      <c r="BW113" s="26" t="s">
        <v>79</v>
      </c>
      <c r="BX113" s="17"/>
      <c r="BY113" s="17"/>
      <c r="BZ113" s="49" t="str">
        <f>IF(AND(S113&gt;=3,AND(OR(AND(I113&lt;=7,I113-K113&gt;=3),AND(K113&lt;=7,K113-M113&gt;=3)),N113&lt;=4)),6,IF(S113&gt;=3,"3T",IF(AND(OR(AND(I113&lt;=7,I113-K113&gt;=3),AND(K113&lt;=7,K113-M113&gt;=3)),N113&lt;=4),"3P","")))</f>
        <v/>
      </c>
    </row>
    <row r="114" spans="1:78" ht="46.5" x14ac:dyDescent="0.25">
      <c r="A114" s="26" t="s">
        <v>2551</v>
      </c>
      <c r="B114" s="143" t="s">
        <v>403</v>
      </c>
      <c r="C114" s="27" t="s">
        <v>207</v>
      </c>
      <c r="D114" s="28"/>
      <c r="E114" s="28"/>
      <c r="F114" s="29">
        <v>1200</v>
      </c>
      <c r="G114" s="30">
        <v>8</v>
      </c>
      <c r="H114" s="31" t="s">
        <v>6</v>
      </c>
      <c r="I114" s="59">
        <v>8</v>
      </c>
      <c r="J114" s="33">
        <v>5</v>
      </c>
      <c r="K114" s="59">
        <v>8</v>
      </c>
      <c r="L114" s="33">
        <v>4</v>
      </c>
      <c r="M114" s="59">
        <v>8</v>
      </c>
      <c r="N114" s="33">
        <v>3</v>
      </c>
      <c r="O114" s="29">
        <v>-1.9</v>
      </c>
      <c r="P114" s="29">
        <v>-2.4357142857143099</v>
      </c>
      <c r="Q114" s="35">
        <v>94.231058791604298</v>
      </c>
      <c r="R114" s="35">
        <v>-0.43447060419786998</v>
      </c>
      <c r="S114" s="37">
        <v>1</v>
      </c>
      <c r="T114" s="38">
        <v>1</v>
      </c>
      <c r="U114" s="29">
        <v>1.19999999999999</v>
      </c>
      <c r="V114" s="29">
        <v>1.95</v>
      </c>
      <c r="W114" s="39"/>
      <c r="X114" s="62">
        <v>64</v>
      </c>
      <c r="Y114" s="29">
        <v>119</v>
      </c>
      <c r="Z114" s="111">
        <v>19</v>
      </c>
      <c r="AA114" s="26" t="s">
        <v>57</v>
      </c>
      <c r="AB114" s="41" t="s">
        <v>58</v>
      </c>
      <c r="AC114" s="42" t="str">
        <f>"" &amp; IF(AND(S114&lt;=-1.5,NOT(ISBLANK(AQ114))),"Z","")</f>
        <v/>
      </c>
      <c r="AD114" s="48" t="str">
        <f>IF(AND(ISNUMBER(BD114),VALUE(BD114)&gt;=3,VALUE(T114)&gt;=-0.5),IF(AND(VALUE(Q114)&gt;=94,VALUE(Q114)&lt;444), IF(VALUE(P114)&gt;=2,"***","**"),"*"),"")</f>
        <v/>
      </c>
      <c r="AE114" s="44"/>
      <c r="AF114" s="45"/>
      <c r="AG114" s="46" t="str">
        <f>IF(OR(F114&lt;1401,F114&gt;=1600),IF(AND(OR(AB114="*",AB114="***",AB114="E*",AB114="E***"),P114&gt;=2,T114&gt;-2.1),IF(AND(ISNUMBER(BD114),VALUE(BD114)&gt;2),"**","*"),""),"")</f>
        <v/>
      </c>
      <c r="AH114" s="30">
        <v>8</v>
      </c>
      <c r="AI114" s="62">
        <v>64</v>
      </c>
      <c r="AJ114" s="48" t="str">
        <f>IF(AND(S114&gt;=2,T114&gt;=0),IF(AND(ISNUMBER(BD114),VALUE(BD114)&gt;=3),IF(LEN(AQ114)&gt;0,"***","**"),"*"),"")</f>
        <v/>
      </c>
      <c r="AK114" s="42" t="str">
        <f>IF(AND(S114&gt;=3,AND(OR(AND(I114&lt;=7,I114-K114&gt;=3),AND(K114&lt;=7,K114-M114&gt;=3)),N114&lt;=4)),6,IF(S114&gt;=3,"3T",IF(AND(OR(AND(I114&lt;=7,I114-K114&gt;=3),AND(K114&lt;=7,K114-M114&gt;=3)),N114&lt;=4),"3P","")))</f>
        <v/>
      </c>
      <c r="AL114" s="63" t="str">
        <f>IF(OR(K114-M114&gt;=5,T114&gt;4.9,AND(K114-M114&gt;=1,T114&gt;5)),IF(P114&lt;-3,"***",IF(P114&lt;0,"**","*")),"")</f>
        <v/>
      </c>
      <c r="AM114" s="62">
        <v>64</v>
      </c>
      <c r="AN114" s="49" t="str">
        <f>IF(AND(OR(M114=1,M114=2,M114=3,M114=4),Q114&gt;=97.5),"G",IF(OR(AND(N114&lt;=3,M114&lt;8,T114&gt;-1.6,Q114&gt;=95,Q114&lt;300),AND(OR(M114=1,M114=2,M114=3),Q114&lt;97.5)),"GR",""))</f>
        <v/>
      </c>
      <c r="AO114" s="29">
        <v>1</v>
      </c>
      <c r="AP114" s="28"/>
      <c r="AQ114" s="28"/>
      <c r="AR114" s="28"/>
      <c r="AS114" s="28"/>
      <c r="AT114" s="50" t="str">
        <f>IF(LEN(AN114)&gt;0,IF(AL114="**","$",IF(AL114="***",IF(LEN(AQ114)&gt;0,"$$$","$$"), "")), "")</f>
        <v/>
      </c>
      <c r="AU114" s="48" t="str">
        <f>CONCATENATE(IF(LEN(AN114)&gt;0,IF(AND(AD114="**",AB114="*"),IF(LEN(AQ114)&gt;0,"$$$","$$"),IF(AJ114="***","$$$",IF(AND(AJ114="**",AB114="*"),"$$",IF(AND(OR(AD114="**",AD114="***"),LEN(AQ114)&gt;0),"$$","")))),IF(AND(OR(AD114="**",AD114="***"),LEN(AQ114)&gt;0),"$$","")),IF(AND(T114&lt;2,AQ114="#"),"#",""))</f>
        <v/>
      </c>
      <c r="AV114" s="48" t="str">
        <f>IF(LEN(AN114)&gt;0,IF(AG114="**","$$",IF(AG114="***","$$$",IF(AD114="***",IF(OR(AB114="***",LEN(AQ114)&gt;0),"$$$",""),""))),"")</f>
        <v/>
      </c>
      <c r="AW114" s="26" t="s">
        <v>6</v>
      </c>
      <c r="AX114" s="64">
        <v>150</v>
      </c>
      <c r="AY114" s="65">
        <v>1133</v>
      </c>
      <c r="AZ114" s="24" t="s">
        <v>176</v>
      </c>
      <c r="BA114" s="29">
        <v>87.131058791604303</v>
      </c>
      <c r="BB114" s="53">
        <v>90.333725458270905</v>
      </c>
      <c r="BC114" s="54" t="s">
        <v>2553</v>
      </c>
      <c r="BD114" s="29">
        <v>2</v>
      </c>
      <c r="BE114" s="55"/>
      <c r="BF114" s="55"/>
      <c r="BG114" s="55"/>
      <c r="BH114" s="55"/>
      <c r="BI114" s="190" t="s">
        <v>2554</v>
      </c>
      <c r="BJ114" s="68" t="s">
        <v>2555</v>
      </c>
      <c r="BK114" s="68" t="s">
        <v>2556</v>
      </c>
      <c r="BL114" s="68" t="s">
        <v>1060</v>
      </c>
      <c r="BM114" s="68" t="s">
        <v>830</v>
      </c>
      <c r="BN114" s="68" t="s">
        <v>1295</v>
      </c>
      <c r="BO114" s="17"/>
      <c r="BP114" s="29">
        <v>119</v>
      </c>
      <c r="BQ114" s="29">
        <v>1</v>
      </c>
      <c r="BR114" s="56">
        <v>93.1</v>
      </c>
      <c r="BS114" s="76" t="s">
        <v>108</v>
      </c>
      <c r="BT114" s="26"/>
      <c r="BU114" s="26"/>
      <c r="BV114" s="26"/>
      <c r="BW114" s="26"/>
      <c r="BX114" s="17"/>
      <c r="BY114" s="17"/>
      <c r="BZ114" s="49" t="str">
        <f>IF(AND(S114&gt;=3,AND(OR(AND(I114&lt;=7,I114-K114&gt;=3),AND(K114&lt;=7,K114-M114&gt;=3)),N114&lt;=4)),6,IF(S114&gt;=3,"3T",IF(AND(OR(AND(I114&lt;=7,I114-K114&gt;=3),AND(K114&lt;=7,K114-M114&gt;=3)),N114&lt;=4),"3P","")))</f>
        <v/>
      </c>
    </row>
    <row r="115" spans="1:78" ht="18.75" customHeight="1" x14ac:dyDescent="0.25">
      <c r="A115" s="17"/>
      <c r="B115" s="164" t="s">
        <v>176</v>
      </c>
      <c r="C115" s="164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65" t="s">
        <v>579</v>
      </c>
      <c r="R115" s="165"/>
      <c r="S115" s="17"/>
      <c r="T115" s="121" t="s">
        <v>541</v>
      </c>
      <c r="U115" s="17"/>
      <c r="V115" s="17"/>
      <c r="W115" s="17"/>
      <c r="X115" s="91">
        <v>62</v>
      </c>
      <c r="Y115" s="92" t="s">
        <v>961</v>
      </c>
      <c r="Z115" s="111">
        <v>23</v>
      </c>
      <c r="AA115" s="94">
        <v>0</v>
      </c>
      <c r="AB115" s="17"/>
      <c r="AC115" s="17"/>
      <c r="AD115" s="17"/>
      <c r="AE115" s="17"/>
      <c r="AF115" s="17"/>
      <c r="AG115" s="17"/>
      <c r="AH115" s="17"/>
      <c r="AI115" s="91">
        <v>62</v>
      </c>
      <c r="AJ115" s="17"/>
      <c r="AK115" s="17"/>
      <c r="AL115" s="17"/>
      <c r="AM115" s="91">
        <v>62</v>
      </c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66">
        <v>2.8</v>
      </c>
      <c r="AY115" s="95">
        <v>1101</v>
      </c>
      <c r="AZ115" s="17"/>
      <c r="BA115" s="17"/>
      <c r="BB115" s="17"/>
      <c r="BC115" s="17"/>
      <c r="BD115" s="17"/>
      <c r="BE115" s="17"/>
      <c r="BF115" s="17"/>
      <c r="BG115" s="17"/>
      <c r="BH115" s="17"/>
      <c r="BI115" s="187"/>
      <c r="BJ115" s="17"/>
      <c r="BK115" s="17"/>
      <c r="BL115" s="17"/>
      <c r="BM115" s="17"/>
      <c r="BN115" s="17"/>
      <c r="BO115" s="17"/>
      <c r="BP115" s="92" t="s">
        <v>961</v>
      </c>
      <c r="BQ115" s="17"/>
      <c r="BR115" s="17"/>
      <c r="BS115" s="17"/>
      <c r="BT115" s="17"/>
      <c r="BU115" s="17"/>
      <c r="BV115" s="17"/>
      <c r="BW115" s="17"/>
      <c r="BX115" s="29">
        <v>0</v>
      </c>
      <c r="BY115" s="26" t="s">
        <v>149</v>
      </c>
      <c r="BZ115" s="17"/>
    </row>
    <row r="116" spans="1:78" x14ac:dyDescent="0.25">
      <c r="A116" s="17"/>
      <c r="B116" s="164"/>
      <c r="C116" s="164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68" t="s">
        <v>2558</v>
      </c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  <c r="AC116" s="168"/>
      <c r="AD116" s="168"/>
      <c r="AE116" s="168"/>
      <c r="AF116" s="168"/>
      <c r="AG116" s="168"/>
      <c r="AH116" s="168"/>
      <c r="AI116" s="168"/>
      <c r="AJ116" s="168"/>
      <c r="AK116" s="168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67"/>
      <c r="AY116" s="105" t="s">
        <v>2557</v>
      </c>
      <c r="AZ116" s="17"/>
      <c r="BA116" s="17"/>
      <c r="BB116" s="17"/>
      <c r="BC116" s="17"/>
      <c r="BD116" s="17"/>
      <c r="BE116" s="17"/>
      <c r="BF116" s="17"/>
      <c r="BG116" s="17"/>
      <c r="BH116" s="17"/>
      <c r="BI116" s="18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</row>
    <row r="117" spans="1:78" ht="30" customHeight="1" x14ac:dyDescent="0.25">
      <c r="A117" s="163" t="s">
        <v>2559</v>
      </c>
      <c r="B117" s="153"/>
      <c r="C117" s="153"/>
      <c r="D117" s="153"/>
      <c r="E117" s="153"/>
      <c r="F117" s="153"/>
      <c r="G117" s="153"/>
      <c r="H117" s="153"/>
      <c r="I117" s="153"/>
      <c r="J117" s="153"/>
      <c r="K117" s="153"/>
      <c r="L117" s="153"/>
      <c r="M117" s="153"/>
      <c r="N117" s="153"/>
      <c r="O117" s="153"/>
      <c r="P117" s="153"/>
      <c r="Q117" s="153"/>
      <c r="R117" s="153"/>
      <c r="S117" s="153"/>
      <c r="T117" s="153"/>
      <c r="U117" s="153"/>
      <c r="V117" s="153"/>
      <c r="W117" s="153"/>
      <c r="X117" s="153"/>
      <c r="Y117" s="153"/>
      <c r="Z117" s="153"/>
      <c r="AA117" s="153"/>
      <c r="AB117" s="153"/>
      <c r="AC117" s="153"/>
      <c r="AD117" s="153"/>
      <c r="AE117" s="153"/>
      <c r="AF117" s="153"/>
      <c r="AG117" s="153"/>
      <c r="AH117" s="153"/>
      <c r="AI117" s="153"/>
      <c r="AJ117" s="153"/>
      <c r="AK117" s="153"/>
      <c r="AL117" s="153"/>
      <c r="AM117" s="153"/>
      <c r="AN117" s="153"/>
      <c r="AO117" s="153"/>
      <c r="AP117" s="153"/>
      <c r="AQ117" s="153"/>
      <c r="AR117" s="153"/>
      <c r="AS117" s="153"/>
      <c r="AT117" s="153"/>
      <c r="AU117" s="153"/>
      <c r="AV117" s="153"/>
      <c r="AW117" s="153"/>
      <c r="AX117" s="153"/>
      <c r="AY117" s="153"/>
      <c r="AZ117" s="153"/>
      <c r="BA117" s="153"/>
      <c r="BB117" s="153"/>
      <c r="BC117" s="153"/>
      <c r="BD117" s="153"/>
      <c r="BE117" s="153"/>
      <c r="BF117" s="153"/>
      <c r="BG117" s="153"/>
      <c r="BH117" s="153"/>
      <c r="BI117" s="153"/>
      <c r="BJ117" s="153"/>
      <c r="BK117" s="153"/>
      <c r="BL117" s="153"/>
      <c r="BM117" s="153"/>
      <c r="BN117" s="153"/>
      <c r="BO117" s="153"/>
      <c r="BP117" s="153"/>
      <c r="BQ117" s="153"/>
      <c r="BR117" s="153"/>
      <c r="BS117" s="153"/>
      <c r="BT117" s="153"/>
      <c r="BU117" s="153"/>
      <c r="BV117" s="153"/>
      <c r="BW117" s="153"/>
      <c r="BX117" s="153"/>
      <c r="BY117" s="17"/>
      <c r="BZ117" s="17"/>
    </row>
    <row r="118" spans="1:78" x14ac:dyDescent="0.25">
      <c r="A118" s="18" t="s">
        <v>1</v>
      </c>
      <c r="B118" s="18" t="s">
        <v>2</v>
      </c>
      <c r="C118" s="18" t="s">
        <v>3</v>
      </c>
      <c r="D118" s="19"/>
      <c r="E118" s="19"/>
      <c r="F118" s="18" t="s">
        <v>4</v>
      </c>
      <c r="G118" s="20" t="s">
        <v>5</v>
      </c>
      <c r="H118" s="21" t="s">
        <v>6</v>
      </c>
      <c r="I118" s="154" t="s">
        <v>7</v>
      </c>
      <c r="J118" s="155"/>
      <c r="K118" s="155"/>
      <c r="L118" s="155"/>
      <c r="M118" s="155"/>
      <c r="N118" s="155"/>
      <c r="O118" s="21" t="s">
        <v>8</v>
      </c>
      <c r="P118" s="21" t="s">
        <v>9</v>
      </c>
      <c r="Q118" s="22" t="s">
        <v>10</v>
      </c>
      <c r="R118" s="22" t="s">
        <v>11</v>
      </c>
      <c r="S118" s="21" t="s">
        <v>12</v>
      </c>
      <c r="T118" s="21" t="s">
        <v>13</v>
      </c>
      <c r="U118" s="21" t="s">
        <v>14</v>
      </c>
      <c r="V118" s="21" t="s">
        <v>15</v>
      </c>
      <c r="W118" s="23" t="s">
        <v>16</v>
      </c>
      <c r="X118" s="21" t="s">
        <v>17</v>
      </c>
      <c r="Y118" s="21" t="s">
        <v>18</v>
      </c>
      <c r="Z118" s="21" t="s">
        <v>19</v>
      </c>
      <c r="AA118" s="21" t="s">
        <v>20</v>
      </c>
      <c r="AB118" s="21" t="s">
        <v>21</v>
      </c>
      <c r="AC118" s="21" t="s">
        <v>22</v>
      </c>
      <c r="AD118" s="21" t="s">
        <v>23</v>
      </c>
      <c r="AE118" s="21" t="s">
        <v>24</v>
      </c>
      <c r="AF118" s="21" t="s">
        <v>25</v>
      </c>
      <c r="AG118" s="21" t="s">
        <v>26</v>
      </c>
      <c r="AH118" s="21" t="s">
        <v>5</v>
      </c>
      <c r="AI118" s="21" t="s">
        <v>17</v>
      </c>
      <c r="AJ118" s="21" t="s">
        <v>27</v>
      </c>
      <c r="AK118" s="21" t="s">
        <v>28</v>
      </c>
      <c r="AL118" s="21" t="s">
        <v>29</v>
      </c>
      <c r="AM118" s="21" t="s">
        <v>17</v>
      </c>
      <c r="AN118" s="21" t="s">
        <v>30</v>
      </c>
      <c r="AO118" s="21" t="s">
        <v>31</v>
      </c>
      <c r="AP118" s="21" t="s">
        <v>32</v>
      </c>
      <c r="AQ118" s="21" t="s">
        <v>33</v>
      </c>
      <c r="AR118" s="21" t="s">
        <v>34</v>
      </c>
      <c r="AS118" s="21" t="s">
        <v>35</v>
      </c>
      <c r="AT118" s="21" t="s">
        <v>36</v>
      </c>
      <c r="AU118" s="21" t="s">
        <v>37</v>
      </c>
      <c r="AV118" s="21" t="s">
        <v>38</v>
      </c>
      <c r="AW118" s="21" t="s">
        <v>6</v>
      </c>
      <c r="AX118" s="21" t="s">
        <v>39</v>
      </c>
      <c r="AY118" s="21" t="s">
        <v>40</v>
      </c>
      <c r="AZ118" s="24" t="s">
        <v>41</v>
      </c>
      <c r="BA118" s="21" t="s">
        <v>42</v>
      </c>
      <c r="BB118" s="21" t="s">
        <v>43</v>
      </c>
      <c r="BC118" s="21" t="s">
        <v>44</v>
      </c>
      <c r="BD118" s="21" t="s">
        <v>45</v>
      </c>
      <c r="BE118" s="21" t="s">
        <v>46</v>
      </c>
      <c r="BF118" s="21" t="s">
        <v>47</v>
      </c>
      <c r="BG118" s="21" t="s">
        <v>48</v>
      </c>
      <c r="BH118" s="21" t="s">
        <v>49</v>
      </c>
      <c r="BI118" s="186"/>
      <c r="BJ118" s="25"/>
      <c r="BK118" s="25"/>
      <c r="BL118" s="25"/>
      <c r="BM118" s="25"/>
      <c r="BN118" s="25"/>
      <c r="BO118" s="25"/>
      <c r="BP118" s="21" t="s">
        <v>18</v>
      </c>
      <c r="BQ118" s="21" t="s">
        <v>31</v>
      </c>
      <c r="BR118" s="21" t="s">
        <v>50</v>
      </c>
      <c r="BS118" s="21" t="s">
        <v>51</v>
      </c>
      <c r="BT118" s="25"/>
      <c r="BU118" s="25"/>
      <c r="BV118" s="21" t="s">
        <v>24</v>
      </c>
      <c r="BW118" s="21" t="s">
        <v>16</v>
      </c>
      <c r="BX118" s="21" t="s">
        <v>52</v>
      </c>
      <c r="BY118" s="21" t="s">
        <v>53</v>
      </c>
      <c r="BZ118" s="21" t="s">
        <v>28</v>
      </c>
    </row>
    <row r="119" spans="1:78" ht="46.5" x14ac:dyDescent="0.25">
      <c r="A119" s="26" t="s">
        <v>2560</v>
      </c>
      <c r="B119" s="26" t="s">
        <v>416</v>
      </c>
      <c r="C119" s="27" t="s">
        <v>136</v>
      </c>
      <c r="D119" s="28"/>
      <c r="E119" s="28"/>
      <c r="F119" s="58">
        <v>1400</v>
      </c>
      <c r="G119" s="30">
        <v>4</v>
      </c>
      <c r="H119" s="31" t="s">
        <v>6</v>
      </c>
      <c r="I119" s="32">
        <v>1</v>
      </c>
      <c r="J119" s="33">
        <v>0</v>
      </c>
      <c r="K119" s="32">
        <v>1</v>
      </c>
      <c r="L119" s="33">
        <v>0</v>
      </c>
      <c r="M119" s="32">
        <v>8</v>
      </c>
      <c r="N119" s="33">
        <v>3</v>
      </c>
      <c r="O119" s="29">
        <v>-4.1999999999999797</v>
      </c>
      <c r="P119" s="60">
        <v>-7.7812500000000204</v>
      </c>
      <c r="Q119" s="86">
        <v>87.2930586335751</v>
      </c>
      <c r="R119" s="86">
        <v>-3.65347068321242</v>
      </c>
      <c r="S119" s="37">
        <v>0</v>
      </c>
      <c r="T119" s="61">
        <v>-3.25</v>
      </c>
      <c r="U119" s="29">
        <v>6.15</v>
      </c>
      <c r="V119" s="60">
        <v>3.4500000000000099</v>
      </c>
      <c r="W119" s="39" t="s">
        <v>79</v>
      </c>
      <c r="X119" s="62">
        <v>64</v>
      </c>
      <c r="Y119" s="29">
        <v>119</v>
      </c>
      <c r="Z119" s="118"/>
      <c r="AA119" s="109" t="s">
        <v>119</v>
      </c>
      <c r="AB119" s="41" t="s">
        <v>32</v>
      </c>
      <c r="AC119" s="42" t="str">
        <f>"" &amp; IF(AND(S119&lt;=-1.5,NOT(ISBLANK(AQ119))),"Z","")</f>
        <v/>
      </c>
      <c r="AD119" s="48" t="str">
        <f>IF(AND(ISNUMBER(BD119),VALUE(BD119)&gt;=3,VALUE(T119)&gt;=-0.5),IF(AND(VALUE(Q119)&gt;=94,VALUE(Q119)&lt;444), IF(VALUE(P119)&gt;=2,"***","**"),"*"),"")</f>
        <v/>
      </c>
      <c r="AE119" s="44"/>
      <c r="AF119" s="45"/>
      <c r="AG119" s="63" t="str">
        <f>IF(OR(F119&lt;1401,F119&gt;=1600),IF(AND(OR(AB119="*",AB119="***",AB119="E*",AB119="E***"),P119&gt;=2,T119&gt;-2.1),IF(AND(ISNUMBER(BD119),VALUE(BD119)&gt;2),"**","*"),""),"")</f>
        <v/>
      </c>
      <c r="AH119" s="30">
        <v>4</v>
      </c>
      <c r="AI119" s="62">
        <v>64</v>
      </c>
      <c r="AJ119" s="48" t="str">
        <f>IF(AND(S119&gt;=2,T119&gt;=0),IF(AND(ISNUMBER(BD119),VALUE(BD119)&gt;=3),IF(LEN(AQ119)&gt;0,"***","**"),"*"),"")</f>
        <v/>
      </c>
      <c r="AK119" s="42" t="str">
        <f>IF(AND(S119&gt;=3,AND(OR(AND(I119&lt;=7,I119-K119&gt;=3),AND(K119&lt;=7,K119-M119&gt;=3)),N119&lt;=4)),6,IF(S119&gt;=3,"3T",IF(AND(OR(AND(I119&lt;=7,I119-K119&gt;=3),AND(K119&lt;=7,K119-M119&gt;=3)),N119&lt;=4),"3P","")))</f>
        <v/>
      </c>
      <c r="AL119" s="63" t="str">
        <f>IF(OR(K119-M119&gt;=5,T119&gt;4.9,AND(K119-M119&gt;=1,T119&gt;5)),IF(P119&lt;-3,"***",IF(P119&lt;0,"**","*")),"")</f>
        <v/>
      </c>
      <c r="AM119" s="62">
        <v>64</v>
      </c>
      <c r="AN119" s="49" t="str">
        <f>IF(AND(OR(M119=1,M119=2,M119=3,M119=4),Q119&gt;=97.5),"G",IF(OR(AND(N119&lt;=3,M119&lt;8,T119&gt;-1.6,Q119&gt;=95,Q119&lt;300),AND(OR(M119=1,M119=2,M119=3),Q119&lt;97.5)),"GR",""))</f>
        <v/>
      </c>
      <c r="AO119" s="29">
        <v>2</v>
      </c>
      <c r="AP119" s="28"/>
      <c r="AQ119" s="28"/>
      <c r="AR119" s="28"/>
      <c r="AS119" s="28"/>
      <c r="AT119" s="50" t="str">
        <f>IF(LEN(AN119)&gt;0,IF(AL119="**","$",IF(AL119="***",IF(LEN(AQ119)&gt;0,"$$$","$$"), "")), "")</f>
        <v/>
      </c>
      <c r="AU119" s="48" t="str">
        <f>CONCATENATE(IF(LEN(AN119)&gt;0,IF(AND(AD119="**",AB119="*"),IF(LEN(AQ119)&gt;0,"$$$","$$"),IF(AJ119="***","$$$",IF(AND(AJ119="**",AB119="*"),"$$",IF(AND(OR(AD119="**",AD119="***"),LEN(AQ119)&gt;0),"$$","")))),IF(AND(OR(AD119="**",AD119="***"),LEN(AQ119)&gt;0),"$$","")),IF(AND(T119&lt;2,AQ119="#"),"#",""))</f>
        <v/>
      </c>
      <c r="AV119" s="48" t="str">
        <f>IF(LEN(AN119)&gt;0,IF(AG119="**","$$",IF(AG119="***","$$$",IF(AD119="***",IF(OR(AB119="***",LEN(AQ119)&gt;0),"$$$",""),""))),"")</f>
        <v/>
      </c>
      <c r="AW119" s="26" t="s">
        <v>6</v>
      </c>
      <c r="AX119" s="51">
        <v>130</v>
      </c>
      <c r="AY119" s="65">
        <v>1189</v>
      </c>
      <c r="AZ119" s="24" t="s">
        <v>297</v>
      </c>
      <c r="BA119" s="29">
        <v>81.193058633575205</v>
      </c>
      <c r="BB119" s="66">
        <v>83.193058633575205</v>
      </c>
      <c r="BC119" s="54" t="s">
        <v>2561</v>
      </c>
      <c r="BD119" s="29">
        <v>1</v>
      </c>
      <c r="BE119" s="55"/>
      <c r="BF119" s="55"/>
      <c r="BG119" s="55"/>
      <c r="BH119" s="55"/>
      <c r="BI119" s="189" t="s">
        <v>2442</v>
      </c>
      <c r="BJ119" s="69" t="s">
        <v>594</v>
      </c>
      <c r="BK119" s="68" t="s">
        <v>934</v>
      </c>
      <c r="BL119" s="69" t="s">
        <v>2443</v>
      </c>
      <c r="BM119" s="69" t="s">
        <v>1076</v>
      </c>
      <c r="BN119" s="68" t="s">
        <v>1060</v>
      </c>
      <c r="BO119" s="17"/>
      <c r="BP119" s="29">
        <v>119</v>
      </c>
      <c r="BQ119" s="29">
        <v>2</v>
      </c>
      <c r="BR119" s="56">
        <v>96.05</v>
      </c>
      <c r="BS119" s="57" t="s">
        <v>209</v>
      </c>
      <c r="BT119" s="26"/>
      <c r="BU119" s="26"/>
      <c r="BV119" s="26"/>
      <c r="BW119" s="26" t="s">
        <v>79</v>
      </c>
      <c r="BX119" s="17"/>
      <c r="BY119" s="17"/>
      <c r="BZ119" s="49" t="str">
        <f>IF(AND(S119&gt;=3,AND(OR(AND(I119&lt;=7,I119-K119&gt;=3),AND(K119&lt;=7,K119-M119&gt;=3)),N119&lt;=4)),6,IF(S119&gt;=3,"3T",IF(AND(OR(AND(I119&lt;=7,I119-K119&gt;=3),AND(K119&lt;=7,K119-M119&gt;=3)),N119&lt;=4),"3P","")))</f>
        <v/>
      </c>
    </row>
    <row r="120" spans="1:78" ht="46.5" x14ac:dyDescent="0.25">
      <c r="A120" s="26" t="s">
        <v>2560</v>
      </c>
      <c r="B120" s="138" t="s">
        <v>403</v>
      </c>
      <c r="C120" s="27" t="s">
        <v>207</v>
      </c>
      <c r="D120" s="28"/>
      <c r="E120" s="28"/>
      <c r="F120" s="58">
        <v>1400</v>
      </c>
      <c r="G120" s="30">
        <v>12</v>
      </c>
      <c r="H120" s="31" t="s">
        <v>6</v>
      </c>
      <c r="I120" s="59">
        <v>1</v>
      </c>
      <c r="J120" s="33">
        <v>0</v>
      </c>
      <c r="K120" s="59">
        <v>1</v>
      </c>
      <c r="L120" s="33">
        <v>0</v>
      </c>
      <c r="M120" s="59">
        <v>6</v>
      </c>
      <c r="N120" s="33">
        <v>5</v>
      </c>
      <c r="O120" s="29">
        <v>-0.59999999999998699</v>
      </c>
      <c r="P120" s="60">
        <v>1.0642857142857101</v>
      </c>
      <c r="Q120" s="36">
        <v>100.17541976410899</v>
      </c>
      <c r="R120" s="36">
        <v>4.0377098820543704</v>
      </c>
      <c r="S120" s="37">
        <v>0</v>
      </c>
      <c r="T120" s="61">
        <v>-5</v>
      </c>
      <c r="U120" s="29">
        <v>1.2000000000000099</v>
      </c>
      <c r="V120" s="60">
        <v>-2.75</v>
      </c>
      <c r="W120" s="39" t="s">
        <v>79</v>
      </c>
      <c r="X120" s="40">
        <v>64</v>
      </c>
      <c r="Y120" s="29">
        <v>123</v>
      </c>
      <c r="Z120" s="119">
        <v>26</v>
      </c>
      <c r="AA120" s="85" t="s">
        <v>119</v>
      </c>
      <c r="AB120" s="41" t="s">
        <v>32</v>
      </c>
      <c r="AC120" s="42" t="str">
        <f>"i" &amp; IF(AND(S120&lt;=-1.5,NOT(ISBLANK(AQ120))),"Z","")</f>
        <v>i</v>
      </c>
      <c r="AD120" s="43" t="str">
        <f>IF(AND(ISNUMBER(BD120),VALUE(BD120)&gt;=3,VALUE(T120)&gt;=-0.5),IF(AND(VALUE(Q120)&gt;=94,VALUE(Q120)&lt;444), IF(VALUE(P120)&gt;=2,"***","**"),"*"),"")</f>
        <v/>
      </c>
      <c r="AE120" s="44"/>
      <c r="AF120" s="45"/>
      <c r="AG120" s="63" t="str">
        <f>IF(OR(F120&lt;1401,F120&gt;=1600),IF(AND(OR(AB120="*",AB120="***",AB120="E*",AB120="E***"),P120&gt;=2,T120&gt;-2.1),IF(AND(ISNUMBER(BD120),VALUE(BD120)&gt;2),"**","*"),""),"")</f>
        <v/>
      </c>
      <c r="AH120" s="30">
        <v>12</v>
      </c>
      <c r="AI120" s="47">
        <v>64</v>
      </c>
      <c r="AJ120" s="48" t="str">
        <f>IF(AND(S120&gt;=2,T120&gt;=0),IF(AND(ISNUMBER(BD120),VALUE(BD120)&gt;=3),IF(LEN(AQ120)&gt;0,"***","**"),"*"),"")</f>
        <v/>
      </c>
      <c r="AK120" s="42" t="str">
        <f>IF(AND(S120&gt;=3,AND(OR(AND(I120&lt;=7,I120-K120&gt;=3),AND(K120&lt;=7,K120-M120&gt;=3)),N120&lt;=4)),6,IF(S120&gt;=3,"3T",IF(AND(OR(AND(I120&lt;=7,I120-K120&gt;=3),AND(K120&lt;=7,K120-M120&gt;=3)),N120&lt;=4),"3P","")))</f>
        <v/>
      </c>
      <c r="AL120" s="46" t="str">
        <f>IF(OR(K120-M120&gt;=5,T120&gt;4.9,AND(K120-M120&gt;=1,T120&gt;5)),IF(P120&lt;-3,"***",IF(P120&lt;0,"**","*")),"")</f>
        <v/>
      </c>
      <c r="AM120" s="40">
        <v>64</v>
      </c>
      <c r="AN120" s="49" t="str">
        <f>CONCATENATE(IF(AND(OR(M120=1,M120=2,M120=3,M120=4),Q120&gt;=97.5),"G",IF(OR(AND(N120&lt;=3,M120&lt;8,T120&gt;-1.6,Q120&gt;=95,Q120&lt;300),AND(OR(M120=1,M120=2,M120=3),Q120&lt;97.5)),"GR","")),"*")</f>
        <v>*</v>
      </c>
      <c r="AO120" s="29">
        <v>0</v>
      </c>
      <c r="AP120" s="28"/>
      <c r="AQ120" s="28"/>
      <c r="AR120" s="28"/>
      <c r="AS120" s="28"/>
      <c r="AT120" s="50" t="str">
        <f>IF(LEN(AN120)&gt;0,IF(AL120="**","$",IF(AL120="***",IF(LEN(AQ120)&gt;0,"$$$","$$"), "")), "")</f>
        <v/>
      </c>
      <c r="AU120" s="48" t="str">
        <f>CONCATENATE(IF(LEN(AN120)&gt;0,IF(AND(AD120="**",AB120="*"),IF(LEN(AQ120)&gt;0,"$$$","$$"),IF(AJ120="***","$$$",IF(AND(AJ120="**",AB120="*"),"$$",IF(AND(OR(AD120="**",AD120="***"),LEN(AQ120)&gt;0),"$$","")))),IF(AND(OR(AD120="**",AD120="***"),LEN(AQ120)&gt;0),"$$","")),IF(AND(T120&lt;2,AQ120="#"),"#",""))</f>
        <v/>
      </c>
      <c r="AV120" s="48" t="str">
        <f>IF(LEN(AN120)&gt;0,IF(AG120="**","$$",IF(AG120="***","$$$",IF(AD120="***",IF(OR(AB120="***",LEN(AQ120)&gt;0),"$$$",""),""))),"")</f>
        <v/>
      </c>
      <c r="AW120" s="26" t="s">
        <v>6</v>
      </c>
      <c r="AX120" s="51">
        <v>125</v>
      </c>
      <c r="AY120" s="52">
        <v>1173</v>
      </c>
      <c r="AZ120" s="24" t="s">
        <v>246</v>
      </c>
      <c r="BA120" s="29">
        <v>91</v>
      </c>
      <c r="BB120" s="66">
        <v>96.477366666666697</v>
      </c>
      <c r="BC120" s="54" t="s">
        <v>2562</v>
      </c>
      <c r="BD120" s="29">
        <v>1</v>
      </c>
      <c r="BE120" s="55"/>
      <c r="BF120" s="55"/>
      <c r="BG120" s="55"/>
      <c r="BH120" s="55"/>
      <c r="BI120" s="190" t="s">
        <v>2563</v>
      </c>
      <c r="BJ120" s="68" t="s">
        <v>594</v>
      </c>
      <c r="BK120" s="68" t="s">
        <v>1509</v>
      </c>
      <c r="BL120" s="68" t="s">
        <v>1485</v>
      </c>
      <c r="BM120" s="68" t="s">
        <v>1219</v>
      </c>
      <c r="BN120" s="68" t="s">
        <v>384</v>
      </c>
      <c r="BO120" s="17"/>
      <c r="BP120" s="29">
        <v>123</v>
      </c>
      <c r="BQ120" s="29">
        <v>0</v>
      </c>
      <c r="BR120" s="56">
        <v>99.65</v>
      </c>
      <c r="BS120" s="76" t="s">
        <v>88</v>
      </c>
      <c r="BT120" s="26"/>
      <c r="BU120" s="26"/>
      <c r="BV120" s="26"/>
      <c r="BW120" s="26" t="s">
        <v>79</v>
      </c>
      <c r="BX120" s="17"/>
      <c r="BY120" s="17"/>
      <c r="BZ120" s="49" t="str">
        <f>IF(AND(S120&gt;=3,AND(OR(AND(I120&lt;=7,I120-K120&gt;=3),AND(K120&lt;=7,K120-M120&gt;=3)),N120&lt;=4)),6,IF(S120&gt;=3,"3T",IF(AND(OR(AND(I120&lt;=7,I120-K120&gt;=3),AND(K120&lt;=7,K120-M120&gt;=3)),N120&lt;=4),"3P","")))</f>
        <v/>
      </c>
    </row>
    <row r="121" spans="1:78" ht="18.75" customHeight="1" x14ac:dyDescent="0.25">
      <c r="A121" s="17"/>
      <c r="B121" s="164" t="s">
        <v>246</v>
      </c>
      <c r="C121" s="164"/>
      <c r="D121" s="17"/>
      <c r="E121" s="17"/>
      <c r="F121" s="17"/>
      <c r="G121" s="17"/>
      <c r="H121" s="17"/>
      <c r="I121" s="89" t="s">
        <v>150</v>
      </c>
      <c r="J121" s="17"/>
      <c r="K121" s="17"/>
      <c r="L121" s="17"/>
      <c r="M121" s="17"/>
      <c r="N121" s="17"/>
      <c r="O121" s="17"/>
      <c r="P121" s="17"/>
      <c r="Q121" s="165" t="s">
        <v>337</v>
      </c>
      <c r="R121" s="165"/>
      <c r="S121" s="17"/>
      <c r="T121" s="121" t="s">
        <v>580</v>
      </c>
      <c r="U121" s="17"/>
      <c r="V121" s="17"/>
      <c r="W121" s="17"/>
      <c r="X121" s="91">
        <v>62</v>
      </c>
      <c r="Y121" s="92" t="s">
        <v>961</v>
      </c>
      <c r="Z121" s="119">
        <v>23</v>
      </c>
      <c r="AA121" s="94">
        <v>0</v>
      </c>
      <c r="AB121" s="17"/>
      <c r="AC121" s="17"/>
      <c r="AD121" s="17"/>
      <c r="AE121" s="17"/>
      <c r="AF121" s="17"/>
      <c r="AG121" s="17"/>
      <c r="AH121" s="17"/>
      <c r="AI121" s="91">
        <v>62</v>
      </c>
      <c r="AJ121" s="17"/>
      <c r="AK121" s="17"/>
      <c r="AL121" s="17"/>
      <c r="AM121" s="91">
        <v>62</v>
      </c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66">
        <v>4.8</v>
      </c>
      <c r="AY121" s="95">
        <v>1167</v>
      </c>
      <c r="AZ121" s="17"/>
      <c r="BA121" s="17"/>
      <c r="BB121" s="17"/>
      <c r="BC121" s="17"/>
      <c r="BD121" s="17"/>
      <c r="BE121" s="17"/>
      <c r="BF121" s="17"/>
      <c r="BG121" s="17"/>
      <c r="BH121" s="17"/>
      <c r="BI121" s="187"/>
      <c r="BJ121" s="17"/>
      <c r="BK121" s="17"/>
      <c r="BL121" s="17"/>
      <c r="BM121" s="17"/>
      <c r="BN121" s="17"/>
      <c r="BO121" s="17"/>
      <c r="BP121" s="92" t="s">
        <v>961</v>
      </c>
      <c r="BQ121" s="17"/>
      <c r="BR121" s="17"/>
      <c r="BS121" s="17"/>
      <c r="BT121" s="17"/>
      <c r="BU121" s="17"/>
      <c r="BV121" s="17"/>
      <c r="BW121" s="17"/>
      <c r="BX121" s="29">
        <v>0</v>
      </c>
      <c r="BY121" s="26" t="s">
        <v>149</v>
      </c>
      <c r="BZ121" s="17"/>
    </row>
    <row r="122" spans="1:78" x14ac:dyDescent="0.25">
      <c r="A122" s="17"/>
      <c r="B122" s="164"/>
      <c r="C122" s="16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68" t="s">
        <v>2564</v>
      </c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67"/>
      <c r="AY122" s="105" t="s">
        <v>202</v>
      </c>
      <c r="AZ122" s="17"/>
      <c r="BA122" s="17"/>
      <c r="BB122" s="17"/>
      <c r="BC122" s="17"/>
      <c r="BD122" s="17"/>
      <c r="BE122" s="17"/>
      <c r="BF122" s="17"/>
      <c r="BG122" s="17"/>
      <c r="BH122" s="17"/>
      <c r="BI122" s="18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</row>
    <row r="123" spans="1:78" ht="30" customHeight="1" x14ac:dyDescent="0.25">
      <c r="A123" s="163" t="s">
        <v>2565</v>
      </c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  <c r="AN123" s="153"/>
      <c r="AO123" s="153"/>
      <c r="AP123" s="153"/>
      <c r="AQ123" s="153"/>
      <c r="AR123" s="153"/>
      <c r="AS123" s="153"/>
      <c r="AT123" s="153"/>
      <c r="AU123" s="153"/>
      <c r="AV123" s="153"/>
      <c r="AW123" s="153"/>
      <c r="AX123" s="153"/>
      <c r="AY123" s="153"/>
      <c r="AZ123" s="153"/>
      <c r="BA123" s="153"/>
      <c r="BB123" s="153"/>
      <c r="BC123" s="153"/>
      <c r="BD123" s="153"/>
      <c r="BE123" s="153"/>
      <c r="BF123" s="153"/>
      <c r="BG123" s="153"/>
      <c r="BH123" s="153"/>
      <c r="BI123" s="153"/>
      <c r="BJ123" s="153"/>
      <c r="BK123" s="153"/>
      <c r="BL123" s="153"/>
      <c r="BM123" s="153"/>
      <c r="BN123" s="153"/>
      <c r="BO123" s="153"/>
      <c r="BP123" s="153"/>
      <c r="BQ123" s="153"/>
      <c r="BR123" s="153"/>
      <c r="BS123" s="153"/>
      <c r="BT123" s="153"/>
      <c r="BU123" s="153"/>
      <c r="BV123" s="153"/>
      <c r="BW123" s="153"/>
      <c r="BX123" s="153"/>
      <c r="BY123" s="17"/>
      <c r="BZ123" s="17"/>
    </row>
    <row r="124" spans="1:78" x14ac:dyDescent="0.25">
      <c r="A124" s="18" t="s">
        <v>1</v>
      </c>
      <c r="B124" s="18" t="s">
        <v>2</v>
      </c>
      <c r="C124" s="18" t="s">
        <v>3</v>
      </c>
      <c r="D124" s="19"/>
      <c r="E124" s="19"/>
      <c r="F124" s="18" t="s">
        <v>4</v>
      </c>
      <c r="G124" s="20" t="s">
        <v>5</v>
      </c>
      <c r="H124" s="21" t="s">
        <v>6</v>
      </c>
      <c r="I124" s="154" t="s">
        <v>7</v>
      </c>
      <c r="J124" s="155"/>
      <c r="K124" s="155"/>
      <c r="L124" s="155"/>
      <c r="M124" s="155"/>
      <c r="N124" s="155"/>
      <c r="O124" s="21" t="s">
        <v>8</v>
      </c>
      <c r="P124" s="21" t="s">
        <v>9</v>
      </c>
      <c r="Q124" s="22" t="s">
        <v>10</v>
      </c>
      <c r="R124" s="22" t="s">
        <v>11</v>
      </c>
      <c r="S124" s="21" t="s">
        <v>12</v>
      </c>
      <c r="T124" s="21" t="s">
        <v>13</v>
      </c>
      <c r="U124" s="21" t="s">
        <v>14</v>
      </c>
      <c r="V124" s="21" t="s">
        <v>15</v>
      </c>
      <c r="W124" s="23" t="s">
        <v>16</v>
      </c>
      <c r="X124" s="21" t="s">
        <v>17</v>
      </c>
      <c r="Y124" s="21" t="s">
        <v>18</v>
      </c>
      <c r="Z124" s="21" t="s">
        <v>19</v>
      </c>
      <c r="AA124" s="21" t="s">
        <v>20</v>
      </c>
      <c r="AB124" s="21" t="s">
        <v>21</v>
      </c>
      <c r="AC124" s="21" t="s">
        <v>22</v>
      </c>
      <c r="AD124" s="21" t="s">
        <v>23</v>
      </c>
      <c r="AE124" s="21" t="s">
        <v>24</v>
      </c>
      <c r="AF124" s="21" t="s">
        <v>25</v>
      </c>
      <c r="AG124" s="21" t="s">
        <v>26</v>
      </c>
      <c r="AH124" s="21" t="s">
        <v>5</v>
      </c>
      <c r="AI124" s="21" t="s">
        <v>17</v>
      </c>
      <c r="AJ124" s="21" t="s">
        <v>27</v>
      </c>
      <c r="AK124" s="21" t="s">
        <v>28</v>
      </c>
      <c r="AL124" s="21" t="s">
        <v>29</v>
      </c>
      <c r="AM124" s="21" t="s">
        <v>17</v>
      </c>
      <c r="AN124" s="21" t="s">
        <v>30</v>
      </c>
      <c r="AO124" s="21" t="s">
        <v>31</v>
      </c>
      <c r="AP124" s="21" t="s">
        <v>32</v>
      </c>
      <c r="AQ124" s="21" t="s">
        <v>33</v>
      </c>
      <c r="AR124" s="21" t="s">
        <v>34</v>
      </c>
      <c r="AS124" s="21" t="s">
        <v>35</v>
      </c>
      <c r="AT124" s="21" t="s">
        <v>36</v>
      </c>
      <c r="AU124" s="21" t="s">
        <v>37</v>
      </c>
      <c r="AV124" s="21" t="s">
        <v>38</v>
      </c>
      <c r="AW124" s="21" t="s">
        <v>6</v>
      </c>
      <c r="AX124" s="21" t="s">
        <v>39</v>
      </c>
      <c r="AY124" s="21" t="s">
        <v>40</v>
      </c>
      <c r="AZ124" s="24" t="s">
        <v>41</v>
      </c>
      <c r="BA124" s="21" t="s">
        <v>42</v>
      </c>
      <c r="BB124" s="21" t="s">
        <v>43</v>
      </c>
      <c r="BC124" s="21" t="s">
        <v>44</v>
      </c>
      <c r="BD124" s="21" t="s">
        <v>45</v>
      </c>
      <c r="BE124" s="21" t="s">
        <v>46</v>
      </c>
      <c r="BF124" s="21" t="s">
        <v>47</v>
      </c>
      <c r="BG124" s="21" t="s">
        <v>48</v>
      </c>
      <c r="BH124" s="21" t="s">
        <v>49</v>
      </c>
      <c r="BI124" s="186"/>
      <c r="BJ124" s="25"/>
      <c r="BK124" s="25"/>
      <c r="BL124" s="25"/>
      <c r="BM124" s="25"/>
      <c r="BN124" s="25"/>
      <c r="BO124" s="25"/>
      <c r="BP124" s="21" t="s">
        <v>18</v>
      </c>
      <c r="BQ124" s="21" t="s">
        <v>31</v>
      </c>
      <c r="BR124" s="21" t="s">
        <v>50</v>
      </c>
      <c r="BS124" s="21" t="s">
        <v>51</v>
      </c>
      <c r="BT124" s="25"/>
      <c r="BU124" s="25"/>
      <c r="BV124" s="21" t="s">
        <v>24</v>
      </c>
      <c r="BW124" s="21" t="s">
        <v>16</v>
      </c>
      <c r="BX124" s="21" t="s">
        <v>52</v>
      </c>
      <c r="BY124" s="21" t="s">
        <v>53</v>
      </c>
      <c r="BZ124" s="21" t="s">
        <v>28</v>
      </c>
    </row>
    <row r="125" spans="1:78" ht="46.5" x14ac:dyDescent="0.25">
      <c r="A125" s="26" t="s">
        <v>2566</v>
      </c>
      <c r="B125" s="26" t="s">
        <v>210</v>
      </c>
      <c r="C125" s="27" t="s">
        <v>417</v>
      </c>
      <c r="D125" s="28"/>
      <c r="E125" s="28"/>
      <c r="F125" s="58">
        <v>1400</v>
      </c>
      <c r="G125" s="80">
        <v>14</v>
      </c>
      <c r="H125" s="31" t="s">
        <v>6</v>
      </c>
      <c r="I125" s="59">
        <v>2</v>
      </c>
      <c r="J125" s="33">
        <v>1</v>
      </c>
      <c r="K125" s="59">
        <v>2</v>
      </c>
      <c r="L125" s="33">
        <v>1</v>
      </c>
      <c r="M125" s="59">
        <v>2</v>
      </c>
      <c r="N125" s="33">
        <v>1</v>
      </c>
      <c r="O125" s="29">
        <v>1.3499999999999801</v>
      </c>
      <c r="P125" s="60">
        <v>-2.36666666666668</v>
      </c>
      <c r="Q125" s="35">
        <v>93.473516875088194</v>
      </c>
      <c r="R125" s="35">
        <v>-2.6632415624558798</v>
      </c>
      <c r="S125" s="37">
        <v>0</v>
      </c>
      <c r="T125" s="38">
        <v>0</v>
      </c>
      <c r="U125" s="29">
        <v>-0.40000000000000902</v>
      </c>
      <c r="V125" s="60">
        <v>-0.40000000000000902</v>
      </c>
      <c r="W125" s="39"/>
      <c r="X125" s="40">
        <v>58</v>
      </c>
      <c r="Y125" s="72">
        <v>133</v>
      </c>
      <c r="Z125" s="17"/>
      <c r="AA125" s="109" t="s">
        <v>119</v>
      </c>
      <c r="AB125" s="41" t="s">
        <v>101</v>
      </c>
      <c r="AC125" s="42" t="str">
        <f>"" &amp; IF(AND(S125&lt;=-1.5,NOT(ISBLANK(AQ125))),"Z","")</f>
        <v/>
      </c>
      <c r="AD125" s="43" t="str">
        <f>IF(AND(ISNUMBER(BD125),VALUE(BD125)&gt;=3,VALUE(T125)&gt;=-0.5),IF(AND(VALUE(Q125)&gt;=94,VALUE(Q125)&lt;444), IF(VALUE(P125)&gt;=2,"***","**"),"*"),"")</f>
        <v/>
      </c>
      <c r="AE125" s="44"/>
      <c r="AF125" s="45"/>
      <c r="AG125" s="46" t="str">
        <f>IF(OR(F125&lt;1401,F125&gt;=1600),IF(AND(OR(AB125="*",AB125="***",AB125="E*",AB125="E***"),P125&gt;=2,T125&gt;-2.1),IF(AND(ISNUMBER(BD125),VALUE(BD125)&gt;2),"**","*"),""),"")</f>
        <v/>
      </c>
      <c r="AH125" s="30">
        <v>14</v>
      </c>
      <c r="AI125" s="47">
        <v>58</v>
      </c>
      <c r="AJ125" s="48" t="str">
        <f>IF(AND(S125&gt;=2,T125&gt;=0),IF(AND(ISNUMBER(BD125),VALUE(BD125)&gt;=3),IF(LEN(AQ125)&gt;0,"***","**"),"*"),"")</f>
        <v/>
      </c>
      <c r="AK125" s="42" t="str">
        <f>IF(AND(S125&gt;=3,AND(OR(AND(I125&lt;=7,I125-K125&gt;=3),AND(K125&lt;=7,K125-M125&gt;=3)),N125&lt;=4)),6,IF(S125&gt;=3,"3T",IF(AND(OR(AND(I125&lt;=7,I125-K125&gt;=3),AND(K125&lt;=7,K125-M125&gt;=3)),N125&lt;=4),"3P","")))</f>
        <v/>
      </c>
      <c r="AL125" s="46" t="str">
        <f>IF(OR(K125-M125&gt;=5,T125&gt;4.9,AND(K125-M125&gt;=1,T125&gt;5)),IF(P125&lt;-3,"***",IF(P125&lt;0,"**","*")),"")</f>
        <v/>
      </c>
      <c r="AM125" s="40">
        <v>58</v>
      </c>
      <c r="AN125" s="137" t="str">
        <f>IF(AND(OR(M125=1,M125=2,M125=3,M125=4),Q125&gt;=97.5),"G",IF(OR(AND(N125&lt;=3,M125&lt;8,T125&gt;-1.6,Q125&gt;=95,Q125&lt;300),AND(OR(M125=1,M125=2,M125=3),Q125&lt;97.5)),"GR",""))</f>
        <v>GR</v>
      </c>
      <c r="AO125" s="29">
        <v>0</v>
      </c>
      <c r="AP125" s="28"/>
      <c r="AQ125" s="28"/>
      <c r="AR125" s="28"/>
      <c r="AS125" s="28"/>
      <c r="AT125" s="50" t="str">
        <f>IF(LEN(AN125)&gt;0,IF(AL125="**","$",IF(AL125="***",IF(LEN(AQ125)&gt;0,"$$$","$$"), "")), "")</f>
        <v/>
      </c>
      <c r="AU125" s="48" t="str">
        <f>CONCATENATE(IF(LEN(AN125)&gt;0,IF(AND(AD125="**",AB125="*"),IF(LEN(AQ125)&gt;0,"$$$","$$"),IF(AJ125="***","$$$",IF(AND(AJ125="**",AB125="*"),"$$",IF(AND(OR(AD125="**",AD125="***"),LEN(AQ125)&gt;0),"$$","")))),IF(AND(OR(AD125="**",AD125="***"),LEN(AQ125)&gt;0),"$$","")),IF(AND(T125&lt;2,AQ125="#"),"#",""))</f>
        <v/>
      </c>
      <c r="AV125" s="48" t="str">
        <f>IF(LEN(AN125)&gt;0,IF(AG125="**","$$",IF(AG125="***","$$$",IF(AD125="***",IF(OR(AB125="***",LEN(AQ125)&gt;0),"$$$",""),""))),"")</f>
        <v/>
      </c>
      <c r="AW125" s="26" t="s">
        <v>6</v>
      </c>
      <c r="AX125" s="51">
        <v>6.2</v>
      </c>
      <c r="AY125" s="52">
        <v>1141</v>
      </c>
      <c r="AZ125" s="24" t="s">
        <v>51</v>
      </c>
      <c r="BA125" s="29">
        <v>86.173516875088197</v>
      </c>
      <c r="BB125" s="141">
        <v>98.557516875088197</v>
      </c>
      <c r="BC125" s="54" t="s">
        <v>2567</v>
      </c>
      <c r="BD125" s="29">
        <v>2</v>
      </c>
      <c r="BE125" s="55"/>
      <c r="BF125" s="55"/>
      <c r="BG125" s="55"/>
      <c r="BH125" s="55"/>
      <c r="BI125" s="188" t="s">
        <v>2568</v>
      </c>
      <c r="BJ125" s="69" t="s">
        <v>795</v>
      </c>
      <c r="BK125" s="68" t="s">
        <v>2569</v>
      </c>
      <c r="BL125" s="68" t="s">
        <v>2570</v>
      </c>
      <c r="BM125" s="68" t="s">
        <v>2571</v>
      </c>
      <c r="BN125" s="68"/>
      <c r="BO125" s="17"/>
      <c r="BP125" s="29">
        <v>133</v>
      </c>
      <c r="BQ125" s="29">
        <v>0</v>
      </c>
      <c r="BR125" s="56">
        <v>101.5</v>
      </c>
      <c r="BS125" s="57" t="s">
        <v>223</v>
      </c>
      <c r="BT125" s="26"/>
      <c r="BU125" s="26"/>
      <c r="BV125" s="26"/>
      <c r="BW125" s="26"/>
      <c r="BX125" s="17"/>
      <c r="BY125" s="17"/>
      <c r="BZ125" s="49" t="str">
        <f>IF(AND(S125&gt;=3,AND(OR(AND(I125&lt;=7,I125-K125&gt;=3),AND(K125&lt;=7,K125-M125&gt;=3)),N125&lt;=4)),6,IF(S125&gt;=3,"3T",IF(AND(OR(AND(I125&lt;=7,I125-K125&gt;=3),AND(K125&lt;=7,K125-M125&gt;=3)),N125&lt;=4),"3P","")))</f>
        <v/>
      </c>
    </row>
    <row r="126" spans="1:78" ht="15" customHeight="1" x14ac:dyDescent="0.25">
      <c r="A126" s="162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  <c r="BR126" s="155"/>
      <c r="BS126" s="155"/>
      <c r="BT126" s="155"/>
      <c r="BU126" s="155"/>
      <c r="BV126" s="155"/>
      <c r="BW126" s="155"/>
      <c r="BX126" s="155"/>
      <c r="BY126" s="17"/>
      <c r="BZ126" s="49"/>
    </row>
    <row r="127" spans="1:78" ht="46.5" x14ac:dyDescent="0.25">
      <c r="A127" s="26" t="s">
        <v>2566</v>
      </c>
      <c r="B127" s="26" t="s">
        <v>76</v>
      </c>
      <c r="C127" s="27" t="s">
        <v>77</v>
      </c>
      <c r="D127" s="28"/>
      <c r="E127" s="28"/>
      <c r="F127" s="58">
        <v>1400</v>
      </c>
      <c r="G127" s="30">
        <v>12</v>
      </c>
      <c r="H127" s="31" t="s">
        <v>78</v>
      </c>
      <c r="I127" s="59">
        <v>11</v>
      </c>
      <c r="J127" s="33">
        <v>6</v>
      </c>
      <c r="K127" s="59">
        <v>11</v>
      </c>
      <c r="L127" s="33">
        <v>4</v>
      </c>
      <c r="M127" s="59">
        <v>12</v>
      </c>
      <c r="N127" s="33">
        <v>8</v>
      </c>
      <c r="O127" s="29">
        <v>-0.64999999999997704</v>
      </c>
      <c r="P127" s="60">
        <v>0.48000000000004001</v>
      </c>
      <c r="Q127" s="35">
        <v>87.468489267509398</v>
      </c>
      <c r="R127" s="36">
        <v>0.38424463375477602</v>
      </c>
      <c r="S127" s="37">
        <v>2</v>
      </c>
      <c r="T127" s="61">
        <v>-4</v>
      </c>
      <c r="U127" s="29">
        <v>2.6499999999999901</v>
      </c>
      <c r="V127" s="60">
        <v>-0.60000000000000497</v>
      </c>
      <c r="W127" s="39" t="s">
        <v>79</v>
      </c>
      <c r="X127" s="40">
        <v>59</v>
      </c>
      <c r="Y127" s="29">
        <v>135</v>
      </c>
      <c r="Z127" s="29">
        <v>29</v>
      </c>
      <c r="AA127" s="26" t="s">
        <v>57</v>
      </c>
      <c r="AB127" s="41" t="s">
        <v>58</v>
      </c>
      <c r="AC127" s="42" t="str">
        <f>"" &amp; IF(AND(S127&lt;=-1.5,NOT(ISBLANK(AQ127))),"Z","")</f>
        <v/>
      </c>
      <c r="AD127" s="43" t="str">
        <f>IF(AND(ISNUMBER(BD127),VALUE(BD127)&gt;=3,VALUE(T127)&gt;=-0.5),IF(AND(VALUE(Q127)&gt;=94,VALUE(Q127)&lt;444), IF(VALUE(P127)&gt;=2,"***","**"),"*"),"")</f>
        <v/>
      </c>
      <c r="AE127" s="44"/>
      <c r="AF127" s="45"/>
      <c r="AG127" s="63" t="str">
        <f>IF(OR(F127&lt;1401,F127&gt;=1600),IF(AND(OR(AB127="*",AB127="***",AB127="E*",AB127="E***"),P127&gt;=2,T127&gt;-2.1),IF(AND(ISNUMBER(BD127),VALUE(BD127)&gt;2),"**","*"),""),"")</f>
        <v/>
      </c>
      <c r="AH127" s="30">
        <v>12</v>
      </c>
      <c r="AI127" s="47">
        <v>59</v>
      </c>
      <c r="AJ127" s="48" t="str">
        <f>IF(AND(S127&gt;=2,T127&gt;=0),IF(AND(ISNUMBER(BD127),VALUE(BD127)&gt;=3),IF(LEN(AQ127)&gt;0,"***","**"),"*"),"")</f>
        <v/>
      </c>
      <c r="AK127" s="42" t="str">
        <f>IF(AND(S127&gt;=3,AND(OR(AND(I127&lt;=7,I127-K127&gt;=3),AND(K127&lt;=7,K127-M127&gt;=3)),N127&lt;=4)),6,IF(S127&gt;=3,"3T",IF(AND(OR(AND(I127&lt;=7,I127-K127&gt;=3),AND(K127&lt;=7,K127-M127&gt;=3)),N127&lt;=4),"3P","")))</f>
        <v/>
      </c>
      <c r="AL127" s="46" t="str">
        <f>IF(OR(K127-M127&gt;=5,T127&gt;4.9,AND(K127-M127&gt;=1,T127&gt;5)),IF(P127&lt;-3,"***",IF(P127&lt;0,"**","*")),"")</f>
        <v/>
      </c>
      <c r="AM127" s="40">
        <v>59</v>
      </c>
      <c r="AN127" s="49" t="str">
        <f>CONCATENATE(IF(AND(OR(M127=1,M127=2,M127=3,M127=4),Q127&gt;=97.5),"G",IF(OR(AND(N127&lt;=3,M127&lt;8,T127&gt;-1.6,Q127&gt;=95,Q127&lt;300),AND(OR(M127=1,M127=2,M127=3),Q127&lt;97.5)),"GR","")),"*")</f>
        <v>*</v>
      </c>
      <c r="AO127" s="29">
        <v>0</v>
      </c>
      <c r="AP127" s="28"/>
      <c r="AQ127" s="28"/>
      <c r="AR127" s="28"/>
      <c r="AS127" s="28" t="s">
        <v>66</v>
      </c>
      <c r="AT127" s="50" t="str">
        <f>IF(LEN(AN127)&gt;0,IF(AL127="**","$",IF(AL127="***",IF(LEN(AQ127)&gt;0,"$$$","$$"), "")), "")</f>
        <v/>
      </c>
      <c r="AU127" s="48" t="str">
        <f>CONCATENATE(IF(LEN(AN127)&gt;0,IF(AND(AD127="**",AB127="*"),IF(LEN(AQ127)&gt;0,"$$$","$$"),IF(AJ127="***","$$$",IF(AND(AJ127="**",AB127="*"),"$$",IF(AND(OR(AD127="**",AD127="***"),LEN(AQ127)&gt;0),"$$","")))),IF(AND(OR(AD127="**",AD127="***"),LEN(AQ127)&gt;0),"$$","")),IF(AND(T127&lt;2,AQ127="#"),"#",""))</f>
        <v/>
      </c>
      <c r="AV127" s="48" t="str">
        <f>IF(LEN(AN127)&gt;0,IF(AG127="**","$$",IF(AG127="***","$$$",IF(AD127="***",IF(OR(AB127="***",LEN(AQ127)&gt;0),"$$$",""),""))),"")</f>
        <v/>
      </c>
      <c r="AW127" s="26" t="s">
        <v>78</v>
      </c>
      <c r="AX127" s="51">
        <v>3.6</v>
      </c>
      <c r="AY127" s="52">
        <v>1135</v>
      </c>
      <c r="AZ127" s="24" t="s">
        <v>51</v>
      </c>
      <c r="BA127" s="29">
        <v>77.268489267509594</v>
      </c>
      <c r="BB127" s="66">
        <v>90.701822600842902</v>
      </c>
      <c r="BC127" s="54" t="s">
        <v>2572</v>
      </c>
      <c r="BD127" s="29">
        <v>3</v>
      </c>
      <c r="BE127" s="55"/>
      <c r="BF127" s="55"/>
      <c r="BG127" s="55"/>
      <c r="BH127" s="55"/>
      <c r="BI127" s="188" t="s">
        <v>2573</v>
      </c>
      <c r="BJ127" s="68" t="s">
        <v>2199</v>
      </c>
      <c r="BK127" s="68" t="s">
        <v>2193</v>
      </c>
      <c r="BL127" s="69" t="s">
        <v>372</v>
      </c>
      <c r="BM127" s="68" t="s">
        <v>2574</v>
      </c>
      <c r="BN127" s="68" t="s">
        <v>2575</v>
      </c>
      <c r="BO127" s="17"/>
      <c r="BP127" s="29">
        <v>135</v>
      </c>
      <c r="BQ127" s="29">
        <v>0</v>
      </c>
      <c r="BR127" s="56">
        <v>94.9</v>
      </c>
      <c r="BS127" s="76" t="s">
        <v>88</v>
      </c>
      <c r="BT127" s="26"/>
      <c r="BU127" s="26"/>
      <c r="BV127" s="26"/>
      <c r="BW127" s="26" t="s">
        <v>79</v>
      </c>
      <c r="BX127" s="17"/>
      <c r="BY127" s="17"/>
      <c r="BZ127" s="49" t="str">
        <f>IF(AND(S127&gt;=3,AND(OR(AND(I127&lt;=7,I127-K127&gt;=3),AND(K127&lt;=7,K127-M127&gt;=3)),N127&lt;=4)),6,IF(S127&gt;=3,"3T",IF(AND(OR(AND(I127&lt;=7,I127-K127&gt;=3),AND(K127&lt;=7,K127-M127&gt;=3)),N127&lt;=4),"3P","")))</f>
        <v/>
      </c>
    </row>
    <row r="128" spans="1:78" ht="15.95" customHeight="1" x14ac:dyDescent="0.25">
      <c r="A128" s="162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155"/>
      <c r="BM128" s="155"/>
      <c r="BN128" s="155"/>
      <c r="BO128" s="155"/>
      <c r="BP128" s="155"/>
      <c r="BQ128" s="155"/>
      <c r="BR128" s="155"/>
      <c r="BS128" s="155"/>
      <c r="BT128" s="155"/>
      <c r="BU128" s="155"/>
      <c r="BV128" s="155"/>
      <c r="BW128" s="155"/>
      <c r="BX128" s="155"/>
      <c r="BY128" s="17"/>
      <c r="BZ128" s="49"/>
    </row>
    <row r="129" spans="1:78" ht="46.5" x14ac:dyDescent="0.25">
      <c r="A129" s="26" t="s">
        <v>2566</v>
      </c>
      <c r="B129" s="26" t="s">
        <v>820</v>
      </c>
      <c r="C129" s="27" t="s">
        <v>417</v>
      </c>
      <c r="D129" s="28" t="s">
        <v>166</v>
      </c>
      <c r="E129" s="28" t="s">
        <v>19</v>
      </c>
      <c r="F129" s="58">
        <v>1400</v>
      </c>
      <c r="G129" s="30">
        <v>8</v>
      </c>
      <c r="H129" s="31" t="s">
        <v>6</v>
      </c>
      <c r="I129" s="59">
        <v>9</v>
      </c>
      <c r="J129" s="33">
        <v>7</v>
      </c>
      <c r="K129" s="59">
        <v>10</v>
      </c>
      <c r="L129" s="33">
        <v>6</v>
      </c>
      <c r="M129" s="59">
        <v>5</v>
      </c>
      <c r="N129" s="33">
        <v>4</v>
      </c>
      <c r="O129" s="29">
        <v>-0.50000000000000699</v>
      </c>
      <c r="P129" s="60">
        <v>-4.1812500000000004</v>
      </c>
      <c r="Q129" s="35">
        <v>87.609575138255707</v>
      </c>
      <c r="R129" s="35">
        <v>-2.6952124308721199</v>
      </c>
      <c r="S129" s="37">
        <v>1</v>
      </c>
      <c r="T129" s="38">
        <v>1.25</v>
      </c>
      <c r="U129" s="29">
        <v>-0.19999999999999599</v>
      </c>
      <c r="V129" s="60">
        <v>0.89999999999999902</v>
      </c>
      <c r="W129" s="39" t="s">
        <v>79</v>
      </c>
      <c r="X129" s="40">
        <v>59</v>
      </c>
      <c r="Y129" s="29">
        <v>134</v>
      </c>
      <c r="Z129" s="87">
        <v>35</v>
      </c>
      <c r="AA129" s="26" t="s">
        <v>57</v>
      </c>
      <c r="AB129" s="41" t="s">
        <v>58</v>
      </c>
      <c r="AC129" s="42" t="str">
        <f>"" &amp; IF(AND(S129&lt;=-1.5,NOT(ISBLANK(AQ129))),"Z","")</f>
        <v/>
      </c>
      <c r="AD129" s="43" t="str">
        <f>IF(AND(ISNUMBER(BD129),VALUE(BD129)&gt;=3,VALUE(T129)&gt;=-0.5),IF(AND(VALUE(Q129)&gt;=94,VALUE(Q129)&lt;444), IF(VALUE(P129)&gt;=2,"***","**"),"*"),"")</f>
        <v>*</v>
      </c>
      <c r="AE129" s="48" t="str">
        <f>IF(AND(BD129&gt;2,OR(ISNUMBER(SEARCH("P",AA129)),ISNUMBER(SEARCH("EP",AA129)),ISNUMBER(SEARCH("E",AA129)))),"WP@",IF(BD129&gt;2,"W@",IF(OR(ISNUMBER(SEARCH("P",AA129)),ISNUMBER(SEARCH("EP",AA129)),ISNUMBER(SEARCH("E",AA129))),"P@","@")))</f>
        <v>W@</v>
      </c>
      <c r="AF129" s="45"/>
      <c r="AG129" s="46" t="str">
        <f>IF(OR(F129&lt;1401,F129&gt;=1600),IF(AND(OR(AB129="*",AB129="***",AB129="E*",AB129="E***"),P129&gt;=2,T129&gt;-2.1),IF(AND(ISNUMBER(BD129),VALUE(BD129)&gt;2),"**","*"),""),"")</f>
        <v/>
      </c>
      <c r="AH129" s="30">
        <v>8</v>
      </c>
      <c r="AI129" s="47">
        <v>59</v>
      </c>
      <c r="AJ129" s="48" t="str">
        <f>IF(AND(S129&gt;=2,T129&gt;=0),IF(AND(ISNUMBER(BD129),VALUE(BD129)&gt;=3),IF(LEN(AQ129)&gt;0,"***","**"),"*"),"")</f>
        <v/>
      </c>
      <c r="AK129" s="42" t="str">
        <f>IF(AND(S129&gt;=3,AND(OR(AND(I129&lt;=7,I129-K129&gt;=3),AND(K129&lt;=7,K129-M129&gt;=3)),N129&lt;=4)),6,IF(S129&gt;=3,"3T",IF(AND(OR(AND(I129&lt;=7,I129-K129&gt;=3),AND(K129&lt;=7,K129-M129&gt;=3)),N129&lt;=4),"3P","")))</f>
        <v/>
      </c>
      <c r="AL129" s="46" t="str">
        <f>IF(OR(K129-M129&gt;=5,T129&gt;4.9,AND(K129-M129&gt;=1,T129&gt;5)),IF(P129&lt;-3,"***",IF(P129&lt;0,"**","*")),"")</f>
        <v>***</v>
      </c>
      <c r="AM129" s="40">
        <v>59</v>
      </c>
      <c r="AN129" s="49" t="str">
        <f>CONCATENATE(IF(AND(OR(M129=1,M129=2,M129=3,M129=4),Q129&gt;=97.5),"G",IF(OR(AND(N129&lt;=3,M129&lt;8,T129&gt;-1.6,Q129&gt;=95,Q129&lt;300),AND(OR(M129=1,M129=2,M129=3),Q129&lt;97.5)),"GR","")),"*")</f>
        <v>*</v>
      </c>
      <c r="AO129" s="82">
        <v>1</v>
      </c>
      <c r="AP129" s="28"/>
      <c r="AQ129" s="28"/>
      <c r="AR129" s="28"/>
      <c r="AS129" s="28"/>
      <c r="AT129" s="50" t="str">
        <f>IF(LEN(AN129)&gt;0,IF(AL129="**","$",IF(AL129="***",IF(LEN(AQ129)&gt;0,"$$$","$$"), "")), "")</f>
        <v>$$</v>
      </c>
      <c r="AU129" s="48" t="str">
        <f>CONCATENATE(IF(LEN(AN129)&gt;0,IF(AND(AD129="**",AB129="*"),IF(LEN(AQ129)&gt;0,"$$$","$$"),IF(AJ129="***","$$$",IF(AND(AJ129="**",AB129="*"),"$$",IF(AND(OR(AD129="**",AD129="***"),LEN(AQ129)&gt;0),"$$","")))),IF(AND(OR(AD129="**",AD129="***"),LEN(AQ129)&gt;0),"$$","")),IF(AND(T129&lt;2,AQ129="#"),"#",""))</f>
        <v/>
      </c>
      <c r="AV129" s="48" t="str">
        <f>IF(LEN(AN129)&gt;0,IF(AG129="**","$$",IF(AG129="***","$$$",IF(AD129="***",IF(OR(AB129="***",LEN(AQ129)&gt;0),"$$$",""),""))),"")</f>
        <v/>
      </c>
      <c r="AW129" s="26" t="s">
        <v>6</v>
      </c>
      <c r="AX129" s="64">
        <v>9.6</v>
      </c>
      <c r="AY129" s="52">
        <v>1134</v>
      </c>
      <c r="AZ129" s="24" t="s">
        <v>51</v>
      </c>
      <c r="BA129" s="29">
        <v>78.609575138255806</v>
      </c>
      <c r="BB129" s="66">
        <v>94.876241804922401</v>
      </c>
      <c r="BC129" s="54" t="s">
        <v>2576</v>
      </c>
      <c r="BD129" s="29">
        <v>3</v>
      </c>
      <c r="BE129" s="55"/>
      <c r="BF129" s="55"/>
      <c r="BG129" s="55"/>
      <c r="BH129" s="55"/>
      <c r="BI129" s="189" t="s">
        <v>2577</v>
      </c>
      <c r="BJ129" s="69" t="s">
        <v>372</v>
      </c>
      <c r="BK129" s="69" t="s">
        <v>98</v>
      </c>
      <c r="BL129" s="68" t="s">
        <v>1525</v>
      </c>
      <c r="BM129" s="69" t="s">
        <v>1872</v>
      </c>
      <c r="BN129" s="68"/>
      <c r="BO129" s="17"/>
      <c r="BP129" s="29">
        <v>134</v>
      </c>
      <c r="BQ129" s="82">
        <v>1</v>
      </c>
      <c r="BR129" s="56">
        <v>94.85</v>
      </c>
      <c r="BS129" s="57" t="s">
        <v>61</v>
      </c>
      <c r="BT129" s="26" t="s">
        <v>166</v>
      </c>
      <c r="BU129" s="26" t="s">
        <v>19</v>
      </c>
      <c r="BV129" s="49" t="str">
        <f>IF(AND(BD129&gt;2,OR(ISNUMBER(SEARCH("P",AA129)),ISNUMBER(SEARCH("EP",AA129)),ISNUMBER(SEARCH("E",AA129)))),"WP@",IF(BD129&gt;2,"W@",IF(OR(ISNUMBER(SEARCH("P",AA129)),ISNUMBER(SEARCH("EP",AA129)),ISNUMBER(SEARCH("E",AA129))),"P@","@")))</f>
        <v>W@</v>
      </c>
      <c r="BW129" s="26" t="s">
        <v>79</v>
      </c>
      <c r="BX129" s="17"/>
      <c r="BY129" s="17"/>
      <c r="BZ129" s="49" t="str">
        <f>IF(AND(S129&gt;=3,AND(OR(AND(I129&lt;=7,I129-K129&gt;=3),AND(K129&lt;=7,K129-M129&gt;=3)),N129&lt;=4)),6,IF(S129&gt;=3,"3T",IF(AND(OR(AND(I129&lt;=7,I129-K129&gt;=3),AND(K129&lt;=7,K129-M129&gt;=3)),N129&lt;=4),"3P","")))</f>
        <v/>
      </c>
    </row>
    <row r="130" spans="1:78" ht="46.5" x14ac:dyDescent="0.25">
      <c r="A130" s="26" t="s">
        <v>2566</v>
      </c>
      <c r="B130" s="26" t="s">
        <v>353</v>
      </c>
      <c r="C130" s="27" t="s">
        <v>77</v>
      </c>
      <c r="D130" s="28"/>
      <c r="E130" s="28"/>
      <c r="F130" s="29">
        <v>1600</v>
      </c>
      <c r="G130" s="30">
        <v>14</v>
      </c>
      <c r="H130" s="31" t="s">
        <v>6</v>
      </c>
      <c r="I130" s="70">
        <v>4</v>
      </c>
      <c r="J130" s="71">
        <v>2</v>
      </c>
      <c r="K130" s="59">
        <v>10</v>
      </c>
      <c r="L130" s="33">
        <v>6</v>
      </c>
      <c r="M130" s="59">
        <v>12</v>
      </c>
      <c r="N130" s="33">
        <v>14</v>
      </c>
      <c r="O130" s="29">
        <v>5.7</v>
      </c>
      <c r="P130" s="37">
        <v>1.4000000000000099</v>
      </c>
      <c r="Q130" s="35">
        <v>75.979716251659397</v>
      </c>
      <c r="R130" s="35">
        <v>-1.0601418741703099</v>
      </c>
      <c r="S130" s="37">
        <v>-4</v>
      </c>
      <c r="T130" s="61">
        <v>-8.25</v>
      </c>
      <c r="U130" s="29">
        <v>-4.8499999999999899</v>
      </c>
      <c r="V130" s="60">
        <v>-11.4</v>
      </c>
      <c r="W130" s="39"/>
      <c r="X130" s="62">
        <v>59</v>
      </c>
      <c r="Y130" s="29">
        <v>135</v>
      </c>
      <c r="Z130" s="29">
        <v>20</v>
      </c>
      <c r="AA130" s="26" t="s">
        <v>80</v>
      </c>
      <c r="AB130" s="41" t="s">
        <v>58</v>
      </c>
      <c r="AC130" s="42" t="str">
        <f>"" &amp; IF(AND(S130&lt;=-1.5,NOT(ISBLANK(AQ130))),"Z","")</f>
        <v/>
      </c>
      <c r="AD130" s="48" t="str">
        <f>IF(AND(ISNUMBER(BD130),VALUE(BD130)&gt;=3,VALUE(T130)&gt;=-0.5),IF(AND(VALUE(Q130)&gt;=94,VALUE(Q130)&lt;444), IF(VALUE(P130)&gt;=2,"***","**"),"*"),"")</f>
        <v/>
      </c>
      <c r="AE130" s="44"/>
      <c r="AF130" s="45"/>
      <c r="AG130" s="63" t="str">
        <f>IF(OR(F130&lt;1401,F130&gt;=1600),IF(AND(OR(AB130="*",AB130="***",AB130="E*",AB130="E***"),P130&gt;=2,T130&gt;-2.1),IF(AND(ISNUMBER(BD130),VALUE(BD130)&gt;2),"**","*"),""),"")</f>
        <v/>
      </c>
      <c r="AH130" s="30">
        <v>14</v>
      </c>
      <c r="AI130" s="62">
        <v>59</v>
      </c>
      <c r="AJ130" s="48" t="str">
        <f>IF(AND(S130&gt;=2,T130&gt;=0),IF(AND(ISNUMBER(BD130),VALUE(BD130)&gt;=3),IF(LEN(AQ130)&gt;0,"***","**"),"*"),"")</f>
        <v/>
      </c>
      <c r="AK130" s="42" t="str">
        <f>IF(AND(S130&gt;=3,AND(OR(AND(I130&lt;=7,I130-K130&gt;=3),AND(K130&lt;=7,K130-M130&gt;=3)),N130&lt;=4)),6,IF(S130&gt;=3,"3T",IF(AND(OR(AND(I130&lt;=7,I130-K130&gt;=3),AND(K130&lt;=7,K130-M130&gt;=3)),N130&lt;=4),"3P","")))</f>
        <v/>
      </c>
      <c r="AL130" s="63" t="str">
        <f>IF(OR(K130-M130&gt;=5,T130&gt;4.9,AND(K130-M130&gt;=1,T130&gt;5)),IF(P130&lt;-3,"***",IF(P130&lt;0,"**","*")),"")</f>
        <v/>
      </c>
      <c r="AM130" s="62">
        <v>59</v>
      </c>
      <c r="AN130" s="49" t="str">
        <f>IF(AND(OR(M130=1,M130=2,M130=3,M130=4),Q130&gt;=97.5),"G",IF(OR(AND(N130&lt;=3,M130&lt;8,T130&gt;-1.6,Q130&gt;=95,Q130&lt;300),AND(OR(M130=1,M130=2,M130=3),Q130&lt;97.5)),"GR",""))</f>
        <v/>
      </c>
      <c r="AO130" s="29">
        <v>-3</v>
      </c>
      <c r="AP130" s="28"/>
      <c r="AQ130" s="28"/>
      <c r="AR130" s="28"/>
      <c r="AS130" s="28" t="s">
        <v>66</v>
      </c>
      <c r="AT130" s="50" t="str">
        <f>IF(LEN(AN130)&gt;0,IF(AL130="**","$",IF(AL130="***",IF(LEN(AQ130)&gt;0,"$$$","$$"), "")), "")</f>
        <v/>
      </c>
      <c r="AU130" s="48" t="str">
        <f>CONCATENATE(IF(LEN(AN130)&gt;0,IF(AND(AD130="**",AB130="*"),IF(LEN(AQ130)&gt;0,"$$$","$$"),IF(AJ130="***","$$$",IF(AND(AJ130="**",AB130="*"),"$$",IF(AND(OR(AD130="**",AD130="***"),LEN(AQ130)&gt;0),"$$","")))),IF(AND(OR(AD130="**",AD130="***"),LEN(AQ130)&gt;0),"$$","")),IF(AND(T130&lt;2,AQ130="#"),"#",""))</f>
        <v/>
      </c>
      <c r="AV130" s="48" t="str">
        <f>IF(LEN(AN130)&gt;0,IF(AG130="**","$$",IF(AG130="***","$$$",IF(AD130="***",IF(OR(AB130="***",LEN(AQ130)&gt;0),"$$$",""),""))),"")</f>
        <v/>
      </c>
      <c r="AW130" s="26" t="s">
        <v>6</v>
      </c>
      <c r="AX130" s="51">
        <v>12</v>
      </c>
      <c r="AY130" s="65">
        <v>1129</v>
      </c>
      <c r="AZ130" s="24" t="s">
        <v>51</v>
      </c>
      <c r="BA130" s="29">
        <v>63.379716251659403</v>
      </c>
      <c r="BB130" s="53">
        <v>77.235716251659397</v>
      </c>
      <c r="BC130" s="54" t="s">
        <v>2578</v>
      </c>
      <c r="BD130" s="29">
        <v>4</v>
      </c>
      <c r="BE130" s="55"/>
      <c r="BF130" s="55"/>
      <c r="BG130" s="55"/>
      <c r="BH130" s="55"/>
      <c r="BI130" s="190" t="s">
        <v>2579</v>
      </c>
      <c r="BJ130" s="68" t="s">
        <v>98</v>
      </c>
      <c r="BK130" s="69" t="s">
        <v>273</v>
      </c>
      <c r="BL130" s="68" t="s">
        <v>2073</v>
      </c>
      <c r="BM130" s="68" t="s">
        <v>1349</v>
      </c>
      <c r="BN130" s="68" t="s">
        <v>1350</v>
      </c>
      <c r="BO130" s="17"/>
      <c r="BP130" s="29">
        <v>135</v>
      </c>
      <c r="BQ130" s="29">
        <v>-3</v>
      </c>
      <c r="BR130" s="56">
        <v>103.8</v>
      </c>
      <c r="BS130" s="57" t="s">
        <v>209</v>
      </c>
      <c r="BT130" s="26"/>
      <c r="BU130" s="26"/>
      <c r="BV130" s="26"/>
      <c r="BW130" s="26"/>
      <c r="BX130" s="17"/>
      <c r="BY130" s="17"/>
      <c r="BZ130" s="49" t="str">
        <f>IF(AND(S130&gt;=3,AND(OR(AND(I130&lt;=7,I130-K130&gt;=3),AND(K130&lt;=7,K130-M130&gt;=3)),N130&lt;=4)),6,IF(S130&gt;=3,"3T",IF(AND(OR(AND(I130&lt;=7,I130-K130&gt;=3),AND(K130&lt;=7,K130-M130&gt;=3)),N130&lt;=4),"3P","")))</f>
        <v/>
      </c>
    </row>
    <row r="131" spans="1:78" ht="15.95" customHeight="1" x14ac:dyDescent="0.25">
      <c r="A131" s="162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55"/>
      <c r="BJ131" s="155"/>
      <c r="BK131" s="155"/>
      <c r="BL131" s="155"/>
      <c r="BM131" s="155"/>
      <c r="BN131" s="155"/>
      <c r="BO131" s="155"/>
      <c r="BP131" s="155"/>
      <c r="BQ131" s="155"/>
      <c r="BR131" s="155"/>
      <c r="BS131" s="155"/>
      <c r="BT131" s="155"/>
      <c r="BU131" s="155"/>
      <c r="BV131" s="155"/>
      <c r="BW131" s="155"/>
      <c r="BX131" s="155"/>
      <c r="BY131" s="17"/>
      <c r="BZ131" s="49"/>
    </row>
    <row r="132" spans="1:78" ht="46.5" x14ac:dyDescent="0.25">
      <c r="A132" s="26" t="s">
        <v>2566</v>
      </c>
      <c r="B132" s="26" t="s">
        <v>118</v>
      </c>
      <c r="C132" s="27" t="s">
        <v>63</v>
      </c>
      <c r="D132" s="28"/>
      <c r="E132" s="28"/>
      <c r="F132" s="58">
        <v>1400</v>
      </c>
      <c r="G132" s="30">
        <v>8</v>
      </c>
      <c r="H132" s="31" t="s">
        <v>6</v>
      </c>
      <c r="I132" s="59">
        <v>9</v>
      </c>
      <c r="J132" s="33">
        <v>4</v>
      </c>
      <c r="K132" s="59">
        <v>12</v>
      </c>
      <c r="L132" s="33">
        <v>5</v>
      </c>
      <c r="M132" s="59">
        <v>11</v>
      </c>
      <c r="N132" s="33">
        <v>6</v>
      </c>
      <c r="O132" s="29">
        <v>-0.50000000000000699</v>
      </c>
      <c r="P132" s="60">
        <v>-0.96250000000001301</v>
      </c>
      <c r="Q132" s="35">
        <v>86.3609071508276</v>
      </c>
      <c r="R132" s="35">
        <v>-2.0695464245862598</v>
      </c>
      <c r="S132" s="37">
        <v>0</v>
      </c>
      <c r="T132" s="61">
        <v>-1.25</v>
      </c>
      <c r="U132" s="29">
        <v>0.149999999999988</v>
      </c>
      <c r="V132" s="60">
        <v>-0.80000000000000104</v>
      </c>
      <c r="W132" s="39" t="s">
        <v>79</v>
      </c>
      <c r="X132" s="62">
        <v>58</v>
      </c>
      <c r="Y132" s="29">
        <v>135</v>
      </c>
      <c r="Z132" s="87">
        <v>36</v>
      </c>
      <c r="AA132" s="26" t="s">
        <v>57</v>
      </c>
      <c r="AB132" s="41" t="s">
        <v>65</v>
      </c>
      <c r="AC132" s="42" t="str">
        <f>"" &amp; IF(AND(S132&lt;=-1.5,NOT(ISBLANK(AQ132))),"Z","")</f>
        <v/>
      </c>
      <c r="AD132" s="48" t="str">
        <f>IF(AND(ISNUMBER(BD132),VALUE(BD132)&gt;=3,VALUE(T132)&gt;=-0.5),IF(AND(VALUE(Q132)&gt;=94,VALUE(Q132)&lt;444), IF(VALUE(P132)&gt;=2,"***","**"),"*"),"")</f>
        <v/>
      </c>
      <c r="AE132" s="44"/>
      <c r="AF132" s="45"/>
      <c r="AG132" s="63" t="str">
        <f>IF(OR(F132&lt;1401,F132&gt;=1600),IF(AND(OR(AB132="*",AB132="***",AB132="E*",AB132="E***"),P132&gt;=2,T132&gt;-2.1),IF(AND(ISNUMBER(BD132),VALUE(BD132)&gt;2),"**","*"),""),"")</f>
        <v/>
      </c>
      <c r="AH132" s="30">
        <v>8</v>
      </c>
      <c r="AI132" s="62">
        <v>58</v>
      </c>
      <c r="AJ132" s="48" t="str">
        <f>IF(AND(S132&gt;=2,T132&gt;=0),IF(AND(ISNUMBER(BD132),VALUE(BD132)&gt;=3),IF(LEN(AQ132)&gt;0,"***","**"),"*"),"")</f>
        <v/>
      </c>
      <c r="AK132" s="42" t="str">
        <f>IF(AND(S132&gt;=3,AND(OR(AND(I132&lt;=7,I132-K132&gt;=3),AND(K132&lt;=7,K132-M132&gt;=3)),N132&lt;=4)),6,IF(S132&gt;=3,"3T",IF(AND(OR(AND(I132&lt;=7,I132-K132&gt;=3),AND(K132&lt;=7,K132-M132&gt;=3)),N132&lt;=4),"3P","")))</f>
        <v/>
      </c>
      <c r="AL132" s="63" t="str">
        <f>IF(OR(K132-M132&gt;=5,T132&gt;4.9,AND(K132-M132&gt;=1,T132&gt;5)),IF(P132&lt;-3,"***",IF(P132&lt;0,"**","*")),"")</f>
        <v/>
      </c>
      <c r="AM132" s="62">
        <v>58</v>
      </c>
      <c r="AN132" s="49" t="str">
        <f>IF(AND(OR(M132=1,M132=2,M132=3,M132=4),Q132&gt;=97.5),"G",IF(OR(AND(N132&lt;=3,M132&lt;8,T132&gt;-1.6,Q132&gt;=95,Q132&lt;300),AND(OR(M132=1,M132=2,M132=3),Q132&lt;97.5)),"GR",""))</f>
        <v/>
      </c>
      <c r="AO132" s="29">
        <v>0</v>
      </c>
      <c r="AP132" s="28"/>
      <c r="AQ132" s="28"/>
      <c r="AR132" s="28"/>
      <c r="AS132" s="28"/>
      <c r="AT132" s="50" t="str">
        <f>IF(LEN(AN132)&gt;0,IF(AL132="**","$",IF(AL132="***",IF(LEN(AQ132)&gt;0,"$$$","$$"), "")), "")</f>
        <v/>
      </c>
      <c r="AU132" s="48" t="str">
        <f>CONCATENATE(IF(LEN(AN132)&gt;0,IF(AND(AD132="**",AB132="*"),IF(LEN(AQ132)&gt;0,"$$$","$$"),IF(AJ132="***","$$$",IF(AND(AJ132="**",AB132="*"),"$$",IF(AND(OR(AD132="**",AD132="***"),LEN(AQ132)&gt;0),"$$","")))),IF(AND(OR(AD132="**",AD132="***"),LEN(AQ132)&gt;0),"$$","")),IF(AND(T132&lt;2,AQ132="#"),"#",""))</f>
        <v/>
      </c>
      <c r="AV132" s="48" t="str">
        <f>IF(LEN(AN132)&gt;0,IF(AG132="**","$$",IF(AG132="***","$$$",IF(AD132="***",IF(OR(AB132="***",LEN(AQ132)&gt;0),"$$$",""),""))),"")</f>
        <v/>
      </c>
      <c r="AW132" s="26" t="s">
        <v>6</v>
      </c>
      <c r="AX132" s="51">
        <v>13</v>
      </c>
      <c r="AY132" s="65">
        <v>1129</v>
      </c>
      <c r="AZ132" s="24" t="s">
        <v>2580</v>
      </c>
      <c r="BA132" s="29">
        <v>76.860907150827501</v>
      </c>
      <c r="BB132" s="66">
        <v>90.527573817494101</v>
      </c>
      <c r="BC132" s="54" t="s">
        <v>2581</v>
      </c>
      <c r="BD132" s="29">
        <v>3</v>
      </c>
      <c r="BE132" s="55"/>
      <c r="BF132" s="55"/>
      <c r="BG132" s="55"/>
      <c r="BH132" s="55"/>
      <c r="BI132" s="189" t="s">
        <v>2582</v>
      </c>
      <c r="BJ132" s="69" t="s">
        <v>2170</v>
      </c>
      <c r="BK132" s="69" t="s">
        <v>195</v>
      </c>
      <c r="BL132" s="69" t="s">
        <v>390</v>
      </c>
      <c r="BM132" s="68" t="s">
        <v>71</v>
      </c>
      <c r="BN132" s="68" t="s">
        <v>2199</v>
      </c>
      <c r="BO132" s="17"/>
      <c r="BP132" s="29">
        <v>135</v>
      </c>
      <c r="BQ132" s="29">
        <v>0</v>
      </c>
      <c r="BR132" s="56">
        <v>96.65</v>
      </c>
      <c r="BS132" s="57" t="s">
        <v>126</v>
      </c>
      <c r="BT132" s="26"/>
      <c r="BU132" s="26"/>
      <c r="BV132" s="26"/>
      <c r="BW132" s="26" t="s">
        <v>79</v>
      </c>
      <c r="BX132" s="17"/>
      <c r="BY132" s="17"/>
      <c r="BZ132" s="49" t="str">
        <f>IF(AND(S132&gt;=3,AND(OR(AND(I132&lt;=7,I132-K132&gt;=3),AND(K132&lt;=7,K132-M132&gt;=3)),N132&lt;=4)),6,IF(S132&gt;=3,"3T",IF(AND(OR(AND(I132&lt;=7,I132-K132&gt;=3),AND(K132&lt;=7,K132-M132&gt;=3)),N132&lt;=4),"3P","")))</f>
        <v/>
      </c>
    </row>
    <row r="133" spans="1:78" ht="42.95" customHeight="1" x14ac:dyDescent="0.25">
      <c r="A133" s="162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55"/>
      <c r="BJ133" s="155"/>
      <c r="BK133" s="155"/>
      <c r="BL133" s="155"/>
      <c r="BM133" s="155"/>
      <c r="BN133" s="155"/>
      <c r="BO133" s="155"/>
      <c r="BP133" s="155"/>
      <c r="BQ133" s="155"/>
      <c r="BR133" s="155"/>
      <c r="BS133" s="155"/>
      <c r="BT133" s="155"/>
      <c r="BU133" s="155"/>
      <c r="BV133" s="155"/>
      <c r="BW133" s="155"/>
      <c r="BX133" s="155"/>
      <c r="BY133" s="17"/>
      <c r="BZ133" s="49"/>
    </row>
    <row r="134" spans="1:78" ht="46.5" x14ac:dyDescent="0.25">
      <c r="A134" s="26" t="s">
        <v>2566</v>
      </c>
      <c r="B134" s="26" t="s">
        <v>393</v>
      </c>
      <c r="C134" s="27" t="s">
        <v>165</v>
      </c>
      <c r="D134" s="28"/>
      <c r="E134" s="28"/>
      <c r="F134" s="58">
        <v>1400</v>
      </c>
      <c r="G134" s="80">
        <v>9</v>
      </c>
      <c r="H134" s="31" t="s">
        <v>6</v>
      </c>
      <c r="I134" s="59">
        <v>13</v>
      </c>
      <c r="J134" s="33">
        <v>10</v>
      </c>
      <c r="K134" s="59">
        <v>12</v>
      </c>
      <c r="L134" s="33">
        <v>6</v>
      </c>
      <c r="M134" s="59">
        <v>1</v>
      </c>
      <c r="N134" s="33">
        <v>0</v>
      </c>
      <c r="O134" s="29">
        <v>3.7000000000000099</v>
      </c>
      <c r="P134" s="38">
        <v>1.9357142857142899</v>
      </c>
      <c r="Q134" s="36">
        <v>102.930950848238</v>
      </c>
      <c r="R134" s="36">
        <v>1.46547542411902</v>
      </c>
      <c r="S134" s="37">
        <v>4</v>
      </c>
      <c r="T134" s="38">
        <v>5.5</v>
      </c>
      <c r="U134" s="29">
        <v>-0.54999999999999705</v>
      </c>
      <c r="V134" s="38">
        <v>3.85</v>
      </c>
      <c r="W134" s="39"/>
      <c r="X134" s="40">
        <v>55</v>
      </c>
      <c r="Y134" s="72">
        <v>130</v>
      </c>
      <c r="Z134" s="87">
        <v>168</v>
      </c>
      <c r="AA134" s="26" t="s">
        <v>57</v>
      </c>
      <c r="AB134" s="41" t="s">
        <v>58</v>
      </c>
      <c r="AC134" s="42" t="str">
        <f>"i" &amp; IF(AND(S134&lt;=-1.5,NOT(ISBLANK(AQ134))),"Z","")</f>
        <v>i</v>
      </c>
      <c r="AD134" s="43" t="str">
        <f>IF(AND(ISNUMBER(BD134),VALUE(BD134)&gt;=3,VALUE(T134)&gt;=-0.5),IF(AND(VALUE(Q134)&gt;=94,VALUE(Q134)&lt;444), IF(VALUE(P134)&gt;=2,"***","**"),"*"),"")</f>
        <v>**</v>
      </c>
      <c r="AE134" s="48" t="str">
        <f>IF(AND(BD134&gt;2,OR(ISNUMBER(SEARCH("P",AA134)),ISNUMBER(SEARCH("EP",AA134)),ISNUMBER(SEARCH("E",AA134)))),"WP@",IF(BD134&gt;2,"W@",IF(OR(ISNUMBER(SEARCH("P",AA134)),ISNUMBER(SEARCH("EP",AA134)),ISNUMBER(SEARCH("E",AA134))),"P@","@")))</f>
        <v>W@</v>
      </c>
      <c r="AF134" s="45" t="s">
        <v>253</v>
      </c>
      <c r="AG134" s="46" t="str">
        <f>IF(OR(F134&lt;1401,F134&gt;=1600),IF(AND(OR(AB134="*",AB134="***",AB134="E*",AB134="E***"),P134&gt;=2,T134&gt;-2.1),IF(AND(ISNUMBER(BD134),VALUE(BD134)&gt;2),"**","*"),""),"")</f>
        <v/>
      </c>
      <c r="AH134" s="30">
        <v>9</v>
      </c>
      <c r="AI134" s="47">
        <v>55</v>
      </c>
      <c r="AJ134" s="48" t="str">
        <f>IF(AND(S134&gt;=2,T134&gt;=0),IF(AND(ISNUMBER(BD134),VALUE(BD134)&gt;=3),IF(LEN(AQ134)&gt;0,"***","**"),"*"),"")</f>
        <v>**</v>
      </c>
      <c r="AK134" s="42" t="str">
        <f>IF(AND(S134&gt;=3,AND(OR(AND(I134&lt;=7,I134-K134&gt;=3),AND(K134&lt;=7,K134-M134&gt;=3)),N134&lt;=4)),6,IF(S134&gt;=3,"3T",IF(AND(OR(AND(I134&lt;=7,I134-K134&gt;=3),AND(K134&lt;=7,K134-M134&gt;=3)),N134&lt;=4),"3P","")))</f>
        <v>3T</v>
      </c>
      <c r="AL134" s="46" t="str">
        <f>IF(OR(K134-M134&gt;=5,T134&gt;4.9,AND(K134-M134&gt;=1,T134&gt;5)),IF(P134&lt;-3,"***",IF(P134&lt;0,"**","*")),"")</f>
        <v>*</v>
      </c>
      <c r="AM134" s="40">
        <v>55</v>
      </c>
      <c r="AN134" s="135" t="str">
        <f>IF(AND(OR(M134=1,M134=2,M134=3,M134=4),Q134&gt;=97.5),"G",IF(OR(AND(N134&lt;=3,M134&lt;8,T134&gt;-1.6,Q134&gt;=95,Q134&lt;300),AND(OR(M134=1,M134=2,M134=3),Q134&lt;97.5)),"GR",""))</f>
        <v>G</v>
      </c>
      <c r="AO134" s="82">
        <v>1</v>
      </c>
      <c r="AP134" s="28"/>
      <c r="AQ134" s="28"/>
      <c r="AR134" s="28"/>
      <c r="AS134" s="28"/>
      <c r="AT134" s="50" t="str">
        <f>IF(LEN(AN134)&gt;0,IF(AL134="**","$",IF(AL134="***",IF(LEN(AQ134)&gt;0,"$$$","$$"), "")), "")</f>
        <v/>
      </c>
      <c r="AU134" s="48" t="str">
        <f>CONCATENATE(IF(LEN(AN134)&gt;0,IF(AND(AD134="**",AB134="*"),IF(LEN(AQ134)&gt;0,"$$$","$$"),IF(AJ134="***","$$$",IF(AND(AJ134="**",AB134="*"),"$$",IF(AND(OR(AD134="**",AD134="***"),LEN(AQ134)&gt;0),"$$","")))),IF(AND(OR(AD134="**",AD134="***"),LEN(AQ134)&gt;0),"$$","")),IF(AND(T134&lt;2,AQ134="#"),"#",""))</f>
        <v/>
      </c>
      <c r="AV134" s="48" t="str">
        <f>IF(LEN(AN134)&gt;0,IF(AG134="**","$$",IF(AG134="***","$$$",IF(AD134="***",IF(OR(AB134="***",LEN(AQ134)&gt;0),"$$$",""),""))),"")</f>
        <v/>
      </c>
      <c r="AW134" s="26" t="s">
        <v>6</v>
      </c>
      <c r="AX134" s="51">
        <v>18</v>
      </c>
      <c r="AY134" s="52">
        <v>1140</v>
      </c>
      <c r="AZ134" s="24" t="s">
        <v>2583</v>
      </c>
      <c r="BA134" s="29">
        <v>95.930950848237998</v>
      </c>
      <c r="BB134" s="141">
        <v>106.893617514905</v>
      </c>
      <c r="BC134" s="54" t="s">
        <v>2584</v>
      </c>
      <c r="BD134" s="29">
        <v>3</v>
      </c>
      <c r="BE134" s="100">
        <v>20.202020202020201</v>
      </c>
      <c r="BF134" s="101">
        <v>46.551724137930997</v>
      </c>
      <c r="BG134" s="102">
        <v>99</v>
      </c>
      <c r="BH134" s="102">
        <v>58</v>
      </c>
      <c r="BI134" s="188" t="s">
        <v>2585</v>
      </c>
      <c r="BJ134" s="68" t="s">
        <v>196</v>
      </c>
      <c r="BK134" s="69" t="s">
        <v>131</v>
      </c>
      <c r="BL134" s="68" t="s">
        <v>532</v>
      </c>
      <c r="BM134" s="69" t="s">
        <v>105</v>
      </c>
      <c r="BN134" s="68"/>
      <c r="BO134" s="17"/>
      <c r="BP134" s="29">
        <v>130</v>
      </c>
      <c r="BQ134" s="82">
        <v>1</v>
      </c>
      <c r="BR134" s="56">
        <v>96.65</v>
      </c>
      <c r="BS134" s="76" t="s">
        <v>108</v>
      </c>
      <c r="BT134" s="26"/>
      <c r="BU134" s="26"/>
      <c r="BV134" s="49" t="str">
        <f>IF(AND(BD134&gt;2,OR(ISNUMBER(SEARCH("P",AA134)),ISNUMBER(SEARCH("EP",AA134)),ISNUMBER(SEARCH("E",AA134)))),"WP@",IF(BD134&gt;2,"W@",IF(OR(ISNUMBER(SEARCH("P",AA134)),ISNUMBER(SEARCH("EP",AA134)),ISNUMBER(SEARCH("E",AA134))),"P@","@")))</f>
        <v>W@</v>
      </c>
      <c r="BW134" s="26"/>
      <c r="BX134" s="17"/>
      <c r="BY134" s="17"/>
      <c r="BZ134" s="49" t="str">
        <f>IF(AND(S134&gt;=3,AND(OR(AND(I134&lt;=7,I134-K134&gt;=3),AND(K134&lt;=7,K134-M134&gt;=3)),N134&lt;=4)),6,IF(S134&gt;=3,"3T",IF(AND(OR(AND(I134&lt;=7,I134-K134&gt;=3),AND(K134&lt;=7,K134-M134&gt;=3)),N134&lt;=4),"3P","")))</f>
        <v>3T</v>
      </c>
    </row>
    <row r="135" spans="1:78" ht="15.95" customHeight="1" x14ac:dyDescent="0.25">
      <c r="A135" s="162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55"/>
      <c r="BJ135" s="155"/>
      <c r="BK135" s="155"/>
      <c r="BL135" s="155"/>
      <c r="BM135" s="155"/>
      <c r="BN135" s="155"/>
      <c r="BO135" s="155"/>
      <c r="BP135" s="155"/>
      <c r="BQ135" s="155"/>
      <c r="BR135" s="155"/>
      <c r="BS135" s="155"/>
      <c r="BT135" s="155"/>
      <c r="BU135" s="155"/>
      <c r="BV135" s="155"/>
      <c r="BW135" s="155"/>
      <c r="BX135" s="155"/>
      <c r="BY135" s="17"/>
      <c r="BZ135" s="49"/>
    </row>
    <row r="136" spans="1:78" ht="30" customHeight="1" x14ac:dyDescent="0.25">
      <c r="A136" s="156" t="s">
        <v>152</v>
      </c>
      <c r="B136" s="162"/>
      <c r="C136" s="162"/>
      <c r="D136" s="162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162"/>
      <c r="P136" s="162"/>
      <c r="Q136" s="162"/>
      <c r="R136" s="162"/>
      <c r="S136" s="162"/>
      <c r="T136" s="162"/>
      <c r="U136" s="162"/>
      <c r="V136" s="162"/>
      <c r="W136" s="162"/>
      <c r="X136" s="162"/>
      <c r="Y136" s="162"/>
      <c r="Z136" s="162"/>
      <c r="AA136" s="162"/>
      <c r="AB136" s="162"/>
      <c r="AC136" s="162"/>
      <c r="AD136" s="162"/>
      <c r="AE136" s="162"/>
      <c r="AF136" s="162"/>
      <c r="AG136" s="162"/>
      <c r="AH136" s="162"/>
      <c r="AI136" s="162"/>
      <c r="AJ136" s="162"/>
      <c r="AK136" s="162"/>
      <c r="AL136" s="162"/>
      <c r="AM136" s="162"/>
      <c r="AN136" s="162"/>
      <c r="AO136" s="162"/>
      <c r="AP136" s="162"/>
      <c r="AQ136" s="162"/>
      <c r="AR136" s="162"/>
      <c r="AS136" s="162"/>
      <c r="AT136" s="162"/>
      <c r="AU136" s="162"/>
      <c r="AV136" s="162"/>
      <c r="AW136" s="162"/>
      <c r="AX136" s="162"/>
      <c r="AY136" s="162"/>
      <c r="AZ136" s="162"/>
      <c r="BA136" s="162"/>
      <c r="BB136" s="162"/>
      <c r="BC136" s="162"/>
      <c r="BD136" s="162"/>
      <c r="BE136" s="162"/>
      <c r="BF136" s="162"/>
      <c r="BG136" s="162"/>
      <c r="BH136" s="162"/>
      <c r="BI136" s="162"/>
      <c r="BJ136" s="162"/>
      <c r="BK136" s="162"/>
      <c r="BL136" s="162"/>
      <c r="BM136" s="162"/>
      <c r="BN136" s="162"/>
      <c r="BO136" s="162"/>
      <c r="BP136" s="162"/>
      <c r="BQ136" s="162"/>
      <c r="BR136" s="162"/>
      <c r="BS136" s="162"/>
      <c r="BT136" s="162"/>
      <c r="BU136" s="162"/>
      <c r="BV136" s="162"/>
      <c r="BW136" s="162"/>
      <c r="BX136" s="162"/>
      <c r="BY136" s="17"/>
      <c r="BZ136" s="49"/>
    </row>
    <row r="137" spans="1:78" ht="46.5" x14ac:dyDescent="0.25">
      <c r="A137" s="26" t="s">
        <v>2566</v>
      </c>
      <c r="B137" s="138" t="s">
        <v>403</v>
      </c>
      <c r="C137" s="27" t="s">
        <v>207</v>
      </c>
      <c r="D137" s="28"/>
      <c r="E137" s="28"/>
      <c r="F137" s="58">
        <v>1400</v>
      </c>
      <c r="G137" s="30">
        <v>8</v>
      </c>
      <c r="H137" s="31" t="s">
        <v>6</v>
      </c>
      <c r="I137" s="59">
        <v>12</v>
      </c>
      <c r="J137" s="33">
        <v>6</v>
      </c>
      <c r="K137" s="59">
        <v>14</v>
      </c>
      <c r="L137" s="33">
        <v>6</v>
      </c>
      <c r="M137" s="59">
        <v>11</v>
      </c>
      <c r="N137" s="33">
        <v>7</v>
      </c>
      <c r="O137" s="29">
        <v>-0.59999999999998699</v>
      </c>
      <c r="P137" s="34">
        <v>1.0642857142857101</v>
      </c>
      <c r="Q137" s="35">
        <v>97.375419764108699</v>
      </c>
      <c r="R137" s="36">
        <v>4.0377098820543704</v>
      </c>
      <c r="S137" s="37">
        <v>0</v>
      </c>
      <c r="T137" s="61">
        <v>-0.5</v>
      </c>
      <c r="U137" s="29">
        <v>1.2000000000000099</v>
      </c>
      <c r="V137" s="29">
        <v>0.85000000000000897</v>
      </c>
      <c r="W137" s="39" t="s">
        <v>79</v>
      </c>
      <c r="X137" s="40">
        <v>62</v>
      </c>
      <c r="Y137" s="29">
        <v>121</v>
      </c>
      <c r="Z137" s="29">
        <v>33</v>
      </c>
      <c r="AA137" s="26" t="s">
        <v>57</v>
      </c>
      <c r="AB137" s="41" t="s">
        <v>58</v>
      </c>
      <c r="AC137" s="42" t="str">
        <f>"" &amp; IF(AND(S137&lt;=-1.5,NOT(ISBLANK(AQ137))),"Z","")</f>
        <v/>
      </c>
      <c r="AD137" s="43" t="str">
        <f>IF(AND(ISNUMBER(BD137),VALUE(BD137)&gt;=3,VALUE(T137)&gt;=-0.5),IF(AND(VALUE(Q137)&gt;=94,VALUE(Q137)&lt;444), IF(VALUE(P137)&gt;=2,"***","**"),"*"),"")</f>
        <v>**</v>
      </c>
      <c r="AE137" s="48" t="str">
        <f>IF(AND(BD137&gt;2,OR(ISNUMBER(SEARCH("P",AA137)),ISNUMBER(SEARCH("EP",AA137)),ISNUMBER(SEARCH("E",AA137)))),"WP@",IF(BD137&gt;2,"W@",IF(OR(ISNUMBER(SEARCH("P",AA137)),ISNUMBER(SEARCH("EP",AA137)),ISNUMBER(SEARCH("E",AA137))),"P@","@")))</f>
        <v>W@</v>
      </c>
      <c r="AF137" s="45"/>
      <c r="AG137" s="63" t="str">
        <f>IF(OR(F137&lt;1401,F137&gt;=1600),IF(AND(OR(AB137="*",AB137="***",AB137="E*",AB137="E***"),P137&gt;=2,T137&gt;-2.1),IF(AND(ISNUMBER(BD137),VALUE(BD137)&gt;2),"**","*"),""),"")</f>
        <v/>
      </c>
      <c r="AH137" s="30">
        <v>8</v>
      </c>
      <c r="AI137" s="47">
        <v>62</v>
      </c>
      <c r="AJ137" s="48" t="str">
        <f>IF(AND(S137&gt;=2,T137&gt;=0),IF(AND(ISNUMBER(BD137),VALUE(BD137)&gt;=3),IF(LEN(AQ137)&gt;0,"***","**"),"*"),"")</f>
        <v/>
      </c>
      <c r="AK137" s="42" t="str">
        <f>IF(AND(S137&gt;=3,AND(OR(AND(I137&lt;=7,I137-K137&gt;=3),AND(K137&lt;=7,K137-M137&gt;=3)),N137&lt;=4)),6,IF(S137&gt;=3,"3T",IF(AND(OR(AND(I137&lt;=7,I137-K137&gt;=3),AND(K137&lt;=7,K137-M137&gt;=3)),N137&lt;=4),"3P","")))</f>
        <v/>
      </c>
      <c r="AL137" s="46" t="str">
        <f>IF(OR(K137-M137&gt;=5,T137&gt;4.9,AND(K137-M137&gt;=1,T137&gt;5)),IF(P137&lt;-3,"***",IF(P137&lt;0,"**","*")),"")</f>
        <v/>
      </c>
      <c r="AM137" s="40">
        <v>62</v>
      </c>
      <c r="AN137" s="49" t="str">
        <f>CONCATENATE(IF(AND(OR(M137=1,M137=2,M137=3,M137=4),Q137&gt;=97.5),"G",IF(OR(AND(N137&lt;=3,M137&lt;8,T137&gt;-1.6,Q137&gt;=95,Q137&lt;300),AND(OR(M137=1,M137=2,M137=3),Q137&lt;97.5)),"GR","")),"*")</f>
        <v>*</v>
      </c>
      <c r="AO137" s="29">
        <v>0</v>
      </c>
      <c r="AP137" s="28"/>
      <c r="AQ137" s="28"/>
      <c r="AR137" s="28"/>
      <c r="AS137" s="28" t="s">
        <v>66</v>
      </c>
      <c r="AT137" s="50" t="str">
        <f>IF(LEN(AN137)&gt;0,IF(AL137="**","$",IF(AL137="***",IF(LEN(AQ137)&gt;0,"$$$","$$"), "")), "")</f>
        <v/>
      </c>
      <c r="AU137" s="48" t="str">
        <f>CONCATENATE(IF(LEN(AN137)&gt;0,IF(AND(AD137="**",AB137="*"),IF(LEN(AQ137)&gt;0,"$$$","$$"),IF(AJ137="***","$$$",IF(AND(AJ137="**",AB137="*"),"$$",IF(AND(OR(AD137="**",AD137="***"),LEN(AQ137)&gt;0),"$$","")))),IF(AND(OR(AD137="**",AD137="***"),LEN(AQ137)&gt;0),"$$","")),IF(AND(T137&lt;2,AQ137="#"),"#",""))</f>
        <v/>
      </c>
      <c r="AV137" s="48" t="str">
        <f>IF(LEN(AN137)&gt;0,IF(AG137="**","$$",IF(AG137="***","$$$",IF(AD137="***",IF(OR(AB137="***",LEN(AQ137)&gt;0),"$$$",""),""))),"")</f>
        <v/>
      </c>
      <c r="AW137" s="26" t="s">
        <v>6</v>
      </c>
      <c r="AX137" s="51">
        <v>15</v>
      </c>
      <c r="AY137" s="52">
        <v>1141</v>
      </c>
      <c r="AZ137" s="24" t="s">
        <v>2583</v>
      </c>
      <c r="BA137" s="29">
        <v>87.5</v>
      </c>
      <c r="BB137" s="66">
        <v>89.822666666666706</v>
      </c>
      <c r="BC137" s="54" t="s">
        <v>2586</v>
      </c>
      <c r="BD137" s="29">
        <v>4</v>
      </c>
      <c r="BE137" s="55"/>
      <c r="BF137" s="55"/>
      <c r="BG137" s="55"/>
      <c r="BH137" s="55"/>
      <c r="BI137" s="190" t="s">
        <v>2563</v>
      </c>
      <c r="BJ137" s="68" t="s">
        <v>594</v>
      </c>
      <c r="BK137" s="68" t="s">
        <v>1509</v>
      </c>
      <c r="BL137" s="68" t="s">
        <v>1485</v>
      </c>
      <c r="BM137" s="68" t="s">
        <v>1219</v>
      </c>
      <c r="BN137" s="68" t="s">
        <v>384</v>
      </c>
      <c r="BO137" s="17"/>
      <c r="BP137" s="29">
        <v>121</v>
      </c>
      <c r="BQ137" s="29">
        <v>0</v>
      </c>
      <c r="BR137" s="56">
        <v>94.45</v>
      </c>
      <c r="BS137" s="76" t="s">
        <v>88</v>
      </c>
      <c r="BT137" s="26"/>
      <c r="BU137" s="26"/>
      <c r="BV137" s="49" t="str">
        <f>IF(AND(BD137&gt;2,OR(ISNUMBER(SEARCH("P",AA137)),ISNUMBER(SEARCH("EP",AA137)),ISNUMBER(SEARCH("E",AA137)))),"WP@",IF(BD137&gt;2,"W@",IF(OR(ISNUMBER(SEARCH("P",AA137)),ISNUMBER(SEARCH("EP",AA137)),ISNUMBER(SEARCH("E",AA137))),"P@","@")))</f>
        <v>W@</v>
      </c>
      <c r="BW137" s="26" t="s">
        <v>79</v>
      </c>
      <c r="BX137" s="17"/>
      <c r="BY137" s="17"/>
      <c r="BZ137" s="49" t="str">
        <f>IF(AND(S137&gt;=3,AND(OR(AND(I137&lt;=7,I137-K137&gt;=3),AND(K137&lt;=7,K137-M137&gt;=3)),N137&lt;=4)),6,IF(S137&gt;=3,"3T",IF(AND(OR(AND(I137&lt;=7,I137-K137&gt;=3),AND(K137&lt;=7,K137-M137&gt;=3)),N137&lt;=4),"3P","")))</f>
        <v/>
      </c>
    </row>
    <row r="138" spans="1:78" ht="18.75" customHeight="1" x14ac:dyDescent="0.25">
      <c r="A138" s="17"/>
      <c r="B138" s="164" t="s">
        <v>2583</v>
      </c>
      <c r="C138" s="164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65" t="s">
        <v>476</v>
      </c>
      <c r="R138" s="165"/>
      <c r="S138" s="17"/>
      <c r="T138" s="90" t="s">
        <v>145</v>
      </c>
      <c r="U138" s="17"/>
      <c r="V138" s="17"/>
      <c r="W138" s="17"/>
      <c r="X138" s="91">
        <v>62</v>
      </c>
      <c r="Y138" s="113" t="s">
        <v>961</v>
      </c>
      <c r="Z138" s="95">
        <v>23</v>
      </c>
      <c r="AA138" s="104">
        <v>2</v>
      </c>
      <c r="AB138" s="17"/>
      <c r="AC138" s="17"/>
      <c r="AD138" s="17"/>
      <c r="AE138" s="17"/>
      <c r="AF138" s="17"/>
      <c r="AG138" s="17"/>
      <c r="AH138" s="17"/>
      <c r="AI138" s="91">
        <v>62</v>
      </c>
      <c r="AJ138" s="17"/>
      <c r="AK138" s="17"/>
      <c r="AL138" s="17"/>
      <c r="AM138" s="91">
        <v>62</v>
      </c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67">
        <v>26</v>
      </c>
      <c r="AY138" s="95">
        <v>1158</v>
      </c>
      <c r="AZ138" s="17"/>
      <c r="BA138" s="17"/>
      <c r="BB138" s="17"/>
      <c r="BC138" s="17"/>
      <c r="BD138" s="17"/>
      <c r="BE138" s="17"/>
      <c r="BF138" s="17"/>
      <c r="BG138" s="17"/>
      <c r="BH138" s="17"/>
      <c r="BI138" s="187"/>
      <c r="BJ138" s="17"/>
      <c r="BK138" s="17"/>
      <c r="BL138" s="17"/>
      <c r="BM138" s="17"/>
      <c r="BN138" s="17"/>
      <c r="BO138" s="17"/>
      <c r="BP138" s="113" t="s">
        <v>961</v>
      </c>
      <c r="BQ138" s="17"/>
      <c r="BR138" s="17"/>
      <c r="BS138" s="17"/>
      <c r="BT138" s="17"/>
      <c r="BU138" s="17"/>
      <c r="BV138" s="17"/>
      <c r="BW138" s="17"/>
      <c r="BX138" s="29">
        <v>0</v>
      </c>
      <c r="BY138" s="26" t="s">
        <v>149</v>
      </c>
      <c r="BZ138" s="17"/>
    </row>
    <row r="139" spans="1:78" x14ac:dyDescent="0.25">
      <c r="A139" s="17"/>
      <c r="B139" s="164"/>
      <c r="C139" s="164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68" t="s">
        <v>2587</v>
      </c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  <c r="AC139" s="168"/>
      <c r="AD139" s="168"/>
      <c r="AE139" s="168"/>
      <c r="AF139" s="168"/>
      <c r="AG139" s="168"/>
      <c r="AH139" s="168"/>
      <c r="AI139" s="168"/>
      <c r="AJ139" s="168"/>
      <c r="AK139" s="168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67"/>
      <c r="AY139" s="96" t="s">
        <v>512</v>
      </c>
      <c r="AZ139" s="17"/>
      <c r="BA139" s="17"/>
      <c r="BB139" s="17"/>
      <c r="BC139" s="17"/>
      <c r="BD139" s="17"/>
      <c r="BE139" s="17"/>
      <c r="BF139" s="17"/>
      <c r="BG139" s="17"/>
      <c r="BH139" s="17"/>
      <c r="BI139" s="18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</row>
    <row r="140" spans="1:78" ht="30" customHeight="1" x14ac:dyDescent="0.25">
      <c r="A140" s="163" t="s">
        <v>2588</v>
      </c>
      <c r="B140" s="153"/>
      <c r="C140" s="153"/>
      <c r="D140" s="153"/>
      <c r="E140" s="153"/>
      <c r="F140" s="153"/>
      <c r="G140" s="153"/>
      <c r="H140" s="153"/>
      <c r="I140" s="153"/>
      <c r="J140" s="153"/>
      <c r="K140" s="153"/>
      <c r="L140" s="153"/>
      <c r="M140" s="153"/>
      <c r="N140" s="153"/>
      <c r="O140" s="153"/>
      <c r="P140" s="153"/>
      <c r="Q140" s="153"/>
      <c r="R140" s="153"/>
      <c r="S140" s="153"/>
      <c r="T140" s="153"/>
      <c r="U140" s="153"/>
      <c r="V140" s="153"/>
      <c r="W140" s="153"/>
      <c r="X140" s="153"/>
      <c r="Y140" s="153"/>
      <c r="Z140" s="153"/>
      <c r="AA140" s="153"/>
      <c r="AB140" s="153"/>
      <c r="AC140" s="153"/>
      <c r="AD140" s="153"/>
      <c r="AE140" s="153"/>
      <c r="AF140" s="153"/>
      <c r="AG140" s="153"/>
      <c r="AH140" s="153"/>
      <c r="AI140" s="153"/>
      <c r="AJ140" s="153"/>
      <c r="AK140" s="153"/>
      <c r="AL140" s="153"/>
      <c r="AM140" s="153"/>
      <c r="AN140" s="153"/>
      <c r="AO140" s="153"/>
      <c r="AP140" s="153"/>
      <c r="AQ140" s="153"/>
      <c r="AR140" s="153"/>
      <c r="AS140" s="153"/>
      <c r="AT140" s="153"/>
      <c r="AU140" s="153"/>
      <c r="AV140" s="153"/>
      <c r="AW140" s="153"/>
      <c r="AX140" s="153"/>
      <c r="AY140" s="153"/>
      <c r="AZ140" s="153"/>
      <c r="BA140" s="153"/>
      <c r="BB140" s="153"/>
      <c r="BC140" s="153"/>
      <c r="BD140" s="153"/>
      <c r="BE140" s="153"/>
      <c r="BF140" s="153"/>
      <c r="BG140" s="153"/>
      <c r="BH140" s="153"/>
      <c r="BI140" s="153"/>
      <c r="BJ140" s="153"/>
      <c r="BK140" s="153"/>
      <c r="BL140" s="153"/>
      <c r="BM140" s="153"/>
      <c r="BN140" s="153"/>
      <c r="BO140" s="153"/>
      <c r="BP140" s="153"/>
      <c r="BQ140" s="153"/>
      <c r="BR140" s="153"/>
      <c r="BS140" s="153"/>
      <c r="BT140" s="153"/>
      <c r="BU140" s="153"/>
      <c r="BV140" s="153"/>
      <c r="BW140" s="153"/>
      <c r="BX140" s="153"/>
      <c r="BY140" s="17"/>
      <c r="BZ140" s="17"/>
    </row>
    <row r="141" spans="1:78" x14ac:dyDescent="0.25">
      <c r="A141" s="18" t="s">
        <v>1</v>
      </c>
      <c r="B141" s="18" t="s">
        <v>2</v>
      </c>
      <c r="C141" s="18" t="s">
        <v>3</v>
      </c>
      <c r="D141" s="19"/>
      <c r="E141" s="19"/>
      <c r="F141" s="18" t="s">
        <v>4</v>
      </c>
      <c r="G141" s="20" t="s">
        <v>5</v>
      </c>
      <c r="H141" s="21" t="s">
        <v>6</v>
      </c>
      <c r="I141" s="154" t="s">
        <v>7</v>
      </c>
      <c r="J141" s="155"/>
      <c r="K141" s="155"/>
      <c r="L141" s="155"/>
      <c r="M141" s="155"/>
      <c r="N141" s="155"/>
      <c r="O141" s="21" t="s">
        <v>8</v>
      </c>
      <c r="P141" s="21" t="s">
        <v>9</v>
      </c>
      <c r="Q141" s="22" t="s">
        <v>10</v>
      </c>
      <c r="R141" s="22" t="s">
        <v>11</v>
      </c>
      <c r="S141" s="21" t="s">
        <v>12</v>
      </c>
      <c r="T141" s="21" t="s">
        <v>13</v>
      </c>
      <c r="U141" s="21" t="s">
        <v>14</v>
      </c>
      <c r="V141" s="21" t="s">
        <v>15</v>
      </c>
      <c r="W141" s="23" t="s">
        <v>16</v>
      </c>
      <c r="X141" s="21" t="s">
        <v>17</v>
      </c>
      <c r="Y141" s="21" t="s">
        <v>18</v>
      </c>
      <c r="Z141" s="21" t="s">
        <v>19</v>
      </c>
      <c r="AA141" s="21" t="s">
        <v>20</v>
      </c>
      <c r="AB141" s="21" t="s">
        <v>21</v>
      </c>
      <c r="AC141" s="21" t="s">
        <v>22</v>
      </c>
      <c r="AD141" s="21" t="s">
        <v>23</v>
      </c>
      <c r="AE141" s="21" t="s">
        <v>24</v>
      </c>
      <c r="AF141" s="21" t="s">
        <v>25</v>
      </c>
      <c r="AG141" s="21" t="s">
        <v>26</v>
      </c>
      <c r="AH141" s="21" t="s">
        <v>5</v>
      </c>
      <c r="AI141" s="21" t="s">
        <v>17</v>
      </c>
      <c r="AJ141" s="21" t="s">
        <v>27</v>
      </c>
      <c r="AK141" s="21" t="s">
        <v>28</v>
      </c>
      <c r="AL141" s="21" t="s">
        <v>29</v>
      </c>
      <c r="AM141" s="21" t="s">
        <v>17</v>
      </c>
      <c r="AN141" s="21" t="s">
        <v>30</v>
      </c>
      <c r="AO141" s="21" t="s">
        <v>31</v>
      </c>
      <c r="AP141" s="21" t="s">
        <v>32</v>
      </c>
      <c r="AQ141" s="21" t="s">
        <v>33</v>
      </c>
      <c r="AR141" s="21" t="s">
        <v>34</v>
      </c>
      <c r="AS141" s="21" t="s">
        <v>35</v>
      </c>
      <c r="AT141" s="21" t="s">
        <v>36</v>
      </c>
      <c r="AU141" s="21" t="s">
        <v>37</v>
      </c>
      <c r="AV141" s="21" t="s">
        <v>38</v>
      </c>
      <c r="AW141" s="21" t="s">
        <v>6</v>
      </c>
      <c r="AX141" s="21" t="s">
        <v>39</v>
      </c>
      <c r="AY141" s="21" t="s">
        <v>40</v>
      </c>
      <c r="AZ141" s="24" t="s">
        <v>41</v>
      </c>
      <c r="BA141" s="21" t="s">
        <v>42</v>
      </c>
      <c r="BB141" s="21" t="s">
        <v>43</v>
      </c>
      <c r="BC141" s="21" t="s">
        <v>44</v>
      </c>
      <c r="BD141" s="21" t="s">
        <v>45</v>
      </c>
      <c r="BE141" s="21" t="s">
        <v>46</v>
      </c>
      <c r="BF141" s="21" t="s">
        <v>47</v>
      </c>
      <c r="BG141" s="21" t="s">
        <v>48</v>
      </c>
      <c r="BH141" s="21" t="s">
        <v>49</v>
      </c>
      <c r="BI141" s="186"/>
      <c r="BJ141" s="25"/>
      <c r="BK141" s="25"/>
      <c r="BL141" s="25"/>
      <c r="BM141" s="25"/>
      <c r="BN141" s="25"/>
      <c r="BO141" s="25"/>
      <c r="BP141" s="21" t="s">
        <v>18</v>
      </c>
      <c r="BQ141" s="21" t="s">
        <v>31</v>
      </c>
      <c r="BR141" s="21" t="s">
        <v>50</v>
      </c>
      <c r="BS141" s="21" t="s">
        <v>51</v>
      </c>
      <c r="BT141" s="25"/>
      <c r="BU141" s="25"/>
      <c r="BV141" s="21" t="s">
        <v>24</v>
      </c>
      <c r="BW141" s="21" t="s">
        <v>16</v>
      </c>
      <c r="BX141" s="21" t="s">
        <v>52</v>
      </c>
      <c r="BY141" s="21" t="s">
        <v>53</v>
      </c>
      <c r="BZ141" s="21" t="s">
        <v>28</v>
      </c>
    </row>
    <row r="142" spans="1:78" ht="46.5" x14ac:dyDescent="0.25">
      <c r="A142" s="26" t="s">
        <v>2589</v>
      </c>
      <c r="B142" s="26" t="s">
        <v>210</v>
      </c>
      <c r="C142" s="27" t="s">
        <v>136</v>
      </c>
      <c r="D142" s="28"/>
      <c r="E142" s="28"/>
      <c r="F142" s="58">
        <v>1400</v>
      </c>
      <c r="G142" s="30">
        <v>7</v>
      </c>
      <c r="H142" s="31" t="s">
        <v>6</v>
      </c>
      <c r="I142" s="32">
        <v>6</v>
      </c>
      <c r="J142" s="33">
        <v>3</v>
      </c>
      <c r="K142" s="32">
        <v>6</v>
      </c>
      <c r="L142" s="33">
        <v>4</v>
      </c>
      <c r="M142" s="32">
        <v>8</v>
      </c>
      <c r="N142" s="33">
        <v>4</v>
      </c>
      <c r="O142" s="29">
        <v>-0.24999999999998601</v>
      </c>
      <c r="P142" s="60">
        <v>-0.51666666666665295</v>
      </c>
      <c r="Q142" s="35">
        <v>92.609764827715395</v>
      </c>
      <c r="R142" s="35">
        <v>-0.34511758614229399</v>
      </c>
      <c r="S142" s="37">
        <v>0</v>
      </c>
      <c r="T142" s="61">
        <v>-0.75</v>
      </c>
      <c r="U142" s="29">
        <v>-0.35000000000000098</v>
      </c>
      <c r="V142" s="60">
        <v>-0.89999999999999902</v>
      </c>
      <c r="W142" s="39" t="s">
        <v>79</v>
      </c>
      <c r="X142" s="62">
        <v>67</v>
      </c>
      <c r="Y142" s="29">
        <v>125</v>
      </c>
      <c r="Z142" s="17"/>
      <c r="AA142" s="26" t="s">
        <v>192</v>
      </c>
      <c r="AB142" s="41" t="s">
        <v>65</v>
      </c>
      <c r="AC142" s="42" t="str">
        <f>"" &amp; IF(AND(S142&lt;=-1.5,NOT(ISBLANK(AQ142))),"Z","")</f>
        <v/>
      </c>
      <c r="AD142" s="48" t="str">
        <f>IF(AND(ISNUMBER(BD142),VALUE(BD142)&gt;=3,VALUE(T142)&gt;=-0.5),IF(AND(VALUE(Q142)&gt;=94,VALUE(Q142)&lt;444), IF(VALUE(P142)&gt;=2,"***","**"),"*"),"")</f>
        <v/>
      </c>
      <c r="AE142" s="44"/>
      <c r="AF142" s="45"/>
      <c r="AG142" s="63" t="str">
        <f>IF(OR(F142&lt;1401,F142&gt;=1600),IF(AND(OR(AB142="*",AB142="***",AB142="E*",AB142="E***"),P142&gt;=2,T142&gt;-2.1),IF(AND(ISNUMBER(BD142),VALUE(BD142)&gt;2),"**","*"),""),"")</f>
        <v/>
      </c>
      <c r="AH142" s="30">
        <v>7</v>
      </c>
      <c r="AI142" s="62">
        <v>67</v>
      </c>
      <c r="AJ142" s="48" t="str">
        <f>IF(AND(S142&gt;=2,T142&gt;=0),IF(AND(ISNUMBER(BD142),VALUE(BD142)&gt;=3),IF(LEN(AQ142)&gt;0,"***","**"),"*"),"")</f>
        <v/>
      </c>
      <c r="AK142" s="42" t="str">
        <f>IF(AND(S142&gt;=3,AND(OR(AND(I142&lt;=7,I142-K142&gt;=3),AND(K142&lt;=7,K142-M142&gt;=3)),N142&lt;=4)),6,IF(S142&gt;=3,"3T",IF(AND(OR(AND(I142&lt;=7,I142-K142&gt;=3),AND(K142&lt;=7,K142-M142&gt;=3)),N142&lt;=4),"3P","")))</f>
        <v/>
      </c>
      <c r="AL142" s="63" t="str">
        <f>IF(OR(K142-M142&gt;=5,T142&gt;4.9,AND(K142-M142&gt;=1,T142&gt;5)),IF(P142&lt;-3,"***",IF(P142&lt;0,"**","*")),"")</f>
        <v/>
      </c>
      <c r="AM142" s="62">
        <v>67</v>
      </c>
      <c r="AN142" s="49" t="str">
        <f>IF(AND(OR(M142=1,M142=2,M142=3,M142=4),Q142&gt;=97.5),"G",IF(OR(AND(N142&lt;=3,M142&lt;8,T142&gt;-1.6,Q142&gt;=95,Q142&lt;300),AND(OR(M142=1,M142=2,M142=3),Q142&lt;97.5)),"GR",""))</f>
        <v/>
      </c>
      <c r="AO142" s="29">
        <v>0</v>
      </c>
      <c r="AP142" s="28"/>
      <c r="AQ142" s="28"/>
      <c r="AR142" s="28"/>
      <c r="AS142" s="28"/>
      <c r="AT142" s="50" t="str">
        <f>IF(LEN(AN142)&gt;0,IF(AL142="**","$",IF(AL142="***",IF(LEN(AQ142)&gt;0,"$$$","$$"), "")), "")</f>
        <v/>
      </c>
      <c r="AU142" s="48" t="str">
        <f>CONCATENATE(IF(LEN(AN142)&gt;0,IF(AND(AD142="**",AB142="*"),IF(LEN(AQ142)&gt;0,"$$$","$$"),IF(AJ142="***","$$$",IF(AND(AJ142="**",AB142="*"),"$$",IF(AND(OR(AD142="**",AD142="***"),LEN(AQ142)&gt;0),"$$","")))),IF(AND(OR(AD142="**",AD142="***"),LEN(AQ142)&gt;0),"$$","")),IF(AND(T142&lt;2,AQ142="#"),"#",""))</f>
        <v/>
      </c>
      <c r="AV142" s="48" t="str">
        <f>IF(LEN(AN142)&gt;0,IF(AG142="**","$$",IF(AG142="***","$$$",IF(AD142="***",IF(OR(AB142="***",LEN(AQ142)&gt;0),"$$$",""),""))),"")</f>
        <v/>
      </c>
      <c r="AW142" s="26" t="s">
        <v>6</v>
      </c>
      <c r="AX142" s="51">
        <v>18</v>
      </c>
      <c r="AY142" s="65">
        <v>1122</v>
      </c>
      <c r="AZ142" s="24" t="s">
        <v>2590</v>
      </c>
      <c r="BA142" s="29">
        <v>85.809764827715398</v>
      </c>
      <c r="BB142" s="66">
        <v>91.209764827715404</v>
      </c>
      <c r="BC142" s="54" t="s">
        <v>2591</v>
      </c>
      <c r="BD142" s="29">
        <v>2</v>
      </c>
      <c r="BE142" s="55"/>
      <c r="BF142" s="55"/>
      <c r="BG142" s="55"/>
      <c r="BH142" s="55"/>
      <c r="BI142" s="188" t="s">
        <v>1602</v>
      </c>
      <c r="BJ142" s="69" t="s">
        <v>1603</v>
      </c>
      <c r="BK142" s="69" t="s">
        <v>1604</v>
      </c>
      <c r="BL142" s="68" t="s">
        <v>1605</v>
      </c>
      <c r="BM142" s="68" t="s">
        <v>384</v>
      </c>
      <c r="BN142" s="68" t="s">
        <v>1606</v>
      </c>
      <c r="BO142" s="17"/>
      <c r="BP142" s="29">
        <v>125</v>
      </c>
      <c r="BQ142" s="29">
        <v>0</v>
      </c>
      <c r="BR142" s="56">
        <v>97.4</v>
      </c>
      <c r="BS142" s="76" t="s">
        <v>126</v>
      </c>
      <c r="BT142" s="26"/>
      <c r="BU142" s="26"/>
      <c r="BV142" s="26"/>
      <c r="BW142" s="26" t="s">
        <v>79</v>
      </c>
      <c r="BX142" s="17"/>
      <c r="BY142" s="17"/>
      <c r="BZ142" s="49" t="str">
        <f>IF(AND(S142&gt;=3,AND(OR(AND(I142&lt;=7,I142-K142&gt;=3),AND(K142&lt;=7,K142-M142&gt;=3)),N142&lt;=4)),6,IF(S142&gt;=3,"3T",IF(AND(OR(AND(I142&lt;=7,I142-K142&gt;=3),AND(K142&lt;=7,K142-M142&gt;=3)),N142&lt;=4),"3P","")))</f>
        <v/>
      </c>
    </row>
    <row r="143" spans="1:78" ht="15" customHeight="1" x14ac:dyDescent="0.25">
      <c r="A143" s="162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55"/>
      <c r="BJ143" s="155"/>
      <c r="BK143" s="155"/>
      <c r="BL143" s="155"/>
      <c r="BM143" s="155"/>
      <c r="BN143" s="155"/>
      <c r="BO143" s="155"/>
      <c r="BP143" s="155"/>
      <c r="BQ143" s="155"/>
      <c r="BR143" s="155"/>
      <c r="BS143" s="155"/>
      <c r="BT143" s="155"/>
      <c r="BU143" s="155"/>
      <c r="BV143" s="155"/>
      <c r="BW143" s="155"/>
      <c r="BX143" s="155"/>
      <c r="BY143" s="17"/>
      <c r="BZ143" s="49"/>
    </row>
    <row r="144" spans="1:78" ht="46.5" x14ac:dyDescent="0.25">
      <c r="A144" s="26" t="s">
        <v>2589</v>
      </c>
      <c r="B144" s="26" t="s">
        <v>76</v>
      </c>
      <c r="C144" s="27" t="s">
        <v>352</v>
      </c>
      <c r="D144" s="28"/>
      <c r="E144" s="28"/>
      <c r="F144" s="58">
        <v>1400</v>
      </c>
      <c r="G144" s="30">
        <v>12</v>
      </c>
      <c r="H144" s="31" t="s">
        <v>78</v>
      </c>
      <c r="I144" s="59">
        <v>12</v>
      </c>
      <c r="J144" s="33">
        <v>6</v>
      </c>
      <c r="K144" s="59">
        <v>12</v>
      </c>
      <c r="L144" s="33">
        <v>6</v>
      </c>
      <c r="M144" s="59">
        <v>9</v>
      </c>
      <c r="N144" s="33">
        <v>2</v>
      </c>
      <c r="O144" s="29">
        <v>-1.6</v>
      </c>
      <c r="P144" s="29">
        <v>0.47999999999996801</v>
      </c>
      <c r="Q144" s="35">
        <v>94.9952704892669</v>
      </c>
      <c r="R144" s="35">
        <v>-0.65236475536657701</v>
      </c>
      <c r="S144" s="37">
        <v>0</v>
      </c>
      <c r="T144" s="38">
        <v>3.25</v>
      </c>
      <c r="U144" s="29">
        <v>1.8</v>
      </c>
      <c r="V144" s="29">
        <v>4.3500000000000103</v>
      </c>
      <c r="W144" s="39"/>
      <c r="X144" s="62">
        <v>65</v>
      </c>
      <c r="Y144" s="29">
        <v>125</v>
      </c>
      <c r="Z144" s="29">
        <v>29</v>
      </c>
      <c r="AA144" s="26" t="s">
        <v>57</v>
      </c>
      <c r="AB144" s="41" t="s">
        <v>58</v>
      </c>
      <c r="AC144" s="42" t="str">
        <f>"" &amp; IF(AND(S144&lt;=-1.5,NOT(ISBLANK(AQ144))),"Z","")</f>
        <v/>
      </c>
      <c r="AD144" s="48" t="str">
        <f>IF(AND(ISNUMBER(BD144),VALUE(BD144)&gt;=3,VALUE(T144)&gt;=-0.5),IF(AND(VALUE(Q144)&gt;=94,VALUE(Q144)&lt;444), IF(VALUE(P144)&gt;=2,"***","**"),"*"),"")</f>
        <v/>
      </c>
      <c r="AE144" s="48" t="str">
        <f>IF(AND(BD144&gt;2,OR(ISNUMBER(SEARCH("P",AA144)),ISNUMBER(SEARCH("EP",AA144)),ISNUMBER(SEARCH("E",AA144)))),"WP@",IF(BD144&gt;2,"W@",IF(OR(ISNUMBER(SEARCH("P",AA144)),ISNUMBER(SEARCH("EP",AA144)),ISNUMBER(SEARCH("E",AA144))),"P@","@")))</f>
        <v>@</v>
      </c>
      <c r="AF144" s="45"/>
      <c r="AG144" s="46" t="str">
        <f>IF(OR(F144&lt;1401,F144&gt;=1600),IF(AND(OR(AB144="*",AB144="***",AB144="E*",AB144="E***"),P144&gt;=2,T144&gt;-2.1),IF(AND(ISNUMBER(BD144),VALUE(BD144)&gt;2),"**","*"),""),"")</f>
        <v/>
      </c>
      <c r="AH144" s="30">
        <v>12</v>
      </c>
      <c r="AI144" s="62">
        <v>65</v>
      </c>
      <c r="AJ144" s="48" t="str">
        <f>IF(AND(S144&gt;=2,T144&gt;=0),IF(AND(ISNUMBER(BD144),VALUE(BD144)&gt;=3),IF(LEN(AQ144)&gt;0,"***","**"),"*"),"")</f>
        <v/>
      </c>
      <c r="AK144" s="42" t="str">
        <f>IF(AND(S144&gt;=3,AND(OR(AND(I144&lt;=7,I144-K144&gt;=3),AND(K144&lt;=7,K144-M144&gt;=3)),N144&lt;=4)),6,IF(S144&gt;=3,"3T",IF(AND(OR(AND(I144&lt;=7,I144-K144&gt;=3),AND(K144&lt;=7,K144-M144&gt;=3)),N144&lt;=4),"3P","")))</f>
        <v/>
      </c>
      <c r="AL144" s="63" t="str">
        <f>IF(OR(K144-M144&gt;=5,T144&gt;4.9,AND(K144-M144&gt;=1,T144&gt;5)),IF(P144&lt;-3,"***",IF(P144&lt;0,"**","*")),"")</f>
        <v/>
      </c>
      <c r="AM144" s="62">
        <v>65</v>
      </c>
      <c r="AN144" s="49" t="str">
        <f>IF(AND(OR(M144=1,M144=2,M144=3,M144=4),Q144&gt;=97.5),"G",IF(OR(AND(N144&lt;=3,M144&lt;8,T144&gt;-1.6,Q144&gt;=95,Q144&lt;300),AND(OR(M144=1,M144=2,M144=3),Q144&lt;97.5)),"GR",""))</f>
        <v/>
      </c>
      <c r="AO144" s="29">
        <v>1</v>
      </c>
      <c r="AP144" s="28"/>
      <c r="AQ144" s="28" t="s">
        <v>33</v>
      </c>
      <c r="AR144" s="28"/>
      <c r="AS144" s="28" t="s">
        <v>66</v>
      </c>
      <c r="AT144" s="50" t="str">
        <f>IF(LEN(AN144)&gt;0,IF(AL144="**","$",IF(AL144="***",IF(LEN(AQ144)&gt;0,"$$$","$$"), "")), "")</f>
        <v/>
      </c>
      <c r="AU144" s="48" t="str">
        <f>CONCATENATE(IF(LEN(AN144)&gt;0,IF(AND(AD144="**",AB144="*"),IF(LEN(AQ144)&gt;0,"$$$","$$"),IF(AJ144="***","$$$",IF(AND(AJ144="**",AB144="*"),"$$",IF(AND(OR(AD144="**",AD144="***"),LEN(AQ144)&gt;0),"$$","")))),IF(AND(OR(AD144="**",AD144="***"),LEN(AQ144)&gt;0),"$$","")),IF(AND(T144&lt;2,AQ144="#"),"#",""))</f>
        <v/>
      </c>
      <c r="AV144" s="48" t="str">
        <f>IF(LEN(AN144)&gt;0,IF(AG144="**","$$",IF(AG144="***","$$$",IF(AD144="***",IF(OR(AB144="***",LEN(AQ144)&gt;0),"$$$",""),""))),"")</f>
        <v/>
      </c>
      <c r="AW144" s="26" t="s">
        <v>78</v>
      </c>
      <c r="AX144" s="51">
        <v>23</v>
      </c>
      <c r="AY144" s="65">
        <v>1107</v>
      </c>
      <c r="AZ144" s="24" t="s">
        <v>1773</v>
      </c>
      <c r="BA144" s="29">
        <v>89.195270489266804</v>
      </c>
      <c r="BB144" s="66">
        <v>94.595270489266795</v>
      </c>
      <c r="BC144" s="54" t="s">
        <v>2592</v>
      </c>
      <c r="BD144" s="29">
        <v>1</v>
      </c>
      <c r="BE144" s="55"/>
      <c r="BF144" s="55"/>
      <c r="BG144" s="55"/>
      <c r="BH144" s="55"/>
      <c r="BI144" s="190" t="s">
        <v>2593</v>
      </c>
      <c r="BJ144" s="69" t="s">
        <v>1783</v>
      </c>
      <c r="BK144" s="68" t="s">
        <v>1828</v>
      </c>
      <c r="BL144" s="68" t="s">
        <v>1988</v>
      </c>
      <c r="BM144" s="68" t="s">
        <v>1930</v>
      </c>
      <c r="BN144" s="68" t="s">
        <v>2569</v>
      </c>
      <c r="BO144" s="17"/>
      <c r="BP144" s="29">
        <v>125</v>
      </c>
      <c r="BQ144" s="29">
        <v>1</v>
      </c>
      <c r="BR144" s="56">
        <v>93.85</v>
      </c>
      <c r="BS144" s="76" t="s">
        <v>88</v>
      </c>
      <c r="BT144" s="26"/>
      <c r="BU144" s="26"/>
      <c r="BV144" s="49" t="str">
        <f>IF(AND(BD144&gt;2,OR(ISNUMBER(SEARCH("P",AA144)),ISNUMBER(SEARCH("EP",AA144)),ISNUMBER(SEARCH("E",AA144)))),"WP@",IF(BD144&gt;2,"W@",IF(OR(ISNUMBER(SEARCH("P",AA144)),ISNUMBER(SEARCH("EP",AA144)),ISNUMBER(SEARCH("E",AA144))),"P@","@")))</f>
        <v>@</v>
      </c>
      <c r="BW144" s="26"/>
      <c r="BX144" s="17"/>
      <c r="BY144" s="17"/>
      <c r="BZ144" s="49" t="str">
        <f>IF(AND(S144&gt;=3,AND(OR(AND(I144&lt;=7,I144-K144&gt;=3),AND(K144&lt;=7,K144-M144&gt;=3)),N144&lt;=4)),6,IF(S144&gt;=3,"3T",IF(AND(OR(AND(I144&lt;=7,I144-K144&gt;=3),AND(K144&lt;=7,K144-M144&gt;=3)),N144&lt;=4),"3P","")))</f>
        <v/>
      </c>
    </row>
    <row r="145" spans="1:78" ht="47.1" customHeight="1" x14ac:dyDescent="0.25">
      <c r="A145" s="162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55"/>
      <c r="BJ145" s="155"/>
      <c r="BK145" s="155"/>
      <c r="BL145" s="155"/>
      <c r="BM145" s="155"/>
      <c r="BN145" s="155"/>
      <c r="BO145" s="155"/>
      <c r="BP145" s="155"/>
      <c r="BQ145" s="155"/>
      <c r="BR145" s="155"/>
      <c r="BS145" s="155"/>
      <c r="BT145" s="155"/>
      <c r="BU145" s="155"/>
      <c r="BV145" s="155"/>
      <c r="BW145" s="155"/>
      <c r="BX145" s="155"/>
      <c r="BY145" s="17"/>
      <c r="BZ145" s="49"/>
    </row>
    <row r="146" spans="1:78" ht="46.5" x14ac:dyDescent="0.25">
      <c r="A146" s="26" t="s">
        <v>2589</v>
      </c>
      <c r="B146" s="26" t="s">
        <v>368</v>
      </c>
      <c r="C146" s="27" t="s">
        <v>207</v>
      </c>
      <c r="D146" s="28"/>
      <c r="E146" s="28"/>
      <c r="F146" s="29">
        <v>1200</v>
      </c>
      <c r="G146" s="30">
        <v>3</v>
      </c>
      <c r="H146" s="31" t="s">
        <v>78</v>
      </c>
      <c r="I146" s="32">
        <v>7</v>
      </c>
      <c r="J146" s="33">
        <v>4</v>
      </c>
      <c r="K146" s="32">
        <v>7</v>
      </c>
      <c r="L146" s="33">
        <v>3</v>
      </c>
      <c r="M146" s="32">
        <v>3</v>
      </c>
      <c r="N146" s="33">
        <v>2</v>
      </c>
      <c r="O146" s="29">
        <v>-1.45</v>
      </c>
      <c r="P146" s="29">
        <v>-3.46428571428573</v>
      </c>
      <c r="Q146" s="35">
        <v>91.542333078248205</v>
      </c>
      <c r="R146" s="35">
        <v>-2.3788334608759198</v>
      </c>
      <c r="S146" s="37">
        <v>1</v>
      </c>
      <c r="T146" s="38">
        <v>0.5</v>
      </c>
      <c r="U146" s="29">
        <v>2.8999999999999901</v>
      </c>
      <c r="V146" s="29">
        <v>3.4500000000000099</v>
      </c>
      <c r="W146" s="39"/>
      <c r="X146" s="40">
        <v>61</v>
      </c>
      <c r="Y146" s="72">
        <v>116</v>
      </c>
      <c r="Z146" s="87">
        <v>189</v>
      </c>
      <c r="AA146" s="26" t="s">
        <v>192</v>
      </c>
      <c r="AB146" s="41" t="s">
        <v>65</v>
      </c>
      <c r="AC146" s="42" t="str">
        <f>"" &amp; IF(AND(S146&lt;=-1.5,NOT(ISBLANK(AQ146))),"Z","")</f>
        <v/>
      </c>
      <c r="AD146" s="43" t="str">
        <f>IF(AND(ISNUMBER(BD146),VALUE(BD146)&gt;=3,VALUE(T146)&gt;=-0.5),IF(AND(VALUE(Q146)&gt;=94,VALUE(Q146)&lt;444), IF(VALUE(P146)&gt;=2,"***","**"),"*"),"")</f>
        <v/>
      </c>
      <c r="AE146" s="48" t="str">
        <f>IF(AND(BD146&gt;2,OR(ISNUMBER(SEARCH("P",AA146)),ISNUMBER(SEARCH("EP",AA146)),ISNUMBER(SEARCH("E",AA146)))),"WP@",IF(BD146&gt;2,"W@",IF(OR(ISNUMBER(SEARCH("P",AA146)),ISNUMBER(SEARCH("EP",AA146)),ISNUMBER(SEARCH("E",AA146))),"P@","@")))</f>
        <v>@</v>
      </c>
      <c r="AF146" s="45"/>
      <c r="AG146" s="46" t="str">
        <f>IF(OR(F146&lt;1401,F146&gt;=1600),IF(AND(OR(AB146="*",AB146="***",AB146="E*",AB146="E***"),P146&gt;=2,T146&gt;-2.1),IF(AND(ISNUMBER(BD146),VALUE(BD146)&gt;2),"**","*"),""),"")</f>
        <v/>
      </c>
      <c r="AH146" s="30">
        <v>3</v>
      </c>
      <c r="AI146" s="47">
        <v>61</v>
      </c>
      <c r="AJ146" s="48" t="str">
        <f>IF(AND(S146&gt;=2,T146&gt;=0),IF(AND(ISNUMBER(BD146),VALUE(BD146)&gt;=3),IF(LEN(AQ146)&gt;0,"***","**"),"*"),"")</f>
        <v/>
      </c>
      <c r="AK146" s="42" t="str">
        <f>IF(AND(S146&gt;=3,AND(OR(AND(I146&lt;=7,I146-K146&gt;=3),AND(K146&lt;=7,K146-M146&gt;=3)),N146&lt;=4)),6,IF(S146&gt;=3,"3T",IF(AND(OR(AND(I146&lt;=7,I146-K146&gt;=3),AND(K146&lt;=7,K146-M146&gt;=3)),N146&lt;=4),"3P","")))</f>
        <v>3P</v>
      </c>
      <c r="AL146" s="46" t="str">
        <f>IF(OR(K146-M146&gt;=5,T146&gt;4.9,AND(K146-M146&gt;=1,T146&gt;5)),IF(P146&lt;-3,"***",IF(P146&lt;0,"**","*")),"")</f>
        <v/>
      </c>
      <c r="AM146" s="40">
        <v>61</v>
      </c>
      <c r="AN146" s="81" t="str">
        <f>IF(AND(OR(M146=1,M146=2,M146=3,M146=4),Q146&gt;=97.5),"G",IF(OR(AND(N146&lt;=3,M146&lt;8,T146&gt;-1.6,Q146&gt;=95,Q146&lt;300),AND(OR(M146=1,M146=2,M146=3),Q146&lt;97.5)),"GR",""))</f>
        <v>GR</v>
      </c>
      <c r="AO146" s="82">
        <v>1</v>
      </c>
      <c r="AP146" s="28"/>
      <c r="AQ146" s="28"/>
      <c r="AR146" s="28"/>
      <c r="AS146" s="28"/>
      <c r="AT146" s="50" t="str">
        <f>IF(LEN(AN146)&gt;0,IF(AL146="**","$",IF(AL146="***",IF(LEN(AQ146)&gt;0,"$$$","$$"), "")), "")</f>
        <v/>
      </c>
      <c r="AU146" s="48" t="str">
        <f>CONCATENATE(IF(LEN(AN146)&gt;0,IF(AND(AD146="**",AB146="*"),IF(LEN(AQ146)&gt;0,"$$$","$$"),IF(AJ146="***","$$$",IF(AND(AJ146="**",AB146="*"),"$$",IF(AND(OR(AD146="**",AD146="***"),LEN(AQ146)&gt;0),"$$","")))),IF(AND(OR(AD146="**",AD146="***"),LEN(AQ146)&gt;0),"$$","")),IF(AND(T146&lt;2,AQ146="#"),"#",""))</f>
        <v/>
      </c>
      <c r="AV146" s="48" t="str">
        <f>IF(LEN(AN146)&gt;0,IF(AG146="**","$$",IF(AG146="***","$$$",IF(AD146="***",IF(OR(AB146="***",LEN(AQ146)&gt;0),"$$$",""),""))),"")</f>
        <v/>
      </c>
      <c r="AW146" s="26" t="s">
        <v>78</v>
      </c>
      <c r="AX146" s="74">
        <v>11</v>
      </c>
      <c r="AY146" s="52">
        <v>1126</v>
      </c>
      <c r="AZ146" s="24" t="s">
        <v>2594</v>
      </c>
      <c r="BA146" s="29">
        <v>84.242333078248194</v>
      </c>
      <c r="BB146" s="53">
        <v>86.375666411581506</v>
      </c>
      <c r="BC146" s="54" t="s">
        <v>2595</v>
      </c>
      <c r="BD146" s="29">
        <v>1</v>
      </c>
      <c r="BE146" s="55"/>
      <c r="BF146" s="55"/>
      <c r="BG146" s="55"/>
      <c r="BH146" s="55"/>
      <c r="BI146" s="190" t="s">
        <v>2596</v>
      </c>
      <c r="BJ146" s="69" t="s">
        <v>793</v>
      </c>
      <c r="BK146" s="68" t="s">
        <v>1484</v>
      </c>
      <c r="BL146" s="68" t="s">
        <v>741</v>
      </c>
      <c r="BM146" s="68" t="s">
        <v>1269</v>
      </c>
      <c r="BN146" s="68"/>
      <c r="BO146" s="17"/>
      <c r="BP146" s="29">
        <v>116</v>
      </c>
      <c r="BQ146" s="82">
        <v>1</v>
      </c>
      <c r="BR146" s="56">
        <v>94.35</v>
      </c>
      <c r="BS146" s="57" t="s">
        <v>75</v>
      </c>
      <c r="BT146" s="26"/>
      <c r="BU146" s="26"/>
      <c r="BV146" s="49" t="str">
        <f>IF(AND(BD146&gt;2,OR(ISNUMBER(SEARCH("P",AA146)),ISNUMBER(SEARCH("EP",AA146)),ISNUMBER(SEARCH("E",AA146)))),"WP@",IF(BD146&gt;2,"W@",IF(OR(ISNUMBER(SEARCH("P",AA146)),ISNUMBER(SEARCH("EP",AA146)),ISNUMBER(SEARCH("E",AA146))),"P@","@")))</f>
        <v>@</v>
      </c>
      <c r="BW146" s="26"/>
      <c r="BX146" s="17"/>
      <c r="BY146" s="17"/>
      <c r="BZ146" s="49" t="str">
        <f>IF(AND(S146&gt;=3,AND(OR(AND(I146&lt;=7,I146-K146&gt;=3),AND(K146&lt;=7,K146-M146&gt;=3)),N146&lt;=4)),6,IF(S146&gt;=3,"3T",IF(AND(OR(AND(I146&lt;=7,I146-K146&gt;=3),AND(K146&lt;=7,K146-M146&gt;=3)),N146&lt;=4),"3P","")))</f>
        <v>3P</v>
      </c>
    </row>
    <row r="147" spans="1:78" ht="46.5" x14ac:dyDescent="0.25">
      <c r="A147" s="26" t="s">
        <v>2589</v>
      </c>
      <c r="B147" s="26" t="s">
        <v>373</v>
      </c>
      <c r="C147" s="27" t="s">
        <v>136</v>
      </c>
      <c r="D147" s="28"/>
      <c r="E147" s="28"/>
      <c r="F147" s="58">
        <v>1400</v>
      </c>
      <c r="G147" s="80">
        <v>13</v>
      </c>
      <c r="H147" s="31" t="s">
        <v>78</v>
      </c>
      <c r="I147" s="59">
        <v>10</v>
      </c>
      <c r="J147" s="33">
        <v>6</v>
      </c>
      <c r="K147" s="59">
        <v>8</v>
      </c>
      <c r="L147" s="33">
        <v>4</v>
      </c>
      <c r="M147" s="59">
        <v>2</v>
      </c>
      <c r="N147" s="33">
        <v>0</v>
      </c>
      <c r="O147" s="29">
        <v>1.55000000000001</v>
      </c>
      <c r="P147" s="34">
        <v>2</v>
      </c>
      <c r="Q147" s="35">
        <v>98.191174222202307</v>
      </c>
      <c r="R147" s="35">
        <v>-0.75441288889884095</v>
      </c>
      <c r="S147" s="37">
        <v>2</v>
      </c>
      <c r="T147" s="38">
        <v>4.2</v>
      </c>
      <c r="U147" s="29">
        <v>-2.19999999999999</v>
      </c>
      <c r="V147" s="29">
        <v>1.25</v>
      </c>
      <c r="W147" s="39"/>
      <c r="X147" s="40">
        <v>61</v>
      </c>
      <c r="Y147" s="72">
        <v>118</v>
      </c>
      <c r="Z147" s="29">
        <v>14</v>
      </c>
      <c r="AA147" s="26" t="s">
        <v>57</v>
      </c>
      <c r="AB147" s="41" t="s">
        <v>58</v>
      </c>
      <c r="AC147" s="42" t="str">
        <f>"i" &amp; IF(AND(S147&lt;=-1.5,NOT(ISBLANK(AQ147))),"Z","")</f>
        <v>i</v>
      </c>
      <c r="AD147" s="43" t="str">
        <f>IF(AND(ISNUMBER(BD147),VALUE(BD147)&gt;=3,VALUE(T147)&gt;=-0.5),IF(AND(VALUE(Q147)&gt;=94,VALUE(Q147)&lt;444), IF(VALUE(P147)&gt;=2,"***","**"),"*"),"")</f>
        <v>***</v>
      </c>
      <c r="AE147" s="48" t="str">
        <f>IF(AND(BD147&gt;2,OR(ISNUMBER(SEARCH("P",AA147)),ISNUMBER(SEARCH("EP",AA147)),ISNUMBER(SEARCH("E",AA147)))),"WP@",IF(BD147&gt;2,"W@",IF(OR(ISNUMBER(SEARCH("P",AA147)),ISNUMBER(SEARCH("EP",AA147)),ISNUMBER(SEARCH("E",AA147))),"P@","@")))</f>
        <v>W@</v>
      </c>
      <c r="AF147" s="45" t="s">
        <v>102</v>
      </c>
      <c r="AG147" s="46" t="str">
        <f>IF(OR(F147&lt;1401,F147&gt;=1600),IF(AND(OR(AB147="*",AB147="***",AB147="E*",AB147="E***"),P147&gt;=2,T147&gt;-2.1),IF(AND(ISNUMBER(BD147),VALUE(BD147)&gt;2),"**","*"),""),"")</f>
        <v/>
      </c>
      <c r="AH147" s="30">
        <v>13</v>
      </c>
      <c r="AI147" s="47">
        <v>61</v>
      </c>
      <c r="AJ147" s="48" t="str">
        <f>IF(AND(S147&gt;=2,T147&gt;=0),IF(AND(ISNUMBER(BD147),VALUE(BD147)&gt;=3),IF(LEN(AQ147)&gt;0,"***","**"),"*"),"")</f>
        <v>***</v>
      </c>
      <c r="AK147" s="42" t="str">
        <f>IF(AND(S147&gt;=3,AND(OR(AND(I147&lt;=7,I147-K147&gt;=3),AND(K147&lt;=7,K147-M147&gt;=3)),N147&lt;=4)),6,IF(S147&gt;=3,"3T",IF(AND(OR(AND(I147&lt;=7,I147-K147&gt;=3),AND(K147&lt;=7,K147-M147&gt;=3)),N147&lt;=4),"3P","")))</f>
        <v/>
      </c>
      <c r="AL147" s="46" t="str">
        <f>IF(OR(K147-M147&gt;=5,T147&gt;4.9,AND(K147-M147&gt;=1,T147&gt;5)),IF(P147&lt;-3,"***",IF(P147&lt;0,"**","*")),"")</f>
        <v>*</v>
      </c>
      <c r="AM147" s="40">
        <v>61</v>
      </c>
      <c r="AN147" s="81" t="str">
        <f>IF(AND(OR(M147=1,M147=2,M147=3,M147=4),Q147&gt;=97.5),"G",IF(OR(AND(N147&lt;=3,M147&lt;8,T147&gt;-1.6,Q147&gt;=95,Q147&lt;300),AND(OR(M147=1,M147=2,M147=3),Q147&lt;97.5)),"GR",""))</f>
        <v>G</v>
      </c>
      <c r="AO147" s="29">
        <v>0</v>
      </c>
      <c r="AP147" s="28"/>
      <c r="AQ147" s="28" t="s">
        <v>33</v>
      </c>
      <c r="AR147" s="28"/>
      <c r="AS147" s="28"/>
      <c r="AT147" s="50" t="str">
        <f>IF(LEN(AN147)&gt;0,IF(AL147="**","$",IF(AL147="***",IF(LEN(AQ147)&gt;0,"$$$","$$"), "")), "")</f>
        <v/>
      </c>
      <c r="AU147" s="48" t="str">
        <f>CONCATENATE(IF(LEN(AN147)&gt;0,IF(AND(AD147="**",AB147="*"),IF(LEN(AQ147)&gt;0,"$$$","$$"),IF(AJ147="***","$$$",IF(AND(AJ147="**",AB147="*"),"$$",IF(AND(OR(AD147="**",AD147="***"),LEN(AQ147)&gt;0),"$$","")))),IF(AND(OR(AD147="**",AD147="***"),LEN(AQ147)&gt;0),"$$","")),IF(AND(T147&lt;2,AQ147="#"),"#",""))</f>
        <v>$$$</v>
      </c>
      <c r="AV147" s="48" t="str">
        <f>IF(LEN(AN147)&gt;0,IF(AG147="**","$$",IF(AG147="***","$$$",IF(AD147="***",IF(OR(AB147="***",LEN(AQ147)&gt;0),"$$$",""),""))),"")</f>
        <v>$$$</v>
      </c>
      <c r="AW147" s="26" t="s">
        <v>78</v>
      </c>
      <c r="AX147" s="51">
        <v>13</v>
      </c>
      <c r="AY147" s="52">
        <v>1137</v>
      </c>
      <c r="AZ147" s="24" t="s">
        <v>59</v>
      </c>
      <c r="BA147" s="29">
        <v>92.891174222202295</v>
      </c>
      <c r="BB147" s="66">
        <v>95.157840888869003</v>
      </c>
      <c r="BC147" s="54" t="s">
        <v>2597</v>
      </c>
      <c r="BD147" s="29">
        <v>3</v>
      </c>
      <c r="BE147" s="55"/>
      <c r="BF147" s="55"/>
      <c r="BG147" s="55"/>
      <c r="BH147" s="55"/>
      <c r="BI147" s="190" t="s">
        <v>2598</v>
      </c>
      <c r="BJ147" s="69" t="s">
        <v>122</v>
      </c>
      <c r="BK147" s="68" t="s">
        <v>382</v>
      </c>
      <c r="BL147" s="68" t="s">
        <v>531</v>
      </c>
      <c r="BM147" s="68" t="s">
        <v>1409</v>
      </c>
      <c r="BN147" s="68"/>
      <c r="BO147" s="17"/>
      <c r="BP147" s="29">
        <v>118</v>
      </c>
      <c r="BQ147" s="29">
        <v>0</v>
      </c>
      <c r="BR147" s="56">
        <v>96.8</v>
      </c>
      <c r="BS147" s="76" t="s">
        <v>88</v>
      </c>
      <c r="BT147" s="26"/>
      <c r="BU147" s="26"/>
      <c r="BV147" s="49" t="str">
        <f>IF(AND(BD147&gt;2,OR(ISNUMBER(SEARCH("P",AA147)),ISNUMBER(SEARCH("EP",AA147)),ISNUMBER(SEARCH("E",AA147)))),"WP@",IF(BD147&gt;2,"W@",IF(OR(ISNUMBER(SEARCH("P",AA147)),ISNUMBER(SEARCH("EP",AA147)),ISNUMBER(SEARCH("E",AA147))),"P@","@")))</f>
        <v>W@</v>
      </c>
      <c r="BW147" s="26"/>
      <c r="BX147" s="17"/>
      <c r="BY147" s="17"/>
      <c r="BZ147" s="49" t="str">
        <f>IF(AND(S147&gt;=3,AND(OR(AND(I147&lt;=7,I147-K147&gt;=3),AND(K147&lt;=7,K147-M147&gt;=3)),N147&lt;=4)),6,IF(S147&gt;=3,"3T",IF(AND(OR(AND(I147&lt;=7,I147-K147&gt;=3),AND(K147&lt;=7,K147-M147&gt;=3)),N147&lt;=4),"3P","")))</f>
        <v/>
      </c>
    </row>
    <row r="148" spans="1:78" ht="46.5" x14ac:dyDescent="0.25">
      <c r="A148" s="26" t="s">
        <v>2589</v>
      </c>
      <c r="B148" s="26" t="s">
        <v>545</v>
      </c>
      <c r="C148" s="27" t="s">
        <v>352</v>
      </c>
      <c r="D148" s="28"/>
      <c r="E148" s="28"/>
      <c r="F148" s="29">
        <v>1600</v>
      </c>
      <c r="G148" s="30">
        <v>9</v>
      </c>
      <c r="H148" s="31" t="s">
        <v>78</v>
      </c>
      <c r="I148" s="59">
        <v>4</v>
      </c>
      <c r="J148" s="33">
        <v>2</v>
      </c>
      <c r="K148" s="59">
        <v>3</v>
      </c>
      <c r="L148" s="33">
        <v>1</v>
      </c>
      <c r="M148" s="59">
        <v>10</v>
      </c>
      <c r="N148" s="33">
        <v>6</v>
      </c>
      <c r="O148" s="29">
        <v>0.65000000000001301</v>
      </c>
      <c r="P148" s="37">
        <v>-2.5166666666666</v>
      </c>
      <c r="Q148" s="35">
        <v>86.152144369656398</v>
      </c>
      <c r="R148" s="35">
        <v>-2.2239278151717898</v>
      </c>
      <c r="S148" s="37">
        <v>2</v>
      </c>
      <c r="T148" s="34">
        <v>-5</v>
      </c>
      <c r="U148" s="29">
        <v>-0.50000000000000699</v>
      </c>
      <c r="V148" s="60">
        <v>-4.6000000000000103</v>
      </c>
      <c r="W148" s="39" t="s">
        <v>79</v>
      </c>
      <c r="X148" s="62">
        <v>63</v>
      </c>
      <c r="Y148" s="29">
        <v>120</v>
      </c>
      <c r="Z148" s="29">
        <v>21</v>
      </c>
      <c r="AA148" s="26" t="s">
        <v>91</v>
      </c>
      <c r="AB148" s="41" t="s">
        <v>32</v>
      </c>
      <c r="AC148" s="42" t="str">
        <f>"" &amp; IF(AND(S148&lt;=-1.5,NOT(ISBLANK(AQ148))),"Z","")</f>
        <v/>
      </c>
      <c r="AD148" s="48" t="str">
        <f>IF(AND(ISNUMBER(BD148),VALUE(BD148)&gt;=3,VALUE(T148)&gt;=-0.5),IF(AND(VALUE(Q148)&gt;=94,VALUE(Q148)&lt;444), IF(VALUE(P148)&gt;=2,"***","**"),"*"),"")</f>
        <v/>
      </c>
      <c r="AE148" s="44"/>
      <c r="AF148" s="45"/>
      <c r="AG148" s="63" t="str">
        <f>IF(OR(F148&lt;1401,F148&gt;=1600),IF(AND(OR(AB148="*",AB148="***",AB148="E*",AB148="E***"),P148&gt;=2,T148&gt;-2.1),IF(AND(ISNUMBER(BD148),VALUE(BD148)&gt;2),"**","*"),""),"")</f>
        <v/>
      </c>
      <c r="AH148" s="30">
        <v>9</v>
      </c>
      <c r="AI148" s="62">
        <v>63</v>
      </c>
      <c r="AJ148" s="48" t="str">
        <f>IF(AND(S148&gt;=2,T148&gt;=0),IF(AND(ISNUMBER(BD148),VALUE(BD148)&gt;=3),IF(LEN(AQ148)&gt;0,"***","**"),"*"),"")</f>
        <v/>
      </c>
      <c r="AK148" s="42" t="str">
        <f>IF(AND(S148&gt;=3,AND(OR(AND(I148&lt;=7,I148-K148&gt;=3),AND(K148&lt;=7,K148-M148&gt;=3)),N148&lt;=4)),6,IF(S148&gt;=3,"3T",IF(AND(OR(AND(I148&lt;=7,I148-K148&gt;=3),AND(K148&lt;=7,K148-M148&gt;=3)),N148&lt;=4),"3P","")))</f>
        <v/>
      </c>
      <c r="AL148" s="63" t="str">
        <f>IF(OR(K148-M148&gt;=5,T148&gt;4.9,AND(K148-M148&gt;=1,T148&gt;5)),IF(P148&lt;-3,"***",IF(P148&lt;0,"**","*")),"")</f>
        <v/>
      </c>
      <c r="AM148" s="62">
        <v>63</v>
      </c>
      <c r="AN148" s="49" t="str">
        <f>IF(AND(OR(M148=1,M148=2,M148=3,M148=4),Q148&gt;=97.5),"G",IF(OR(AND(N148&lt;=3,M148&lt;8,T148&gt;-1.6,Q148&gt;=95,Q148&lt;300),AND(OR(M148=1,M148=2,M148=3),Q148&lt;97.5)),"GR",""))</f>
        <v/>
      </c>
      <c r="AO148" s="29">
        <v>-1</v>
      </c>
      <c r="AP148" s="28"/>
      <c r="AQ148" s="28"/>
      <c r="AR148" s="28"/>
      <c r="AS148" s="28"/>
      <c r="AT148" s="50" t="str">
        <f>IF(LEN(AN148)&gt;0,IF(AL148="**","$",IF(AL148="***",IF(LEN(AQ148)&gt;0,"$$$","$$"), "")), "")</f>
        <v/>
      </c>
      <c r="AU148" s="48" t="str">
        <f>CONCATENATE(IF(LEN(AN148)&gt;0,IF(AND(AD148="**",AB148="*"),IF(LEN(AQ148)&gt;0,"$$$","$$"),IF(AJ148="***","$$$",IF(AND(AJ148="**",AB148="*"),"$$",IF(AND(OR(AD148="**",AD148="***"),LEN(AQ148)&gt;0),"$$","")))),IF(AND(OR(AD148="**",AD148="***"),LEN(AQ148)&gt;0),"$$","")),IF(AND(T148&lt;2,AQ148="#"),"#",""))</f>
        <v/>
      </c>
      <c r="AV148" s="48" t="str">
        <f>IF(LEN(AN148)&gt;0,IF(AG148="**","$$",IF(AG148="***","$$$",IF(AD148="***",IF(OR(AB148="***",LEN(AQ148)&gt;0),"$$$",""),""))),"")</f>
        <v/>
      </c>
      <c r="AW148" s="26" t="s">
        <v>78</v>
      </c>
      <c r="AX148" s="74">
        <v>4</v>
      </c>
      <c r="AY148" s="65">
        <v>1123</v>
      </c>
      <c r="AZ148" s="24" t="s">
        <v>59</v>
      </c>
      <c r="BA148" s="29">
        <v>79.052144369656403</v>
      </c>
      <c r="BB148" s="53">
        <v>81.468811036323103</v>
      </c>
      <c r="BC148" s="54" t="s">
        <v>2599</v>
      </c>
      <c r="BD148" s="29">
        <v>3</v>
      </c>
      <c r="BE148" s="55"/>
      <c r="BF148" s="55"/>
      <c r="BG148" s="55"/>
      <c r="BH148" s="55"/>
      <c r="BI148" s="190" t="s">
        <v>1826</v>
      </c>
      <c r="BJ148" s="68" t="s">
        <v>372</v>
      </c>
      <c r="BK148" s="68" t="s">
        <v>1827</v>
      </c>
      <c r="BL148" s="68" t="s">
        <v>1828</v>
      </c>
      <c r="BM148" s="69" t="s">
        <v>1829</v>
      </c>
      <c r="BN148" s="68" t="s">
        <v>1060</v>
      </c>
      <c r="BO148" s="17"/>
      <c r="BP148" s="29">
        <v>120</v>
      </c>
      <c r="BQ148" s="29">
        <v>-1</v>
      </c>
      <c r="BR148" s="56">
        <v>97.85</v>
      </c>
      <c r="BS148" s="76" t="s">
        <v>432</v>
      </c>
      <c r="BT148" s="26"/>
      <c r="BU148" s="26"/>
      <c r="BV148" s="26"/>
      <c r="BW148" s="26" t="s">
        <v>79</v>
      </c>
      <c r="BX148" s="17"/>
      <c r="BY148" s="17"/>
      <c r="BZ148" s="49" t="str">
        <f>IF(AND(S148&gt;=3,AND(OR(AND(I148&lt;=7,I148-K148&gt;=3),AND(K148&lt;=7,K148-M148&gt;=3)),N148&lt;=4)),6,IF(S148&gt;=3,"3T",IF(AND(OR(AND(I148&lt;=7,I148-K148&gt;=3),AND(K148&lt;=7,K148-M148&gt;=3)),N148&lt;=4),"3P","")))</f>
        <v/>
      </c>
    </row>
    <row r="149" spans="1:78" ht="46.5" x14ac:dyDescent="0.25">
      <c r="A149" s="26" t="s">
        <v>2589</v>
      </c>
      <c r="B149" s="26" t="s">
        <v>460</v>
      </c>
      <c r="C149" s="27" t="s">
        <v>136</v>
      </c>
      <c r="D149" s="28"/>
      <c r="E149" s="28"/>
      <c r="F149" s="58">
        <v>1400</v>
      </c>
      <c r="G149" s="30">
        <v>7</v>
      </c>
      <c r="H149" s="31" t="s">
        <v>6</v>
      </c>
      <c r="I149" s="32">
        <v>10</v>
      </c>
      <c r="J149" s="33">
        <v>4</v>
      </c>
      <c r="K149" s="32">
        <v>8</v>
      </c>
      <c r="L149" s="33">
        <v>2</v>
      </c>
      <c r="M149" s="32">
        <v>4</v>
      </c>
      <c r="N149" s="33">
        <v>4</v>
      </c>
      <c r="O149" s="29">
        <v>-0.849999999999973</v>
      </c>
      <c r="P149" s="34">
        <v>0.73125000000003704</v>
      </c>
      <c r="Q149" s="35">
        <v>98.395087266743104</v>
      </c>
      <c r="R149" s="36">
        <v>1.9975436333715599</v>
      </c>
      <c r="S149" s="37">
        <v>2</v>
      </c>
      <c r="T149" s="61">
        <v>-1</v>
      </c>
      <c r="U149" s="29">
        <v>3.9000000000000101</v>
      </c>
      <c r="V149" s="29">
        <v>3.1000000000000099</v>
      </c>
      <c r="W149" s="39" t="s">
        <v>79</v>
      </c>
      <c r="X149" s="40">
        <v>63</v>
      </c>
      <c r="Y149" s="72">
        <v>118</v>
      </c>
      <c r="Z149" s="29">
        <v>21</v>
      </c>
      <c r="AA149" s="26" t="s">
        <v>192</v>
      </c>
      <c r="AB149" s="41" t="s">
        <v>65</v>
      </c>
      <c r="AC149" s="42" t="str">
        <f>"i" &amp; IF(AND(S149&lt;=-1.5,NOT(ISBLANK(AQ149))),"Z","")</f>
        <v>i</v>
      </c>
      <c r="AD149" s="43" t="str">
        <f>IF(AND(ISNUMBER(BD149),VALUE(BD149)&gt;=3,VALUE(T149)&gt;=-0.5),IF(AND(VALUE(Q149)&gt;=94,VALUE(Q149)&lt;444), IF(VALUE(P149)&gt;=2,"***","**"),"*"),"")</f>
        <v/>
      </c>
      <c r="AE149" s="48" t="str">
        <f>IF(AND(BD149&gt;2,OR(ISNUMBER(SEARCH("P",AA149)),ISNUMBER(SEARCH("EP",AA149)),ISNUMBER(SEARCH("E",AA149)))),"WP@",IF(BD149&gt;2,"W@",IF(OR(ISNUMBER(SEARCH("P",AA149)),ISNUMBER(SEARCH("EP",AA149)),ISNUMBER(SEARCH("E",AA149))),"P@","@")))</f>
        <v>W@</v>
      </c>
      <c r="AF149" s="45" t="s">
        <v>102</v>
      </c>
      <c r="AG149" s="63" t="str">
        <f>IF(OR(F149&lt;1401,F149&gt;=1600),IF(AND(OR(AB149="*",AB149="***",AB149="E*",AB149="E***"),P149&gt;=2,T149&gt;-2.1),IF(AND(ISNUMBER(BD149),VALUE(BD149)&gt;2),"**","*"),""),"")</f>
        <v/>
      </c>
      <c r="AH149" s="30">
        <v>7</v>
      </c>
      <c r="AI149" s="47">
        <v>63</v>
      </c>
      <c r="AJ149" s="48" t="str">
        <f>IF(AND(S149&gt;=2,T149&gt;=0),IF(AND(ISNUMBER(BD149),VALUE(BD149)&gt;=3),IF(LEN(AQ149)&gt;0,"***","**"),"*"),"")</f>
        <v/>
      </c>
      <c r="AK149" s="42" t="str">
        <f>IF(AND(S149&gt;=3,AND(OR(AND(I149&lt;=7,I149-K149&gt;=3),AND(K149&lt;=7,K149-M149&gt;=3)),N149&lt;=4)),6,IF(S149&gt;=3,"3T",IF(AND(OR(AND(I149&lt;=7,I149-K149&gt;=3),AND(K149&lt;=7,K149-M149&gt;=3)),N149&lt;=4),"3P","")))</f>
        <v/>
      </c>
      <c r="AL149" s="46" t="str">
        <f>IF(OR(K149-M149&gt;=5,T149&gt;4.9,AND(K149-M149&gt;=1,T149&gt;5)),IF(P149&lt;-3,"***",IF(P149&lt;0,"**","*")),"")</f>
        <v/>
      </c>
      <c r="AM149" s="40">
        <v>63</v>
      </c>
      <c r="AN149" s="73" t="str">
        <f>CONCATENATE(IF(AND(OR(M149=1,M149=2,M149=3,M149=4),Q149&gt;=97.5),"G",IF(OR(AND(N149&lt;=3,M149&lt;8,T149&gt;-1.6,Q149&gt;=95,Q149&lt;300),AND(OR(M149=1,M149=2,M149=3),Q149&lt;97.5)),"GR","")),"*")</f>
        <v>G*</v>
      </c>
      <c r="AO149" s="82">
        <v>1</v>
      </c>
      <c r="AP149" s="28"/>
      <c r="AQ149" s="28"/>
      <c r="AR149" s="28"/>
      <c r="AS149" s="28" t="s">
        <v>66</v>
      </c>
      <c r="AT149" s="50" t="str">
        <f>IF(LEN(AN149)&gt;0,IF(AL149="**","$",IF(AL149="***",IF(LEN(AQ149)&gt;0,"$$$","$$"), "")), "")</f>
        <v/>
      </c>
      <c r="AU149" s="48" t="str">
        <f>CONCATENATE(IF(LEN(AN149)&gt;0,IF(AND(AD149="**",AB149="*"),IF(LEN(AQ149)&gt;0,"$$$","$$"),IF(AJ149="***","$$$",IF(AND(AJ149="**",AB149="*"),"$$",IF(AND(OR(AD149="**",AD149="***"),LEN(AQ149)&gt;0),"$$","")))),IF(AND(OR(AD149="**",AD149="***"),LEN(AQ149)&gt;0),"$$","")),IF(AND(T149&lt;2,AQ149="#"),"#",""))</f>
        <v/>
      </c>
      <c r="AV149" s="48" t="str">
        <f>IF(LEN(AN149)&gt;0,IF(AG149="**","$$",IF(AG149="***","$$$",IF(AD149="***",IF(OR(AB149="***",LEN(AQ149)&gt;0),"$$$",""),""))),"")</f>
        <v/>
      </c>
      <c r="AW149" s="26" t="s">
        <v>6</v>
      </c>
      <c r="AX149" s="51">
        <v>3.5</v>
      </c>
      <c r="AY149" s="52">
        <v>1135</v>
      </c>
      <c r="AZ149" s="24" t="s">
        <v>2600</v>
      </c>
      <c r="BA149" s="29">
        <v>91.995087266743099</v>
      </c>
      <c r="BB149" s="75">
        <v>92.923087266743096</v>
      </c>
      <c r="BC149" s="54" t="s">
        <v>2601</v>
      </c>
      <c r="BD149" s="29">
        <v>4</v>
      </c>
      <c r="BE149" s="100">
        <v>25</v>
      </c>
      <c r="BF149" s="101">
        <v>62.5</v>
      </c>
      <c r="BG149" s="102">
        <v>16</v>
      </c>
      <c r="BH149" s="102">
        <v>16</v>
      </c>
      <c r="BI149" s="189" t="s">
        <v>2602</v>
      </c>
      <c r="BJ149" s="69" t="s">
        <v>396</v>
      </c>
      <c r="BK149" s="68" t="s">
        <v>934</v>
      </c>
      <c r="BL149" s="69" t="s">
        <v>143</v>
      </c>
      <c r="BM149" s="69" t="s">
        <v>1076</v>
      </c>
      <c r="BN149" s="68"/>
      <c r="BO149" s="17"/>
      <c r="BP149" s="29">
        <v>118</v>
      </c>
      <c r="BQ149" s="82">
        <v>1</v>
      </c>
      <c r="BR149" s="56">
        <v>95.8</v>
      </c>
      <c r="BS149" s="76" t="s">
        <v>108</v>
      </c>
      <c r="BT149" s="26"/>
      <c r="BU149" s="26"/>
      <c r="BV149" s="49" t="str">
        <f>IF(AND(BD149&gt;2,OR(ISNUMBER(SEARCH("P",AA149)),ISNUMBER(SEARCH("EP",AA149)),ISNUMBER(SEARCH("E",AA149)))),"WP@",IF(BD149&gt;2,"W@",IF(OR(ISNUMBER(SEARCH("P",AA149)),ISNUMBER(SEARCH("EP",AA149)),ISNUMBER(SEARCH("E",AA149))),"P@","@")))</f>
        <v>W@</v>
      </c>
      <c r="BW149" s="26" t="s">
        <v>79</v>
      </c>
      <c r="BX149" s="17"/>
      <c r="BY149" s="17"/>
      <c r="BZ149" s="49" t="str">
        <f>IF(AND(S149&gt;=3,AND(OR(AND(I149&lt;=7,I149-K149&gt;=3),AND(K149&lt;=7,K149-M149&gt;=3)),N149&lt;=4)),6,IF(S149&gt;=3,"3T",IF(AND(OR(AND(I149&lt;=7,I149-K149&gt;=3),AND(K149&lt;=7,K149-M149&gt;=3)),N149&lt;=4),"3P","")))</f>
        <v/>
      </c>
    </row>
    <row r="150" spans="1:78" ht="15.95" customHeight="1" x14ac:dyDescent="0.25">
      <c r="A150" s="162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71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BI150" s="155"/>
      <c r="BJ150" s="155"/>
      <c r="BK150" s="155"/>
      <c r="BL150" s="155"/>
      <c r="BM150" s="155"/>
      <c r="BN150" s="155"/>
      <c r="BO150" s="155"/>
      <c r="BP150" s="155"/>
      <c r="BQ150" s="155"/>
      <c r="BR150" s="155"/>
      <c r="BS150" s="155"/>
      <c r="BT150" s="155"/>
      <c r="BU150" s="155"/>
      <c r="BV150" s="155"/>
      <c r="BW150" s="155"/>
      <c r="BX150" s="155"/>
      <c r="BY150" s="17"/>
      <c r="BZ150" s="49"/>
    </row>
    <row r="151" spans="1:78" ht="46.5" x14ac:dyDescent="0.25">
      <c r="A151" s="26" t="s">
        <v>2589</v>
      </c>
      <c r="B151" s="26" t="s">
        <v>191</v>
      </c>
      <c r="C151" s="27" t="s">
        <v>378</v>
      </c>
      <c r="D151" s="28"/>
      <c r="E151" s="28"/>
      <c r="F151" s="58">
        <v>1400</v>
      </c>
      <c r="G151" s="30">
        <v>12</v>
      </c>
      <c r="H151" s="31" t="s">
        <v>78</v>
      </c>
      <c r="I151" s="59">
        <v>12</v>
      </c>
      <c r="J151" s="33">
        <v>6</v>
      </c>
      <c r="K151" s="59">
        <v>12</v>
      </c>
      <c r="L151" s="33">
        <v>6</v>
      </c>
      <c r="M151" s="59">
        <v>12</v>
      </c>
      <c r="N151" s="33">
        <v>5</v>
      </c>
      <c r="O151" s="29">
        <v>-9.9999999999980105E-2</v>
      </c>
      <c r="P151" s="34">
        <v>1.4437499999999901</v>
      </c>
      <c r="Q151" s="35">
        <v>94.419131371157903</v>
      </c>
      <c r="R151" s="36">
        <v>1.2095656855789401</v>
      </c>
      <c r="S151" s="37">
        <v>1</v>
      </c>
      <c r="T151" s="38">
        <v>0.5</v>
      </c>
      <c r="U151" s="29">
        <v>0.250000000000004</v>
      </c>
      <c r="V151" s="29">
        <v>0.64999999999999503</v>
      </c>
      <c r="W151" s="39" t="s">
        <v>79</v>
      </c>
      <c r="X151" s="62">
        <v>61</v>
      </c>
      <c r="Y151" s="29">
        <v>118</v>
      </c>
      <c r="Z151" s="87">
        <v>35</v>
      </c>
      <c r="AA151" s="26" t="s">
        <v>57</v>
      </c>
      <c r="AB151" s="41" t="s">
        <v>58</v>
      </c>
      <c r="AC151" s="42" t="str">
        <f>"" &amp; IF(AND(S151&lt;=-1.5,NOT(ISBLANK(AQ151))),"Z","")</f>
        <v/>
      </c>
      <c r="AD151" s="48" t="str">
        <f>IF(AND(ISNUMBER(BD151),VALUE(BD151)&gt;=3,VALUE(T151)&gt;=-0.5),IF(AND(VALUE(Q151)&gt;=94,VALUE(Q151)&lt;444), IF(VALUE(P151)&gt;=2,"***","**"),"*"),"")</f>
        <v>**</v>
      </c>
      <c r="AE151" s="48" t="str">
        <f>IF(AND(BD151&gt;2,OR(ISNUMBER(SEARCH("P",AA151)),ISNUMBER(SEARCH("EP",AA151)),ISNUMBER(SEARCH("E",AA151)))),"WP@",IF(BD151&gt;2,"W@",IF(OR(ISNUMBER(SEARCH("P",AA151)),ISNUMBER(SEARCH("EP",AA151)),ISNUMBER(SEARCH("E",AA151))),"P@","@")))</f>
        <v>W@</v>
      </c>
      <c r="AF151" s="45"/>
      <c r="AG151" s="46" t="str">
        <f>IF(OR(F151&lt;1401,F151&gt;=1600),IF(AND(OR(AB151="*",AB151="***",AB151="E*",AB151="E***"),P151&gt;=2,T151&gt;-2.1),IF(AND(ISNUMBER(BD151),VALUE(BD151)&gt;2),"**","*"),""),"")</f>
        <v/>
      </c>
      <c r="AH151" s="30">
        <v>12</v>
      </c>
      <c r="AI151" s="62">
        <v>61</v>
      </c>
      <c r="AJ151" s="48" t="str">
        <f>IF(AND(S151&gt;=2,T151&gt;=0),IF(AND(ISNUMBER(BD151),VALUE(BD151)&gt;=3),IF(LEN(AQ151)&gt;0,"***","**"),"*"),"")</f>
        <v/>
      </c>
      <c r="AK151" s="42" t="str">
        <f>IF(AND(S151&gt;=3,AND(OR(AND(I151&lt;=7,I151-K151&gt;=3),AND(K151&lt;=7,K151-M151&gt;=3)),N151&lt;=4)),6,IF(S151&gt;=3,"3T",IF(AND(OR(AND(I151&lt;=7,I151-K151&gt;=3),AND(K151&lt;=7,K151-M151&gt;=3)),N151&lt;=4),"3P","")))</f>
        <v/>
      </c>
      <c r="AL151" s="63" t="str">
        <f>IF(OR(K151-M151&gt;=5,T151&gt;4.9,AND(K151-M151&gt;=1,T151&gt;5)),IF(P151&lt;-3,"***",IF(P151&lt;0,"**","*")),"")</f>
        <v/>
      </c>
      <c r="AM151" s="62">
        <v>61</v>
      </c>
      <c r="AN151" s="49" t="str">
        <f>IF(AND(OR(M151=1,M151=2,M151=3,M151=4),Q151&gt;=97.5),"G",IF(OR(AND(N151&lt;=3,M151&lt;8,T151&gt;-1.6,Q151&gt;=95,Q151&lt;300),AND(OR(M151=1,M151=2,M151=3),Q151&lt;97.5)),"GR",""))</f>
        <v/>
      </c>
      <c r="AO151" s="29">
        <v>0</v>
      </c>
      <c r="AP151" s="28"/>
      <c r="AQ151" s="28"/>
      <c r="AR151" s="28"/>
      <c r="AS151" s="28" t="s">
        <v>66</v>
      </c>
      <c r="AT151" s="50" t="str">
        <f>IF(LEN(AN151)&gt;0,IF(AL151="**","$",IF(AL151="***",IF(LEN(AQ151)&gt;0,"$$$","$$"), "")), "")</f>
        <v/>
      </c>
      <c r="AU151" s="48" t="str">
        <f>CONCATENATE(IF(LEN(AN151)&gt;0,IF(AND(AD151="**",AB151="*"),IF(LEN(AQ151)&gt;0,"$$$","$$"),IF(AJ151="***","$$$",IF(AND(AJ151="**",AB151="*"),"$$",IF(AND(OR(AD151="**",AD151="***"),LEN(AQ151)&gt;0),"$$","")))),IF(AND(OR(AD151="**",AD151="***"),LEN(AQ151)&gt;0),"$$","")),IF(AND(T151&lt;2,AQ151="#"),"#",""))</f>
        <v/>
      </c>
      <c r="AV151" s="48" t="str">
        <f>IF(LEN(AN151)&gt;0,IF(AG151="**","$$",IF(AG151="***","$$$",IF(AD151="***",IF(OR(AB151="***",LEN(AQ151)&gt;0),"$$$",""),""))),"")</f>
        <v/>
      </c>
      <c r="AW151" s="26" t="s">
        <v>78</v>
      </c>
      <c r="AX151" s="64">
        <v>10</v>
      </c>
      <c r="AY151" s="65">
        <v>1143</v>
      </c>
      <c r="AZ151" s="24" t="s">
        <v>1184</v>
      </c>
      <c r="BA151" s="29">
        <v>87.419131371157903</v>
      </c>
      <c r="BB151" s="66">
        <v>88.608464704491197</v>
      </c>
      <c r="BC151" s="54" t="s">
        <v>2603</v>
      </c>
      <c r="BD151" s="29">
        <v>3</v>
      </c>
      <c r="BE151" s="55"/>
      <c r="BF151" s="55"/>
      <c r="BG151" s="55"/>
      <c r="BH151" s="55"/>
      <c r="BI151" s="190" t="s">
        <v>2604</v>
      </c>
      <c r="BJ151" s="68" t="s">
        <v>162</v>
      </c>
      <c r="BK151" s="68" t="s">
        <v>842</v>
      </c>
      <c r="BL151" s="69" t="s">
        <v>1076</v>
      </c>
      <c r="BM151" s="68" t="s">
        <v>2472</v>
      </c>
      <c r="BN151" s="68" t="s">
        <v>142</v>
      </c>
      <c r="BO151" s="17"/>
      <c r="BP151" s="29">
        <v>118</v>
      </c>
      <c r="BQ151" s="29">
        <v>0</v>
      </c>
      <c r="BR151" s="56">
        <v>94.95</v>
      </c>
      <c r="BS151" s="76" t="s">
        <v>432</v>
      </c>
      <c r="BT151" s="26"/>
      <c r="BU151" s="26"/>
      <c r="BV151" s="49" t="str">
        <f>IF(AND(BD151&gt;2,OR(ISNUMBER(SEARCH("P",AA151)),ISNUMBER(SEARCH("EP",AA151)),ISNUMBER(SEARCH("E",AA151)))),"WP@",IF(BD151&gt;2,"W@",IF(OR(ISNUMBER(SEARCH("P",AA151)),ISNUMBER(SEARCH("EP",AA151)),ISNUMBER(SEARCH("E",AA151))),"P@","@")))</f>
        <v>W@</v>
      </c>
      <c r="BW151" s="26" t="s">
        <v>79</v>
      </c>
      <c r="BX151" s="17"/>
      <c r="BY151" s="17"/>
      <c r="BZ151" s="49" t="str">
        <f>IF(AND(S151&gt;=3,AND(OR(AND(I151&lt;=7,I151-K151&gt;=3),AND(K151&lt;=7,K151-M151&gt;=3)),N151&lt;=4)),6,IF(S151&gt;=3,"3T",IF(AND(OR(AND(I151&lt;=7,I151-K151&gt;=3),AND(K151&lt;=7,K151-M151&gt;=3)),N151&lt;=4),"3P","")))</f>
        <v/>
      </c>
    </row>
    <row r="152" spans="1:78" ht="46.5" x14ac:dyDescent="0.25">
      <c r="A152" s="26" t="s">
        <v>2589</v>
      </c>
      <c r="B152" s="138" t="s">
        <v>403</v>
      </c>
      <c r="C152" s="27" t="s">
        <v>207</v>
      </c>
      <c r="D152" s="28"/>
      <c r="E152" s="28"/>
      <c r="F152" s="58">
        <v>1400</v>
      </c>
      <c r="G152" s="30">
        <v>6</v>
      </c>
      <c r="H152" s="31" t="s">
        <v>6</v>
      </c>
      <c r="I152" s="32">
        <v>11</v>
      </c>
      <c r="J152" s="33">
        <v>6</v>
      </c>
      <c r="K152" s="32">
        <v>8</v>
      </c>
      <c r="L152" s="33">
        <v>4</v>
      </c>
      <c r="M152" s="32">
        <v>3</v>
      </c>
      <c r="N152" s="33">
        <v>2</v>
      </c>
      <c r="O152" s="29">
        <v>-0.59999999999998699</v>
      </c>
      <c r="P152" s="29">
        <v>1.0642857142857101</v>
      </c>
      <c r="Q152" s="36">
        <v>104.375419764109</v>
      </c>
      <c r="R152" s="36">
        <v>4.0377098820543704</v>
      </c>
      <c r="S152" s="37">
        <v>2</v>
      </c>
      <c r="T152" s="38">
        <v>1.5</v>
      </c>
      <c r="U152" s="29">
        <v>1.2000000000000099</v>
      </c>
      <c r="V152" s="29">
        <v>2.3500000000000099</v>
      </c>
      <c r="W152" s="39"/>
      <c r="X152" s="40">
        <v>61</v>
      </c>
      <c r="Y152" s="72">
        <v>120</v>
      </c>
      <c r="Z152" s="111">
        <v>12</v>
      </c>
      <c r="AA152" s="26" t="s">
        <v>57</v>
      </c>
      <c r="AB152" s="41" t="s">
        <v>58</v>
      </c>
      <c r="AC152" s="42" t="str">
        <f>"i" &amp; IF(AND(S152&lt;=-1.5,NOT(ISBLANK(AQ152))),"Z","")</f>
        <v>i</v>
      </c>
      <c r="AD152" s="43" t="str">
        <f>IF(AND(ISNUMBER(BD152),VALUE(BD152)&gt;=3,VALUE(T152)&gt;=-0.5),IF(AND(VALUE(Q152)&gt;=94,VALUE(Q152)&lt;444), IF(VALUE(P152)&gt;=2,"***","**"),"*"),"")</f>
        <v/>
      </c>
      <c r="AE152" s="48" t="str">
        <f>IF(AND(BD152&gt;2,OR(ISNUMBER(SEARCH("P",AA152)),ISNUMBER(SEARCH("EP",AA152)),ISNUMBER(SEARCH("E",AA152)))),"WP@",IF(BD152&gt;2,"W@",IF(OR(ISNUMBER(SEARCH("P",AA152)),ISNUMBER(SEARCH("EP",AA152)),ISNUMBER(SEARCH("E",AA152))),"P@","@")))</f>
        <v>@</v>
      </c>
      <c r="AF152" s="45"/>
      <c r="AG152" s="46" t="str">
        <f>IF(OR(F152&lt;1401,F152&gt;=1600),IF(AND(OR(AB152="*",AB152="***",AB152="E*",AB152="E***"),P152&gt;=2,T152&gt;-2.1),IF(AND(ISNUMBER(BD152),VALUE(BD152)&gt;2),"**","*"),""),"")</f>
        <v/>
      </c>
      <c r="AH152" s="30">
        <v>6</v>
      </c>
      <c r="AI152" s="47">
        <v>61</v>
      </c>
      <c r="AJ152" s="48" t="str">
        <f>IF(AND(S152&gt;=2,T152&gt;=0),IF(AND(ISNUMBER(BD152),VALUE(BD152)&gt;=3),IF(LEN(AQ152)&gt;0,"***","**"),"*"),"")</f>
        <v>*</v>
      </c>
      <c r="AK152" s="42" t="str">
        <f>IF(AND(S152&gt;=3,AND(OR(AND(I152&lt;=7,I152-K152&gt;=3),AND(K152&lt;=7,K152-M152&gt;=3)),N152&lt;=4)),6,IF(S152&gt;=3,"3T",IF(AND(OR(AND(I152&lt;=7,I152-K152&gt;=3),AND(K152&lt;=7,K152-M152&gt;=3)),N152&lt;=4),"3P","")))</f>
        <v/>
      </c>
      <c r="AL152" s="46" t="str">
        <f>IF(OR(K152-M152&gt;=5,T152&gt;4.9,AND(K152-M152&gt;=1,T152&gt;5)),IF(P152&lt;-3,"***",IF(P152&lt;0,"**","*")),"")</f>
        <v>*</v>
      </c>
      <c r="AM152" s="40">
        <v>61</v>
      </c>
      <c r="AN152" s="103" t="str">
        <f>CONCATENATE(IF(AND(OR(M152=1,M152=2,M152=3,M152=4),Q152&gt;=97.5),"G",IF(OR(AND(N152&lt;=3,M152&lt;8,T152&gt;-1.6,Q152&gt;=95,Q152&lt;300),AND(OR(M152=1,M152=2,M152=3),Q152&lt;97.5)),"GR","")),"*")</f>
        <v>G*</v>
      </c>
      <c r="AO152" s="29">
        <v>0</v>
      </c>
      <c r="AP152" s="28"/>
      <c r="AQ152" s="28"/>
      <c r="AR152" s="28"/>
      <c r="AS152" s="28"/>
      <c r="AT152" s="50" t="str">
        <f>IF(LEN(AN152)&gt;0,IF(AL152="**","$",IF(AL152="***",IF(LEN(AQ152)&gt;0,"$$$","$$"), "")), "")</f>
        <v/>
      </c>
      <c r="AU152" s="48" t="str">
        <f>CONCATENATE(IF(LEN(AN152)&gt;0,IF(AND(AD152="**",AB152="*"),IF(LEN(AQ152)&gt;0,"$$$","$$"),IF(AJ152="***","$$$",IF(AND(AJ152="**",AB152="*"),"$$",IF(AND(OR(AD152="**",AD152="***"),LEN(AQ152)&gt;0),"$$","")))),IF(AND(OR(AD152="**",AD152="***"),LEN(AQ152)&gt;0),"$$","")),IF(AND(T152&lt;2,AQ152="#"),"#",""))</f>
        <v/>
      </c>
      <c r="AV152" s="48" t="str">
        <f>IF(LEN(AN152)&gt;0,IF(AG152="**","$$",IF(AG152="***","$$$",IF(AD152="***",IF(OR(AB152="***",LEN(AQ152)&gt;0),"$$$",""),""))),"")</f>
        <v/>
      </c>
      <c r="AW152" s="26" t="s">
        <v>6</v>
      </c>
      <c r="AX152" s="51">
        <v>10</v>
      </c>
      <c r="AY152" s="52">
        <v>1142</v>
      </c>
      <c r="AZ152" s="24" t="s">
        <v>1184</v>
      </c>
      <c r="BA152" s="29">
        <v>96.5</v>
      </c>
      <c r="BB152" s="66">
        <v>98.983999999999995</v>
      </c>
      <c r="BC152" s="54" t="s">
        <v>2605</v>
      </c>
      <c r="BD152" s="29">
        <v>1</v>
      </c>
      <c r="BE152" s="100">
        <v>25</v>
      </c>
      <c r="BF152" s="101">
        <v>54.1666666666667</v>
      </c>
      <c r="BG152" s="102">
        <v>24</v>
      </c>
      <c r="BH152" s="102">
        <v>24</v>
      </c>
      <c r="BI152" s="190" t="s">
        <v>2606</v>
      </c>
      <c r="BJ152" s="68" t="s">
        <v>594</v>
      </c>
      <c r="BK152" s="68" t="s">
        <v>1509</v>
      </c>
      <c r="BL152" s="68" t="s">
        <v>1219</v>
      </c>
      <c r="BM152" s="68" t="s">
        <v>384</v>
      </c>
      <c r="BN152" s="68"/>
      <c r="BO152" s="17"/>
      <c r="BP152" s="29">
        <v>120</v>
      </c>
      <c r="BQ152" s="29">
        <v>0</v>
      </c>
      <c r="BR152" s="56">
        <v>95.25</v>
      </c>
      <c r="BS152" s="76" t="s">
        <v>432</v>
      </c>
      <c r="BT152" s="26"/>
      <c r="BU152" s="26"/>
      <c r="BV152" s="49" t="str">
        <f>IF(AND(BD152&gt;2,OR(ISNUMBER(SEARCH("P",AA152)),ISNUMBER(SEARCH("EP",AA152)),ISNUMBER(SEARCH("E",AA152)))),"WP@",IF(BD152&gt;2,"W@",IF(OR(ISNUMBER(SEARCH("P",AA152)),ISNUMBER(SEARCH("EP",AA152)),ISNUMBER(SEARCH("E",AA152))),"P@","@")))</f>
        <v>@</v>
      </c>
      <c r="BW152" s="26"/>
      <c r="BX152" s="17"/>
      <c r="BY152" s="17"/>
      <c r="BZ152" s="49" t="str">
        <f>IF(AND(S152&gt;=3,AND(OR(AND(I152&lt;=7,I152-K152&gt;=3),AND(K152&lt;=7,K152-M152&gt;=3)),N152&lt;=4)),6,IF(S152&gt;=3,"3T",IF(AND(OR(AND(I152&lt;=7,I152-K152&gt;=3),AND(K152&lt;=7,K152-M152&gt;=3)),N152&lt;=4),"3P","")))</f>
        <v/>
      </c>
    </row>
    <row r="153" spans="1:78" ht="18.75" customHeight="1" x14ac:dyDescent="0.25">
      <c r="A153" s="17"/>
      <c r="B153" s="164" t="s">
        <v>1184</v>
      </c>
      <c r="C153" s="164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65" t="s">
        <v>433</v>
      </c>
      <c r="R153" s="165"/>
      <c r="S153" s="17"/>
      <c r="T153" s="90" t="s">
        <v>411</v>
      </c>
      <c r="U153" s="17"/>
      <c r="V153" s="17"/>
      <c r="W153" s="17"/>
      <c r="X153" s="91">
        <v>61</v>
      </c>
      <c r="Y153" s="113" t="s">
        <v>985</v>
      </c>
      <c r="Z153" s="111">
        <v>23</v>
      </c>
      <c r="AA153" s="104">
        <v>2</v>
      </c>
      <c r="AB153" s="17"/>
      <c r="AC153" s="17"/>
      <c r="AD153" s="17"/>
      <c r="AE153" s="17"/>
      <c r="AF153" s="17"/>
      <c r="AG153" s="17"/>
      <c r="AH153" s="17"/>
      <c r="AI153" s="91">
        <v>61</v>
      </c>
      <c r="AJ153" s="17"/>
      <c r="AK153" s="17"/>
      <c r="AL153" s="17"/>
      <c r="AM153" s="91">
        <v>61</v>
      </c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66">
        <v>0</v>
      </c>
      <c r="AY153" s="95">
        <v>1155</v>
      </c>
      <c r="AZ153" s="17"/>
      <c r="BA153" s="17"/>
      <c r="BB153" s="17"/>
      <c r="BC153" s="17"/>
      <c r="BD153" s="17"/>
      <c r="BE153" s="17"/>
      <c r="BF153" s="17"/>
      <c r="BG153" s="17"/>
      <c r="BH153" s="17"/>
      <c r="BI153" s="187"/>
      <c r="BJ153" s="17"/>
      <c r="BK153" s="17"/>
      <c r="BL153" s="17"/>
      <c r="BM153" s="17"/>
      <c r="BN153" s="17"/>
      <c r="BO153" s="17"/>
      <c r="BP153" s="113" t="s">
        <v>985</v>
      </c>
      <c r="BQ153" s="17"/>
      <c r="BR153" s="17"/>
      <c r="BS153" s="17"/>
      <c r="BT153" s="17"/>
      <c r="BU153" s="17"/>
      <c r="BV153" s="17"/>
      <c r="BW153" s="17"/>
      <c r="BX153" s="29">
        <v>0</v>
      </c>
      <c r="BY153" s="26" t="s">
        <v>149</v>
      </c>
      <c r="BZ153" s="17"/>
    </row>
    <row r="154" spans="1:78" x14ac:dyDescent="0.25">
      <c r="A154" s="17"/>
      <c r="B154" s="164"/>
      <c r="C154" s="164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68" t="s">
        <v>2607</v>
      </c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67"/>
      <c r="AY154" s="96" t="s">
        <v>1129</v>
      </c>
      <c r="AZ154" s="17"/>
      <c r="BA154" s="17"/>
      <c r="BB154" s="17"/>
      <c r="BC154" s="17"/>
      <c r="BD154" s="17"/>
      <c r="BE154" s="17"/>
      <c r="BF154" s="17"/>
      <c r="BG154" s="17"/>
      <c r="BH154" s="17"/>
      <c r="BI154" s="18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</row>
    <row r="155" spans="1:78" ht="30" customHeight="1" x14ac:dyDescent="0.25">
      <c r="A155" s="152" t="s">
        <v>2608</v>
      </c>
      <c r="B155" s="153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153"/>
      <c r="S155" s="153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53"/>
      <c r="AJ155" s="153"/>
      <c r="AK155" s="153"/>
      <c r="AL155" s="153"/>
      <c r="AM155" s="153"/>
      <c r="AN155" s="153"/>
      <c r="AO155" s="153"/>
      <c r="AP155" s="153"/>
      <c r="AQ155" s="153"/>
      <c r="AR155" s="153"/>
      <c r="AS155" s="153"/>
      <c r="AT155" s="153"/>
      <c r="AU155" s="153"/>
      <c r="AV155" s="153"/>
      <c r="AW155" s="153"/>
      <c r="AX155" s="153"/>
      <c r="AY155" s="153"/>
      <c r="AZ155" s="153"/>
      <c r="BA155" s="153"/>
      <c r="BB155" s="153"/>
      <c r="BC155" s="153"/>
      <c r="BD155" s="153"/>
      <c r="BE155" s="153"/>
      <c r="BF155" s="153"/>
      <c r="BG155" s="153"/>
      <c r="BH155" s="153"/>
      <c r="BI155" s="153"/>
      <c r="BJ155" s="153"/>
      <c r="BK155" s="153"/>
      <c r="BL155" s="153"/>
      <c r="BM155" s="153"/>
      <c r="BN155" s="153"/>
      <c r="BO155" s="153"/>
      <c r="BP155" s="153"/>
      <c r="BQ155" s="153"/>
      <c r="BR155" s="153"/>
      <c r="BS155" s="153"/>
      <c r="BT155" s="153"/>
      <c r="BU155" s="153"/>
      <c r="BV155" s="153"/>
      <c r="BW155" s="153"/>
      <c r="BX155" s="153"/>
      <c r="BY155" s="17"/>
      <c r="BZ155" s="17"/>
    </row>
    <row r="156" spans="1:78" x14ac:dyDescent="0.25">
      <c r="A156" s="18" t="s">
        <v>1</v>
      </c>
      <c r="B156" s="18" t="s">
        <v>2</v>
      </c>
      <c r="C156" s="18" t="s">
        <v>3</v>
      </c>
      <c r="D156" s="19"/>
      <c r="E156" s="19"/>
      <c r="F156" s="18" t="s">
        <v>4</v>
      </c>
      <c r="G156" s="20" t="s">
        <v>5</v>
      </c>
      <c r="H156" s="21" t="s">
        <v>6</v>
      </c>
      <c r="I156" s="154" t="s">
        <v>7</v>
      </c>
      <c r="J156" s="155"/>
      <c r="K156" s="155"/>
      <c r="L156" s="155"/>
      <c r="M156" s="155"/>
      <c r="N156" s="155"/>
      <c r="O156" s="21" t="s">
        <v>8</v>
      </c>
      <c r="P156" s="21" t="s">
        <v>9</v>
      </c>
      <c r="Q156" s="22" t="s">
        <v>10</v>
      </c>
      <c r="R156" s="22" t="s">
        <v>11</v>
      </c>
      <c r="S156" s="21" t="s">
        <v>12</v>
      </c>
      <c r="T156" s="21" t="s">
        <v>13</v>
      </c>
      <c r="U156" s="21" t="s">
        <v>14</v>
      </c>
      <c r="V156" s="21" t="s">
        <v>15</v>
      </c>
      <c r="W156" s="23" t="s">
        <v>16</v>
      </c>
      <c r="X156" s="21" t="s">
        <v>17</v>
      </c>
      <c r="Y156" s="21" t="s">
        <v>18</v>
      </c>
      <c r="Z156" s="21" t="s">
        <v>19</v>
      </c>
      <c r="AA156" s="21" t="s">
        <v>20</v>
      </c>
      <c r="AB156" s="21" t="s">
        <v>21</v>
      </c>
      <c r="AC156" s="21" t="s">
        <v>22</v>
      </c>
      <c r="AD156" s="21" t="s">
        <v>23</v>
      </c>
      <c r="AE156" s="21" t="s">
        <v>24</v>
      </c>
      <c r="AF156" s="21" t="s">
        <v>25</v>
      </c>
      <c r="AG156" s="21" t="s">
        <v>26</v>
      </c>
      <c r="AH156" s="21" t="s">
        <v>5</v>
      </c>
      <c r="AI156" s="21" t="s">
        <v>17</v>
      </c>
      <c r="AJ156" s="21" t="s">
        <v>27</v>
      </c>
      <c r="AK156" s="21" t="s">
        <v>28</v>
      </c>
      <c r="AL156" s="21" t="s">
        <v>29</v>
      </c>
      <c r="AM156" s="21" t="s">
        <v>17</v>
      </c>
      <c r="AN156" s="21" t="s">
        <v>30</v>
      </c>
      <c r="AO156" s="21" t="s">
        <v>31</v>
      </c>
      <c r="AP156" s="21" t="s">
        <v>32</v>
      </c>
      <c r="AQ156" s="21" t="s">
        <v>33</v>
      </c>
      <c r="AR156" s="21" t="s">
        <v>34</v>
      </c>
      <c r="AS156" s="21" t="s">
        <v>35</v>
      </c>
      <c r="AT156" s="21" t="s">
        <v>36</v>
      </c>
      <c r="AU156" s="21" t="s">
        <v>37</v>
      </c>
      <c r="AV156" s="21" t="s">
        <v>38</v>
      </c>
      <c r="AW156" s="21" t="s">
        <v>6</v>
      </c>
      <c r="AX156" s="21" t="s">
        <v>39</v>
      </c>
      <c r="AY156" s="21" t="s">
        <v>40</v>
      </c>
      <c r="AZ156" s="24" t="s">
        <v>41</v>
      </c>
      <c r="BA156" s="21" t="s">
        <v>42</v>
      </c>
      <c r="BB156" s="21" t="s">
        <v>43</v>
      </c>
      <c r="BC156" s="21" t="s">
        <v>44</v>
      </c>
      <c r="BD156" s="21" t="s">
        <v>45</v>
      </c>
      <c r="BE156" s="21" t="s">
        <v>46</v>
      </c>
      <c r="BF156" s="21" t="s">
        <v>47</v>
      </c>
      <c r="BG156" s="21" t="s">
        <v>48</v>
      </c>
      <c r="BH156" s="21" t="s">
        <v>49</v>
      </c>
      <c r="BI156" s="186"/>
      <c r="BJ156" s="25"/>
      <c r="BK156" s="25"/>
      <c r="BL156" s="25"/>
      <c r="BM156" s="25"/>
      <c r="BN156" s="25"/>
      <c r="BO156" s="25"/>
      <c r="BP156" s="21" t="s">
        <v>18</v>
      </c>
      <c r="BQ156" s="21" t="s">
        <v>31</v>
      </c>
      <c r="BR156" s="21" t="s">
        <v>50</v>
      </c>
      <c r="BS156" s="21" t="s">
        <v>51</v>
      </c>
      <c r="BT156" s="25"/>
      <c r="BU156" s="25"/>
      <c r="BV156" s="21" t="s">
        <v>24</v>
      </c>
      <c r="BW156" s="21" t="s">
        <v>16</v>
      </c>
      <c r="BX156" s="21" t="s">
        <v>52</v>
      </c>
      <c r="BY156" s="21" t="s">
        <v>53</v>
      </c>
      <c r="BZ156" s="21" t="s">
        <v>28</v>
      </c>
    </row>
    <row r="157" spans="1:78" ht="46.5" x14ac:dyDescent="0.25">
      <c r="A157" s="26" t="s">
        <v>2609</v>
      </c>
      <c r="B157" s="26" t="s">
        <v>76</v>
      </c>
      <c r="C157" s="27" t="s">
        <v>77</v>
      </c>
      <c r="D157" s="28"/>
      <c r="E157" s="28"/>
      <c r="F157" s="29">
        <v>1200</v>
      </c>
      <c r="G157" s="30">
        <v>9</v>
      </c>
      <c r="H157" s="31" t="s">
        <v>78</v>
      </c>
      <c r="I157" s="59">
        <v>6</v>
      </c>
      <c r="J157" s="33">
        <v>2</v>
      </c>
      <c r="K157" s="59">
        <v>8</v>
      </c>
      <c r="L157" s="33">
        <v>5</v>
      </c>
      <c r="M157" s="59">
        <v>12</v>
      </c>
      <c r="N157" s="33">
        <v>8</v>
      </c>
      <c r="O157" s="29">
        <v>-2.85</v>
      </c>
      <c r="P157" s="34">
        <v>-3.1700000000000199</v>
      </c>
      <c r="Q157" s="35">
        <v>86.261155892315202</v>
      </c>
      <c r="R157" s="35">
        <v>-1.94220538423906E-2</v>
      </c>
      <c r="S157" s="37">
        <v>-2</v>
      </c>
      <c r="T157" s="34">
        <v>-3.75</v>
      </c>
      <c r="U157" s="29">
        <v>5.65</v>
      </c>
      <c r="V157" s="29">
        <v>2.6</v>
      </c>
      <c r="W157" s="39"/>
      <c r="X157" s="40">
        <v>52</v>
      </c>
      <c r="Y157" s="29">
        <v>128</v>
      </c>
      <c r="Z157" s="17"/>
      <c r="AA157" s="26" t="s">
        <v>80</v>
      </c>
      <c r="AB157" s="41" t="s">
        <v>58</v>
      </c>
      <c r="AC157" s="42" t="str">
        <f>"" &amp; IF(AND(S157&lt;=-1.5,NOT(ISBLANK(AQ157))),"Z","")</f>
        <v/>
      </c>
      <c r="AD157" s="43" t="str">
        <f>IF(AND(ISNUMBER(BD157),VALUE(BD157)&gt;=3,VALUE(T157)&gt;=-0.5),IF(AND(VALUE(Q157)&gt;=94,VALUE(Q157)&lt;444), IF(VALUE(P157)&gt;=2,"***","**"),"*"),"")</f>
        <v/>
      </c>
      <c r="AE157" s="44"/>
      <c r="AF157" s="45"/>
      <c r="AG157" s="63" t="str">
        <f>IF(OR(F157&lt;1401,F157&gt;=1600),IF(AND(OR(AB157="*",AB157="***",AB157="E*",AB157="E***"),P157&gt;=2,T157&gt;-2.1),IF(AND(ISNUMBER(BD157),VALUE(BD157)&gt;2),"**","*"),""),"")</f>
        <v/>
      </c>
      <c r="AH157" s="30">
        <v>9</v>
      </c>
      <c r="AI157" s="47">
        <v>52</v>
      </c>
      <c r="AJ157" s="48" t="str">
        <f>IF(AND(S157&gt;=2,T157&gt;=0),IF(AND(ISNUMBER(BD157),VALUE(BD157)&gt;=3),IF(LEN(AQ157)&gt;0,"***","**"),"*"),"")</f>
        <v/>
      </c>
      <c r="AK157" s="42" t="str">
        <f>IF(AND(S157&gt;=3,AND(OR(AND(I157&lt;=7,I157-K157&gt;=3),AND(K157&lt;=7,K157-M157&gt;=3)),N157&lt;=4)),6,IF(S157&gt;=3,"3T",IF(AND(OR(AND(I157&lt;=7,I157-K157&gt;=3),AND(K157&lt;=7,K157-M157&gt;=3)),N157&lt;=4),"3P","")))</f>
        <v/>
      </c>
      <c r="AL157" s="46" t="str">
        <f>IF(OR(K157-M157&gt;=5,T157&gt;4.9,AND(K157-M157&gt;=1,T157&gt;5)),IF(P157&lt;-3,"***",IF(P157&lt;0,"**","*")),"")</f>
        <v/>
      </c>
      <c r="AM157" s="40">
        <v>52</v>
      </c>
      <c r="AN157" s="49" t="str">
        <f>CONCATENATE(IF(AND(OR(M157=1,M157=2,M157=3,M157=4),Q157&gt;=97.5),"G",IF(OR(AND(N157&lt;=3,M157&lt;8,T157&gt;-1.6,Q157&gt;=95,Q157&lt;300),AND(OR(M157=1,M157=2,M157=3),Q157&lt;97.5)),"GR","")),"*")</f>
        <v>*</v>
      </c>
      <c r="AO157" s="82">
        <v>1</v>
      </c>
      <c r="AP157" s="28"/>
      <c r="AQ157" s="28"/>
      <c r="AR157" s="28"/>
      <c r="AS157" s="28"/>
      <c r="AT157" s="50" t="str">
        <f>IF(LEN(AN157)&gt;0,IF(AL157="**","$",IF(AL157="***",IF(LEN(AQ157)&gt;0,"$$$","$$"), "")), "")</f>
        <v/>
      </c>
      <c r="AU157" s="48" t="str">
        <f>CONCATENATE(IF(LEN(AN157)&gt;0,IF(AND(AD157="**",AB157="*"),IF(LEN(AQ157)&gt;0,"$$$","$$"),IF(AJ157="***","$$$",IF(AND(AJ157="**",AB157="*"),"$$",IF(AND(OR(AD157="**",AD157="***"),LEN(AQ157)&gt;0),"$$","")))),IF(AND(OR(AD157="**",AD157="***"),LEN(AQ157)&gt;0),"$$","")),IF(AND(T157&lt;2,AQ157="#"),"#",""))</f>
        <v/>
      </c>
      <c r="AV157" s="48" t="str">
        <f>IF(LEN(AN157)&gt;0,IF(AG157="**","$$",IF(AG157="***","$$$",IF(AD157="***",IF(OR(AB157="***",LEN(AQ157)&gt;0),"$$$",""),""))),"")</f>
        <v/>
      </c>
      <c r="AW157" s="26" t="s">
        <v>78</v>
      </c>
      <c r="AX157" s="51">
        <v>36</v>
      </c>
      <c r="AY157" s="79">
        <v>1122</v>
      </c>
      <c r="AZ157" s="24" t="s">
        <v>59</v>
      </c>
      <c r="BA157" s="29">
        <v>74.961155892315205</v>
      </c>
      <c r="BB157" s="53">
        <v>88.294489225648505</v>
      </c>
      <c r="BC157" s="54" t="s">
        <v>1563</v>
      </c>
      <c r="BD157" s="29">
        <v>3</v>
      </c>
      <c r="BE157" s="55"/>
      <c r="BF157" s="55"/>
      <c r="BG157" s="55"/>
      <c r="BH157" s="55"/>
      <c r="BI157" s="187"/>
      <c r="BJ157" s="17"/>
      <c r="BK157" s="17"/>
      <c r="BL157" s="17"/>
      <c r="BM157" s="17"/>
      <c r="BN157" s="17"/>
      <c r="BO157" s="17"/>
      <c r="BP157" s="29">
        <v>128</v>
      </c>
      <c r="BQ157" s="82">
        <v>1</v>
      </c>
      <c r="BR157" s="56">
        <v>93.9</v>
      </c>
      <c r="BS157" s="57" t="s">
        <v>223</v>
      </c>
      <c r="BT157" s="26"/>
      <c r="BU157" s="26"/>
      <c r="BV157" s="26"/>
      <c r="BW157" s="26"/>
      <c r="BX157" s="17"/>
      <c r="BY157" s="17"/>
      <c r="BZ157" s="49" t="str">
        <f>IF(AND(S157&gt;=3,AND(OR(AND(I157&lt;=7,I157-K157&gt;=3),AND(K157&lt;=7,K157-M157&gt;=3)),N157&lt;=4)),6,IF(S157&gt;=3,"3T",IF(AND(OR(AND(I157&lt;=7,I157-K157&gt;=3),AND(K157&lt;=7,K157-M157&gt;=3)),N157&lt;=4),"3P","")))</f>
        <v/>
      </c>
    </row>
    <row r="158" spans="1:78" ht="15.95" customHeight="1" x14ac:dyDescent="0.25">
      <c r="A158" s="162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BI158" s="155"/>
      <c r="BJ158" s="155"/>
      <c r="BK158" s="155"/>
      <c r="BL158" s="155"/>
      <c r="BM158" s="155"/>
      <c r="BN158" s="155"/>
      <c r="BO158" s="155"/>
      <c r="BP158" s="155"/>
      <c r="BQ158" s="155"/>
      <c r="BR158" s="155"/>
      <c r="BS158" s="155"/>
      <c r="BT158" s="155"/>
      <c r="BU158" s="155"/>
      <c r="BV158" s="155"/>
      <c r="BW158" s="155"/>
      <c r="BX158" s="155"/>
      <c r="BY158" s="17"/>
      <c r="BZ158" s="49"/>
    </row>
    <row r="159" spans="1:78" ht="46.5" x14ac:dyDescent="0.25">
      <c r="A159" s="26" t="s">
        <v>2609</v>
      </c>
      <c r="B159" s="26" t="s">
        <v>820</v>
      </c>
      <c r="C159" s="27" t="s">
        <v>417</v>
      </c>
      <c r="D159" s="28" t="s">
        <v>166</v>
      </c>
      <c r="E159" s="28" t="s">
        <v>19</v>
      </c>
      <c r="F159" s="29">
        <v>1200</v>
      </c>
      <c r="G159" s="30">
        <v>12</v>
      </c>
      <c r="H159" s="31" t="s">
        <v>6</v>
      </c>
      <c r="I159" s="59">
        <v>12</v>
      </c>
      <c r="J159" s="33">
        <v>9</v>
      </c>
      <c r="K159" s="59">
        <v>12</v>
      </c>
      <c r="L159" s="33">
        <v>10</v>
      </c>
      <c r="M159" s="59">
        <v>12</v>
      </c>
      <c r="N159" s="33">
        <v>8</v>
      </c>
      <c r="O159" s="29">
        <v>1.5499999999999901</v>
      </c>
      <c r="P159" s="34">
        <v>1.2687499999999801</v>
      </c>
      <c r="Q159" s="35">
        <v>95.197774869456396</v>
      </c>
      <c r="R159" s="36">
        <v>4.0488874347282398</v>
      </c>
      <c r="S159" s="37">
        <v>0</v>
      </c>
      <c r="T159" s="38">
        <v>1.5</v>
      </c>
      <c r="U159" s="29">
        <v>-0.40000000000000902</v>
      </c>
      <c r="V159" s="29">
        <v>0.74999999999999301</v>
      </c>
      <c r="W159" s="39"/>
      <c r="X159" s="40">
        <v>52</v>
      </c>
      <c r="Y159" s="29">
        <v>127</v>
      </c>
      <c r="Z159" s="87">
        <v>35</v>
      </c>
      <c r="AA159" s="26" t="s">
        <v>57</v>
      </c>
      <c r="AB159" s="41" t="s">
        <v>58</v>
      </c>
      <c r="AC159" s="42" t="str">
        <f>"" &amp; IF(AND(S159&lt;=-1.5,NOT(ISBLANK(AQ159))),"Z","")</f>
        <v/>
      </c>
      <c r="AD159" s="43" t="str">
        <f>IF(AND(ISNUMBER(BD159),VALUE(BD159)&gt;=3,VALUE(T159)&gt;=-0.5),IF(AND(VALUE(Q159)&gt;=94,VALUE(Q159)&lt;444), IF(VALUE(P159)&gt;=2,"***","**"),"*"),"")</f>
        <v/>
      </c>
      <c r="AE159" s="44"/>
      <c r="AF159" s="45"/>
      <c r="AG159" s="46" t="str">
        <f>IF(OR(F159&lt;1401,F159&gt;=1600),IF(AND(OR(AB159="*",AB159="***",AB159="E*",AB159="E***"),P159&gt;=2,T159&gt;-2.1),IF(AND(ISNUMBER(BD159),VALUE(BD159)&gt;2),"**","*"),""),"")</f>
        <v/>
      </c>
      <c r="AH159" s="30">
        <v>12</v>
      </c>
      <c r="AI159" s="47">
        <v>52</v>
      </c>
      <c r="AJ159" s="48" t="str">
        <f>IF(AND(S159&gt;=2,T159&gt;=0),IF(AND(ISNUMBER(BD159),VALUE(BD159)&gt;=3),IF(LEN(AQ159)&gt;0,"***","**"),"*"),"")</f>
        <v/>
      </c>
      <c r="AK159" s="42" t="str">
        <f>IF(AND(S159&gt;=3,AND(OR(AND(I159&lt;=7,I159-K159&gt;=3),AND(K159&lt;=7,K159-M159&gt;=3)),N159&lt;=4)),6,IF(S159&gt;=3,"3T",IF(AND(OR(AND(I159&lt;=7,I159-K159&gt;=3),AND(K159&lt;=7,K159-M159&gt;=3)),N159&lt;=4),"3P","")))</f>
        <v/>
      </c>
      <c r="AL159" s="46" t="str">
        <f>IF(OR(K159-M159&gt;=5,T159&gt;4.9,AND(K159-M159&gt;=1,T159&gt;5)),IF(P159&lt;-3,"***",IF(P159&lt;0,"**","*")),"")</f>
        <v/>
      </c>
      <c r="AM159" s="40">
        <v>52</v>
      </c>
      <c r="AN159" s="49" t="str">
        <f>CONCATENATE(IF(AND(OR(M159=1,M159=2,M159=3,M159=4),Q159&gt;=97.5),"G",IF(OR(AND(N159&lt;=3,M159&lt;8,T159&gt;-1.6,Q159&gt;=95,Q159&lt;300),AND(OR(M159=1,M159=2,M159=3),Q159&lt;97.5)),"GR","")),"*")</f>
        <v>*</v>
      </c>
      <c r="AO159" s="29">
        <v>0</v>
      </c>
      <c r="AP159" s="28"/>
      <c r="AQ159" s="28"/>
      <c r="AR159" s="28"/>
      <c r="AS159" s="28"/>
      <c r="AT159" s="50" t="str">
        <f>IF(LEN(AN159)&gt;0,IF(AL159="**","$",IF(AL159="***",IF(LEN(AQ159)&gt;0,"$$$","$$"), "")), "")</f>
        <v/>
      </c>
      <c r="AU159" s="48" t="str">
        <f>CONCATENATE(IF(LEN(AN159)&gt;0,IF(AND(AD159="**",AB159="*"),IF(LEN(AQ159)&gt;0,"$$$","$$"),IF(AJ159="***","$$$",IF(AND(AJ159="**",AB159="*"),"$$",IF(AND(OR(AD159="**",AD159="***"),LEN(AQ159)&gt;0),"$$","")))),IF(AND(OR(AD159="**",AD159="***"),LEN(AQ159)&gt;0),"$$","")),IF(AND(T159&lt;2,AQ159="#"),"#",""))</f>
        <v/>
      </c>
      <c r="AV159" s="48" t="str">
        <f>IF(LEN(AN159)&gt;0,IF(AG159="**","$$",IF(AG159="***","$$$",IF(AD159="***",IF(OR(AB159="***",LEN(AQ159)&gt;0),"$$$",""),""))),"")</f>
        <v/>
      </c>
      <c r="AW159" s="26" t="s">
        <v>6</v>
      </c>
      <c r="AX159" s="64">
        <v>122</v>
      </c>
      <c r="AY159" s="52">
        <v>1133</v>
      </c>
      <c r="AZ159" s="24" t="s">
        <v>59</v>
      </c>
      <c r="BA159" s="29">
        <v>82</v>
      </c>
      <c r="BB159" s="53">
        <v>91.679666666666705</v>
      </c>
      <c r="BC159" s="54" t="s">
        <v>2610</v>
      </c>
      <c r="BD159" s="29">
        <v>2</v>
      </c>
      <c r="BE159" s="55"/>
      <c r="BF159" s="55"/>
      <c r="BG159" s="55"/>
      <c r="BH159" s="55"/>
      <c r="BI159" s="189" t="s">
        <v>2611</v>
      </c>
      <c r="BJ159" s="69" t="s">
        <v>976</v>
      </c>
      <c r="BK159" s="69" t="s">
        <v>948</v>
      </c>
      <c r="BL159" s="69" t="s">
        <v>1996</v>
      </c>
      <c r="BM159" s="69" t="s">
        <v>1549</v>
      </c>
      <c r="BN159" s="68" t="s">
        <v>1219</v>
      </c>
      <c r="BO159" s="17"/>
      <c r="BP159" s="29">
        <v>127</v>
      </c>
      <c r="BQ159" s="29">
        <v>0</v>
      </c>
      <c r="BR159" s="56">
        <v>92.9</v>
      </c>
      <c r="BS159" s="76" t="s">
        <v>126</v>
      </c>
      <c r="BT159" s="26" t="s">
        <v>166</v>
      </c>
      <c r="BU159" s="26" t="s">
        <v>19</v>
      </c>
      <c r="BV159" s="26"/>
      <c r="BW159" s="26"/>
      <c r="BX159" s="17"/>
      <c r="BY159" s="17"/>
      <c r="BZ159" s="49" t="str">
        <f>IF(AND(S159&gt;=3,AND(OR(AND(I159&lt;=7,I159-K159&gt;=3),AND(K159&lt;=7,K159-M159&gt;=3)),N159&lt;=4)),6,IF(S159&gt;=3,"3T",IF(AND(OR(AND(I159&lt;=7,I159-K159&gt;=3),AND(K159&lt;=7,K159-M159&gt;=3)),N159&lt;=4),"3P","")))</f>
        <v/>
      </c>
    </row>
    <row r="160" spans="1:78" ht="46.5" x14ac:dyDescent="0.25">
      <c r="A160" s="26" t="s">
        <v>2609</v>
      </c>
      <c r="B160" s="26" t="s">
        <v>353</v>
      </c>
      <c r="C160" s="27" t="s">
        <v>77</v>
      </c>
      <c r="D160" s="28"/>
      <c r="E160" s="28"/>
      <c r="F160" s="29">
        <v>1200</v>
      </c>
      <c r="G160" s="30">
        <v>3</v>
      </c>
      <c r="H160" s="31" t="s">
        <v>6</v>
      </c>
      <c r="I160" s="32">
        <v>9</v>
      </c>
      <c r="J160" s="33">
        <v>5</v>
      </c>
      <c r="K160" s="32">
        <v>9</v>
      </c>
      <c r="L160" s="33">
        <v>5</v>
      </c>
      <c r="M160" s="32">
        <v>5</v>
      </c>
      <c r="N160" s="33">
        <v>5</v>
      </c>
      <c r="O160" s="29">
        <v>-1.5499999999999901</v>
      </c>
      <c r="P160" s="29">
        <v>-1.7999999999999801</v>
      </c>
      <c r="Q160" s="35">
        <v>99.289677526285402</v>
      </c>
      <c r="R160" s="36">
        <v>3.7948387631426801</v>
      </c>
      <c r="S160" s="37">
        <v>0</v>
      </c>
      <c r="T160" s="61">
        <v>-0.5</v>
      </c>
      <c r="U160" s="29">
        <v>4.75</v>
      </c>
      <c r="V160" s="29">
        <v>4.4000000000000004</v>
      </c>
      <c r="W160" s="39"/>
      <c r="X160" s="40">
        <v>49</v>
      </c>
      <c r="Y160" s="29">
        <v>125</v>
      </c>
      <c r="Z160" s="29">
        <v>20</v>
      </c>
      <c r="AA160" s="26" t="s">
        <v>57</v>
      </c>
      <c r="AB160" s="41" t="s">
        <v>58</v>
      </c>
      <c r="AC160" s="42" t="str">
        <f>"" &amp; IF(AND(S160&lt;=-1.5,NOT(ISBLANK(AQ160))),"Z","")</f>
        <v/>
      </c>
      <c r="AD160" s="43" t="str">
        <f>IF(AND(ISNUMBER(BD160),VALUE(BD160)&gt;=3,VALUE(T160)&gt;=-0.5),IF(AND(VALUE(Q160)&gt;=94,VALUE(Q160)&lt;444), IF(VALUE(P160)&gt;=2,"***","**"),"*"),"")</f>
        <v/>
      </c>
      <c r="AE160" s="44"/>
      <c r="AF160" s="45"/>
      <c r="AG160" s="63" t="str">
        <f>IF(OR(F160&lt;1401,F160&gt;=1600),IF(AND(OR(AB160="*",AB160="***",AB160="E*",AB160="E***"),P160&gt;=2,T160&gt;-2.1),IF(AND(ISNUMBER(BD160),VALUE(BD160)&gt;2),"**","*"),""),"")</f>
        <v/>
      </c>
      <c r="AH160" s="30">
        <v>3</v>
      </c>
      <c r="AI160" s="47">
        <v>49</v>
      </c>
      <c r="AJ160" s="48" t="str">
        <f>IF(AND(S160&gt;=2,T160&gt;=0),IF(AND(ISNUMBER(BD160),VALUE(BD160)&gt;=3),IF(LEN(AQ160)&gt;0,"***","**"),"*"),"")</f>
        <v/>
      </c>
      <c r="AK160" s="42" t="str">
        <f>IF(AND(S160&gt;=3,AND(OR(AND(I160&lt;=7,I160-K160&gt;=3),AND(K160&lt;=7,K160-M160&gt;=3)),N160&lt;=4)),6,IF(S160&gt;=3,"3T",IF(AND(OR(AND(I160&lt;=7,I160-K160&gt;=3),AND(K160&lt;=7,K160-M160&gt;=3)),N160&lt;=4),"3P","")))</f>
        <v/>
      </c>
      <c r="AL160" s="46" t="str">
        <f>IF(OR(K160-M160&gt;=5,T160&gt;4.9,AND(K160-M160&gt;=1,T160&gt;5)),IF(P160&lt;-3,"***",IF(P160&lt;0,"**","*")),"")</f>
        <v/>
      </c>
      <c r="AM160" s="40">
        <v>49</v>
      </c>
      <c r="AN160" s="49" t="str">
        <f>CONCATENATE(IF(AND(OR(M160=1,M160=2,M160=3,M160=4),Q160&gt;=97.5),"G",IF(OR(AND(N160&lt;=3,M160&lt;8,T160&gt;-1.6,Q160&gt;=95,Q160&lt;300),AND(OR(M160=1,M160=2,M160=3),Q160&lt;97.5)),"GR","")),"*")</f>
        <v>*</v>
      </c>
      <c r="AO160" s="82">
        <v>2</v>
      </c>
      <c r="AP160" s="28" t="s">
        <v>32</v>
      </c>
      <c r="AQ160" s="28"/>
      <c r="AR160" s="28"/>
      <c r="AS160" s="28"/>
      <c r="AT160" s="50" t="str">
        <f>IF(LEN(AN160)&gt;0,IF(AL160="**","$",IF(AL160="***",IF(LEN(AQ160)&gt;0,"$$$","$$"), "")), "")</f>
        <v/>
      </c>
      <c r="AU160" s="48" t="str">
        <f>CONCATENATE(IF(LEN(AN160)&gt;0,IF(AND(AD160="**",AB160="*"),IF(LEN(AQ160)&gt;0,"$$$","$$"),IF(AJ160="***","$$$",IF(AND(AJ160="**",AB160="*"),"$$",IF(AND(OR(AD160="**",AD160="***"),LEN(AQ160)&gt;0),"$$","")))),IF(AND(OR(AD160="**",AD160="***"),LEN(AQ160)&gt;0),"$$","")),IF(AND(T160&lt;2,AQ160="#"),"#",""))</f>
        <v/>
      </c>
      <c r="AV160" s="48" t="str">
        <f>IF(LEN(AN160)&gt;0,IF(AG160="**","$$",IF(AG160="***","$$$",IF(AD160="***",IF(OR(AB160="***",LEN(AQ160)&gt;0),"$$$",""),""))),"")</f>
        <v/>
      </c>
      <c r="AW160" s="26" t="s">
        <v>6</v>
      </c>
      <c r="AX160" s="74">
        <v>52</v>
      </c>
      <c r="AY160" s="52">
        <v>1134</v>
      </c>
      <c r="AZ160" s="24" t="s">
        <v>59</v>
      </c>
      <c r="BA160" s="29">
        <v>87.5</v>
      </c>
      <c r="BB160" s="53">
        <v>96.913333333333298</v>
      </c>
      <c r="BC160" s="54" t="s">
        <v>2612</v>
      </c>
      <c r="BD160" s="29">
        <v>1</v>
      </c>
      <c r="BE160" s="55"/>
      <c r="BF160" s="55"/>
      <c r="BG160" s="55"/>
      <c r="BH160" s="55"/>
      <c r="BI160" s="189" t="s">
        <v>2613</v>
      </c>
      <c r="BJ160" s="68" t="s">
        <v>1883</v>
      </c>
      <c r="BK160" s="68" t="s">
        <v>2614</v>
      </c>
      <c r="BL160" s="69" t="s">
        <v>307</v>
      </c>
      <c r="BM160" s="69" t="s">
        <v>843</v>
      </c>
      <c r="BN160" s="68"/>
      <c r="BO160" s="17"/>
      <c r="BP160" s="29">
        <v>125</v>
      </c>
      <c r="BQ160" s="82">
        <v>2</v>
      </c>
      <c r="BR160" s="56">
        <v>93.4</v>
      </c>
      <c r="BS160" s="76" t="s">
        <v>126</v>
      </c>
      <c r="BT160" s="26"/>
      <c r="BU160" s="26"/>
      <c r="BV160" s="26"/>
      <c r="BW160" s="26"/>
      <c r="BX160" s="17"/>
      <c r="BY160" s="17"/>
      <c r="BZ160" s="49" t="str">
        <f>IF(AND(S160&gt;=3,AND(OR(AND(I160&lt;=7,I160-K160&gt;=3),AND(K160&lt;=7,K160-M160&gt;=3)),N160&lt;=4)),6,IF(S160&gt;=3,"3T",IF(AND(OR(AND(I160&lt;=7,I160-K160&gt;=3),AND(K160&lt;=7,K160-M160&gt;=3)),N160&lt;=4),"3P","")))</f>
        <v/>
      </c>
    </row>
    <row r="161" spans="1:78" ht="29.1" customHeight="1" x14ac:dyDescent="0.25">
      <c r="A161" s="162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BI161" s="155"/>
      <c r="BJ161" s="155"/>
      <c r="BK161" s="155"/>
      <c r="BL161" s="155"/>
      <c r="BM161" s="155"/>
      <c r="BN161" s="155"/>
      <c r="BO161" s="155"/>
      <c r="BP161" s="155"/>
      <c r="BQ161" s="155"/>
      <c r="BR161" s="155"/>
      <c r="BS161" s="155"/>
      <c r="BT161" s="155"/>
      <c r="BU161" s="155"/>
      <c r="BV161" s="155"/>
      <c r="BW161" s="155"/>
      <c r="BX161" s="155"/>
      <c r="BY161" s="17"/>
      <c r="BZ161" s="49"/>
    </row>
    <row r="162" spans="1:78" ht="46.5" x14ac:dyDescent="0.25">
      <c r="A162" s="26" t="s">
        <v>2609</v>
      </c>
      <c r="B162" s="26" t="s">
        <v>127</v>
      </c>
      <c r="C162" s="107" t="s">
        <v>228</v>
      </c>
      <c r="D162" s="28"/>
      <c r="E162" s="28"/>
      <c r="F162" s="29">
        <v>1200</v>
      </c>
      <c r="G162" s="30">
        <v>11</v>
      </c>
      <c r="H162" s="31" t="s">
        <v>229</v>
      </c>
      <c r="I162" s="59">
        <v>10</v>
      </c>
      <c r="J162" s="33">
        <v>6</v>
      </c>
      <c r="K162" s="59">
        <v>7</v>
      </c>
      <c r="L162" s="33">
        <v>6</v>
      </c>
      <c r="M162" s="59">
        <v>1</v>
      </c>
      <c r="N162" s="33">
        <v>0</v>
      </c>
      <c r="O162" s="29">
        <v>-2.3499999999999899</v>
      </c>
      <c r="P162" s="38">
        <v>-0.44999999999999901</v>
      </c>
      <c r="Q162" s="36">
        <v>100.66270096643601</v>
      </c>
      <c r="R162" s="36">
        <v>0.33135048321810201</v>
      </c>
      <c r="S162" s="37">
        <v>0</v>
      </c>
      <c r="T162" s="38">
        <v>6.5</v>
      </c>
      <c r="U162" s="29">
        <v>3.3</v>
      </c>
      <c r="V162" s="38">
        <v>8.5</v>
      </c>
      <c r="W162" s="39"/>
      <c r="X162" s="40">
        <v>45</v>
      </c>
      <c r="Y162" s="72">
        <v>122</v>
      </c>
      <c r="Z162" s="87">
        <v>99</v>
      </c>
      <c r="AA162" s="26" t="s">
        <v>57</v>
      </c>
      <c r="AB162" s="41" t="s">
        <v>58</v>
      </c>
      <c r="AC162" s="42" t="str">
        <f>"" &amp; IF(AND(S162&lt;=-1.5,NOT(ISBLANK(AQ162))),"Z","")</f>
        <v/>
      </c>
      <c r="AD162" s="43" t="str">
        <f>IF(AND(ISNUMBER(BD162),VALUE(BD162)&gt;=3,VALUE(T162)&gt;=-0.5),IF(AND(VALUE(Q162)&gt;=94,VALUE(Q162)&lt;444), IF(VALUE(P162)&gt;=2,"***","**"),"*"),"")</f>
        <v>**</v>
      </c>
      <c r="AE162" s="48" t="str">
        <f>IF(AND(BD162&gt;2,OR(ISNUMBER(SEARCH("P",AA162)),ISNUMBER(SEARCH("EP",AA162)),ISNUMBER(SEARCH("E",AA162)))),"WP@",IF(BD162&gt;2,"W@",IF(OR(ISNUMBER(SEARCH("P",AA162)),ISNUMBER(SEARCH("EP",AA162)),ISNUMBER(SEARCH("E",AA162))),"P@","@")))</f>
        <v>W@</v>
      </c>
      <c r="AF162" s="45"/>
      <c r="AG162" s="46" t="str">
        <f>IF(OR(F162&lt;1401,F162&gt;=1600),IF(AND(OR(AB162="*",AB162="***",AB162="E*",AB162="E***"),P162&gt;=2,T162&gt;-2.1),IF(AND(ISNUMBER(BD162),VALUE(BD162)&gt;2),"**","*"),""),"")</f>
        <v/>
      </c>
      <c r="AH162" s="30">
        <v>11</v>
      </c>
      <c r="AI162" s="47">
        <v>45</v>
      </c>
      <c r="AJ162" s="48" t="str">
        <f>IF(AND(S162&gt;=2,T162&gt;=0),IF(AND(ISNUMBER(BD162),VALUE(BD162)&gt;=3),IF(LEN(AQ162)&gt;0,"***","**"),"*"),"")</f>
        <v/>
      </c>
      <c r="AK162" s="42" t="str">
        <f>IF(AND(S162&gt;=3,AND(OR(AND(I162&lt;=7,I162-K162&gt;=3),AND(K162&lt;=7,K162-M162&gt;=3)),N162&lt;=4)),6,IF(S162&gt;=3,"3T",IF(AND(OR(AND(I162&lt;=7,I162-K162&gt;=3),AND(K162&lt;=7,K162-M162&gt;=3)),N162&lt;=4),"3P","")))</f>
        <v>3P</v>
      </c>
      <c r="AL162" s="46" t="str">
        <f>IF(OR(K162-M162&gt;=5,T162&gt;4.9,AND(K162-M162&gt;=1,T162&gt;5)),IF(P162&lt;-3,"***",IF(P162&lt;0,"**","*")),"")</f>
        <v>**</v>
      </c>
      <c r="AM162" s="40">
        <v>45</v>
      </c>
      <c r="AN162" s="103" t="str">
        <f>CONCATENATE(IF(AND(OR(M162=1,M162=2,M162=3,M162=4),Q162&gt;=97.5),"G",IF(OR(AND(N162&lt;=3,M162&lt;8,T162&gt;-1.6,Q162&gt;=95,Q162&lt;300),AND(OR(M162=1,M162=2,M162=3),Q162&lt;97.5)),"GR","")),"*")</f>
        <v>G*</v>
      </c>
      <c r="AO162" s="82">
        <v>6</v>
      </c>
      <c r="AP162" s="28"/>
      <c r="AQ162" s="28" t="s">
        <v>33</v>
      </c>
      <c r="AR162" s="28"/>
      <c r="AS162" s="28"/>
      <c r="AT162" s="50" t="str">
        <f>IF(LEN(AN162)&gt;0,IF(AL162="**","$",IF(AL162="***",IF(LEN(AQ162)&gt;0,"$$$","$$"), "")), "")</f>
        <v>$</v>
      </c>
      <c r="AU162" s="48" t="str">
        <f>CONCATENATE(IF(LEN(AN162)&gt;0,IF(AND(AD162="**",AB162="*"),IF(LEN(AQ162)&gt;0,"$$$","$$"),IF(AJ162="***","$$$",IF(AND(AJ162="**",AB162="*"),"$$",IF(AND(OR(AD162="**",AD162="***"),LEN(AQ162)&gt;0),"$$","")))),IF(AND(OR(AD162="**",AD162="***"),LEN(AQ162)&gt;0),"$$","")),IF(AND(T162&lt;2,AQ162="#"),"#",""))</f>
        <v>$$</v>
      </c>
      <c r="AV162" s="48" t="str">
        <f>IF(LEN(AN162)&gt;0,IF(AG162="**","$$",IF(AG162="***","$$$",IF(AD162="***",IF(OR(AB162="***",LEN(AQ162)&gt;0),"$$$",""),""))),"")</f>
        <v/>
      </c>
      <c r="AW162" s="26" t="s">
        <v>229</v>
      </c>
      <c r="AX162" s="74">
        <v>15</v>
      </c>
      <c r="AY162" s="79">
        <v>1125</v>
      </c>
      <c r="AZ162" s="24" t="s">
        <v>169</v>
      </c>
      <c r="BA162" s="29">
        <v>91.662700966436205</v>
      </c>
      <c r="BB162" s="53">
        <v>99.060034299769498</v>
      </c>
      <c r="BC162" s="54" t="s">
        <v>2615</v>
      </c>
      <c r="BD162" s="29">
        <v>3</v>
      </c>
      <c r="BE162" s="55"/>
      <c r="BF162" s="55"/>
      <c r="BG162" s="55"/>
      <c r="BH162" s="55"/>
      <c r="BI162" s="190" t="s">
        <v>2616</v>
      </c>
      <c r="BJ162" s="68" t="s">
        <v>2617</v>
      </c>
      <c r="BK162" s="68" t="s">
        <v>2618</v>
      </c>
      <c r="BL162" s="68" t="s">
        <v>2619</v>
      </c>
      <c r="BM162" s="69" t="s">
        <v>1885</v>
      </c>
      <c r="BN162" s="68"/>
      <c r="BO162" s="17"/>
      <c r="BP162" s="29">
        <v>122</v>
      </c>
      <c r="BQ162" s="82">
        <v>6</v>
      </c>
      <c r="BR162" s="56">
        <v>92.6</v>
      </c>
      <c r="BS162" s="57" t="s">
        <v>61</v>
      </c>
      <c r="BT162" s="26"/>
      <c r="BU162" s="26"/>
      <c r="BV162" s="49" t="str">
        <f>IF(AND(BD162&gt;2,OR(ISNUMBER(SEARCH("P",AA162)),ISNUMBER(SEARCH("EP",AA162)),ISNUMBER(SEARCH("E",AA162)))),"WP@",IF(BD162&gt;2,"W@",IF(OR(ISNUMBER(SEARCH("P",AA162)),ISNUMBER(SEARCH("EP",AA162)),ISNUMBER(SEARCH("E",AA162))),"P@","@")))</f>
        <v>W@</v>
      </c>
      <c r="BW162" s="26"/>
      <c r="BX162" s="17"/>
      <c r="BY162" s="17"/>
      <c r="BZ162" s="49" t="str">
        <f>IF(AND(S162&gt;=3,AND(OR(AND(I162&lt;=7,I162-K162&gt;=3),AND(K162&lt;=7,K162-M162&gt;=3)),N162&lt;=4)),6,IF(S162&gt;=3,"3T",IF(AND(OR(AND(I162&lt;=7,I162-K162&gt;=3),AND(K162&lt;=7,K162-M162&gt;=3)),N162&lt;=4),"3P","")))</f>
        <v>3P</v>
      </c>
    </row>
    <row r="163" spans="1:78" ht="46.5" x14ac:dyDescent="0.25">
      <c r="A163" s="26" t="s">
        <v>2609</v>
      </c>
      <c r="B163" s="26" t="s">
        <v>359</v>
      </c>
      <c r="C163" s="27" t="s">
        <v>77</v>
      </c>
      <c r="D163" s="28"/>
      <c r="E163" s="28"/>
      <c r="F163" s="58">
        <v>1400</v>
      </c>
      <c r="G163" s="80">
        <v>10</v>
      </c>
      <c r="H163" s="31" t="s">
        <v>6</v>
      </c>
      <c r="I163" s="59">
        <v>9</v>
      </c>
      <c r="J163" s="33">
        <v>5</v>
      </c>
      <c r="K163" s="59">
        <v>9</v>
      </c>
      <c r="L163" s="33">
        <v>3</v>
      </c>
      <c r="M163" s="59">
        <v>3</v>
      </c>
      <c r="N163" s="33">
        <v>1</v>
      </c>
      <c r="O163" s="29">
        <v>-0.89999999999999902</v>
      </c>
      <c r="P163" s="38">
        <v>1.2750000000000099</v>
      </c>
      <c r="Q163" s="36">
        <v>103.557284369857</v>
      </c>
      <c r="R163" s="36">
        <v>2.6786421849286799</v>
      </c>
      <c r="S163" s="37">
        <v>2</v>
      </c>
      <c r="T163" s="38">
        <v>1.75</v>
      </c>
      <c r="U163" s="29">
        <v>2.6499999999999901</v>
      </c>
      <c r="V163" s="38">
        <v>4.1499999999999897</v>
      </c>
      <c r="W163" s="39"/>
      <c r="X163" s="40">
        <v>53</v>
      </c>
      <c r="Y163" s="72">
        <v>128</v>
      </c>
      <c r="Z163" s="29">
        <v>13</v>
      </c>
      <c r="AA163" s="26" t="s">
        <v>57</v>
      </c>
      <c r="AB163" s="41" t="s">
        <v>58</v>
      </c>
      <c r="AC163" s="42" t="str">
        <f>"i" &amp; IF(AND(S163&lt;=-1.5,NOT(ISBLANK(AQ163))),"Z","")</f>
        <v>i</v>
      </c>
      <c r="AD163" s="43" t="str">
        <f>IF(AND(ISNUMBER(BD163),VALUE(BD163)&gt;=3,VALUE(T163)&gt;=-0.5),IF(AND(VALUE(Q163)&gt;=94,VALUE(Q163)&lt;444), IF(VALUE(P163)&gt;=2,"***","**"),"*"),"")</f>
        <v>**</v>
      </c>
      <c r="AE163" s="48" t="str">
        <f>IF(AND(BD163&gt;2,OR(ISNUMBER(SEARCH("P",AA163)),ISNUMBER(SEARCH("EP",AA163)),ISNUMBER(SEARCH("E",AA163)))),"WP@",IF(BD163&gt;2,"W@",IF(OR(ISNUMBER(SEARCH("P",AA163)),ISNUMBER(SEARCH("EP",AA163)),ISNUMBER(SEARCH("E",AA163))),"P@","@")))</f>
        <v>W@</v>
      </c>
      <c r="AF163" s="45"/>
      <c r="AG163" s="46" t="str">
        <f>IF(OR(F163&lt;1401,F163&gt;=1600),IF(AND(OR(AB163="*",AB163="***",AB163="E*",AB163="E***"),P163&gt;=2,T163&gt;-2.1),IF(AND(ISNUMBER(BD163),VALUE(BD163)&gt;2),"**","*"),""),"")</f>
        <v/>
      </c>
      <c r="AH163" s="30">
        <v>10</v>
      </c>
      <c r="AI163" s="47">
        <v>53</v>
      </c>
      <c r="AJ163" s="48" t="str">
        <f>IF(AND(S163&gt;=2,T163&gt;=0),IF(AND(ISNUMBER(BD163),VALUE(BD163)&gt;=3),IF(LEN(AQ163)&gt;0,"***","**"),"*"),"")</f>
        <v>**</v>
      </c>
      <c r="AK163" s="42" t="str">
        <f>IF(AND(S163&gt;=3,AND(OR(AND(I163&lt;=7,I163-K163&gt;=3),AND(K163&lt;=7,K163-M163&gt;=3)),N163&lt;=4)),6,IF(S163&gt;=3,"3T",IF(AND(OR(AND(I163&lt;=7,I163-K163&gt;=3),AND(K163&lt;=7,K163-M163&gt;=3)),N163&lt;=4),"3P","")))</f>
        <v/>
      </c>
      <c r="AL163" s="46" t="str">
        <f>IF(OR(K163-M163&gt;=5,T163&gt;4.9,AND(K163-M163&gt;=1,T163&gt;5)),IF(P163&lt;-3,"***",IF(P163&lt;0,"**","*")),"")</f>
        <v>*</v>
      </c>
      <c r="AM163" s="40">
        <v>53</v>
      </c>
      <c r="AN163" s="135" t="str">
        <f>IF(AND(OR(M163=1,M163=2,M163=3,M163=4),Q163&gt;=97.5),"G",IF(OR(AND(N163&lt;=3,M163&lt;8,T163&gt;-1.6,Q163&gt;=95,Q163&lt;300),AND(OR(M163=1,M163=2,M163=3),Q163&lt;97.5)),"GR",""))</f>
        <v>G</v>
      </c>
      <c r="AO163" s="82">
        <v>1</v>
      </c>
      <c r="AP163" s="28"/>
      <c r="AQ163" s="28"/>
      <c r="AR163" s="28"/>
      <c r="AS163" s="28"/>
      <c r="AT163" s="50" t="str">
        <f>IF(LEN(AN163)&gt;0,IF(AL163="**","$",IF(AL163="***",IF(LEN(AQ163)&gt;0,"$$$","$$"), "")), "")</f>
        <v/>
      </c>
      <c r="AU163" s="48" t="str">
        <f>CONCATENATE(IF(LEN(AN163)&gt;0,IF(AND(AD163="**",AB163="*"),IF(LEN(AQ163)&gt;0,"$$$","$$"),IF(AJ163="***","$$$",IF(AND(AJ163="**",AB163="*"),"$$",IF(AND(OR(AD163="**",AD163="***"),LEN(AQ163)&gt;0),"$$","")))),IF(AND(OR(AD163="**",AD163="***"),LEN(AQ163)&gt;0),"$$","")),IF(AND(T163&lt;2,AQ163="#"),"#",""))</f>
        <v/>
      </c>
      <c r="AV163" s="48" t="str">
        <f>IF(LEN(AN163)&gt;0,IF(AG163="**","$$",IF(AG163="***","$$$",IF(AD163="***",IF(OR(AB163="***",LEN(AQ163)&gt;0),"$$$",""),""))),"")</f>
        <v/>
      </c>
      <c r="AW163" s="26" t="s">
        <v>6</v>
      </c>
      <c r="AX163" s="74">
        <v>5.5</v>
      </c>
      <c r="AY163" s="52">
        <v>1131</v>
      </c>
      <c r="AZ163" s="24" t="s">
        <v>176</v>
      </c>
      <c r="BA163" s="29">
        <v>95.857284369857396</v>
      </c>
      <c r="BB163" s="141">
        <v>105.979284369857</v>
      </c>
      <c r="BC163" s="54" t="s">
        <v>2620</v>
      </c>
      <c r="BD163" s="29">
        <v>4</v>
      </c>
      <c r="BE163" s="55"/>
      <c r="BF163" s="55"/>
      <c r="BG163" s="55"/>
      <c r="BH163" s="55"/>
      <c r="BI163" s="188" t="s">
        <v>2621</v>
      </c>
      <c r="BJ163" s="68" t="s">
        <v>390</v>
      </c>
      <c r="BK163" s="68" t="s">
        <v>71</v>
      </c>
      <c r="BL163" s="68" t="s">
        <v>2622</v>
      </c>
      <c r="BM163" s="69" t="s">
        <v>272</v>
      </c>
      <c r="BN163" s="68"/>
      <c r="BO163" s="17"/>
      <c r="BP163" s="29">
        <v>128</v>
      </c>
      <c r="BQ163" s="82">
        <v>1</v>
      </c>
      <c r="BR163" s="56">
        <v>95.85</v>
      </c>
      <c r="BS163" s="76" t="s">
        <v>108</v>
      </c>
      <c r="BT163" s="26"/>
      <c r="BU163" s="26"/>
      <c r="BV163" s="49" t="str">
        <f>IF(AND(BD163&gt;2,OR(ISNUMBER(SEARCH("P",AA163)),ISNUMBER(SEARCH("EP",AA163)),ISNUMBER(SEARCH("E",AA163)))),"WP@",IF(BD163&gt;2,"W@",IF(OR(ISNUMBER(SEARCH("P",AA163)),ISNUMBER(SEARCH("EP",AA163)),ISNUMBER(SEARCH("E",AA163))),"P@","@")))</f>
        <v>W@</v>
      </c>
      <c r="BW163" s="26"/>
      <c r="BX163" s="17"/>
      <c r="BY163" s="17"/>
      <c r="BZ163" s="49" t="str">
        <f>IF(AND(S163&gt;=3,AND(OR(AND(I163&lt;=7,I163-K163&gt;=3),AND(K163&lt;=7,K163-M163&gt;=3)),N163&lt;=4)),6,IF(S163&gt;=3,"3T",IF(AND(OR(AND(I163&lt;=7,I163-K163&gt;=3),AND(K163&lt;=7,K163-M163&gt;=3)),N163&lt;=4),"3P","")))</f>
        <v/>
      </c>
    </row>
    <row r="164" spans="1:78" ht="15.95" customHeight="1" x14ac:dyDescent="0.25">
      <c r="A164" s="162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BI164" s="155"/>
      <c r="BJ164" s="155"/>
      <c r="BK164" s="155"/>
      <c r="BL164" s="155"/>
      <c r="BM164" s="155"/>
      <c r="BN164" s="155"/>
      <c r="BO164" s="155"/>
      <c r="BP164" s="155"/>
      <c r="BQ164" s="155"/>
      <c r="BR164" s="155"/>
      <c r="BS164" s="155"/>
      <c r="BT164" s="155"/>
      <c r="BU164" s="155"/>
      <c r="BV164" s="155"/>
      <c r="BW164" s="155"/>
      <c r="BX164" s="155"/>
      <c r="BY164" s="17"/>
      <c r="BZ164" s="49"/>
    </row>
    <row r="165" spans="1:78" ht="46.5" x14ac:dyDescent="0.25">
      <c r="A165" s="26" t="s">
        <v>2609</v>
      </c>
      <c r="B165" s="26" t="s">
        <v>373</v>
      </c>
      <c r="C165" s="27" t="s">
        <v>417</v>
      </c>
      <c r="D165" s="28"/>
      <c r="E165" s="28"/>
      <c r="F165" s="58">
        <v>1400</v>
      </c>
      <c r="G165" s="30">
        <v>4</v>
      </c>
      <c r="H165" s="31" t="s">
        <v>78</v>
      </c>
      <c r="I165" s="32">
        <v>7</v>
      </c>
      <c r="J165" s="33">
        <v>4</v>
      </c>
      <c r="K165" s="32">
        <v>7</v>
      </c>
      <c r="L165" s="33">
        <v>2</v>
      </c>
      <c r="M165" s="32">
        <v>6</v>
      </c>
      <c r="N165" s="33">
        <v>2</v>
      </c>
      <c r="O165" s="29">
        <v>-1.2000000000000099</v>
      </c>
      <c r="P165" s="29">
        <v>-0.15000000000000099</v>
      </c>
      <c r="Q165" s="35">
        <v>94.033364449563393</v>
      </c>
      <c r="R165" s="35">
        <v>-1.73331777521831</v>
      </c>
      <c r="S165" s="37">
        <v>1</v>
      </c>
      <c r="T165" s="38">
        <v>1</v>
      </c>
      <c r="U165" s="29">
        <v>-0.85000000000000897</v>
      </c>
      <c r="V165" s="29">
        <v>-9.9999999999997896E-2</v>
      </c>
      <c r="W165" s="39" t="s">
        <v>79</v>
      </c>
      <c r="X165" s="99">
        <v>54</v>
      </c>
      <c r="Y165" s="29">
        <v>129</v>
      </c>
      <c r="Z165" s="87">
        <v>36</v>
      </c>
      <c r="AA165" s="26" t="s">
        <v>80</v>
      </c>
      <c r="AB165" s="41" t="s">
        <v>65</v>
      </c>
      <c r="AC165" s="42" t="str">
        <f>"" &amp; IF(AND(S165&lt;=-1.5,NOT(ISBLANK(AQ165))),"Z","")</f>
        <v/>
      </c>
      <c r="AD165" s="48" t="str">
        <f>IF(AND(ISNUMBER(BD165),VALUE(BD165)&gt;=3,VALUE(T165)&gt;=-0.5),IF(AND(VALUE(Q165)&gt;=94,VALUE(Q165)&lt;444), IF(VALUE(P165)&gt;=2,"***","**"),"*"),"")</f>
        <v>**</v>
      </c>
      <c r="AE165" s="48" t="str">
        <f>IF(AND(BD165&gt;2,OR(ISNUMBER(SEARCH("P",AA165)),ISNUMBER(SEARCH("EP",AA165)),ISNUMBER(SEARCH("E",AA165)))),"WP@",IF(BD165&gt;2,"W@",IF(OR(ISNUMBER(SEARCH("P",AA165)),ISNUMBER(SEARCH("EP",AA165)),ISNUMBER(SEARCH("E",AA165))),"P@","@")))</f>
        <v>W@</v>
      </c>
      <c r="AF165" s="45" t="s">
        <v>102</v>
      </c>
      <c r="AG165" s="46" t="str">
        <f>IF(OR(F165&lt;1401,F165&gt;=1600),IF(AND(OR(AB165="*",AB165="***",AB165="E*",AB165="E***"),P165&gt;=2,T165&gt;-2.1),IF(AND(ISNUMBER(BD165),VALUE(BD165)&gt;2),"**","*"),""),"")</f>
        <v/>
      </c>
      <c r="AH165" s="30">
        <v>4</v>
      </c>
      <c r="AI165" s="99">
        <v>54</v>
      </c>
      <c r="AJ165" s="48" t="str">
        <f>IF(AND(S165&gt;=2,T165&gt;=0),IF(AND(ISNUMBER(BD165),VALUE(BD165)&gt;=3),IF(LEN(AQ165)&gt;0,"***","**"),"*"),"")</f>
        <v/>
      </c>
      <c r="AK165" s="42" t="str">
        <f>IF(AND(S165&gt;=3,AND(OR(AND(I165&lt;=7,I165-K165&gt;=3),AND(K165&lt;=7,K165-M165&gt;=3)),N165&lt;=4)),6,IF(S165&gt;=3,"3T",IF(AND(OR(AND(I165&lt;=7,I165-K165&gt;=3),AND(K165&lt;=7,K165-M165&gt;=3)),N165&lt;=4),"3P","")))</f>
        <v/>
      </c>
      <c r="AL165" s="63" t="str">
        <f>IF(OR(K165-M165&gt;=5,T165&gt;4.9,AND(K165-M165&gt;=1,T165&gt;5)),IF(P165&lt;-3,"***",IF(P165&lt;0,"**","*")),"")</f>
        <v/>
      </c>
      <c r="AM165" s="99">
        <v>54</v>
      </c>
      <c r="AN165" s="49" t="str">
        <f>IF(AND(OR(M165=1,M165=2,M165=3,M165=4),Q165&gt;=97.5),"G",IF(OR(AND(N165&lt;=3,M165&lt;8,T165&gt;-1.6,Q165&gt;=95,Q165&lt;300),AND(OR(M165=1,M165=2,M165=3),Q165&lt;97.5)),"GR",""))</f>
        <v/>
      </c>
      <c r="AO165" s="29">
        <v>0</v>
      </c>
      <c r="AP165" s="28"/>
      <c r="AQ165" s="28"/>
      <c r="AR165" s="28"/>
      <c r="AS165" s="28"/>
      <c r="AT165" s="50" t="str">
        <f>IF(LEN(AN165)&gt;0,IF(AL165="**","$",IF(AL165="***",IF(LEN(AQ165)&gt;0,"$$$","$$"), "")), "")</f>
        <v/>
      </c>
      <c r="AU165" s="48" t="str">
        <f>CONCATENATE(IF(LEN(AN165)&gt;0,IF(AND(AD165="**",AB165="*"),IF(LEN(AQ165)&gt;0,"$$$","$$"),IF(AJ165="***","$$$",IF(AND(AJ165="**",AB165="*"),"$$",IF(AND(OR(AD165="**",AD165="***"),LEN(AQ165)&gt;0),"$$","")))),IF(AND(OR(AD165="**",AD165="***"),LEN(AQ165)&gt;0),"$$","")),IF(AND(T165&lt;2,AQ165="#"),"#",""))</f>
        <v/>
      </c>
      <c r="AV165" s="48" t="str">
        <f>IF(LEN(AN165)&gt;0,IF(AG165="**","$$",IF(AG165="***","$$$",IF(AD165="***",IF(OR(AB165="***",LEN(AQ165)&gt;0),"$$$",""),""))),"")</f>
        <v/>
      </c>
      <c r="AW165" s="26" t="s">
        <v>78</v>
      </c>
      <c r="AX165" s="51">
        <v>4.5</v>
      </c>
      <c r="AY165" s="65">
        <v>1132</v>
      </c>
      <c r="AZ165" s="24" t="s">
        <v>176</v>
      </c>
      <c r="BA165" s="29">
        <v>86.533364449563393</v>
      </c>
      <c r="BB165" s="66">
        <v>96.538697782896705</v>
      </c>
      <c r="BC165" s="54" t="s">
        <v>2623</v>
      </c>
      <c r="BD165" s="29">
        <v>3</v>
      </c>
      <c r="BE165" s="55"/>
      <c r="BF165" s="55"/>
      <c r="BG165" s="55"/>
      <c r="BH165" s="55"/>
      <c r="BI165" s="189" t="s">
        <v>1867</v>
      </c>
      <c r="BJ165" s="68" t="s">
        <v>615</v>
      </c>
      <c r="BK165" s="69" t="s">
        <v>1219</v>
      </c>
      <c r="BL165" s="68" t="s">
        <v>613</v>
      </c>
      <c r="BM165" s="69" t="s">
        <v>489</v>
      </c>
      <c r="BN165" s="69" t="s">
        <v>440</v>
      </c>
      <c r="BO165" s="17"/>
      <c r="BP165" s="29">
        <v>129</v>
      </c>
      <c r="BQ165" s="29">
        <v>0</v>
      </c>
      <c r="BR165" s="56">
        <v>96.55</v>
      </c>
      <c r="BS165" s="76" t="s">
        <v>432</v>
      </c>
      <c r="BT165" s="26"/>
      <c r="BU165" s="26"/>
      <c r="BV165" s="49" t="str">
        <f>IF(AND(BD165&gt;2,OR(ISNUMBER(SEARCH("P",AA165)),ISNUMBER(SEARCH("EP",AA165)),ISNUMBER(SEARCH("E",AA165)))),"WP@",IF(BD165&gt;2,"W@",IF(OR(ISNUMBER(SEARCH("P",AA165)),ISNUMBER(SEARCH("EP",AA165)),ISNUMBER(SEARCH("E",AA165))),"P@","@")))</f>
        <v>W@</v>
      </c>
      <c r="BW165" s="26" t="s">
        <v>79</v>
      </c>
      <c r="BX165" s="17"/>
      <c r="BY165" s="17"/>
      <c r="BZ165" s="49" t="str">
        <f>IF(AND(S165&gt;=3,AND(OR(AND(I165&lt;=7,I165-K165&gt;=3),AND(K165&lt;=7,K165-M165&gt;=3)),N165&lt;=4)),6,IF(S165&gt;=3,"3T",IF(AND(OR(AND(I165&lt;=7,I165-K165&gt;=3),AND(K165&lt;=7,K165-M165&gt;=3)),N165&lt;=4),"3P","")))</f>
        <v/>
      </c>
    </row>
    <row r="166" spans="1:78" ht="15.95" customHeight="1" x14ac:dyDescent="0.25">
      <c r="A166" s="162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BI166" s="155"/>
      <c r="BJ166" s="155"/>
      <c r="BK166" s="155"/>
      <c r="BL166" s="155"/>
      <c r="BM166" s="155"/>
      <c r="BN166" s="155"/>
      <c r="BO166" s="155"/>
      <c r="BP166" s="155"/>
      <c r="BQ166" s="155"/>
      <c r="BR166" s="155"/>
      <c r="BS166" s="155"/>
      <c r="BT166" s="155"/>
      <c r="BU166" s="155"/>
      <c r="BV166" s="155"/>
      <c r="BW166" s="155"/>
      <c r="BX166" s="155"/>
      <c r="BY166" s="17"/>
      <c r="BZ166" s="49"/>
    </row>
    <row r="167" spans="1:78" ht="46.5" x14ac:dyDescent="0.25">
      <c r="A167" s="26" t="s">
        <v>2609</v>
      </c>
      <c r="B167" s="26" t="s">
        <v>377</v>
      </c>
      <c r="C167" s="27" t="s">
        <v>63</v>
      </c>
      <c r="D167" s="28"/>
      <c r="E167" s="28"/>
      <c r="F167" s="29">
        <v>1200</v>
      </c>
      <c r="G167" s="30">
        <v>10</v>
      </c>
      <c r="H167" s="31" t="s">
        <v>6</v>
      </c>
      <c r="I167" s="59">
        <v>11</v>
      </c>
      <c r="J167" s="33">
        <v>6</v>
      </c>
      <c r="K167" s="59">
        <v>10</v>
      </c>
      <c r="L167" s="33">
        <v>4</v>
      </c>
      <c r="M167" s="59">
        <v>4</v>
      </c>
      <c r="N167" s="33">
        <v>2</v>
      </c>
      <c r="O167" s="29">
        <v>0.29999999999999399</v>
      </c>
      <c r="P167" s="29">
        <v>-0.13333333333331901</v>
      </c>
      <c r="Q167" s="35">
        <v>95.692982444293804</v>
      </c>
      <c r="R167" s="35">
        <v>-1.05350877785312</v>
      </c>
      <c r="S167" s="37">
        <v>1</v>
      </c>
      <c r="T167" s="38">
        <v>3</v>
      </c>
      <c r="U167" s="29">
        <v>0.19999999999999599</v>
      </c>
      <c r="V167" s="29">
        <v>2.7</v>
      </c>
      <c r="W167" s="39"/>
      <c r="X167" s="40">
        <v>54</v>
      </c>
      <c r="Y167" s="72">
        <v>130</v>
      </c>
      <c r="Z167" s="87">
        <v>35</v>
      </c>
      <c r="AA167" s="26" t="s">
        <v>57</v>
      </c>
      <c r="AB167" s="41" t="s">
        <v>58</v>
      </c>
      <c r="AC167" s="42" t="str">
        <f>"" &amp; IF(AND(S167&lt;=-1.5,NOT(ISBLANK(AQ167))),"Z","")</f>
        <v/>
      </c>
      <c r="AD167" s="43" t="str">
        <f>IF(AND(ISNUMBER(BD167),VALUE(BD167)&gt;=3,VALUE(T167)&gt;=-0.5),IF(AND(VALUE(Q167)&gt;=94,VALUE(Q167)&lt;444), IF(VALUE(P167)&gt;=2,"***","**"),"*"),"")</f>
        <v>**</v>
      </c>
      <c r="AE167" s="44"/>
      <c r="AF167" s="45" t="s">
        <v>102</v>
      </c>
      <c r="AG167" s="46" t="str">
        <f>IF(OR(F167&lt;1401,F167&gt;=1600),IF(AND(OR(AB167="*",AB167="***",AB167="E*",AB167="E***"),P167&gt;=2,T167&gt;-2.1),IF(AND(ISNUMBER(BD167),VALUE(BD167)&gt;2),"**","*"),""),"")</f>
        <v/>
      </c>
      <c r="AH167" s="30">
        <v>10</v>
      </c>
      <c r="AI167" s="47">
        <v>54</v>
      </c>
      <c r="AJ167" s="48" t="str">
        <f>IF(AND(S167&gt;=2,T167&gt;=0),IF(AND(ISNUMBER(BD167),VALUE(BD167)&gt;=3),IF(LEN(AQ167)&gt;0,"***","**"),"*"),"")</f>
        <v/>
      </c>
      <c r="AK167" s="42" t="str">
        <f>IF(AND(S167&gt;=3,AND(OR(AND(I167&lt;=7,I167-K167&gt;=3),AND(K167&lt;=7,K167-M167&gt;=3)),N167&lt;=4)),6,IF(S167&gt;=3,"3T",IF(AND(OR(AND(I167&lt;=7,I167-K167&gt;=3),AND(K167&lt;=7,K167-M167&gt;=3)),N167&lt;=4),"3P","")))</f>
        <v/>
      </c>
      <c r="AL167" s="46" t="str">
        <f>IF(OR(K167-M167&gt;=5,T167&gt;4.9,AND(K167-M167&gt;=1,T167&gt;5)),IF(P167&lt;-3,"***",IF(P167&lt;0,"**","*")),"")</f>
        <v>**</v>
      </c>
      <c r="AM167" s="40">
        <v>54</v>
      </c>
      <c r="AN167" s="81" t="str">
        <f>IF(AND(OR(M167=1,M167=2,M167=3,M167=4),Q167&gt;=97.5),"G",IF(OR(AND(N167&lt;=3,M167&lt;8,T167&gt;-1.6,Q167&gt;=95,Q167&lt;300),AND(OR(M167=1,M167=2,M167=3),Q167&lt;97.5)),"GR",""))</f>
        <v>GR</v>
      </c>
      <c r="AO167" s="82">
        <v>1</v>
      </c>
      <c r="AP167" s="28"/>
      <c r="AQ167" s="28"/>
      <c r="AR167" s="28"/>
      <c r="AS167" s="28"/>
      <c r="AT167" s="50" t="str">
        <f>IF(LEN(AN167)&gt;0,IF(AL167="**","$",IF(AL167="***",IF(LEN(AQ167)&gt;0,"$$$","$$"), "")), "")</f>
        <v>$</v>
      </c>
      <c r="AU167" s="48" t="str">
        <f>CONCATENATE(IF(LEN(AN167)&gt;0,IF(AND(AD167="**",AB167="*"),IF(LEN(AQ167)&gt;0,"$$$","$$"),IF(AJ167="***","$$$",IF(AND(AJ167="**",AB167="*"),"$$",IF(AND(OR(AD167="**",AD167="***"),LEN(AQ167)&gt;0),"$$","")))),IF(AND(OR(AD167="**",AD167="***"),LEN(AQ167)&gt;0),"$$","")),IF(AND(T167&lt;2,AQ167="#"),"#",""))</f>
        <v/>
      </c>
      <c r="AV167" s="48" t="str">
        <f>IF(LEN(AN167)&gt;0,IF(AG167="**","$$",IF(AG167="***","$$$",IF(AD167="***",IF(OR(AB167="***",LEN(AQ167)&gt;0),"$$$",""),""))),"")</f>
        <v/>
      </c>
      <c r="AW167" s="26" t="s">
        <v>6</v>
      </c>
      <c r="AX167" s="51">
        <v>5</v>
      </c>
      <c r="AY167" s="52">
        <v>1107</v>
      </c>
      <c r="AZ167" s="24" t="s">
        <v>176</v>
      </c>
      <c r="BA167" s="29">
        <v>86.892982444293807</v>
      </c>
      <c r="BB167" s="53">
        <v>98.562315777627106</v>
      </c>
      <c r="BC167" s="54" t="s">
        <v>2624</v>
      </c>
      <c r="BD167" s="29">
        <v>3</v>
      </c>
      <c r="BE167" s="100">
        <v>15.850144092219001</v>
      </c>
      <c r="BF167" s="101">
        <v>40.634005763688798</v>
      </c>
      <c r="BG167" s="102">
        <v>347</v>
      </c>
      <c r="BH167" s="102">
        <v>347</v>
      </c>
      <c r="BI167" s="190" t="s">
        <v>2625</v>
      </c>
      <c r="BJ167" s="68" t="s">
        <v>486</v>
      </c>
      <c r="BK167" s="69" t="s">
        <v>195</v>
      </c>
      <c r="BL167" s="68" t="s">
        <v>1259</v>
      </c>
      <c r="BM167" s="68" t="s">
        <v>1189</v>
      </c>
      <c r="BN167" s="68"/>
      <c r="BO167" s="17"/>
      <c r="BP167" s="29">
        <v>130</v>
      </c>
      <c r="BQ167" s="82">
        <v>1</v>
      </c>
      <c r="BR167" s="56">
        <v>94.45</v>
      </c>
      <c r="BS167" s="76" t="s">
        <v>108</v>
      </c>
      <c r="BT167" s="26"/>
      <c r="BU167" s="26"/>
      <c r="BV167" s="26"/>
      <c r="BW167" s="26"/>
      <c r="BX167" s="17"/>
      <c r="BY167" s="17"/>
      <c r="BZ167" s="49" t="str">
        <f>IF(AND(S167&gt;=3,AND(OR(AND(I167&lt;=7,I167-K167&gt;=3),AND(K167&lt;=7,K167-M167&gt;=3)),N167&lt;=4)),6,IF(S167&gt;=3,"3T",IF(AND(OR(AND(I167&lt;=7,I167-K167&gt;=3),AND(K167&lt;=7,K167-M167&gt;=3)),N167&lt;=4),"3P","")))</f>
        <v/>
      </c>
    </row>
    <row r="168" spans="1:78" ht="46.5" x14ac:dyDescent="0.25">
      <c r="A168" s="26" t="s">
        <v>2609</v>
      </c>
      <c r="B168" s="26" t="s">
        <v>393</v>
      </c>
      <c r="C168" s="107" t="s">
        <v>228</v>
      </c>
      <c r="D168" s="28"/>
      <c r="E168" s="28"/>
      <c r="F168" s="29">
        <v>1200</v>
      </c>
      <c r="G168" s="30">
        <v>10</v>
      </c>
      <c r="H168" s="31" t="s">
        <v>229</v>
      </c>
      <c r="I168" s="59">
        <v>10</v>
      </c>
      <c r="J168" s="33">
        <v>5</v>
      </c>
      <c r="K168" s="59">
        <v>9</v>
      </c>
      <c r="L168" s="33">
        <v>4</v>
      </c>
      <c r="M168" s="59">
        <v>2</v>
      </c>
      <c r="N168" s="33">
        <v>2</v>
      </c>
      <c r="O168" s="29">
        <v>-2.25</v>
      </c>
      <c r="P168" s="29">
        <v>-1.25000000000002</v>
      </c>
      <c r="Q168" s="35">
        <v>95.326885389863193</v>
      </c>
      <c r="R168" s="35">
        <v>-1.2365573050684</v>
      </c>
      <c r="S168" s="37">
        <v>1</v>
      </c>
      <c r="T168" s="38">
        <v>2.75</v>
      </c>
      <c r="U168" s="29">
        <v>2.4500000000000099</v>
      </c>
      <c r="V168" s="29">
        <v>4.75</v>
      </c>
      <c r="W168" s="39"/>
      <c r="X168" s="40">
        <v>54</v>
      </c>
      <c r="Y168" s="72">
        <v>130</v>
      </c>
      <c r="Z168" s="29">
        <v>21</v>
      </c>
      <c r="AA168" s="26" t="s">
        <v>57</v>
      </c>
      <c r="AB168" s="41" t="s">
        <v>58</v>
      </c>
      <c r="AC168" s="42" t="str">
        <f>"" &amp; IF(AND(S168&lt;=-1.5,NOT(ISBLANK(AQ168))),"Z","")</f>
        <v/>
      </c>
      <c r="AD168" s="43" t="str">
        <f>IF(AND(ISNUMBER(BD168),VALUE(BD168)&gt;=3,VALUE(T168)&gt;=-0.5),IF(AND(VALUE(Q168)&gt;=94,VALUE(Q168)&lt;444), IF(VALUE(P168)&gt;=2,"***","**"),"*"),"")</f>
        <v/>
      </c>
      <c r="AE168" s="44"/>
      <c r="AF168" s="45"/>
      <c r="AG168" s="46" t="str">
        <f>IF(OR(F168&lt;1401,F168&gt;=1600),IF(AND(OR(AB168="*",AB168="***",AB168="E*",AB168="E***"),P168&gt;=2,T168&gt;-2.1),IF(AND(ISNUMBER(BD168),VALUE(BD168)&gt;2),"**","*"),""),"")</f>
        <v/>
      </c>
      <c r="AH168" s="30">
        <v>10</v>
      </c>
      <c r="AI168" s="47">
        <v>54</v>
      </c>
      <c r="AJ168" s="48" t="str">
        <f>IF(AND(S168&gt;=2,T168&gt;=0),IF(AND(ISNUMBER(BD168),VALUE(BD168)&gt;=3),IF(LEN(AQ168)&gt;0,"***","**"),"*"),"")</f>
        <v/>
      </c>
      <c r="AK168" s="42" t="str">
        <f>IF(AND(S168&gt;=3,AND(OR(AND(I168&lt;=7,I168-K168&gt;=3),AND(K168&lt;=7,K168-M168&gt;=3)),N168&lt;=4)),6,IF(S168&gt;=3,"3T",IF(AND(OR(AND(I168&lt;=7,I168-K168&gt;=3),AND(K168&lt;=7,K168-M168&gt;=3)),N168&lt;=4),"3P","")))</f>
        <v/>
      </c>
      <c r="AL168" s="46" t="str">
        <f>IF(OR(K168-M168&gt;=5,T168&gt;4.9,AND(K168-M168&gt;=1,T168&gt;5)),IF(P168&lt;-3,"***",IF(P168&lt;0,"**","*")),"")</f>
        <v>**</v>
      </c>
      <c r="AM168" s="40">
        <v>54</v>
      </c>
      <c r="AN168" s="81" t="str">
        <f>IF(AND(OR(M168=1,M168=2,M168=3,M168=4),Q168&gt;=97.5),"G",IF(OR(AND(N168&lt;=3,M168&lt;8,T168&gt;-1.6,Q168&gt;=95,Q168&lt;300),AND(OR(M168=1,M168=2,M168=3),Q168&lt;97.5)),"GR",""))</f>
        <v>GR</v>
      </c>
      <c r="AO168" s="82">
        <v>2</v>
      </c>
      <c r="AP168" s="28"/>
      <c r="AQ168" s="28"/>
      <c r="AR168" s="28"/>
      <c r="AS168" s="28"/>
      <c r="AT168" s="50" t="str">
        <f>IF(LEN(AN168)&gt;0,IF(AL168="**","$",IF(AL168="***",IF(LEN(AQ168)&gt;0,"$$$","$$"), "")), "")</f>
        <v>$</v>
      </c>
      <c r="AU168" s="48" t="str">
        <f>CONCATENATE(IF(LEN(AN168)&gt;0,IF(AND(AD168="**",AB168="*"),IF(LEN(AQ168)&gt;0,"$$$","$$"),IF(AJ168="***","$$$",IF(AND(AJ168="**",AB168="*"),"$$",IF(AND(OR(AD168="**",AD168="***"),LEN(AQ168)&gt;0),"$$","")))),IF(AND(OR(AD168="**",AD168="***"),LEN(AQ168)&gt;0),"$$","")),IF(AND(T168&lt;2,AQ168="#"),"#",""))</f>
        <v/>
      </c>
      <c r="AV168" s="48" t="str">
        <f>IF(LEN(AN168)&gt;0,IF(AG168="**","$$",IF(AG168="***","$$$",IF(AD168="***",IF(OR(AB168="***",LEN(AQ168)&gt;0),"$$$",""),""))),"")</f>
        <v/>
      </c>
      <c r="AW168" s="26" t="s">
        <v>229</v>
      </c>
      <c r="AX168" s="51">
        <v>2.6</v>
      </c>
      <c r="AY168" s="52">
        <v>1126</v>
      </c>
      <c r="AZ168" s="24" t="s">
        <v>176</v>
      </c>
      <c r="BA168" s="29">
        <v>85.526885389863196</v>
      </c>
      <c r="BB168" s="53">
        <v>98.644218723196502</v>
      </c>
      <c r="BC168" s="54" t="s">
        <v>2626</v>
      </c>
      <c r="BD168" s="29">
        <v>2</v>
      </c>
      <c r="BE168" s="55"/>
      <c r="BF168" s="55"/>
      <c r="BG168" s="55"/>
      <c r="BH168" s="55"/>
      <c r="BI168" s="190" t="s">
        <v>2627</v>
      </c>
      <c r="BJ168" s="68" t="s">
        <v>1998</v>
      </c>
      <c r="BK168" s="68" t="s">
        <v>595</v>
      </c>
      <c r="BL168" s="69" t="s">
        <v>2628</v>
      </c>
      <c r="BM168" s="68" t="s">
        <v>2629</v>
      </c>
      <c r="BN168" s="68"/>
      <c r="BO168" s="17"/>
      <c r="BP168" s="29">
        <v>130</v>
      </c>
      <c r="BQ168" s="82">
        <v>2</v>
      </c>
      <c r="BR168" s="56">
        <v>93.3</v>
      </c>
      <c r="BS168" s="57" t="s">
        <v>126</v>
      </c>
      <c r="BT168" s="26"/>
      <c r="BU168" s="26"/>
      <c r="BV168" s="26"/>
      <c r="BW168" s="26"/>
      <c r="BX168" s="17"/>
      <c r="BY168" s="17"/>
      <c r="BZ168" s="49" t="str">
        <f>IF(AND(S168&gt;=3,AND(OR(AND(I168&lt;=7,I168-K168&gt;=3),AND(K168&lt;=7,K168-M168&gt;=3)),N168&lt;=4)),6,IF(S168&gt;=3,"3T",IF(AND(OR(AND(I168&lt;=7,I168-K168&gt;=3),AND(K168&lt;=7,K168-M168&gt;=3)),N168&lt;=4),"3P","")))</f>
        <v/>
      </c>
    </row>
    <row r="169" spans="1:78" ht="46.5" x14ac:dyDescent="0.25">
      <c r="A169" s="26" t="s">
        <v>2609</v>
      </c>
      <c r="B169" s="26" t="s">
        <v>191</v>
      </c>
      <c r="C169" s="27" t="s">
        <v>63</v>
      </c>
      <c r="D169" s="28"/>
      <c r="E169" s="28"/>
      <c r="F169" s="58">
        <v>1400</v>
      </c>
      <c r="G169" s="80">
        <v>14</v>
      </c>
      <c r="H169" s="31" t="s">
        <v>6</v>
      </c>
      <c r="I169" s="59">
        <v>14</v>
      </c>
      <c r="J169" s="33">
        <v>8</v>
      </c>
      <c r="K169" s="59">
        <v>13</v>
      </c>
      <c r="L169" s="33">
        <v>6</v>
      </c>
      <c r="M169" s="59">
        <v>1</v>
      </c>
      <c r="N169" s="33">
        <v>0</v>
      </c>
      <c r="O169" s="29">
        <v>1.7000000000000199</v>
      </c>
      <c r="P169" s="38">
        <v>2.9937500000000399</v>
      </c>
      <c r="Q169" s="36">
        <v>101.06414869389199</v>
      </c>
      <c r="R169" s="36">
        <v>0.53207434694620304</v>
      </c>
      <c r="S169" s="37">
        <v>2</v>
      </c>
      <c r="T169" s="38">
        <v>6</v>
      </c>
      <c r="U169" s="29">
        <v>-1.85</v>
      </c>
      <c r="V169" s="38">
        <v>2.95</v>
      </c>
      <c r="W169" s="39"/>
      <c r="X169" s="40">
        <v>55</v>
      </c>
      <c r="Y169" s="72">
        <v>130</v>
      </c>
      <c r="Z169" s="29">
        <v>21</v>
      </c>
      <c r="AA169" s="26" t="s">
        <v>57</v>
      </c>
      <c r="AB169" s="41" t="s">
        <v>58</v>
      </c>
      <c r="AC169" s="42" t="str">
        <f>"i" &amp; IF(AND(S169&lt;=-1.5,NOT(ISBLANK(AQ169))),"Z","")</f>
        <v>i</v>
      </c>
      <c r="AD169" s="43" t="str">
        <f>IF(AND(ISNUMBER(BD169),VALUE(BD169)&gt;=3,VALUE(T169)&gt;=-0.5),IF(AND(VALUE(Q169)&gt;=94,VALUE(Q169)&lt;444), IF(VALUE(P169)&gt;=2,"***","**"),"*"),"")</f>
        <v/>
      </c>
      <c r="AE169" s="48" t="str">
        <f>IF(AND(BD169&gt;2,OR(ISNUMBER(SEARCH("P",AA169)),ISNUMBER(SEARCH("EP",AA169)),ISNUMBER(SEARCH("E",AA169)))),"WP@",IF(BD169&gt;2,"W@",IF(OR(ISNUMBER(SEARCH("P",AA169)),ISNUMBER(SEARCH("EP",AA169)),ISNUMBER(SEARCH("E",AA169))),"P@","@")))</f>
        <v>@</v>
      </c>
      <c r="AF169" s="45" t="s">
        <v>110</v>
      </c>
      <c r="AG169" s="46" t="str">
        <f>IF(OR(F169&lt;1401,F169&gt;=1600),IF(AND(OR(AB169="*",AB169="***",AB169="E*",AB169="E***"),P169&gt;=2,T169&gt;-2.1),IF(AND(ISNUMBER(BD169),VALUE(BD169)&gt;2),"**","*"),""),"")</f>
        <v/>
      </c>
      <c r="AH169" s="30">
        <v>14</v>
      </c>
      <c r="AI169" s="47">
        <v>55</v>
      </c>
      <c r="AJ169" s="43" t="str">
        <f>IF(AND(S169&gt;=2,T169&gt;=0),IF(AND(ISNUMBER(BD169),VALUE(BD169)&gt;=3),IF(LEN(AQ169)&gt;0,"***","**"),"*"),"")</f>
        <v>*</v>
      </c>
      <c r="AK169" s="42" t="str">
        <f>IF(AND(S169&gt;=3,AND(OR(AND(I169&lt;=7,I169-K169&gt;=3),AND(K169&lt;=7,K169-M169&gt;=3)),N169&lt;=4)),6,IF(S169&gt;=3,"3T",IF(AND(OR(AND(I169&lt;=7,I169-K169&gt;=3),AND(K169&lt;=7,K169-M169&gt;=3)),N169&lt;=4),"3P","")))</f>
        <v/>
      </c>
      <c r="AL169" s="46" t="str">
        <f>IF(OR(K169-M169&gt;=5,T169&gt;4.9,AND(K169-M169&gt;=1,T169&gt;5)),IF(P169&lt;-3,"***",IF(P169&lt;0,"**","*")),"")</f>
        <v>*</v>
      </c>
      <c r="AM169" s="40">
        <v>55</v>
      </c>
      <c r="AN169" s="144" t="str">
        <f>IF(AND(OR(M169=1,M169=2,M169=3,M169=4),Q169&gt;=97.5),"G",IF(OR(AND(N169&lt;=3,M169&lt;8,T169&gt;-1.6,Q169&gt;=95,Q169&lt;300),AND(OR(M169=1,M169=2,M169=3),Q169&lt;97.5)),"GR",""))</f>
        <v>G</v>
      </c>
      <c r="AO169" s="29">
        <v>0</v>
      </c>
      <c r="AP169" s="28"/>
      <c r="AQ169" s="28" t="s">
        <v>33</v>
      </c>
      <c r="AR169" s="28"/>
      <c r="AS169" s="28"/>
      <c r="AT169" s="50" t="str">
        <f>IF(LEN(AN169)&gt;0,IF(AL169="**","$",IF(AL169="***",IF(LEN(AQ169)&gt;0,"$$$","$$"), "")), "")</f>
        <v/>
      </c>
      <c r="AU169" s="48" t="str">
        <f>CONCATENATE(IF(LEN(AN169)&gt;0,IF(AND(AD169="**",AB169="*"),IF(LEN(AQ169)&gt;0,"$$$","$$"),IF(AJ169="***","$$$",IF(AND(AJ169="**",AB169="*"),"$$",IF(AND(OR(AD169="**",AD169="***"),LEN(AQ169)&gt;0),"$$","")))),IF(AND(OR(AD169="**",AD169="***"),LEN(AQ169)&gt;0),"$$","")),IF(AND(T169&lt;2,AQ169="#"),"#",""))</f>
        <v/>
      </c>
      <c r="AV169" s="48" t="str">
        <f>IF(LEN(AN169)&gt;0,IF(AG169="**","$$",IF(AG169="***","$$$",IF(AD169="***",IF(OR(AB169="***",LEN(AQ169)&gt;0),"$$$",""),""))),"")</f>
        <v/>
      </c>
      <c r="AW169" s="26" t="s">
        <v>6</v>
      </c>
      <c r="AX169" s="64">
        <v>5</v>
      </c>
      <c r="AY169" s="79">
        <v>1120</v>
      </c>
      <c r="AZ169" s="24" t="s">
        <v>176</v>
      </c>
      <c r="BA169" s="29">
        <v>94.064148693892406</v>
      </c>
      <c r="BB169" s="66">
        <v>107.130815360559</v>
      </c>
      <c r="BC169" s="54" t="s">
        <v>2630</v>
      </c>
      <c r="BD169" s="29">
        <v>1</v>
      </c>
      <c r="BE169" s="100">
        <v>31.25</v>
      </c>
      <c r="BF169" s="101">
        <v>62.5</v>
      </c>
      <c r="BG169" s="102">
        <v>16</v>
      </c>
      <c r="BH169" s="102">
        <v>16</v>
      </c>
      <c r="BI169" s="191" t="s">
        <v>2631</v>
      </c>
      <c r="BJ169" s="68" t="s">
        <v>96</v>
      </c>
      <c r="BK169" s="68" t="s">
        <v>1168</v>
      </c>
      <c r="BL169" s="68" t="s">
        <v>113</v>
      </c>
      <c r="BM169" s="68" t="s">
        <v>1169</v>
      </c>
      <c r="BN169" s="68"/>
      <c r="BO169" s="17"/>
      <c r="BP169" s="29">
        <v>130</v>
      </c>
      <c r="BQ169" s="29">
        <v>0</v>
      </c>
      <c r="BR169" s="56">
        <v>96.45</v>
      </c>
      <c r="BS169" s="76" t="s">
        <v>432</v>
      </c>
      <c r="BT169" s="26"/>
      <c r="BU169" s="26"/>
      <c r="BV169" s="49" t="str">
        <f>IF(AND(BD169&gt;2,OR(ISNUMBER(SEARCH("P",AA169)),ISNUMBER(SEARCH("EP",AA169)),ISNUMBER(SEARCH("E",AA169)))),"WP@",IF(BD169&gt;2,"W@",IF(OR(ISNUMBER(SEARCH("P",AA169)),ISNUMBER(SEARCH("EP",AA169)),ISNUMBER(SEARCH("E",AA169))),"P@","@")))</f>
        <v>@</v>
      </c>
      <c r="BW169" s="26"/>
      <c r="BX169" s="17"/>
      <c r="BY169" s="17"/>
      <c r="BZ169" s="49" t="str">
        <f>IF(AND(S169&gt;=3,AND(OR(AND(I169&lt;=7,I169-K169&gt;=3),AND(K169&lt;=7,K169-M169&gt;=3)),N169&lt;=4)),6,IF(S169&gt;=3,"3T",IF(AND(OR(AND(I169&lt;=7,I169-K169&gt;=3),AND(K169&lt;=7,K169-M169&gt;=3)),N169&lt;=4),"3P","")))</f>
        <v/>
      </c>
    </row>
    <row r="170" spans="1:78" ht="15.95" customHeight="1" x14ac:dyDescent="0.25">
      <c r="A170" s="162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BI170" s="155"/>
      <c r="BJ170" s="155"/>
      <c r="BK170" s="155"/>
      <c r="BL170" s="155"/>
      <c r="BM170" s="155"/>
      <c r="BN170" s="155"/>
      <c r="BO170" s="155"/>
      <c r="BP170" s="155"/>
      <c r="BQ170" s="155"/>
      <c r="BR170" s="155"/>
      <c r="BS170" s="155"/>
      <c r="BT170" s="155"/>
      <c r="BU170" s="155"/>
      <c r="BV170" s="155"/>
      <c r="BW170" s="155"/>
      <c r="BX170" s="155"/>
      <c r="BY170" s="17"/>
      <c r="BZ170" s="49"/>
    </row>
    <row r="171" spans="1:78" ht="30" customHeight="1" x14ac:dyDescent="0.25">
      <c r="A171" s="156" t="s">
        <v>152</v>
      </c>
      <c r="B171" s="162"/>
      <c r="C171" s="162"/>
      <c r="D171" s="162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162"/>
      <c r="P171" s="162"/>
      <c r="Q171" s="162"/>
      <c r="R171" s="162"/>
      <c r="S171" s="162"/>
      <c r="T171" s="162"/>
      <c r="U171" s="162"/>
      <c r="V171" s="162"/>
      <c r="W171" s="162"/>
      <c r="X171" s="162"/>
      <c r="Y171" s="162"/>
      <c r="Z171" s="162"/>
      <c r="AA171" s="162"/>
      <c r="AB171" s="162"/>
      <c r="AC171" s="162"/>
      <c r="AD171" s="162"/>
      <c r="AE171" s="162"/>
      <c r="AF171" s="162"/>
      <c r="AG171" s="162"/>
      <c r="AH171" s="162"/>
      <c r="AI171" s="162"/>
      <c r="AJ171" s="162"/>
      <c r="AK171" s="162"/>
      <c r="AL171" s="162"/>
      <c r="AM171" s="162"/>
      <c r="AN171" s="162"/>
      <c r="AO171" s="162"/>
      <c r="AP171" s="162"/>
      <c r="AQ171" s="162"/>
      <c r="AR171" s="162"/>
      <c r="AS171" s="162"/>
      <c r="AT171" s="162"/>
      <c r="AU171" s="162"/>
      <c r="AV171" s="162"/>
      <c r="AW171" s="162"/>
      <c r="AX171" s="162"/>
      <c r="AY171" s="162"/>
      <c r="AZ171" s="162"/>
      <c r="BA171" s="162"/>
      <c r="BB171" s="162"/>
      <c r="BC171" s="162"/>
      <c r="BD171" s="162"/>
      <c r="BE171" s="162"/>
      <c r="BF171" s="162"/>
      <c r="BG171" s="162"/>
      <c r="BH171" s="162"/>
      <c r="BI171" s="162"/>
      <c r="BJ171" s="162"/>
      <c r="BK171" s="162"/>
      <c r="BL171" s="162"/>
      <c r="BM171" s="162"/>
      <c r="BN171" s="162"/>
      <c r="BO171" s="162"/>
      <c r="BP171" s="162"/>
      <c r="BQ171" s="162"/>
      <c r="BR171" s="162"/>
      <c r="BS171" s="162"/>
      <c r="BT171" s="162"/>
      <c r="BU171" s="162"/>
      <c r="BV171" s="162"/>
      <c r="BW171" s="162"/>
      <c r="BX171" s="162"/>
      <c r="BY171" s="17"/>
      <c r="BZ171" s="49"/>
    </row>
    <row r="172" spans="1:78" ht="18.75" customHeight="1" x14ac:dyDescent="0.25">
      <c r="A172" s="17"/>
      <c r="B172" s="164" t="s">
        <v>176</v>
      </c>
      <c r="C172" s="164"/>
      <c r="D172" s="17"/>
      <c r="E172" s="17"/>
      <c r="F172" s="17"/>
      <c r="G172" s="17"/>
      <c r="H172" s="17"/>
      <c r="I172" s="89" t="s">
        <v>150</v>
      </c>
      <c r="J172" s="17"/>
      <c r="K172" s="17"/>
      <c r="L172" s="17"/>
      <c r="M172" s="17"/>
      <c r="N172" s="17"/>
      <c r="O172" s="17"/>
      <c r="P172" s="17"/>
      <c r="Q172" s="165" t="s">
        <v>289</v>
      </c>
      <c r="R172" s="165"/>
      <c r="S172" s="17"/>
      <c r="T172" s="121" t="s">
        <v>563</v>
      </c>
      <c r="U172" s="17"/>
      <c r="V172" s="17"/>
      <c r="W172" s="17"/>
      <c r="X172" s="91">
        <v>61</v>
      </c>
      <c r="Y172" s="113" t="s">
        <v>985</v>
      </c>
      <c r="Z172" s="93">
        <v>35</v>
      </c>
      <c r="AA172" s="104">
        <v>3</v>
      </c>
      <c r="AB172" s="17"/>
      <c r="AC172" s="17"/>
      <c r="AD172" s="17"/>
      <c r="AE172" s="17"/>
      <c r="AF172" s="17"/>
      <c r="AG172" s="17"/>
      <c r="AH172" s="17"/>
      <c r="AI172" s="91">
        <v>61</v>
      </c>
      <c r="AJ172" s="17"/>
      <c r="AK172" s="17"/>
      <c r="AL172" s="17"/>
      <c r="AM172" s="91">
        <v>61</v>
      </c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66">
        <v>0</v>
      </c>
      <c r="AY172" s="95">
        <v>1121</v>
      </c>
      <c r="AZ172" s="17"/>
      <c r="BA172" s="17"/>
      <c r="BB172" s="17"/>
      <c r="BC172" s="17"/>
      <c r="BD172" s="17"/>
      <c r="BE172" s="17"/>
      <c r="BF172" s="17"/>
      <c r="BG172" s="17"/>
      <c r="BH172" s="17"/>
      <c r="BI172" s="187"/>
      <c r="BJ172" s="17"/>
      <c r="BK172" s="17"/>
      <c r="BL172" s="17"/>
      <c r="BM172" s="17"/>
      <c r="BN172" s="17"/>
      <c r="BO172" s="17"/>
      <c r="BP172" s="113" t="s">
        <v>985</v>
      </c>
      <c r="BQ172" s="17"/>
      <c r="BR172" s="17"/>
      <c r="BS172" s="17"/>
      <c r="BT172" s="17"/>
      <c r="BU172" s="17"/>
      <c r="BV172" s="17"/>
      <c r="BW172" s="17"/>
      <c r="BX172" s="29">
        <v>0</v>
      </c>
      <c r="BY172" s="26" t="s">
        <v>149</v>
      </c>
      <c r="BZ172" s="17"/>
    </row>
    <row r="173" spans="1:78" x14ac:dyDescent="0.25">
      <c r="A173" s="17"/>
      <c r="B173" s="164"/>
      <c r="C173" s="164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68" t="s">
        <v>2632</v>
      </c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  <c r="AC173" s="168"/>
      <c r="AD173" s="168"/>
      <c r="AE173" s="168"/>
      <c r="AF173" s="168"/>
      <c r="AG173" s="168"/>
      <c r="AH173" s="168"/>
      <c r="AI173" s="168"/>
      <c r="AJ173" s="168"/>
      <c r="AK173" s="168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67"/>
      <c r="AY173" s="96" t="s">
        <v>291</v>
      </c>
      <c r="AZ173" s="17"/>
      <c r="BA173" s="17"/>
      <c r="BB173" s="17"/>
      <c r="BC173" s="17"/>
      <c r="BD173" s="17"/>
      <c r="BE173" s="17"/>
      <c r="BF173" s="17"/>
      <c r="BG173" s="17"/>
      <c r="BH173" s="17"/>
      <c r="BI173" s="18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</row>
    <row r="174" spans="1:78" ht="30" customHeight="1" x14ac:dyDescent="0.25">
      <c r="A174" s="170" t="s">
        <v>2633</v>
      </c>
      <c r="B174" s="153"/>
      <c r="C174" s="153"/>
      <c r="D174" s="153"/>
      <c r="E174" s="153"/>
      <c r="F174" s="153"/>
      <c r="G174" s="153"/>
      <c r="H174" s="153"/>
      <c r="I174" s="153"/>
      <c r="J174" s="153"/>
      <c r="K174" s="153"/>
      <c r="L174" s="153"/>
      <c r="M174" s="153"/>
      <c r="N174" s="153"/>
      <c r="O174" s="153"/>
      <c r="P174" s="153"/>
      <c r="Q174" s="153"/>
      <c r="R174" s="153"/>
      <c r="S174" s="153"/>
      <c r="T174" s="153"/>
      <c r="U174" s="153"/>
      <c r="V174" s="153"/>
      <c r="W174" s="153"/>
      <c r="X174" s="153"/>
      <c r="Y174" s="153"/>
      <c r="Z174" s="153"/>
      <c r="AA174" s="153"/>
      <c r="AB174" s="153"/>
      <c r="AC174" s="153"/>
      <c r="AD174" s="153"/>
      <c r="AE174" s="153"/>
      <c r="AF174" s="153"/>
      <c r="AG174" s="153"/>
      <c r="AH174" s="153"/>
      <c r="AI174" s="153"/>
      <c r="AJ174" s="153"/>
      <c r="AK174" s="153"/>
      <c r="AL174" s="153"/>
      <c r="AM174" s="153"/>
      <c r="AN174" s="153"/>
      <c r="AO174" s="153"/>
      <c r="AP174" s="153"/>
      <c r="AQ174" s="153"/>
      <c r="AR174" s="153"/>
      <c r="AS174" s="153"/>
      <c r="AT174" s="153"/>
      <c r="AU174" s="153"/>
      <c r="AV174" s="153"/>
      <c r="AW174" s="153"/>
      <c r="AX174" s="153"/>
      <c r="AY174" s="153"/>
      <c r="AZ174" s="153"/>
      <c r="BA174" s="153"/>
      <c r="BB174" s="153"/>
      <c r="BC174" s="153"/>
      <c r="BD174" s="153"/>
      <c r="BE174" s="153"/>
      <c r="BF174" s="153"/>
      <c r="BG174" s="153"/>
      <c r="BH174" s="153"/>
      <c r="BI174" s="153"/>
      <c r="BJ174" s="153"/>
      <c r="BK174" s="153"/>
      <c r="BL174" s="153"/>
      <c r="BM174" s="153"/>
      <c r="BN174" s="153"/>
      <c r="BO174" s="153"/>
      <c r="BP174" s="153"/>
      <c r="BQ174" s="153"/>
      <c r="BR174" s="153"/>
      <c r="BS174" s="153"/>
      <c r="BT174" s="153"/>
      <c r="BU174" s="153"/>
      <c r="BV174" s="153"/>
      <c r="BW174" s="153"/>
      <c r="BX174" s="153"/>
      <c r="BY174" s="17"/>
      <c r="BZ174" s="17"/>
    </row>
    <row r="175" spans="1:78" x14ac:dyDescent="0.25">
      <c r="A175" s="18" t="s">
        <v>1</v>
      </c>
      <c r="B175" s="18" t="s">
        <v>2</v>
      </c>
      <c r="C175" s="18" t="s">
        <v>3</v>
      </c>
      <c r="D175" s="19"/>
      <c r="E175" s="19"/>
      <c r="F175" s="18" t="s">
        <v>4</v>
      </c>
      <c r="G175" s="20" t="s">
        <v>5</v>
      </c>
      <c r="H175" s="21" t="s">
        <v>6</v>
      </c>
      <c r="I175" s="154" t="s">
        <v>7</v>
      </c>
      <c r="J175" s="155"/>
      <c r="K175" s="155"/>
      <c r="L175" s="155"/>
      <c r="M175" s="155"/>
      <c r="N175" s="155"/>
      <c r="O175" s="21" t="s">
        <v>8</v>
      </c>
      <c r="P175" s="21" t="s">
        <v>9</v>
      </c>
      <c r="Q175" s="22" t="s">
        <v>10</v>
      </c>
      <c r="R175" s="22" t="s">
        <v>11</v>
      </c>
      <c r="S175" s="21" t="s">
        <v>12</v>
      </c>
      <c r="T175" s="21" t="s">
        <v>13</v>
      </c>
      <c r="U175" s="21" t="s">
        <v>14</v>
      </c>
      <c r="V175" s="21" t="s">
        <v>15</v>
      </c>
      <c r="W175" s="23" t="s">
        <v>16</v>
      </c>
      <c r="X175" s="21" t="s">
        <v>17</v>
      </c>
      <c r="Y175" s="21" t="s">
        <v>18</v>
      </c>
      <c r="Z175" s="21" t="s">
        <v>19</v>
      </c>
      <c r="AA175" s="21" t="s">
        <v>20</v>
      </c>
      <c r="AB175" s="21" t="s">
        <v>21</v>
      </c>
      <c r="AC175" s="21" t="s">
        <v>22</v>
      </c>
      <c r="AD175" s="21" t="s">
        <v>23</v>
      </c>
      <c r="AE175" s="21" t="s">
        <v>24</v>
      </c>
      <c r="AF175" s="21" t="s">
        <v>25</v>
      </c>
      <c r="AG175" s="21" t="s">
        <v>26</v>
      </c>
      <c r="AH175" s="21" t="s">
        <v>5</v>
      </c>
      <c r="AI175" s="21" t="s">
        <v>17</v>
      </c>
      <c r="AJ175" s="21" t="s">
        <v>27</v>
      </c>
      <c r="AK175" s="21" t="s">
        <v>28</v>
      </c>
      <c r="AL175" s="21" t="s">
        <v>29</v>
      </c>
      <c r="AM175" s="21" t="s">
        <v>17</v>
      </c>
      <c r="AN175" s="21" t="s">
        <v>30</v>
      </c>
      <c r="AO175" s="21" t="s">
        <v>31</v>
      </c>
      <c r="AP175" s="21" t="s">
        <v>32</v>
      </c>
      <c r="AQ175" s="21" t="s">
        <v>33</v>
      </c>
      <c r="AR175" s="21" t="s">
        <v>34</v>
      </c>
      <c r="AS175" s="21" t="s">
        <v>35</v>
      </c>
      <c r="AT175" s="21" t="s">
        <v>36</v>
      </c>
      <c r="AU175" s="21" t="s">
        <v>37</v>
      </c>
      <c r="AV175" s="21" t="s">
        <v>38</v>
      </c>
      <c r="AW175" s="21" t="s">
        <v>6</v>
      </c>
      <c r="AX175" s="21" t="s">
        <v>39</v>
      </c>
      <c r="AY175" s="21" t="s">
        <v>40</v>
      </c>
      <c r="AZ175" s="24" t="s">
        <v>41</v>
      </c>
      <c r="BA175" s="21" t="s">
        <v>42</v>
      </c>
      <c r="BB175" s="21" t="s">
        <v>43</v>
      </c>
      <c r="BC175" s="21" t="s">
        <v>44</v>
      </c>
      <c r="BD175" s="21" t="s">
        <v>45</v>
      </c>
      <c r="BE175" s="21" t="s">
        <v>46</v>
      </c>
      <c r="BF175" s="21" t="s">
        <v>47</v>
      </c>
      <c r="BG175" s="21" t="s">
        <v>48</v>
      </c>
      <c r="BH175" s="21" t="s">
        <v>49</v>
      </c>
      <c r="BI175" s="186"/>
      <c r="BJ175" s="25"/>
      <c r="BK175" s="25"/>
      <c r="BL175" s="25"/>
      <c r="BM175" s="25"/>
      <c r="BN175" s="25"/>
      <c r="BO175" s="25"/>
      <c r="BP175" s="21" t="s">
        <v>18</v>
      </c>
      <c r="BQ175" s="21" t="s">
        <v>31</v>
      </c>
      <c r="BR175" s="21" t="s">
        <v>50</v>
      </c>
      <c r="BS175" s="21" t="s">
        <v>51</v>
      </c>
      <c r="BT175" s="25"/>
      <c r="BU175" s="25"/>
      <c r="BV175" s="21" t="s">
        <v>24</v>
      </c>
      <c r="BW175" s="21" t="s">
        <v>16</v>
      </c>
      <c r="BX175" s="21" t="s">
        <v>52</v>
      </c>
      <c r="BY175" s="21" t="s">
        <v>53</v>
      </c>
      <c r="BZ175" s="21" t="s">
        <v>28</v>
      </c>
    </row>
    <row r="176" spans="1:78" ht="46.5" x14ac:dyDescent="0.25">
      <c r="A176" s="26" t="s">
        <v>2634</v>
      </c>
      <c r="B176" s="26" t="s">
        <v>344</v>
      </c>
      <c r="C176" s="106" t="s">
        <v>345</v>
      </c>
      <c r="D176" s="28"/>
      <c r="E176" s="28"/>
      <c r="F176" s="29">
        <v>1650</v>
      </c>
      <c r="G176" s="30">
        <v>12</v>
      </c>
      <c r="H176" s="31" t="s">
        <v>6</v>
      </c>
      <c r="I176" s="59">
        <v>2</v>
      </c>
      <c r="J176" s="33">
        <v>1</v>
      </c>
      <c r="K176" s="59">
        <v>2</v>
      </c>
      <c r="L176" s="33">
        <v>1</v>
      </c>
      <c r="M176" s="59">
        <v>2</v>
      </c>
      <c r="N176" s="33">
        <v>0</v>
      </c>
      <c r="O176" s="29">
        <v>-6.8</v>
      </c>
      <c r="P176" s="60">
        <v>-7.9875000000000398</v>
      </c>
      <c r="Q176" s="35">
        <v>90.829370810539402</v>
      </c>
      <c r="R176" s="35">
        <v>-4.38531459473033</v>
      </c>
      <c r="S176" s="37">
        <v>0</v>
      </c>
      <c r="T176" s="38">
        <v>0.7</v>
      </c>
      <c r="U176" s="29">
        <v>2.80000000000001</v>
      </c>
      <c r="V176" s="60">
        <v>3.4</v>
      </c>
      <c r="W176" s="39"/>
      <c r="X176" s="40">
        <v>67</v>
      </c>
      <c r="Y176" s="72">
        <v>119</v>
      </c>
      <c r="Z176" s="17"/>
      <c r="AA176" s="109" t="s">
        <v>119</v>
      </c>
      <c r="AB176" s="41" t="s">
        <v>101</v>
      </c>
      <c r="AC176" s="42" t="str">
        <f>"" &amp; IF(AND(S176&lt;=-1.5,NOT(ISBLANK(AQ176))),"Z","")</f>
        <v/>
      </c>
      <c r="AD176" s="43" t="str">
        <f>IF(AND(ISNUMBER(BD176),VALUE(BD176)&gt;=3,VALUE(T176)&gt;=-0.5),IF(AND(VALUE(Q176)&gt;=94,VALUE(Q176)&lt;444), IF(VALUE(P176)&gt;=2,"***","**"),"*"),"")</f>
        <v/>
      </c>
      <c r="AE176" s="44"/>
      <c r="AF176" s="45"/>
      <c r="AG176" s="46" t="str">
        <f>IF(OR(F176&lt;1401,F176&gt;=1600),IF(AND(OR(AB176="*",AB176="***",AB176="E*",AB176="E***"),P176&gt;=2,T176&gt;-2.1),IF(AND(ISNUMBER(BD176),VALUE(BD176)&gt;2),"**","*"),""),"")</f>
        <v/>
      </c>
      <c r="AH176" s="30">
        <v>12</v>
      </c>
      <c r="AI176" s="47">
        <v>67</v>
      </c>
      <c r="AJ176" s="48" t="str">
        <f>IF(AND(S176&gt;=2,T176&gt;=0),IF(AND(ISNUMBER(BD176),VALUE(BD176)&gt;=3),IF(LEN(AQ176)&gt;0,"***","**"),"*"),"")</f>
        <v/>
      </c>
      <c r="AK176" s="42" t="str">
        <f>IF(AND(S176&gt;=3,AND(OR(AND(I176&lt;=7,I176-K176&gt;=3),AND(K176&lt;=7,K176-M176&gt;=3)),N176&lt;=4)),6,IF(S176&gt;=3,"3T",IF(AND(OR(AND(I176&lt;=7,I176-K176&gt;=3),AND(K176&lt;=7,K176-M176&gt;=3)),N176&lt;=4),"3P","")))</f>
        <v/>
      </c>
      <c r="AL176" s="46" t="str">
        <f>IF(OR(K176-M176&gt;=5,T176&gt;4.9,AND(K176-M176&gt;=1,T176&gt;5)),IF(P176&lt;-3,"***",IF(P176&lt;0,"**","*")),"")</f>
        <v/>
      </c>
      <c r="AM176" s="40">
        <v>67</v>
      </c>
      <c r="AN176" s="49" t="str">
        <f>IF(AND(OR(M176=1,M176=2,M176=3,M176=4),Q176&gt;=97.5),"G",IF(OR(AND(N176&lt;=3,M176&lt;8,T176&gt;-1.6,Q176&gt;=95,Q176&lt;300),AND(OR(M176=1,M176=2,M176=3),Q176&lt;97.5)),"GR",""))</f>
        <v>GR</v>
      </c>
      <c r="AO176" s="82">
        <v>1</v>
      </c>
      <c r="AP176" s="28"/>
      <c r="AQ176" s="28"/>
      <c r="AR176" s="28"/>
      <c r="AS176" s="28"/>
      <c r="AT176" s="50" t="str">
        <f>IF(LEN(AN176)&gt;0,IF(AL176="**","$",IF(AL176="***",IF(LEN(AQ176)&gt;0,"$$$","$$"), "")), "")</f>
        <v/>
      </c>
      <c r="AU176" s="48" t="str">
        <f>CONCATENATE(IF(LEN(AN176)&gt;0,IF(AND(AD176="**",AB176="*"),IF(LEN(AQ176)&gt;0,"$$$","$$"),IF(AJ176="***","$$$",IF(AND(AJ176="**",AB176="*"),"$$",IF(AND(OR(AD176="**",AD176="***"),LEN(AQ176)&gt;0),"$$","")))),IF(AND(OR(AD176="**",AD176="***"),LEN(AQ176)&gt;0),"$$","")),IF(AND(T176&lt;2,AQ176="#"),"#",""))</f>
        <v/>
      </c>
      <c r="AV176" s="48" t="str">
        <f>IF(LEN(AN176)&gt;0,IF(AG176="**","$$",IF(AG176="***","$$$",IF(AD176="***",IF(OR(AB176="***",LEN(AQ176)&gt;0),"$$$",""),""))),"")</f>
        <v/>
      </c>
      <c r="AW176" s="26" t="s">
        <v>6</v>
      </c>
      <c r="AX176" s="51">
        <v>3.4</v>
      </c>
      <c r="AY176" s="52">
        <v>1126</v>
      </c>
      <c r="AZ176" s="24" t="s">
        <v>51</v>
      </c>
      <c r="BA176" s="29">
        <v>86.629370810539299</v>
      </c>
      <c r="BB176" s="53">
        <v>75.562704143872693</v>
      </c>
      <c r="BC176" s="54" t="s">
        <v>2635</v>
      </c>
      <c r="BD176" s="29">
        <v>2</v>
      </c>
      <c r="BE176" s="55"/>
      <c r="BF176" s="55"/>
      <c r="BG176" s="55"/>
      <c r="BH176" s="55"/>
      <c r="BI176" s="187"/>
      <c r="BJ176" s="17"/>
      <c r="BK176" s="17"/>
      <c r="BL176" s="17"/>
      <c r="BM176" s="17"/>
      <c r="BN176" s="17"/>
      <c r="BO176" s="17"/>
      <c r="BP176" s="29">
        <v>119</v>
      </c>
      <c r="BQ176" s="82">
        <v>1</v>
      </c>
      <c r="BR176" s="56">
        <v>91.85</v>
      </c>
      <c r="BS176" s="57" t="s">
        <v>223</v>
      </c>
      <c r="BT176" s="26"/>
      <c r="BU176" s="26"/>
      <c r="BV176" s="26"/>
      <c r="BW176" s="26"/>
      <c r="BX176" s="17"/>
      <c r="BY176" s="17"/>
      <c r="BZ176" s="49" t="str">
        <f>IF(AND(S176&gt;=3,AND(OR(AND(I176&lt;=7,I176-K176&gt;=3),AND(K176&lt;=7,K176-M176&gt;=3)),N176&lt;=4)),6,IF(S176&gt;=3,"3T",IF(AND(OR(AND(I176&lt;=7,I176-K176&gt;=3),AND(K176&lt;=7,K176-M176&gt;=3)),N176&lt;=4),"3P","")))</f>
        <v/>
      </c>
    </row>
    <row r="177" spans="1:78" ht="46.5" x14ac:dyDescent="0.25">
      <c r="A177" s="26" t="s">
        <v>2634</v>
      </c>
      <c r="B177" s="26" t="s">
        <v>992</v>
      </c>
      <c r="C177" s="106" t="s">
        <v>717</v>
      </c>
      <c r="D177" s="28"/>
      <c r="E177" s="28"/>
      <c r="F177" s="29">
        <v>1650</v>
      </c>
      <c r="G177" s="30">
        <v>11</v>
      </c>
      <c r="H177" s="31" t="s">
        <v>6</v>
      </c>
      <c r="I177" s="59">
        <v>1</v>
      </c>
      <c r="J177" s="33">
        <v>0</v>
      </c>
      <c r="K177" s="59">
        <v>1</v>
      </c>
      <c r="L177" s="33">
        <v>0</v>
      </c>
      <c r="M177" s="59">
        <v>11</v>
      </c>
      <c r="N177" s="33">
        <v>3</v>
      </c>
      <c r="O177" s="29">
        <v>-2.6500000000000101</v>
      </c>
      <c r="P177" s="37">
        <v>0.640000000000015</v>
      </c>
      <c r="Q177" s="35">
        <v>92.417873343569696</v>
      </c>
      <c r="R177" s="35">
        <v>-1.54106332821513</v>
      </c>
      <c r="S177" s="37">
        <v>0</v>
      </c>
      <c r="T177" s="61">
        <v>-2.75</v>
      </c>
      <c r="U177" s="29">
        <v>-1.7</v>
      </c>
      <c r="V177" s="60">
        <v>-3.95</v>
      </c>
      <c r="W177" s="39" t="s">
        <v>79</v>
      </c>
      <c r="X177" s="62">
        <v>69</v>
      </c>
      <c r="Y177" s="29">
        <v>119</v>
      </c>
      <c r="Z177" s="29">
        <v>21</v>
      </c>
      <c r="AA177" s="85" t="s">
        <v>119</v>
      </c>
      <c r="AB177" s="41" t="s">
        <v>32</v>
      </c>
      <c r="AC177" s="42" t="str">
        <f>"i" &amp; IF(AND(S177&lt;=-1.5,NOT(ISBLANK(AQ177))),"Z","")</f>
        <v>i</v>
      </c>
      <c r="AD177" s="48" t="str">
        <f>IF(AND(ISNUMBER(BD177),VALUE(BD177)&gt;=3,VALUE(T177)&gt;=-0.5),IF(AND(VALUE(Q177)&gt;=94,VALUE(Q177)&lt;444), IF(VALUE(P177)&gt;=2,"***","**"),"*"),"")</f>
        <v/>
      </c>
      <c r="AE177" s="44"/>
      <c r="AF177" s="45"/>
      <c r="AG177" s="63" t="str">
        <f>IF(OR(F177&lt;1401,F177&gt;=1600),IF(AND(OR(AB177="*",AB177="***",AB177="E*",AB177="E***"),P177&gt;=2,T177&gt;-2.1),IF(AND(ISNUMBER(BD177),VALUE(BD177)&gt;2),"**","*"),""),"")</f>
        <v/>
      </c>
      <c r="AH177" s="30">
        <v>11</v>
      </c>
      <c r="AI177" s="62">
        <v>69</v>
      </c>
      <c r="AJ177" s="48" t="str">
        <f>IF(AND(S177&gt;=2,T177&gt;=0),IF(AND(ISNUMBER(BD177),VALUE(BD177)&gt;=3),IF(LEN(AQ177)&gt;0,"***","**"),"*"),"")</f>
        <v/>
      </c>
      <c r="AK177" s="42" t="str">
        <f>IF(AND(S177&gt;=3,AND(OR(AND(I177&lt;=7,I177-K177&gt;=3),AND(K177&lt;=7,K177-M177&gt;=3)),N177&lt;=4)),6,IF(S177&gt;=3,"3T",IF(AND(OR(AND(I177&lt;=7,I177-K177&gt;=3),AND(K177&lt;=7,K177-M177&gt;=3)),N177&lt;=4),"3P","")))</f>
        <v/>
      </c>
      <c r="AL177" s="63" t="str">
        <f>IF(OR(K177-M177&gt;=5,T177&gt;4.9,AND(K177-M177&gt;=1,T177&gt;5)),IF(P177&lt;-3,"***",IF(P177&lt;0,"**","*")),"")</f>
        <v/>
      </c>
      <c r="AM177" s="62">
        <v>69</v>
      </c>
      <c r="AN177" s="49" t="str">
        <f>IF(AND(OR(M177=1,M177=2,M177=3,M177=4),Q177&gt;=97.5),"G",IF(OR(AND(N177&lt;=3,M177&lt;8,T177&gt;-1.6,Q177&gt;=95,Q177&lt;300),AND(OR(M177=1,M177=2,M177=3),Q177&lt;97.5)),"GR",""))</f>
        <v/>
      </c>
      <c r="AO177" s="29">
        <v>0</v>
      </c>
      <c r="AP177" s="28"/>
      <c r="AQ177" s="28"/>
      <c r="AR177" s="28"/>
      <c r="AS177" s="28" t="s">
        <v>66</v>
      </c>
      <c r="AT177" s="50" t="str">
        <f>IF(LEN(AN177)&gt;0,IF(AL177="**","$",IF(AL177="***",IF(LEN(AQ177)&gt;0,"$$$","$$"), "")), "")</f>
        <v/>
      </c>
      <c r="AU177" s="48" t="str">
        <f>CONCATENATE(IF(LEN(AN177)&gt;0,IF(AND(AD177="**",AB177="*"),IF(LEN(AQ177)&gt;0,"$$$","$$"),IF(AJ177="***","$$$",IF(AND(AJ177="**",AB177="*"),"$$",IF(AND(OR(AD177="**",AD177="***"),LEN(AQ177)&gt;0),"$$","")))),IF(AND(OR(AD177="**",AD177="***"),LEN(AQ177)&gt;0),"$$","")),IF(AND(T177&lt;2,AQ177="#"),"#",""))</f>
        <v/>
      </c>
      <c r="AV177" s="48" t="str">
        <f>IF(LEN(AN177)&gt;0,IF(AG177="**","$$",IF(AG177="***","$$$",IF(AD177="***",IF(OR(AB177="***",LEN(AQ177)&gt;0),"$$$",""),""))),"")</f>
        <v/>
      </c>
      <c r="AW177" s="26" t="s">
        <v>6</v>
      </c>
      <c r="AX177" s="64">
        <v>9.9</v>
      </c>
      <c r="AY177" s="65">
        <v>1126</v>
      </c>
      <c r="AZ177" s="24" t="s">
        <v>51</v>
      </c>
      <c r="BA177" s="29">
        <v>87.417873343569696</v>
      </c>
      <c r="BB177" s="53">
        <v>75.992406676903101</v>
      </c>
      <c r="BC177" s="54" t="s">
        <v>2636</v>
      </c>
      <c r="BD177" s="29">
        <v>1</v>
      </c>
      <c r="BE177" s="55"/>
      <c r="BF177" s="55"/>
      <c r="BG177" s="55"/>
      <c r="BH177" s="55"/>
      <c r="BI177" s="188" t="s">
        <v>2637</v>
      </c>
      <c r="BJ177" s="68" t="s">
        <v>2638</v>
      </c>
      <c r="BK177" s="68" t="s">
        <v>2639</v>
      </c>
      <c r="BL177" s="69" t="s">
        <v>2640</v>
      </c>
      <c r="BM177" s="69" t="s">
        <v>1840</v>
      </c>
      <c r="BN177" s="68" t="s">
        <v>2641</v>
      </c>
      <c r="BO177" s="17"/>
      <c r="BP177" s="29">
        <v>119</v>
      </c>
      <c r="BQ177" s="29">
        <v>0</v>
      </c>
      <c r="BR177" s="56">
        <v>96.6</v>
      </c>
      <c r="BS177" s="57" t="s">
        <v>75</v>
      </c>
      <c r="BT177" s="26"/>
      <c r="BU177" s="26"/>
      <c r="BV177" s="26"/>
      <c r="BW177" s="26" t="s">
        <v>79</v>
      </c>
      <c r="BX177" s="17"/>
      <c r="BY177" s="17"/>
      <c r="BZ177" s="49" t="str">
        <f>IF(AND(S177&gt;=3,AND(OR(AND(I177&lt;=7,I177-K177&gt;=3),AND(K177&lt;=7,K177-M177&gt;=3)),N177&lt;=4)),6,IF(S177&gt;=3,"3T",IF(AND(OR(AND(I177&lt;=7,I177-K177&gt;=3),AND(K177&lt;=7,K177-M177&gt;=3)),N177&lt;=4),"3P","")))</f>
        <v/>
      </c>
    </row>
    <row r="178" spans="1:78" ht="46.5" x14ac:dyDescent="0.25">
      <c r="A178" s="26" t="s">
        <v>2634</v>
      </c>
      <c r="B178" s="26" t="s">
        <v>2642</v>
      </c>
      <c r="C178" s="106" t="s">
        <v>717</v>
      </c>
      <c r="D178" s="28" t="s">
        <v>712</v>
      </c>
      <c r="E178" s="28"/>
      <c r="F178" s="29">
        <v>1650</v>
      </c>
      <c r="G178" s="30">
        <v>10</v>
      </c>
      <c r="H178" s="31" t="s">
        <v>6</v>
      </c>
      <c r="I178" s="59">
        <v>2</v>
      </c>
      <c r="J178" s="33">
        <v>1</v>
      </c>
      <c r="K178" s="59">
        <v>1</v>
      </c>
      <c r="L178" s="33">
        <v>0</v>
      </c>
      <c r="M178" s="59">
        <v>1</v>
      </c>
      <c r="N178" s="33">
        <v>0</v>
      </c>
      <c r="O178" s="29">
        <v>1.25</v>
      </c>
      <c r="P178" s="60">
        <v>-0.37500000000003197</v>
      </c>
      <c r="Q178" s="36">
        <v>100.272975818978</v>
      </c>
      <c r="R178" s="36">
        <v>0.136487909488991</v>
      </c>
      <c r="S178" s="37">
        <v>1</v>
      </c>
      <c r="T178" s="38">
        <v>0</v>
      </c>
      <c r="U178" s="29">
        <v>-2.75</v>
      </c>
      <c r="V178" s="60">
        <v>-2.75</v>
      </c>
      <c r="W178" s="39"/>
      <c r="X178" s="83">
        <v>69</v>
      </c>
      <c r="Y178" s="72">
        <v>121</v>
      </c>
      <c r="Z178" s="29">
        <v>28</v>
      </c>
      <c r="AA178" s="85" t="s">
        <v>119</v>
      </c>
      <c r="AB178" s="41" t="s">
        <v>101</v>
      </c>
      <c r="AC178" s="42" t="str">
        <f>"i" &amp; IF(AND(S178&lt;=-1.5,NOT(ISBLANK(AQ178))),"Z","")</f>
        <v>i</v>
      </c>
      <c r="AD178" s="43" t="str">
        <f>IF(AND(ISNUMBER(BD178),VALUE(BD178)&gt;=3,VALUE(T178)&gt;=-0.5),IF(AND(VALUE(Q178)&gt;=94,VALUE(Q178)&lt;444), IF(VALUE(P178)&gt;=2,"***","**"),"*"),"")</f>
        <v/>
      </c>
      <c r="AE178" s="44"/>
      <c r="AF178" s="45" t="s">
        <v>681</v>
      </c>
      <c r="AG178" s="46" t="str">
        <f>IF(OR(F178&lt;1401,F178&gt;=1600),IF(AND(OR(AB178="*",AB178="***",AB178="E*",AB178="E***"),P178&gt;=2,T178&gt;-2.1),IF(AND(ISNUMBER(BD178),VALUE(BD178)&gt;2),"**","*"),""),"")</f>
        <v/>
      </c>
      <c r="AH178" s="30">
        <v>10</v>
      </c>
      <c r="AI178" s="84">
        <v>69</v>
      </c>
      <c r="AJ178" s="48" t="str">
        <f>IF(AND(S178&gt;=2,T178&gt;=0),IF(AND(ISNUMBER(BD178),VALUE(BD178)&gt;=3),IF(LEN(AQ178)&gt;0,"***","**"),"*"),"")</f>
        <v/>
      </c>
      <c r="AK178" s="42" t="str">
        <f>IF(AND(S178&gt;=3,AND(OR(AND(I178&lt;=7,I178-K178&gt;=3),AND(K178&lt;=7,K178-M178&gt;=3)),N178&lt;=4)),6,IF(S178&gt;=3,"3T",IF(AND(OR(AND(I178&lt;=7,I178-K178&gt;=3),AND(K178&lt;=7,K178-M178&gt;=3)),N178&lt;=4),"3P","")))</f>
        <v/>
      </c>
      <c r="AL178" s="46" t="str">
        <f>IF(OR(K178-M178&gt;=5,T178&gt;4.9,AND(K178-M178&gt;=1,T178&gt;5)),IF(P178&lt;-3,"***",IF(P178&lt;0,"**","*")),"")</f>
        <v/>
      </c>
      <c r="AM178" s="83">
        <v>69</v>
      </c>
      <c r="AN178" s="78" t="str">
        <f>IF(AND(OR(M178=1,M178=2,M178=3,M178=4),Q178&gt;=97.5),"G",IF(OR(AND(N178&lt;=3,M178&lt;8,T178&gt;-1.6,Q178&gt;=95,Q178&lt;300),AND(OR(M178=1,M178=2,M178=3),Q178&lt;97.5)),"GR",""))</f>
        <v>G</v>
      </c>
      <c r="AO178" s="29">
        <v>0</v>
      </c>
      <c r="AP178" s="28" t="s">
        <v>32</v>
      </c>
      <c r="AQ178" s="28" t="s">
        <v>33</v>
      </c>
      <c r="AR178" s="28"/>
      <c r="AS178" s="28"/>
      <c r="AT178" s="50" t="str">
        <f>IF(LEN(AN178)&gt;0,IF(AL178="**","$",IF(AL178="***",IF(LEN(AQ178)&gt;0,"$$$","$$"), "")), "")</f>
        <v/>
      </c>
      <c r="AU178" s="48" t="str">
        <f>CONCATENATE(IF(LEN(AN178)&gt;0,IF(AND(AD178="**",AB178="*"),IF(LEN(AQ178)&gt;0,"$$$","$$"),IF(AJ178="***","$$$",IF(AND(AJ178="**",AB178="*"),"$$",IF(AND(OR(AD178="**",AD178="***"),LEN(AQ178)&gt;0),"$$","")))),IF(AND(OR(AD178="**",AD178="***"),LEN(AQ178)&gt;0),"$$","")),IF(AND(T178&lt;2,AQ178="#"),"#",""))</f>
        <v>#</v>
      </c>
      <c r="AV178" s="48" t="str">
        <f>IF(LEN(AN178)&gt;0,IF(AG178="**","$$",IF(AG178="***","$$$",IF(AD178="***",IF(OR(AB178="***",LEN(AQ178)&gt;0),"$$$",""),""))),"")</f>
        <v/>
      </c>
      <c r="AW178" s="26" t="s">
        <v>6</v>
      </c>
      <c r="AX178" s="51">
        <v>10</v>
      </c>
      <c r="AY178" s="52">
        <v>1114</v>
      </c>
      <c r="AZ178" s="24" t="s">
        <v>51</v>
      </c>
      <c r="BA178" s="29">
        <v>96.272975818977997</v>
      </c>
      <c r="BB178" s="98">
        <v>85.939642485644697</v>
      </c>
      <c r="BC178" s="54" t="s">
        <v>1637</v>
      </c>
      <c r="BD178" s="29">
        <v>2</v>
      </c>
      <c r="BE178" s="55"/>
      <c r="BF178" s="55"/>
      <c r="BG178" s="55"/>
      <c r="BH178" s="55"/>
      <c r="BI178" s="189" t="s">
        <v>2643</v>
      </c>
      <c r="BJ178" s="69" t="s">
        <v>1049</v>
      </c>
      <c r="BK178" s="69" t="s">
        <v>1047</v>
      </c>
      <c r="BL178" s="69" t="s">
        <v>1143</v>
      </c>
      <c r="BM178" s="69" t="s">
        <v>2640</v>
      </c>
      <c r="BN178" s="68"/>
      <c r="BO178" s="17"/>
      <c r="BP178" s="29">
        <v>121</v>
      </c>
      <c r="BQ178" s="29">
        <v>0</v>
      </c>
      <c r="BR178" s="56">
        <v>99.7</v>
      </c>
      <c r="BS178" s="57" t="s">
        <v>61</v>
      </c>
      <c r="BT178" s="26" t="s">
        <v>712</v>
      </c>
      <c r="BU178" s="26"/>
      <c r="BV178" s="26"/>
      <c r="BW178" s="26"/>
      <c r="BX178" s="17"/>
      <c r="BY178" s="17"/>
      <c r="BZ178" s="49" t="str">
        <f>IF(AND(S178&gt;=3,AND(OR(AND(I178&lt;=7,I178-K178&gt;=3),AND(K178&lt;=7,K178-M178&gt;=3)),N178&lt;=4)),6,IF(S178&gt;=3,"3T",IF(AND(OR(AND(I178&lt;=7,I178-K178&gt;=3),AND(K178&lt;=7,K178-M178&gt;=3)),N178&lt;=4),"3P","")))</f>
        <v/>
      </c>
    </row>
    <row r="179" spans="1:78" ht="46.5" x14ac:dyDescent="0.25">
      <c r="A179" s="26" t="s">
        <v>2634</v>
      </c>
      <c r="B179" s="26" t="s">
        <v>1848</v>
      </c>
      <c r="C179" s="106" t="s">
        <v>827</v>
      </c>
      <c r="D179" s="28"/>
      <c r="E179" s="28"/>
      <c r="F179" s="29">
        <v>1650</v>
      </c>
      <c r="G179" s="30">
        <v>8</v>
      </c>
      <c r="H179" s="31" t="s">
        <v>221</v>
      </c>
      <c r="I179" s="70">
        <v>2</v>
      </c>
      <c r="J179" s="71">
        <v>2</v>
      </c>
      <c r="K179" s="70">
        <v>3</v>
      </c>
      <c r="L179" s="71">
        <v>2</v>
      </c>
      <c r="M179" s="59">
        <v>11</v>
      </c>
      <c r="N179" s="33">
        <v>15</v>
      </c>
      <c r="O179" s="29">
        <v>2.19999999999999</v>
      </c>
      <c r="P179" s="37">
        <v>4.4124999999999801</v>
      </c>
      <c r="Q179" s="35">
        <v>79.377895701929603</v>
      </c>
      <c r="R179" s="36">
        <v>1.78894785096482</v>
      </c>
      <c r="S179" s="37">
        <v>0</v>
      </c>
      <c r="T179" s="61">
        <v>-13.5</v>
      </c>
      <c r="U179" s="29">
        <v>-4.5999999999999899</v>
      </c>
      <c r="V179" s="60">
        <v>-15.3</v>
      </c>
      <c r="W179" s="39"/>
      <c r="X179" s="40">
        <v>74</v>
      </c>
      <c r="Y179" s="29">
        <v>129</v>
      </c>
      <c r="Z179" s="29">
        <v>28</v>
      </c>
      <c r="AA179" s="77">
        <v>8</v>
      </c>
      <c r="AB179" s="41" t="s">
        <v>698</v>
      </c>
      <c r="AC179" s="42" t="str">
        <f>"" &amp; IF(AND(S179&lt;=-1.5,NOT(ISBLANK(AQ179))),"Z","")</f>
        <v/>
      </c>
      <c r="AD179" s="43" t="str">
        <f>IF(AND(ISNUMBER(BD179),VALUE(BD179)&gt;=3,VALUE(T179)&gt;=-0.5),IF(AND(VALUE(Q179)&gt;=94,VALUE(Q179)&lt;444), IF(VALUE(P179)&gt;=2,"***","**"),"*"),"")</f>
        <v/>
      </c>
      <c r="AE179" s="44"/>
      <c r="AF179" s="45"/>
      <c r="AG179" s="63" t="str">
        <f>IF(OR(F179&lt;1401,F179&gt;=1600),IF(AND(OR(AB179="*",AB179="***",AB179="E*",AB179="E***"),P179&gt;=2,T179&gt;-2.1),IF(AND(ISNUMBER(BD179),VALUE(BD179)&gt;2),"**","*"),""),"")</f>
        <v/>
      </c>
      <c r="AH179" s="30">
        <v>8</v>
      </c>
      <c r="AI179" s="47">
        <v>74</v>
      </c>
      <c r="AJ179" s="48" t="str">
        <f>IF(AND(S179&gt;=2,T179&gt;=0),IF(AND(ISNUMBER(BD179),VALUE(BD179)&gt;=3),IF(LEN(AQ179)&gt;0,"***","**"),"*"),"")</f>
        <v/>
      </c>
      <c r="AK179" s="42" t="str">
        <f>IF(AND(S179&gt;=3,AND(OR(AND(I179&lt;=7,I179-K179&gt;=3),AND(K179&lt;=7,K179-M179&gt;=3)),N179&lt;=4)),6,IF(S179&gt;=3,"3T",IF(AND(OR(AND(I179&lt;=7,I179-K179&gt;=3),AND(K179&lt;=7,K179-M179&gt;=3)),N179&lt;=4),"3P","")))</f>
        <v/>
      </c>
      <c r="AL179" s="46" t="str">
        <f>IF(OR(K179-M179&gt;=5,T179&gt;4.9,AND(K179-M179&gt;=1,T179&gt;5)),IF(P179&lt;-3,"***",IF(P179&lt;0,"**","*")),"")</f>
        <v/>
      </c>
      <c r="AM179" s="40">
        <v>74</v>
      </c>
      <c r="AN179" s="49" t="str">
        <f>CONCATENATE(IF(AND(OR(M179=1,M179=2,M179=3,M179=4),Q179&gt;=97.5),"G",IF(OR(AND(N179&lt;=3,M179&lt;8,T179&gt;-1.6,Q179&gt;=95,Q179&lt;300),AND(OR(M179=1,M179=2,M179=3),Q179&lt;97.5)),"GR","")),"*")</f>
        <v>*</v>
      </c>
      <c r="AO179" s="29">
        <v>-5</v>
      </c>
      <c r="AP179" s="28"/>
      <c r="AQ179" s="28"/>
      <c r="AR179" s="28"/>
      <c r="AS179" s="28"/>
      <c r="AT179" s="50" t="str">
        <f>IF(LEN(AN179)&gt;0,IF(AL179="**","$",IF(AL179="***",IF(LEN(AQ179)&gt;0,"$$$","$$"), "")), "")</f>
        <v/>
      </c>
      <c r="AU179" s="48" t="str">
        <f>CONCATENATE(IF(LEN(AN179)&gt;0,IF(AND(AD179="**",AB179="*"),IF(LEN(AQ179)&gt;0,"$$$","$$"),IF(AJ179="***","$$$",IF(AND(AJ179="**",AB179="*"),"$$",IF(AND(OR(AD179="**",AD179="***"),LEN(AQ179)&gt;0),"$$","")))),IF(AND(OR(AD179="**",AD179="***"),LEN(AQ179)&gt;0),"$$","")),IF(AND(T179&lt;2,AQ179="#"),"#",""))</f>
        <v/>
      </c>
      <c r="AV179" s="48" t="str">
        <f>IF(LEN(AN179)&gt;0,IF(AG179="**","$$",IF(AG179="***","$$$",IF(AD179="***",IF(OR(AB179="***",LEN(AQ179)&gt;0),"$$$",""),""))),"")</f>
        <v/>
      </c>
      <c r="AW179" s="26" t="s">
        <v>221</v>
      </c>
      <c r="AX179" s="64">
        <v>17</v>
      </c>
      <c r="AY179" s="52">
        <v>1117</v>
      </c>
      <c r="AZ179" s="24" t="s">
        <v>51</v>
      </c>
      <c r="BA179" s="29">
        <v>69.077895701929606</v>
      </c>
      <c r="BB179" s="134">
        <v>68.877895701929702</v>
      </c>
      <c r="BC179" s="54" t="s">
        <v>861</v>
      </c>
      <c r="BD179" s="29">
        <v>2</v>
      </c>
      <c r="BE179" s="55"/>
      <c r="BF179" s="55"/>
      <c r="BG179" s="55"/>
      <c r="BH179" s="55"/>
      <c r="BI179" s="189" t="s">
        <v>2644</v>
      </c>
      <c r="BJ179" s="69" t="s">
        <v>2645</v>
      </c>
      <c r="BK179" s="69" t="s">
        <v>1143</v>
      </c>
      <c r="BL179" s="69" t="s">
        <v>2640</v>
      </c>
      <c r="BM179" s="68" t="s">
        <v>2646</v>
      </c>
      <c r="BN179" s="68" t="s">
        <v>2647</v>
      </c>
      <c r="BO179" s="17"/>
      <c r="BP179" s="29">
        <v>129</v>
      </c>
      <c r="BQ179" s="29">
        <v>-5</v>
      </c>
      <c r="BR179" s="56">
        <v>100.25</v>
      </c>
      <c r="BS179" s="57" t="s">
        <v>61</v>
      </c>
      <c r="BT179" s="26"/>
      <c r="BU179" s="26"/>
      <c r="BV179" s="26"/>
      <c r="BW179" s="26"/>
      <c r="BX179" s="17"/>
      <c r="BY179" s="17"/>
      <c r="BZ179" s="49" t="str">
        <f>IF(AND(S179&gt;=3,AND(OR(AND(I179&lt;=7,I179-K179&gt;=3),AND(K179&lt;=7,K179-M179&gt;=3)),N179&lt;=4)),6,IF(S179&gt;=3,"3T",IF(AND(OR(AND(I179&lt;=7,I179-K179&gt;=3),AND(K179&lt;=7,K179-M179&gt;=3)),N179&lt;=4),"3P","")))</f>
        <v/>
      </c>
    </row>
    <row r="180" spans="1:78" ht="15" customHeight="1" x14ac:dyDescent="0.25">
      <c r="A180" s="162"/>
      <c r="B180" s="155"/>
      <c r="C180" s="155"/>
      <c r="D180" s="155"/>
      <c r="E180" s="155"/>
      <c r="F180" s="155"/>
      <c r="G180" s="155"/>
      <c r="H180" s="155"/>
      <c r="I180" s="155"/>
      <c r="J180" s="155"/>
      <c r="K180" s="155"/>
      <c r="L180" s="155"/>
      <c r="M180" s="155"/>
      <c r="N180" s="155"/>
      <c r="O180" s="155"/>
      <c r="P180" s="155"/>
      <c r="Q180" s="155"/>
      <c r="R180" s="155"/>
      <c r="S180" s="155"/>
      <c r="T180" s="155"/>
      <c r="U180" s="155"/>
      <c r="V180" s="155"/>
      <c r="W180" s="155"/>
      <c r="X180" s="155"/>
      <c r="Y180" s="155"/>
      <c r="Z180" s="155"/>
      <c r="AA180" s="155"/>
      <c r="AB180" s="155"/>
      <c r="AC180" s="155"/>
      <c r="AD180" s="155"/>
      <c r="AE180" s="155"/>
      <c r="AF180" s="155"/>
      <c r="AG180" s="155"/>
      <c r="AH180" s="155"/>
      <c r="AI180" s="155"/>
      <c r="AJ180" s="155"/>
      <c r="AK180" s="155"/>
      <c r="AL180" s="155"/>
      <c r="AM180" s="155"/>
      <c r="AN180" s="155"/>
      <c r="AO180" s="155"/>
      <c r="AP180" s="155"/>
      <c r="AQ180" s="155"/>
      <c r="AR180" s="155"/>
      <c r="AS180" s="155"/>
      <c r="AT180" s="155"/>
      <c r="AU180" s="155"/>
      <c r="AV180" s="155"/>
      <c r="AW180" s="155"/>
      <c r="AX180" s="155"/>
      <c r="AY180" s="155"/>
      <c r="AZ180" s="155"/>
      <c r="BA180" s="155"/>
      <c r="BB180" s="155"/>
      <c r="BC180" s="155"/>
      <c r="BD180" s="155"/>
      <c r="BE180" s="155"/>
      <c r="BF180" s="155"/>
      <c r="BG180" s="155"/>
      <c r="BH180" s="155"/>
      <c r="BI180" s="155"/>
      <c r="BJ180" s="155"/>
      <c r="BK180" s="155"/>
      <c r="BL180" s="155"/>
      <c r="BM180" s="155"/>
      <c r="BN180" s="155"/>
      <c r="BO180" s="155"/>
      <c r="BP180" s="155"/>
      <c r="BQ180" s="155"/>
      <c r="BR180" s="155"/>
      <c r="BS180" s="155"/>
      <c r="BT180" s="155"/>
      <c r="BU180" s="155"/>
      <c r="BV180" s="155"/>
      <c r="BW180" s="155"/>
      <c r="BX180" s="155"/>
      <c r="BY180" s="17"/>
      <c r="BZ180" s="49"/>
    </row>
    <row r="181" spans="1:78" ht="46.5" x14ac:dyDescent="0.25">
      <c r="A181" s="26" t="s">
        <v>2634</v>
      </c>
      <c r="B181" s="26" t="s">
        <v>357</v>
      </c>
      <c r="C181" s="27" t="s">
        <v>352</v>
      </c>
      <c r="D181" s="28"/>
      <c r="E181" s="28"/>
      <c r="F181" s="58">
        <v>1400</v>
      </c>
      <c r="G181" s="30">
        <v>9</v>
      </c>
      <c r="H181" s="31" t="s">
        <v>78</v>
      </c>
      <c r="I181" s="70">
        <v>4</v>
      </c>
      <c r="J181" s="71">
        <v>2</v>
      </c>
      <c r="K181" s="59">
        <v>5</v>
      </c>
      <c r="L181" s="33">
        <v>2</v>
      </c>
      <c r="M181" s="59">
        <v>10</v>
      </c>
      <c r="N181" s="33">
        <v>8</v>
      </c>
      <c r="O181" s="29">
        <v>3.4</v>
      </c>
      <c r="P181" s="60">
        <v>0.349999999999966</v>
      </c>
      <c r="Q181" s="35">
        <v>88.654441389844607</v>
      </c>
      <c r="R181" s="36">
        <v>0.77722069492232004</v>
      </c>
      <c r="S181" s="37">
        <v>0</v>
      </c>
      <c r="T181" s="61">
        <v>-6.25</v>
      </c>
      <c r="U181" s="29">
        <v>0.999999999999996</v>
      </c>
      <c r="V181" s="60">
        <v>-4.0499999999999901</v>
      </c>
      <c r="W181" s="39" t="s">
        <v>79</v>
      </c>
      <c r="X181" s="62">
        <v>74</v>
      </c>
      <c r="Y181" s="29">
        <v>130</v>
      </c>
      <c r="Z181" s="29">
        <v>31</v>
      </c>
      <c r="AA181" s="26" t="s">
        <v>100</v>
      </c>
      <c r="AB181" s="41" t="s">
        <v>32</v>
      </c>
      <c r="AC181" s="42" t="str">
        <f>"" &amp; IF(AND(S181&lt;=-1.5,NOT(ISBLANK(AQ181))),"Z","")</f>
        <v/>
      </c>
      <c r="AD181" s="48" t="str">
        <f>IF(AND(ISNUMBER(BD181),VALUE(BD181)&gt;=3,VALUE(T181)&gt;=-0.5),IF(AND(VALUE(Q181)&gt;=94,VALUE(Q181)&lt;444), IF(VALUE(P181)&gt;=2,"***","**"),"*"),"")</f>
        <v/>
      </c>
      <c r="AE181" s="44"/>
      <c r="AF181" s="45"/>
      <c r="AG181" s="63" t="str">
        <f>IF(OR(F181&lt;1401,F181&gt;=1600),IF(AND(OR(AB181="*",AB181="***",AB181="E*",AB181="E***"),P181&gt;=2,T181&gt;-2.1),IF(AND(ISNUMBER(BD181),VALUE(BD181)&gt;2),"**","*"),""),"")</f>
        <v/>
      </c>
      <c r="AH181" s="30">
        <v>9</v>
      </c>
      <c r="AI181" s="62">
        <v>74</v>
      </c>
      <c r="AJ181" s="48" t="str">
        <f>IF(AND(S181&gt;=2,T181&gt;=0),IF(AND(ISNUMBER(BD181),VALUE(BD181)&gt;=3),IF(LEN(AQ181)&gt;0,"***","**"),"*"),"")</f>
        <v/>
      </c>
      <c r="AK181" s="42" t="str">
        <f>IF(AND(S181&gt;=3,AND(OR(AND(I181&lt;=7,I181-K181&gt;=3),AND(K181&lt;=7,K181-M181&gt;=3)),N181&lt;=4)),6,IF(S181&gt;=3,"3T",IF(AND(OR(AND(I181&lt;=7,I181-K181&gt;=3),AND(K181&lt;=7,K181-M181&gt;=3)),N181&lt;=4),"3P","")))</f>
        <v/>
      </c>
      <c r="AL181" s="63" t="str">
        <f>IF(OR(K181-M181&gt;=5,T181&gt;4.9,AND(K181-M181&gt;=1,T181&gt;5)),IF(P181&lt;-3,"***",IF(P181&lt;0,"**","*")),"")</f>
        <v/>
      </c>
      <c r="AM181" s="62">
        <v>74</v>
      </c>
      <c r="AN181" s="49" t="str">
        <f>IF(AND(OR(M181=1,M181=2,M181=3,M181=4),Q181&gt;=97.5),"G",IF(OR(AND(N181&lt;=3,M181&lt;8,T181&gt;-1.6,Q181&gt;=95,Q181&lt;300),AND(OR(M181=1,M181=2,M181=3),Q181&lt;97.5)),"GR",""))</f>
        <v/>
      </c>
      <c r="AO181" s="29">
        <v>-1</v>
      </c>
      <c r="AP181" s="28"/>
      <c r="AQ181" s="28"/>
      <c r="AR181" s="28"/>
      <c r="AS181" s="28"/>
      <c r="AT181" s="50" t="str">
        <f>IF(LEN(AN181)&gt;0,IF(AL181="**","$",IF(AL181="***",IF(LEN(AQ181)&gt;0,"$$$","$$"), "")), "")</f>
        <v/>
      </c>
      <c r="AU181" s="48" t="str">
        <f>CONCATENATE(IF(LEN(AN181)&gt;0,IF(AND(AD181="**",AB181="*"),IF(LEN(AQ181)&gt;0,"$$$","$$"),IF(AJ181="***","$$$",IF(AND(AJ181="**",AB181="*"),"$$",IF(AND(OR(AD181="**",AD181="***"),LEN(AQ181)&gt;0),"$$","")))),IF(AND(OR(AD181="**",AD181="***"),LEN(AQ181)&gt;0),"$$","")),IF(AND(T181&lt;2,AQ181="#"),"#",""))</f>
        <v/>
      </c>
      <c r="AV181" s="48" t="str">
        <f>IF(LEN(AN181)&gt;0,IF(AG181="**","$$",IF(AG181="***","$$$",IF(AD181="***",IF(OR(AB181="***",LEN(AQ181)&gt;0),"$$$",""),""))),"")</f>
        <v/>
      </c>
      <c r="AW181" s="26" t="s">
        <v>78</v>
      </c>
      <c r="AX181" s="64">
        <v>38</v>
      </c>
      <c r="AY181" s="65">
        <v>1120</v>
      </c>
      <c r="AZ181" s="24" t="s">
        <v>51</v>
      </c>
      <c r="BA181" s="29">
        <v>80.554441389844598</v>
      </c>
      <c r="BB181" s="66">
        <v>77.2691080565113</v>
      </c>
      <c r="BC181" s="54" t="s">
        <v>208</v>
      </c>
      <c r="BD181" s="29">
        <v>2</v>
      </c>
      <c r="BE181" s="55"/>
      <c r="BF181" s="55"/>
      <c r="BG181" s="55"/>
      <c r="BH181" s="55"/>
      <c r="BI181" s="190" t="s">
        <v>2648</v>
      </c>
      <c r="BJ181" s="68" t="s">
        <v>1311</v>
      </c>
      <c r="BK181" s="68" t="s">
        <v>1883</v>
      </c>
      <c r="BL181" s="68" t="s">
        <v>142</v>
      </c>
      <c r="BM181" s="68" t="s">
        <v>2649</v>
      </c>
      <c r="BN181" s="68" t="s">
        <v>365</v>
      </c>
      <c r="BO181" s="17"/>
      <c r="BP181" s="29">
        <v>130</v>
      </c>
      <c r="BQ181" s="29">
        <v>-1</v>
      </c>
      <c r="BR181" s="56">
        <v>102.05</v>
      </c>
      <c r="BS181" s="57" t="s">
        <v>803</v>
      </c>
      <c r="BT181" s="26"/>
      <c r="BU181" s="26"/>
      <c r="BV181" s="26"/>
      <c r="BW181" s="26" t="s">
        <v>79</v>
      </c>
      <c r="BX181" s="17"/>
      <c r="BY181" s="17"/>
      <c r="BZ181" s="49" t="str">
        <f>IF(AND(S181&gt;=3,AND(OR(AND(I181&lt;=7,I181-K181&gt;=3),AND(K181&lt;=7,K181-M181&gt;=3)),N181&lt;=4)),6,IF(S181&gt;=3,"3T",IF(AND(OR(AND(I181&lt;=7,I181-K181&gt;=3),AND(K181&lt;=7,K181-M181&gt;=3)),N181&lt;=4),"3P","")))</f>
        <v/>
      </c>
    </row>
    <row r="182" spans="1:78" ht="23.1" customHeight="1" x14ac:dyDescent="0.25">
      <c r="A182" s="162"/>
      <c r="B182" s="155"/>
      <c r="C182" s="155"/>
      <c r="D182" s="155"/>
      <c r="E182" s="155"/>
      <c r="F182" s="155"/>
      <c r="G182" s="155"/>
      <c r="H182" s="155"/>
      <c r="I182" s="155"/>
      <c r="J182" s="155"/>
      <c r="K182" s="155"/>
      <c r="L182" s="155"/>
      <c r="M182" s="155"/>
      <c r="N182" s="155"/>
      <c r="O182" s="155"/>
      <c r="P182" s="155"/>
      <c r="Q182" s="155"/>
      <c r="R182" s="155"/>
      <c r="S182" s="155"/>
      <c r="T182" s="155"/>
      <c r="U182" s="155"/>
      <c r="V182" s="155"/>
      <c r="W182" s="155"/>
      <c r="X182" s="155"/>
      <c r="Y182" s="155"/>
      <c r="Z182" s="155"/>
      <c r="AA182" s="155"/>
      <c r="AB182" s="155"/>
      <c r="AC182" s="155"/>
      <c r="AD182" s="155"/>
      <c r="AE182" s="155"/>
      <c r="AF182" s="155"/>
      <c r="AG182" s="155"/>
      <c r="AH182" s="155"/>
      <c r="AI182" s="155"/>
      <c r="AJ182" s="155"/>
      <c r="AK182" s="155"/>
      <c r="AL182" s="155"/>
      <c r="AM182" s="155"/>
      <c r="AN182" s="155"/>
      <c r="AO182" s="155"/>
      <c r="AP182" s="155"/>
      <c r="AQ182" s="155"/>
      <c r="AR182" s="155"/>
      <c r="AS182" s="155"/>
      <c r="AT182" s="155"/>
      <c r="AU182" s="155"/>
      <c r="AV182" s="155"/>
      <c r="AW182" s="155"/>
      <c r="AX182" s="155"/>
      <c r="AY182" s="155"/>
      <c r="AZ182" s="155"/>
      <c r="BA182" s="155"/>
      <c r="BB182" s="155"/>
      <c r="BC182" s="155"/>
      <c r="BD182" s="155"/>
      <c r="BE182" s="155"/>
      <c r="BF182" s="155"/>
      <c r="BG182" s="155"/>
      <c r="BH182" s="155"/>
      <c r="BI182" s="155"/>
      <c r="BJ182" s="155"/>
      <c r="BK182" s="155"/>
      <c r="BL182" s="155"/>
      <c r="BM182" s="155"/>
      <c r="BN182" s="155"/>
      <c r="BO182" s="155"/>
      <c r="BP182" s="155"/>
      <c r="BQ182" s="155"/>
      <c r="BR182" s="155"/>
      <c r="BS182" s="155"/>
      <c r="BT182" s="155"/>
      <c r="BU182" s="155"/>
      <c r="BV182" s="155"/>
      <c r="BW182" s="155"/>
      <c r="BX182" s="155"/>
      <c r="BY182" s="17"/>
      <c r="BZ182" s="49"/>
    </row>
    <row r="183" spans="1:78" ht="46.5" x14ac:dyDescent="0.25">
      <c r="A183" s="26" t="s">
        <v>2634</v>
      </c>
      <c r="B183" s="26" t="s">
        <v>323</v>
      </c>
      <c r="C183" s="106" t="s">
        <v>827</v>
      </c>
      <c r="D183" s="28"/>
      <c r="E183" s="28"/>
      <c r="F183" s="29">
        <v>1650</v>
      </c>
      <c r="G183" s="30">
        <v>1</v>
      </c>
      <c r="H183" s="31" t="s">
        <v>6</v>
      </c>
      <c r="I183" s="32">
        <v>5</v>
      </c>
      <c r="J183" s="33">
        <v>8</v>
      </c>
      <c r="K183" s="32">
        <v>6</v>
      </c>
      <c r="L183" s="33">
        <v>4</v>
      </c>
      <c r="M183" s="32">
        <v>11</v>
      </c>
      <c r="N183" s="33">
        <v>21</v>
      </c>
      <c r="O183" s="29">
        <v>4.1000000000000396</v>
      </c>
      <c r="P183" s="37">
        <v>1.9666666666666499</v>
      </c>
      <c r="Q183" s="35">
        <v>67.660145581585695</v>
      </c>
      <c r="R183" s="36">
        <v>0.78007279079287195</v>
      </c>
      <c r="S183" s="37">
        <v>4</v>
      </c>
      <c r="T183" s="61">
        <v>-17.25</v>
      </c>
      <c r="U183" s="29">
        <v>-6.7</v>
      </c>
      <c r="V183" s="60">
        <v>-20.45</v>
      </c>
      <c r="W183" s="39"/>
      <c r="X183" s="62">
        <v>74</v>
      </c>
      <c r="Y183" s="29">
        <v>127</v>
      </c>
      <c r="Z183" s="87">
        <v>67</v>
      </c>
      <c r="AA183" s="26" t="s">
        <v>80</v>
      </c>
      <c r="AB183" s="41" t="s">
        <v>58</v>
      </c>
      <c r="AC183" s="42" t="str">
        <f>"" &amp; IF(AND(S183&lt;=-1.5,NOT(ISBLANK(AQ183))),"Z","")</f>
        <v/>
      </c>
      <c r="AD183" s="48" t="str">
        <f>IF(AND(ISNUMBER(BD183),VALUE(BD183)&gt;=3,VALUE(T183)&gt;=-0.5),IF(AND(VALUE(Q183)&gt;=94,VALUE(Q183)&lt;444), IF(VALUE(P183)&gt;=2,"***","**"),"*"),"")</f>
        <v/>
      </c>
      <c r="AE183" s="44"/>
      <c r="AF183" s="45"/>
      <c r="AG183" s="63" t="str">
        <f>IF(OR(F183&lt;1401,F183&gt;=1600),IF(AND(OR(AB183="*",AB183="***",AB183="E*",AB183="E***"),P183&gt;=2,T183&gt;-2.1),IF(AND(ISNUMBER(BD183),VALUE(BD183)&gt;2),"**","*"),""),"")</f>
        <v/>
      </c>
      <c r="AH183" s="30">
        <v>1</v>
      </c>
      <c r="AI183" s="62">
        <v>74</v>
      </c>
      <c r="AJ183" s="48" t="str">
        <f>IF(AND(S183&gt;=2,T183&gt;=0),IF(AND(ISNUMBER(BD183),VALUE(BD183)&gt;=3),IF(LEN(AQ183)&gt;0,"***","**"),"*"),"")</f>
        <v/>
      </c>
      <c r="AK183" s="42" t="str">
        <f>IF(AND(S183&gt;=3,AND(OR(AND(I183&lt;=7,I183-K183&gt;=3),AND(K183&lt;=7,K183-M183&gt;=3)),N183&lt;=4)),6,IF(S183&gt;=3,"3T",IF(AND(OR(AND(I183&lt;=7,I183-K183&gt;=3),AND(K183&lt;=7,K183-M183&gt;=3)),N183&lt;=4),"3P","")))</f>
        <v>3T</v>
      </c>
      <c r="AL183" s="63" t="str">
        <f>IF(OR(K183-M183&gt;=5,T183&gt;4.9,AND(K183-M183&gt;=1,T183&gt;5)),IF(P183&lt;-3,"***",IF(P183&lt;0,"**","*")),"")</f>
        <v/>
      </c>
      <c r="AM183" s="62">
        <v>74</v>
      </c>
      <c r="AN183" s="49" t="str">
        <f>IF(AND(OR(M183=1,M183=2,M183=3,M183=4),Q183&gt;=97.5),"G",IF(OR(AND(N183&lt;=3,M183&lt;8,T183&gt;-1.6,Q183&gt;=95,Q183&lt;300),AND(OR(M183=1,M183=2,M183=3),Q183&lt;97.5)),"GR",""))</f>
        <v/>
      </c>
      <c r="AO183" s="29">
        <v>-9</v>
      </c>
      <c r="AP183" s="28"/>
      <c r="AQ183" s="28"/>
      <c r="AR183" s="28"/>
      <c r="AS183" s="28"/>
      <c r="AT183" s="50" t="str">
        <f>IF(LEN(AN183)&gt;0,IF(AL183="**","$",IF(AL183="***",IF(LEN(AQ183)&gt;0,"$$$","$$"), "")), "")</f>
        <v/>
      </c>
      <c r="AU183" s="48" t="str">
        <f>CONCATENATE(IF(LEN(AN183)&gt;0,IF(AND(AD183="**",AB183="*"),IF(LEN(AQ183)&gt;0,"$$$","$$"),IF(AJ183="***","$$$",IF(AND(AJ183="**",AB183="*"),"$$",IF(AND(OR(AD183="**",AD183="***"),LEN(AQ183)&gt;0),"$$","")))),IF(AND(OR(AD183="**",AD183="***"),LEN(AQ183)&gt;0),"$$","")),IF(AND(T183&lt;2,AQ183="#"),"#",""))</f>
        <v/>
      </c>
      <c r="AV183" s="48" t="str">
        <f>IF(LEN(AN183)&gt;0,IF(AG183="**","$$",IF(AG183="***","$$$",IF(AD183="***",IF(OR(AB183="***",LEN(AQ183)&gt;0),"$$$",""),""))),"")</f>
        <v/>
      </c>
      <c r="AW183" s="26" t="s">
        <v>6</v>
      </c>
      <c r="AX183" s="74">
        <v>11</v>
      </c>
      <c r="AY183" s="65">
        <v>1122</v>
      </c>
      <c r="AZ183" s="24" t="s">
        <v>51</v>
      </c>
      <c r="BA183" s="29">
        <v>55.060145581585701</v>
      </c>
      <c r="BB183" s="53">
        <v>50.326812248252402</v>
      </c>
      <c r="BC183" s="54" t="s">
        <v>128</v>
      </c>
      <c r="BD183" s="29">
        <v>1</v>
      </c>
      <c r="BE183" s="55"/>
      <c r="BF183" s="55"/>
      <c r="BG183" s="55"/>
      <c r="BH183" s="55"/>
      <c r="BI183" s="188" t="s">
        <v>2650</v>
      </c>
      <c r="BJ183" s="68" t="s">
        <v>2645</v>
      </c>
      <c r="BK183" s="68" t="s">
        <v>1071</v>
      </c>
      <c r="BL183" s="69" t="s">
        <v>1153</v>
      </c>
      <c r="BM183" s="68" t="s">
        <v>1788</v>
      </c>
      <c r="BN183" s="68" t="s">
        <v>2638</v>
      </c>
      <c r="BO183" s="17"/>
      <c r="BP183" s="29">
        <v>127</v>
      </c>
      <c r="BQ183" s="29">
        <v>-9</v>
      </c>
      <c r="BR183" s="56">
        <v>97.15</v>
      </c>
      <c r="BS183" s="76" t="s">
        <v>126</v>
      </c>
      <c r="BT183" s="26"/>
      <c r="BU183" s="26"/>
      <c r="BV183" s="26"/>
      <c r="BW183" s="26"/>
      <c r="BX183" s="17"/>
      <c r="BY183" s="17"/>
      <c r="BZ183" s="49" t="str">
        <f>IF(AND(S183&gt;=3,AND(OR(AND(I183&lt;=7,I183-K183&gt;=3),AND(K183&lt;=7,K183-M183&gt;=3)),N183&lt;=4)),6,IF(S183&gt;=3,"3T",IF(AND(OR(AND(I183&lt;=7,I183-K183&gt;=3),AND(K183&lt;=7,K183-M183&gt;=3)),N183&lt;=4),"3P","")))</f>
        <v>3T</v>
      </c>
    </row>
    <row r="184" spans="1:78" ht="23.1" customHeight="1" x14ac:dyDescent="0.25">
      <c r="A184" s="162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BI184" s="155"/>
      <c r="BJ184" s="155"/>
      <c r="BK184" s="155"/>
      <c r="BL184" s="155"/>
      <c r="BM184" s="155"/>
      <c r="BN184" s="155"/>
      <c r="BO184" s="155"/>
      <c r="BP184" s="155"/>
      <c r="BQ184" s="155"/>
      <c r="BR184" s="155"/>
      <c r="BS184" s="155"/>
      <c r="BT184" s="155"/>
      <c r="BU184" s="155"/>
      <c r="BV184" s="155"/>
      <c r="BW184" s="155"/>
      <c r="BX184" s="155"/>
      <c r="BY184" s="17"/>
      <c r="BZ184" s="49"/>
    </row>
    <row r="185" spans="1:78" ht="46.5" x14ac:dyDescent="0.25">
      <c r="A185" s="26" t="s">
        <v>2634</v>
      </c>
      <c r="B185" s="26" t="s">
        <v>664</v>
      </c>
      <c r="C185" s="106" t="s">
        <v>349</v>
      </c>
      <c r="D185" s="28"/>
      <c r="E185" s="28"/>
      <c r="F185" s="29">
        <v>1650</v>
      </c>
      <c r="G185" s="30">
        <v>3</v>
      </c>
      <c r="H185" s="31" t="s">
        <v>221</v>
      </c>
      <c r="I185" s="70">
        <v>3</v>
      </c>
      <c r="J185" s="71">
        <v>1</v>
      </c>
      <c r="K185" s="32">
        <v>3</v>
      </c>
      <c r="L185" s="33">
        <v>1</v>
      </c>
      <c r="M185" s="32">
        <v>2</v>
      </c>
      <c r="N185" s="33">
        <v>0</v>
      </c>
      <c r="O185" s="29">
        <v>4.6500000000000297</v>
      </c>
      <c r="P185" s="29">
        <v>0.112500000000004</v>
      </c>
      <c r="Q185" s="36">
        <v>102.456798387289</v>
      </c>
      <c r="R185" s="36">
        <v>1.22839919364452</v>
      </c>
      <c r="S185" s="37">
        <v>0</v>
      </c>
      <c r="T185" s="38">
        <v>1.05</v>
      </c>
      <c r="U185" s="29">
        <v>-0.94999999999998896</v>
      </c>
      <c r="V185" s="29">
        <v>-4.9999999999990101E-2</v>
      </c>
      <c r="W185" s="39"/>
      <c r="X185" s="40">
        <v>74</v>
      </c>
      <c r="Y185" s="72">
        <v>128</v>
      </c>
      <c r="Z185" s="87">
        <v>70</v>
      </c>
      <c r="AA185" s="85" t="s">
        <v>252</v>
      </c>
      <c r="AB185" s="41" t="s">
        <v>101</v>
      </c>
      <c r="AC185" s="42" t="str">
        <f>"i" &amp; IF(AND(S185&lt;=-1.5,NOT(ISBLANK(AQ185))),"Z","")</f>
        <v>i</v>
      </c>
      <c r="AD185" s="43" t="str">
        <f>IF(AND(ISNUMBER(BD185),VALUE(BD185)&gt;=3,VALUE(T185)&gt;=-0.5),IF(AND(VALUE(Q185)&gt;=94,VALUE(Q185)&lt;444), IF(VALUE(P185)&gt;=2,"***","**"),"*"),"")</f>
        <v/>
      </c>
      <c r="AE185" s="44"/>
      <c r="AF185" s="45" t="s">
        <v>253</v>
      </c>
      <c r="AG185" s="46" t="str">
        <f>IF(OR(F185&lt;1401,F185&gt;=1600),IF(AND(OR(AB185="*",AB185="***",AB185="E*",AB185="E***"),P185&gt;=2,T185&gt;-2.1),IF(AND(ISNUMBER(BD185),VALUE(BD185)&gt;2),"**","*"),""),"")</f>
        <v/>
      </c>
      <c r="AH185" s="30">
        <v>3</v>
      </c>
      <c r="AI185" s="47">
        <v>74</v>
      </c>
      <c r="AJ185" s="48" t="str">
        <f>IF(AND(S185&gt;=2,T185&gt;=0),IF(AND(ISNUMBER(BD185),VALUE(BD185)&gt;=3),IF(LEN(AQ185)&gt;0,"***","**"),"*"),"")</f>
        <v/>
      </c>
      <c r="AK185" s="42" t="str">
        <f>IF(AND(S185&gt;=3,AND(OR(AND(I185&lt;=7,I185-K185&gt;=3),AND(K185&lt;=7,K185-M185&gt;=3)),N185&lt;=4)),6,IF(S185&gt;=3,"3T",IF(AND(OR(AND(I185&lt;=7,I185-K185&gt;=3),AND(K185&lt;=7,K185-M185&gt;=3)),N185&lt;=4),"3P","")))</f>
        <v/>
      </c>
      <c r="AL185" s="46" t="str">
        <f>IF(OR(K185-M185&gt;=5,T185&gt;4.9,AND(K185-M185&gt;=1,T185&gt;5)),IF(P185&lt;-3,"***",IF(P185&lt;0,"**","*")),"")</f>
        <v/>
      </c>
      <c r="AM185" s="40">
        <v>74</v>
      </c>
      <c r="AN185" s="135" t="str">
        <f>IF(AND(OR(M185=1,M185=2,M185=3,M185=4),Q185&gt;=97.5),"G",IF(OR(AND(N185&lt;=3,M185&lt;8,T185&gt;-1.6,Q185&gt;=95,Q185&lt;300),AND(OR(M185=1,M185=2,M185=3),Q185&lt;97.5)),"GR",""))</f>
        <v>G</v>
      </c>
      <c r="AO185" s="29">
        <v>0</v>
      </c>
      <c r="AP185" s="28"/>
      <c r="AQ185" s="28"/>
      <c r="AR185" s="28"/>
      <c r="AS185" s="28"/>
      <c r="AT185" s="50" t="str">
        <f>IF(LEN(AN185)&gt;0,IF(AL185="**","$",IF(AL185="***",IF(LEN(AQ185)&gt;0,"$$$","$$"), "")), "")</f>
        <v/>
      </c>
      <c r="AU185" s="48" t="str">
        <f>CONCATENATE(IF(LEN(AN185)&gt;0,IF(AND(AD185="**",AB185="*"),IF(LEN(AQ185)&gt;0,"$$$","$$"),IF(AJ185="***","$$$",IF(AND(AJ185="**",AB185="*"),"$$",IF(AND(OR(AD185="**",AD185="***"),LEN(AQ185)&gt;0),"$$","")))),IF(AND(OR(AD185="**",AD185="***"),LEN(AQ185)&gt;0),"$$","")),IF(AND(T185&lt;2,AQ185="#"),"#",""))</f>
        <v/>
      </c>
      <c r="AV185" s="48" t="str">
        <f>IF(LEN(AN185)&gt;0,IF(AG185="**","$$",IF(AG185="***","$$$",IF(AD185="***",IF(OR(AB185="***",LEN(AQ185)&gt;0),"$$$",""),""))),"")</f>
        <v/>
      </c>
      <c r="AW185" s="26" t="s">
        <v>221</v>
      </c>
      <c r="AX185" s="64">
        <v>34</v>
      </c>
      <c r="AY185" s="52">
        <v>1144</v>
      </c>
      <c r="AZ185" s="24" t="s">
        <v>51</v>
      </c>
      <c r="BA185" s="29">
        <v>98.056798387289007</v>
      </c>
      <c r="BB185" s="136">
        <v>92.396131720622407</v>
      </c>
      <c r="BC185" s="54" t="s">
        <v>1434</v>
      </c>
      <c r="BD185" s="29">
        <v>1</v>
      </c>
      <c r="BE185" s="55"/>
      <c r="BF185" s="55"/>
      <c r="BG185" s="55"/>
      <c r="BH185" s="55"/>
      <c r="BI185" s="188" t="s">
        <v>2651</v>
      </c>
      <c r="BJ185" s="68" t="s">
        <v>1158</v>
      </c>
      <c r="BK185" s="69" t="s">
        <v>2652</v>
      </c>
      <c r="BL185" s="69" t="s">
        <v>1153</v>
      </c>
      <c r="BM185" s="68" t="s">
        <v>2639</v>
      </c>
      <c r="BN185" s="68"/>
      <c r="BO185" s="17"/>
      <c r="BP185" s="29">
        <v>128</v>
      </c>
      <c r="BQ185" s="29">
        <v>0</v>
      </c>
      <c r="BR185" s="56">
        <v>102.9</v>
      </c>
      <c r="BS185" s="57" t="s">
        <v>61</v>
      </c>
      <c r="BT185" s="26"/>
      <c r="BU185" s="26"/>
      <c r="BV185" s="26"/>
      <c r="BW185" s="26"/>
      <c r="BX185" s="17"/>
      <c r="BY185" s="17"/>
      <c r="BZ185" s="49" t="str">
        <f>IF(AND(S185&gt;=3,AND(OR(AND(I185&lt;=7,I185-K185&gt;=3),AND(K185&lt;=7,K185-M185&gt;=3)),N185&lt;=4)),6,IF(S185&gt;=3,"3T",IF(AND(OR(AND(I185&lt;=7,I185-K185&gt;=3),AND(K185&lt;=7,K185-M185&gt;=3)),N185&lt;=4),"3P","")))</f>
        <v/>
      </c>
    </row>
    <row r="186" spans="1:78" ht="46.5" x14ac:dyDescent="0.25">
      <c r="A186" s="26" t="s">
        <v>2634</v>
      </c>
      <c r="B186" s="26" t="s">
        <v>490</v>
      </c>
      <c r="C186" s="106" t="s">
        <v>827</v>
      </c>
      <c r="D186" s="28"/>
      <c r="E186" s="28"/>
      <c r="F186" s="29">
        <v>1650</v>
      </c>
      <c r="G186" s="30">
        <v>11</v>
      </c>
      <c r="H186" s="31" t="s">
        <v>6</v>
      </c>
      <c r="I186" s="59">
        <v>1</v>
      </c>
      <c r="J186" s="33">
        <v>0</v>
      </c>
      <c r="K186" s="59">
        <v>1</v>
      </c>
      <c r="L186" s="33">
        <v>0</v>
      </c>
      <c r="M186" s="59">
        <v>12</v>
      </c>
      <c r="N186" s="33">
        <v>12</v>
      </c>
      <c r="O186" s="29">
        <v>-0.64999999999997704</v>
      </c>
      <c r="P186" s="37">
        <v>-3.4699999999999598</v>
      </c>
      <c r="Q186" s="86">
        <v>80.066082442302502</v>
      </c>
      <c r="R186" s="86">
        <v>-0.51695877884874597</v>
      </c>
      <c r="S186" s="37">
        <v>0</v>
      </c>
      <c r="T186" s="34">
        <v>-11.75</v>
      </c>
      <c r="U186" s="29">
        <v>1.35</v>
      </c>
      <c r="V186" s="60">
        <v>-8.1000000000000103</v>
      </c>
      <c r="W186" s="39" t="s">
        <v>79</v>
      </c>
      <c r="X186" s="62">
        <v>79</v>
      </c>
      <c r="Y186" s="29">
        <v>135</v>
      </c>
      <c r="Z186" s="29">
        <v>14</v>
      </c>
      <c r="AA186" s="109" t="s">
        <v>119</v>
      </c>
      <c r="AB186" s="41" t="s">
        <v>32</v>
      </c>
      <c r="AC186" s="42" t="str">
        <f>"" &amp; IF(AND(S186&lt;=-1.5,NOT(ISBLANK(AQ186))),"Z","")</f>
        <v/>
      </c>
      <c r="AD186" s="48" t="str">
        <f>IF(AND(ISNUMBER(BD186),VALUE(BD186)&gt;=3,VALUE(T186)&gt;=-0.5),IF(AND(VALUE(Q186)&gt;=94,VALUE(Q186)&lt;444), IF(VALUE(P186)&gt;=2,"***","**"),"*"),"")</f>
        <v/>
      </c>
      <c r="AE186" s="44"/>
      <c r="AF186" s="45"/>
      <c r="AG186" s="63" t="str">
        <f>IF(OR(F186&lt;1401,F186&gt;=1600),IF(AND(OR(AB186="*",AB186="***",AB186="E*",AB186="E***"),P186&gt;=2,T186&gt;-2.1),IF(AND(ISNUMBER(BD186),VALUE(BD186)&gt;2),"**","*"),""),"")</f>
        <v/>
      </c>
      <c r="AH186" s="30">
        <v>11</v>
      </c>
      <c r="AI186" s="62">
        <v>79</v>
      </c>
      <c r="AJ186" s="48" t="str">
        <f>IF(AND(S186&gt;=2,T186&gt;=0),IF(AND(ISNUMBER(BD186),VALUE(BD186)&gt;=3),IF(LEN(AQ186)&gt;0,"***","**"),"*"),"")</f>
        <v/>
      </c>
      <c r="AK186" s="42" t="str">
        <f>IF(AND(S186&gt;=3,AND(OR(AND(I186&lt;=7,I186-K186&gt;=3),AND(K186&lt;=7,K186-M186&gt;=3)),N186&lt;=4)),6,IF(S186&gt;=3,"3T",IF(AND(OR(AND(I186&lt;=7,I186-K186&gt;=3),AND(K186&lt;=7,K186-M186&gt;=3)),N186&lt;=4),"3P","")))</f>
        <v/>
      </c>
      <c r="AL186" s="63" t="str">
        <f>IF(OR(K186-M186&gt;=5,T186&gt;4.9,AND(K186-M186&gt;=1,T186&gt;5)),IF(P186&lt;-3,"***",IF(P186&lt;0,"**","*")),"")</f>
        <v/>
      </c>
      <c r="AM186" s="62">
        <v>79</v>
      </c>
      <c r="AN186" s="49" t="str">
        <f>IF(AND(OR(M186=1,M186=2,M186=3,M186=4),Q186&gt;=97.5),"G",IF(OR(AND(N186&lt;=3,M186&lt;8,T186&gt;-1.6,Q186&gt;=95,Q186&lt;300),AND(OR(M186=1,M186=2,M186=3),Q186&lt;97.5)),"GR",""))</f>
        <v/>
      </c>
      <c r="AO186" s="29">
        <v>-1</v>
      </c>
      <c r="AP186" s="28"/>
      <c r="AQ186" s="28"/>
      <c r="AR186" s="28"/>
      <c r="AS186" s="28"/>
      <c r="AT186" s="50" t="str">
        <f>IF(LEN(AN186)&gt;0,IF(AL186="**","$",IF(AL186="***",IF(LEN(AQ186)&gt;0,"$$$","$$"), "")), "")</f>
        <v/>
      </c>
      <c r="AU186" s="48" t="str">
        <f>CONCATENATE(IF(LEN(AN186)&gt;0,IF(AND(AD186="**",AB186="*"),IF(LEN(AQ186)&gt;0,"$$$","$$"),IF(AJ186="***","$$$",IF(AND(AJ186="**",AB186="*"),"$$",IF(AND(OR(AD186="**",AD186="***"),LEN(AQ186)&gt;0),"$$","")))),IF(AND(OR(AD186="**",AD186="***"),LEN(AQ186)&gt;0),"$$","")),IF(AND(T186&lt;2,AQ186="#"),"#",""))</f>
        <v/>
      </c>
      <c r="AV186" s="48" t="str">
        <f>IF(LEN(AN186)&gt;0,IF(AG186="**","$$",IF(AG186="***","$$$",IF(AD186="***",IF(OR(AB186="***",LEN(AQ186)&gt;0),"$$$",""),""))),"")</f>
        <v/>
      </c>
      <c r="AW186" s="26" t="s">
        <v>6</v>
      </c>
      <c r="AX186" s="51">
        <v>25</v>
      </c>
      <c r="AY186" s="65">
        <v>1154</v>
      </c>
      <c r="AZ186" s="24" t="s">
        <v>51</v>
      </c>
      <c r="BA186" s="29">
        <v>71.466082442302493</v>
      </c>
      <c r="BB186" s="53">
        <v>70.466082442302493</v>
      </c>
      <c r="BC186" s="54" t="s">
        <v>2653</v>
      </c>
      <c r="BD186" s="29">
        <v>1</v>
      </c>
      <c r="BE186" s="55"/>
      <c r="BF186" s="55"/>
      <c r="BG186" s="55"/>
      <c r="BH186" s="55"/>
      <c r="BI186" s="190" t="s">
        <v>1068</v>
      </c>
      <c r="BJ186" s="69" t="s">
        <v>1069</v>
      </c>
      <c r="BK186" s="68" t="s">
        <v>366</v>
      </c>
      <c r="BL186" s="68" t="s">
        <v>1048</v>
      </c>
      <c r="BM186" s="68" t="s">
        <v>1070</v>
      </c>
      <c r="BN186" s="68" t="s">
        <v>1071</v>
      </c>
      <c r="BO186" s="17"/>
      <c r="BP186" s="29">
        <v>135</v>
      </c>
      <c r="BQ186" s="29">
        <v>-1</v>
      </c>
      <c r="BR186" s="56">
        <v>98.6</v>
      </c>
      <c r="BS186" s="57" t="s">
        <v>223</v>
      </c>
      <c r="BT186" s="26"/>
      <c r="BU186" s="26"/>
      <c r="BV186" s="26"/>
      <c r="BW186" s="26" t="s">
        <v>79</v>
      </c>
      <c r="BX186" s="17"/>
      <c r="BY186" s="17"/>
      <c r="BZ186" s="49" t="str">
        <f>IF(AND(S186&gt;=3,AND(OR(AND(I186&lt;=7,I186-K186&gt;=3),AND(K186&lt;=7,K186-M186&gt;=3)),N186&lt;=4)),6,IF(S186&gt;=3,"3T",IF(AND(OR(AND(I186&lt;=7,I186-K186&gt;=3),AND(K186&lt;=7,K186-M186&gt;=3)),N186&lt;=4),"3P","")))</f>
        <v/>
      </c>
    </row>
    <row r="187" spans="1:78" ht="21.95" customHeight="1" x14ac:dyDescent="0.25">
      <c r="A187" s="162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BI187" s="155"/>
      <c r="BJ187" s="155"/>
      <c r="BK187" s="155"/>
      <c r="BL187" s="155"/>
      <c r="BM187" s="155"/>
      <c r="BN187" s="155"/>
      <c r="BO187" s="155"/>
      <c r="BP187" s="155"/>
      <c r="BQ187" s="155"/>
      <c r="BR187" s="155"/>
      <c r="BS187" s="155"/>
      <c r="BT187" s="155"/>
      <c r="BU187" s="155"/>
      <c r="BV187" s="155"/>
      <c r="BW187" s="155"/>
      <c r="BX187" s="155"/>
      <c r="BY187" s="17"/>
      <c r="BZ187" s="49"/>
    </row>
    <row r="188" spans="1:78" ht="46.5" x14ac:dyDescent="0.25">
      <c r="A188" s="26" t="s">
        <v>2634</v>
      </c>
      <c r="B188" s="138" t="s">
        <v>1027</v>
      </c>
      <c r="C188" s="106" t="s">
        <v>827</v>
      </c>
      <c r="D188" s="28"/>
      <c r="E188" s="28"/>
      <c r="F188" s="29">
        <v>1650</v>
      </c>
      <c r="G188" s="30">
        <v>1</v>
      </c>
      <c r="H188" s="31" t="s">
        <v>6</v>
      </c>
      <c r="I188" s="32">
        <v>3</v>
      </c>
      <c r="J188" s="33">
        <v>3</v>
      </c>
      <c r="K188" s="32">
        <v>3</v>
      </c>
      <c r="L188" s="33">
        <v>2</v>
      </c>
      <c r="M188" s="32">
        <v>5</v>
      </c>
      <c r="N188" s="33">
        <v>2</v>
      </c>
      <c r="O188" s="29">
        <v>-3.44999999999999</v>
      </c>
      <c r="P188" s="29">
        <v>-0.62499999999998201</v>
      </c>
      <c r="Q188" s="35">
        <v>98.362398547314001</v>
      </c>
      <c r="R188" s="36">
        <v>0.53119927365706598</v>
      </c>
      <c r="S188" s="37">
        <v>1</v>
      </c>
      <c r="T188" s="38">
        <v>0</v>
      </c>
      <c r="U188" s="29">
        <v>2.4</v>
      </c>
      <c r="V188" s="29">
        <v>2.4500000000000099</v>
      </c>
      <c r="W188" s="39"/>
      <c r="X188" s="40">
        <v>79</v>
      </c>
      <c r="Y188" s="72">
        <v>132</v>
      </c>
      <c r="Z188" s="87">
        <v>63</v>
      </c>
      <c r="AA188" s="85" t="s">
        <v>252</v>
      </c>
      <c r="AB188" s="41" t="s">
        <v>101</v>
      </c>
      <c r="AC188" s="42" t="str">
        <f>"i" &amp; IF(AND(S188&lt;=-1.5,NOT(ISBLANK(AQ188))),"Z","")</f>
        <v>i</v>
      </c>
      <c r="AD188" s="43" t="str">
        <f>IF(AND(ISNUMBER(BD188),VALUE(BD188)&gt;=3,VALUE(T188)&gt;=-0.5),IF(AND(VALUE(Q188)&gt;=94,VALUE(Q188)&lt;444), IF(VALUE(P188)&gt;=2,"***","**"),"*"),"")</f>
        <v/>
      </c>
      <c r="AE188" s="44"/>
      <c r="AF188" s="45"/>
      <c r="AG188" s="46" t="str">
        <f>IF(OR(F188&lt;1401,F188&gt;=1600),IF(AND(OR(AB188="*",AB188="***",AB188="E*",AB188="E***"),P188&gt;=2,T188&gt;-2.1),IF(AND(ISNUMBER(BD188),VALUE(BD188)&gt;2),"**","*"),""),"")</f>
        <v/>
      </c>
      <c r="AH188" s="30">
        <v>1</v>
      </c>
      <c r="AI188" s="47">
        <v>79</v>
      </c>
      <c r="AJ188" s="48" t="str">
        <f>IF(AND(S188&gt;=2,T188&gt;=0),IF(AND(ISNUMBER(BD188),VALUE(BD188)&gt;=3),IF(LEN(AQ188)&gt;0,"***","**"),"*"),"")</f>
        <v/>
      </c>
      <c r="AK188" s="42" t="str">
        <f>IF(AND(S188&gt;=3,AND(OR(AND(I188&lt;=7,I188-K188&gt;=3),AND(K188&lt;=7,K188-M188&gt;=3)),N188&lt;=4)),6,IF(S188&gt;=3,"3T",IF(AND(OR(AND(I188&lt;=7,I188-K188&gt;=3),AND(K188&lt;=7,K188-M188&gt;=3)),N188&lt;=4),"3P","")))</f>
        <v/>
      </c>
      <c r="AL188" s="46" t="str">
        <f>IF(OR(K188-M188&gt;=5,T188&gt;4.9,AND(K188-M188&gt;=1,T188&gt;5)),IF(P188&lt;-3,"***",IF(P188&lt;0,"**","*")),"")</f>
        <v/>
      </c>
      <c r="AM188" s="40">
        <v>79</v>
      </c>
      <c r="AN188" s="81" t="str">
        <f>IF(AND(OR(M188=1,M188=2,M188=3,M188=4),Q188&gt;=97.5),"G",IF(OR(AND(N188&lt;=3,M188&lt;8,T188&gt;-1.6,Q188&gt;=95,Q188&lt;300),AND(OR(M188=1,M188=2,M188=3),Q188&lt;97.5)),"GR",""))</f>
        <v>GR</v>
      </c>
      <c r="AO188" s="29">
        <v>0</v>
      </c>
      <c r="AP188" s="28"/>
      <c r="AQ188" s="28"/>
      <c r="AR188" s="28"/>
      <c r="AS188" s="28"/>
      <c r="AT188" s="50" t="str">
        <f>IF(LEN(AN188)&gt;0,IF(AL188="**","$",IF(AL188="***",IF(LEN(AQ188)&gt;0,"$$$","$$"), "")), "")</f>
        <v/>
      </c>
      <c r="AU188" s="48" t="str">
        <f>CONCATENATE(IF(LEN(AN188)&gt;0,IF(AND(AD188="**",AB188="*"),IF(LEN(AQ188)&gt;0,"$$$","$$"),IF(AJ188="***","$$$",IF(AND(AJ188="**",AB188="*"),"$$",IF(AND(OR(AD188="**",AD188="***"),LEN(AQ188)&gt;0),"$$","")))),IF(AND(OR(AD188="**",AD188="***"),LEN(AQ188)&gt;0),"$$","")),IF(AND(T188&lt;2,AQ188="#"),"#",""))</f>
        <v/>
      </c>
      <c r="AV188" s="48" t="str">
        <f>IF(LEN(AN188)&gt;0,IF(AG188="**","$$",IF(AG188="***","$$$",IF(AD188="***",IF(OR(AB188="***",LEN(AQ188)&gt;0),"$$$",""),""))),"")</f>
        <v/>
      </c>
      <c r="AW188" s="26" t="s">
        <v>6</v>
      </c>
      <c r="AX188" s="51">
        <v>17</v>
      </c>
      <c r="AY188" s="79">
        <v>1169</v>
      </c>
      <c r="AZ188" s="24" t="s">
        <v>51</v>
      </c>
      <c r="BA188" s="29">
        <v>93.562398547314103</v>
      </c>
      <c r="BB188" s="53">
        <v>90.610398547314105</v>
      </c>
      <c r="BC188" s="54" t="s">
        <v>732</v>
      </c>
      <c r="BD188" s="29">
        <v>1</v>
      </c>
      <c r="BE188" s="55"/>
      <c r="BF188" s="55"/>
      <c r="BG188" s="55"/>
      <c r="BH188" s="55"/>
      <c r="BI188" s="190" t="s">
        <v>2654</v>
      </c>
      <c r="BJ188" s="68" t="s">
        <v>1069</v>
      </c>
      <c r="BK188" s="68" t="s">
        <v>2655</v>
      </c>
      <c r="BL188" s="68" t="s">
        <v>2638</v>
      </c>
      <c r="BM188" s="68" t="s">
        <v>1153</v>
      </c>
      <c r="BN188" s="68"/>
      <c r="BO188" s="17"/>
      <c r="BP188" s="29">
        <v>132</v>
      </c>
      <c r="BQ188" s="29">
        <v>0</v>
      </c>
      <c r="BR188" s="56">
        <v>93.4</v>
      </c>
      <c r="BS188" s="76" t="s">
        <v>88</v>
      </c>
      <c r="BT188" s="26"/>
      <c r="BU188" s="26"/>
      <c r="BV188" s="26"/>
      <c r="BW188" s="26"/>
      <c r="BX188" s="17"/>
      <c r="BY188" s="17"/>
      <c r="BZ188" s="49" t="str">
        <f>IF(AND(S188&gt;=3,AND(OR(AND(I188&lt;=7,I188-K188&gt;=3),AND(K188&lt;=7,K188-M188&gt;=3)),N188&lt;=4)),6,IF(S188&gt;=3,"3T",IF(AND(OR(AND(I188&lt;=7,I188-K188&gt;=3),AND(K188&lt;=7,K188-M188&gt;=3)),N188&lt;=4),"3P","")))</f>
        <v/>
      </c>
    </row>
    <row r="189" spans="1:78" ht="18.75" customHeight="1" x14ac:dyDescent="0.25">
      <c r="A189" s="17"/>
      <c r="B189" s="164" t="s">
        <v>51</v>
      </c>
      <c r="C189" s="164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65" t="s">
        <v>58</v>
      </c>
      <c r="R189" s="165"/>
      <c r="S189" s="17"/>
      <c r="T189" s="121" t="s">
        <v>176</v>
      </c>
      <c r="U189" s="17"/>
      <c r="V189" s="17"/>
      <c r="W189" s="17"/>
      <c r="X189" s="91">
        <v>79</v>
      </c>
      <c r="Y189" s="92" t="s">
        <v>146</v>
      </c>
      <c r="Z189" s="95">
        <v>18</v>
      </c>
      <c r="AA189" s="94">
        <v>1</v>
      </c>
      <c r="AB189" s="17"/>
      <c r="AC189" s="17"/>
      <c r="AD189" s="17"/>
      <c r="AE189" s="17"/>
      <c r="AF189" s="17"/>
      <c r="AG189" s="17"/>
      <c r="AH189" s="17"/>
      <c r="AI189" s="91">
        <v>79</v>
      </c>
      <c r="AJ189" s="17"/>
      <c r="AK189" s="17"/>
      <c r="AL189" s="17"/>
      <c r="AM189" s="91">
        <v>79</v>
      </c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66">
        <v>0</v>
      </c>
      <c r="AY189" s="95">
        <v>1172</v>
      </c>
      <c r="AZ189" s="17"/>
      <c r="BA189" s="17"/>
      <c r="BB189" s="17"/>
      <c r="BC189" s="17"/>
      <c r="BD189" s="17"/>
      <c r="BE189" s="17"/>
      <c r="BF189" s="17"/>
      <c r="BG189" s="17"/>
      <c r="BH189" s="17"/>
      <c r="BI189" s="187"/>
      <c r="BJ189" s="17"/>
      <c r="BK189" s="17"/>
      <c r="BL189" s="17"/>
      <c r="BM189" s="17"/>
      <c r="BN189" s="17"/>
      <c r="BO189" s="17"/>
      <c r="BP189" s="92" t="s">
        <v>146</v>
      </c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</row>
    <row r="190" spans="1:78" x14ac:dyDescent="0.25">
      <c r="A190" s="17"/>
      <c r="B190" s="164"/>
      <c r="C190" s="164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68" t="s">
        <v>2656</v>
      </c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  <c r="AC190" s="168"/>
      <c r="AD190" s="168"/>
      <c r="AE190" s="168"/>
      <c r="AF190" s="168"/>
      <c r="AG190" s="168"/>
      <c r="AH190" s="168"/>
      <c r="AI190" s="168"/>
      <c r="AJ190" s="168"/>
      <c r="AK190" s="168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67"/>
      <c r="AY190" s="96" t="s">
        <v>412</v>
      </c>
      <c r="AZ190" s="17"/>
      <c r="BA190" s="17"/>
      <c r="BB190" s="17"/>
      <c r="BC190" s="17"/>
      <c r="BD190" s="17"/>
      <c r="BE190" s="17"/>
      <c r="BF190" s="17"/>
      <c r="BG190" s="17"/>
      <c r="BH190" s="17"/>
      <c r="BI190" s="18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</row>
    <row r="191" spans="1:78" ht="30" customHeight="1" x14ac:dyDescent="0.25">
      <c r="A191" s="172" t="s">
        <v>2657</v>
      </c>
      <c r="B191" s="153"/>
      <c r="C191" s="153"/>
      <c r="D191" s="153"/>
      <c r="E191" s="153"/>
      <c r="F191" s="153"/>
      <c r="G191" s="153"/>
      <c r="H191" s="153"/>
      <c r="I191" s="153"/>
      <c r="J191" s="153"/>
      <c r="K191" s="153"/>
      <c r="L191" s="153"/>
      <c r="M191" s="153"/>
      <c r="N191" s="153"/>
      <c r="O191" s="153"/>
      <c r="P191" s="153"/>
      <c r="Q191" s="153"/>
      <c r="R191" s="153"/>
      <c r="S191" s="153"/>
      <c r="T191" s="153"/>
      <c r="U191" s="153"/>
      <c r="V191" s="153"/>
      <c r="W191" s="153"/>
      <c r="X191" s="153"/>
      <c r="Y191" s="153"/>
      <c r="Z191" s="153"/>
      <c r="AA191" s="153"/>
      <c r="AB191" s="153"/>
      <c r="AC191" s="153"/>
      <c r="AD191" s="153"/>
      <c r="AE191" s="153"/>
      <c r="AF191" s="153"/>
      <c r="AG191" s="153"/>
      <c r="AH191" s="153"/>
      <c r="AI191" s="153"/>
      <c r="AJ191" s="153"/>
      <c r="AK191" s="153"/>
      <c r="AL191" s="153"/>
      <c r="AM191" s="153"/>
      <c r="AN191" s="153"/>
      <c r="AO191" s="153"/>
      <c r="AP191" s="153"/>
      <c r="AQ191" s="153"/>
      <c r="AR191" s="153"/>
      <c r="AS191" s="153"/>
      <c r="AT191" s="153"/>
      <c r="AU191" s="153"/>
      <c r="AV191" s="153"/>
      <c r="AW191" s="153"/>
      <c r="AX191" s="153"/>
      <c r="AY191" s="153"/>
      <c r="AZ191" s="153"/>
      <c r="BA191" s="153"/>
      <c r="BB191" s="153"/>
      <c r="BC191" s="153"/>
      <c r="BD191" s="153"/>
      <c r="BE191" s="153"/>
      <c r="BF191" s="153"/>
      <c r="BG191" s="153"/>
      <c r="BH191" s="153"/>
      <c r="BI191" s="153"/>
      <c r="BJ191" s="153"/>
      <c r="BK191" s="153"/>
      <c r="BL191" s="153"/>
      <c r="BM191" s="153"/>
      <c r="BN191" s="153"/>
      <c r="BO191" s="153"/>
      <c r="BP191" s="153"/>
      <c r="BQ191" s="153"/>
      <c r="BR191" s="153"/>
      <c r="BS191" s="153"/>
      <c r="BT191" s="153"/>
      <c r="BU191" s="153"/>
      <c r="BV191" s="153"/>
      <c r="BW191" s="153"/>
      <c r="BX191" s="153"/>
      <c r="BY191" s="17"/>
      <c r="BZ191" s="17"/>
    </row>
    <row r="192" spans="1:78" x14ac:dyDescent="0.25">
      <c r="A192" s="18" t="s">
        <v>1</v>
      </c>
      <c r="B192" s="18" t="s">
        <v>2</v>
      </c>
      <c r="C192" s="18" t="s">
        <v>3</v>
      </c>
      <c r="D192" s="19"/>
      <c r="E192" s="19"/>
      <c r="F192" s="18" t="s">
        <v>4</v>
      </c>
      <c r="G192" s="20" t="s">
        <v>5</v>
      </c>
      <c r="H192" s="21" t="s">
        <v>6</v>
      </c>
      <c r="I192" s="154" t="s">
        <v>7</v>
      </c>
      <c r="J192" s="155"/>
      <c r="K192" s="155"/>
      <c r="L192" s="155"/>
      <c r="M192" s="155"/>
      <c r="N192" s="155"/>
      <c r="O192" s="21" t="s">
        <v>8</v>
      </c>
      <c r="P192" s="21" t="s">
        <v>9</v>
      </c>
      <c r="Q192" s="22" t="s">
        <v>10</v>
      </c>
      <c r="R192" s="22" t="s">
        <v>11</v>
      </c>
      <c r="S192" s="21" t="s">
        <v>12</v>
      </c>
      <c r="T192" s="21" t="s">
        <v>13</v>
      </c>
      <c r="U192" s="21" t="s">
        <v>14</v>
      </c>
      <c r="V192" s="21" t="s">
        <v>15</v>
      </c>
      <c r="W192" s="23" t="s">
        <v>16</v>
      </c>
      <c r="X192" s="21" t="s">
        <v>17</v>
      </c>
      <c r="Y192" s="21" t="s">
        <v>18</v>
      </c>
      <c r="Z192" s="21" t="s">
        <v>19</v>
      </c>
      <c r="AA192" s="21" t="s">
        <v>20</v>
      </c>
      <c r="AB192" s="21" t="s">
        <v>21</v>
      </c>
      <c r="AC192" s="21" t="s">
        <v>22</v>
      </c>
      <c r="AD192" s="21" t="s">
        <v>23</v>
      </c>
      <c r="AE192" s="21" t="s">
        <v>24</v>
      </c>
      <c r="AF192" s="21" t="s">
        <v>25</v>
      </c>
      <c r="AG192" s="21" t="s">
        <v>26</v>
      </c>
      <c r="AH192" s="21" t="s">
        <v>5</v>
      </c>
      <c r="AI192" s="21" t="s">
        <v>17</v>
      </c>
      <c r="AJ192" s="21" t="s">
        <v>27</v>
      </c>
      <c r="AK192" s="21" t="s">
        <v>28</v>
      </c>
      <c r="AL192" s="21" t="s">
        <v>29</v>
      </c>
      <c r="AM192" s="21" t="s">
        <v>17</v>
      </c>
      <c r="AN192" s="21" t="s">
        <v>30</v>
      </c>
      <c r="AO192" s="21" t="s">
        <v>31</v>
      </c>
      <c r="AP192" s="21" t="s">
        <v>32</v>
      </c>
      <c r="AQ192" s="21" t="s">
        <v>33</v>
      </c>
      <c r="AR192" s="21" t="s">
        <v>34</v>
      </c>
      <c r="AS192" s="21" t="s">
        <v>35</v>
      </c>
      <c r="AT192" s="21" t="s">
        <v>36</v>
      </c>
      <c r="AU192" s="21" t="s">
        <v>37</v>
      </c>
      <c r="AV192" s="21" t="s">
        <v>38</v>
      </c>
      <c r="AW192" s="21" t="s">
        <v>6</v>
      </c>
      <c r="AX192" s="21" t="s">
        <v>39</v>
      </c>
      <c r="AY192" s="21" t="s">
        <v>40</v>
      </c>
      <c r="AZ192" s="24" t="s">
        <v>41</v>
      </c>
      <c r="BA192" s="21" t="s">
        <v>42</v>
      </c>
      <c r="BB192" s="21" t="s">
        <v>43</v>
      </c>
      <c r="BC192" s="21" t="s">
        <v>44</v>
      </c>
      <c r="BD192" s="21" t="s">
        <v>45</v>
      </c>
      <c r="BE192" s="21" t="s">
        <v>46</v>
      </c>
      <c r="BF192" s="21" t="s">
        <v>47</v>
      </c>
      <c r="BG192" s="21" t="s">
        <v>48</v>
      </c>
      <c r="BH192" s="21" t="s">
        <v>49</v>
      </c>
      <c r="BI192" s="186"/>
      <c r="BJ192" s="25"/>
      <c r="BK192" s="25"/>
      <c r="BL192" s="25"/>
      <c r="BM192" s="25"/>
      <c r="BN192" s="25"/>
      <c r="BO192" s="25"/>
      <c r="BP192" s="21" t="s">
        <v>18</v>
      </c>
      <c r="BQ192" s="21" t="s">
        <v>31</v>
      </c>
      <c r="BR192" s="21" t="s">
        <v>50</v>
      </c>
      <c r="BS192" s="21" t="s">
        <v>51</v>
      </c>
      <c r="BT192" s="25"/>
      <c r="BU192" s="25"/>
      <c r="BV192" s="21" t="s">
        <v>24</v>
      </c>
      <c r="BW192" s="21" t="s">
        <v>16</v>
      </c>
      <c r="BX192" s="21" t="s">
        <v>52</v>
      </c>
      <c r="BY192" s="21" t="s">
        <v>53</v>
      </c>
      <c r="BZ192" s="21" t="s">
        <v>28</v>
      </c>
    </row>
    <row r="193" spans="1:78" ht="46.5" x14ac:dyDescent="0.25">
      <c r="A193" s="26" t="s">
        <v>2658</v>
      </c>
      <c r="B193" s="26" t="s">
        <v>2384</v>
      </c>
      <c r="C193" s="106" t="s">
        <v>717</v>
      </c>
      <c r="D193" s="28"/>
      <c r="E193" s="28"/>
      <c r="F193" s="29">
        <v>1200</v>
      </c>
      <c r="G193" s="30">
        <v>6</v>
      </c>
      <c r="H193" s="31" t="s">
        <v>6</v>
      </c>
      <c r="I193" s="32">
        <v>9</v>
      </c>
      <c r="J193" s="33">
        <v>7</v>
      </c>
      <c r="K193" s="32">
        <v>9</v>
      </c>
      <c r="L193" s="33">
        <v>6</v>
      </c>
      <c r="M193" s="32">
        <v>8</v>
      </c>
      <c r="N193" s="33">
        <v>4</v>
      </c>
      <c r="O193" s="29">
        <v>0.35000000000000098</v>
      </c>
      <c r="P193" s="29">
        <v>0.22999999999998999</v>
      </c>
      <c r="Q193" s="35">
        <v>93.874900577272498</v>
      </c>
      <c r="R193" s="36">
        <v>0.637450288636217</v>
      </c>
      <c r="S193" s="37">
        <v>1</v>
      </c>
      <c r="T193" s="38">
        <v>2</v>
      </c>
      <c r="U193" s="29">
        <v>-1.05</v>
      </c>
      <c r="V193" s="29">
        <v>0.44999999999999901</v>
      </c>
      <c r="W193" s="39" t="s">
        <v>79</v>
      </c>
      <c r="X193" s="40">
        <v>64</v>
      </c>
      <c r="Y193" s="29">
        <v>120</v>
      </c>
      <c r="Z193" s="17"/>
      <c r="AA193" s="26" t="s">
        <v>57</v>
      </c>
      <c r="AB193" s="41" t="s">
        <v>58</v>
      </c>
      <c r="AC193" s="42" t="str">
        <f>"" &amp; IF(AND(S193&lt;=-1.5,NOT(ISBLANK(AQ193))),"Z","")</f>
        <v/>
      </c>
      <c r="AD193" s="43" t="str">
        <f>IF(AND(ISNUMBER(BD193),VALUE(BD193)&gt;=3,VALUE(T193)&gt;=-0.5),IF(AND(VALUE(Q193)&gt;=94,VALUE(Q193)&lt;444), IF(VALUE(P193)&gt;=2,"***","**"),"*"),"")</f>
        <v/>
      </c>
      <c r="AE193" s="48" t="str">
        <f>IF(AND(BD193&gt;2,OR(ISNUMBER(SEARCH("P",AA193)),ISNUMBER(SEARCH("EP",AA193)),ISNUMBER(SEARCH("E",AA193)))),"WP@",IF(BD193&gt;2,"W@",IF(OR(ISNUMBER(SEARCH("P",AA193)),ISNUMBER(SEARCH("EP",AA193)),ISNUMBER(SEARCH("E",AA193))),"P@","@")))</f>
        <v>@</v>
      </c>
      <c r="AF193" s="45"/>
      <c r="AG193" s="46" t="str">
        <f>IF(OR(F193&lt;1401,F193&gt;=1600),IF(AND(OR(AB193="*",AB193="***",AB193="E*",AB193="E***"),P193&gt;=2,T193&gt;-2.1),IF(AND(ISNUMBER(BD193),VALUE(BD193)&gt;2),"**","*"),""),"")</f>
        <v/>
      </c>
      <c r="AH193" s="30">
        <v>6</v>
      </c>
      <c r="AI193" s="47">
        <v>64</v>
      </c>
      <c r="AJ193" s="48" t="str">
        <f>IF(AND(S193&gt;=2,T193&gt;=0),IF(AND(ISNUMBER(BD193),VALUE(BD193)&gt;=3),IF(LEN(AQ193)&gt;0,"***","**"),"*"),"")</f>
        <v/>
      </c>
      <c r="AK193" s="42" t="str">
        <f>IF(AND(S193&gt;=3,AND(OR(AND(I193&lt;=7,I193-K193&gt;=3),AND(K193&lt;=7,K193-M193&gt;=3)),N193&lt;=4)),6,IF(S193&gt;=3,"3T",IF(AND(OR(AND(I193&lt;=7,I193-K193&gt;=3),AND(K193&lt;=7,K193-M193&gt;=3)),N193&lt;=4),"3P","")))</f>
        <v/>
      </c>
      <c r="AL193" s="46" t="str">
        <f>IF(OR(K193-M193&gt;=5,T193&gt;4.9,AND(K193-M193&gt;=1,T193&gt;5)),IF(P193&lt;-3,"***",IF(P193&lt;0,"**","*")),"")</f>
        <v/>
      </c>
      <c r="AM193" s="40">
        <v>64</v>
      </c>
      <c r="AN193" s="49" t="str">
        <f>CONCATENATE(IF(AND(OR(M193=1,M193=2,M193=3,M193=4),Q193&gt;=97.5),"G",IF(OR(AND(N193&lt;=3,M193&lt;8,T193&gt;-1.6,Q193&gt;=95,Q193&lt;300),AND(OR(M193=1,M193=2,M193=3),Q193&lt;97.5)),"GR","")),"*")</f>
        <v>*</v>
      </c>
      <c r="AO193" s="29">
        <v>0</v>
      </c>
      <c r="AP193" s="28"/>
      <c r="AQ193" s="28"/>
      <c r="AR193" s="28"/>
      <c r="AS193" s="28"/>
      <c r="AT193" s="50" t="str">
        <f>IF(LEN(AN193)&gt;0,IF(AL193="**","$",IF(AL193="***",IF(LEN(AQ193)&gt;0,"$$$","$$"), "")), "")</f>
        <v/>
      </c>
      <c r="AU193" s="48" t="str">
        <f>CONCATENATE(IF(LEN(AN193)&gt;0,IF(AND(AD193="**",AB193="*"),IF(LEN(AQ193)&gt;0,"$$$","$$"),IF(AJ193="***","$$$",IF(AND(AJ193="**",AB193="*"),"$$",IF(AND(OR(AD193="**",AD193="***"),LEN(AQ193)&gt;0),"$$","")))),IF(AND(OR(AD193="**",AD193="***"),LEN(AQ193)&gt;0),"$$","")),IF(AND(T193&lt;2,AQ193="#"),"#",""))</f>
        <v/>
      </c>
      <c r="AV193" s="48" t="str">
        <f>IF(LEN(AN193)&gt;0,IF(AG193="**","$$",IF(AG193="***","$$$",IF(AD193="***",IF(OR(AB193="***",LEN(AQ193)&gt;0),"$$$",""),""))),"")</f>
        <v/>
      </c>
      <c r="AW193" s="26" t="s">
        <v>6</v>
      </c>
      <c r="AX193" s="51">
        <v>9.1</v>
      </c>
      <c r="AY193" s="79">
        <v>1165</v>
      </c>
      <c r="AZ193" s="24" t="s">
        <v>1291</v>
      </c>
      <c r="BA193" s="29">
        <v>88.274900577272405</v>
      </c>
      <c r="BB193" s="53">
        <v>88.618900577272399</v>
      </c>
      <c r="BC193" s="54" t="s">
        <v>2659</v>
      </c>
      <c r="BD193" s="29">
        <v>1</v>
      </c>
      <c r="BE193" s="55"/>
      <c r="BF193" s="55"/>
      <c r="BG193" s="55"/>
      <c r="BH193" s="55"/>
      <c r="BI193" s="187"/>
      <c r="BJ193" s="17"/>
      <c r="BK193" s="17"/>
      <c r="BL193" s="17"/>
      <c r="BM193" s="17"/>
      <c r="BN193" s="17"/>
      <c r="BO193" s="17"/>
      <c r="BP193" s="29">
        <v>120</v>
      </c>
      <c r="BQ193" s="29">
        <v>0</v>
      </c>
      <c r="BR193" s="56">
        <v>94.55</v>
      </c>
      <c r="BS193" s="57" t="s">
        <v>75</v>
      </c>
      <c r="BT193" s="26"/>
      <c r="BU193" s="26"/>
      <c r="BV193" s="49" t="str">
        <f>IF(AND(BD193&gt;2,OR(ISNUMBER(SEARCH("P",AA193)),ISNUMBER(SEARCH("EP",AA193)),ISNUMBER(SEARCH("E",AA193)))),"WP@",IF(BD193&gt;2,"W@",IF(OR(ISNUMBER(SEARCH("P",AA193)),ISNUMBER(SEARCH("EP",AA193)),ISNUMBER(SEARCH("E",AA193))),"P@","@")))</f>
        <v>@</v>
      </c>
      <c r="BW193" s="26" t="s">
        <v>79</v>
      </c>
      <c r="BX193" s="17"/>
      <c r="BY193" s="17"/>
      <c r="BZ193" s="49" t="str">
        <f>IF(AND(S193&gt;=3,AND(OR(AND(I193&lt;=7,I193-K193&gt;=3),AND(K193&lt;=7,K193-M193&gt;=3)),N193&lt;=4)),6,IF(S193&gt;=3,"3T",IF(AND(OR(AND(I193&lt;=7,I193-K193&gt;=3),AND(K193&lt;=7,K193-M193&gt;=3)),N193&lt;=4),"3P","")))</f>
        <v/>
      </c>
    </row>
    <row r="194" spans="1:78" ht="46.5" x14ac:dyDescent="0.25">
      <c r="A194" s="26" t="s">
        <v>2658</v>
      </c>
      <c r="B194" s="26" t="s">
        <v>210</v>
      </c>
      <c r="C194" s="27" t="s">
        <v>136</v>
      </c>
      <c r="D194" s="28"/>
      <c r="E194" s="28"/>
      <c r="F194" s="29">
        <v>1200</v>
      </c>
      <c r="G194" s="30">
        <v>7</v>
      </c>
      <c r="H194" s="31" t="s">
        <v>6</v>
      </c>
      <c r="I194" s="32">
        <v>8</v>
      </c>
      <c r="J194" s="33">
        <v>6</v>
      </c>
      <c r="K194" s="32">
        <v>6</v>
      </c>
      <c r="L194" s="33">
        <v>4</v>
      </c>
      <c r="M194" s="32">
        <v>6</v>
      </c>
      <c r="N194" s="33">
        <v>4</v>
      </c>
      <c r="O194" s="29">
        <v>0.49999999999998901</v>
      </c>
      <c r="P194" s="34">
        <v>0.93333333333330704</v>
      </c>
      <c r="Q194" s="35">
        <v>96.754262423130399</v>
      </c>
      <c r="R194" s="36">
        <v>1.1271312115651699</v>
      </c>
      <c r="S194" s="37">
        <v>2</v>
      </c>
      <c r="T194" s="38">
        <v>0.75</v>
      </c>
      <c r="U194" s="29">
        <v>-0.80000000000000104</v>
      </c>
      <c r="V194" s="29">
        <v>-0.15000000000000599</v>
      </c>
      <c r="W194" s="39"/>
      <c r="X194" s="62">
        <v>62</v>
      </c>
      <c r="Y194" s="29">
        <v>120</v>
      </c>
      <c r="Z194" s="29">
        <v>10</v>
      </c>
      <c r="AA194" s="26" t="s">
        <v>57</v>
      </c>
      <c r="AB194" s="41" t="s">
        <v>58</v>
      </c>
      <c r="AC194" s="42" t="str">
        <f>"" &amp; IF(AND(S194&lt;=-1.5,NOT(ISBLANK(AQ194))),"Z","")</f>
        <v/>
      </c>
      <c r="AD194" s="48" t="str">
        <f>IF(AND(ISNUMBER(BD194),VALUE(BD194)&gt;=3,VALUE(T194)&gt;=-0.5),IF(AND(VALUE(Q194)&gt;=94,VALUE(Q194)&lt;444), IF(VALUE(P194)&gt;=2,"***","**"),"*"),"")</f>
        <v/>
      </c>
      <c r="AE194" s="44"/>
      <c r="AF194" s="45"/>
      <c r="AG194" s="46" t="str">
        <f>IF(OR(F194&lt;1401,F194&gt;=1600),IF(AND(OR(AB194="*",AB194="***",AB194="E*",AB194="E***"),P194&gt;=2,T194&gt;-2.1),IF(AND(ISNUMBER(BD194),VALUE(BD194)&gt;2),"**","*"),""),"")</f>
        <v/>
      </c>
      <c r="AH194" s="30">
        <v>7</v>
      </c>
      <c r="AI194" s="62">
        <v>62</v>
      </c>
      <c r="AJ194" s="48" t="str">
        <f>IF(AND(S194&gt;=2,T194&gt;=0),IF(AND(ISNUMBER(BD194),VALUE(BD194)&gt;=3),IF(LEN(AQ194)&gt;0,"***","**"),"*"),"")</f>
        <v>*</v>
      </c>
      <c r="AK194" s="42" t="str">
        <f>IF(AND(S194&gt;=3,AND(OR(AND(I194&lt;=7,I194-K194&gt;=3),AND(K194&lt;=7,K194-M194&gt;=3)),N194&lt;=4)),6,IF(S194&gt;=3,"3T",IF(AND(OR(AND(I194&lt;=7,I194-K194&gt;=3),AND(K194&lt;=7,K194-M194&gt;=3)),N194&lt;=4),"3P","")))</f>
        <v/>
      </c>
      <c r="AL194" s="63" t="str">
        <f>IF(OR(K194-M194&gt;=5,T194&gt;4.9,AND(K194-M194&gt;=1,T194&gt;5)),IF(P194&lt;-3,"***",IF(P194&lt;0,"**","*")),"")</f>
        <v/>
      </c>
      <c r="AM194" s="62">
        <v>62</v>
      </c>
      <c r="AN194" s="49" t="str">
        <f>IF(AND(OR(M194=1,M194=2,M194=3,M194=4),Q194&gt;=97.5),"G",IF(OR(AND(N194&lt;=3,M194&lt;8,T194&gt;-1.6,Q194&gt;=95,Q194&lt;300),AND(OR(M194=1,M194=2,M194=3),Q194&lt;97.5)),"GR",""))</f>
        <v/>
      </c>
      <c r="AO194" s="29">
        <v>0</v>
      </c>
      <c r="AP194" s="28"/>
      <c r="AQ194" s="28"/>
      <c r="AR194" s="28"/>
      <c r="AS194" s="28"/>
      <c r="AT194" s="50" t="str">
        <f>IF(LEN(AN194)&gt;0,IF(AL194="**","$",IF(AL194="***",IF(LEN(AQ194)&gt;0,"$$$","$$"), "")), "")</f>
        <v/>
      </c>
      <c r="AU194" s="48" t="str">
        <f>CONCATENATE(IF(LEN(AN194)&gt;0,IF(AND(AD194="**",AB194="*"),IF(LEN(AQ194)&gt;0,"$$$","$$"),IF(AJ194="***","$$$",IF(AND(AJ194="**",AB194="*"),"$$",IF(AND(OR(AD194="**",AD194="***"),LEN(AQ194)&gt;0),"$$","")))),IF(AND(OR(AD194="**",AD194="***"),LEN(AQ194)&gt;0),"$$","")),IF(AND(T194&lt;2,AQ194="#"),"#",""))</f>
        <v/>
      </c>
      <c r="AV194" s="48" t="str">
        <f>IF(LEN(AN194)&gt;0,IF(AG194="**","$$",IF(AG194="***","$$$",IF(AD194="***",IF(OR(AB194="***",LEN(AQ194)&gt;0),"$$$",""),""))),"")</f>
        <v/>
      </c>
      <c r="AW194" s="26" t="s">
        <v>6</v>
      </c>
      <c r="AX194" s="64">
        <v>16</v>
      </c>
      <c r="AY194" s="65">
        <v>1167</v>
      </c>
      <c r="AZ194" s="24" t="s">
        <v>1291</v>
      </c>
      <c r="BA194" s="29">
        <v>89.254262423130299</v>
      </c>
      <c r="BB194" s="53">
        <v>91.911595756463697</v>
      </c>
      <c r="BC194" s="54" t="s">
        <v>2660</v>
      </c>
      <c r="BD194" s="29">
        <v>2</v>
      </c>
      <c r="BE194" s="55"/>
      <c r="BF194" s="55"/>
      <c r="BG194" s="55"/>
      <c r="BH194" s="55"/>
      <c r="BI194" s="187"/>
      <c r="BJ194" s="17"/>
      <c r="BK194" s="17"/>
      <c r="BL194" s="17"/>
      <c r="BM194" s="17"/>
      <c r="BN194" s="17"/>
      <c r="BO194" s="17"/>
      <c r="BP194" s="29">
        <v>120</v>
      </c>
      <c r="BQ194" s="29">
        <v>0</v>
      </c>
      <c r="BR194" s="56">
        <v>94.9</v>
      </c>
      <c r="BS194" s="76" t="s">
        <v>432</v>
      </c>
      <c r="BT194" s="26"/>
      <c r="BU194" s="26"/>
      <c r="BV194" s="26"/>
      <c r="BW194" s="26"/>
      <c r="BX194" s="17"/>
      <c r="BY194" s="17"/>
      <c r="BZ194" s="49" t="str">
        <f>IF(AND(S194&gt;=3,AND(OR(AND(I194&lt;=7,I194-K194&gt;=3),AND(K194&lt;=7,K194-M194&gt;=3)),N194&lt;=4)),6,IF(S194&gt;=3,"3T",IF(AND(OR(AND(I194&lt;=7,I194-K194&gt;=3),AND(K194&lt;=7,K194-M194&gt;=3)),N194&lt;=4),"3P","")))</f>
        <v/>
      </c>
    </row>
    <row r="195" spans="1:78" ht="30" customHeight="1" x14ac:dyDescent="0.25">
      <c r="A195" s="175" t="s">
        <v>153</v>
      </c>
      <c r="B195" s="155"/>
      <c r="C195" s="155"/>
      <c r="D195" s="155"/>
      <c r="E195" s="155"/>
      <c r="F195" s="155"/>
      <c r="G195" s="155"/>
      <c r="H195" s="155"/>
      <c r="I195" s="155"/>
      <c r="J195" s="155"/>
      <c r="K195" s="155"/>
      <c r="L195" s="155"/>
      <c r="M195" s="155"/>
      <c r="N195" s="155"/>
      <c r="O195" s="155"/>
      <c r="P195" s="155"/>
      <c r="Q195" s="155"/>
      <c r="R195" s="155"/>
      <c r="S195" s="155"/>
      <c r="T195" s="155"/>
      <c r="U195" s="155"/>
      <c r="V195" s="155"/>
      <c r="W195" s="155"/>
      <c r="X195" s="155"/>
      <c r="Y195" s="155"/>
      <c r="Z195" s="155"/>
      <c r="AA195" s="155"/>
      <c r="AB195" s="155"/>
      <c r="AC195" s="155"/>
      <c r="AD195" s="155"/>
      <c r="AE195" s="155"/>
      <c r="AF195" s="155"/>
      <c r="AG195" s="155"/>
      <c r="AH195" s="155"/>
      <c r="AI195" s="155"/>
      <c r="AJ195" s="155"/>
      <c r="AK195" s="155"/>
      <c r="AL195" s="155"/>
      <c r="AM195" s="155"/>
      <c r="AN195" s="155"/>
      <c r="AO195" s="155"/>
      <c r="AP195" s="155"/>
      <c r="AQ195" s="155"/>
      <c r="AR195" s="155"/>
      <c r="AS195" s="155"/>
      <c r="AT195" s="155"/>
      <c r="AU195" s="155"/>
      <c r="AV195" s="155"/>
      <c r="AW195" s="155"/>
      <c r="AX195" s="155"/>
      <c r="AY195" s="155"/>
      <c r="AZ195" s="155"/>
      <c r="BA195" s="155"/>
      <c r="BB195" s="155"/>
      <c r="BC195" s="155"/>
      <c r="BD195" s="155"/>
      <c r="BE195" s="155"/>
      <c r="BF195" s="155"/>
      <c r="BG195" s="155"/>
      <c r="BH195" s="155"/>
      <c r="BI195" s="155"/>
      <c r="BJ195" s="155"/>
      <c r="BK195" s="155"/>
      <c r="BL195" s="155"/>
      <c r="BM195" s="155"/>
      <c r="BN195" s="155"/>
      <c r="BO195" s="155"/>
      <c r="BP195" s="155"/>
      <c r="BQ195" s="155"/>
      <c r="BR195" s="155"/>
      <c r="BS195" s="155"/>
      <c r="BT195" s="155"/>
      <c r="BU195" s="155"/>
      <c r="BV195" s="155"/>
      <c r="BW195" s="155"/>
      <c r="BX195" s="155"/>
      <c r="BY195" s="17"/>
      <c r="BZ195" s="49"/>
    </row>
    <row r="196" spans="1:78" ht="46.5" x14ac:dyDescent="0.25">
      <c r="A196" s="26" t="s">
        <v>2658</v>
      </c>
      <c r="B196" s="26" t="s">
        <v>211</v>
      </c>
      <c r="C196" s="27" t="s">
        <v>56</v>
      </c>
      <c r="D196" s="28" t="s">
        <v>213</v>
      </c>
      <c r="E196" s="28"/>
      <c r="F196" s="58">
        <v>1400</v>
      </c>
      <c r="G196" s="30">
        <v>7</v>
      </c>
      <c r="H196" s="31" t="s">
        <v>6</v>
      </c>
      <c r="I196" s="32">
        <v>3</v>
      </c>
      <c r="J196" s="33">
        <v>2</v>
      </c>
      <c r="K196" s="32">
        <v>4</v>
      </c>
      <c r="L196" s="33">
        <v>2</v>
      </c>
      <c r="M196" s="32">
        <v>12</v>
      </c>
      <c r="N196" s="33">
        <v>7</v>
      </c>
      <c r="O196" s="29">
        <v>-0.79999999999998295</v>
      </c>
      <c r="P196" s="37">
        <v>-0.94999999999995299</v>
      </c>
      <c r="Q196" s="86">
        <v>85.421888310646906</v>
      </c>
      <c r="R196" s="86">
        <v>-1.7890558446765701</v>
      </c>
      <c r="S196" s="37">
        <v>0</v>
      </c>
      <c r="T196" s="34">
        <v>-5</v>
      </c>
      <c r="U196" s="29">
        <v>-9.9999999999997896E-2</v>
      </c>
      <c r="V196" s="60">
        <v>-4.2</v>
      </c>
      <c r="W196" s="39" t="s">
        <v>79</v>
      </c>
      <c r="X196" s="40">
        <v>60</v>
      </c>
      <c r="Y196" s="29">
        <v>135</v>
      </c>
      <c r="Z196" s="29">
        <v>15</v>
      </c>
      <c r="AA196" s="26" t="s">
        <v>91</v>
      </c>
      <c r="AB196" s="41" t="s">
        <v>32</v>
      </c>
      <c r="AC196" s="42" t="str">
        <f>"" &amp; IF(AND(S196&lt;=-1.5,NOT(ISBLANK(AQ196))),"Z","")</f>
        <v/>
      </c>
      <c r="AD196" s="43" t="str">
        <f>IF(AND(ISNUMBER(BD196),VALUE(BD196)&gt;=3,VALUE(T196)&gt;=-0.5),IF(AND(VALUE(Q196)&gt;=94,VALUE(Q196)&lt;444), IF(VALUE(P196)&gt;=2,"***","**"),"*"),"")</f>
        <v/>
      </c>
      <c r="AE196" s="44"/>
      <c r="AF196" s="45"/>
      <c r="AG196" s="63" t="str">
        <f>IF(OR(F196&lt;1401,F196&gt;=1600),IF(AND(OR(AB196="*",AB196="***",AB196="E*",AB196="E***"),P196&gt;=2,T196&gt;-2.1),IF(AND(ISNUMBER(BD196),VALUE(BD196)&gt;2),"**","*"),""),"")</f>
        <v/>
      </c>
      <c r="AH196" s="30">
        <v>7</v>
      </c>
      <c r="AI196" s="47">
        <v>60</v>
      </c>
      <c r="AJ196" s="48" t="str">
        <f>IF(AND(S196&gt;=2,T196&gt;=0),IF(AND(ISNUMBER(BD196),VALUE(BD196)&gt;=3),IF(LEN(AQ196)&gt;0,"***","**"),"*"),"")</f>
        <v/>
      </c>
      <c r="AK196" s="42" t="str">
        <f>IF(AND(S196&gt;=3,AND(OR(AND(I196&lt;=7,I196-K196&gt;=3),AND(K196&lt;=7,K196-M196&gt;=3)),N196&lt;=4)),6,IF(S196&gt;=3,"3T",IF(AND(OR(AND(I196&lt;=7,I196-K196&gt;=3),AND(K196&lt;=7,K196-M196&gt;=3)),N196&lt;=4),"3P","")))</f>
        <v/>
      </c>
      <c r="AL196" s="46" t="str">
        <f>IF(OR(K196-M196&gt;=5,T196&gt;4.9,AND(K196-M196&gt;=1,T196&gt;5)),IF(P196&lt;-3,"***",IF(P196&lt;0,"**","*")),"")</f>
        <v/>
      </c>
      <c r="AM196" s="40">
        <v>60</v>
      </c>
      <c r="AN196" s="49" t="str">
        <f>CONCATENATE(IF(AND(OR(M196=1,M196=2,M196=3,M196=4),Q196&gt;=97.5),"G",IF(OR(AND(N196&lt;=3,M196&lt;8,T196&gt;-1.6,Q196&gt;=95,Q196&lt;300),AND(OR(M196=1,M196=2,M196=3),Q196&lt;97.5)),"GR","")),"*")</f>
        <v>*</v>
      </c>
      <c r="AO196" s="29">
        <v>0</v>
      </c>
      <c r="AP196" s="28"/>
      <c r="AQ196" s="28"/>
      <c r="AR196" s="28"/>
      <c r="AS196" s="28"/>
      <c r="AT196" s="50" t="str">
        <f>IF(LEN(AN196)&gt;0,IF(AL196="**","$",IF(AL196="***",IF(LEN(AQ196)&gt;0,"$$$","$$"), "")), "")</f>
        <v/>
      </c>
      <c r="AU196" s="48" t="str">
        <f>CONCATENATE(IF(LEN(AN196)&gt;0,IF(AND(AD196="**",AB196="*"),IF(LEN(AQ196)&gt;0,"$$$","$$"),IF(AJ196="***","$$$",IF(AND(AJ196="**",AB196="*"),"$$",IF(AND(OR(AD196="**",AD196="***"),LEN(AQ196)&gt;0),"$$","")))),IF(AND(OR(AD196="**",AD196="***"),LEN(AQ196)&gt;0),"$$","")),IF(AND(T196&lt;2,AQ196="#"),"#",""))</f>
        <v/>
      </c>
      <c r="AV196" s="48" t="str">
        <f>IF(LEN(AN196)&gt;0,IF(AG196="**","$$",IF(AG196="***","$$$",IF(AD196="***",IF(OR(AB196="***",LEN(AQ196)&gt;0),"$$$",""),""))),"")</f>
        <v/>
      </c>
      <c r="AW196" s="26" t="s">
        <v>6</v>
      </c>
      <c r="AX196" s="51">
        <v>17</v>
      </c>
      <c r="AY196" s="52">
        <v>1154</v>
      </c>
      <c r="AZ196" s="24" t="s">
        <v>1291</v>
      </c>
      <c r="BA196" s="29">
        <v>75.921888310646906</v>
      </c>
      <c r="BB196" s="66">
        <v>89.363221643980197</v>
      </c>
      <c r="BC196" s="54" t="s">
        <v>2661</v>
      </c>
      <c r="BD196" s="29">
        <v>1</v>
      </c>
      <c r="BE196" s="55"/>
      <c r="BF196" s="55"/>
      <c r="BG196" s="55"/>
      <c r="BH196" s="55"/>
      <c r="BI196" s="187"/>
      <c r="BJ196" s="17"/>
      <c r="BK196" s="17"/>
      <c r="BL196" s="17"/>
      <c r="BM196" s="17"/>
      <c r="BN196" s="17"/>
      <c r="BO196" s="17"/>
      <c r="BP196" s="29">
        <v>135</v>
      </c>
      <c r="BQ196" s="29">
        <v>0</v>
      </c>
      <c r="BR196" s="56">
        <v>98.55</v>
      </c>
      <c r="BS196" s="57" t="s">
        <v>223</v>
      </c>
      <c r="BT196" s="26" t="s">
        <v>213</v>
      </c>
      <c r="BU196" s="26"/>
      <c r="BV196" s="26"/>
      <c r="BW196" s="26" t="s">
        <v>79</v>
      </c>
      <c r="BX196" s="17"/>
      <c r="BY196" s="17"/>
      <c r="BZ196" s="49" t="str">
        <f>IF(AND(S196&gt;=3,AND(OR(AND(I196&lt;=7,I196-K196&gt;=3),AND(K196&lt;=7,K196-M196&gt;=3)),N196&lt;=4)),6,IF(S196&gt;=3,"3T",IF(AND(OR(AND(I196&lt;=7,I196-K196&gt;=3),AND(K196&lt;=7,K196-M196&gt;=3)),N196&lt;=4),"3P","")))</f>
        <v/>
      </c>
    </row>
    <row r="197" spans="1:78" ht="46.5" x14ac:dyDescent="0.25">
      <c r="A197" s="26" t="s">
        <v>2658</v>
      </c>
      <c r="B197" s="26" t="s">
        <v>76</v>
      </c>
      <c r="C197" s="27" t="s">
        <v>77</v>
      </c>
      <c r="D197" s="28"/>
      <c r="E197" s="28"/>
      <c r="F197" s="58">
        <v>1400</v>
      </c>
      <c r="G197" s="30">
        <v>7</v>
      </c>
      <c r="H197" s="31" t="s">
        <v>78</v>
      </c>
      <c r="I197" s="32">
        <v>3</v>
      </c>
      <c r="J197" s="33">
        <v>1</v>
      </c>
      <c r="K197" s="70">
        <v>3</v>
      </c>
      <c r="L197" s="71">
        <v>2</v>
      </c>
      <c r="M197" s="32">
        <v>10</v>
      </c>
      <c r="N197" s="33">
        <v>6</v>
      </c>
      <c r="O197" s="29">
        <v>0.70000000000000295</v>
      </c>
      <c r="P197" s="37">
        <v>2.2300000000000102</v>
      </c>
      <c r="Q197" s="35">
        <v>90.635988903674601</v>
      </c>
      <c r="R197" s="36">
        <v>0.56799445183727904</v>
      </c>
      <c r="S197" s="37">
        <v>0</v>
      </c>
      <c r="T197" s="61">
        <v>-5</v>
      </c>
      <c r="U197" s="29">
        <v>1.05</v>
      </c>
      <c r="V197" s="60">
        <v>-3.0000000000000102</v>
      </c>
      <c r="W197" s="39" t="s">
        <v>79</v>
      </c>
      <c r="X197" s="40">
        <v>58</v>
      </c>
      <c r="Y197" s="29">
        <v>129</v>
      </c>
      <c r="Z197" s="29">
        <v>14</v>
      </c>
      <c r="AA197" s="77">
        <v>8</v>
      </c>
      <c r="AB197" s="41" t="s">
        <v>32</v>
      </c>
      <c r="AC197" s="42" t="str">
        <f>"" &amp; IF(AND(S197&lt;=-1.5,NOT(ISBLANK(AQ197))),"Z","")</f>
        <v/>
      </c>
      <c r="AD197" s="43" t="str">
        <f>IF(AND(ISNUMBER(BD197),VALUE(BD197)&gt;=3,VALUE(T197)&gt;=-0.5),IF(AND(VALUE(Q197)&gt;=94,VALUE(Q197)&lt;444), IF(VALUE(P197)&gt;=2,"***","**"),"*"),"")</f>
        <v/>
      </c>
      <c r="AE197" s="44"/>
      <c r="AF197" s="45"/>
      <c r="AG197" s="63" t="str">
        <f>IF(OR(F197&lt;1401,F197&gt;=1600),IF(AND(OR(AB197="*",AB197="***",AB197="E*",AB197="E***"),P197&gt;=2,T197&gt;-2.1),IF(AND(ISNUMBER(BD197),VALUE(BD197)&gt;2),"**","*"),""),"")</f>
        <v/>
      </c>
      <c r="AH197" s="30">
        <v>7</v>
      </c>
      <c r="AI197" s="47">
        <v>58</v>
      </c>
      <c r="AJ197" s="48" t="str">
        <f>IF(AND(S197&gt;=2,T197&gt;=0),IF(AND(ISNUMBER(BD197),VALUE(BD197)&gt;=3),IF(LEN(AQ197)&gt;0,"***","**"),"*"),"")</f>
        <v/>
      </c>
      <c r="AK197" s="42" t="str">
        <f>IF(AND(S197&gt;=3,AND(OR(AND(I197&lt;=7,I197-K197&gt;=3),AND(K197&lt;=7,K197-M197&gt;=3)),N197&lt;=4)),6,IF(S197&gt;=3,"3T",IF(AND(OR(AND(I197&lt;=7,I197-K197&gt;=3),AND(K197&lt;=7,K197-M197&gt;=3)),N197&lt;=4),"3P","")))</f>
        <v/>
      </c>
      <c r="AL197" s="46" t="str">
        <f>IF(OR(K197-M197&gt;=5,T197&gt;4.9,AND(K197-M197&gt;=1,T197&gt;5)),IF(P197&lt;-3,"***",IF(P197&lt;0,"**","*")),"")</f>
        <v/>
      </c>
      <c r="AM197" s="40">
        <v>58</v>
      </c>
      <c r="AN197" s="49" t="str">
        <f>CONCATENATE(IF(AND(OR(M197=1,M197=2,M197=3,M197=4),Q197&gt;=97.5),"G",IF(OR(AND(N197&lt;=3,M197&lt;8,T197&gt;-1.6,Q197&gt;=95,Q197&lt;300),AND(OR(M197=1,M197=2,M197=3),Q197&lt;97.5)),"GR","")),"*")</f>
        <v>*</v>
      </c>
      <c r="AO197" s="29">
        <v>0</v>
      </c>
      <c r="AP197" s="28"/>
      <c r="AQ197" s="28"/>
      <c r="AR197" s="28"/>
      <c r="AS197" s="28" t="s">
        <v>66</v>
      </c>
      <c r="AT197" s="50" t="str">
        <f>IF(LEN(AN197)&gt;0,IF(AL197="**","$",IF(AL197="***",IF(LEN(AQ197)&gt;0,"$$$","$$"), "")), "")</f>
        <v/>
      </c>
      <c r="AU197" s="48" t="str">
        <f>CONCATENATE(IF(LEN(AN197)&gt;0,IF(AND(AD197="**",AB197="*"),IF(LEN(AQ197)&gt;0,"$$$","$$"),IF(AJ197="***","$$$",IF(AND(AJ197="**",AB197="*"),"$$",IF(AND(OR(AD197="**",AD197="***"),LEN(AQ197)&gt;0),"$$","")))),IF(AND(OR(AD197="**",AD197="***"),LEN(AQ197)&gt;0),"$$","")),IF(AND(T197&lt;2,AQ197="#"),"#",""))</f>
        <v/>
      </c>
      <c r="AV197" s="48" t="str">
        <f>IF(LEN(AN197)&gt;0,IF(AG197="**","$$",IF(AG197="***","$$$",IF(AD197="***",IF(OR(AB197="***",LEN(AQ197)&gt;0),"$$$",""),""))),"")</f>
        <v/>
      </c>
      <c r="AW197" s="26" t="s">
        <v>78</v>
      </c>
      <c r="AX197" s="51">
        <v>22</v>
      </c>
      <c r="AY197" s="52">
        <v>1152</v>
      </c>
      <c r="AZ197" s="24" t="s">
        <v>2662</v>
      </c>
      <c r="BA197" s="29">
        <v>81.135988903674601</v>
      </c>
      <c r="BB197" s="66">
        <v>93.050655570341206</v>
      </c>
      <c r="BC197" s="54" t="s">
        <v>2663</v>
      </c>
      <c r="BD197" s="29">
        <v>3</v>
      </c>
      <c r="BE197" s="55"/>
      <c r="BF197" s="55"/>
      <c r="BG197" s="55"/>
      <c r="BH197" s="55"/>
      <c r="BI197" s="187"/>
      <c r="BJ197" s="17"/>
      <c r="BK197" s="17"/>
      <c r="BL197" s="17"/>
      <c r="BM197" s="17"/>
      <c r="BN197" s="17"/>
      <c r="BO197" s="17"/>
      <c r="BP197" s="29">
        <v>129</v>
      </c>
      <c r="BQ197" s="29">
        <v>0</v>
      </c>
      <c r="BR197" s="56">
        <v>100.45</v>
      </c>
      <c r="BS197" s="76" t="s">
        <v>108</v>
      </c>
      <c r="BT197" s="26"/>
      <c r="BU197" s="26"/>
      <c r="BV197" s="26"/>
      <c r="BW197" s="26" t="s">
        <v>79</v>
      </c>
      <c r="BX197" s="17"/>
      <c r="BY197" s="17"/>
      <c r="BZ197" s="49" t="str">
        <f>IF(AND(S197&gt;=3,AND(OR(AND(I197&lt;=7,I197-K197&gt;=3),AND(K197&lt;=7,K197-M197&gt;=3)),N197&lt;=4)),6,IF(S197&gt;=3,"3T",IF(AND(OR(AND(I197&lt;=7,I197-K197&gt;=3),AND(K197&lt;=7,K197-M197&gt;=3)),N197&lt;=4),"3P","")))</f>
        <v/>
      </c>
    </row>
    <row r="198" spans="1:78" ht="46.5" x14ac:dyDescent="0.25">
      <c r="A198" s="26" t="s">
        <v>2658</v>
      </c>
      <c r="B198" s="26" t="s">
        <v>89</v>
      </c>
      <c r="C198" s="27" t="s">
        <v>90</v>
      </c>
      <c r="D198" s="28"/>
      <c r="E198" s="28"/>
      <c r="F198" s="58">
        <v>1400</v>
      </c>
      <c r="G198" s="30">
        <v>13</v>
      </c>
      <c r="H198" s="31" t="s">
        <v>6</v>
      </c>
      <c r="I198" s="70">
        <v>2</v>
      </c>
      <c r="J198" s="71">
        <v>1</v>
      </c>
      <c r="K198" s="70">
        <v>2</v>
      </c>
      <c r="L198" s="71">
        <v>0</v>
      </c>
      <c r="M198" s="59">
        <v>1</v>
      </c>
      <c r="N198" s="33">
        <v>0</v>
      </c>
      <c r="O198" s="29">
        <v>2.9499999999999802</v>
      </c>
      <c r="P198" s="29">
        <v>4.3100000000000103</v>
      </c>
      <c r="Q198" s="36">
        <v>105.307284317827</v>
      </c>
      <c r="R198" s="36">
        <v>2.6536421589136698</v>
      </c>
      <c r="S198" s="37">
        <v>0</v>
      </c>
      <c r="T198" s="38">
        <v>0.5</v>
      </c>
      <c r="U198" s="29">
        <v>-1.95</v>
      </c>
      <c r="V198" s="29">
        <v>-1.55000000000001</v>
      </c>
      <c r="W198" s="39"/>
      <c r="X198" s="40">
        <v>58</v>
      </c>
      <c r="Y198" s="72">
        <v>132</v>
      </c>
      <c r="Z198" s="29">
        <v>21</v>
      </c>
      <c r="AA198" s="77">
        <v>8</v>
      </c>
      <c r="AB198" s="41" t="s">
        <v>92</v>
      </c>
      <c r="AC198" s="42" t="str">
        <f>"i" &amp; IF(AND(S198&lt;=-1.5,NOT(ISBLANK(AQ198))),"Z","")</f>
        <v>i</v>
      </c>
      <c r="AD198" s="43" t="str">
        <f>IF(AND(ISNUMBER(BD198),VALUE(BD198)&gt;=3,VALUE(T198)&gt;=-0.5),IF(AND(VALUE(Q198)&gt;=94,VALUE(Q198)&lt;444), IF(VALUE(P198)&gt;=2,"***","**"),"*"),"")</f>
        <v/>
      </c>
      <c r="AE198" s="44"/>
      <c r="AF198" s="45" t="s">
        <v>93</v>
      </c>
      <c r="AG198" s="46" t="str">
        <f>IF(OR(F198&lt;1401,F198&gt;=1600),IF(AND(OR(AB198="*",AB198="***",AB198="E*",AB198="E***"),P198&gt;=2,T198&gt;-2.1),IF(AND(ISNUMBER(BD198),VALUE(BD198)&gt;2),"**","*"),""),"")</f>
        <v>*</v>
      </c>
      <c r="AH198" s="30">
        <v>13</v>
      </c>
      <c r="AI198" s="47">
        <v>58</v>
      </c>
      <c r="AJ198" s="48" t="str">
        <f>IF(AND(S198&gt;=2,T198&gt;=0),IF(AND(ISNUMBER(BD198),VALUE(BD198)&gt;=3),IF(LEN(AQ198)&gt;0,"***","**"),"*"),"")</f>
        <v/>
      </c>
      <c r="AK198" s="42" t="str">
        <f>IF(AND(S198&gt;=3,AND(OR(AND(I198&lt;=7,I198-K198&gt;=3),AND(K198&lt;=7,K198-M198&gt;=3)),N198&lt;=4)),6,IF(S198&gt;=3,"3T",IF(AND(OR(AND(I198&lt;=7,I198-K198&gt;=3),AND(K198&lt;=7,K198-M198&gt;=3)),N198&lt;=4),"3P","")))</f>
        <v/>
      </c>
      <c r="AL198" s="46" t="str">
        <f>IF(OR(K198-M198&gt;=5,T198&gt;4.9,AND(K198-M198&gt;=1,T198&gt;5)),IF(P198&lt;-3,"***",IF(P198&lt;0,"**","*")),"")</f>
        <v/>
      </c>
      <c r="AM198" s="40">
        <v>58</v>
      </c>
      <c r="AN198" s="108" t="str">
        <f>CONCATENATE(IF(AND(OR(M198=1,M198=2,M198=3,M198=4),Q198&gt;=97.5),"G",IF(OR(AND(N198&lt;=3,M198&lt;8,T198&gt;-1.6,Q198&gt;=95,Q198&lt;300),AND(OR(M198=1,M198=2,M198=3),Q198&lt;97.5)),"GR","")),"*")</f>
        <v>G*</v>
      </c>
      <c r="AO198" s="29">
        <v>0</v>
      </c>
      <c r="AP198" s="28" t="s">
        <v>32</v>
      </c>
      <c r="AQ198" s="28"/>
      <c r="AR198" s="28"/>
      <c r="AS198" s="28"/>
      <c r="AT198" s="50" t="str">
        <f>IF(LEN(AN198)&gt;0,IF(AL198="**","$",IF(AL198="***",IF(LEN(AQ198)&gt;0,"$$$","$$"), "")), "")</f>
        <v/>
      </c>
      <c r="AU198" s="48" t="str">
        <f>CONCATENATE(IF(LEN(AN198)&gt;0,IF(AND(AD198="**",AB198="*"),IF(LEN(AQ198)&gt;0,"$$$","$$"),IF(AJ198="***","$$$",IF(AND(AJ198="**",AB198="*"),"$$",IF(AND(OR(AD198="**",AD198="***"),LEN(AQ198)&gt;0),"$$","")))),IF(AND(OR(AD198="**",AD198="***"),LEN(AQ198)&gt;0),"$$","")),IF(AND(T198&lt;2,AQ198="#"),"#",""))</f>
        <v/>
      </c>
      <c r="AV198" s="48" t="str">
        <f>IF(LEN(AN198)&gt;0,IF(AG198="**","$$",IF(AG198="***","$$$",IF(AD198="***",IF(OR(AB198="***",LEN(AQ198)&gt;0),"$$$",""),""))),"")</f>
        <v/>
      </c>
      <c r="AW198" s="26" t="s">
        <v>6</v>
      </c>
      <c r="AX198" s="64">
        <v>71</v>
      </c>
      <c r="AY198" s="79">
        <v>1160</v>
      </c>
      <c r="AZ198" s="24" t="s">
        <v>609</v>
      </c>
      <c r="BA198" s="29">
        <v>98.307284317827296</v>
      </c>
      <c r="BB198" s="66">
        <v>115.670617651161</v>
      </c>
      <c r="BC198" s="54" t="s">
        <v>2664</v>
      </c>
      <c r="BD198" s="29">
        <v>2</v>
      </c>
      <c r="BE198" s="55"/>
      <c r="BF198" s="55"/>
      <c r="BG198" s="55"/>
      <c r="BH198" s="55"/>
      <c r="BI198" s="187"/>
      <c r="BJ198" s="17"/>
      <c r="BK198" s="17"/>
      <c r="BL198" s="17"/>
      <c r="BM198" s="17"/>
      <c r="BN198" s="17"/>
      <c r="BO198" s="17"/>
      <c r="BP198" s="29">
        <v>132</v>
      </c>
      <c r="BQ198" s="29">
        <v>0</v>
      </c>
      <c r="BR198" s="56">
        <v>103.1</v>
      </c>
      <c r="BS198" s="76" t="s">
        <v>108</v>
      </c>
      <c r="BT198" s="26"/>
      <c r="BU198" s="26"/>
      <c r="BV198" s="26"/>
      <c r="BW198" s="26"/>
      <c r="BX198" s="17"/>
      <c r="BY198" s="17"/>
      <c r="BZ198" s="49" t="str">
        <f>IF(AND(S198&gt;=3,AND(OR(AND(I198&lt;=7,I198-K198&gt;=3),AND(K198&lt;=7,K198-M198&gt;=3)),N198&lt;=4)),6,IF(S198&gt;=3,"3T",IF(AND(OR(AND(I198&lt;=7,I198-K198&gt;=3),AND(K198&lt;=7,K198-M198&gt;=3)),N198&lt;=4),"3P","")))</f>
        <v/>
      </c>
    </row>
    <row r="199" spans="1:78" ht="30" customHeight="1" x14ac:dyDescent="0.25">
      <c r="A199" s="156" t="s">
        <v>152</v>
      </c>
      <c r="B199" s="155"/>
      <c r="C199" s="155"/>
      <c r="D199" s="155"/>
      <c r="E199" s="155"/>
      <c r="F199" s="155"/>
      <c r="G199" s="155"/>
      <c r="H199" s="155"/>
      <c r="I199" s="155"/>
      <c r="J199" s="155"/>
      <c r="K199" s="155"/>
      <c r="L199" s="155"/>
      <c r="M199" s="155"/>
      <c r="N199" s="155"/>
      <c r="O199" s="155"/>
      <c r="P199" s="155"/>
      <c r="Q199" s="155"/>
      <c r="R199" s="155"/>
      <c r="S199" s="155"/>
      <c r="T199" s="155"/>
      <c r="U199" s="155"/>
      <c r="V199" s="155"/>
      <c r="W199" s="155"/>
      <c r="X199" s="155"/>
      <c r="Y199" s="155"/>
      <c r="Z199" s="155"/>
      <c r="AA199" s="155"/>
      <c r="AB199" s="155"/>
      <c r="AC199" s="155"/>
      <c r="AD199" s="155"/>
      <c r="AE199" s="155"/>
      <c r="AF199" s="155"/>
      <c r="AG199" s="155"/>
      <c r="AH199" s="155"/>
      <c r="AI199" s="155"/>
      <c r="AJ199" s="155"/>
      <c r="AK199" s="155"/>
      <c r="AL199" s="155"/>
      <c r="AM199" s="155"/>
      <c r="AN199" s="155"/>
      <c r="AO199" s="155"/>
      <c r="AP199" s="155"/>
      <c r="AQ199" s="155"/>
      <c r="AR199" s="155"/>
      <c r="AS199" s="155"/>
      <c r="AT199" s="155"/>
      <c r="AU199" s="155"/>
      <c r="AV199" s="155"/>
      <c r="AW199" s="155"/>
      <c r="AX199" s="155"/>
      <c r="AY199" s="155"/>
      <c r="AZ199" s="155"/>
      <c r="BA199" s="155"/>
      <c r="BB199" s="155"/>
      <c r="BC199" s="155"/>
      <c r="BD199" s="155"/>
      <c r="BE199" s="155"/>
      <c r="BF199" s="155"/>
      <c r="BG199" s="155"/>
      <c r="BH199" s="155"/>
      <c r="BI199" s="155"/>
      <c r="BJ199" s="155"/>
      <c r="BK199" s="155"/>
      <c r="BL199" s="155"/>
      <c r="BM199" s="155"/>
      <c r="BN199" s="155"/>
      <c r="BO199" s="155"/>
      <c r="BP199" s="155"/>
      <c r="BQ199" s="155"/>
      <c r="BR199" s="155"/>
      <c r="BS199" s="155"/>
      <c r="BT199" s="155"/>
      <c r="BU199" s="155"/>
      <c r="BV199" s="155"/>
      <c r="BW199" s="155"/>
      <c r="BX199" s="155"/>
      <c r="BY199" s="17"/>
      <c r="BZ199" s="49"/>
    </row>
    <row r="200" spans="1:78" ht="46.5" x14ac:dyDescent="0.25">
      <c r="A200" s="26" t="s">
        <v>2658</v>
      </c>
      <c r="B200" s="26" t="s">
        <v>820</v>
      </c>
      <c r="C200" s="27" t="s">
        <v>136</v>
      </c>
      <c r="D200" s="28" t="s">
        <v>166</v>
      </c>
      <c r="E200" s="28" t="s">
        <v>19</v>
      </c>
      <c r="F200" s="58">
        <v>1400</v>
      </c>
      <c r="G200" s="30">
        <v>10</v>
      </c>
      <c r="H200" s="31" t="s">
        <v>6</v>
      </c>
      <c r="I200" s="70">
        <v>3</v>
      </c>
      <c r="J200" s="71">
        <v>2</v>
      </c>
      <c r="K200" s="59">
        <v>3</v>
      </c>
      <c r="L200" s="33">
        <v>1</v>
      </c>
      <c r="M200" s="59">
        <v>9</v>
      </c>
      <c r="N200" s="33">
        <v>9</v>
      </c>
      <c r="O200" s="29">
        <v>4.0000000000000204</v>
      </c>
      <c r="P200" s="37">
        <v>0.61875000000000102</v>
      </c>
      <c r="Q200" s="35">
        <v>84.802325878153695</v>
      </c>
      <c r="R200" s="35">
        <v>-0.14883706092319901</v>
      </c>
      <c r="S200" s="37">
        <v>0</v>
      </c>
      <c r="T200" s="61">
        <v>-8</v>
      </c>
      <c r="U200" s="29">
        <v>-2.8999999999999901</v>
      </c>
      <c r="V200" s="60">
        <v>-9.3500000000000103</v>
      </c>
      <c r="W200" s="39" t="s">
        <v>79</v>
      </c>
      <c r="X200" s="62">
        <v>64</v>
      </c>
      <c r="Y200" s="29">
        <v>121</v>
      </c>
      <c r="Z200" s="29">
        <v>14</v>
      </c>
      <c r="AA200" s="85" t="s">
        <v>252</v>
      </c>
      <c r="AB200" s="41" t="s">
        <v>32</v>
      </c>
      <c r="AC200" s="42" t="str">
        <f>"" &amp; IF(AND(S200&lt;=-1.5,NOT(ISBLANK(AQ200))),"Z","")</f>
        <v/>
      </c>
      <c r="AD200" s="48" t="str">
        <f>IF(AND(ISNUMBER(BD200),VALUE(BD200)&gt;=3,VALUE(T200)&gt;=-0.5),IF(AND(VALUE(Q200)&gt;=94,VALUE(Q200)&lt;444), IF(VALUE(P200)&gt;=2,"***","**"),"*"),"")</f>
        <v/>
      </c>
      <c r="AE200" s="44"/>
      <c r="AF200" s="45"/>
      <c r="AG200" s="63" t="str">
        <f>IF(OR(F200&lt;1401,F200&gt;=1600),IF(AND(OR(AB200="*",AB200="***",AB200="E*",AB200="E***"),P200&gt;=2,T200&gt;-2.1),IF(AND(ISNUMBER(BD200),VALUE(BD200)&gt;2),"**","*"),""),"")</f>
        <v/>
      </c>
      <c r="AH200" s="30">
        <v>10</v>
      </c>
      <c r="AI200" s="62">
        <v>64</v>
      </c>
      <c r="AJ200" s="48" t="str">
        <f>IF(AND(S200&gt;=2,T200&gt;=0),IF(AND(ISNUMBER(BD200),VALUE(BD200)&gt;=3),IF(LEN(AQ200)&gt;0,"***","**"),"*"),"")</f>
        <v/>
      </c>
      <c r="AK200" s="42" t="str">
        <f>IF(AND(S200&gt;=3,AND(OR(AND(I200&lt;=7,I200-K200&gt;=3),AND(K200&lt;=7,K200-M200&gt;=3)),N200&lt;=4)),6,IF(S200&gt;=3,"3T",IF(AND(OR(AND(I200&lt;=7,I200-K200&gt;=3),AND(K200&lt;=7,K200-M200&gt;=3)),N200&lt;=4),"3P","")))</f>
        <v/>
      </c>
      <c r="AL200" s="63" t="str">
        <f>IF(OR(K200-M200&gt;=5,T200&gt;4.9,AND(K200-M200&gt;=1,T200&gt;5)),IF(P200&lt;-3,"***",IF(P200&lt;0,"**","*")),"")</f>
        <v/>
      </c>
      <c r="AM200" s="62">
        <v>64</v>
      </c>
      <c r="AN200" s="49" t="str">
        <f>IF(AND(OR(M200=1,M200=2,M200=3,M200=4),Q200&gt;=97.5),"G",IF(OR(AND(N200&lt;=3,M200&lt;8,T200&gt;-1.6,Q200&gt;=95,Q200&lt;300),AND(OR(M200=1,M200=2,M200=3),Q200&lt;97.5)),"GR",""))</f>
        <v/>
      </c>
      <c r="AO200" s="29">
        <v>-2</v>
      </c>
      <c r="AP200" s="28"/>
      <c r="AQ200" s="28"/>
      <c r="AR200" s="28"/>
      <c r="AS200" s="28"/>
      <c r="AT200" s="50" t="str">
        <f>IF(LEN(AN200)&gt;0,IF(AL200="**","$",IF(AL200="***",IF(LEN(AQ200)&gt;0,"$$$","$$"), "")), "")</f>
        <v/>
      </c>
      <c r="AU200" s="48" t="str">
        <f>CONCATENATE(IF(LEN(AN200)&gt;0,IF(AND(AD200="**",AB200="*"),IF(LEN(AQ200)&gt;0,"$$$","$$"),IF(AJ200="***","$$$",IF(AND(AJ200="**",AB200="*"),"$$",IF(AND(OR(AD200="**",AD200="***"),LEN(AQ200)&gt;0),"$$","")))),IF(AND(OR(AD200="**",AD200="***"),LEN(AQ200)&gt;0),"$$","")),IF(AND(T200&lt;2,AQ200="#"),"#",""))</f>
        <v/>
      </c>
      <c r="AV200" s="48" t="str">
        <f>IF(LEN(AN200)&gt;0,IF(AG200="**","$$",IF(AG200="***","$$$",IF(AD200="***",IF(OR(AB200="***",LEN(AQ200)&gt;0),"$$$",""),""))),"")</f>
        <v/>
      </c>
      <c r="AW200" s="26" t="s">
        <v>6</v>
      </c>
      <c r="AX200" s="74">
        <v>24</v>
      </c>
      <c r="AY200" s="65">
        <v>1157</v>
      </c>
      <c r="AZ200" s="24" t="s">
        <v>609</v>
      </c>
      <c r="BA200" s="29">
        <v>76.202325878153601</v>
      </c>
      <c r="BB200" s="66">
        <v>78.418325878153595</v>
      </c>
      <c r="BC200" s="54" t="s">
        <v>2665</v>
      </c>
      <c r="BD200" s="29">
        <v>1</v>
      </c>
      <c r="BE200" s="55"/>
      <c r="BF200" s="55"/>
      <c r="BG200" s="55"/>
      <c r="BH200" s="55"/>
      <c r="BI200" s="187"/>
      <c r="BJ200" s="17"/>
      <c r="BK200" s="17"/>
      <c r="BL200" s="17"/>
      <c r="BM200" s="17"/>
      <c r="BN200" s="17"/>
      <c r="BO200" s="17"/>
      <c r="BP200" s="29">
        <v>121</v>
      </c>
      <c r="BQ200" s="29">
        <v>-2</v>
      </c>
      <c r="BR200" s="56">
        <v>103.05</v>
      </c>
      <c r="BS200" s="57" t="s">
        <v>61</v>
      </c>
      <c r="BT200" s="26" t="s">
        <v>166</v>
      </c>
      <c r="BU200" s="26" t="s">
        <v>19</v>
      </c>
      <c r="BV200" s="26"/>
      <c r="BW200" s="26" t="s">
        <v>79</v>
      </c>
      <c r="BX200" s="17"/>
      <c r="BY200" s="17"/>
      <c r="BZ200" s="49" t="str">
        <f>IF(AND(S200&gt;=3,AND(OR(AND(I200&lt;=7,I200-K200&gt;=3),AND(K200&lt;=7,K200-M200&gt;=3)),N200&lt;=4)),6,IF(S200&gt;=3,"3T",IF(AND(OR(AND(I200&lt;=7,I200-K200&gt;=3),AND(K200&lt;=7,K200-M200&gt;=3)),N200&lt;=4),"3P","")))</f>
        <v/>
      </c>
    </row>
    <row r="201" spans="1:78" ht="46.5" x14ac:dyDescent="0.25">
      <c r="A201" s="26" t="s">
        <v>2658</v>
      </c>
      <c r="B201" s="26" t="s">
        <v>353</v>
      </c>
      <c r="C201" s="27" t="s">
        <v>352</v>
      </c>
      <c r="D201" s="28"/>
      <c r="E201" s="28"/>
      <c r="F201" s="58">
        <v>1400</v>
      </c>
      <c r="G201" s="80">
        <v>3</v>
      </c>
      <c r="H201" s="31" t="s">
        <v>6</v>
      </c>
      <c r="I201" s="70">
        <v>1</v>
      </c>
      <c r="J201" s="71">
        <v>0</v>
      </c>
      <c r="K201" s="70">
        <v>1</v>
      </c>
      <c r="L201" s="71">
        <v>0</v>
      </c>
      <c r="M201" s="32">
        <v>1</v>
      </c>
      <c r="N201" s="33">
        <v>0</v>
      </c>
      <c r="O201" s="29">
        <v>3.4500000000000202</v>
      </c>
      <c r="P201" s="29">
        <v>2.99999999999998</v>
      </c>
      <c r="Q201" s="36">
        <v>102.116687952915</v>
      </c>
      <c r="R201" s="36">
        <v>1.0583439764575799</v>
      </c>
      <c r="S201" s="37">
        <v>0</v>
      </c>
      <c r="T201" s="38">
        <v>0</v>
      </c>
      <c r="U201" s="29">
        <v>-1.7</v>
      </c>
      <c r="V201" s="29">
        <v>-1.7</v>
      </c>
      <c r="W201" s="39"/>
      <c r="X201" s="40">
        <v>64</v>
      </c>
      <c r="Y201" s="72">
        <v>117</v>
      </c>
      <c r="Z201" s="29">
        <v>20</v>
      </c>
      <c r="AA201" s="77">
        <v>8</v>
      </c>
      <c r="AB201" s="41" t="s">
        <v>101</v>
      </c>
      <c r="AC201" s="42" t="str">
        <f>"i" &amp; IF(AND(S201&lt;=-1.5,NOT(ISBLANK(AQ201))),"Z","")</f>
        <v>i</v>
      </c>
      <c r="AD201" s="43" t="str">
        <f>IF(AND(ISNUMBER(BD201),VALUE(BD201)&gt;=3,VALUE(T201)&gt;=-0.5),IF(AND(VALUE(Q201)&gt;=94,VALUE(Q201)&lt;444), IF(VALUE(P201)&gt;=2,"***","**"),"*"),"")</f>
        <v/>
      </c>
      <c r="AE201" s="44"/>
      <c r="AF201" s="45" t="s">
        <v>93</v>
      </c>
      <c r="AG201" s="46" t="str">
        <f>IF(OR(F201&lt;1401,F201&gt;=1600),IF(AND(OR(AB201="*",AB201="***",AB201="E*",AB201="E***"),P201&gt;=2,T201&gt;-2.1),IF(AND(ISNUMBER(BD201),VALUE(BD201)&gt;2),"**","*"),""),"")</f>
        <v>*</v>
      </c>
      <c r="AH201" s="30">
        <v>3</v>
      </c>
      <c r="AI201" s="47">
        <v>64</v>
      </c>
      <c r="AJ201" s="48" t="str">
        <f>IF(AND(S201&gt;=2,T201&gt;=0),IF(AND(ISNUMBER(BD201),VALUE(BD201)&gt;=3),IF(LEN(AQ201)&gt;0,"***","**"),"*"),"")</f>
        <v/>
      </c>
      <c r="AK201" s="42" t="str">
        <f>IF(AND(S201&gt;=3,AND(OR(AND(I201&lt;=7,I201-K201&gt;=3),AND(K201&lt;=7,K201-M201&gt;=3)),N201&lt;=4)),6,IF(S201&gt;=3,"3T",IF(AND(OR(AND(I201&lt;=7,I201-K201&gt;=3),AND(K201&lt;=7,K201-M201&gt;=3)),N201&lt;=4),"3P","")))</f>
        <v/>
      </c>
      <c r="AL201" s="46" t="str">
        <f>IF(OR(K201-M201&gt;=5,T201&gt;4.9,AND(K201-M201&gt;=1,T201&gt;5)),IF(P201&lt;-3,"***",IF(P201&lt;0,"**","*")),"")</f>
        <v/>
      </c>
      <c r="AM201" s="40">
        <v>64</v>
      </c>
      <c r="AN201" s="108" t="str">
        <f>IF(AND(OR(M201=1,M201=2,M201=3,M201=4),Q201&gt;=97.5),"G",IF(OR(AND(N201&lt;=3,M201&lt;8,T201&gt;-1.6,Q201&gt;=95,Q201&lt;300),AND(OR(M201=1,M201=2,M201=3),Q201&lt;97.5)),"GR",""))</f>
        <v>G</v>
      </c>
      <c r="AO201" s="29">
        <v>0</v>
      </c>
      <c r="AP201" s="28"/>
      <c r="AQ201" s="28"/>
      <c r="AR201" s="28"/>
      <c r="AS201" s="28"/>
      <c r="AT201" s="50" t="str">
        <f>IF(LEN(AN201)&gt;0,IF(AL201="**","$",IF(AL201="***",IF(LEN(AQ201)&gt;0,"$$$","$$"), "")), "")</f>
        <v/>
      </c>
      <c r="AU201" s="48" t="str">
        <f>CONCATENATE(IF(LEN(AN201)&gt;0,IF(AND(AD201="**",AB201="*"),IF(LEN(AQ201)&gt;0,"$$$","$$"),IF(AJ201="***","$$$",IF(AND(AJ201="**",AB201="*"),"$$",IF(AND(OR(AD201="**",AD201="***"),LEN(AQ201)&gt;0),"$$","")))),IF(AND(OR(AD201="**",AD201="***"),LEN(AQ201)&gt;0),"$$","")),IF(AND(T201&lt;2,AQ201="#"),"#",""))</f>
        <v/>
      </c>
      <c r="AV201" s="48" t="str">
        <f>IF(LEN(AN201)&gt;0,IF(AG201="**","$$",IF(AG201="***","$$$",IF(AD201="***",IF(OR(AB201="***",LEN(AQ201)&gt;0),"$$$",""),""))),"")</f>
        <v/>
      </c>
      <c r="AW201" s="26" t="s">
        <v>6</v>
      </c>
      <c r="AX201" s="51">
        <v>13</v>
      </c>
      <c r="AY201" s="79">
        <v>1164</v>
      </c>
      <c r="AZ201" s="24" t="s">
        <v>609</v>
      </c>
      <c r="BA201" s="29">
        <v>97.1166879529152</v>
      </c>
      <c r="BB201" s="66">
        <v>102.480021286249</v>
      </c>
      <c r="BC201" s="54" t="s">
        <v>2666</v>
      </c>
      <c r="BD201" s="29">
        <v>1</v>
      </c>
      <c r="BE201" s="55"/>
      <c r="BF201" s="55"/>
      <c r="BG201" s="55"/>
      <c r="BH201" s="55"/>
      <c r="BI201" s="187"/>
      <c r="BJ201" s="17"/>
      <c r="BK201" s="17"/>
      <c r="BL201" s="17"/>
      <c r="BM201" s="17"/>
      <c r="BN201" s="17"/>
      <c r="BO201" s="17"/>
      <c r="BP201" s="29">
        <v>117</v>
      </c>
      <c r="BQ201" s="29">
        <v>0</v>
      </c>
      <c r="BR201" s="56">
        <v>103.7</v>
      </c>
      <c r="BS201" s="57" t="s">
        <v>126</v>
      </c>
      <c r="BT201" s="26"/>
      <c r="BU201" s="26"/>
      <c r="BV201" s="26"/>
      <c r="BW201" s="26"/>
      <c r="BX201" s="17"/>
      <c r="BY201" s="17"/>
      <c r="BZ201" s="49" t="str">
        <f>IF(AND(S201&gt;=3,AND(OR(AND(I201&lt;=7,I201-K201&gt;=3),AND(K201&lt;=7,K201-M201&gt;=3)),N201&lt;=4)),6,IF(S201&gt;=3,"3T",IF(AND(OR(AND(I201&lt;=7,I201-K201&gt;=3),AND(K201&lt;=7,K201-M201&gt;=3)),N201&lt;=4),"3P","")))</f>
        <v/>
      </c>
    </row>
    <row r="202" spans="1:78" ht="46.5" x14ac:dyDescent="0.25">
      <c r="A202" s="26" t="s">
        <v>2658</v>
      </c>
      <c r="B202" s="26" t="s">
        <v>109</v>
      </c>
      <c r="C202" s="27" t="s">
        <v>378</v>
      </c>
      <c r="D202" s="28"/>
      <c r="E202" s="28"/>
      <c r="F202" s="58">
        <v>1400</v>
      </c>
      <c r="G202" s="30">
        <v>12</v>
      </c>
      <c r="H202" s="31" t="s">
        <v>6</v>
      </c>
      <c r="I202" s="59">
        <v>6</v>
      </c>
      <c r="J202" s="33">
        <v>3</v>
      </c>
      <c r="K202" s="59">
        <v>7</v>
      </c>
      <c r="L202" s="33">
        <v>4</v>
      </c>
      <c r="M202" s="59">
        <v>13</v>
      </c>
      <c r="N202" s="33">
        <v>12</v>
      </c>
      <c r="O202" s="29">
        <v>3.9000000000000101</v>
      </c>
      <c r="P202" s="37">
        <v>2.4583333333333002</v>
      </c>
      <c r="Q202" s="35">
        <v>79.253479580977299</v>
      </c>
      <c r="R202" s="35">
        <v>-0.72326020951130898</v>
      </c>
      <c r="S202" s="37">
        <v>-1</v>
      </c>
      <c r="T202" s="61">
        <v>-7.5</v>
      </c>
      <c r="U202" s="29">
        <v>-3.75</v>
      </c>
      <c r="V202" s="60">
        <v>-9.8000000000000007</v>
      </c>
      <c r="W202" s="39"/>
      <c r="X202" s="62">
        <v>70</v>
      </c>
      <c r="Y202" s="29">
        <v>126</v>
      </c>
      <c r="Z202" s="29">
        <v>15</v>
      </c>
      <c r="AA202" s="26" t="s">
        <v>192</v>
      </c>
      <c r="AB202" s="41" t="s">
        <v>58</v>
      </c>
      <c r="AC202" s="42" t="str">
        <f>"" &amp; IF(AND(S202&lt;=-1.5,NOT(ISBLANK(AQ202))),"Z","")</f>
        <v/>
      </c>
      <c r="AD202" s="48" t="str">
        <f>IF(AND(ISNUMBER(BD202),VALUE(BD202)&gt;=3,VALUE(T202)&gt;=-0.5),IF(AND(VALUE(Q202)&gt;=94,VALUE(Q202)&lt;444), IF(VALUE(P202)&gt;=2,"***","**"),"*"),"")</f>
        <v/>
      </c>
      <c r="AE202" s="44"/>
      <c r="AF202" s="45"/>
      <c r="AG202" s="63" t="str">
        <f>IF(OR(F202&lt;1401,F202&gt;=1600),IF(AND(OR(AB202="*",AB202="***",AB202="E*",AB202="E***"),P202&gt;=2,T202&gt;-2.1),IF(AND(ISNUMBER(BD202),VALUE(BD202)&gt;2),"**","*"),""),"")</f>
        <v/>
      </c>
      <c r="AH202" s="30">
        <v>12</v>
      </c>
      <c r="AI202" s="62">
        <v>70</v>
      </c>
      <c r="AJ202" s="48" t="str">
        <f>IF(AND(S202&gt;=2,T202&gt;=0),IF(AND(ISNUMBER(BD202),VALUE(BD202)&gt;=3),IF(LEN(AQ202)&gt;0,"***","**"),"*"),"")</f>
        <v/>
      </c>
      <c r="AK202" s="42" t="str">
        <f>IF(AND(S202&gt;=3,AND(OR(AND(I202&lt;=7,I202-K202&gt;=3),AND(K202&lt;=7,K202-M202&gt;=3)),N202&lt;=4)),6,IF(S202&gt;=3,"3T",IF(AND(OR(AND(I202&lt;=7,I202-K202&gt;=3),AND(K202&lt;=7,K202-M202&gt;=3)),N202&lt;=4),"3P","")))</f>
        <v/>
      </c>
      <c r="AL202" s="63" t="str">
        <f>IF(OR(K202-M202&gt;=5,T202&gt;4.9,AND(K202-M202&gt;=1,T202&gt;5)),IF(P202&lt;-3,"***",IF(P202&lt;0,"**","*")),"")</f>
        <v/>
      </c>
      <c r="AM202" s="62">
        <v>70</v>
      </c>
      <c r="AN202" s="49" t="str">
        <f>IF(AND(OR(M202=1,M202=2,M202=3,M202=4),Q202&gt;=97.5),"G",IF(OR(AND(N202&lt;=3,M202&lt;8,T202&gt;-1.6,Q202&gt;=95,Q202&lt;300),AND(OR(M202=1,M202=2,M202=3),Q202&lt;97.5)),"GR",""))</f>
        <v/>
      </c>
      <c r="AO202" s="29">
        <v>-3</v>
      </c>
      <c r="AP202" s="28"/>
      <c r="AQ202" s="28"/>
      <c r="AR202" s="28"/>
      <c r="AS202" s="28"/>
      <c r="AT202" s="50" t="str">
        <f>IF(LEN(AN202)&gt;0,IF(AL202="**","$",IF(AL202="***",IF(LEN(AQ202)&gt;0,"$$$","$$"), "")), "")</f>
        <v/>
      </c>
      <c r="AU202" s="48" t="str">
        <f>CONCATENATE(IF(LEN(AN202)&gt;0,IF(AND(AD202="**",AB202="*"),IF(LEN(AQ202)&gt;0,"$$$","$$"),IF(AJ202="***","$$$",IF(AND(AJ202="**",AB202="*"),"$$",IF(AND(OR(AD202="**",AD202="***"),LEN(AQ202)&gt;0),"$$","")))),IF(AND(OR(AD202="**",AD202="***"),LEN(AQ202)&gt;0),"$$","")),IF(AND(T202&lt;2,AQ202="#"),"#",""))</f>
        <v/>
      </c>
      <c r="AV202" s="48" t="str">
        <f>IF(LEN(AN202)&gt;0,IF(AG202="**","$$",IF(AG202="***","$$$",IF(AD202="***",IF(OR(AB202="***",LEN(AQ202)&gt;0),"$$$",""),""))),"")</f>
        <v/>
      </c>
      <c r="AW202" s="26" t="s">
        <v>6</v>
      </c>
      <c r="AX202" s="64">
        <v>38</v>
      </c>
      <c r="AY202" s="65">
        <v>1161</v>
      </c>
      <c r="AZ202" s="24" t="s">
        <v>609</v>
      </c>
      <c r="BA202" s="29">
        <v>69.553479580977395</v>
      </c>
      <c r="BB202" s="66">
        <v>77.386812914310696</v>
      </c>
      <c r="BC202" s="54" t="s">
        <v>2667</v>
      </c>
      <c r="BD202" s="29">
        <v>3</v>
      </c>
      <c r="BE202" s="55"/>
      <c r="BF202" s="55"/>
      <c r="BG202" s="55"/>
      <c r="BH202" s="55"/>
      <c r="BI202" s="187"/>
      <c r="BJ202" s="17"/>
      <c r="BK202" s="17"/>
      <c r="BL202" s="17"/>
      <c r="BM202" s="17"/>
      <c r="BN202" s="17"/>
      <c r="BO202" s="17"/>
      <c r="BP202" s="29">
        <v>126</v>
      </c>
      <c r="BQ202" s="29">
        <v>-3</v>
      </c>
      <c r="BR202" s="56">
        <v>101.55</v>
      </c>
      <c r="BS202" s="57" t="s">
        <v>75</v>
      </c>
      <c r="BT202" s="26"/>
      <c r="BU202" s="26"/>
      <c r="BV202" s="26"/>
      <c r="BW202" s="26"/>
      <c r="BX202" s="17"/>
      <c r="BY202" s="17"/>
      <c r="BZ202" s="49" t="str">
        <f>IF(AND(S202&gt;=3,AND(OR(AND(I202&lt;=7,I202-K202&gt;=3),AND(K202&lt;=7,K202-M202&gt;=3)),N202&lt;=4)),6,IF(S202&gt;=3,"3T",IF(AND(OR(AND(I202&lt;=7,I202-K202&gt;=3),AND(K202&lt;=7,K202-M202&gt;=3)),N202&lt;=4),"3P","")))</f>
        <v/>
      </c>
    </row>
    <row r="203" spans="1:78" ht="46.5" x14ac:dyDescent="0.25">
      <c r="A203" s="26" t="s">
        <v>2658</v>
      </c>
      <c r="B203" s="26" t="s">
        <v>357</v>
      </c>
      <c r="C203" s="27" t="s">
        <v>352</v>
      </c>
      <c r="D203" s="28"/>
      <c r="E203" s="28"/>
      <c r="F203" s="58">
        <v>1400</v>
      </c>
      <c r="G203" s="30">
        <v>13</v>
      </c>
      <c r="H203" s="31" t="s">
        <v>78</v>
      </c>
      <c r="I203" s="59">
        <v>6</v>
      </c>
      <c r="J203" s="33">
        <v>5</v>
      </c>
      <c r="K203" s="59">
        <v>9</v>
      </c>
      <c r="L203" s="33">
        <v>4</v>
      </c>
      <c r="M203" s="59">
        <v>11</v>
      </c>
      <c r="N203" s="33">
        <v>8</v>
      </c>
      <c r="O203" s="29">
        <v>-0.79999999999998295</v>
      </c>
      <c r="P203" s="37">
        <v>-3.9000000000000101</v>
      </c>
      <c r="Q203" s="35">
        <v>86.184607682571198</v>
      </c>
      <c r="R203" s="35">
        <v>-1.00769615871442</v>
      </c>
      <c r="S203" s="37">
        <v>1</v>
      </c>
      <c r="T203" s="34">
        <v>-3.75</v>
      </c>
      <c r="U203" s="29">
        <v>3.80000000000001</v>
      </c>
      <c r="V203" s="60">
        <v>0.89999999999999902</v>
      </c>
      <c r="W203" s="39"/>
      <c r="X203" s="62">
        <v>70</v>
      </c>
      <c r="Y203" s="29">
        <v>124</v>
      </c>
      <c r="Z203" s="29">
        <v>13</v>
      </c>
      <c r="AA203" s="26" t="s">
        <v>57</v>
      </c>
      <c r="AB203" s="41" t="s">
        <v>58</v>
      </c>
      <c r="AC203" s="42" t="str">
        <f>"" &amp; IF(AND(S203&lt;=-1.5,NOT(ISBLANK(AQ203))),"Z","")</f>
        <v/>
      </c>
      <c r="AD203" s="48" t="str">
        <f>IF(AND(ISNUMBER(BD203),VALUE(BD203)&gt;=3,VALUE(T203)&gt;=-0.5),IF(AND(VALUE(Q203)&gt;=94,VALUE(Q203)&lt;444), IF(VALUE(P203)&gt;=2,"***","**"),"*"),"")</f>
        <v/>
      </c>
      <c r="AE203" s="44"/>
      <c r="AF203" s="45"/>
      <c r="AG203" s="63" t="str">
        <f>IF(OR(F203&lt;1401,F203&gt;=1600),IF(AND(OR(AB203="*",AB203="***",AB203="E*",AB203="E***"),P203&gt;=2,T203&gt;-2.1),IF(AND(ISNUMBER(BD203),VALUE(BD203)&gt;2),"**","*"),""),"")</f>
        <v/>
      </c>
      <c r="AH203" s="30">
        <v>13</v>
      </c>
      <c r="AI203" s="62">
        <v>70</v>
      </c>
      <c r="AJ203" s="48" t="str">
        <f>IF(AND(S203&gt;=2,T203&gt;=0),IF(AND(ISNUMBER(BD203),VALUE(BD203)&gt;=3),IF(LEN(AQ203)&gt;0,"***","**"),"*"),"")</f>
        <v/>
      </c>
      <c r="AK203" s="42" t="str">
        <f>IF(AND(S203&gt;=3,AND(OR(AND(I203&lt;=7,I203-K203&gt;=3),AND(K203&lt;=7,K203-M203&gt;=3)),N203&lt;=4)),6,IF(S203&gt;=3,"3T",IF(AND(OR(AND(I203&lt;=7,I203-K203&gt;=3),AND(K203&lt;=7,K203-M203&gt;=3)),N203&lt;=4),"3P","")))</f>
        <v/>
      </c>
      <c r="AL203" s="63" t="str">
        <f>IF(OR(K203-M203&gt;=5,T203&gt;4.9,AND(K203-M203&gt;=1,T203&gt;5)),IF(P203&lt;-3,"***",IF(P203&lt;0,"**","*")),"")</f>
        <v/>
      </c>
      <c r="AM203" s="62">
        <v>70</v>
      </c>
      <c r="AN203" s="49" t="str">
        <f>IF(AND(OR(M203=1,M203=2,M203=3,M203=4),Q203&gt;=97.5),"G",IF(OR(AND(N203&lt;=3,M203&lt;8,T203&gt;-1.6,Q203&gt;=95,Q203&lt;300),AND(OR(M203=1,M203=2,M203=3),Q203&lt;97.5)),"GR",""))</f>
        <v/>
      </c>
      <c r="AO203" s="29">
        <v>0</v>
      </c>
      <c r="AP203" s="28"/>
      <c r="AQ203" s="28"/>
      <c r="AR203" s="28"/>
      <c r="AS203" s="28"/>
      <c r="AT203" s="50" t="str">
        <f>IF(LEN(AN203)&gt;0,IF(AL203="**","$",IF(AL203="***",IF(LEN(AQ203)&gt;0,"$$$","$$"), "")), "")</f>
        <v/>
      </c>
      <c r="AU203" s="48" t="str">
        <f>CONCATENATE(IF(LEN(AN203)&gt;0,IF(AND(AD203="**",AB203="*"),IF(LEN(AQ203)&gt;0,"$$$","$$"),IF(AJ203="***","$$$",IF(AND(AJ203="**",AB203="*"),"$$",IF(AND(OR(AD203="**",AD203="***"),LEN(AQ203)&gt;0),"$$","")))),IF(AND(OR(AD203="**",AD203="***"),LEN(AQ203)&gt;0),"$$","")),IF(AND(T203&lt;2,AQ203="#"),"#",""))</f>
        <v/>
      </c>
      <c r="AV203" s="48" t="str">
        <f>IF(LEN(AN203)&gt;0,IF(AG203="**","$$",IF(AG203="***","$$$",IF(AD203="***",IF(OR(AB203="***",LEN(AQ203)&gt;0),"$$$",""),""))),"")</f>
        <v/>
      </c>
      <c r="AW203" s="26" t="s">
        <v>78</v>
      </c>
      <c r="AX203" s="51">
        <v>23</v>
      </c>
      <c r="AY203" s="65">
        <v>1160</v>
      </c>
      <c r="AZ203" s="24" t="s">
        <v>609</v>
      </c>
      <c r="BA203" s="29">
        <v>77.984607682571195</v>
      </c>
      <c r="BB203" s="66">
        <v>84.3846076825712</v>
      </c>
      <c r="BC203" s="54" t="s">
        <v>2668</v>
      </c>
      <c r="BD203" s="29">
        <v>5</v>
      </c>
      <c r="BE203" s="55"/>
      <c r="BF203" s="55"/>
      <c r="BG203" s="55"/>
      <c r="BH203" s="55"/>
      <c r="BI203" s="187"/>
      <c r="BJ203" s="17"/>
      <c r="BK203" s="17"/>
      <c r="BL203" s="17"/>
      <c r="BM203" s="17"/>
      <c r="BN203" s="17"/>
      <c r="BO203" s="17"/>
      <c r="BP203" s="29">
        <v>124</v>
      </c>
      <c r="BQ203" s="29">
        <v>0</v>
      </c>
      <c r="BR203" s="56">
        <v>95.45</v>
      </c>
      <c r="BS203" s="76" t="s">
        <v>126</v>
      </c>
      <c r="BT203" s="26"/>
      <c r="BU203" s="26"/>
      <c r="BV203" s="26"/>
      <c r="BW203" s="26"/>
      <c r="BX203" s="17"/>
      <c r="BY203" s="17"/>
      <c r="BZ203" s="49" t="str">
        <f>IF(AND(S203&gt;=3,AND(OR(AND(I203&lt;=7,I203-K203&gt;=3),AND(K203&lt;=7,K203-M203&gt;=3)),N203&lt;=4)),6,IF(S203&gt;=3,"3T",IF(AND(OR(AND(I203&lt;=7,I203-K203&gt;=3),AND(K203&lt;=7,K203-M203&gt;=3)),N203&lt;=4),"3P","")))</f>
        <v/>
      </c>
    </row>
    <row r="204" spans="1:78" ht="23.1" customHeight="1" x14ac:dyDescent="0.25">
      <c r="A204" s="162"/>
      <c r="B204" s="155"/>
      <c r="C204" s="155"/>
      <c r="D204" s="155"/>
      <c r="E204" s="155"/>
      <c r="F204" s="155"/>
      <c r="G204" s="155"/>
      <c r="H204" s="155"/>
      <c r="I204" s="155"/>
      <c r="J204" s="155"/>
      <c r="K204" s="155"/>
      <c r="L204" s="155"/>
      <c r="M204" s="155"/>
      <c r="N204" s="155"/>
      <c r="O204" s="155"/>
      <c r="P204" s="155"/>
      <c r="Q204" s="155"/>
      <c r="R204" s="155"/>
      <c r="S204" s="155"/>
      <c r="T204" s="155"/>
      <c r="U204" s="155"/>
      <c r="V204" s="155"/>
      <c r="W204" s="155"/>
      <c r="X204" s="155"/>
      <c r="Y204" s="155"/>
      <c r="Z204" s="155"/>
      <c r="AA204" s="155"/>
      <c r="AB204" s="155"/>
      <c r="AC204" s="155"/>
      <c r="AD204" s="155"/>
      <c r="AE204" s="155"/>
      <c r="AF204" s="155"/>
      <c r="AG204" s="155"/>
      <c r="AH204" s="155"/>
      <c r="AI204" s="155"/>
      <c r="AJ204" s="155"/>
      <c r="AK204" s="155"/>
      <c r="AL204" s="155"/>
      <c r="AM204" s="155"/>
      <c r="AN204" s="155"/>
      <c r="AO204" s="155"/>
      <c r="AP204" s="155"/>
      <c r="AQ204" s="155"/>
      <c r="AR204" s="155"/>
      <c r="AS204" s="155"/>
      <c r="AT204" s="155"/>
      <c r="AU204" s="155"/>
      <c r="AV204" s="155"/>
      <c r="AW204" s="155"/>
      <c r="AX204" s="155"/>
      <c r="AY204" s="155"/>
      <c r="AZ204" s="155"/>
      <c r="BA204" s="155"/>
      <c r="BB204" s="155"/>
      <c r="BC204" s="155"/>
      <c r="BD204" s="155"/>
      <c r="BE204" s="155"/>
      <c r="BF204" s="155"/>
      <c r="BG204" s="155"/>
      <c r="BH204" s="155"/>
      <c r="BI204" s="155"/>
      <c r="BJ204" s="155"/>
      <c r="BK204" s="155"/>
      <c r="BL204" s="155"/>
      <c r="BM204" s="155"/>
      <c r="BN204" s="155"/>
      <c r="BO204" s="155"/>
      <c r="BP204" s="155"/>
      <c r="BQ204" s="155"/>
      <c r="BR204" s="155"/>
      <c r="BS204" s="155"/>
      <c r="BT204" s="155"/>
      <c r="BU204" s="155"/>
      <c r="BV204" s="155"/>
      <c r="BW204" s="155"/>
      <c r="BX204" s="155"/>
      <c r="BY204" s="17"/>
      <c r="BZ204" s="49"/>
    </row>
    <row r="205" spans="1:78" ht="46.5" x14ac:dyDescent="0.25">
      <c r="A205" s="26" t="s">
        <v>2658</v>
      </c>
      <c r="B205" s="26" t="s">
        <v>127</v>
      </c>
      <c r="C205" s="27" t="s">
        <v>212</v>
      </c>
      <c r="D205" s="28"/>
      <c r="E205" s="28"/>
      <c r="F205" s="58">
        <v>1400</v>
      </c>
      <c r="G205" s="30">
        <v>13</v>
      </c>
      <c r="H205" s="31" t="s">
        <v>78</v>
      </c>
      <c r="I205" s="70">
        <v>1</v>
      </c>
      <c r="J205" s="71">
        <v>0</v>
      </c>
      <c r="K205" s="70">
        <v>1</v>
      </c>
      <c r="L205" s="71">
        <v>0</v>
      </c>
      <c r="M205" s="59">
        <v>12</v>
      </c>
      <c r="N205" s="33">
        <v>5</v>
      </c>
      <c r="O205" s="29">
        <v>2.2500000000000102</v>
      </c>
      <c r="P205" s="34">
        <v>2.1214285714285701</v>
      </c>
      <c r="Q205" s="35">
        <v>95.6195798530308</v>
      </c>
      <c r="R205" s="36">
        <v>1.9097899265153699</v>
      </c>
      <c r="S205" s="37">
        <v>0</v>
      </c>
      <c r="T205" s="61">
        <v>-5</v>
      </c>
      <c r="U205" s="29">
        <v>2.15</v>
      </c>
      <c r="V205" s="29">
        <v>-1.95</v>
      </c>
      <c r="W205" s="39"/>
      <c r="X205" s="40">
        <v>70</v>
      </c>
      <c r="Y205" s="29">
        <v>125</v>
      </c>
      <c r="Z205" s="87">
        <v>71</v>
      </c>
      <c r="AA205" s="77">
        <v>8</v>
      </c>
      <c r="AB205" s="41" t="s">
        <v>32</v>
      </c>
      <c r="AC205" s="42" t="str">
        <f>"i" &amp; IF(AND(S205&lt;=-1.5,NOT(ISBLANK(AQ205))),"Z","")</f>
        <v>i</v>
      </c>
      <c r="AD205" s="43" t="str">
        <f>IF(AND(ISNUMBER(BD205),VALUE(BD205)&gt;=3,VALUE(T205)&gt;=-0.5),IF(AND(VALUE(Q205)&gt;=94,VALUE(Q205)&lt;444), IF(VALUE(P205)&gt;=2,"***","**"),"*"),"")</f>
        <v/>
      </c>
      <c r="AE205" s="44"/>
      <c r="AF205" s="45"/>
      <c r="AG205" s="63" t="str">
        <f>IF(OR(F205&lt;1401,F205&gt;=1600),IF(AND(OR(AB205="*",AB205="***",AB205="E*",AB205="E***"),P205&gt;=2,T205&gt;-2.1),IF(AND(ISNUMBER(BD205),VALUE(BD205)&gt;2),"**","*"),""),"")</f>
        <v/>
      </c>
      <c r="AH205" s="30">
        <v>13</v>
      </c>
      <c r="AI205" s="47">
        <v>70</v>
      </c>
      <c r="AJ205" s="48" t="str">
        <f>IF(AND(S205&gt;=2,T205&gt;=0),IF(AND(ISNUMBER(BD205),VALUE(BD205)&gt;=3),IF(LEN(AQ205)&gt;0,"***","**"),"*"),"")</f>
        <v/>
      </c>
      <c r="AK205" s="42" t="str">
        <f>IF(AND(S205&gt;=3,AND(OR(AND(I205&lt;=7,I205-K205&gt;=3),AND(K205&lt;=7,K205-M205&gt;=3)),N205&lt;=4)),6,IF(S205&gt;=3,"3T",IF(AND(OR(AND(I205&lt;=7,I205-K205&gt;=3),AND(K205&lt;=7,K205-M205&gt;=3)),N205&lt;=4),"3P","")))</f>
        <v/>
      </c>
      <c r="AL205" s="46" t="str">
        <f>IF(OR(K205-M205&gt;=5,T205&gt;4.9,AND(K205-M205&gt;=1,T205&gt;5)),IF(P205&lt;-3,"***",IF(P205&lt;0,"**","*")),"")</f>
        <v/>
      </c>
      <c r="AM205" s="40">
        <v>70</v>
      </c>
      <c r="AN205" s="49" t="str">
        <f>CONCATENATE(IF(AND(OR(M205=1,M205=2,M205=3,M205=4),Q205&gt;=97.5),"G",IF(OR(AND(N205&lt;=3,M205&lt;8,T205&gt;-1.6,Q205&gt;=95,Q205&lt;300),AND(OR(M205=1,M205=2,M205=3),Q205&lt;97.5)),"GR","")),"*")</f>
        <v>*</v>
      </c>
      <c r="AO205" s="29">
        <v>0</v>
      </c>
      <c r="AP205" s="28"/>
      <c r="AQ205" s="28"/>
      <c r="AR205" s="28"/>
      <c r="AS205" s="28"/>
      <c r="AT205" s="50" t="str">
        <f>IF(LEN(AN205)&gt;0,IF(AL205="**","$",IF(AL205="***",IF(LEN(AQ205)&gt;0,"$$$","$$"), "")), "")</f>
        <v/>
      </c>
      <c r="AU205" s="48" t="str">
        <f>CONCATENATE(IF(LEN(AN205)&gt;0,IF(AND(AD205="**",AB205="*"),IF(LEN(AQ205)&gt;0,"$$$","$$"),IF(AJ205="***","$$$",IF(AND(AJ205="**",AB205="*"),"$$",IF(AND(OR(AD205="**",AD205="***"),LEN(AQ205)&gt;0),"$$","")))),IF(AND(OR(AD205="**",AD205="***"),LEN(AQ205)&gt;0),"$$","")),IF(AND(T205&lt;2,AQ205="#"),"#",""))</f>
        <v/>
      </c>
      <c r="AV205" s="48" t="str">
        <f>IF(LEN(AN205)&gt;0,IF(AG205="**","$$",IF(AG205="***","$$$",IF(AD205="***",IF(OR(AB205="***",LEN(AQ205)&gt;0),"$$$",""),""))),"")</f>
        <v/>
      </c>
      <c r="AW205" s="26" t="s">
        <v>78</v>
      </c>
      <c r="AX205" s="51">
        <v>24</v>
      </c>
      <c r="AY205" s="52">
        <v>1146</v>
      </c>
      <c r="AZ205" s="24" t="s">
        <v>609</v>
      </c>
      <c r="BA205" s="29">
        <v>88.819579853030703</v>
      </c>
      <c r="BB205" s="66">
        <v>96.440946519697405</v>
      </c>
      <c r="BC205" s="54" t="s">
        <v>871</v>
      </c>
      <c r="BD205" s="29">
        <v>1</v>
      </c>
      <c r="BE205" s="55"/>
      <c r="BF205" s="55"/>
      <c r="BG205" s="55"/>
      <c r="BH205" s="55"/>
      <c r="BI205" s="188" t="s">
        <v>2669</v>
      </c>
      <c r="BJ205" s="69" t="s">
        <v>795</v>
      </c>
      <c r="BK205" s="68" t="s">
        <v>1145</v>
      </c>
      <c r="BL205" s="68" t="s">
        <v>2670</v>
      </c>
      <c r="BM205" s="68" t="s">
        <v>1060</v>
      </c>
      <c r="BN205" s="69" t="s">
        <v>781</v>
      </c>
      <c r="BO205" s="17"/>
      <c r="BP205" s="29">
        <v>125</v>
      </c>
      <c r="BQ205" s="29">
        <v>0</v>
      </c>
      <c r="BR205" s="56">
        <v>102.5</v>
      </c>
      <c r="BS205" s="57" t="s">
        <v>75</v>
      </c>
      <c r="BT205" s="26"/>
      <c r="BU205" s="26"/>
      <c r="BV205" s="26"/>
      <c r="BW205" s="26"/>
      <c r="BX205" s="17"/>
      <c r="BY205" s="17"/>
      <c r="BZ205" s="49" t="str">
        <f>IF(AND(S205&gt;=3,AND(OR(AND(I205&lt;=7,I205-K205&gt;=3),AND(K205&lt;=7,K205-M205&gt;=3)),N205&lt;=4)),6,IF(S205&gt;=3,"3T",IF(AND(OR(AND(I205&lt;=7,I205-K205&gt;=3),AND(K205&lt;=7,K205-M205&gt;=3)),N205&lt;=4),"3P","")))</f>
        <v/>
      </c>
    </row>
    <row r="206" spans="1:78" ht="46.5" x14ac:dyDescent="0.25">
      <c r="A206" s="26" t="s">
        <v>2658</v>
      </c>
      <c r="B206" s="26" t="s">
        <v>730</v>
      </c>
      <c r="C206" s="27" t="s">
        <v>136</v>
      </c>
      <c r="D206" s="28"/>
      <c r="E206" s="28"/>
      <c r="F206" s="58">
        <v>1400</v>
      </c>
      <c r="G206" s="30">
        <v>3</v>
      </c>
      <c r="H206" s="31" t="s">
        <v>78</v>
      </c>
      <c r="I206" s="70">
        <v>3</v>
      </c>
      <c r="J206" s="71">
        <v>2</v>
      </c>
      <c r="K206" s="32">
        <v>6</v>
      </c>
      <c r="L206" s="33">
        <v>3</v>
      </c>
      <c r="M206" s="32">
        <v>12</v>
      </c>
      <c r="N206" s="33">
        <v>6</v>
      </c>
      <c r="O206" s="29">
        <v>2.85</v>
      </c>
      <c r="P206" s="37">
        <v>0.77777777777775303</v>
      </c>
      <c r="Q206" s="35">
        <v>87.872679983104504</v>
      </c>
      <c r="R206" s="35">
        <v>-1.01366000844777</v>
      </c>
      <c r="S206" s="37">
        <v>-1</v>
      </c>
      <c r="T206" s="61">
        <v>-3.25</v>
      </c>
      <c r="U206" s="29">
        <v>-0.94999999999998896</v>
      </c>
      <c r="V206" s="60">
        <v>-3.5999999999999899</v>
      </c>
      <c r="W206" s="39" t="s">
        <v>79</v>
      </c>
      <c r="X206" s="62">
        <v>69</v>
      </c>
      <c r="Y206" s="29">
        <v>125</v>
      </c>
      <c r="Z206" s="29">
        <v>16</v>
      </c>
      <c r="AA206" s="26" t="s">
        <v>64</v>
      </c>
      <c r="AB206" s="41" t="s">
        <v>32</v>
      </c>
      <c r="AC206" s="42" t="str">
        <f>"" &amp; IF(AND(S206&lt;=-1.5,NOT(ISBLANK(AQ206))),"Z","")</f>
        <v/>
      </c>
      <c r="AD206" s="48" t="str">
        <f>IF(AND(ISNUMBER(BD206),VALUE(BD206)&gt;=3,VALUE(T206)&gt;=-0.5),IF(AND(VALUE(Q206)&gt;=94,VALUE(Q206)&lt;444), IF(VALUE(P206)&gt;=2,"***","**"),"*"),"")</f>
        <v/>
      </c>
      <c r="AE206" s="44"/>
      <c r="AF206" s="45"/>
      <c r="AG206" s="63" t="str">
        <f>IF(OR(F206&lt;1401,F206&gt;=1600),IF(AND(OR(AB206="*",AB206="***",AB206="E*",AB206="E***"),P206&gt;=2,T206&gt;-2.1),IF(AND(ISNUMBER(BD206),VALUE(BD206)&gt;2),"**","*"),""),"")</f>
        <v/>
      </c>
      <c r="AH206" s="30">
        <v>3</v>
      </c>
      <c r="AI206" s="62">
        <v>69</v>
      </c>
      <c r="AJ206" s="48" t="str">
        <f>IF(AND(S206&gt;=2,T206&gt;=0),IF(AND(ISNUMBER(BD206),VALUE(BD206)&gt;=3),IF(LEN(AQ206)&gt;0,"***","**"),"*"),"")</f>
        <v/>
      </c>
      <c r="AK206" s="42" t="str">
        <f>IF(AND(S206&gt;=3,AND(OR(AND(I206&lt;=7,I206-K206&gt;=3),AND(K206&lt;=7,K206-M206&gt;=3)),N206&lt;=4)),6,IF(S206&gt;=3,"3T",IF(AND(OR(AND(I206&lt;=7,I206-K206&gt;=3),AND(K206&lt;=7,K206-M206&gt;=3)),N206&lt;=4),"3P","")))</f>
        <v/>
      </c>
      <c r="AL206" s="63" t="str">
        <f>IF(OR(K206-M206&gt;=5,T206&gt;4.9,AND(K206-M206&gt;=1,T206&gt;5)),IF(P206&lt;-3,"***",IF(P206&lt;0,"**","*")),"")</f>
        <v/>
      </c>
      <c r="AM206" s="62">
        <v>69</v>
      </c>
      <c r="AN206" s="49" t="str">
        <f>IF(AND(OR(M206=1,M206=2,M206=3,M206=4),Q206&gt;=97.5),"G",IF(OR(AND(N206&lt;=3,M206&lt;8,T206&gt;-1.6,Q206&gt;=95,Q206&lt;300),AND(OR(M206=1,M206=2,M206=3),Q206&lt;97.5)),"GR",""))</f>
        <v/>
      </c>
      <c r="AO206" s="29">
        <v>0</v>
      </c>
      <c r="AP206" s="28"/>
      <c r="AQ206" s="28"/>
      <c r="AR206" s="28"/>
      <c r="AS206" s="28"/>
      <c r="AT206" s="50" t="str">
        <f>IF(LEN(AN206)&gt;0,IF(AL206="**","$",IF(AL206="***",IF(LEN(AQ206)&gt;0,"$$$","$$"), "")), "")</f>
        <v/>
      </c>
      <c r="AU206" s="48" t="str">
        <f>CONCATENATE(IF(LEN(AN206)&gt;0,IF(AND(AD206="**",AB206="*"),IF(LEN(AQ206)&gt;0,"$$$","$$"),IF(AJ206="***","$$$",IF(AND(AJ206="**",AB206="*"),"$$",IF(AND(OR(AD206="**",AD206="***"),LEN(AQ206)&gt;0),"$$","")))),IF(AND(OR(AD206="**",AD206="***"),LEN(AQ206)&gt;0),"$$","")),IF(AND(T206&lt;2,AQ206="#"),"#",""))</f>
        <v/>
      </c>
      <c r="AV206" s="48" t="str">
        <f>IF(LEN(AN206)&gt;0,IF(AG206="**","$$",IF(AG206="***","$$$",IF(AD206="***",IF(OR(AB206="***",LEN(AQ206)&gt;0),"$$$",""),""))),"")</f>
        <v/>
      </c>
      <c r="AW206" s="26" t="s">
        <v>78</v>
      </c>
      <c r="AX206" s="51">
        <v>28</v>
      </c>
      <c r="AY206" s="65">
        <v>1128</v>
      </c>
      <c r="AZ206" s="24" t="s">
        <v>609</v>
      </c>
      <c r="BA206" s="29">
        <v>80.472679983104499</v>
      </c>
      <c r="BB206" s="66">
        <v>85.438013316437804</v>
      </c>
      <c r="BC206" s="54" t="s">
        <v>598</v>
      </c>
      <c r="BD206" s="29">
        <v>2</v>
      </c>
      <c r="BE206" s="55"/>
      <c r="BF206" s="55"/>
      <c r="BG206" s="55"/>
      <c r="BH206" s="55"/>
      <c r="BI206" s="190" t="s">
        <v>1147</v>
      </c>
      <c r="BJ206" s="69" t="s">
        <v>72</v>
      </c>
      <c r="BK206" s="68" t="s">
        <v>1059</v>
      </c>
      <c r="BL206" s="68" t="s">
        <v>1060</v>
      </c>
      <c r="BM206" s="68" t="s">
        <v>531</v>
      </c>
      <c r="BN206" s="68" t="s">
        <v>392</v>
      </c>
      <c r="BO206" s="17"/>
      <c r="BP206" s="29">
        <v>125</v>
      </c>
      <c r="BQ206" s="29">
        <v>0</v>
      </c>
      <c r="BR206" s="56">
        <v>101.7</v>
      </c>
      <c r="BS206" s="57" t="s">
        <v>223</v>
      </c>
      <c r="BT206" s="26"/>
      <c r="BU206" s="26"/>
      <c r="BV206" s="26"/>
      <c r="BW206" s="26" t="s">
        <v>79</v>
      </c>
      <c r="BX206" s="17"/>
      <c r="BY206" s="17"/>
      <c r="BZ206" s="49" t="str">
        <f>IF(AND(S206&gt;=3,AND(OR(AND(I206&lt;=7,I206-K206&gt;=3),AND(K206&lt;=7,K206-M206&gt;=3)),N206&lt;=4)),6,IF(S206&gt;=3,"3T",IF(AND(OR(AND(I206&lt;=7,I206-K206&gt;=3),AND(K206&lt;=7,K206-M206&gt;=3)),N206&lt;=4),"3P","")))</f>
        <v/>
      </c>
    </row>
    <row r="207" spans="1:78" ht="46.5" x14ac:dyDescent="0.25">
      <c r="A207" s="26" t="s">
        <v>2658</v>
      </c>
      <c r="B207" s="26" t="s">
        <v>368</v>
      </c>
      <c r="C207" s="27" t="s">
        <v>207</v>
      </c>
      <c r="D207" s="28"/>
      <c r="E207" s="28"/>
      <c r="F207" s="58">
        <v>1400</v>
      </c>
      <c r="G207" s="30">
        <v>5</v>
      </c>
      <c r="H207" s="31" t="s">
        <v>78</v>
      </c>
      <c r="I207" s="32">
        <v>6</v>
      </c>
      <c r="J207" s="33">
        <v>4</v>
      </c>
      <c r="K207" s="32">
        <v>8</v>
      </c>
      <c r="L207" s="33">
        <v>3</v>
      </c>
      <c r="M207" s="32">
        <v>10</v>
      </c>
      <c r="N207" s="33">
        <v>5</v>
      </c>
      <c r="O207" s="29">
        <v>1.4000000000000099</v>
      </c>
      <c r="P207" s="60">
        <v>0.135714285714269</v>
      </c>
      <c r="Q207" s="35">
        <v>92.063384069850301</v>
      </c>
      <c r="R207" s="36">
        <v>0.18169203492512101</v>
      </c>
      <c r="S207" s="37">
        <v>1</v>
      </c>
      <c r="T207" s="61">
        <v>-2.5</v>
      </c>
      <c r="U207" s="29">
        <v>1.35</v>
      </c>
      <c r="V207" s="60">
        <v>-0.60000000000000497</v>
      </c>
      <c r="W207" s="39" t="s">
        <v>79</v>
      </c>
      <c r="X207" s="40">
        <v>67</v>
      </c>
      <c r="Y207" s="29">
        <v>125</v>
      </c>
      <c r="Z207" s="29">
        <v>19</v>
      </c>
      <c r="AA207" s="26" t="s">
        <v>57</v>
      </c>
      <c r="AB207" s="41" t="s">
        <v>58</v>
      </c>
      <c r="AC207" s="42" t="str">
        <f>"" &amp; IF(AND(S207&lt;=-1.5,NOT(ISBLANK(AQ207))),"Z","")</f>
        <v/>
      </c>
      <c r="AD207" s="43" t="str">
        <f>IF(AND(ISNUMBER(BD207),VALUE(BD207)&gt;=3,VALUE(T207)&gt;=-0.5),IF(AND(VALUE(Q207)&gt;=94,VALUE(Q207)&lt;444), IF(VALUE(P207)&gt;=2,"***","**"),"*"),"")</f>
        <v/>
      </c>
      <c r="AE207" s="44"/>
      <c r="AF207" s="45"/>
      <c r="AG207" s="63" t="str">
        <f>IF(OR(F207&lt;1401,F207&gt;=1600),IF(AND(OR(AB207="*",AB207="***",AB207="E*",AB207="E***"),P207&gt;=2,T207&gt;-2.1),IF(AND(ISNUMBER(BD207),VALUE(BD207)&gt;2),"**","*"),""),"")</f>
        <v/>
      </c>
      <c r="AH207" s="30">
        <v>5</v>
      </c>
      <c r="AI207" s="47">
        <v>67</v>
      </c>
      <c r="AJ207" s="48" t="str">
        <f>IF(AND(S207&gt;=2,T207&gt;=0),IF(AND(ISNUMBER(BD207),VALUE(BD207)&gt;=3),IF(LEN(AQ207)&gt;0,"***","**"),"*"),"")</f>
        <v/>
      </c>
      <c r="AK207" s="42" t="str">
        <f>IF(AND(S207&gt;=3,AND(OR(AND(I207&lt;=7,I207-K207&gt;=3),AND(K207&lt;=7,K207-M207&gt;=3)),N207&lt;=4)),6,IF(S207&gt;=3,"3T",IF(AND(OR(AND(I207&lt;=7,I207-K207&gt;=3),AND(K207&lt;=7,K207-M207&gt;=3)),N207&lt;=4),"3P","")))</f>
        <v/>
      </c>
      <c r="AL207" s="46" t="str">
        <f>IF(OR(K207-M207&gt;=5,T207&gt;4.9,AND(K207-M207&gt;=1,T207&gt;5)),IF(P207&lt;-3,"***",IF(P207&lt;0,"**","*")),"")</f>
        <v/>
      </c>
      <c r="AM207" s="40">
        <v>67</v>
      </c>
      <c r="AN207" s="49" t="str">
        <f>CONCATENATE(IF(AND(OR(M207=1,M207=2,M207=3,M207=4),Q207&gt;=97.5),"G",IF(OR(AND(N207&lt;=3,M207&lt;8,T207&gt;-1.6,Q207&gt;=95,Q207&lt;300),AND(OR(M207=1,M207=2,M207=3),Q207&lt;97.5)),"GR","")),"*")</f>
        <v>*</v>
      </c>
      <c r="AO207" s="29">
        <v>0</v>
      </c>
      <c r="AP207" s="28"/>
      <c r="AQ207" s="28"/>
      <c r="AR207" s="28"/>
      <c r="AS207" s="28"/>
      <c r="AT207" s="50" t="str">
        <f>IF(LEN(AN207)&gt;0,IF(AL207="**","$",IF(AL207="***",IF(LEN(AQ207)&gt;0,"$$$","$$"), "")), "")</f>
        <v/>
      </c>
      <c r="AU207" s="48" t="str">
        <f>CONCATENATE(IF(LEN(AN207)&gt;0,IF(AND(AD207="**",AB207="*"),IF(LEN(AQ207)&gt;0,"$$$","$$"),IF(AJ207="***","$$$",IF(AND(AJ207="**",AB207="*"),"$$",IF(AND(OR(AD207="**",AD207="***"),LEN(AQ207)&gt;0),"$$","")))),IF(AND(OR(AD207="**",AD207="***"),LEN(AQ207)&gt;0),"$$","")),IF(AND(T207&lt;2,AQ207="#"),"#",""))</f>
        <v/>
      </c>
      <c r="AV207" s="48" t="str">
        <f>IF(LEN(AN207)&gt;0,IF(AG207="**","$$",IF(AG207="***","$$$",IF(AD207="***",IF(OR(AB207="***",LEN(AQ207)&gt;0),"$$$",""),""))),"")</f>
        <v/>
      </c>
      <c r="AW207" s="26" t="s">
        <v>78</v>
      </c>
      <c r="AX207" s="64">
        <v>48</v>
      </c>
      <c r="AY207" s="52">
        <v>1150</v>
      </c>
      <c r="AZ207" s="24" t="s">
        <v>609</v>
      </c>
      <c r="BA207" s="29">
        <v>84.863384069850198</v>
      </c>
      <c r="BB207" s="66">
        <v>89.534717403183606</v>
      </c>
      <c r="BC207" s="54" t="s">
        <v>2671</v>
      </c>
      <c r="BD207" s="29">
        <v>3</v>
      </c>
      <c r="BE207" s="55"/>
      <c r="BF207" s="55"/>
      <c r="BG207" s="55"/>
      <c r="BH207" s="55"/>
      <c r="BI207" s="189" t="s">
        <v>1062</v>
      </c>
      <c r="BJ207" s="69" t="s">
        <v>371</v>
      </c>
      <c r="BK207" s="69" t="s">
        <v>372</v>
      </c>
      <c r="BL207" s="68" t="s">
        <v>364</v>
      </c>
      <c r="BM207" s="69" t="s">
        <v>143</v>
      </c>
      <c r="BN207" s="68" t="s">
        <v>1063</v>
      </c>
      <c r="BO207" s="17"/>
      <c r="BP207" s="29">
        <v>125</v>
      </c>
      <c r="BQ207" s="29">
        <v>0</v>
      </c>
      <c r="BR207" s="56">
        <v>98.85</v>
      </c>
      <c r="BS207" s="57" t="s">
        <v>126</v>
      </c>
      <c r="BT207" s="26"/>
      <c r="BU207" s="26"/>
      <c r="BV207" s="26"/>
      <c r="BW207" s="26" t="s">
        <v>79</v>
      </c>
      <c r="BX207" s="17"/>
      <c r="BY207" s="17"/>
      <c r="BZ207" s="49" t="str">
        <f>IF(AND(S207&gt;=3,AND(OR(AND(I207&lt;=7,I207-K207&gt;=3),AND(K207&lt;=7,K207-M207&gt;=3)),N207&lt;=4)),6,IF(S207&gt;=3,"3T",IF(AND(OR(AND(I207&lt;=7,I207-K207&gt;=3),AND(K207&lt;=7,K207-M207&gt;=3)),N207&lt;=4),"3P","")))</f>
        <v/>
      </c>
    </row>
    <row r="208" spans="1:78" ht="15.95" customHeight="1" x14ac:dyDescent="0.25">
      <c r="A208" s="162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55"/>
      <c r="AI208" s="155"/>
      <c r="AJ208" s="155"/>
      <c r="AK208" s="155"/>
      <c r="AL208" s="155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  <c r="BI208" s="155"/>
      <c r="BJ208" s="155"/>
      <c r="BK208" s="155"/>
      <c r="BL208" s="155"/>
      <c r="BM208" s="155"/>
      <c r="BN208" s="155"/>
      <c r="BO208" s="155"/>
      <c r="BP208" s="155"/>
      <c r="BQ208" s="155"/>
      <c r="BR208" s="155"/>
      <c r="BS208" s="155"/>
      <c r="BT208" s="155"/>
      <c r="BU208" s="155"/>
      <c r="BV208" s="155"/>
      <c r="BW208" s="155"/>
      <c r="BX208" s="155"/>
      <c r="BY208" s="17"/>
      <c r="BZ208" s="49"/>
    </row>
    <row r="209" spans="1:78" ht="46.5" x14ac:dyDescent="0.25">
      <c r="A209" s="26" t="s">
        <v>2658</v>
      </c>
      <c r="B209" s="26" t="s">
        <v>545</v>
      </c>
      <c r="C209" s="27" t="s">
        <v>352</v>
      </c>
      <c r="D209" s="28"/>
      <c r="E209" s="28"/>
      <c r="F209" s="58">
        <v>1400</v>
      </c>
      <c r="G209" s="80">
        <v>2</v>
      </c>
      <c r="H209" s="31" t="s">
        <v>78</v>
      </c>
      <c r="I209" s="70">
        <v>3</v>
      </c>
      <c r="J209" s="71">
        <v>2</v>
      </c>
      <c r="K209" s="70">
        <v>3</v>
      </c>
      <c r="L209" s="71">
        <v>2</v>
      </c>
      <c r="M209" s="32">
        <v>8</v>
      </c>
      <c r="N209" s="33">
        <v>3</v>
      </c>
      <c r="O209" s="29">
        <v>5.1000000000000201</v>
      </c>
      <c r="P209" s="34">
        <v>3.76000000000001</v>
      </c>
      <c r="Q209" s="35">
        <v>98.454977108258007</v>
      </c>
      <c r="R209" s="36">
        <v>1.8274885541289601</v>
      </c>
      <c r="S209" s="37">
        <v>0</v>
      </c>
      <c r="T209" s="61">
        <v>-1</v>
      </c>
      <c r="U209" s="29">
        <v>-2.0999999999999899</v>
      </c>
      <c r="V209" s="29">
        <v>-2.8999999999999901</v>
      </c>
      <c r="W209" s="39" t="s">
        <v>79</v>
      </c>
      <c r="X209" s="40">
        <v>65</v>
      </c>
      <c r="Y209" s="72">
        <v>118</v>
      </c>
      <c r="Z209" s="87">
        <v>35</v>
      </c>
      <c r="AA209" s="77">
        <v>8</v>
      </c>
      <c r="AB209" s="41" t="s">
        <v>92</v>
      </c>
      <c r="AC209" s="42" t="str">
        <f>"i" &amp; IF(AND(S209&lt;=-1.5,NOT(ISBLANK(AQ209))),"Z","")</f>
        <v>i</v>
      </c>
      <c r="AD209" s="43" t="str">
        <f>IF(AND(ISNUMBER(BD209),VALUE(BD209)&gt;=3,VALUE(T209)&gt;=-0.5),IF(AND(VALUE(Q209)&gt;=94,VALUE(Q209)&lt;444), IF(VALUE(P209)&gt;=2,"***","**"),"*"),"")</f>
        <v/>
      </c>
      <c r="AE209" s="44"/>
      <c r="AF209" s="45" t="s">
        <v>797</v>
      </c>
      <c r="AG209" s="63" t="str">
        <f>IF(OR(F209&lt;1401,F209&gt;=1600),IF(AND(OR(AB209="*",AB209="***",AB209="E*",AB209="E***"),P209&gt;=2,T209&gt;-2.1),IF(AND(ISNUMBER(BD209),VALUE(BD209)&gt;2),"**","*"),""),"")</f>
        <v>*</v>
      </c>
      <c r="AH209" s="30">
        <v>2</v>
      </c>
      <c r="AI209" s="47">
        <v>65</v>
      </c>
      <c r="AJ209" s="48" t="str">
        <f>IF(AND(S209&gt;=2,T209&gt;=0),IF(AND(ISNUMBER(BD209),VALUE(BD209)&gt;=3),IF(LEN(AQ209)&gt;0,"***","**"),"*"),"")</f>
        <v/>
      </c>
      <c r="AK209" s="42" t="str">
        <f>IF(AND(S209&gt;=3,AND(OR(AND(I209&lt;=7,I209-K209&gt;=3),AND(K209&lt;=7,K209-M209&gt;=3)),N209&lt;=4)),6,IF(S209&gt;=3,"3T",IF(AND(OR(AND(I209&lt;=7,I209-K209&gt;=3),AND(K209&lt;=7,K209-M209&gt;=3)),N209&lt;=4),"3P","")))</f>
        <v/>
      </c>
      <c r="AL209" s="46" t="str">
        <f>IF(OR(K209-M209&gt;=5,T209&gt;4.9,AND(K209-M209&gt;=1,T209&gt;5)),IF(P209&lt;-3,"***",IF(P209&lt;0,"**","*")),"")</f>
        <v/>
      </c>
      <c r="AM209" s="116" t="s">
        <v>2672</v>
      </c>
      <c r="AN209" s="68" t="s">
        <v>30</v>
      </c>
      <c r="AO209" s="29">
        <v>0</v>
      </c>
      <c r="AP209" s="28"/>
      <c r="AQ209" s="28"/>
      <c r="AR209" s="28"/>
      <c r="AS209" s="28"/>
      <c r="AT209" s="50" t="str">
        <f>IF(LEN(AN209)&gt;0,IF(AL209="**","$",IF(AL209="***",IF(LEN(AQ209)&gt;0,"$$$","$$"), "")), "")</f>
        <v/>
      </c>
      <c r="AU209" s="48" t="str">
        <f>CONCATENATE(IF(LEN(AN209)&gt;0,IF(AND(AD209="**",AB209="*"),IF(LEN(AQ209)&gt;0,"$$$","$$"),IF(AJ209="***","$$$",IF(AND(AJ209="**",AB209="*"),"$$",IF(AND(OR(AD209="**",AD209="***"),LEN(AQ209)&gt;0),"$$","")))),IF(AND(OR(AD209="**",AD209="***"),LEN(AQ209)&gt;0),"$$","")),IF(AND(T209&lt;2,AQ209="#"),"#",""))</f>
        <v/>
      </c>
      <c r="AV209" s="48" t="str">
        <f>IF(LEN(AN209)&gt;0,IF(AG209="**","$$",IF(AG209="***","$$$",IF(AD209="***",IF(OR(AB209="***",LEN(AQ209)&gt;0),"$$$",""),""))),"")</f>
        <v/>
      </c>
      <c r="AW209" s="26" t="s">
        <v>78</v>
      </c>
      <c r="AX209" s="74">
        <v>19</v>
      </c>
      <c r="AY209" s="79">
        <v>1159</v>
      </c>
      <c r="AZ209" s="24" t="s">
        <v>609</v>
      </c>
      <c r="BA209" s="29">
        <v>92.154977108257896</v>
      </c>
      <c r="BB209" s="66">
        <v>96.954977108258007</v>
      </c>
      <c r="BC209" s="54" t="s">
        <v>2673</v>
      </c>
      <c r="BD209" s="29">
        <v>1</v>
      </c>
      <c r="BE209" s="55"/>
      <c r="BF209" s="55"/>
      <c r="BG209" s="55"/>
      <c r="BH209" s="55"/>
      <c r="BI209" s="190" t="s">
        <v>2674</v>
      </c>
      <c r="BJ209" s="68" t="s">
        <v>381</v>
      </c>
      <c r="BK209" s="68" t="s">
        <v>2675</v>
      </c>
      <c r="BL209" s="68" t="s">
        <v>336</v>
      </c>
      <c r="BM209" s="69" t="s">
        <v>1832</v>
      </c>
      <c r="BN209" s="68" t="s">
        <v>948</v>
      </c>
      <c r="BO209" s="17"/>
      <c r="BP209" s="29">
        <v>118</v>
      </c>
      <c r="BQ209" s="29">
        <v>0</v>
      </c>
      <c r="BR209" s="56">
        <v>103.75</v>
      </c>
      <c r="BS209" s="57" t="s">
        <v>75</v>
      </c>
      <c r="BT209" s="26"/>
      <c r="BU209" s="26"/>
      <c r="BV209" s="26"/>
      <c r="BW209" s="26" t="s">
        <v>79</v>
      </c>
      <c r="BX209" s="17"/>
      <c r="BY209" s="17"/>
      <c r="BZ209" s="49" t="str">
        <f>IF(AND(S209&gt;=3,AND(OR(AND(I209&lt;=7,I209-K209&gt;=3),AND(K209&lt;=7,K209-M209&gt;=3)),N209&lt;=4)),6,IF(S209&gt;=3,"3T",IF(AND(OR(AND(I209&lt;=7,I209-K209&gt;=3),AND(K209&lt;=7,K209-M209&gt;=3)),N209&lt;=4),"3P","")))</f>
        <v/>
      </c>
    </row>
    <row r="210" spans="1:78" ht="46.5" x14ac:dyDescent="0.25">
      <c r="A210" s="26" t="s">
        <v>2658</v>
      </c>
      <c r="B210" s="26" t="s">
        <v>263</v>
      </c>
      <c r="C210" s="107" t="s">
        <v>385</v>
      </c>
      <c r="D210" s="28"/>
      <c r="E210" s="28"/>
      <c r="F210" s="29">
        <v>1200</v>
      </c>
      <c r="G210" s="30">
        <v>3</v>
      </c>
      <c r="H210" s="31" t="s">
        <v>229</v>
      </c>
      <c r="I210" s="32">
        <v>3</v>
      </c>
      <c r="J210" s="33">
        <v>3</v>
      </c>
      <c r="K210" s="32">
        <v>4</v>
      </c>
      <c r="L210" s="33">
        <v>5</v>
      </c>
      <c r="M210" s="32">
        <v>4</v>
      </c>
      <c r="N210" s="33">
        <v>2</v>
      </c>
      <c r="O210" s="29">
        <v>0.64999999999999503</v>
      </c>
      <c r="P210" s="29">
        <v>2.1374999999999802</v>
      </c>
      <c r="Q210" s="36">
        <v>102.47991533189899</v>
      </c>
      <c r="R210" s="36">
        <v>2.7399576659497198</v>
      </c>
      <c r="S210" s="37">
        <v>-2</v>
      </c>
      <c r="T210" s="38">
        <v>3.25</v>
      </c>
      <c r="U210" s="29">
        <v>-1.85</v>
      </c>
      <c r="V210" s="29">
        <v>0.64999999999999503</v>
      </c>
      <c r="W210" s="39"/>
      <c r="X210" s="40">
        <v>63</v>
      </c>
      <c r="Y210" s="72">
        <v>115</v>
      </c>
      <c r="Z210" s="29">
        <v>24</v>
      </c>
      <c r="AA210" s="26" t="s">
        <v>64</v>
      </c>
      <c r="AB210" s="41" t="s">
        <v>58</v>
      </c>
      <c r="AC210" s="42" t="str">
        <f>"i" &amp; IF(AND(S210&lt;=-1.5,NOT(ISBLANK(AQ210))),"Z","")</f>
        <v>iZ</v>
      </c>
      <c r="AD210" s="43" t="str">
        <f>IF(AND(ISNUMBER(BD210),VALUE(BD210)&gt;=3,VALUE(T210)&gt;=-0.5),IF(AND(VALUE(Q210)&gt;=94,VALUE(Q210)&lt;444), IF(VALUE(P210)&gt;=2,"***","**"),"*"),"")</f>
        <v/>
      </c>
      <c r="AE210" s="44"/>
      <c r="AF210" s="45"/>
      <c r="AG210" s="46" t="str">
        <f>IF(OR(F210&lt;1401,F210&gt;=1600),IF(AND(OR(AB210="*",AB210="***",AB210="E*",AB210="E***"),P210&gt;=2,T210&gt;-2.1),IF(AND(ISNUMBER(BD210),VALUE(BD210)&gt;2),"**","*"),""),"")</f>
        <v/>
      </c>
      <c r="AH210" s="30">
        <v>3</v>
      </c>
      <c r="AI210" s="47">
        <v>63</v>
      </c>
      <c r="AJ210" s="48" t="str">
        <f>IF(AND(S210&gt;=2,T210&gt;=0),IF(AND(ISNUMBER(BD210),VALUE(BD210)&gt;=3),IF(LEN(AQ210)&gt;0,"***","**"),"*"),"")</f>
        <v/>
      </c>
      <c r="AK210" s="42" t="str">
        <f>IF(AND(S210&gt;=3,AND(OR(AND(I210&lt;=7,I210-K210&gt;=3),AND(K210&lt;=7,K210-M210&gt;=3)),N210&lt;=4)),6,IF(S210&gt;=3,"3T",IF(AND(OR(AND(I210&lt;=7,I210-K210&gt;=3),AND(K210&lt;=7,K210-M210&gt;=3)),N210&lt;=4),"3P","")))</f>
        <v/>
      </c>
      <c r="AL210" s="46" t="str">
        <f>IF(OR(K210-M210&gt;=5,T210&gt;4.9,AND(K210-M210&gt;=1,T210&gt;5)),IF(P210&lt;-3,"***",IF(P210&lt;0,"**","*")),"")</f>
        <v/>
      </c>
      <c r="AM210" s="40">
        <v>63</v>
      </c>
      <c r="AN210" s="103" t="str">
        <f>IF(AND(OR(M210=1,M210=2,M210=3,M210=4),Q210&gt;=97.5),"G",IF(OR(AND(N210&lt;=3,M210&lt;8,T210&gt;-1.6,Q210&gt;=95,Q210&lt;300),AND(OR(M210=1,M210=2,M210=3),Q210&lt;97.5)),"GR",""))</f>
        <v>G</v>
      </c>
      <c r="AO210" s="29">
        <v>0</v>
      </c>
      <c r="AP210" s="28"/>
      <c r="AQ210" s="28" t="s">
        <v>33</v>
      </c>
      <c r="AR210" s="28"/>
      <c r="AS210" s="28"/>
      <c r="AT210" s="50" t="str">
        <f>IF(LEN(AN210)&gt;0,IF(AL210="**","$",IF(AL210="***",IF(LEN(AQ210)&gt;0,"$$$","$$"), "")), "")</f>
        <v/>
      </c>
      <c r="AU210" s="48" t="str">
        <f>CONCATENATE(IF(LEN(AN210)&gt;0,IF(AND(AD210="**",AB210="*"),IF(LEN(AQ210)&gt;0,"$$$","$$"),IF(AJ210="***","$$$",IF(AND(AJ210="**",AB210="*"),"$$",IF(AND(OR(AD210="**",AD210="***"),LEN(AQ210)&gt;0),"$$","")))),IF(AND(OR(AD210="**",AD210="***"),LEN(AQ210)&gt;0),"$$","")),IF(AND(T210&lt;2,AQ210="#"),"#",""))</f>
        <v/>
      </c>
      <c r="AV210" s="48" t="str">
        <f>IF(LEN(AN210)&gt;0,IF(AG210="**","$$",IF(AG210="***","$$$",IF(AD210="***",IF(OR(AB210="***",LEN(AQ210)&gt;0),"$$$",""),""))),"")</f>
        <v/>
      </c>
      <c r="AW210" s="26" t="s">
        <v>229</v>
      </c>
      <c r="AX210" s="64">
        <v>32</v>
      </c>
      <c r="AY210" s="52">
        <v>1135</v>
      </c>
      <c r="AZ210" s="24" t="s">
        <v>609</v>
      </c>
      <c r="BA210" s="29">
        <v>96.979915331899406</v>
      </c>
      <c r="BB210" s="53">
        <v>96.449915331899405</v>
      </c>
      <c r="BC210" s="54" t="s">
        <v>2676</v>
      </c>
      <c r="BD210" s="29">
        <v>1</v>
      </c>
      <c r="BE210" s="55"/>
      <c r="BF210" s="55"/>
      <c r="BG210" s="55"/>
      <c r="BH210" s="55"/>
      <c r="BI210" s="190" t="s">
        <v>2677</v>
      </c>
      <c r="BJ210" s="68" t="s">
        <v>841</v>
      </c>
      <c r="BK210" s="68" t="s">
        <v>1119</v>
      </c>
      <c r="BL210" s="68" t="s">
        <v>1549</v>
      </c>
      <c r="BM210" s="69" t="s">
        <v>780</v>
      </c>
      <c r="BN210" s="68"/>
      <c r="BO210" s="17"/>
      <c r="BP210" s="29">
        <v>115</v>
      </c>
      <c r="BQ210" s="29">
        <v>0</v>
      </c>
      <c r="BR210" s="56">
        <v>97.75</v>
      </c>
      <c r="BS210" s="76" t="s">
        <v>108</v>
      </c>
      <c r="BT210" s="26"/>
      <c r="BU210" s="26"/>
      <c r="BV210" s="26"/>
      <c r="BW210" s="26"/>
      <c r="BX210" s="17"/>
      <c r="BY210" s="17"/>
      <c r="BZ210" s="49" t="str">
        <f>IF(AND(S210&gt;=3,AND(OR(AND(I210&lt;=7,I210-K210&gt;=3),AND(K210&lt;=7,K210-M210&gt;=3)),N210&lt;=4)),6,IF(S210&gt;=3,"3T",IF(AND(OR(AND(I210&lt;=7,I210-K210&gt;=3),AND(K210&lt;=7,K210-M210&gt;=3)),N210&lt;=4),"3P","")))</f>
        <v/>
      </c>
    </row>
    <row r="211" spans="1:78" ht="46.5" x14ac:dyDescent="0.25">
      <c r="A211" s="26" t="s">
        <v>2658</v>
      </c>
      <c r="B211" s="26" t="s">
        <v>551</v>
      </c>
      <c r="C211" s="27" t="s">
        <v>352</v>
      </c>
      <c r="D211" s="28"/>
      <c r="E211" s="28"/>
      <c r="F211" s="29">
        <v>1200</v>
      </c>
      <c r="G211" s="30">
        <v>8</v>
      </c>
      <c r="H211" s="31" t="s">
        <v>6</v>
      </c>
      <c r="I211" s="59">
        <v>1</v>
      </c>
      <c r="J211" s="33">
        <v>0</v>
      </c>
      <c r="K211" s="59">
        <v>3</v>
      </c>
      <c r="L211" s="33">
        <v>2</v>
      </c>
      <c r="M211" s="59">
        <v>11</v>
      </c>
      <c r="N211" s="33">
        <v>11</v>
      </c>
      <c r="O211" s="29">
        <v>-1.30000000000001</v>
      </c>
      <c r="P211" s="37">
        <v>-0.60000000000001796</v>
      </c>
      <c r="Q211" s="86">
        <v>84.197300451676298</v>
      </c>
      <c r="R211" s="86">
        <v>1.04865022583816</v>
      </c>
      <c r="S211" s="37">
        <v>-2</v>
      </c>
      <c r="T211" s="34">
        <v>-9.75</v>
      </c>
      <c r="U211" s="29">
        <v>-0.15000000000000599</v>
      </c>
      <c r="V211" s="60">
        <v>-7.8999999999999897</v>
      </c>
      <c r="W211" s="39" t="s">
        <v>79</v>
      </c>
      <c r="X211" s="40">
        <v>62</v>
      </c>
      <c r="Y211" s="29">
        <v>116</v>
      </c>
      <c r="Z211" s="29">
        <v>14</v>
      </c>
      <c r="AA211" s="85" t="s">
        <v>119</v>
      </c>
      <c r="AB211" s="41" t="s">
        <v>32</v>
      </c>
      <c r="AC211" s="42" t="str">
        <f>"" &amp; IF(AND(S211&lt;=-1.5,NOT(ISBLANK(AQ211))),"Z","")</f>
        <v/>
      </c>
      <c r="AD211" s="43" t="str">
        <f>IF(AND(ISNUMBER(BD211),VALUE(BD211)&gt;=3,VALUE(T211)&gt;=-0.5),IF(AND(VALUE(Q211)&gt;=94,VALUE(Q211)&lt;444), IF(VALUE(P211)&gt;=2,"***","**"),"*"),"")</f>
        <v/>
      </c>
      <c r="AE211" s="44"/>
      <c r="AF211" s="45"/>
      <c r="AG211" s="63" t="str">
        <f>IF(OR(F211&lt;1401,F211&gt;=1600),IF(AND(OR(AB211="*",AB211="***",AB211="E*",AB211="E***"),P211&gt;=2,T211&gt;-2.1),IF(AND(ISNUMBER(BD211),VALUE(BD211)&gt;2),"**","*"),""),"")</f>
        <v/>
      </c>
      <c r="AH211" s="30">
        <v>8</v>
      </c>
      <c r="AI211" s="47">
        <v>62</v>
      </c>
      <c r="AJ211" s="48" t="str">
        <f>IF(AND(S211&gt;=2,T211&gt;=0),IF(AND(ISNUMBER(BD211),VALUE(BD211)&gt;=3),IF(LEN(AQ211)&gt;0,"***","**"),"*"),"")</f>
        <v/>
      </c>
      <c r="AK211" s="42" t="str">
        <f>IF(AND(S211&gt;=3,AND(OR(AND(I211&lt;=7,I211-K211&gt;=3),AND(K211&lt;=7,K211-M211&gt;=3)),N211&lt;=4)),6,IF(S211&gt;=3,"3T",IF(AND(OR(AND(I211&lt;=7,I211-K211&gt;=3),AND(K211&lt;=7,K211-M211&gt;=3)),N211&lt;=4),"3P","")))</f>
        <v/>
      </c>
      <c r="AL211" s="46" t="str">
        <f>IF(OR(K211-M211&gt;=5,T211&gt;4.9,AND(K211-M211&gt;=1,T211&gt;5)),IF(P211&lt;-3,"***",IF(P211&lt;0,"**","*")),"")</f>
        <v/>
      </c>
      <c r="AM211" s="40">
        <v>62</v>
      </c>
      <c r="AN211" s="49" t="str">
        <f>CONCATENATE(IF(AND(OR(M211=1,M211=2,M211=3,M211=4),Q211&gt;=97.5),"G",IF(OR(AND(N211&lt;=3,M211&lt;8,T211&gt;-1.6,Q211&gt;=95,Q211&lt;300),AND(OR(M211=1,M211=2,M211=3),Q211&lt;97.5)),"GR","")),"*")</f>
        <v>*</v>
      </c>
      <c r="AO211" s="29">
        <v>-1</v>
      </c>
      <c r="AP211" s="28"/>
      <c r="AQ211" s="28"/>
      <c r="AR211" s="28"/>
      <c r="AS211" s="28"/>
      <c r="AT211" s="50" t="str">
        <f>IF(LEN(AN211)&gt;0,IF(AL211="**","$",IF(AL211="***",IF(LEN(AQ211)&gt;0,"$$$","$$"), "")), "")</f>
        <v/>
      </c>
      <c r="AU211" s="48" t="str">
        <f>CONCATENATE(IF(LEN(AN211)&gt;0,IF(AND(AD211="**",AB211="*"),IF(LEN(AQ211)&gt;0,"$$$","$$"),IF(AJ211="***","$$$",IF(AND(AJ211="**",AB211="*"),"$$",IF(AND(OR(AD211="**",AD211="***"),LEN(AQ211)&gt;0),"$$","")))),IF(AND(OR(AD211="**",AD211="***"),LEN(AQ211)&gt;0),"$$","")),IF(AND(T211&lt;2,AQ211="#"),"#",""))</f>
        <v/>
      </c>
      <c r="AV211" s="48" t="str">
        <f>IF(LEN(AN211)&gt;0,IF(AG211="**","$$",IF(AG211="***","$$$",IF(AD211="***",IF(OR(AB211="***",LEN(AQ211)&gt;0),"$$$",""),""))),"")</f>
        <v/>
      </c>
      <c r="AW211" s="26" t="s">
        <v>6</v>
      </c>
      <c r="AX211" s="74">
        <v>13</v>
      </c>
      <c r="AY211" s="52">
        <v>1135</v>
      </c>
      <c r="AZ211" s="24" t="s">
        <v>609</v>
      </c>
      <c r="BA211" s="29">
        <v>73.597300451676304</v>
      </c>
      <c r="BB211" s="53">
        <v>73.311967118343006</v>
      </c>
      <c r="BC211" s="54" t="s">
        <v>2678</v>
      </c>
      <c r="BD211" s="29">
        <v>2</v>
      </c>
      <c r="BE211" s="55"/>
      <c r="BF211" s="55"/>
      <c r="BG211" s="55"/>
      <c r="BH211" s="55"/>
      <c r="BI211" s="190" t="s">
        <v>2679</v>
      </c>
      <c r="BJ211" s="68" t="s">
        <v>743</v>
      </c>
      <c r="BK211" s="68" t="s">
        <v>1418</v>
      </c>
      <c r="BL211" s="68" t="s">
        <v>1311</v>
      </c>
      <c r="BM211" s="68" t="s">
        <v>1417</v>
      </c>
      <c r="BN211" s="68" t="s">
        <v>2680</v>
      </c>
      <c r="BO211" s="17"/>
      <c r="BP211" s="29">
        <v>116</v>
      </c>
      <c r="BQ211" s="29">
        <v>-1</v>
      </c>
      <c r="BR211" s="56">
        <v>97.7</v>
      </c>
      <c r="BS211" s="57" t="s">
        <v>126</v>
      </c>
      <c r="BT211" s="26"/>
      <c r="BU211" s="26"/>
      <c r="BV211" s="26"/>
      <c r="BW211" s="26" t="s">
        <v>79</v>
      </c>
      <c r="BX211" s="17"/>
      <c r="BY211" s="17"/>
      <c r="BZ211" s="49" t="str">
        <f>IF(AND(S211&gt;=3,AND(OR(AND(I211&lt;=7,I211-K211&gt;=3),AND(K211&lt;=7,K211-M211&gt;=3)),N211&lt;=4)),6,IF(S211&gt;=3,"3T",IF(AND(OR(AND(I211&lt;=7,I211-K211&gt;=3),AND(K211&lt;=7,K211-M211&gt;=3)),N211&lt;=4),"3P","")))</f>
        <v/>
      </c>
    </row>
    <row r="212" spans="1:78" ht="30" customHeight="1" x14ac:dyDescent="0.25">
      <c r="A212" s="175" t="s">
        <v>153</v>
      </c>
      <c r="B212" s="155"/>
      <c r="C212" s="155"/>
      <c r="D212" s="155"/>
      <c r="E212" s="155"/>
      <c r="F212" s="155"/>
      <c r="G212" s="155"/>
      <c r="H212" s="155"/>
      <c r="I212" s="155"/>
      <c r="J212" s="155"/>
      <c r="K212" s="155"/>
      <c r="L212" s="155"/>
      <c r="M212" s="155"/>
      <c r="N212" s="155"/>
      <c r="O212" s="155"/>
      <c r="P212" s="155"/>
      <c r="Q212" s="155"/>
      <c r="R212" s="155"/>
      <c r="S212" s="155"/>
      <c r="T212" s="155"/>
      <c r="U212" s="155"/>
      <c r="V212" s="155"/>
      <c r="W212" s="155"/>
      <c r="X212" s="155"/>
      <c r="Y212" s="155"/>
      <c r="Z212" s="171"/>
      <c r="AA212" s="155"/>
      <c r="AB212" s="155"/>
      <c r="AC212" s="155"/>
      <c r="AD212" s="155"/>
      <c r="AE212" s="155"/>
      <c r="AF212" s="155"/>
      <c r="AG212" s="155"/>
      <c r="AH212" s="155"/>
      <c r="AI212" s="155"/>
      <c r="AJ212" s="155"/>
      <c r="AK212" s="155"/>
      <c r="AL212" s="155"/>
      <c r="AM212" s="155"/>
      <c r="AN212" s="155"/>
      <c r="AO212" s="155"/>
      <c r="AP212" s="155"/>
      <c r="AQ212" s="155"/>
      <c r="AR212" s="155"/>
      <c r="AS212" s="155"/>
      <c r="AT212" s="155"/>
      <c r="AU212" s="155"/>
      <c r="AV212" s="155"/>
      <c r="AW212" s="155"/>
      <c r="AX212" s="155"/>
      <c r="AY212" s="155"/>
      <c r="AZ212" s="155"/>
      <c r="BA212" s="155"/>
      <c r="BB212" s="155"/>
      <c r="BC212" s="155"/>
      <c r="BD212" s="155"/>
      <c r="BE212" s="155"/>
      <c r="BF212" s="155"/>
      <c r="BG212" s="155"/>
      <c r="BH212" s="155"/>
      <c r="BI212" s="155"/>
      <c r="BJ212" s="155"/>
      <c r="BK212" s="155"/>
      <c r="BL212" s="155"/>
      <c r="BM212" s="155"/>
      <c r="BN212" s="155"/>
      <c r="BO212" s="155"/>
      <c r="BP212" s="155"/>
      <c r="BQ212" s="155"/>
      <c r="BR212" s="155"/>
      <c r="BS212" s="155"/>
      <c r="BT212" s="155"/>
      <c r="BU212" s="155"/>
      <c r="BV212" s="155"/>
      <c r="BW212" s="155"/>
      <c r="BX212" s="155"/>
      <c r="BY212" s="17"/>
      <c r="BZ212" s="49"/>
    </row>
    <row r="213" spans="1:78" ht="46.5" x14ac:dyDescent="0.25">
      <c r="A213" s="26" t="s">
        <v>2658</v>
      </c>
      <c r="B213" s="26" t="s">
        <v>191</v>
      </c>
      <c r="C213" s="27" t="s">
        <v>63</v>
      </c>
      <c r="D213" s="28"/>
      <c r="E213" s="28"/>
      <c r="F213" s="58">
        <v>1400</v>
      </c>
      <c r="G213" s="80">
        <v>8</v>
      </c>
      <c r="H213" s="31" t="s">
        <v>6</v>
      </c>
      <c r="I213" s="59">
        <v>1</v>
      </c>
      <c r="J213" s="33">
        <v>0</v>
      </c>
      <c r="K213" s="70">
        <v>1</v>
      </c>
      <c r="L213" s="71">
        <v>0</v>
      </c>
      <c r="M213" s="59">
        <v>2</v>
      </c>
      <c r="N213" s="33">
        <v>0</v>
      </c>
      <c r="O213" s="29">
        <v>1.7000000000000199</v>
      </c>
      <c r="P213" s="29">
        <v>2.9937500000000399</v>
      </c>
      <c r="Q213" s="36">
        <v>101.06414869389199</v>
      </c>
      <c r="R213" s="36">
        <v>0.53207434694620304</v>
      </c>
      <c r="S213" s="37">
        <v>0</v>
      </c>
      <c r="T213" s="61">
        <v>-0.1</v>
      </c>
      <c r="U213" s="29">
        <v>-1.85</v>
      </c>
      <c r="V213" s="29">
        <v>-1.85</v>
      </c>
      <c r="W213" s="39"/>
      <c r="X213" s="40">
        <v>60</v>
      </c>
      <c r="Y213" s="72">
        <v>132</v>
      </c>
      <c r="Z213" s="29">
        <v>18</v>
      </c>
      <c r="AA213" s="77">
        <v>8</v>
      </c>
      <c r="AB213" s="41" t="s">
        <v>101</v>
      </c>
      <c r="AC213" s="42" t="str">
        <f>"i" &amp; IF(AND(S213&lt;=-1.5,NOT(ISBLANK(AQ213))),"Z","")</f>
        <v>i</v>
      </c>
      <c r="AD213" s="43" t="str">
        <f>IF(AND(ISNUMBER(BD213),VALUE(BD213)&gt;=3,VALUE(T213)&gt;=-0.5),IF(AND(VALUE(Q213)&gt;=94,VALUE(Q213)&lt;444), IF(VALUE(P213)&gt;=2,"***","**"),"*"),"")</f>
        <v/>
      </c>
      <c r="AE213" s="44"/>
      <c r="AF213" s="45" t="s">
        <v>110</v>
      </c>
      <c r="AG213" s="63" t="str">
        <f>IF(OR(F213&lt;1401,F213&gt;=1600),IF(AND(OR(AB213="*",AB213="***",AB213="E*",AB213="E***"),P213&gt;=2,T213&gt;-2.1),IF(AND(ISNUMBER(BD213),VALUE(BD213)&gt;2),"**","*"),""),"")</f>
        <v>*</v>
      </c>
      <c r="AH213" s="30">
        <v>8</v>
      </c>
      <c r="AI213" s="47">
        <v>60</v>
      </c>
      <c r="AJ213" s="48" t="str">
        <f>IF(AND(S213&gt;=2,T213&gt;=0),IF(AND(ISNUMBER(BD213),VALUE(BD213)&gt;=3),IF(LEN(AQ213)&gt;0,"***","**"),"*"),"")</f>
        <v/>
      </c>
      <c r="AK213" s="42" t="str">
        <f>IF(AND(S213&gt;=3,AND(OR(AND(I213&lt;=7,I213-K213&gt;=3),AND(K213&lt;=7,K213-M213&gt;=3)),N213&lt;=4)),6,IF(S213&gt;=3,"3T",IF(AND(OR(AND(I213&lt;=7,I213-K213&gt;=3),AND(K213&lt;=7,K213-M213&gt;=3)),N213&lt;=4),"3P","")))</f>
        <v/>
      </c>
      <c r="AL213" s="46" t="str">
        <f>IF(OR(K213-M213&gt;=5,T213&gt;4.9,AND(K213-M213&gt;=1,T213&gt;5)),IF(P213&lt;-3,"***",IF(P213&lt;0,"**","*")),"")</f>
        <v/>
      </c>
      <c r="AM213" s="40">
        <v>60</v>
      </c>
      <c r="AN213" s="103" t="str">
        <f>IF(AND(OR(M213=1,M213=2,M213=3,M213=4),Q213&gt;=97.5),"G",IF(OR(AND(N213&lt;=3,M213&lt;8,T213&gt;-1.6,Q213&gt;=95,Q213&lt;300),AND(OR(M213=1,M213=2,M213=3),Q213&lt;97.5)),"GR",""))</f>
        <v>G</v>
      </c>
      <c r="AO213" s="29">
        <v>0</v>
      </c>
      <c r="AP213" s="28" t="s">
        <v>32</v>
      </c>
      <c r="AQ213" s="28"/>
      <c r="AR213" s="28"/>
      <c r="AS213" s="28"/>
      <c r="AT213" s="50" t="str">
        <f>IF(LEN(AN213)&gt;0,IF(AL213="**","$",IF(AL213="***",IF(LEN(AQ213)&gt;0,"$$$","$$"), "")), "")</f>
        <v/>
      </c>
      <c r="AU213" s="48" t="str">
        <f>CONCATENATE(IF(LEN(AN213)&gt;0,IF(AND(AD213="**",AB213="*"),IF(LEN(AQ213)&gt;0,"$$$","$$"),IF(AJ213="***","$$$",IF(AND(AJ213="**",AB213="*"),"$$",IF(AND(OR(AD213="**",AD213="***"),LEN(AQ213)&gt;0),"$$","")))),IF(AND(OR(AD213="**",AD213="***"),LEN(AQ213)&gt;0),"$$","")),IF(AND(T213&lt;2,AQ213="#"),"#",""))</f>
        <v/>
      </c>
      <c r="AV213" s="48" t="str">
        <f>IF(LEN(AN213)&gt;0,IF(AG213="**","$$",IF(AG213="***","$$$",IF(AD213="***",IF(OR(AB213="***",LEN(AQ213)&gt;0),"$$$",""),""))),"")</f>
        <v/>
      </c>
      <c r="AW213" s="26" t="s">
        <v>6</v>
      </c>
      <c r="AX213" s="64">
        <v>31</v>
      </c>
      <c r="AY213" s="52">
        <v>1145</v>
      </c>
      <c r="AZ213" s="24" t="s">
        <v>609</v>
      </c>
      <c r="BA213" s="29">
        <v>93.864148693892403</v>
      </c>
      <c r="BB213" s="66">
        <v>111.227482027226</v>
      </c>
      <c r="BC213" s="54" t="s">
        <v>2681</v>
      </c>
      <c r="BD213" s="29">
        <v>1</v>
      </c>
      <c r="BE213" s="100">
        <v>24.203821656051002</v>
      </c>
      <c r="BF213" s="101">
        <v>53.503184713375802</v>
      </c>
      <c r="BG213" s="102">
        <v>157</v>
      </c>
      <c r="BH213" s="102">
        <v>157</v>
      </c>
      <c r="BI213" s="190" t="s">
        <v>1166</v>
      </c>
      <c r="BJ213" s="68" t="s">
        <v>1167</v>
      </c>
      <c r="BK213" s="68" t="s">
        <v>1168</v>
      </c>
      <c r="BL213" s="68" t="s">
        <v>113</v>
      </c>
      <c r="BM213" s="68" t="s">
        <v>1169</v>
      </c>
      <c r="BN213" s="68"/>
      <c r="BO213" s="17"/>
      <c r="BP213" s="29">
        <v>132</v>
      </c>
      <c r="BQ213" s="29">
        <v>0</v>
      </c>
      <c r="BR213" s="56">
        <v>102.45</v>
      </c>
      <c r="BS213" s="76" t="s">
        <v>88</v>
      </c>
      <c r="BT213" s="26"/>
      <c r="BU213" s="26"/>
      <c r="BV213" s="26"/>
      <c r="BW213" s="26"/>
      <c r="BX213" s="17"/>
      <c r="BY213" s="17"/>
      <c r="BZ213" s="49" t="str">
        <f>IF(AND(S213&gt;=3,AND(OR(AND(I213&lt;=7,I213-K213&gt;=3),AND(K213&lt;=7,K213-M213&gt;=3)),N213&lt;=4)),6,IF(S213&gt;=3,"3T",IF(AND(OR(AND(I213&lt;=7,I213-K213&gt;=3),AND(K213&lt;=7,K213-M213&gt;=3)),N213&lt;=4),"3P","")))</f>
        <v/>
      </c>
    </row>
    <row r="214" spans="1:78" ht="30" customHeight="1" x14ac:dyDescent="0.25">
      <c r="A214" s="156" t="s">
        <v>152</v>
      </c>
      <c r="B214" s="155"/>
      <c r="C214" s="155"/>
      <c r="D214" s="155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  <c r="AA214" s="155"/>
      <c r="AB214" s="155"/>
      <c r="AC214" s="155"/>
      <c r="AD214" s="155"/>
      <c r="AE214" s="155"/>
      <c r="AF214" s="155"/>
      <c r="AG214" s="155"/>
      <c r="AH214" s="155"/>
      <c r="AI214" s="155"/>
      <c r="AJ214" s="155"/>
      <c r="AK214" s="155"/>
      <c r="AL214" s="155"/>
      <c r="AM214" s="155"/>
      <c r="AN214" s="155"/>
      <c r="AO214" s="155"/>
      <c r="AP214" s="155"/>
      <c r="AQ214" s="155"/>
      <c r="AR214" s="155"/>
      <c r="AS214" s="155"/>
      <c r="AT214" s="155"/>
      <c r="AU214" s="155"/>
      <c r="AV214" s="155"/>
      <c r="AW214" s="155"/>
      <c r="AX214" s="155"/>
      <c r="AY214" s="155"/>
      <c r="AZ214" s="155"/>
      <c r="BA214" s="155"/>
      <c r="BB214" s="155"/>
      <c r="BC214" s="155"/>
      <c r="BD214" s="155"/>
      <c r="BE214" s="155"/>
      <c r="BF214" s="155"/>
      <c r="BG214" s="155"/>
      <c r="BH214" s="155"/>
      <c r="BI214" s="155"/>
      <c r="BJ214" s="155"/>
      <c r="BK214" s="155"/>
      <c r="BL214" s="155"/>
      <c r="BM214" s="155"/>
      <c r="BN214" s="155"/>
      <c r="BO214" s="155"/>
      <c r="BP214" s="155"/>
      <c r="BQ214" s="155"/>
      <c r="BR214" s="155"/>
      <c r="BS214" s="155"/>
      <c r="BT214" s="155"/>
      <c r="BU214" s="155"/>
      <c r="BV214" s="155"/>
      <c r="BW214" s="155"/>
      <c r="BX214" s="155"/>
      <c r="BY214" s="17"/>
      <c r="BZ214" s="49"/>
    </row>
    <row r="215" spans="1:78" ht="46.5" x14ac:dyDescent="0.25">
      <c r="A215" s="26" t="s">
        <v>2658</v>
      </c>
      <c r="B215" s="110" t="s">
        <v>281</v>
      </c>
      <c r="C215" s="27" t="s">
        <v>352</v>
      </c>
      <c r="D215" s="28"/>
      <c r="E215" s="28"/>
      <c r="F215" s="58">
        <v>1400</v>
      </c>
      <c r="G215" s="30">
        <v>8</v>
      </c>
      <c r="H215" s="31" t="s">
        <v>6</v>
      </c>
      <c r="I215" s="59">
        <v>1</v>
      </c>
      <c r="J215" s="33">
        <v>0</v>
      </c>
      <c r="K215" s="70">
        <v>1</v>
      </c>
      <c r="L215" s="71">
        <v>0</v>
      </c>
      <c r="M215" s="59">
        <v>8</v>
      </c>
      <c r="N215" s="33">
        <v>5</v>
      </c>
      <c r="O215" s="29">
        <v>0.65000000000001301</v>
      </c>
      <c r="P215" s="37">
        <v>2.5750000000000202</v>
      </c>
      <c r="Q215" s="35">
        <v>95.789784846064094</v>
      </c>
      <c r="R215" s="36">
        <v>1.79489242303205</v>
      </c>
      <c r="S215" s="37">
        <v>0</v>
      </c>
      <c r="T215" s="61">
        <v>-5</v>
      </c>
      <c r="U215" s="29">
        <v>-0.149999999999988</v>
      </c>
      <c r="V215" s="60">
        <v>-4.0999999999999996</v>
      </c>
      <c r="W215" s="39" t="s">
        <v>79</v>
      </c>
      <c r="X215" s="62">
        <v>62</v>
      </c>
      <c r="Y215" s="29">
        <v>121</v>
      </c>
      <c r="Z215" s="111">
        <v>21</v>
      </c>
      <c r="AA215" s="77">
        <v>8</v>
      </c>
      <c r="AB215" s="41" t="s">
        <v>32</v>
      </c>
      <c r="AC215" s="42" t="str">
        <f>"" &amp; IF(AND(S215&lt;=-1.5,NOT(ISBLANK(AQ215))),"Z","")</f>
        <v/>
      </c>
      <c r="AD215" s="48" t="str">
        <f>IF(AND(ISNUMBER(BD215),VALUE(BD215)&gt;=3,VALUE(T215)&gt;=-0.5),IF(AND(VALUE(Q215)&gt;=94,VALUE(Q215)&lt;444), IF(VALUE(P215)&gt;=2,"***","**"),"*"),"")</f>
        <v/>
      </c>
      <c r="AE215" s="44"/>
      <c r="AF215" s="45"/>
      <c r="AG215" s="63" t="str">
        <f>IF(OR(F215&lt;1401,F215&gt;=1600),IF(AND(OR(AB215="*",AB215="***",AB215="E*",AB215="E***"),P215&gt;=2,T215&gt;-2.1),IF(AND(ISNUMBER(BD215),VALUE(BD215)&gt;2),"**","*"),""),"")</f>
        <v/>
      </c>
      <c r="AH215" s="30">
        <v>8</v>
      </c>
      <c r="AI215" s="62">
        <v>62</v>
      </c>
      <c r="AJ215" s="48" t="str">
        <f>IF(AND(S215&gt;=2,T215&gt;=0),IF(AND(ISNUMBER(BD215),VALUE(BD215)&gt;=3),IF(LEN(AQ215)&gt;0,"***","**"),"*"),"")</f>
        <v/>
      </c>
      <c r="AK215" s="42" t="str">
        <f>IF(AND(S215&gt;=3,AND(OR(AND(I215&lt;=7,I215-K215&gt;=3),AND(K215&lt;=7,K215-M215&gt;=3)),N215&lt;=4)),6,IF(S215&gt;=3,"3T",IF(AND(OR(AND(I215&lt;=7,I215-K215&gt;=3),AND(K215&lt;=7,K215-M215&gt;=3)),N215&lt;=4),"3P","")))</f>
        <v/>
      </c>
      <c r="AL215" s="63" t="str">
        <f>IF(OR(K215-M215&gt;=5,T215&gt;4.9,AND(K215-M215&gt;=1,T215&gt;5)),IF(P215&lt;-3,"***",IF(P215&lt;0,"**","*")),"")</f>
        <v/>
      </c>
      <c r="AM215" s="62">
        <v>62</v>
      </c>
      <c r="AN215" s="49" t="str">
        <f>IF(AND(OR(M215=1,M215=2,M215=3,M215=4),Q215&gt;=97.5),"G",IF(OR(AND(N215&lt;=3,M215&lt;8,T215&gt;-1.6,Q215&gt;=95,Q215&lt;300),AND(OR(M215=1,M215=2,M215=3),Q215&lt;97.5)),"GR",""))</f>
        <v/>
      </c>
      <c r="AO215" s="29">
        <v>-1</v>
      </c>
      <c r="AP215" s="28"/>
      <c r="AQ215" s="28"/>
      <c r="AR215" s="28"/>
      <c r="AS215" s="28"/>
      <c r="AT215" s="50" t="str">
        <f>IF(LEN(AN215)&gt;0,IF(AL215="**","$",IF(AL215="***",IF(LEN(AQ215)&gt;0,"$$$","$$"), "")), "")</f>
        <v/>
      </c>
      <c r="AU215" s="48" t="str">
        <f>CONCATENATE(IF(LEN(AN215)&gt;0,IF(AND(AD215="**",AB215="*"),IF(LEN(AQ215)&gt;0,"$$$","$$"),IF(AJ215="***","$$$",IF(AND(AJ215="**",AB215="*"),"$$",IF(AND(OR(AD215="**",AD215="***"),LEN(AQ215)&gt;0),"$$","")))),IF(AND(OR(AD215="**",AD215="***"),LEN(AQ215)&gt;0),"$$","")),IF(AND(T215&lt;2,AQ215="#"),"#",""))</f>
        <v/>
      </c>
      <c r="AV215" s="48" t="str">
        <f>IF(LEN(AN215)&gt;0,IF(AG215="**","$$",IF(AG215="***","$$$",IF(AD215="***",IF(OR(AB215="***",LEN(AQ215)&gt;0),"$$$",""),""))),"")</f>
        <v/>
      </c>
      <c r="AW215" s="26" t="s">
        <v>6</v>
      </c>
      <c r="AX215" s="74">
        <v>9.9</v>
      </c>
      <c r="AY215" s="65">
        <v>1164</v>
      </c>
      <c r="AZ215" s="24" t="s">
        <v>609</v>
      </c>
      <c r="BA215" s="29">
        <v>88.589784846064106</v>
      </c>
      <c r="BB215" s="66">
        <v>95.118984846064095</v>
      </c>
      <c r="BC215" s="54" t="s">
        <v>2682</v>
      </c>
      <c r="BD215" s="29">
        <v>1</v>
      </c>
      <c r="BE215" s="55"/>
      <c r="BF215" s="55"/>
      <c r="BG215" s="55"/>
      <c r="BH215" s="55"/>
      <c r="BI215" s="190" t="s">
        <v>2009</v>
      </c>
      <c r="BJ215" s="68" t="s">
        <v>72</v>
      </c>
      <c r="BK215" s="68" t="s">
        <v>372</v>
      </c>
      <c r="BL215" s="68" t="s">
        <v>2447</v>
      </c>
      <c r="BM215" s="68" t="s">
        <v>2448</v>
      </c>
      <c r="BN215" s="68" t="s">
        <v>779</v>
      </c>
      <c r="BO215" s="17"/>
      <c r="BP215" s="29">
        <v>121</v>
      </c>
      <c r="BQ215" s="29">
        <v>-1</v>
      </c>
      <c r="BR215" s="56">
        <v>100.9</v>
      </c>
      <c r="BS215" s="76" t="s">
        <v>108</v>
      </c>
      <c r="BT215" s="26"/>
      <c r="BU215" s="26"/>
      <c r="BV215" s="26"/>
      <c r="BW215" s="26" t="s">
        <v>79</v>
      </c>
      <c r="BX215" s="17"/>
      <c r="BY215" s="17"/>
      <c r="BZ215" s="49" t="str">
        <f>IF(AND(S215&gt;=3,AND(OR(AND(I215&lt;=7,I215-K215&gt;=3),AND(K215&lt;=7,K215-M215&gt;=3)),N215&lt;=4)),6,IF(S215&gt;=3,"3T",IF(AND(OR(AND(I215&lt;=7,I215-K215&gt;=3),AND(K215&lt;=7,K215-M215&gt;=3)),N215&lt;=4),"3P","")))</f>
        <v/>
      </c>
    </row>
    <row r="216" spans="1:78" ht="18.75" customHeight="1" x14ac:dyDescent="0.35">
      <c r="B216" s="177" t="s">
        <v>609</v>
      </c>
      <c r="C216" s="177"/>
      <c r="Q216" s="158" t="s">
        <v>58</v>
      </c>
      <c r="R216" s="158"/>
      <c r="T216" s="15" t="s">
        <v>176</v>
      </c>
      <c r="X216" s="3">
        <v>62</v>
      </c>
      <c r="Y216" s="13" t="s">
        <v>961</v>
      </c>
      <c r="Z216" s="14">
        <v>14</v>
      </c>
      <c r="AA216" s="7">
        <v>5</v>
      </c>
      <c r="AI216" s="3">
        <v>62</v>
      </c>
      <c r="AM216" s="3">
        <v>62</v>
      </c>
      <c r="AX216" s="159">
        <v>0</v>
      </c>
      <c r="AY216" s="5">
        <v>1161</v>
      </c>
      <c r="BP216" s="13" t="s">
        <v>961</v>
      </c>
    </row>
    <row r="217" spans="1:78" x14ac:dyDescent="0.35">
      <c r="B217" s="177"/>
      <c r="C217" s="177"/>
      <c r="O217" s="161" t="s">
        <v>2683</v>
      </c>
      <c r="P217" s="161"/>
      <c r="Q217" s="161"/>
      <c r="R217" s="161"/>
      <c r="S217" s="161"/>
      <c r="T217" s="161"/>
      <c r="U217" s="161"/>
      <c r="V217" s="161"/>
      <c r="W217" s="161"/>
      <c r="X217" s="161"/>
      <c r="Y217" s="161"/>
      <c r="Z217" s="161"/>
      <c r="AA217" s="161"/>
      <c r="AB217" s="161"/>
      <c r="AC217" s="161"/>
      <c r="AD217" s="161"/>
      <c r="AE217" s="161"/>
      <c r="AF217" s="161"/>
      <c r="AG217" s="161"/>
      <c r="AH217" s="161"/>
      <c r="AI217" s="161"/>
      <c r="AJ217" s="161"/>
      <c r="AK217" s="161"/>
      <c r="AX217" s="160"/>
      <c r="AY217" s="12" t="s">
        <v>412</v>
      </c>
    </row>
  </sheetData>
  <mergeCells count="142">
    <mergeCell ref="A1:BX1"/>
    <mergeCell ref="I2:N2"/>
    <mergeCell ref="B7:C8"/>
    <mergeCell ref="Q7:R7"/>
    <mergeCell ref="AX7:AX8"/>
    <mergeCell ref="O8:AK8"/>
    <mergeCell ref="A6:BX6"/>
    <mergeCell ref="A23:BX23"/>
    <mergeCell ref="A25:BX25"/>
    <mergeCell ref="B29:C30"/>
    <mergeCell ref="Q29:R29"/>
    <mergeCell ref="AX29:AX30"/>
    <mergeCell ref="O30:AK30"/>
    <mergeCell ref="A9:BX9"/>
    <mergeCell ref="I10:N10"/>
    <mergeCell ref="A14:BX14"/>
    <mergeCell ref="A16:BX16"/>
    <mergeCell ref="A18:BX18"/>
    <mergeCell ref="A21:BX21"/>
    <mergeCell ref="A48:BX48"/>
    <mergeCell ref="I49:N49"/>
    <mergeCell ref="A51:BX51"/>
    <mergeCell ref="A53:BX53"/>
    <mergeCell ref="B61:C62"/>
    <mergeCell ref="Q61:R61"/>
    <mergeCell ref="AX61:AX62"/>
    <mergeCell ref="O62:AK62"/>
    <mergeCell ref="A31:BX31"/>
    <mergeCell ref="I32:N32"/>
    <mergeCell ref="A36:BX36"/>
    <mergeCell ref="A39:BX39"/>
    <mergeCell ref="A40:BX40"/>
    <mergeCell ref="B46:C47"/>
    <mergeCell ref="Q46:R46"/>
    <mergeCell ref="AX46:AX47"/>
    <mergeCell ref="O47:AK47"/>
    <mergeCell ref="A45:BX45"/>
    <mergeCell ref="A63:BX63"/>
    <mergeCell ref="I64:N64"/>
    <mergeCell ref="A67:BX67"/>
    <mergeCell ref="A71:BX71"/>
    <mergeCell ref="B76:C77"/>
    <mergeCell ref="Q76:R76"/>
    <mergeCell ref="AX76:AX77"/>
    <mergeCell ref="O77:AK77"/>
    <mergeCell ref="A74:BX74"/>
    <mergeCell ref="A75:BX75"/>
    <mergeCell ref="A85:BX85"/>
    <mergeCell ref="I86:N86"/>
    <mergeCell ref="B88:C89"/>
    <mergeCell ref="Q88:R88"/>
    <mergeCell ref="AX88:AX89"/>
    <mergeCell ref="O89:AK89"/>
    <mergeCell ref="A78:BX78"/>
    <mergeCell ref="I79:N79"/>
    <mergeCell ref="B83:C84"/>
    <mergeCell ref="Q83:R83"/>
    <mergeCell ref="AX83:AX84"/>
    <mergeCell ref="O84:AK84"/>
    <mergeCell ref="A82:BX82"/>
    <mergeCell ref="A101:BX101"/>
    <mergeCell ref="I102:N102"/>
    <mergeCell ref="B109:C110"/>
    <mergeCell ref="Q109:R109"/>
    <mergeCell ref="AX109:AX110"/>
    <mergeCell ref="O110:AK110"/>
    <mergeCell ref="A108:BX108"/>
    <mergeCell ref="A90:BX90"/>
    <mergeCell ref="I91:N91"/>
    <mergeCell ref="A94:BX94"/>
    <mergeCell ref="B99:C100"/>
    <mergeCell ref="Q99:R99"/>
    <mergeCell ref="AX99:AX100"/>
    <mergeCell ref="O100:AK100"/>
    <mergeCell ref="A97:BX97"/>
    <mergeCell ref="A117:BX117"/>
    <mergeCell ref="I118:N118"/>
    <mergeCell ref="B121:C122"/>
    <mergeCell ref="Q121:R121"/>
    <mergeCell ref="AX121:AX122"/>
    <mergeCell ref="O122:AK122"/>
    <mergeCell ref="A111:BX111"/>
    <mergeCell ref="I112:N112"/>
    <mergeCell ref="B115:C116"/>
    <mergeCell ref="Q115:R115"/>
    <mergeCell ref="AX115:AX116"/>
    <mergeCell ref="O116:AK116"/>
    <mergeCell ref="B138:C139"/>
    <mergeCell ref="Q138:R138"/>
    <mergeCell ref="AX138:AX139"/>
    <mergeCell ref="O139:AK139"/>
    <mergeCell ref="A135:BX135"/>
    <mergeCell ref="A136:BX136"/>
    <mergeCell ref="A123:BX123"/>
    <mergeCell ref="I124:N124"/>
    <mergeCell ref="A126:BX126"/>
    <mergeCell ref="A128:BX128"/>
    <mergeCell ref="A131:BX131"/>
    <mergeCell ref="A133:BX133"/>
    <mergeCell ref="A140:BX140"/>
    <mergeCell ref="I141:N141"/>
    <mergeCell ref="A143:BX143"/>
    <mergeCell ref="A145:BX145"/>
    <mergeCell ref="A150:BX150"/>
    <mergeCell ref="B153:C154"/>
    <mergeCell ref="Q153:R153"/>
    <mergeCell ref="AX153:AX154"/>
    <mergeCell ref="O154:AK154"/>
    <mergeCell ref="B172:C173"/>
    <mergeCell ref="Q172:R172"/>
    <mergeCell ref="AX172:AX173"/>
    <mergeCell ref="O173:AK173"/>
    <mergeCell ref="A170:BX170"/>
    <mergeCell ref="A171:BX171"/>
    <mergeCell ref="A155:BX155"/>
    <mergeCell ref="I156:N156"/>
    <mergeCell ref="A158:BX158"/>
    <mergeCell ref="A161:BX161"/>
    <mergeCell ref="A164:BX164"/>
    <mergeCell ref="A166:BX166"/>
    <mergeCell ref="A174:BX174"/>
    <mergeCell ref="I175:N175"/>
    <mergeCell ref="A180:BX180"/>
    <mergeCell ref="A182:BX182"/>
    <mergeCell ref="A184:BX184"/>
    <mergeCell ref="B189:C190"/>
    <mergeCell ref="Q189:R189"/>
    <mergeCell ref="AX189:AX190"/>
    <mergeCell ref="O190:AK190"/>
    <mergeCell ref="A187:BX187"/>
    <mergeCell ref="A212:BX212"/>
    <mergeCell ref="B216:C217"/>
    <mergeCell ref="Q216:R216"/>
    <mergeCell ref="AX216:AX217"/>
    <mergeCell ref="O217:AK217"/>
    <mergeCell ref="A214:BX214"/>
    <mergeCell ref="A191:BX191"/>
    <mergeCell ref="I192:N192"/>
    <mergeCell ref="A195:BX195"/>
    <mergeCell ref="A199:BX199"/>
    <mergeCell ref="A204:BX204"/>
    <mergeCell ref="A208:BX208"/>
  </mergeCells>
  <hyperlinks>
    <hyperlink ref="A1" r:id="rId1" tooltip="LUCK IS BACK (J398) (1)"/>
    <hyperlink ref="C3" r:id="rId2" tooltip="3 S / AW"/>
    <hyperlink ref="AY3" r:id="rId3" tooltip="1223" display="1223"/>
    <hyperlink ref="C4" r:id="rId4" tooltip="3 S / AW*"/>
    <hyperlink ref="AY4" r:id="rId5" tooltip="1227" display="1227"/>
    <hyperlink ref="C5" r:id="rId6" tooltip="3 S / AW"/>
    <hyperlink ref="AY5" r:id="rId7" tooltip="1216" display="1216"/>
    <hyperlink ref="I7" r:id="rId8" location="stb2" tooltip="T1"/>
    <hyperlink ref="A9" r:id="rId9" tooltip="KEEFY (G306) (2)"/>
    <hyperlink ref="C11" r:id="rId10" tooltip="2 S / C+3"/>
    <hyperlink ref="AY11" r:id="rId11" tooltip="1176" display="1176"/>
    <hyperlink ref="C12" r:id="rId12" tooltip="2 H / B"/>
    <hyperlink ref="AY12" r:id="rId13" tooltip="1177" display="1177"/>
    <hyperlink ref="C13" r:id="rId14" tooltip="2 S / A"/>
    <hyperlink ref="AY13" r:id="rId15" tooltip="1161" display="1161"/>
    <hyperlink ref="C15" r:id="rId16" tooltip="2 S / B"/>
    <hyperlink ref="AY15" r:id="rId17" tooltip="1174" display="1174"/>
    <hyperlink ref="C17" r:id="rId18" tooltip="2 S / B"/>
    <hyperlink ref="AY17" r:id="rId19" tooltip="1168" display="1168"/>
    <hyperlink ref="C19" r:id="rId20" tooltip="2 S / A"/>
    <hyperlink ref="AY19" r:id="rId21" tooltip="1159" display="1159"/>
    <hyperlink ref="C20" r:id="rId22" tooltip="2 S / C+3"/>
    <hyperlink ref="AY20" r:id="rId23" tooltip="1149" display="1149"/>
    <hyperlink ref="C22" r:id="rId24" tooltip="2 H / A"/>
    <hyperlink ref="AY22" r:id="rId25" tooltip="1154" display="1154"/>
    <hyperlink ref="C24" r:id="rId26" tooltip="2 S / A"/>
    <hyperlink ref="AY24" r:id="rId27" tooltip="1155" display="1155"/>
    <hyperlink ref="C26" r:id="rId28" tooltip="3 S / C+3"/>
    <hyperlink ref="AY26" r:id="rId29" tooltip="1168" display="1168"/>
    <hyperlink ref="C27" r:id="rId30" tooltip="3 H / C"/>
    <hyperlink ref="AY27" r:id="rId31" tooltip="1168" display="1168"/>
    <hyperlink ref="C28" r:id="rId32" tooltip="3 S / C"/>
    <hyperlink ref="AY28" r:id="rId33" tooltip="1167" display="1167"/>
    <hyperlink ref="A31" r:id="rId34" tooltip="PATCH OF COSMO (J357) (3)"/>
    <hyperlink ref="C33" r:id="rId35" tooltip="GR S / A"/>
    <hyperlink ref="AY33" r:id="rId36" tooltip="1225" display="1225"/>
    <hyperlink ref="C34" r:id="rId37" tooltip="GR S / C+3"/>
    <hyperlink ref="AY34" r:id="rId38" tooltip="1228" display="1228"/>
    <hyperlink ref="C35" r:id="rId39" tooltip="GR S / C"/>
    <hyperlink ref="AY35" r:id="rId40" tooltip="1236" display="1236"/>
    <hyperlink ref="C37" r:id="rId41" tooltip="4 S / B+2"/>
    <hyperlink ref="AY37" r:id="rId42" tooltip="1235" display="1235"/>
    <hyperlink ref="C38" r:id="rId43" tooltip="4 S / A+3"/>
    <hyperlink ref="AY38" r:id="rId44" tooltip="1240" display="1240"/>
    <hyperlink ref="C41" r:id="rId45" tooltip="3 S / B+2"/>
    <hyperlink ref="AY41" r:id="rId46" tooltip="1253" display="1253"/>
    <hyperlink ref="C42" r:id="rId47" tooltip="3 S / A"/>
    <hyperlink ref="AY42" r:id="rId48" tooltip="1247" display="1247"/>
    <hyperlink ref="C43" r:id="rId49" tooltip="3 S / C+3"/>
    <hyperlink ref="AY43" r:id="rId50" tooltip="1244" display="1244"/>
    <hyperlink ref="C44" r:id="rId51" tooltip="3 S / A"/>
    <hyperlink ref="AY44" r:id="rId52" tooltip="1245" display="1245"/>
    <hyperlink ref="I46" r:id="rId53" location="stb1" tooltip="T1"/>
    <hyperlink ref="A48" r:id="rId54" tooltip="STORM RIDER (J027) (4)"/>
    <hyperlink ref="C50" r:id="rId55" tooltip="3 S / A"/>
    <hyperlink ref="AY50" r:id="rId56" tooltip="1098" display="1098"/>
    <hyperlink ref="C52" r:id="rId57" tooltip="3 S / B"/>
    <hyperlink ref="AY52" r:id="rId58" tooltip="1093" display="1093"/>
    <hyperlink ref="C54" r:id="rId59" tooltip="3 S / B+2"/>
    <hyperlink ref="AY54" r:id="rId60" tooltip="1090" display="1090"/>
    <hyperlink ref="C55" r:id="rId61" tooltip="3 S / A+3"/>
    <hyperlink ref="AY55" r:id="rId62" tooltip="1091" display="1091"/>
    <hyperlink ref="C56" r:id="rId63" tooltip="3 S / A+3"/>
    <hyperlink ref="AY56" r:id="rId64" tooltip="1113" display="1113"/>
    <hyperlink ref="C57" r:id="rId65" tooltip="3 S / C+3"/>
    <hyperlink ref="AY57" r:id="rId66" tooltip="1097" display="1097"/>
    <hyperlink ref="C58" r:id="rId67" tooltip="3 S / B+2"/>
    <hyperlink ref="AY58" r:id="rId68" tooltip="1099" display="1099"/>
    <hyperlink ref="C59" r:id="rId69" tooltip="3 S / C+3"/>
    <hyperlink ref="AY59" r:id="rId70" tooltip="1102" display="1102"/>
    <hyperlink ref="C60" r:id="rId71" tooltip="3 S / C"/>
    <hyperlink ref="AY60" r:id="rId72" tooltip="1091" display="1091"/>
    <hyperlink ref="A63" r:id="rId73" tooltip="JOY OF SPRING (H383) (5)"/>
    <hyperlink ref="C65" r:id="rId74" tooltip="4 S / A+3"/>
    <hyperlink ref="AY65" r:id="rId75" tooltip="993" display="993"/>
    <hyperlink ref="C66" r:id="rId76" tooltip="4 H / C"/>
    <hyperlink ref="AY66" r:id="rId77" tooltip="994" display="994"/>
    <hyperlink ref="C68" r:id="rId78" tooltip="4 S / C+3"/>
    <hyperlink ref="AY68" r:id="rId79" tooltip="979" display="979"/>
    <hyperlink ref="C69" r:id="rId80" tooltip="4 S / B"/>
    <hyperlink ref="AY69" r:id="rId81" tooltip="986" display="986"/>
    <hyperlink ref="C70" r:id="rId82" tooltip="4 S / C+3"/>
    <hyperlink ref="AY70" r:id="rId83" tooltip="982" display="982"/>
    <hyperlink ref="C72" r:id="rId84" tooltip="4 S / A"/>
    <hyperlink ref="AY72" r:id="rId85" tooltip="996" display="996"/>
    <hyperlink ref="C73" r:id="rId86" tooltip="4 H / A"/>
    <hyperlink ref="AY73" r:id="rId87" tooltip="996" display="996"/>
    <hyperlink ref="I76" r:id="rId88" location="chb7" tooltip="T1"/>
    <hyperlink ref="J76" r:id="rId89" location="chb2" tooltip="T2"/>
    <hyperlink ref="K76" r:id="rId90" location="chb1" tooltip="T3"/>
    <hyperlink ref="A78" r:id="rId91" tooltip="SUNNYVALE (K036) (6)"/>
    <hyperlink ref="C80" r:id="rId92" tooltip="3 S / C"/>
    <hyperlink ref="AY80" r:id="rId93" tooltip="1044" display="1044"/>
    <hyperlink ref="C81" r:id="rId94" tooltip="3 S / A"/>
    <hyperlink ref="AY81" r:id="rId95" tooltip="1041" display="1041"/>
    <hyperlink ref="I83" r:id="rId96" location="stb2" tooltip="T1"/>
    <hyperlink ref="A85" r:id="rId97" tooltip="YIU CHEUNG VICTORY (J529) (7)"/>
    <hyperlink ref="C87" r:id="rId98" tooltip="3 S / C"/>
    <hyperlink ref="AY87" r:id="rId99" tooltip="1129" display="1129"/>
    <hyperlink ref="A90" r:id="rId100" tooltip="JUNEAU PRIDE (J443) (8)"/>
    <hyperlink ref="C92" r:id="rId101" tooltip="4 S / A+3"/>
    <hyperlink ref="AY92" r:id="rId102" tooltip="994" display="994"/>
    <hyperlink ref="C93" r:id="rId103" tooltip="4 S / A+3"/>
    <hyperlink ref="AY93" r:id="rId104" tooltip="993" display="993"/>
    <hyperlink ref="C95" r:id="rId105" tooltip="4 S / A+3"/>
    <hyperlink ref="AY95" r:id="rId106" tooltip="1002" display="1002"/>
    <hyperlink ref="C96" r:id="rId107" tooltip="4 S / C+3"/>
    <hyperlink ref="AY96" r:id="rId108" tooltip="1015" display="1015"/>
    <hyperlink ref="C98" r:id="rId109" tooltip="3 S / C"/>
    <hyperlink ref="AY98" r:id="rId110" tooltip="997" display="997"/>
    <hyperlink ref="A101" r:id="rId111" tooltip="VICTORY SKY (J540) (9)"/>
    <hyperlink ref="C103" r:id="rId112" tooltip="3 H / C"/>
    <hyperlink ref="AY103" r:id="rId113" tooltip="1185" display="1185"/>
    <hyperlink ref="C104" r:id="rId114" tooltip="3 S / B+2"/>
    <hyperlink ref="AY104" r:id="rId115" tooltip="1183" display="1183"/>
    <hyperlink ref="C105" r:id="rId116" tooltip="3 S / A"/>
    <hyperlink ref="AY105" r:id="rId117" tooltip="1178" display="1178"/>
    <hyperlink ref="C106" r:id="rId118" tooltip="3 S / A+3"/>
    <hyperlink ref="AY106" r:id="rId119" tooltip="1187" display="1187"/>
    <hyperlink ref="C107" r:id="rId120" tooltip="3 S / A"/>
    <hyperlink ref="AY107" r:id="rId121" tooltip="1181" display="1181"/>
    <hyperlink ref="I109" r:id="rId122" location="hvb3" tooltip="T1"/>
    <hyperlink ref="A111" r:id="rId123" tooltip="ANOTHER ZONDA (K176) (10)"/>
    <hyperlink ref="C113" r:id="rId124" tooltip="3 S / C+3"/>
    <hyperlink ref="AY113" r:id="rId125" tooltip="1133" display="1133"/>
    <hyperlink ref="C114" r:id="rId126" tooltip="3 S / B+2"/>
    <hyperlink ref="AY114" r:id="rId127" tooltip="1133" display="1133"/>
    <hyperlink ref="A117" r:id="rId128" tooltip="BUCEPHALAS (K096) (11)"/>
    <hyperlink ref="C119" r:id="rId129" tooltip="3 S / C+3"/>
    <hyperlink ref="AY119" r:id="rId130" tooltip="1189" display="1189"/>
    <hyperlink ref="C120" r:id="rId131" tooltip="3 S / B+2"/>
    <hyperlink ref="AY120" r:id="rId132" tooltip="1173" display="1173"/>
    <hyperlink ref="I121" r:id="rId133" location="chb6" tooltip="T1"/>
    <hyperlink ref="A123" r:id="rId134" tooltip="THE ABSOLUTE (H438) (12)"/>
    <hyperlink ref="C125" r:id="rId135" tooltip="4 S / C+3"/>
    <hyperlink ref="AY125" r:id="rId136" tooltip="1141" display="1141"/>
    <hyperlink ref="C127" r:id="rId137" tooltip="4 S / C"/>
    <hyperlink ref="AY127" r:id="rId138" tooltip="1135" display="1135"/>
    <hyperlink ref="C129" r:id="rId139" tooltip="4 S / C+3"/>
    <hyperlink ref="AY129" r:id="rId140" tooltip="1134" display="1134"/>
    <hyperlink ref="C130" r:id="rId141" tooltip="4 S / C"/>
    <hyperlink ref="AY130" r:id="rId142" tooltip="1129" display="1129"/>
    <hyperlink ref="C132" r:id="rId143" tooltip="4 S / A"/>
    <hyperlink ref="AY132" r:id="rId144" tooltip="1129" display="1129"/>
    <hyperlink ref="C134" r:id="rId145" tooltip="4 S / B+2"/>
    <hyperlink ref="AY134" r:id="rId146" tooltip="1140" display="1140"/>
    <hyperlink ref="C137" r:id="rId147" tooltip="3 S / B+2"/>
    <hyperlink ref="AY137" r:id="rId148" tooltip="1141" display="1141"/>
    <hyperlink ref="A140" r:id="rId149" tooltip="ARMOUR WAR EAGLE (J039) (13)"/>
    <hyperlink ref="C142" r:id="rId150" tooltip="3 S / C+3"/>
    <hyperlink ref="AY142" r:id="rId151" tooltip="1122" display="1122"/>
    <hyperlink ref="C144" r:id="rId152" tooltip="3 S / C"/>
    <hyperlink ref="AY144" r:id="rId153" tooltip="1107" display="1107"/>
    <hyperlink ref="C146" r:id="rId154" tooltip="3 S / B+2"/>
    <hyperlink ref="AY146" r:id="rId155" tooltip="1126" display="1126"/>
    <hyperlink ref="C147" r:id="rId156" tooltip="3 S / C+3"/>
    <hyperlink ref="AY147" r:id="rId157" tooltip="1137" display="1137"/>
    <hyperlink ref="C148" r:id="rId158" tooltip="3 S / C"/>
    <hyperlink ref="AY148" r:id="rId159" tooltip="1123" display="1123"/>
    <hyperlink ref="C149" r:id="rId160" tooltip="3 S / C+3"/>
    <hyperlink ref="AY149" r:id="rId161" tooltip="1135" display="1135"/>
    <hyperlink ref="C151" r:id="rId162" tooltip="3 S / A"/>
    <hyperlink ref="AY151" r:id="rId163" tooltip="1143" display="1143"/>
    <hyperlink ref="C152" r:id="rId164" tooltip="3 S / B+2"/>
    <hyperlink ref="AY152" r:id="rId165" tooltip="1142" display="1142"/>
    <hyperlink ref="A155" r:id="rId166" tooltip="MR ENERGIA (J239) (14)"/>
    <hyperlink ref="C157" r:id="rId167" tooltip="4 S / C"/>
    <hyperlink ref="AY157" r:id="rId168" tooltip="1122" display="1122"/>
    <hyperlink ref="C159" r:id="rId169" tooltip="4 S / C+3"/>
    <hyperlink ref="AY159" r:id="rId170" tooltip="1133" display="1133"/>
    <hyperlink ref="C160" r:id="rId171" tooltip="4 S / C"/>
    <hyperlink ref="AY160" r:id="rId172" tooltip="1134" display="1134"/>
    <hyperlink ref="C162" r:id="rId173" tooltip="4 S / AW"/>
    <hyperlink ref="AY162" r:id="rId174" tooltip="1125" display="1125"/>
    <hyperlink ref="C163" r:id="rId175" tooltip="4 S / C"/>
    <hyperlink ref="AY163" r:id="rId176" tooltip="1131" display="1131"/>
    <hyperlink ref="C165" r:id="rId177" tooltip="4 S / C+3"/>
    <hyperlink ref="AY165" r:id="rId178" tooltip="1132" display="1132"/>
    <hyperlink ref="C167" r:id="rId179" tooltip="4 S / A"/>
    <hyperlink ref="AY167" r:id="rId180" tooltip="1107" display="1107"/>
    <hyperlink ref="C168" r:id="rId181" tooltip="4 S / AW"/>
    <hyperlink ref="AY168" r:id="rId182" tooltip="1126" display="1126"/>
    <hyperlink ref="C169" r:id="rId183" tooltip="4 S / A"/>
    <hyperlink ref="AY169" r:id="rId184" tooltip="1120" display="1120"/>
    <hyperlink ref="I172" r:id="rId185" location="stb2" tooltip="T1"/>
    <hyperlink ref="A174" r:id="rId186" tooltip="LOVERO (H451) (101)"/>
    <hyperlink ref="C176" r:id="rId187" tooltip="3 H / C+3"/>
    <hyperlink ref="AY176" r:id="rId188" tooltip="1126" display="1126"/>
    <hyperlink ref="C177" r:id="rId189" tooltip="3 H / B"/>
    <hyperlink ref="AY177" r:id="rId190" tooltip="1126" display="1126"/>
    <hyperlink ref="C178" r:id="rId191" tooltip="3 H / B"/>
    <hyperlink ref="AY178" r:id="rId192" tooltip="1114" display="1114"/>
    <hyperlink ref="C179" r:id="rId193" tooltip="3 H / A"/>
    <hyperlink ref="AY179" r:id="rId194" tooltip="1117" display="1117"/>
    <hyperlink ref="C181" r:id="rId195" tooltip="3 S / C"/>
    <hyperlink ref="AY181" r:id="rId196" tooltip="1120" display="1120"/>
    <hyperlink ref="C183" r:id="rId197" tooltip="3 H / A"/>
    <hyperlink ref="AY183" r:id="rId198" tooltip="1122" display="1122"/>
    <hyperlink ref="C185" r:id="rId199" tooltip="3 H / C"/>
    <hyperlink ref="AY185" r:id="rId200" tooltip="1144" display="1144"/>
    <hyperlink ref="C186" r:id="rId201" tooltip="3 H / A"/>
    <hyperlink ref="AY186" r:id="rId202" tooltip="1154" display="1154"/>
    <hyperlink ref="C188" r:id="rId203" tooltip="3 H / A"/>
    <hyperlink ref="AY188" r:id="rId204" tooltip="1169" display="1169"/>
    <hyperlink ref="A191" r:id="rId205" tooltip="BEAUTY GLORY (E459) (102)"/>
    <hyperlink ref="C193" r:id="rId206" tooltip="3 H / B"/>
    <hyperlink ref="AY193" r:id="rId207" tooltip="1165" display="1165"/>
    <hyperlink ref="C194" r:id="rId208" tooltip="3 S / C+3"/>
    <hyperlink ref="AY194" r:id="rId209" tooltip="1167" display="1167"/>
    <hyperlink ref="C196" r:id="rId210" tooltip="4 S / A+3"/>
    <hyperlink ref="AY196" r:id="rId211" tooltip="1154" display="1154"/>
    <hyperlink ref="C197" r:id="rId212" tooltip="4 S / C"/>
    <hyperlink ref="AY197" r:id="rId213" tooltip="1152" display="1152"/>
    <hyperlink ref="C198" r:id="rId214" tooltip="4 S / B"/>
    <hyperlink ref="AY198" r:id="rId215" tooltip="1160" display="1160"/>
    <hyperlink ref="C200" r:id="rId216" tooltip="3 S / C+3"/>
    <hyperlink ref="AY200" r:id="rId217" tooltip="1157" display="1157"/>
    <hyperlink ref="C201" r:id="rId218" tooltip="3 S / C"/>
    <hyperlink ref="AY201" r:id="rId219" tooltip="1164" display="1164"/>
    <hyperlink ref="C202" r:id="rId220" tooltip="3 S / A"/>
    <hyperlink ref="AY202" r:id="rId221" tooltip="1161" display="1161"/>
    <hyperlink ref="C203" r:id="rId222" tooltip="3 S / C"/>
    <hyperlink ref="AY203" r:id="rId223" tooltip="1160" display="1160"/>
    <hyperlink ref="C205" r:id="rId224" tooltip="3 S / A+3"/>
    <hyperlink ref="AY205" r:id="rId225" tooltip="1146" display="1146"/>
    <hyperlink ref="C206" r:id="rId226" tooltip="3 S / C+3"/>
    <hyperlink ref="AY206" r:id="rId227" tooltip="1128" display="1128"/>
    <hyperlink ref="C207" r:id="rId228" tooltip="3 S / B+2"/>
    <hyperlink ref="AY207" r:id="rId229" tooltip="1150" display="1150"/>
    <hyperlink ref="C209" r:id="rId230" tooltip="3 S / C"/>
    <hyperlink ref="AY209" r:id="rId231" tooltip="1159" display="1159"/>
    <hyperlink ref="C210" r:id="rId232" tooltip="3 S / AW*"/>
    <hyperlink ref="AY210" r:id="rId233" tooltip="1135" display="1135"/>
    <hyperlink ref="C211" r:id="rId234" tooltip="3 S / C"/>
    <hyperlink ref="AY211" r:id="rId235" tooltip="1135" display="1135"/>
    <hyperlink ref="C213" r:id="rId236" tooltip="4 S / A"/>
    <hyperlink ref="AY213" r:id="rId237" tooltip="1145" display="1145"/>
    <hyperlink ref="C215" r:id="rId238" tooltip="3 S / C"/>
    <hyperlink ref="AY215" r:id="rId239" tooltip="1164" display="1164"/>
  </hyperlinks>
  <pageMargins left="0.7" right="0.7" top="0.75" bottom="0.75" header="0.3" footer="0.3"/>
  <legacyDrawing r:id="rId24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Z188"/>
  <sheetViews>
    <sheetView topLeftCell="B1" zoomScale="80" zoomScaleNormal="80" workbookViewId="0">
      <selection activeCell="BI2" sqref="BI1:BI1048576"/>
    </sheetView>
  </sheetViews>
  <sheetFormatPr defaultRowHeight="21" x14ac:dyDescent="0.35"/>
  <cols>
    <col min="1" max="1" width="25" hidden="1" customWidth="1"/>
    <col min="2" max="2" width="12.140625" bestFit="1" customWidth="1"/>
    <col min="3" max="3" width="10" bestFit="1" customWidth="1"/>
    <col min="4" max="5" width="4.28515625" bestFit="1" customWidth="1"/>
    <col min="6" max="6" width="8.5703125" bestFit="1" customWidth="1"/>
    <col min="7" max="7" width="3" bestFit="1" customWidth="1"/>
    <col min="8" max="8" width="3.5703125" bestFit="1" customWidth="1"/>
    <col min="9" max="9" width="4.42578125" bestFit="1" customWidth="1"/>
    <col min="10" max="10" width="3" bestFit="1" customWidth="1"/>
    <col min="11" max="11" width="4.42578125" bestFit="1" customWidth="1"/>
    <col min="12" max="12" width="3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5.710937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6.42578125" hidden="1" customWidth="1"/>
    <col min="25" max="25" width="5.5703125" bestFit="1" customWidth="1"/>
    <col min="26" max="26" width="4.1406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4.7109375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6.42578125" hidden="1" customWidth="1"/>
    <col min="36" max="36" width="4.85546875" bestFit="1" customWidth="1"/>
    <col min="37" max="38" width="4.5703125" bestFit="1" customWidth="1"/>
    <col min="39" max="39" width="11.85546875" bestFit="1" customWidth="1"/>
    <col min="40" max="40" width="3.42578125" bestFit="1" customWidth="1"/>
    <col min="41" max="41" width="3.7109375" bestFit="1" customWidth="1"/>
    <col min="42" max="42" width="3" bestFit="1" customWidth="1"/>
    <col min="43" max="44" width="2" bestFit="1" customWidth="1"/>
    <col min="45" max="45" width="3.5703125" bestFit="1" customWidth="1"/>
    <col min="46" max="46" width="4" bestFit="1" customWidth="1"/>
    <col min="47" max="47" width="4.140625" bestFit="1" customWidth="1"/>
    <col min="48" max="48" width="4" bestFit="1" customWidth="1"/>
    <col min="49" max="49" width="3.5703125" hidden="1" customWidth="1"/>
    <col min="50" max="50" width="5.5703125" bestFit="1" customWidth="1"/>
    <col min="51" max="51" width="7" bestFit="1" customWidth="1"/>
    <col min="52" max="52" width="3.28515625" customWidth="1"/>
    <col min="53" max="53" width="4" hidden="1" customWidth="1"/>
    <col min="54" max="54" width="9" bestFit="1" customWidth="1"/>
    <col min="55" max="55" width="18.570312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60" width="7.5703125" bestFit="1" customWidth="1"/>
    <col min="61" max="61" width="17.28515625" style="192" bestFit="1" customWidth="1"/>
    <col min="62" max="62" width="20" bestFit="1" customWidth="1"/>
    <col min="63" max="64" width="20.42578125" bestFit="1" customWidth="1"/>
    <col min="65" max="65" width="20.140625" bestFit="1" customWidth="1"/>
    <col min="66" max="66" width="18.7109375" bestFit="1" customWidth="1"/>
    <col min="68" max="68" width="5.5703125" bestFit="1" customWidth="1"/>
    <col min="69" max="69" width="3.7109375" bestFit="1" customWidth="1"/>
    <col min="70" max="70" width="5.5703125" bestFit="1" customWidth="1"/>
    <col min="71" max="71" width="9.28515625" bestFit="1" customWidth="1"/>
    <col min="72" max="73" width="4.28515625" bestFit="1" customWidth="1"/>
    <col min="74" max="74" width="4.71093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52" t="s">
        <v>2215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2216</v>
      </c>
      <c r="B3" s="26" t="s">
        <v>55</v>
      </c>
      <c r="C3" s="27" t="s">
        <v>1690</v>
      </c>
      <c r="D3" s="28"/>
      <c r="E3" s="28"/>
      <c r="F3" s="58">
        <v>2000</v>
      </c>
      <c r="G3" s="30">
        <v>7</v>
      </c>
      <c r="H3" s="31" t="s">
        <v>6</v>
      </c>
      <c r="I3" s="32">
        <v>5</v>
      </c>
      <c r="J3" s="33">
        <v>4</v>
      </c>
      <c r="K3" s="32">
        <v>2</v>
      </c>
      <c r="L3" s="33">
        <v>1</v>
      </c>
      <c r="M3" s="32">
        <v>2</v>
      </c>
      <c r="N3" s="33">
        <v>0</v>
      </c>
      <c r="O3" s="29">
        <v>2.80000000000001</v>
      </c>
      <c r="P3" s="29">
        <v>0</v>
      </c>
      <c r="Q3" s="35">
        <v>444</v>
      </c>
      <c r="R3" s="35">
        <v>172</v>
      </c>
      <c r="S3" s="37">
        <v>2</v>
      </c>
      <c r="T3" s="38">
        <v>1.1499999999999999</v>
      </c>
      <c r="U3" s="29">
        <v>-0.80000000000000104</v>
      </c>
      <c r="V3" s="29">
        <v>-5.0000000000007802E-2</v>
      </c>
      <c r="W3" s="39"/>
      <c r="X3" s="83">
        <v>124</v>
      </c>
      <c r="Y3" s="72">
        <v>126</v>
      </c>
      <c r="Z3" s="17"/>
      <c r="AA3" s="26" t="s">
        <v>91</v>
      </c>
      <c r="AB3" s="41" t="s">
        <v>101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>*</v>
      </c>
      <c r="AE3" s="44"/>
      <c r="AF3" s="45"/>
      <c r="AG3" s="46" t="str">
        <f>IF(OR(F3&lt;1401,F3&gt;=1600),IF(AND(OR(AB3="*",AB3="***",AB3="E*",AB3="E***"),P3&gt;=2,T3&gt;-2.1),IF(AND(ISNUMBER(BD3),VALUE(BD3)&gt;2),"**","*"),""),"")</f>
        <v/>
      </c>
      <c r="AH3" s="30">
        <v>7</v>
      </c>
      <c r="AI3" s="84">
        <v>124</v>
      </c>
      <c r="AJ3" s="48" t="str">
        <f>IF(AND(S3&gt;=2,T3&gt;=0),IF(AND(ISNUMBER(BD3),VALUE(BD3)&gt;=3),IF(LEN(AQ3)&gt;0,"***","**"),"*"),"")</f>
        <v>**</v>
      </c>
      <c r="AK3" s="42" t="str">
        <f>IF(AND(S3&gt;=3,AND(OR(AND(I3&lt;=7,I3-K3&gt;=3),AND(K3&lt;=7,K3-M3&gt;=3)),N3&lt;=4)),6,IF(S3&gt;=3,"3T",IF(AND(OR(AND(I3&lt;=7,I3-K3&gt;=3),AND(K3&lt;=7,K3-M3&gt;=3)),N3&lt;=4),"3P","")))</f>
        <v>3P</v>
      </c>
      <c r="AL3" s="46" t="str">
        <f>IF(OR(K3-M3&gt;=5,T3&gt;4.9,AND(K3-M3&gt;=1,T3&gt;5)),IF(P3&lt;-3,"***",IF(P3&lt;0,"**","*")),"")</f>
        <v/>
      </c>
      <c r="AM3" s="83">
        <v>124</v>
      </c>
      <c r="AN3" s="73" t="str">
        <f>CONCATENATE(IF(AND(OR(M3=1,M3=2,M3=3,M3=4),Q3&gt;=97.5),"G",IF(OR(AND(N3&lt;=3,M3&lt;8,T3&gt;-1.6,Q3&gt;=95,Q3&lt;300),AND(OR(M3=1,M3=2,M3=3),Q3&lt;97.5)),"GR","")),"*")</f>
        <v>G*</v>
      </c>
      <c r="AO3" s="29">
        <v>0</v>
      </c>
      <c r="AP3" s="28"/>
      <c r="AQ3" s="28"/>
      <c r="AR3" s="28"/>
      <c r="AS3" s="28"/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6</v>
      </c>
      <c r="AX3" s="51">
        <v>4</v>
      </c>
      <c r="AY3" s="52">
        <v>1224</v>
      </c>
      <c r="AZ3" s="24" t="s">
        <v>945</v>
      </c>
      <c r="BA3" s="29">
        <v>74.8</v>
      </c>
      <c r="BB3" s="75">
        <v>74.8</v>
      </c>
      <c r="BC3" s="54" t="s">
        <v>2217</v>
      </c>
      <c r="BD3" s="29">
        <v>3</v>
      </c>
      <c r="BE3" s="55"/>
      <c r="BF3" s="55"/>
      <c r="BG3" s="55"/>
      <c r="BH3" s="55"/>
      <c r="BI3" s="189" t="s">
        <v>2218</v>
      </c>
      <c r="BJ3" s="69" t="s">
        <v>2219</v>
      </c>
      <c r="BK3" s="68" t="s">
        <v>1686</v>
      </c>
      <c r="BL3" s="68" t="s">
        <v>1693</v>
      </c>
      <c r="BM3" s="68" t="s">
        <v>2220</v>
      </c>
      <c r="BN3" s="68"/>
      <c r="BO3" s="17"/>
      <c r="BP3" s="29">
        <v>126</v>
      </c>
      <c r="BQ3" s="29">
        <v>0</v>
      </c>
      <c r="BR3" s="56">
        <v>104.5</v>
      </c>
      <c r="BS3" s="76" t="s">
        <v>88</v>
      </c>
      <c r="BT3" s="26"/>
      <c r="BU3" s="26"/>
      <c r="BV3" s="26"/>
      <c r="BW3" s="26"/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>3P</v>
      </c>
    </row>
    <row r="4" spans="1:78" ht="21.95" customHeight="1" x14ac:dyDescent="0.25">
      <c r="A4" s="162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7"/>
      <c r="BZ4" s="49"/>
    </row>
    <row r="5" spans="1:78" ht="46.5" x14ac:dyDescent="0.25">
      <c r="A5" s="26" t="s">
        <v>2216</v>
      </c>
      <c r="B5" s="26" t="s">
        <v>816</v>
      </c>
      <c r="C5" s="27" t="s">
        <v>156</v>
      </c>
      <c r="D5" s="28" t="s">
        <v>817</v>
      </c>
      <c r="E5" s="28"/>
      <c r="F5" s="29">
        <v>1600</v>
      </c>
      <c r="G5" s="30">
        <v>6</v>
      </c>
      <c r="H5" s="31" t="s">
        <v>818</v>
      </c>
      <c r="I5" s="32">
        <v>3</v>
      </c>
      <c r="J5" s="33">
        <v>2</v>
      </c>
      <c r="K5" s="32">
        <v>3</v>
      </c>
      <c r="L5" s="33">
        <v>2</v>
      </c>
      <c r="M5" s="32">
        <v>3</v>
      </c>
      <c r="N5" s="33">
        <v>2</v>
      </c>
      <c r="O5" s="29">
        <v>0.59999999999998699</v>
      </c>
      <c r="P5" s="29">
        <v>0</v>
      </c>
      <c r="Q5" s="35">
        <v>444</v>
      </c>
      <c r="R5" s="35">
        <v>172</v>
      </c>
      <c r="S5" s="37">
        <v>0</v>
      </c>
      <c r="T5" s="61">
        <v>-0.25</v>
      </c>
      <c r="U5" s="29">
        <v>0.49999999999998901</v>
      </c>
      <c r="V5" s="29">
        <v>0.29999999999999399</v>
      </c>
      <c r="W5" s="39" t="s">
        <v>79</v>
      </c>
      <c r="X5" s="83">
        <v>125</v>
      </c>
      <c r="Y5" s="72">
        <v>126</v>
      </c>
      <c r="Z5" s="87">
        <v>63</v>
      </c>
      <c r="AA5" s="85" t="s">
        <v>252</v>
      </c>
      <c r="AB5" s="41" t="s">
        <v>101</v>
      </c>
      <c r="AC5" s="42" t="str">
        <f>"" &amp; IF(AND(S5&lt;=-1.5,NOT(ISBLANK(AQ5))),"Z","")</f>
        <v/>
      </c>
      <c r="AD5" s="43" t="str">
        <f>IF(AND(ISNUMBER(BD5),VALUE(BD5)&gt;=3,VALUE(T5)&gt;=-0.5),IF(AND(VALUE(Q5)&gt;=94,VALUE(Q5)&lt;444), IF(VALUE(P5)&gt;=2,"***","**"),"*"),"")</f>
        <v/>
      </c>
      <c r="AE5" s="44"/>
      <c r="AF5" s="45"/>
      <c r="AG5" s="63" t="str">
        <f>IF(OR(F5&lt;1401,F5&gt;=1600),IF(AND(OR(AB5="*",AB5="***",AB5="E*",AB5="E***"),P5&gt;=2,T5&gt;-2.1),IF(AND(ISNUMBER(BD5),VALUE(BD5)&gt;2),"**","*"),""),"")</f>
        <v/>
      </c>
      <c r="AH5" s="30">
        <v>6</v>
      </c>
      <c r="AI5" s="84">
        <v>125</v>
      </c>
      <c r="AJ5" s="48" t="str">
        <f>IF(AND(S5&gt;=2,T5&gt;=0),IF(AND(ISNUMBER(BD5),VALUE(BD5)&gt;=3),IF(LEN(AQ5)&gt;0,"***","**"),"*"),"")</f>
        <v/>
      </c>
      <c r="AK5" s="42" t="str">
        <f>IF(AND(S5&gt;=3,AND(OR(AND(I5&lt;=7,I5-K5&gt;=3),AND(K5&lt;=7,K5-M5&gt;=3)),N5&lt;=4)),6,IF(S5&gt;=3,"3T",IF(AND(OR(AND(I5&lt;=7,I5-K5&gt;=3),AND(K5&lt;=7,K5-M5&gt;=3)),N5&lt;=4),"3P","")))</f>
        <v/>
      </c>
      <c r="AL5" s="46" t="str">
        <f>IF(OR(K5-M5&gt;=5,T5&gt;4.9,AND(K5-M5&gt;=1,T5&gt;5)),IF(P5&lt;-3,"***",IF(P5&lt;0,"**","*")),"")</f>
        <v/>
      </c>
      <c r="AM5" s="83">
        <v>125</v>
      </c>
      <c r="AN5" s="73" t="str">
        <f>CONCATENATE(IF(AND(OR(M5=1,M5=2,M5=3,M5=4),Q5&gt;=97.5),"G",IF(OR(AND(N5&lt;=3,M5&lt;8,T5&gt;-1.6,Q5&gt;=95,Q5&lt;300),AND(OR(M5=1,M5=2,M5=3),Q5&lt;97.5)),"GR","")),"*")</f>
        <v>G*</v>
      </c>
      <c r="AO5" s="29">
        <v>0</v>
      </c>
      <c r="AP5" s="28"/>
      <c r="AQ5" s="28"/>
      <c r="AR5" s="28"/>
      <c r="AS5" s="28"/>
      <c r="AT5" s="50" t="str">
        <f>IF(LEN(AN5)&gt;0,IF(AL5="**","$",IF(AL5="***",IF(LEN(AQ5)&gt;0,"$$$","$$"), "")), "")</f>
        <v/>
      </c>
      <c r="AU5" s="48" t="str">
        <f>CONCATENATE(IF(LEN(AN5)&gt;0,IF(AND(AD5="**",AB5="*"),IF(LEN(AQ5)&gt;0,"$$$","$$"),IF(AJ5="***","$$$",IF(AND(AJ5="**",AB5="*"),"$$",IF(AND(OR(AD5="**",AD5="***"),LEN(AQ5)&gt;0),"$$","")))),IF(AND(OR(AD5="**",AD5="***"),LEN(AQ5)&gt;0),"$$","")),IF(AND(T5&lt;2,AQ5="#"),"#",""))</f>
        <v/>
      </c>
      <c r="AV5" s="48" t="str">
        <f>IF(LEN(AN5)&gt;0,IF(AG5="**","$$",IF(AG5="***","$$$",IF(AD5="***",IF(OR(AB5="***",LEN(AQ5)&gt;0),"$$$",""),""))),"")</f>
        <v/>
      </c>
      <c r="AW5" s="26" t="s">
        <v>818</v>
      </c>
      <c r="AX5" s="51">
        <v>6</v>
      </c>
      <c r="AY5" s="52">
        <v>1215</v>
      </c>
      <c r="AZ5" s="24" t="s">
        <v>945</v>
      </c>
      <c r="BA5" s="29">
        <v>79.5</v>
      </c>
      <c r="BB5" s="98">
        <v>71.5</v>
      </c>
      <c r="BC5" s="54" t="s">
        <v>232</v>
      </c>
      <c r="BD5" s="29">
        <v>1</v>
      </c>
      <c r="BE5" s="55"/>
      <c r="BF5" s="55"/>
      <c r="BG5" s="55"/>
      <c r="BH5" s="55"/>
      <c r="BI5" s="189" t="s">
        <v>2221</v>
      </c>
      <c r="BJ5" s="68" t="s">
        <v>1664</v>
      </c>
      <c r="BK5" s="68" t="s">
        <v>1663</v>
      </c>
      <c r="BL5" s="68" t="s">
        <v>1689</v>
      </c>
      <c r="BM5" s="69" t="s">
        <v>1662</v>
      </c>
      <c r="BN5" s="68"/>
      <c r="BO5" s="17"/>
      <c r="BP5" s="29">
        <v>126</v>
      </c>
      <c r="BQ5" s="29">
        <v>0</v>
      </c>
      <c r="BR5" s="56">
        <v>95.95</v>
      </c>
      <c r="BS5" s="57" t="s">
        <v>209</v>
      </c>
      <c r="BT5" s="26" t="s">
        <v>817</v>
      </c>
      <c r="BU5" s="26"/>
      <c r="BV5" s="26"/>
      <c r="BW5" s="26" t="s">
        <v>79</v>
      </c>
      <c r="BX5" s="17"/>
      <c r="BY5" s="17"/>
      <c r="BZ5" s="49" t="str">
        <f>IF(AND(S5&gt;=3,AND(OR(AND(I5&lt;=7,I5-K5&gt;=3),AND(K5&lt;=7,K5-M5&gt;=3)),N5&lt;=4)),6,IF(S5&gt;=3,"3T",IF(AND(OR(AND(I5&lt;=7,I5-K5&gt;=3),AND(K5&lt;=7,K5-M5&gt;=3)),N5&lt;=4),"3P","")))</f>
        <v/>
      </c>
    </row>
    <row r="6" spans="1:78" ht="42.95" customHeight="1" x14ac:dyDescent="0.25">
      <c r="A6" s="162"/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79"/>
      <c r="AV6" s="155"/>
      <c r="AW6" s="155"/>
      <c r="AX6" s="155"/>
      <c r="AY6" s="155"/>
      <c r="AZ6" s="155"/>
      <c r="BA6" s="155"/>
      <c r="BB6" s="155"/>
      <c r="BC6" s="155"/>
      <c r="BD6" s="155"/>
      <c r="BE6" s="155"/>
      <c r="BF6" s="155"/>
      <c r="BG6" s="155"/>
      <c r="BH6" s="155"/>
      <c r="BI6" s="155"/>
      <c r="BJ6" s="155"/>
      <c r="BK6" s="155"/>
      <c r="BL6" s="155"/>
      <c r="BM6" s="155"/>
      <c r="BN6" s="155"/>
      <c r="BO6" s="155"/>
      <c r="BP6" s="155"/>
      <c r="BQ6" s="155"/>
      <c r="BR6" s="155"/>
      <c r="BS6" s="155"/>
      <c r="BT6" s="155"/>
      <c r="BU6" s="155"/>
      <c r="BV6" s="155"/>
      <c r="BW6" s="155"/>
      <c r="BX6" s="155"/>
      <c r="BY6" s="17"/>
      <c r="BZ6" s="49"/>
    </row>
    <row r="7" spans="1:78" ht="46.5" x14ac:dyDescent="0.25">
      <c r="A7" s="26" t="s">
        <v>2216</v>
      </c>
      <c r="B7" s="26" t="s">
        <v>174</v>
      </c>
      <c r="C7" s="27" t="s">
        <v>1690</v>
      </c>
      <c r="D7" s="28"/>
      <c r="E7" s="28"/>
      <c r="F7" s="29">
        <v>1600</v>
      </c>
      <c r="G7" s="30">
        <v>8</v>
      </c>
      <c r="H7" s="31" t="s">
        <v>78</v>
      </c>
      <c r="I7" s="59">
        <v>5</v>
      </c>
      <c r="J7" s="33">
        <v>3</v>
      </c>
      <c r="K7" s="59">
        <v>3</v>
      </c>
      <c r="L7" s="33">
        <v>1</v>
      </c>
      <c r="M7" s="59">
        <v>2</v>
      </c>
      <c r="N7" s="33">
        <v>2</v>
      </c>
      <c r="O7" s="29">
        <v>-1.6500000000000301</v>
      </c>
      <c r="P7" s="29">
        <v>-1.2833333333333701</v>
      </c>
      <c r="Q7" s="35">
        <v>96.296797718630202</v>
      </c>
      <c r="R7" s="35">
        <v>-0.551601140684852</v>
      </c>
      <c r="S7" s="37">
        <v>2</v>
      </c>
      <c r="T7" s="61">
        <v>-0.5</v>
      </c>
      <c r="U7" s="29">
        <v>1.5499999999999901</v>
      </c>
      <c r="V7" s="29">
        <v>1.05</v>
      </c>
      <c r="W7" s="39"/>
      <c r="X7" s="40">
        <v>125</v>
      </c>
      <c r="Y7" s="72">
        <v>135</v>
      </c>
      <c r="Z7" s="87">
        <v>168</v>
      </c>
      <c r="AA7" s="26" t="s">
        <v>91</v>
      </c>
      <c r="AB7" s="41" t="s">
        <v>101</v>
      </c>
      <c r="AC7" s="42" t="str">
        <f>"i" &amp; IF(AND(S7&lt;=-1.5,NOT(ISBLANK(AQ7))),"Z","")</f>
        <v>i</v>
      </c>
      <c r="AD7" s="43" t="str">
        <f>IF(AND(ISNUMBER(BD7),VALUE(BD7)&gt;=3,VALUE(T7)&gt;=-0.5),IF(AND(VALUE(Q7)&gt;=94,VALUE(Q7)&lt;444), IF(VALUE(P7)&gt;=2,"***","**"),"*"),"")</f>
        <v>**</v>
      </c>
      <c r="AE7" s="44"/>
      <c r="AF7" s="45" t="s">
        <v>102</v>
      </c>
      <c r="AG7" s="63" t="str">
        <f>IF(OR(F7&lt;1401,F7&gt;=1600),IF(AND(OR(AB7="*",AB7="***",AB7="E*",AB7="E***"),P7&gt;=2,T7&gt;-2.1),IF(AND(ISNUMBER(BD7),VALUE(BD7)&gt;2),"**","*"),""),"")</f>
        <v/>
      </c>
      <c r="AH7" s="30">
        <v>8</v>
      </c>
      <c r="AI7" s="47">
        <v>125</v>
      </c>
      <c r="AJ7" s="48" t="str">
        <f>IF(AND(S7&gt;=2,T7&gt;=0),IF(AND(ISNUMBER(BD7),VALUE(BD7)&gt;=3),IF(LEN(AQ7)&gt;0,"***","**"),"*"),"")</f>
        <v/>
      </c>
      <c r="AK7" s="42" t="str">
        <f>IF(AND(S7&gt;=3,AND(OR(AND(I7&lt;=7,I7-K7&gt;=3),AND(K7&lt;=7,K7-M7&gt;=3)),N7&lt;=4)),6,IF(S7&gt;=3,"3T",IF(AND(OR(AND(I7&lt;=7,I7-K7&gt;=3),AND(K7&lt;=7,K7-M7&gt;=3)),N7&lt;=4),"3P","")))</f>
        <v/>
      </c>
      <c r="AL7" s="46" t="str">
        <f>IF(OR(K7-M7&gt;=5,T7&gt;4.9,AND(K7-M7&gt;=1,T7&gt;5)),IF(P7&lt;-3,"***",IF(P7&lt;0,"**","*")),"")</f>
        <v/>
      </c>
      <c r="AM7" s="40">
        <v>125</v>
      </c>
      <c r="AN7" s="81" t="str">
        <f>IF(AND(OR(M7=1,M7=2,M7=3,M7=4),Q7&gt;=97.5),"G",IF(OR(AND(N7&lt;=3,M7&lt;8,T7&gt;-1.6,Q7&gt;=95,Q7&lt;300),AND(OR(M7=1,M7=2,M7=3),Q7&lt;97.5)),"GR",""))</f>
        <v>GR</v>
      </c>
      <c r="AO7" s="29">
        <v>0</v>
      </c>
      <c r="AP7" s="28"/>
      <c r="AQ7" s="28"/>
      <c r="AR7" s="28"/>
      <c r="AS7" s="28"/>
      <c r="AT7" s="50" t="str">
        <f>IF(LEN(AN7)&gt;0,IF(AL7="**","$",IF(AL7="***",IF(LEN(AQ7)&gt;0,"$$$","$$"), "")), "")</f>
        <v/>
      </c>
      <c r="AU7" s="48" t="str">
        <f>CONCATENATE(IF(LEN(AN7)&gt;0,IF(AND(AD7="**",AB7="*"),IF(LEN(AQ7)&gt;0,"$$$","$$"),IF(AJ7="***","$$$",IF(AND(AJ7="**",AB7="*"),"$$",IF(AND(OR(AD7="**",AD7="***"),LEN(AQ7)&gt;0),"$$","")))),IF(AND(OR(AD7="**",AD7="***"),LEN(AQ7)&gt;0),"$$","")),IF(AND(T7&lt;2,AQ7="#"),"#",""))</f>
        <v/>
      </c>
      <c r="AV7" s="48" t="str">
        <f>IF(LEN(AN7)&gt;0,IF(AG7="**","$$",IF(AG7="***","$$$",IF(AD7="***",IF(OR(AB7="***",LEN(AQ7)&gt;0),"$$$",""),""))),"")</f>
        <v/>
      </c>
      <c r="AW7" s="26" t="s">
        <v>78</v>
      </c>
      <c r="AX7" s="64">
        <v>10</v>
      </c>
      <c r="AY7" s="52">
        <v>1237</v>
      </c>
      <c r="AZ7" s="24" t="s">
        <v>945</v>
      </c>
      <c r="BA7" s="29">
        <v>88.896797718630296</v>
      </c>
      <c r="BB7" s="53">
        <v>87.009464385296994</v>
      </c>
      <c r="BC7" s="54" t="s">
        <v>998</v>
      </c>
      <c r="BD7" s="29">
        <v>3</v>
      </c>
      <c r="BE7" s="55"/>
      <c r="BF7" s="55"/>
      <c r="BG7" s="55"/>
      <c r="BH7" s="55"/>
      <c r="BI7" s="190" t="s">
        <v>2222</v>
      </c>
      <c r="BJ7" s="68" t="s">
        <v>1662</v>
      </c>
      <c r="BK7" s="69" t="s">
        <v>1692</v>
      </c>
      <c r="BL7" s="68" t="s">
        <v>1693</v>
      </c>
      <c r="BM7" s="68" t="s">
        <v>1678</v>
      </c>
      <c r="BN7" s="68"/>
      <c r="BO7" s="17"/>
      <c r="BP7" s="29">
        <v>135</v>
      </c>
      <c r="BQ7" s="29">
        <v>0</v>
      </c>
      <c r="BR7" s="56">
        <v>92.9</v>
      </c>
      <c r="BS7" s="76" t="s">
        <v>117</v>
      </c>
      <c r="BT7" s="26"/>
      <c r="BU7" s="26"/>
      <c r="BV7" s="26"/>
      <c r="BW7" s="26"/>
      <c r="BX7" s="17"/>
      <c r="BY7" s="17"/>
      <c r="BZ7" s="49" t="str">
        <f>IF(AND(S7&gt;=3,AND(OR(AND(I7&lt;=7,I7-K7&gt;=3),AND(K7&lt;=7,K7-M7&gt;=3)),N7&lt;=4)),6,IF(S7&gt;=3,"3T",IF(AND(OR(AND(I7&lt;=7,I7-K7&gt;=3),AND(K7&lt;=7,K7-M7&gt;=3)),N7&lt;=4),"3P","")))</f>
        <v/>
      </c>
    </row>
    <row r="8" spans="1:78" ht="15.95" customHeight="1" x14ac:dyDescent="0.25">
      <c r="A8" s="162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7"/>
      <c r="BZ8" s="49"/>
    </row>
    <row r="9" spans="1:78" ht="46.5" x14ac:dyDescent="0.25">
      <c r="A9" s="26" t="s">
        <v>2216</v>
      </c>
      <c r="B9" s="26" t="s">
        <v>483</v>
      </c>
      <c r="C9" s="27" t="s">
        <v>862</v>
      </c>
      <c r="D9" s="28"/>
      <c r="E9" s="28"/>
      <c r="F9" s="29">
        <v>1600</v>
      </c>
      <c r="G9" s="30">
        <v>9</v>
      </c>
      <c r="H9" s="31" t="s">
        <v>6</v>
      </c>
      <c r="I9" s="70">
        <v>2</v>
      </c>
      <c r="J9" s="71">
        <v>0</v>
      </c>
      <c r="K9" s="59">
        <v>1</v>
      </c>
      <c r="L9" s="33">
        <v>0</v>
      </c>
      <c r="M9" s="59">
        <v>1</v>
      </c>
      <c r="N9" s="33">
        <v>0</v>
      </c>
      <c r="O9" s="29">
        <v>6.45</v>
      </c>
      <c r="P9" s="29">
        <v>0</v>
      </c>
      <c r="Q9" s="35">
        <v>444</v>
      </c>
      <c r="R9" s="35">
        <v>172</v>
      </c>
      <c r="S9" s="37">
        <v>0</v>
      </c>
      <c r="T9" s="38">
        <v>0</v>
      </c>
      <c r="U9" s="29">
        <v>-0.35000000000000098</v>
      </c>
      <c r="V9" s="29">
        <v>-0.35000000000000098</v>
      </c>
      <c r="W9" s="39"/>
      <c r="X9" s="40">
        <v>125</v>
      </c>
      <c r="Y9" s="72">
        <v>128</v>
      </c>
      <c r="Z9" s="87">
        <v>35</v>
      </c>
      <c r="AA9" s="85" t="s">
        <v>119</v>
      </c>
      <c r="AB9" s="41" t="s">
        <v>101</v>
      </c>
      <c r="AC9" s="42" t="str">
        <f>"" &amp; IF(AND(S9&lt;=-1.5,NOT(ISBLANK(AQ9))),"Z","")</f>
        <v/>
      </c>
      <c r="AD9" s="43" t="str">
        <f>IF(AND(ISNUMBER(BD9),VALUE(BD9)&gt;=3,VALUE(T9)&gt;=-0.5),IF(AND(VALUE(Q9)&gt;=94,VALUE(Q9)&lt;444), IF(VALUE(P9)&gt;=2,"***","**"),"*"),"")</f>
        <v/>
      </c>
      <c r="AE9" s="44"/>
      <c r="AF9" s="45"/>
      <c r="AG9" s="46" t="str">
        <f>IF(OR(F9&lt;1401,F9&gt;=1600),IF(AND(OR(AB9="*",AB9="***",AB9="E*",AB9="E***"),P9&gt;=2,T9&gt;-2.1),IF(AND(ISNUMBER(BD9),VALUE(BD9)&gt;2),"**","*"),""),"")</f>
        <v/>
      </c>
      <c r="AH9" s="30">
        <v>9</v>
      </c>
      <c r="AI9" s="47">
        <v>125</v>
      </c>
      <c r="AJ9" s="48" t="str">
        <f>IF(AND(S9&gt;=2,T9&gt;=0),IF(AND(ISNUMBER(BD9),VALUE(BD9)&gt;=3),IF(LEN(AQ9)&gt;0,"***","**"),"*"),"")</f>
        <v/>
      </c>
      <c r="AK9" s="42" t="str">
        <f>IF(AND(S9&gt;=3,AND(OR(AND(I9&lt;=7,I9-K9&gt;=3),AND(K9&lt;=7,K9-M9&gt;=3)),N9&lt;=4)),6,IF(S9&gt;=3,"3T",IF(AND(OR(AND(I9&lt;=7,I9-K9&gt;=3),AND(K9&lt;=7,K9-M9&gt;=3)),N9&lt;=4),"3P","")))</f>
        <v/>
      </c>
      <c r="AL9" s="46" t="str">
        <f>IF(OR(K9-M9&gt;=5,T9&gt;4.9,AND(K9-M9&gt;=1,T9&gt;5)),IF(P9&lt;-3,"***",IF(P9&lt;0,"**","*")),"")</f>
        <v/>
      </c>
      <c r="AM9" s="40">
        <v>125</v>
      </c>
      <c r="AN9" s="81" t="str">
        <f>CONCATENATE(IF(AND(OR(M9=1,M9=2,M9=3,M9=4),Q9&gt;=97.5),"G",IF(OR(AND(N9&lt;=3,M9&lt;8,T9&gt;-1.6,Q9&gt;=95,Q9&lt;300),AND(OR(M9=1,M9=2,M9=3),Q9&lt;97.5)),"GR","")),"*")</f>
        <v>G*</v>
      </c>
      <c r="AO9" s="29">
        <v>0</v>
      </c>
      <c r="AP9" s="28"/>
      <c r="AQ9" s="28"/>
      <c r="AR9" s="28"/>
      <c r="AS9" s="28"/>
      <c r="AT9" s="50" t="str">
        <f>IF(LEN(AN9)&gt;0,IF(AL9="**","$",IF(AL9="***",IF(LEN(AQ9)&gt;0,"$$$","$$"), "")), "")</f>
        <v/>
      </c>
      <c r="AU9" s="48" t="str">
        <f>CONCATENATE(IF(LEN(AN9)&gt;0,IF(AND(AD9="**",AB9="*"),IF(LEN(AQ9)&gt;0,"$$$","$$"),IF(AJ9="***","$$$",IF(AND(AJ9="**",AB9="*"),"$$",IF(AND(OR(AD9="**",AD9="***"),LEN(AQ9)&gt;0),"$$","")))),IF(AND(OR(AD9="**",AD9="***"),LEN(AQ9)&gt;0),"$$","")),IF(AND(T9&lt;2,AQ9="#"),"#",""))</f>
        <v/>
      </c>
      <c r="AV9" s="48" t="str">
        <f>IF(LEN(AN9)&gt;0,IF(AG9="**","$$",IF(AG9="***","$$$",IF(AD9="***",IF(OR(AB9="***",LEN(AQ9)&gt;0),"$$$",""),""))),"")</f>
        <v/>
      </c>
      <c r="AW9" s="26" t="s">
        <v>6</v>
      </c>
      <c r="AX9" s="74">
        <v>3.5</v>
      </c>
      <c r="AY9" s="79">
        <v>1239</v>
      </c>
      <c r="AZ9" s="24" t="s">
        <v>945</v>
      </c>
      <c r="BA9" s="29">
        <v>83</v>
      </c>
      <c r="BB9" s="53">
        <v>76.3333333333333</v>
      </c>
      <c r="BC9" s="54" t="s">
        <v>2223</v>
      </c>
      <c r="BD9" s="29">
        <v>2</v>
      </c>
      <c r="BE9" s="100">
        <v>16.614664586583501</v>
      </c>
      <c r="BF9" s="101">
        <v>41.965678627145103</v>
      </c>
      <c r="BG9" s="102">
        <v>1282</v>
      </c>
      <c r="BH9" s="102">
        <v>1282</v>
      </c>
      <c r="BI9" s="190" t="s">
        <v>2224</v>
      </c>
      <c r="BJ9" s="69" t="s">
        <v>1692</v>
      </c>
      <c r="BK9" s="68" t="s">
        <v>1662</v>
      </c>
      <c r="BL9" s="68" t="s">
        <v>1687</v>
      </c>
      <c r="BM9" s="68" t="s">
        <v>1678</v>
      </c>
      <c r="BN9" s="68"/>
      <c r="BO9" s="17"/>
      <c r="BP9" s="29">
        <v>128</v>
      </c>
      <c r="BQ9" s="29">
        <v>0</v>
      </c>
      <c r="BR9" s="56">
        <v>103</v>
      </c>
      <c r="BS9" s="57" t="s">
        <v>126</v>
      </c>
      <c r="BT9" s="26"/>
      <c r="BU9" s="26"/>
      <c r="BV9" s="26"/>
      <c r="BW9" s="26"/>
      <c r="BX9" s="17"/>
      <c r="BY9" s="17"/>
      <c r="BZ9" s="49" t="str">
        <f>IF(AND(S9&gt;=3,AND(OR(AND(I9&lt;=7,I9-K9&gt;=3),AND(K9&lt;=7,K9-M9&gt;=3)),N9&lt;=4)),6,IF(S9&gt;=3,"3T",IF(AND(OR(AND(I9&lt;=7,I9-K9&gt;=3),AND(K9&lt;=7,K9-M9&gt;=3)),N9&lt;=4),"3P","")))</f>
        <v/>
      </c>
    </row>
    <row r="10" spans="1:78" ht="46.5" x14ac:dyDescent="0.25">
      <c r="A10" s="26" t="s">
        <v>2216</v>
      </c>
      <c r="B10" s="26" t="s">
        <v>377</v>
      </c>
      <c r="C10" s="27" t="s">
        <v>156</v>
      </c>
      <c r="D10" s="28"/>
      <c r="E10" s="28"/>
      <c r="F10" s="29">
        <v>1600</v>
      </c>
      <c r="G10" s="30">
        <v>5</v>
      </c>
      <c r="H10" s="31" t="s">
        <v>6</v>
      </c>
      <c r="I10" s="70">
        <v>2</v>
      </c>
      <c r="J10" s="71">
        <v>1</v>
      </c>
      <c r="K10" s="32">
        <v>2</v>
      </c>
      <c r="L10" s="33">
        <v>0</v>
      </c>
      <c r="M10" s="32">
        <v>1</v>
      </c>
      <c r="N10" s="33">
        <v>0</v>
      </c>
      <c r="O10" s="29">
        <v>5.6500000000000101</v>
      </c>
      <c r="P10" s="60">
        <v>0</v>
      </c>
      <c r="Q10" s="35">
        <v>444</v>
      </c>
      <c r="R10" s="35">
        <v>172</v>
      </c>
      <c r="S10" s="37">
        <v>1</v>
      </c>
      <c r="T10" s="38">
        <v>0.1</v>
      </c>
      <c r="U10" s="29">
        <v>-1.7</v>
      </c>
      <c r="V10" s="60">
        <v>-1.5</v>
      </c>
      <c r="W10" s="39"/>
      <c r="X10" s="40">
        <v>127</v>
      </c>
      <c r="Y10" s="72">
        <v>126</v>
      </c>
      <c r="Z10" s="29">
        <v>21</v>
      </c>
      <c r="AA10" s="85" t="s">
        <v>119</v>
      </c>
      <c r="AB10" s="41" t="s">
        <v>101</v>
      </c>
      <c r="AC10" s="42" t="str">
        <f>"" &amp; IF(AND(S10&lt;=-1.5,NOT(ISBLANK(AQ10))),"Z","")</f>
        <v/>
      </c>
      <c r="AD10" s="43" t="str">
        <f>IF(AND(ISNUMBER(BD10),VALUE(BD10)&gt;=3,VALUE(T10)&gt;=-0.5),IF(AND(VALUE(Q10)&gt;=94,VALUE(Q10)&lt;444), IF(VALUE(P10)&gt;=2,"***","**"),"*"),"")</f>
        <v/>
      </c>
      <c r="AE10" s="44"/>
      <c r="AF10" s="45"/>
      <c r="AG10" s="46" t="str">
        <f>IF(OR(F10&lt;1401,F10&gt;=1600),IF(AND(OR(AB10="*",AB10="***",AB10="E*",AB10="E***"),P10&gt;=2,T10&gt;-2.1),IF(AND(ISNUMBER(BD10),VALUE(BD10)&gt;2),"**","*"),""),"")</f>
        <v/>
      </c>
      <c r="AH10" s="30">
        <v>5</v>
      </c>
      <c r="AI10" s="47">
        <v>127</v>
      </c>
      <c r="AJ10" s="48" t="str">
        <f>IF(AND(S10&gt;=2,T10&gt;=0),IF(AND(ISNUMBER(BD10),VALUE(BD10)&gt;=3),IF(LEN(AQ10)&gt;0,"***","**"),"*"),"")</f>
        <v/>
      </c>
      <c r="AK10" s="42" t="str">
        <f>IF(AND(S10&gt;=3,AND(OR(AND(I10&lt;=7,I10-K10&gt;=3),AND(K10&lt;=7,K10-M10&gt;=3)),N10&lt;=4)),6,IF(S10&gt;=3,"3T",IF(AND(OR(AND(I10&lt;=7,I10-K10&gt;=3),AND(K10&lt;=7,K10-M10&gt;=3)),N10&lt;=4),"3P","")))</f>
        <v/>
      </c>
      <c r="AL10" s="46" t="str">
        <f>IF(OR(K10-M10&gt;=5,T10&gt;4.9,AND(K10-M10&gt;=1,T10&gt;5)),IF(P10&lt;-3,"***",IF(P10&lt;0,"**","*")),"")</f>
        <v/>
      </c>
      <c r="AM10" s="40">
        <v>127</v>
      </c>
      <c r="AN10" s="81" t="str">
        <f>IF(AND(OR(M10=1,M10=2,M10=3,M10=4),Q10&gt;=97.5),"G",IF(OR(AND(N10&lt;=3,M10&lt;8,T10&gt;-1.6,Q10&gt;=95,Q10&lt;300),AND(OR(M10=1,M10=2,M10=3),Q10&lt;97.5)),"GR",""))</f>
        <v>G</v>
      </c>
      <c r="AO10" s="29">
        <v>0</v>
      </c>
      <c r="AP10" s="28"/>
      <c r="AQ10" s="28"/>
      <c r="AR10" s="28"/>
      <c r="AS10" s="28"/>
      <c r="AT10" s="50" t="str">
        <f>IF(LEN(AN10)&gt;0,IF(AL10="**","$",IF(AL10="***",IF(LEN(AQ10)&gt;0,"$$$","$$"), "")), "")</f>
        <v/>
      </c>
      <c r="AU10" s="140" t="str">
        <f>CONCATENATE(IF(LEN(AN10)&gt;0,IF(AND(AD10="**",AB10="*"),IF(LEN(AQ10)&gt;0,"$$$","$$"),IF(AJ10="***","$$$",IF(AND(AJ10="**",AB10="*"),"$$",IF(AND(OR(AD10="**",AD10="***"),LEN(AQ10)&gt;0),"$$","")))),IF(AND(OR(AD10="**",AD10="***"),LEN(AQ10)&gt;0),"$$","")),IF(AND(T10&lt;2,AQ10="#"),"#",""))</f>
        <v/>
      </c>
      <c r="AV10" s="48" t="str">
        <f>IF(LEN(AN10)&gt;0,IF(AG10="**","$$",IF(AG10="***","$$$",IF(AD10="***",IF(OR(AB10="***",LEN(AQ10)&gt;0),"$$$",""),""))),"")</f>
        <v/>
      </c>
      <c r="AW10" s="26" t="s">
        <v>6</v>
      </c>
      <c r="AX10" s="51">
        <v>2.6</v>
      </c>
      <c r="AY10" s="52">
        <v>1233</v>
      </c>
      <c r="AZ10" s="24" t="s">
        <v>945</v>
      </c>
      <c r="BA10" s="29">
        <v>83</v>
      </c>
      <c r="BB10" s="53">
        <v>75</v>
      </c>
      <c r="BC10" s="54" t="s">
        <v>2225</v>
      </c>
      <c r="BD10" s="29">
        <v>2</v>
      </c>
      <c r="BE10" s="55"/>
      <c r="BF10" s="55"/>
      <c r="BG10" s="55"/>
      <c r="BH10" s="55"/>
      <c r="BI10" s="190" t="s">
        <v>2226</v>
      </c>
      <c r="BJ10" s="68" t="s">
        <v>1698</v>
      </c>
      <c r="BK10" s="68" t="s">
        <v>1678</v>
      </c>
      <c r="BL10" s="68" t="s">
        <v>1664</v>
      </c>
      <c r="BM10" s="68" t="s">
        <v>1687</v>
      </c>
      <c r="BN10" s="68"/>
      <c r="BO10" s="17"/>
      <c r="BP10" s="29">
        <v>126</v>
      </c>
      <c r="BQ10" s="29">
        <v>0</v>
      </c>
      <c r="BR10" s="56">
        <v>101.4</v>
      </c>
      <c r="BS10" s="57" t="s">
        <v>126</v>
      </c>
      <c r="BT10" s="26"/>
      <c r="BU10" s="26"/>
      <c r="BV10" s="26"/>
      <c r="BW10" s="26"/>
      <c r="BX10" s="17"/>
      <c r="BY10" s="17"/>
      <c r="BZ10" s="49" t="str">
        <f>IF(AND(S10&gt;=3,AND(OR(AND(I10&lt;=7,I10-K10&gt;=3),AND(K10&lt;=7,K10-M10&gt;=3)),N10&lt;=4)),6,IF(S10&gt;=3,"3T",IF(AND(OR(AND(I10&lt;=7,I10-K10&gt;=3),AND(K10&lt;=7,K10-M10&gt;=3)),N10&lt;=4),"3P","")))</f>
        <v/>
      </c>
    </row>
    <row r="11" spans="1:78" ht="18" customHeight="1" x14ac:dyDescent="0.25">
      <c r="A11" s="162"/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  <c r="BG11" s="155"/>
      <c r="BH11" s="155"/>
      <c r="BI11" s="155"/>
      <c r="BJ11" s="155"/>
      <c r="BK11" s="155"/>
      <c r="BL11" s="155"/>
      <c r="BM11" s="155"/>
      <c r="BN11" s="155"/>
      <c r="BO11" s="155"/>
      <c r="BP11" s="155"/>
      <c r="BQ11" s="155"/>
      <c r="BR11" s="155"/>
      <c r="BS11" s="155"/>
      <c r="BT11" s="155"/>
      <c r="BU11" s="155"/>
      <c r="BV11" s="155"/>
      <c r="BW11" s="155"/>
      <c r="BX11" s="155"/>
      <c r="BY11" s="17"/>
      <c r="BZ11" s="49"/>
    </row>
    <row r="12" spans="1:78" ht="46.5" x14ac:dyDescent="0.25">
      <c r="A12" s="26" t="s">
        <v>2216</v>
      </c>
      <c r="B12" s="26" t="s">
        <v>191</v>
      </c>
      <c r="C12" s="27" t="s">
        <v>156</v>
      </c>
      <c r="D12" s="28"/>
      <c r="E12" s="28"/>
      <c r="F12" s="29">
        <v>1600</v>
      </c>
      <c r="G12" s="30">
        <v>4</v>
      </c>
      <c r="H12" s="31" t="s">
        <v>78</v>
      </c>
      <c r="I12" s="70">
        <v>4</v>
      </c>
      <c r="J12" s="71">
        <v>2</v>
      </c>
      <c r="K12" s="32">
        <v>1</v>
      </c>
      <c r="L12" s="33">
        <v>0</v>
      </c>
      <c r="M12" s="32">
        <v>1</v>
      </c>
      <c r="N12" s="33">
        <v>0</v>
      </c>
      <c r="O12" s="29">
        <v>3.9999999999999898</v>
      </c>
      <c r="P12" s="29">
        <v>0</v>
      </c>
      <c r="Q12" s="35">
        <v>444</v>
      </c>
      <c r="R12" s="35">
        <v>172</v>
      </c>
      <c r="S12" s="37">
        <v>2</v>
      </c>
      <c r="T12" s="38">
        <v>0</v>
      </c>
      <c r="U12" s="29">
        <v>2.2999999999999998</v>
      </c>
      <c r="V12" s="29">
        <v>2.2999999999999998</v>
      </c>
      <c r="W12" s="39"/>
      <c r="X12" s="40">
        <v>128</v>
      </c>
      <c r="Y12" s="72">
        <v>126</v>
      </c>
      <c r="Z12" s="87">
        <v>42</v>
      </c>
      <c r="AA12" s="26" t="s">
        <v>252</v>
      </c>
      <c r="AB12" s="41" t="s">
        <v>101</v>
      </c>
      <c r="AC12" s="42" t="str">
        <f>"" &amp; IF(AND(S12&lt;=-1.5,NOT(ISBLANK(AQ12))),"Z","")</f>
        <v/>
      </c>
      <c r="AD12" s="43" t="str">
        <f>IF(AND(ISNUMBER(BD12),VALUE(BD12)&gt;=3,VALUE(T12)&gt;=-0.5),IF(AND(VALUE(Q12)&gt;=94,VALUE(Q12)&lt;444), IF(VALUE(P12)&gt;=2,"***","**"),"*"),"")</f>
        <v/>
      </c>
      <c r="AE12" s="44"/>
      <c r="AF12" s="45"/>
      <c r="AG12" s="46" t="str">
        <f>IF(OR(F12&lt;1401,F12&gt;=1600),IF(AND(OR(AB12="*",AB12="***",AB12="E*",AB12="E***"),P12&gt;=2,T12&gt;-2.1),IF(AND(ISNUMBER(BD12),VALUE(BD12)&gt;2),"**","*"),""),"")</f>
        <v/>
      </c>
      <c r="AH12" s="30">
        <v>4</v>
      </c>
      <c r="AI12" s="47">
        <v>128</v>
      </c>
      <c r="AJ12" s="48" t="str">
        <f>IF(AND(S12&gt;=2,T12&gt;=0),IF(AND(ISNUMBER(BD12),VALUE(BD12)&gt;=3),IF(LEN(AQ12)&gt;0,"***","**"),"*"),"")</f>
        <v>*</v>
      </c>
      <c r="AK12" s="42" t="str">
        <f>IF(AND(S12&gt;=3,AND(OR(AND(I12&lt;=7,I12-K12&gt;=3),AND(K12&lt;=7,K12-M12&gt;=3)),N12&lt;=4)),6,IF(S12&gt;=3,"3T",IF(AND(OR(AND(I12&lt;=7,I12-K12&gt;=3),AND(K12&lt;=7,K12-M12&gt;=3)),N12&lt;=4),"3P","")))</f>
        <v>3P</v>
      </c>
      <c r="AL12" s="46" t="str">
        <f>IF(OR(K12-M12&gt;=5,T12&gt;4.9,AND(K12-M12&gt;=1,T12&gt;5)),IF(P12&lt;-3,"***",IF(P12&lt;0,"**","*")),"")</f>
        <v/>
      </c>
      <c r="AM12" s="40">
        <v>128</v>
      </c>
      <c r="AN12" s="81" t="str">
        <f>CONCATENATE(IF(AND(OR(M12=1,M12=2,M12=3,M12=4),Q12&gt;=97.5),"G",IF(OR(AND(N12&lt;=3,M12&lt;8,T12&gt;-1.6,Q12&gt;=95,Q12&lt;300),AND(OR(M12=1,M12=2,M12=3),Q12&lt;97.5)),"GR","")),"*")</f>
        <v>G*</v>
      </c>
      <c r="AO12" s="29">
        <v>0</v>
      </c>
      <c r="AP12" s="28"/>
      <c r="AQ12" s="28"/>
      <c r="AR12" s="28"/>
      <c r="AS12" s="28"/>
      <c r="AT12" s="50" t="str">
        <f>IF(LEN(AN12)&gt;0,IF(AL12="**","$",IF(AL12="***",IF(LEN(AQ12)&gt;0,"$$$","$$"), "")), "")</f>
        <v/>
      </c>
      <c r="AU12" s="48" t="str">
        <f>CONCATENATE(IF(LEN(AN12)&gt;0,IF(AND(AD12="**",AB12="*"),IF(LEN(AQ12)&gt;0,"$$$","$$"),IF(AJ12="***","$$$",IF(AND(AJ12="**",AB12="*"),"$$",IF(AND(OR(AD12="**",AD12="***"),LEN(AQ12)&gt;0),"$$","")))),IF(AND(OR(AD12="**",AD12="***"),LEN(AQ12)&gt;0),"$$","")),IF(AND(T12&lt;2,AQ12="#"),"#",""))</f>
        <v/>
      </c>
      <c r="AV12" s="48" t="str">
        <f>IF(LEN(AN12)&gt;0,IF(AG12="**","$$",IF(AG12="***","$$$",IF(AD12="***",IF(OR(AB12="***",LEN(AQ12)&gt;0),"$$$",""),""))),"")</f>
        <v/>
      </c>
      <c r="AW12" s="26" t="s">
        <v>78</v>
      </c>
      <c r="AX12" s="51">
        <v>1.8</v>
      </c>
      <c r="AY12" s="52">
        <v>1249</v>
      </c>
      <c r="AZ12" s="24" t="s">
        <v>945</v>
      </c>
      <c r="BA12" s="29">
        <v>83</v>
      </c>
      <c r="BB12" s="53">
        <v>75</v>
      </c>
      <c r="BC12" s="54" t="s">
        <v>847</v>
      </c>
      <c r="BD12" s="29">
        <v>2</v>
      </c>
      <c r="BE12" s="100">
        <v>23.880597014925399</v>
      </c>
      <c r="BF12" s="101">
        <v>57.692307692307701</v>
      </c>
      <c r="BG12" s="102">
        <v>67</v>
      </c>
      <c r="BH12" s="102">
        <v>26</v>
      </c>
      <c r="BI12" s="190" t="s">
        <v>2227</v>
      </c>
      <c r="BJ12" s="68" t="s">
        <v>1662</v>
      </c>
      <c r="BK12" s="68" t="s">
        <v>1663</v>
      </c>
      <c r="BL12" s="68" t="s">
        <v>1678</v>
      </c>
      <c r="BM12" s="68" t="s">
        <v>1664</v>
      </c>
      <c r="BN12" s="68"/>
      <c r="BO12" s="17"/>
      <c r="BP12" s="29">
        <v>126</v>
      </c>
      <c r="BQ12" s="29">
        <v>0</v>
      </c>
      <c r="BR12" s="56">
        <v>99.15</v>
      </c>
      <c r="BS12" s="57" t="s">
        <v>223</v>
      </c>
      <c r="BT12" s="26"/>
      <c r="BU12" s="26"/>
      <c r="BV12" s="26"/>
      <c r="BW12" s="26"/>
      <c r="BX12" s="17"/>
      <c r="BY12" s="17"/>
      <c r="BZ12" s="49" t="str">
        <f>IF(AND(S12&gt;=3,AND(OR(AND(I12&lt;=7,I12-K12&gt;=3),AND(K12&lt;=7,K12-M12&gt;=3)),N12&lt;=4)),6,IF(S12&gt;=3,"3T",IF(AND(OR(AND(I12&lt;=7,I12-K12&gt;=3),AND(K12&lt;=7,K12-M12&gt;=3)),N12&lt;=4),"3P","")))</f>
        <v>3P</v>
      </c>
    </row>
    <row r="13" spans="1:78" ht="15.95" customHeight="1" x14ac:dyDescent="0.25">
      <c r="A13" s="162"/>
      <c r="B13" s="155"/>
      <c r="C13" s="155"/>
      <c r="D13" s="155"/>
      <c r="E13" s="155"/>
      <c r="F13" s="155"/>
      <c r="G13" s="155"/>
      <c r="H13" s="155"/>
      <c r="I13" s="155"/>
      <c r="J13" s="155"/>
      <c r="K13" s="155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55"/>
      <c r="X13" s="155"/>
      <c r="Y13" s="155"/>
      <c r="Z13" s="155"/>
      <c r="AA13" s="155"/>
      <c r="AB13" s="155"/>
      <c r="AC13" s="155"/>
      <c r="AD13" s="155"/>
      <c r="AE13" s="155"/>
      <c r="AF13" s="155"/>
      <c r="AG13" s="155"/>
      <c r="AH13" s="155"/>
      <c r="AI13" s="155"/>
      <c r="AJ13" s="155"/>
      <c r="AK13" s="155"/>
      <c r="AL13" s="155"/>
      <c r="AM13" s="155"/>
      <c r="AN13" s="155"/>
      <c r="AO13" s="155"/>
      <c r="AP13" s="155"/>
      <c r="AQ13" s="155"/>
      <c r="AR13" s="155"/>
      <c r="AS13" s="155"/>
      <c r="AT13" s="155"/>
      <c r="AU13" s="155"/>
      <c r="AV13" s="155"/>
      <c r="AW13" s="155"/>
      <c r="AX13" s="155"/>
      <c r="AY13" s="155"/>
      <c r="AZ13" s="155"/>
      <c r="BA13" s="155"/>
      <c r="BB13" s="155"/>
      <c r="BC13" s="155"/>
      <c r="BD13" s="155"/>
      <c r="BE13" s="155"/>
      <c r="BF13" s="155"/>
      <c r="BG13" s="155"/>
      <c r="BH13" s="155"/>
      <c r="BI13" s="155"/>
      <c r="BJ13" s="155"/>
      <c r="BK13" s="155"/>
      <c r="BL13" s="155"/>
      <c r="BM13" s="155"/>
      <c r="BN13" s="155"/>
      <c r="BO13" s="155"/>
      <c r="BP13" s="155"/>
      <c r="BQ13" s="155"/>
      <c r="BR13" s="155"/>
      <c r="BS13" s="155"/>
      <c r="BT13" s="155"/>
      <c r="BU13" s="155"/>
      <c r="BV13" s="155"/>
      <c r="BW13" s="155"/>
      <c r="BX13" s="155"/>
      <c r="BY13" s="17"/>
      <c r="BZ13" s="49"/>
    </row>
    <row r="14" spans="1:78" ht="18.75" customHeight="1" x14ac:dyDescent="0.25">
      <c r="A14" s="17"/>
      <c r="B14" s="164" t="s">
        <v>945</v>
      </c>
      <c r="C14" s="164"/>
      <c r="D14" s="17"/>
      <c r="E14" s="17"/>
      <c r="F14" s="17"/>
      <c r="G14" s="17"/>
      <c r="H14" s="17"/>
      <c r="I14" s="89" t="s">
        <v>150</v>
      </c>
      <c r="J14" s="17"/>
      <c r="K14" s="17"/>
      <c r="L14" s="17"/>
      <c r="M14" s="17"/>
      <c r="N14" s="17"/>
      <c r="O14" s="17"/>
      <c r="P14" s="17"/>
      <c r="Q14" s="165" t="s">
        <v>2228</v>
      </c>
      <c r="R14" s="165"/>
      <c r="S14" s="17"/>
      <c r="T14" s="121" t="s">
        <v>169</v>
      </c>
      <c r="U14" s="17"/>
      <c r="V14" s="17"/>
      <c r="W14" s="17"/>
      <c r="X14" s="91">
        <v>130</v>
      </c>
      <c r="Y14" s="113" t="s">
        <v>478</v>
      </c>
      <c r="Z14" s="93">
        <v>35</v>
      </c>
      <c r="AA14" s="94">
        <v>1</v>
      </c>
      <c r="AB14" s="17"/>
      <c r="AC14" s="17"/>
      <c r="AD14" s="17"/>
      <c r="AE14" s="17"/>
      <c r="AF14" s="17"/>
      <c r="AG14" s="17"/>
      <c r="AH14" s="17"/>
      <c r="AI14" s="91">
        <v>130</v>
      </c>
      <c r="AJ14" s="17"/>
      <c r="AK14" s="17"/>
      <c r="AL14" s="17"/>
      <c r="AM14" s="91">
        <v>130</v>
      </c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4">
        <v>3.9</v>
      </c>
      <c r="AY14" s="95">
        <v>1243</v>
      </c>
      <c r="AZ14" s="17"/>
      <c r="BA14" s="17"/>
      <c r="BB14" s="17"/>
      <c r="BC14" s="17"/>
      <c r="BD14" s="17"/>
      <c r="BE14" s="17"/>
      <c r="BF14" s="17"/>
      <c r="BG14" s="17"/>
      <c r="BH14" s="17"/>
      <c r="BI14" s="187"/>
      <c r="BJ14" s="17"/>
      <c r="BK14" s="17"/>
      <c r="BL14" s="17"/>
      <c r="BM14" s="17"/>
      <c r="BN14" s="17"/>
      <c r="BO14" s="17"/>
      <c r="BP14" s="113" t="s">
        <v>478</v>
      </c>
      <c r="BQ14" s="17"/>
      <c r="BR14" s="17"/>
      <c r="BS14" s="17"/>
      <c r="BT14" s="17"/>
      <c r="BU14" s="17"/>
      <c r="BV14" s="17"/>
      <c r="BW14" s="17"/>
      <c r="BX14" s="29">
        <v>0</v>
      </c>
      <c r="BY14" s="26" t="s">
        <v>149</v>
      </c>
      <c r="BZ14" s="17"/>
    </row>
    <row r="15" spans="1:78" x14ac:dyDescent="0.25">
      <c r="A15" s="17"/>
      <c r="B15" s="164"/>
      <c r="C15" s="164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68" t="s">
        <v>2229</v>
      </c>
      <c r="P15" s="168"/>
      <c r="Q15" s="168"/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  <c r="AE15" s="168"/>
      <c r="AF15" s="168"/>
      <c r="AG15" s="168"/>
      <c r="AH15" s="168"/>
      <c r="AI15" s="168"/>
      <c r="AJ15" s="168"/>
      <c r="AK15" s="168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67"/>
      <c r="AY15" s="105" t="s">
        <v>202</v>
      </c>
      <c r="AZ15" s="17"/>
      <c r="BA15" s="17"/>
      <c r="BB15" s="17"/>
      <c r="BC15" s="17"/>
      <c r="BD15" s="17"/>
      <c r="BE15" s="17"/>
      <c r="BF15" s="17"/>
      <c r="BG15" s="17"/>
      <c r="BH15" s="17"/>
      <c r="BI15" s="18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</row>
    <row r="16" spans="1:78" ht="30" customHeight="1" x14ac:dyDescent="0.25">
      <c r="A16" s="152" t="s">
        <v>2230</v>
      </c>
      <c r="B16" s="153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3"/>
      <c r="X16" s="153"/>
      <c r="Y16" s="153"/>
      <c r="Z16" s="153"/>
      <c r="AA16" s="153"/>
      <c r="AB16" s="153"/>
      <c r="AC16" s="153"/>
      <c r="AD16" s="153"/>
      <c r="AE16" s="153"/>
      <c r="AF16" s="153"/>
      <c r="AG16" s="153"/>
      <c r="AH16" s="153"/>
      <c r="AI16" s="153"/>
      <c r="AJ16" s="153"/>
      <c r="AK16" s="153"/>
      <c r="AL16" s="153"/>
      <c r="AM16" s="153"/>
      <c r="AN16" s="153"/>
      <c r="AO16" s="153"/>
      <c r="AP16" s="153"/>
      <c r="AQ16" s="153"/>
      <c r="AR16" s="153"/>
      <c r="AS16" s="153"/>
      <c r="AT16" s="153"/>
      <c r="AU16" s="153"/>
      <c r="AV16" s="153"/>
      <c r="AW16" s="153"/>
      <c r="AX16" s="153"/>
      <c r="AY16" s="153"/>
      <c r="AZ16" s="153"/>
      <c r="BA16" s="153"/>
      <c r="BB16" s="153"/>
      <c r="BC16" s="153"/>
      <c r="BD16" s="153"/>
      <c r="BE16" s="153"/>
      <c r="BF16" s="153"/>
      <c r="BG16" s="153"/>
      <c r="BH16" s="153"/>
      <c r="BI16" s="153"/>
      <c r="BJ16" s="153"/>
      <c r="BK16" s="153"/>
      <c r="BL16" s="153"/>
      <c r="BM16" s="153"/>
      <c r="BN16" s="153"/>
      <c r="BO16" s="153"/>
      <c r="BP16" s="153"/>
      <c r="BQ16" s="153"/>
      <c r="BR16" s="153"/>
      <c r="BS16" s="153"/>
      <c r="BT16" s="153"/>
      <c r="BU16" s="153"/>
      <c r="BV16" s="153"/>
      <c r="BW16" s="153"/>
      <c r="BX16" s="153"/>
      <c r="BY16" s="17"/>
      <c r="BZ16" s="17"/>
    </row>
    <row r="17" spans="1:78" x14ac:dyDescent="0.25">
      <c r="A17" s="18" t="s">
        <v>1</v>
      </c>
      <c r="B17" s="18" t="s">
        <v>2</v>
      </c>
      <c r="C17" s="18" t="s">
        <v>3</v>
      </c>
      <c r="D17" s="19"/>
      <c r="E17" s="19"/>
      <c r="F17" s="18" t="s">
        <v>4</v>
      </c>
      <c r="G17" s="20" t="s">
        <v>5</v>
      </c>
      <c r="H17" s="21" t="s">
        <v>6</v>
      </c>
      <c r="I17" s="154" t="s">
        <v>7</v>
      </c>
      <c r="J17" s="155"/>
      <c r="K17" s="155"/>
      <c r="L17" s="155"/>
      <c r="M17" s="155"/>
      <c r="N17" s="155"/>
      <c r="O17" s="21" t="s">
        <v>8</v>
      </c>
      <c r="P17" s="21" t="s">
        <v>9</v>
      </c>
      <c r="Q17" s="22" t="s">
        <v>10</v>
      </c>
      <c r="R17" s="22" t="s">
        <v>11</v>
      </c>
      <c r="S17" s="21" t="s">
        <v>12</v>
      </c>
      <c r="T17" s="21" t="s">
        <v>13</v>
      </c>
      <c r="U17" s="21" t="s">
        <v>14</v>
      </c>
      <c r="V17" s="21" t="s">
        <v>15</v>
      </c>
      <c r="W17" s="23" t="s">
        <v>16</v>
      </c>
      <c r="X17" s="21" t="s">
        <v>17</v>
      </c>
      <c r="Y17" s="21" t="s">
        <v>18</v>
      </c>
      <c r="Z17" s="21" t="s">
        <v>19</v>
      </c>
      <c r="AA17" s="21" t="s">
        <v>20</v>
      </c>
      <c r="AB17" s="21" t="s">
        <v>21</v>
      </c>
      <c r="AC17" s="21" t="s">
        <v>22</v>
      </c>
      <c r="AD17" s="21" t="s">
        <v>23</v>
      </c>
      <c r="AE17" s="21" t="s">
        <v>24</v>
      </c>
      <c r="AF17" s="21" t="s">
        <v>25</v>
      </c>
      <c r="AG17" s="21" t="s">
        <v>26</v>
      </c>
      <c r="AH17" s="21" t="s">
        <v>5</v>
      </c>
      <c r="AI17" s="21" t="s">
        <v>17</v>
      </c>
      <c r="AJ17" s="21" t="s">
        <v>27</v>
      </c>
      <c r="AK17" s="21" t="s">
        <v>28</v>
      </c>
      <c r="AL17" s="21" t="s">
        <v>29</v>
      </c>
      <c r="AM17" s="21" t="s">
        <v>17</v>
      </c>
      <c r="AN17" s="21" t="s">
        <v>30</v>
      </c>
      <c r="AO17" s="21" t="s">
        <v>31</v>
      </c>
      <c r="AP17" s="21" t="s">
        <v>32</v>
      </c>
      <c r="AQ17" s="21" t="s">
        <v>33</v>
      </c>
      <c r="AR17" s="21" t="s">
        <v>34</v>
      </c>
      <c r="AS17" s="21" t="s">
        <v>35</v>
      </c>
      <c r="AT17" s="21" t="s">
        <v>36</v>
      </c>
      <c r="AU17" s="21" t="s">
        <v>37</v>
      </c>
      <c r="AV17" s="21" t="s">
        <v>38</v>
      </c>
      <c r="AW17" s="21" t="s">
        <v>6</v>
      </c>
      <c r="AX17" s="21" t="s">
        <v>39</v>
      </c>
      <c r="AY17" s="21" t="s">
        <v>40</v>
      </c>
      <c r="AZ17" s="24" t="s">
        <v>41</v>
      </c>
      <c r="BA17" s="21" t="s">
        <v>42</v>
      </c>
      <c r="BB17" s="21" t="s">
        <v>43</v>
      </c>
      <c r="BC17" s="21" t="s">
        <v>44</v>
      </c>
      <c r="BD17" s="21" t="s">
        <v>45</v>
      </c>
      <c r="BE17" s="21" t="s">
        <v>46</v>
      </c>
      <c r="BF17" s="21" t="s">
        <v>47</v>
      </c>
      <c r="BG17" s="21" t="s">
        <v>48</v>
      </c>
      <c r="BH17" s="21" t="s">
        <v>49</v>
      </c>
      <c r="BI17" s="186"/>
      <c r="BJ17" s="25"/>
      <c r="BK17" s="25"/>
      <c r="BL17" s="25"/>
      <c r="BM17" s="25"/>
      <c r="BN17" s="25"/>
      <c r="BO17" s="25"/>
      <c r="BP17" s="21" t="s">
        <v>18</v>
      </c>
      <c r="BQ17" s="21" t="s">
        <v>31</v>
      </c>
      <c r="BR17" s="21" t="s">
        <v>50</v>
      </c>
      <c r="BS17" s="21" t="s">
        <v>51</v>
      </c>
      <c r="BT17" s="25"/>
      <c r="BU17" s="25"/>
      <c r="BV17" s="21" t="s">
        <v>24</v>
      </c>
      <c r="BW17" s="21" t="s">
        <v>16</v>
      </c>
      <c r="BX17" s="21" t="s">
        <v>52</v>
      </c>
      <c r="BY17" s="21" t="s">
        <v>53</v>
      </c>
      <c r="BZ17" s="21" t="s">
        <v>28</v>
      </c>
    </row>
    <row r="18" spans="1:78" ht="46.5" x14ac:dyDescent="0.25">
      <c r="A18" s="26" t="s">
        <v>2231</v>
      </c>
      <c r="B18" s="26" t="s">
        <v>206</v>
      </c>
      <c r="C18" s="27" t="s">
        <v>822</v>
      </c>
      <c r="D18" s="28"/>
      <c r="E18" s="28"/>
      <c r="F18" s="29">
        <v>1000</v>
      </c>
      <c r="G18" s="30">
        <v>9</v>
      </c>
      <c r="H18" s="31" t="s">
        <v>6</v>
      </c>
      <c r="I18" s="59">
        <v>8</v>
      </c>
      <c r="J18" s="33">
        <v>4</v>
      </c>
      <c r="K18" s="59">
        <v>9</v>
      </c>
      <c r="L18" s="33">
        <v>4</v>
      </c>
      <c r="M18" s="59">
        <v>5</v>
      </c>
      <c r="N18" s="33">
        <v>2</v>
      </c>
      <c r="O18" s="29">
        <v>-0.4</v>
      </c>
      <c r="P18" s="29">
        <v>-0.70999999999997199</v>
      </c>
      <c r="Q18" s="35">
        <v>92.972837820271806</v>
      </c>
      <c r="R18" s="35">
        <v>-1.51358108986408</v>
      </c>
      <c r="S18" s="37">
        <v>-1</v>
      </c>
      <c r="T18" s="38">
        <v>2</v>
      </c>
      <c r="U18" s="29">
        <v>-0.19999999999999599</v>
      </c>
      <c r="V18" s="29">
        <v>1.4000000000000099</v>
      </c>
      <c r="W18" s="39"/>
      <c r="X18" s="62">
        <v>98</v>
      </c>
      <c r="Y18" s="29">
        <v>128</v>
      </c>
      <c r="Z18" s="17"/>
      <c r="AA18" s="26" t="s">
        <v>57</v>
      </c>
      <c r="AB18" s="41" t="s">
        <v>65</v>
      </c>
      <c r="AC18" s="42" t="str">
        <f>"" &amp; IF(AND(S18&lt;=-1.5,NOT(ISBLANK(AQ18))),"Z","")</f>
        <v/>
      </c>
      <c r="AD18" s="48" t="str">
        <f>IF(AND(ISNUMBER(BD18),VALUE(BD18)&gt;=3,VALUE(T18)&gt;=-0.5),IF(AND(VALUE(Q18)&gt;=94,VALUE(Q18)&lt;444), IF(VALUE(P18)&gt;=2,"***","**"),"*"),"")</f>
        <v/>
      </c>
      <c r="AE18" s="44"/>
      <c r="AF18" s="45" t="s">
        <v>346</v>
      </c>
      <c r="AG18" s="46" t="str">
        <f>IF(OR(F18&lt;1401,F18&gt;=1600),IF(AND(OR(AB18="*",AB18="***",AB18="E*",AB18="E***"),P18&gt;=2,T18&gt;-2.1),IF(AND(ISNUMBER(BD18),VALUE(BD18)&gt;2),"**","*"),""),"")</f>
        <v/>
      </c>
      <c r="AH18" s="30">
        <v>9</v>
      </c>
      <c r="AI18" s="62">
        <v>98</v>
      </c>
      <c r="AJ18" s="48" t="str">
        <f>IF(AND(S18&gt;=2,T18&gt;=0),IF(AND(ISNUMBER(BD18),VALUE(BD18)&gt;=3),IF(LEN(AQ18)&gt;0,"***","**"),"*"),"")</f>
        <v/>
      </c>
      <c r="AK18" s="42" t="str">
        <f>IF(AND(S18&gt;=3,AND(OR(AND(I18&lt;=7,I18-K18&gt;=3),AND(K18&lt;=7,K18-M18&gt;=3)),N18&lt;=4)),6,IF(S18&gt;=3,"3T",IF(AND(OR(AND(I18&lt;=7,I18-K18&gt;=3),AND(K18&lt;=7,K18-M18&gt;=3)),N18&lt;=4),"3P","")))</f>
        <v/>
      </c>
      <c r="AL18" s="63" t="str">
        <f>IF(OR(K18-M18&gt;=5,T18&gt;4.9,AND(K18-M18&gt;=1,T18&gt;5)),IF(P18&lt;-3,"***",IF(P18&lt;0,"**","*")),"")</f>
        <v/>
      </c>
      <c r="AM18" s="62">
        <v>98</v>
      </c>
      <c r="AN18" s="49" t="str">
        <f>IF(AND(OR(M18=1,M18=2,M18=3,M18=4),Q18&gt;=97.5),"G",IF(OR(AND(N18&lt;=3,M18&lt;8,T18&gt;-1.6,Q18&gt;=95,Q18&lt;300),AND(OR(M18=1,M18=2,M18=3),Q18&lt;97.5)),"GR",""))</f>
        <v/>
      </c>
      <c r="AO18" s="29">
        <v>1</v>
      </c>
      <c r="AP18" s="28"/>
      <c r="AQ18" s="28" t="s">
        <v>33</v>
      </c>
      <c r="AR18" s="28" t="s">
        <v>34</v>
      </c>
      <c r="AS18" s="28"/>
      <c r="AT18" s="50" t="str">
        <f>IF(LEN(AN18)&gt;0,IF(AL18="**","$",IF(AL18="***",IF(LEN(AQ18)&gt;0,"$$$","$$"), "")), "")</f>
        <v/>
      </c>
      <c r="AU18" s="48" t="str">
        <f>CONCATENATE(IF(LEN(AN18)&gt;0,IF(AND(AD18="**",AB18="*"),IF(LEN(AQ18)&gt;0,"$$$","$$"),IF(AJ18="***","$$$",IF(AND(AJ18="**",AB18="*"),"$$",IF(AND(OR(AD18="**",AD18="***"),LEN(AQ18)&gt;0),"$$","")))),IF(AND(OR(AD18="**",AD18="***"),LEN(AQ18)&gt;0),"$$","")),IF(AND(T18&lt;2,AQ18="#"),"#",""))</f>
        <v/>
      </c>
      <c r="AV18" s="48" t="str">
        <f>IF(LEN(AN18)&gt;0,IF(AG18="**","$$",IF(AG18="***","$$$",IF(AD18="***",IF(OR(AB18="***",LEN(AQ18)&gt;0),"$$$",""),""))),"")</f>
        <v/>
      </c>
      <c r="AW18" s="26" t="s">
        <v>6</v>
      </c>
      <c r="AX18" s="51">
        <v>2.2999999999999998</v>
      </c>
      <c r="AY18" s="65">
        <v>1157</v>
      </c>
      <c r="AZ18" s="24" t="s">
        <v>176</v>
      </c>
      <c r="BA18" s="29">
        <v>90.972837820271806</v>
      </c>
      <c r="BB18" s="53">
        <v>78.436837820271805</v>
      </c>
      <c r="BC18" s="54" t="s">
        <v>2232</v>
      </c>
      <c r="BD18" s="29">
        <v>1</v>
      </c>
      <c r="BE18" s="55"/>
      <c r="BF18" s="55"/>
      <c r="BG18" s="55"/>
      <c r="BH18" s="55"/>
      <c r="BI18" s="187"/>
      <c r="BJ18" s="17"/>
      <c r="BK18" s="17"/>
      <c r="BL18" s="17"/>
      <c r="BM18" s="17"/>
      <c r="BN18" s="17"/>
      <c r="BO18" s="17"/>
      <c r="BP18" s="29">
        <v>128</v>
      </c>
      <c r="BQ18" s="29">
        <v>1</v>
      </c>
      <c r="BR18" s="56">
        <v>96.05</v>
      </c>
      <c r="BS18" s="57" t="s">
        <v>223</v>
      </c>
      <c r="BT18" s="26"/>
      <c r="BU18" s="26"/>
      <c r="BV18" s="26"/>
      <c r="BW18" s="26"/>
      <c r="BX18" s="17"/>
      <c r="BY18" s="17"/>
      <c r="BZ18" s="49" t="str">
        <f>IF(AND(S18&gt;=3,AND(OR(AND(I18&lt;=7,I18-K18&gt;=3),AND(K18&lt;=7,K18-M18&gt;=3)),N18&lt;=4)),6,IF(S18&gt;=3,"3T",IF(AND(OR(AND(I18&lt;=7,I18-K18&gt;=3),AND(K18&lt;=7,K18-M18&gt;=3)),N18&lt;=4),"3P","")))</f>
        <v/>
      </c>
    </row>
    <row r="19" spans="1:78" ht="30" customHeight="1" x14ac:dyDescent="0.25">
      <c r="A19" s="156" t="s">
        <v>152</v>
      </c>
      <c r="B19" s="155"/>
      <c r="C19" s="155"/>
      <c r="D19" s="155"/>
      <c r="E19" s="155"/>
      <c r="F19" s="155"/>
      <c r="G19" s="155"/>
      <c r="H19" s="155"/>
      <c r="I19" s="155"/>
      <c r="J19" s="155"/>
      <c r="K19" s="155"/>
      <c r="L19" s="155"/>
      <c r="M19" s="155"/>
      <c r="N19" s="155"/>
      <c r="O19" s="155"/>
      <c r="P19" s="155"/>
      <c r="Q19" s="155"/>
      <c r="R19" s="155"/>
      <c r="S19" s="155"/>
      <c r="T19" s="155"/>
      <c r="U19" s="155"/>
      <c r="V19" s="155"/>
      <c r="W19" s="155"/>
      <c r="X19" s="155"/>
      <c r="Y19" s="155"/>
      <c r="Z19" s="155"/>
      <c r="AA19" s="155"/>
      <c r="AB19" s="155"/>
      <c r="AC19" s="155"/>
      <c r="AD19" s="155"/>
      <c r="AE19" s="155"/>
      <c r="AF19" s="155"/>
      <c r="AG19" s="155"/>
      <c r="AH19" s="155"/>
      <c r="AI19" s="155"/>
      <c r="AJ19" s="155"/>
      <c r="AK19" s="155"/>
      <c r="AL19" s="155"/>
      <c r="AM19" s="155"/>
      <c r="AN19" s="155"/>
      <c r="AO19" s="155"/>
      <c r="AP19" s="155"/>
      <c r="AQ19" s="155"/>
      <c r="AR19" s="155"/>
      <c r="AS19" s="155"/>
      <c r="AT19" s="155"/>
      <c r="AU19" s="179"/>
      <c r="AV19" s="155"/>
      <c r="AW19" s="155"/>
      <c r="AX19" s="155"/>
      <c r="AY19" s="155"/>
      <c r="AZ19" s="155"/>
      <c r="BA19" s="155"/>
      <c r="BB19" s="155"/>
      <c r="BC19" s="155"/>
      <c r="BD19" s="155"/>
      <c r="BE19" s="155"/>
      <c r="BF19" s="155"/>
      <c r="BG19" s="155"/>
      <c r="BH19" s="155"/>
      <c r="BI19" s="155"/>
      <c r="BJ19" s="155"/>
      <c r="BK19" s="155"/>
      <c r="BL19" s="155"/>
      <c r="BM19" s="155"/>
      <c r="BN19" s="155"/>
      <c r="BO19" s="155"/>
      <c r="BP19" s="155"/>
      <c r="BQ19" s="155"/>
      <c r="BR19" s="155"/>
      <c r="BS19" s="155"/>
      <c r="BT19" s="155"/>
      <c r="BU19" s="155"/>
      <c r="BV19" s="155"/>
      <c r="BW19" s="155"/>
      <c r="BX19" s="155"/>
      <c r="BY19" s="17"/>
      <c r="BZ19" s="49"/>
    </row>
    <row r="20" spans="1:78" ht="46.5" x14ac:dyDescent="0.25">
      <c r="A20" s="26" t="s">
        <v>2231</v>
      </c>
      <c r="B20" s="26" t="s">
        <v>931</v>
      </c>
      <c r="C20" s="27" t="s">
        <v>744</v>
      </c>
      <c r="D20" s="28"/>
      <c r="E20" s="28" t="s">
        <v>166</v>
      </c>
      <c r="F20" s="29">
        <v>1400</v>
      </c>
      <c r="G20" s="30">
        <v>9</v>
      </c>
      <c r="H20" s="31" t="s">
        <v>6</v>
      </c>
      <c r="I20" s="59">
        <v>7</v>
      </c>
      <c r="J20" s="33">
        <v>5</v>
      </c>
      <c r="K20" s="59">
        <v>9</v>
      </c>
      <c r="L20" s="33">
        <v>4</v>
      </c>
      <c r="M20" s="59">
        <v>2</v>
      </c>
      <c r="N20" s="33">
        <v>1</v>
      </c>
      <c r="O20" s="29">
        <v>-2.0499999999999798</v>
      </c>
      <c r="P20" s="60">
        <v>-3.2785714285714</v>
      </c>
      <c r="Q20" s="35">
        <v>95.0564639112213</v>
      </c>
      <c r="R20" s="35">
        <v>-1.6717680443893801</v>
      </c>
      <c r="S20" s="37">
        <v>1</v>
      </c>
      <c r="T20" s="38">
        <v>3</v>
      </c>
      <c r="U20" s="29">
        <v>9.9999999999997896E-2</v>
      </c>
      <c r="V20" s="60">
        <v>2.5</v>
      </c>
      <c r="W20" s="39"/>
      <c r="X20" s="40">
        <v>98</v>
      </c>
      <c r="Y20" s="72">
        <v>126</v>
      </c>
      <c r="Z20" s="29">
        <v>7</v>
      </c>
      <c r="AA20" s="26" t="s">
        <v>57</v>
      </c>
      <c r="AB20" s="41" t="s">
        <v>58</v>
      </c>
      <c r="AC20" s="42" t="str">
        <f>"" &amp; IF(AND(S20&lt;=-1.5,NOT(ISBLANK(AQ20))),"Z","")</f>
        <v/>
      </c>
      <c r="AD20" s="43" t="str">
        <f>IF(AND(ISNUMBER(BD20),VALUE(BD20)&gt;=3,VALUE(T20)&gt;=-0.5),IF(AND(VALUE(Q20)&gt;=94,VALUE(Q20)&lt;444), IF(VALUE(P20)&gt;=2,"***","**"),"*"),"")</f>
        <v/>
      </c>
      <c r="AE20" s="44"/>
      <c r="AF20" s="45" t="s">
        <v>552</v>
      </c>
      <c r="AG20" s="46" t="str">
        <f>IF(OR(F20&lt;1401,F20&gt;=1600),IF(AND(OR(AB20="*",AB20="***",AB20="E*",AB20="E***"),P20&gt;=2,T20&gt;-2.1),IF(AND(ISNUMBER(BD20),VALUE(BD20)&gt;2),"**","*"),""),"")</f>
        <v/>
      </c>
      <c r="AH20" s="30">
        <v>9</v>
      </c>
      <c r="AI20" s="47">
        <v>98</v>
      </c>
      <c r="AJ20" s="48" t="str">
        <f>IF(AND(S20&gt;=2,T20&gt;=0),IF(AND(ISNUMBER(BD20),VALUE(BD20)&gt;=3),IF(LEN(AQ20)&gt;0,"***","**"),"*"),"")</f>
        <v/>
      </c>
      <c r="AK20" s="42" t="str">
        <f>IF(AND(S20&gt;=3,AND(OR(AND(I20&lt;=7,I20-K20&gt;=3),AND(K20&lt;=7,K20-M20&gt;=3)),N20&lt;=4)),6,IF(S20&gt;=3,"3T",IF(AND(OR(AND(I20&lt;=7,I20-K20&gt;=3),AND(K20&lt;=7,K20-M20&gt;=3)),N20&lt;=4),"3P","")))</f>
        <v/>
      </c>
      <c r="AL20" s="46" t="str">
        <f>IF(OR(K20-M20&gt;=5,T20&gt;4.9,AND(K20-M20&gt;=1,T20&gt;5)),IF(P20&lt;-3,"***",IF(P20&lt;0,"**","*")),"")</f>
        <v>***</v>
      </c>
      <c r="AM20" s="40">
        <v>98</v>
      </c>
      <c r="AN20" s="49" t="str">
        <f>IF(AND(OR(M20=1,M20=2,M20=3,M20=4),Q20&gt;=97.5),"G",IF(OR(AND(N20&lt;=3,M20&lt;8,T20&gt;-1.6,Q20&gt;=95,Q20&lt;300),AND(OR(M20=1,M20=2,M20=3),Q20&lt;97.5)),"GR",""))</f>
        <v>GR</v>
      </c>
      <c r="AO20" s="82">
        <v>1</v>
      </c>
      <c r="AP20" s="28" t="s">
        <v>32</v>
      </c>
      <c r="AQ20" s="28" t="s">
        <v>33</v>
      </c>
      <c r="AR20" s="28"/>
      <c r="AS20" s="28"/>
      <c r="AT20" s="50" t="str">
        <f>IF(LEN(AN20)&gt;0,IF(AL20="**","$",IF(AL20="***",IF(LEN(AQ20)&gt;0,"$$$","$$"), "")), "")</f>
        <v>$$$</v>
      </c>
      <c r="AU20" s="48" t="str">
        <f>CONCATENATE(IF(LEN(AN20)&gt;0,IF(AND(AD20="**",AB20="*"),IF(LEN(AQ20)&gt;0,"$$$","$$"),IF(AJ20="***","$$$",IF(AND(AJ20="**",AB20="*"),"$$",IF(AND(OR(AD20="**",AD20="***"),LEN(AQ20)&gt;0),"$$","")))),IF(AND(OR(AD20="**",AD20="***"),LEN(AQ20)&gt;0),"$$","")),IF(AND(T20&lt;2,AQ20="#"),"#",""))</f>
        <v/>
      </c>
      <c r="AV20" s="48" t="str">
        <f>IF(LEN(AN20)&gt;0,IF(AG20="**","$$",IF(AG20="***","$$$",IF(AD20="***",IF(OR(AB20="***",LEN(AQ20)&gt;0),"$$$",""),""))),"")</f>
        <v/>
      </c>
      <c r="AW20" s="26" t="s">
        <v>6</v>
      </c>
      <c r="AX20" s="64">
        <v>11</v>
      </c>
      <c r="AY20" s="52">
        <v>1151</v>
      </c>
      <c r="AZ20" s="24" t="s">
        <v>355</v>
      </c>
      <c r="BA20" s="29">
        <v>87.656463911221195</v>
      </c>
      <c r="BB20" s="53">
        <v>82.056463911221201</v>
      </c>
      <c r="BC20" s="54" t="s">
        <v>2233</v>
      </c>
      <c r="BD20" s="29">
        <v>1</v>
      </c>
      <c r="BE20" s="55"/>
      <c r="BF20" s="55"/>
      <c r="BG20" s="55"/>
      <c r="BH20" s="55"/>
      <c r="BI20" s="187"/>
      <c r="BJ20" s="17"/>
      <c r="BK20" s="17"/>
      <c r="BL20" s="17"/>
      <c r="BM20" s="17"/>
      <c r="BN20" s="17"/>
      <c r="BO20" s="17"/>
      <c r="BP20" s="29">
        <v>126</v>
      </c>
      <c r="BQ20" s="82">
        <v>1</v>
      </c>
      <c r="BR20" s="56">
        <v>91.7</v>
      </c>
      <c r="BS20" s="57" t="s">
        <v>61</v>
      </c>
      <c r="BT20" s="26"/>
      <c r="BU20" s="26" t="s">
        <v>166</v>
      </c>
      <c r="BV20" s="26"/>
      <c r="BW20" s="26"/>
      <c r="BX20" s="17"/>
      <c r="BY20" s="17"/>
      <c r="BZ20" s="49" t="str">
        <f>IF(AND(S20&gt;=3,AND(OR(AND(I20&lt;=7,I20-K20&gt;=3),AND(K20&lt;=7,K20-M20&gt;=3)),N20&lt;=4)),6,IF(S20&gt;=3,"3T",IF(AND(OR(AND(I20&lt;=7,I20-K20&gt;=3),AND(K20&lt;=7,K20-M20&gt;=3)),N20&lt;=4),"3P","")))</f>
        <v/>
      </c>
    </row>
    <row r="21" spans="1:78" ht="46.5" x14ac:dyDescent="0.25">
      <c r="A21" s="26" t="s">
        <v>2231</v>
      </c>
      <c r="B21" s="26" t="s">
        <v>62</v>
      </c>
      <c r="C21" s="27" t="s">
        <v>860</v>
      </c>
      <c r="D21" s="28"/>
      <c r="E21" s="28"/>
      <c r="F21" s="58">
        <v>2000</v>
      </c>
      <c r="G21" s="30">
        <v>14</v>
      </c>
      <c r="H21" s="31" t="s">
        <v>78</v>
      </c>
      <c r="I21" s="59">
        <v>14</v>
      </c>
      <c r="J21" s="33">
        <v>12</v>
      </c>
      <c r="K21" s="59">
        <v>12</v>
      </c>
      <c r="L21" s="33">
        <v>11</v>
      </c>
      <c r="M21" s="59">
        <v>2</v>
      </c>
      <c r="N21" s="33">
        <v>0</v>
      </c>
      <c r="O21" s="29">
        <v>8.1499999999999808</v>
      </c>
      <c r="P21" s="38">
        <v>0</v>
      </c>
      <c r="Q21" s="35">
        <v>444</v>
      </c>
      <c r="R21" s="35">
        <v>172</v>
      </c>
      <c r="S21" s="37">
        <v>1</v>
      </c>
      <c r="T21" s="38">
        <v>11.15</v>
      </c>
      <c r="U21" s="29">
        <v>-4.7000000000000099</v>
      </c>
      <c r="V21" s="38">
        <v>4</v>
      </c>
      <c r="W21" s="39"/>
      <c r="X21" s="40">
        <v>103</v>
      </c>
      <c r="Y21" s="72">
        <v>126</v>
      </c>
      <c r="Z21" s="29">
        <v>14</v>
      </c>
      <c r="AA21" s="26" t="s">
        <v>57</v>
      </c>
      <c r="AB21" s="41" t="s">
        <v>58</v>
      </c>
      <c r="AC21" s="42" t="str">
        <f>"" &amp; IF(AND(S21&lt;=-1.5,NOT(ISBLANK(AQ21))),"Z","")</f>
        <v/>
      </c>
      <c r="AD21" s="43" t="str">
        <f>IF(AND(ISNUMBER(BD21),VALUE(BD21)&gt;=3,VALUE(T21)&gt;=-0.5),IF(AND(VALUE(Q21)&gt;=94,VALUE(Q21)&lt;444), IF(VALUE(P21)&gt;=2,"***","**"),"*"),"")</f>
        <v/>
      </c>
      <c r="AE21" s="48" t="str">
        <f>IF(AND(BD21&gt;2,OR(ISNUMBER(SEARCH("P",AA21)),ISNUMBER(SEARCH("EP",AA21)),ISNUMBER(SEARCH("E",AA21)))),"WP@",IF(BD21&gt;2,"W@",IF(OR(ISNUMBER(SEARCH("P",AA21)),ISNUMBER(SEARCH("EP",AA21)),ISNUMBER(SEARCH("E",AA21))),"P@","@")))</f>
        <v>@</v>
      </c>
      <c r="AF21" s="45"/>
      <c r="AG21" s="46" t="str">
        <f>IF(OR(F21&lt;1401,F21&gt;=1600),IF(AND(OR(AB21="*",AB21="***",AB21="E*",AB21="E***"),P21&gt;=2,T21&gt;-2.1),IF(AND(ISNUMBER(BD21),VALUE(BD21)&gt;2),"**","*"),""),"")</f>
        <v/>
      </c>
      <c r="AH21" s="30">
        <v>14</v>
      </c>
      <c r="AI21" s="47">
        <v>103</v>
      </c>
      <c r="AJ21" s="48" t="str">
        <f>IF(AND(S21&gt;=2,T21&gt;=0),IF(AND(ISNUMBER(BD21),VALUE(BD21)&gt;=3),IF(LEN(AQ21)&gt;0,"***","**"),"*"),"")</f>
        <v/>
      </c>
      <c r="AK21" s="42" t="str">
        <f>IF(AND(S21&gt;=3,AND(OR(AND(I21&lt;=7,I21-K21&gt;=3),AND(K21&lt;=7,K21-M21&gt;=3)),N21&lt;=4)),6,IF(S21&gt;=3,"3T",IF(AND(OR(AND(I21&lt;=7,I21-K21&gt;=3),AND(K21&lt;=7,K21-M21&gt;=3)),N21&lt;=4),"3P","")))</f>
        <v/>
      </c>
      <c r="AL21" s="46" t="str">
        <f>IF(OR(K21-M21&gt;=5,T21&gt;4.9,AND(K21-M21&gt;=1,T21&gt;5)),IF(P21&lt;-3,"***",IF(P21&lt;0,"**","*")),"")</f>
        <v>*</v>
      </c>
      <c r="AM21" s="40">
        <v>103</v>
      </c>
      <c r="AN21" s="81" t="str">
        <f>CONCATENATE(IF(AND(OR(M21=1,M21=2,M21=3,M21=4),Q21&gt;=97.5),"G",IF(OR(AND(N21&lt;=3,M21&lt;8,T21&gt;-1.6,Q21&gt;=95,Q21&lt;300),AND(OR(M21=1,M21=2,M21=3),Q21&lt;97.5)),"GR","")),"*")</f>
        <v>G*</v>
      </c>
      <c r="AO21" s="29">
        <v>1</v>
      </c>
      <c r="AP21" s="28"/>
      <c r="AQ21" s="28" t="s">
        <v>33</v>
      </c>
      <c r="AR21" s="28"/>
      <c r="AS21" s="28"/>
      <c r="AT21" s="50" t="str">
        <f>IF(LEN(AN21)&gt;0,IF(AL21="**","$",IF(AL21="***",IF(LEN(AQ21)&gt;0,"$$$","$$"), "")), "")</f>
        <v/>
      </c>
      <c r="AU21" s="48" t="str">
        <f>CONCATENATE(IF(LEN(AN21)&gt;0,IF(AND(AD21="**",AB21="*"),IF(LEN(AQ21)&gt;0,"$$$","$$"),IF(AJ21="***","$$$",IF(AND(AJ21="**",AB21="*"),"$$",IF(AND(OR(AD21="**",AD21="***"),LEN(AQ21)&gt;0),"$$","")))),IF(AND(OR(AD21="**",AD21="***"),LEN(AQ21)&gt;0),"$$","")),IF(AND(T21&lt;2,AQ21="#"),"#",""))</f>
        <v/>
      </c>
      <c r="AV21" s="48" t="str">
        <f>IF(LEN(AN21)&gt;0,IF(AG21="**","$$",IF(AG21="***","$$$",IF(AD21="***",IF(OR(AB21="***",LEN(AQ21)&gt;0),"$$$",""),""))),"")</f>
        <v/>
      </c>
      <c r="AW21" s="26" t="s">
        <v>78</v>
      </c>
      <c r="AX21" s="51">
        <v>7.2</v>
      </c>
      <c r="AY21" s="52">
        <v>1147</v>
      </c>
      <c r="AZ21" s="24" t="s">
        <v>59</v>
      </c>
      <c r="BA21" s="29">
        <v>89.8</v>
      </c>
      <c r="BB21" s="66">
        <v>74.8</v>
      </c>
      <c r="BC21" s="54" t="s">
        <v>2234</v>
      </c>
      <c r="BD21" s="29">
        <v>1</v>
      </c>
      <c r="BE21" s="55"/>
      <c r="BF21" s="55"/>
      <c r="BG21" s="55"/>
      <c r="BH21" s="55"/>
      <c r="BI21" s="190" t="s">
        <v>2235</v>
      </c>
      <c r="BJ21" s="68" t="s">
        <v>1711</v>
      </c>
      <c r="BK21" s="68" t="s">
        <v>1712</v>
      </c>
      <c r="BL21" s="68" t="s">
        <v>1713</v>
      </c>
      <c r="BM21" s="68" t="s">
        <v>1714</v>
      </c>
      <c r="BN21" s="68"/>
      <c r="BO21" s="17"/>
      <c r="BP21" s="29">
        <v>126</v>
      </c>
      <c r="BQ21" s="29">
        <v>1</v>
      </c>
      <c r="BR21" s="56">
        <v>101.05</v>
      </c>
      <c r="BS21" s="76" t="s">
        <v>117</v>
      </c>
      <c r="BT21" s="26"/>
      <c r="BU21" s="26"/>
      <c r="BV21" s="49" t="str">
        <f>IF(AND(BD21&gt;2,OR(ISNUMBER(SEARCH("P",AA21)),ISNUMBER(SEARCH("EP",AA21)),ISNUMBER(SEARCH("E",AA21)))),"WP@",IF(BD21&gt;2,"W@",IF(OR(ISNUMBER(SEARCH("P",AA21)),ISNUMBER(SEARCH("EP",AA21)),ISNUMBER(SEARCH("E",AA21))),"P@","@")))</f>
        <v>@</v>
      </c>
      <c r="BW21" s="26"/>
      <c r="BX21" s="17"/>
      <c r="BY21" s="17"/>
      <c r="BZ21" s="49" t="str">
        <f>IF(AND(S21&gt;=3,AND(OR(AND(I21&lt;=7,I21-K21&gt;=3),AND(K21&lt;=7,K21-M21&gt;=3)),N21&lt;=4)),6,IF(S21&gt;=3,"3T",IF(AND(OR(AND(I21&lt;=7,I21-K21&gt;=3),AND(K21&lt;=7,K21-M21&gt;=3)),N21&lt;=4),"3P","")))</f>
        <v/>
      </c>
    </row>
    <row r="22" spans="1:78" ht="15.95" customHeight="1" x14ac:dyDescent="0.25">
      <c r="A22" s="162"/>
      <c r="B22" s="155"/>
      <c r="C22" s="155"/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  <c r="BG22" s="155"/>
      <c r="BH22" s="155"/>
      <c r="BI22" s="155"/>
      <c r="BJ22" s="155"/>
      <c r="BK22" s="155"/>
      <c r="BL22" s="155"/>
      <c r="BM22" s="155"/>
      <c r="BN22" s="155"/>
      <c r="BO22" s="155"/>
      <c r="BP22" s="155"/>
      <c r="BQ22" s="155"/>
      <c r="BR22" s="155"/>
      <c r="BS22" s="155"/>
      <c r="BT22" s="155"/>
      <c r="BU22" s="155"/>
      <c r="BV22" s="155"/>
      <c r="BW22" s="155"/>
      <c r="BX22" s="155"/>
      <c r="BY22" s="17"/>
      <c r="BZ22" s="49"/>
    </row>
    <row r="23" spans="1:78" ht="46.5" x14ac:dyDescent="0.25">
      <c r="A23" s="26" t="s">
        <v>2231</v>
      </c>
      <c r="B23" s="26" t="s">
        <v>816</v>
      </c>
      <c r="C23" s="27" t="s">
        <v>156</v>
      </c>
      <c r="D23" s="28" t="s">
        <v>817</v>
      </c>
      <c r="E23" s="28"/>
      <c r="F23" s="29">
        <v>1600</v>
      </c>
      <c r="G23" s="30">
        <v>1</v>
      </c>
      <c r="H23" s="31" t="s">
        <v>818</v>
      </c>
      <c r="I23" s="32">
        <v>8</v>
      </c>
      <c r="J23" s="33">
        <v>5</v>
      </c>
      <c r="K23" s="32">
        <v>7</v>
      </c>
      <c r="L23" s="33">
        <v>4</v>
      </c>
      <c r="M23" s="32">
        <v>5</v>
      </c>
      <c r="N23" s="33">
        <v>5</v>
      </c>
      <c r="O23" s="29">
        <v>0.59999999999998699</v>
      </c>
      <c r="P23" s="29">
        <v>0</v>
      </c>
      <c r="Q23" s="35">
        <v>444</v>
      </c>
      <c r="R23" s="35">
        <v>172</v>
      </c>
      <c r="S23" s="37">
        <v>1</v>
      </c>
      <c r="T23" s="61">
        <v>-1</v>
      </c>
      <c r="U23" s="29">
        <v>0.49999999999998901</v>
      </c>
      <c r="V23" s="29">
        <v>-0.30000000000001098</v>
      </c>
      <c r="W23" s="39"/>
      <c r="X23" s="40">
        <v>106</v>
      </c>
      <c r="Y23" s="29">
        <v>126</v>
      </c>
      <c r="Z23" s="87">
        <v>35</v>
      </c>
      <c r="AA23" s="26" t="s">
        <v>80</v>
      </c>
      <c r="AB23" s="41" t="s">
        <v>65</v>
      </c>
      <c r="AC23" s="42" t="str">
        <f>"" &amp; IF(AND(S23&lt;=-1.5,NOT(ISBLANK(AQ23))),"Z","")</f>
        <v/>
      </c>
      <c r="AD23" s="43" t="str">
        <f>IF(AND(ISNUMBER(BD23),VALUE(BD23)&gt;=3,VALUE(T23)&gt;=-0.5),IF(AND(VALUE(Q23)&gt;=94,VALUE(Q23)&lt;444), IF(VALUE(P23)&gt;=2,"***","**"),"*"),"")</f>
        <v/>
      </c>
      <c r="AE23" s="44"/>
      <c r="AF23" s="45"/>
      <c r="AG23" s="63" t="str">
        <f>IF(OR(F23&lt;1401,F23&gt;=1600),IF(AND(OR(AB23="*",AB23="***",AB23="E*",AB23="E***"),P23&gt;=2,T23&gt;-2.1),IF(AND(ISNUMBER(BD23),VALUE(BD23)&gt;2),"**","*"),""),"")</f>
        <v/>
      </c>
      <c r="AH23" s="30">
        <v>1</v>
      </c>
      <c r="AI23" s="47">
        <v>106</v>
      </c>
      <c r="AJ23" s="48" t="str">
        <f>IF(AND(S23&gt;=2,T23&gt;=0),IF(AND(ISNUMBER(BD23),VALUE(BD23)&gt;=3),IF(LEN(AQ23)&gt;0,"***","**"),"*"),"")</f>
        <v/>
      </c>
      <c r="AK23" s="42" t="str">
        <f>IF(AND(S23&gt;=3,AND(OR(AND(I23&lt;=7,I23-K23&gt;=3),AND(K23&lt;=7,K23-M23&gt;=3)),N23&lt;=4)),6,IF(S23&gt;=3,"3T",IF(AND(OR(AND(I23&lt;=7,I23-K23&gt;=3),AND(K23&lt;=7,K23-M23&gt;=3)),N23&lt;=4),"3P","")))</f>
        <v/>
      </c>
      <c r="AL23" s="46" t="str">
        <f>IF(OR(K23-M23&gt;=5,T23&gt;4.9,AND(K23-M23&gt;=1,T23&gt;5)),IF(P23&lt;-3,"***",IF(P23&lt;0,"**","*")),"")</f>
        <v/>
      </c>
      <c r="AM23" s="40">
        <v>106</v>
      </c>
      <c r="AN23" s="49" t="str">
        <f>CONCATENATE(IF(AND(OR(M23=1,M23=2,M23=3,M23=4),Q23&gt;=97.5),"G",IF(OR(AND(N23&lt;=3,M23&lt;8,T23&gt;-1.6,Q23&gt;=95,Q23&lt;300),AND(OR(M23=1,M23=2,M23=3),Q23&lt;97.5)),"GR","")),"*")</f>
        <v>*</v>
      </c>
      <c r="AO23" s="29">
        <v>0</v>
      </c>
      <c r="AP23" s="28"/>
      <c r="AQ23" s="28"/>
      <c r="AR23" s="28"/>
      <c r="AS23" s="28" t="s">
        <v>168</v>
      </c>
      <c r="AT23" s="50" t="str">
        <f>IF(LEN(AN23)&gt;0,IF(AL23="**","$",IF(AL23="***",IF(LEN(AQ23)&gt;0,"$$$","$$"), "")), "")</f>
        <v/>
      </c>
      <c r="AU23" s="48" t="str">
        <f>CONCATENATE(IF(LEN(AN23)&gt;0,IF(AND(AD23="**",AB23="*"),IF(LEN(AQ23)&gt;0,"$$$","$$"),IF(AJ23="***","$$$",IF(AND(AJ23="**",AB23="*"),"$$",IF(AND(OR(AD23="**",AD23="***"),LEN(AQ23)&gt;0),"$$","")))),IF(AND(OR(AD23="**",AD23="***"),LEN(AQ23)&gt;0),"$$","")),IF(AND(T23&lt;2,AQ23="#"),"#",""))</f>
        <v/>
      </c>
      <c r="AV23" s="48" t="str">
        <f>IF(LEN(AN23)&gt;0,IF(AG23="**","$$",IF(AG23="***","$$$",IF(AD23="***",IF(OR(AB23="***",LEN(AQ23)&gt;0),"$$$",""),""))),"")</f>
        <v/>
      </c>
      <c r="AW23" s="26" t="s">
        <v>818</v>
      </c>
      <c r="AX23" s="51">
        <v>5.9</v>
      </c>
      <c r="AY23" s="52">
        <v>1150</v>
      </c>
      <c r="AZ23" s="24" t="s">
        <v>59</v>
      </c>
      <c r="BA23" s="29">
        <v>73.5</v>
      </c>
      <c r="BB23" s="53">
        <v>65.5</v>
      </c>
      <c r="BC23" s="54" t="s">
        <v>2236</v>
      </c>
      <c r="BD23" s="29">
        <v>1</v>
      </c>
      <c r="BE23" s="55"/>
      <c r="BF23" s="55"/>
      <c r="BG23" s="55"/>
      <c r="BH23" s="55"/>
      <c r="BI23" s="189" t="s">
        <v>2237</v>
      </c>
      <c r="BJ23" s="68" t="s">
        <v>1664</v>
      </c>
      <c r="BK23" s="68" t="s">
        <v>1663</v>
      </c>
      <c r="BL23" s="69" t="s">
        <v>1677</v>
      </c>
      <c r="BM23" s="68" t="s">
        <v>1689</v>
      </c>
      <c r="BN23" s="68"/>
      <c r="BO23" s="17"/>
      <c r="BP23" s="29">
        <v>126</v>
      </c>
      <c r="BQ23" s="29">
        <v>0</v>
      </c>
      <c r="BR23" s="56">
        <v>93.55</v>
      </c>
      <c r="BS23" s="57" t="s">
        <v>223</v>
      </c>
      <c r="BT23" s="26" t="s">
        <v>817</v>
      </c>
      <c r="BU23" s="26"/>
      <c r="BV23" s="26"/>
      <c r="BW23" s="26"/>
      <c r="BX23" s="17"/>
      <c r="BY23" s="17"/>
      <c r="BZ23" s="49" t="str">
        <f>IF(AND(S23&gt;=3,AND(OR(AND(I23&lt;=7,I23-K23&gt;=3),AND(K23&lt;=7,K23-M23&gt;=3)),N23&lt;=4)),6,IF(S23&gt;=3,"3T",IF(AND(OR(AND(I23&lt;=7,I23-K23&gt;=3),AND(K23&lt;=7,K23-M23&gt;=3)),N23&lt;=4),"3P","")))</f>
        <v/>
      </c>
    </row>
    <row r="24" spans="1:78" ht="15.95" customHeight="1" x14ac:dyDescent="0.25">
      <c r="A24" s="162"/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  <c r="BG24" s="155"/>
      <c r="BH24" s="155"/>
      <c r="BI24" s="155"/>
      <c r="BJ24" s="155"/>
      <c r="BK24" s="155"/>
      <c r="BL24" s="155"/>
      <c r="BM24" s="155"/>
      <c r="BN24" s="155"/>
      <c r="BO24" s="155"/>
      <c r="BP24" s="155"/>
      <c r="BQ24" s="155"/>
      <c r="BR24" s="155"/>
      <c r="BS24" s="155"/>
      <c r="BT24" s="155"/>
      <c r="BU24" s="155"/>
      <c r="BV24" s="155"/>
      <c r="BW24" s="155"/>
      <c r="BX24" s="155"/>
      <c r="BY24" s="17"/>
      <c r="BZ24" s="49"/>
    </row>
    <row r="25" spans="1:78" ht="46.5" x14ac:dyDescent="0.25">
      <c r="A25" s="26" t="s">
        <v>2231</v>
      </c>
      <c r="B25" s="26" t="s">
        <v>939</v>
      </c>
      <c r="C25" s="27" t="s">
        <v>1639</v>
      </c>
      <c r="D25" s="28"/>
      <c r="E25" s="28"/>
      <c r="F25" s="29">
        <v>1600</v>
      </c>
      <c r="G25" s="30">
        <v>1</v>
      </c>
      <c r="H25" s="31" t="s">
        <v>78</v>
      </c>
      <c r="I25" s="32">
        <v>5</v>
      </c>
      <c r="J25" s="33">
        <v>2</v>
      </c>
      <c r="K25" s="32">
        <v>5</v>
      </c>
      <c r="L25" s="33">
        <v>3</v>
      </c>
      <c r="M25" s="32">
        <v>1</v>
      </c>
      <c r="N25" s="33">
        <v>0</v>
      </c>
      <c r="O25" s="29">
        <v>-1.6500000000000301</v>
      </c>
      <c r="P25" s="29">
        <v>-4.37500000000004</v>
      </c>
      <c r="Q25" s="36">
        <v>100.00004531755</v>
      </c>
      <c r="R25" s="36">
        <v>2.26587749097007E-5</v>
      </c>
      <c r="S25" s="37">
        <v>0</v>
      </c>
      <c r="T25" s="38">
        <v>2.75</v>
      </c>
      <c r="U25" s="29">
        <v>2.0499999999999998</v>
      </c>
      <c r="V25" s="29">
        <v>4.2499999999999902</v>
      </c>
      <c r="W25" s="39"/>
      <c r="X25" s="40">
        <v>106</v>
      </c>
      <c r="Y25" s="72">
        <v>122</v>
      </c>
      <c r="Z25" s="87">
        <v>35</v>
      </c>
      <c r="AA25" s="26" t="s">
        <v>100</v>
      </c>
      <c r="AB25" s="41" t="s">
        <v>101</v>
      </c>
      <c r="AC25" s="42" t="str">
        <f>"i" &amp; IF(AND(S25&lt;=-1.5,NOT(ISBLANK(AQ25))),"Z","")</f>
        <v>i</v>
      </c>
      <c r="AD25" s="43" t="str">
        <f>IF(AND(ISNUMBER(BD25),VALUE(BD25)&gt;=3,VALUE(T25)&gt;=-0.5),IF(AND(VALUE(Q25)&gt;=94,VALUE(Q25)&lt;444), IF(VALUE(P25)&gt;=2,"***","**"),"*"),"")</f>
        <v/>
      </c>
      <c r="AE25" s="44"/>
      <c r="AF25" s="45"/>
      <c r="AG25" s="46" t="str">
        <f>IF(OR(F25&lt;1401,F25&gt;=1600),IF(AND(OR(AB25="*",AB25="***",AB25="E*",AB25="E***"),P25&gt;=2,T25&gt;-2.1),IF(AND(ISNUMBER(BD25),VALUE(BD25)&gt;2),"**","*"),""),"")</f>
        <v/>
      </c>
      <c r="AH25" s="30">
        <v>1</v>
      </c>
      <c r="AI25" s="47">
        <v>106</v>
      </c>
      <c r="AJ25" s="48" t="str">
        <f>IF(AND(S25&gt;=2,T25&gt;=0),IF(AND(ISNUMBER(BD25),VALUE(BD25)&gt;=3),IF(LEN(AQ25)&gt;0,"***","**"),"*"),"")</f>
        <v/>
      </c>
      <c r="AK25" s="42" t="str">
        <f>IF(AND(S25&gt;=3,AND(OR(AND(I25&lt;=7,I25-K25&gt;=3),AND(K25&lt;=7,K25-M25&gt;=3)),N25&lt;=4)),6,IF(S25&gt;=3,"3T",IF(AND(OR(AND(I25&lt;=7,I25-K25&gt;=3),AND(K25&lt;=7,K25-M25&gt;=3)),N25&lt;=4),"3P","")))</f>
        <v>3P</v>
      </c>
      <c r="AL25" s="46" t="str">
        <f>IF(OR(K25-M25&gt;=5,T25&gt;4.9,AND(K25-M25&gt;=1,T25&gt;5)),IF(P25&lt;-3,"***",IF(P25&lt;0,"**","*")),"")</f>
        <v/>
      </c>
      <c r="AM25" s="40">
        <v>106</v>
      </c>
      <c r="AN25" s="103" t="str">
        <f>IF(AND(OR(M25=1,M25=2,M25=3,M25=4),Q25&gt;=97.5),"G",IF(OR(AND(N25&lt;=3,M25&lt;8,T25&gt;-1.6,Q25&gt;=95,Q25&lt;300),AND(OR(M25=1,M25=2,M25=3),Q25&lt;97.5)),"GR",""))</f>
        <v>G</v>
      </c>
      <c r="AO25" s="82">
        <v>1</v>
      </c>
      <c r="AP25" s="28"/>
      <c r="AQ25" s="28" t="s">
        <v>33</v>
      </c>
      <c r="AR25" s="28"/>
      <c r="AS25" s="28"/>
      <c r="AT25" s="50" t="str">
        <f>IF(LEN(AN25)&gt;0,IF(AL25="**","$",IF(AL25="***",IF(LEN(AQ25)&gt;0,"$$$","$$"), "")), "")</f>
        <v/>
      </c>
      <c r="AU25" s="48" t="str">
        <f>CONCATENATE(IF(LEN(AN25)&gt;0,IF(AND(AD25="**",AB25="*"),IF(LEN(AQ25)&gt;0,"$$$","$$"),IF(AJ25="***","$$$",IF(AND(AJ25="**",AB25="*"),"$$",IF(AND(OR(AD25="**",AD25="***"),LEN(AQ25)&gt;0),"$$","")))),IF(AND(OR(AD25="**",AD25="***"),LEN(AQ25)&gt;0),"$$","")),IF(AND(T25&lt;2,AQ25="#"),"#",""))</f>
        <v/>
      </c>
      <c r="AV25" s="48" t="str">
        <f>IF(LEN(AN25)&gt;0,IF(AG25="**","$$",IF(AG25="***","$$$",IF(AD25="***",IF(OR(AB25="***",LEN(AQ25)&gt;0),"$$$",""),""))),"")</f>
        <v/>
      </c>
      <c r="AW25" s="26" t="s">
        <v>78</v>
      </c>
      <c r="AX25" s="74">
        <v>2.2999999999999998</v>
      </c>
      <c r="AY25" s="52">
        <v>1153</v>
      </c>
      <c r="AZ25" s="24" t="s">
        <v>59</v>
      </c>
      <c r="BA25" s="29">
        <v>93.000045317549805</v>
      </c>
      <c r="BB25" s="53">
        <v>84.133378650883103</v>
      </c>
      <c r="BC25" s="54" t="s">
        <v>2238</v>
      </c>
      <c r="BD25" s="29">
        <v>2</v>
      </c>
      <c r="BE25" s="55"/>
      <c r="BF25" s="55"/>
      <c r="BG25" s="55"/>
      <c r="BH25" s="55"/>
      <c r="BI25" s="190" t="s">
        <v>2239</v>
      </c>
      <c r="BJ25" s="69" t="s">
        <v>1692</v>
      </c>
      <c r="BK25" s="68" t="s">
        <v>1678</v>
      </c>
      <c r="BL25" s="68" t="s">
        <v>760</v>
      </c>
      <c r="BM25" s="68" t="s">
        <v>2240</v>
      </c>
      <c r="BN25" s="68"/>
      <c r="BO25" s="17"/>
      <c r="BP25" s="29">
        <v>122</v>
      </c>
      <c r="BQ25" s="82">
        <v>1</v>
      </c>
      <c r="BR25" s="56">
        <v>93.3</v>
      </c>
      <c r="BS25" s="57" t="s">
        <v>75</v>
      </c>
      <c r="BT25" s="26"/>
      <c r="BU25" s="26"/>
      <c r="BV25" s="26"/>
      <c r="BW25" s="26"/>
      <c r="BX25" s="17"/>
      <c r="BY25" s="17"/>
      <c r="BZ25" s="49" t="str">
        <f>IF(AND(S25&gt;=3,AND(OR(AND(I25&lt;=7,I25-K25&gt;=3),AND(K25&lt;=7,K25-M25&gt;=3)),N25&lt;=4)),6,IF(S25&gt;=3,"3T",IF(AND(OR(AND(I25&lt;=7,I25-K25&gt;=3),AND(K25&lt;=7,K25-M25&gt;=3)),N25&lt;=4),"3P","")))</f>
        <v>3P</v>
      </c>
    </row>
    <row r="26" spans="1:78" ht="46.5" x14ac:dyDescent="0.25">
      <c r="A26" s="26" t="s">
        <v>2231</v>
      </c>
      <c r="B26" s="26" t="s">
        <v>109</v>
      </c>
      <c r="C26" s="27" t="s">
        <v>156</v>
      </c>
      <c r="D26" s="28"/>
      <c r="E26" s="28"/>
      <c r="F26" s="29">
        <v>1800</v>
      </c>
      <c r="G26" s="30">
        <v>10</v>
      </c>
      <c r="H26" s="31" t="s">
        <v>6</v>
      </c>
      <c r="I26" s="59">
        <v>10</v>
      </c>
      <c r="J26" s="33">
        <v>9</v>
      </c>
      <c r="K26" s="59">
        <v>10</v>
      </c>
      <c r="L26" s="33">
        <v>5</v>
      </c>
      <c r="M26" s="59">
        <v>1</v>
      </c>
      <c r="N26" s="33">
        <v>0</v>
      </c>
      <c r="O26" s="29">
        <v>-7.0999999999999703</v>
      </c>
      <c r="P26" s="60">
        <v>-7.3000000000000203</v>
      </c>
      <c r="Q26" s="36">
        <v>100.144402703136</v>
      </c>
      <c r="R26" s="36">
        <v>7.2201351567926494E-2</v>
      </c>
      <c r="S26" s="37">
        <v>4</v>
      </c>
      <c r="T26" s="38">
        <v>5</v>
      </c>
      <c r="U26" s="29">
        <v>2.0499999999999998</v>
      </c>
      <c r="V26" s="60">
        <v>6.0499999999999901</v>
      </c>
      <c r="W26" s="39"/>
      <c r="X26" s="40">
        <v>113</v>
      </c>
      <c r="Y26" s="72">
        <v>129</v>
      </c>
      <c r="Z26" s="29">
        <v>21</v>
      </c>
      <c r="AA26" s="26" t="s">
        <v>57</v>
      </c>
      <c r="AB26" s="41" t="s">
        <v>58</v>
      </c>
      <c r="AC26" s="42" t="str">
        <f>"" &amp; IF(AND(S26&lt;=-1.5,NOT(ISBLANK(AQ26))),"Z","")</f>
        <v/>
      </c>
      <c r="AD26" s="43" t="str">
        <f>IF(AND(ISNUMBER(BD26),VALUE(BD26)&gt;=3,VALUE(T26)&gt;=-0.5),IF(AND(VALUE(Q26)&gt;=94,VALUE(Q26)&lt;444), IF(VALUE(P26)&gt;=2,"***","**"),"*"),"")</f>
        <v>**</v>
      </c>
      <c r="AE26" s="48" t="str">
        <f>IF(AND(BD26&gt;2,OR(ISNUMBER(SEARCH("P",AA26)),ISNUMBER(SEARCH("EP",AA26)),ISNUMBER(SEARCH("E",AA26)))),"WP@",IF(BD26&gt;2,"W@",IF(OR(ISNUMBER(SEARCH("P",AA26)),ISNUMBER(SEARCH("EP",AA26)),ISNUMBER(SEARCH("E",AA26))),"P@","@")))</f>
        <v>W@</v>
      </c>
      <c r="AF26" s="45" t="s">
        <v>2241</v>
      </c>
      <c r="AG26" s="46" t="str">
        <f>IF(OR(F26&lt;1401,F26&gt;=1600),IF(AND(OR(AB26="*",AB26="***",AB26="E*",AB26="E***"),P26&gt;=2,T26&gt;-2.1),IF(AND(ISNUMBER(BD26),VALUE(BD26)&gt;2),"**","*"),""),"")</f>
        <v/>
      </c>
      <c r="AH26" s="30">
        <v>10</v>
      </c>
      <c r="AI26" s="47">
        <v>113</v>
      </c>
      <c r="AJ26" s="48" t="str">
        <f>IF(AND(S26&gt;=2,T26&gt;=0),IF(AND(ISNUMBER(BD26),VALUE(BD26)&gt;=3),IF(LEN(AQ26)&gt;0,"***","**"),"*"),"")</f>
        <v>***</v>
      </c>
      <c r="AK26" s="42" t="str">
        <f>IF(AND(S26&gt;=3,AND(OR(AND(I26&lt;=7,I26-K26&gt;=3),AND(K26&lt;=7,K26-M26&gt;=3)),N26&lt;=4)),6,IF(S26&gt;=3,"3T",IF(AND(OR(AND(I26&lt;=7,I26-K26&gt;=3),AND(K26&lt;=7,K26-M26&gt;=3)),N26&lt;=4),"3P","")))</f>
        <v>3T</v>
      </c>
      <c r="AL26" s="46" t="str">
        <f>IF(OR(K26-M26&gt;=5,T26&gt;4.9,AND(K26-M26&gt;=1,T26&gt;5)),IF(P26&lt;-3,"***",IF(P26&lt;0,"**","*")),"")</f>
        <v>***</v>
      </c>
      <c r="AM26" s="40">
        <v>113</v>
      </c>
      <c r="AN26" s="103" t="str">
        <f>IF(AND(OR(M26=1,M26=2,M26=3,M26=4),Q26&gt;=97.5),"G",IF(OR(AND(N26&lt;=3,M26&lt;8,T26&gt;-1.6,Q26&gt;=95,Q26&lt;300),AND(OR(M26=1,M26=2,M26=3),Q26&lt;97.5)),"GR",""))</f>
        <v>G</v>
      </c>
      <c r="AO26" s="82">
        <v>3</v>
      </c>
      <c r="AP26" s="28"/>
      <c r="AQ26" s="28" t="s">
        <v>33</v>
      </c>
      <c r="AR26" s="28"/>
      <c r="AS26" s="28"/>
      <c r="AT26" s="50" t="str">
        <f>IF(LEN(AN26)&gt;0,IF(AL26="**","$",IF(AL26="***",IF(LEN(AQ26)&gt;0,"$$$","$$"), "")), "")</f>
        <v>$$$</v>
      </c>
      <c r="AU26" s="140" t="str">
        <f>CONCATENATE(IF(LEN(AN26)&gt;0,IF(AND(AD26="**",AB26="*"),IF(LEN(AQ26)&gt;0,"$$$","$$"),IF(AJ26="***","$$$",IF(AND(AJ26="**",AB26="*"),"$$",IF(AND(OR(AD26="**",AD26="***"),LEN(AQ26)&gt;0),"$$","")))),IF(AND(OR(AD26="**",AD26="***"),LEN(AQ26)&gt;0),"$$","")),IF(AND(T26&lt;2,AQ26="#"),"#",""))</f>
        <v>$$$</v>
      </c>
      <c r="AV26" s="48" t="str">
        <f>IF(LEN(AN26)&gt;0,IF(AG26="**","$$",IF(AG26="***","$$$",IF(AD26="***",IF(OR(AB26="***",LEN(AQ26)&gt;0),"$$$",""),""))),"")</f>
        <v/>
      </c>
      <c r="AW26" s="26" t="s">
        <v>6</v>
      </c>
      <c r="AX26" s="51">
        <v>3.1</v>
      </c>
      <c r="AY26" s="52">
        <v>1154</v>
      </c>
      <c r="AZ26" s="24" t="s">
        <v>59</v>
      </c>
      <c r="BA26" s="29">
        <v>92.144402703135896</v>
      </c>
      <c r="BB26" s="53">
        <v>90.144402703135896</v>
      </c>
      <c r="BC26" s="54" t="s">
        <v>2242</v>
      </c>
      <c r="BD26" s="29">
        <v>4</v>
      </c>
      <c r="BE26" s="55"/>
      <c r="BF26" s="55"/>
      <c r="BG26" s="55"/>
      <c r="BH26" s="55"/>
      <c r="BI26" s="190" t="s">
        <v>2222</v>
      </c>
      <c r="BJ26" s="68" t="s">
        <v>1678</v>
      </c>
      <c r="BK26" s="68" t="s">
        <v>1687</v>
      </c>
      <c r="BL26" s="69" t="s">
        <v>1692</v>
      </c>
      <c r="BM26" s="68" t="s">
        <v>1796</v>
      </c>
      <c r="BN26" s="68"/>
      <c r="BO26" s="17"/>
      <c r="BP26" s="29">
        <v>129</v>
      </c>
      <c r="BQ26" s="82">
        <v>3</v>
      </c>
      <c r="BR26" s="56">
        <v>81.95</v>
      </c>
      <c r="BS26" s="76" t="s">
        <v>88</v>
      </c>
      <c r="BT26" s="26"/>
      <c r="BU26" s="26"/>
      <c r="BV26" s="49" t="str">
        <f>IF(AND(BD26&gt;2,OR(ISNUMBER(SEARCH("P",AA26)),ISNUMBER(SEARCH("EP",AA26)),ISNUMBER(SEARCH("E",AA26)))),"WP@",IF(BD26&gt;2,"W@",IF(OR(ISNUMBER(SEARCH("P",AA26)),ISNUMBER(SEARCH("EP",AA26)),ISNUMBER(SEARCH("E",AA26))),"P@","@")))</f>
        <v>W@</v>
      </c>
      <c r="BW26" s="26"/>
      <c r="BX26" s="17"/>
      <c r="BY26" s="17"/>
      <c r="BZ26" s="49" t="str">
        <f>IF(AND(S26&gt;=3,AND(OR(AND(I26&lt;=7,I26-K26&gt;=3),AND(K26&lt;=7,K26-M26&gt;=3)),N26&lt;=4)),6,IF(S26&gt;=3,"3T",IF(AND(OR(AND(I26&lt;=7,I26-K26&gt;=3),AND(K26&lt;=7,K26-M26&gt;=3)),N26&lt;=4),"3P","")))</f>
        <v>3T</v>
      </c>
    </row>
    <row r="27" spans="1:78" ht="32.1" customHeight="1" x14ac:dyDescent="0.25">
      <c r="A27" s="162"/>
      <c r="B27" s="155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79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  <c r="BG27" s="155"/>
      <c r="BH27" s="155"/>
      <c r="BI27" s="155"/>
      <c r="BJ27" s="155"/>
      <c r="BK27" s="155"/>
      <c r="BL27" s="155"/>
      <c r="BM27" s="155"/>
      <c r="BN27" s="155"/>
      <c r="BO27" s="155"/>
      <c r="BP27" s="155"/>
      <c r="BQ27" s="155"/>
      <c r="BR27" s="155"/>
      <c r="BS27" s="155"/>
      <c r="BT27" s="155"/>
      <c r="BU27" s="155"/>
      <c r="BV27" s="155"/>
      <c r="BW27" s="155"/>
      <c r="BX27" s="155"/>
      <c r="BY27" s="17"/>
      <c r="BZ27" s="49"/>
    </row>
    <row r="28" spans="1:78" ht="46.5" x14ac:dyDescent="0.25">
      <c r="A28" s="26" t="s">
        <v>2231</v>
      </c>
      <c r="B28" s="26" t="s">
        <v>174</v>
      </c>
      <c r="C28" s="27" t="s">
        <v>1690</v>
      </c>
      <c r="D28" s="28"/>
      <c r="E28" s="28"/>
      <c r="F28" s="29">
        <v>1600</v>
      </c>
      <c r="G28" s="30">
        <v>2</v>
      </c>
      <c r="H28" s="31" t="s">
        <v>78</v>
      </c>
      <c r="I28" s="32">
        <v>8</v>
      </c>
      <c r="J28" s="33">
        <v>4</v>
      </c>
      <c r="K28" s="32">
        <v>5</v>
      </c>
      <c r="L28" s="33">
        <v>2</v>
      </c>
      <c r="M28" s="32">
        <v>1</v>
      </c>
      <c r="N28" s="33">
        <v>0</v>
      </c>
      <c r="O28" s="29">
        <v>-1.6500000000000301</v>
      </c>
      <c r="P28" s="29">
        <v>-1.2833333333333701</v>
      </c>
      <c r="Q28" s="35">
        <v>98.896797718630296</v>
      </c>
      <c r="R28" s="35">
        <v>-0.551601140684852</v>
      </c>
      <c r="S28" s="37">
        <v>3</v>
      </c>
      <c r="T28" s="38">
        <v>1.75</v>
      </c>
      <c r="U28" s="29">
        <v>1.5499999999999901</v>
      </c>
      <c r="V28" s="29">
        <v>2.95</v>
      </c>
      <c r="W28" s="39"/>
      <c r="X28" s="83">
        <v>119</v>
      </c>
      <c r="Y28" s="72">
        <v>129</v>
      </c>
      <c r="Z28" s="87">
        <v>112</v>
      </c>
      <c r="AA28" s="26" t="s">
        <v>80</v>
      </c>
      <c r="AB28" s="41" t="s">
        <v>65</v>
      </c>
      <c r="AC28" s="42" t="str">
        <f>"" &amp; IF(AND(S28&lt;=-1.5,NOT(ISBLANK(AQ28))),"Z","")</f>
        <v/>
      </c>
      <c r="AD28" s="43" t="str">
        <f>IF(AND(ISNUMBER(BD28),VALUE(BD28)&gt;=3,VALUE(T28)&gt;=-0.5),IF(AND(VALUE(Q28)&gt;=94,VALUE(Q28)&lt;444), IF(VALUE(P28)&gt;=2,"***","**"),"*"),"")</f>
        <v>**</v>
      </c>
      <c r="AE28" s="48" t="str">
        <f>IF(AND(BD28&gt;2,OR(ISNUMBER(SEARCH("P",AA28)),ISNUMBER(SEARCH("EP",AA28)),ISNUMBER(SEARCH("E",AA28)))),"WP@",IF(BD28&gt;2,"W@",IF(OR(ISNUMBER(SEARCH("P",AA28)),ISNUMBER(SEARCH("EP",AA28)),ISNUMBER(SEARCH("E",AA28))),"P@","@")))</f>
        <v>W@</v>
      </c>
      <c r="AF28" s="45" t="s">
        <v>102</v>
      </c>
      <c r="AG28" s="46" t="str">
        <f>IF(OR(F28&lt;1401,F28&gt;=1600),IF(AND(OR(AB28="*",AB28="***",AB28="E*",AB28="E***"),P28&gt;=2,T28&gt;-2.1),IF(AND(ISNUMBER(BD28),VALUE(BD28)&gt;2),"**","*"),""),"")</f>
        <v/>
      </c>
      <c r="AH28" s="30">
        <v>2</v>
      </c>
      <c r="AI28" s="84">
        <v>119</v>
      </c>
      <c r="AJ28" s="48" t="str">
        <f>IF(AND(S28&gt;=2,T28&gt;=0),IF(AND(ISNUMBER(BD28),VALUE(BD28)&gt;=3),IF(LEN(AQ28)&gt;0,"***","**"),"*"),"")</f>
        <v>**</v>
      </c>
      <c r="AK28" s="42">
        <f>IF(AND(S28&gt;=3,AND(OR(AND(I28&lt;=7,I28-K28&gt;=3),AND(K28&lt;=7,K28-M28&gt;=3)),N28&lt;=4)),6,IF(S28&gt;=3,"3T",IF(AND(OR(AND(I28&lt;=7,I28-K28&gt;=3),AND(K28&lt;=7,K28-M28&gt;=3)),N28&lt;=4),"3P","")))</f>
        <v>6</v>
      </c>
      <c r="AL28" s="46" t="str">
        <f>IF(OR(K28-M28&gt;=5,T28&gt;4.9,AND(K28-M28&gt;=1,T28&gt;5)),IF(P28&lt;-3,"***",IF(P28&lt;0,"**","*")),"")</f>
        <v/>
      </c>
      <c r="AM28" s="83">
        <v>119</v>
      </c>
      <c r="AN28" s="73" t="str">
        <f>IF(AND(OR(M28=1,M28=2,M28=3,M28=4),Q28&gt;=97.5),"G",IF(OR(AND(N28&lt;=3,M28&lt;8,T28&gt;-1.6,Q28&gt;=95,Q28&lt;300),AND(OR(M28=1,M28=2,M28=3),Q28&lt;97.5)),"GR",""))</f>
        <v>G</v>
      </c>
      <c r="AO28" s="29">
        <v>0</v>
      </c>
      <c r="AP28" s="28"/>
      <c r="AQ28" s="28"/>
      <c r="AR28" s="28"/>
      <c r="AS28" s="28"/>
      <c r="AT28" s="50" t="str">
        <f>IF(LEN(AN28)&gt;0,IF(AL28="**","$",IF(AL28="***",IF(LEN(AQ28)&gt;0,"$$$","$$"), "")), "")</f>
        <v/>
      </c>
      <c r="AU28" s="48" t="str">
        <f>CONCATENATE(IF(LEN(AN28)&gt;0,IF(AND(AD28="**",AB28="*"),IF(LEN(AQ28)&gt;0,"$$$","$$"),IF(AJ28="***","$$$",IF(AND(AJ28="**",AB28="*"),"$$",IF(AND(OR(AD28="**",AD28="***"),LEN(AQ28)&gt;0),"$$","")))),IF(AND(OR(AD28="**",AD28="***"),LEN(AQ28)&gt;0),"$$","")),IF(AND(T28&lt;2,AQ28="#"),"#",""))</f>
        <v/>
      </c>
      <c r="AV28" s="48" t="str">
        <f>IF(LEN(AN28)&gt;0,IF(AG28="**","$$",IF(AG28="***","$$$",IF(AD28="***",IF(OR(AB28="***",LEN(AQ28)&gt;0),"$$$",""),""))),"")</f>
        <v/>
      </c>
      <c r="AW28" s="26" t="s">
        <v>78</v>
      </c>
      <c r="AX28" s="51">
        <v>2.1</v>
      </c>
      <c r="AY28" s="52">
        <v>1155</v>
      </c>
      <c r="AZ28" s="24" t="s">
        <v>59</v>
      </c>
      <c r="BA28" s="29">
        <v>91.896797718630296</v>
      </c>
      <c r="BB28" s="98">
        <v>86.122131051963606</v>
      </c>
      <c r="BC28" s="54" t="s">
        <v>2243</v>
      </c>
      <c r="BD28" s="29">
        <v>3</v>
      </c>
      <c r="BE28" s="55"/>
      <c r="BF28" s="55"/>
      <c r="BG28" s="55"/>
      <c r="BH28" s="55"/>
      <c r="BI28" s="189" t="s">
        <v>2244</v>
      </c>
      <c r="BJ28" s="69" t="s">
        <v>1677</v>
      </c>
      <c r="BK28" s="69" t="s">
        <v>1692</v>
      </c>
      <c r="BL28" s="68" t="s">
        <v>1693</v>
      </c>
      <c r="BM28" s="68" t="s">
        <v>1678</v>
      </c>
      <c r="BN28" s="68"/>
      <c r="BO28" s="17"/>
      <c r="BP28" s="29">
        <v>129</v>
      </c>
      <c r="BQ28" s="29">
        <v>0</v>
      </c>
      <c r="BR28" s="56">
        <v>91.5</v>
      </c>
      <c r="BS28" s="76" t="s">
        <v>2166</v>
      </c>
      <c r="BT28" s="26"/>
      <c r="BU28" s="26"/>
      <c r="BV28" s="49" t="str">
        <f>IF(AND(BD28&gt;2,OR(ISNUMBER(SEARCH("P",AA28)),ISNUMBER(SEARCH("EP",AA28)),ISNUMBER(SEARCH("E",AA28)))),"WP@",IF(BD28&gt;2,"W@",IF(OR(ISNUMBER(SEARCH("P",AA28)),ISNUMBER(SEARCH("EP",AA28)),ISNUMBER(SEARCH("E",AA28))),"P@","@")))</f>
        <v>W@</v>
      </c>
      <c r="BW28" s="26"/>
      <c r="BX28" s="17"/>
      <c r="BY28" s="17"/>
      <c r="BZ28" s="49">
        <f>IF(AND(S28&gt;=3,AND(OR(AND(I28&lt;=7,I28-K28&gt;=3),AND(K28&lt;=7,K28-M28&gt;=3)),N28&lt;=4)),6,IF(S28&gt;=3,"3T",IF(AND(OR(AND(I28&lt;=7,I28-K28&gt;=3),AND(K28&lt;=7,K28-M28&gt;=3)),N28&lt;=4),"3P","")))</f>
        <v>6</v>
      </c>
    </row>
    <row r="29" spans="1:78" ht="15.95" customHeight="1" x14ac:dyDescent="0.25">
      <c r="A29" s="162"/>
      <c r="B29" s="155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5"/>
      <c r="AH29" s="155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5"/>
      <c r="BH29" s="155"/>
      <c r="BI29" s="155"/>
      <c r="BJ29" s="155"/>
      <c r="BK29" s="155"/>
      <c r="BL29" s="155"/>
      <c r="BM29" s="155"/>
      <c r="BN29" s="155"/>
      <c r="BO29" s="155"/>
      <c r="BP29" s="155"/>
      <c r="BQ29" s="155"/>
      <c r="BR29" s="155"/>
      <c r="BS29" s="155"/>
      <c r="BT29" s="155"/>
      <c r="BU29" s="155"/>
      <c r="BV29" s="155"/>
      <c r="BW29" s="155"/>
      <c r="BX29" s="155"/>
      <c r="BY29" s="17"/>
      <c r="BZ29" s="49"/>
    </row>
    <row r="30" spans="1:78" ht="46.5" x14ac:dyDescent="0.25">
      <c r="A30" s="26" t="s">
        <v>2231</v>
      </c>
      <c r="B30" s="26" t="s">
        <v>483</v>
      </c>
      <c r="C30" s="27" t="s">
        <v>862</v>
      </c>
      <c r="D30" s="28"/>
      <c r="E30" s="28"/>
      <c r="F30" s="29">
        <v>1600</v>
      </c>
      <c r="G30" s="30">
        <v>5</v>
      </c>
      <c r="H30" s="31" t="s">
        <v>6</v>
      </c>
      <c r="I30" s="70">
        <v>6</v>
      </c>
      <c r="J30" s="71">
        <v>2</v>
      </c>
      <c r="K30" s="32">
        <v>5</v>
      </c>
      <c r="L30" s="33">
        <v>1</v>
      </c>
      <c r="M30" s="32">
        <v>3</v>
      </c>
      <c r="N30" s="33">
        <v>2</v>
      </c>
      <c r="O30" s="29">
        <v>6.45</v>
      </c>
      <c r="P30" s="60">
        <v>0</v>
      </c>
      <c r="Q30" s="35">
        <v>444</v>
      </c>
      <c r="R30" s="35">
        <v>172</v>
      </c>
      <c r="S30" s="37">
        <v>1</v>
      </c>
      <c r="T30" s="61">
        <v>-0.75</v>
      </c>
      <c r="U30" s="29">
        <v>-0.35000000000000098</v>
      </c>
      <c r="V30" s="60">
        <v>-0.89999999999999902</v>
      </c>
      <c r="W30" s="39"/>
      <c r="X30" s="83">
        <v>124</v>
      </c>
      <c r="Y30" s="72">
        <v>123</v>
      </c>
      <c r="Z30" s="87">
        <v>35</v>
      </c>
      <c r="AA30" s="26" t="s">
        <v>230</v>
      </c>
      <c r="AB30" s="41" t="s">
        <v>101</v>
      </c>
      <c r="AC30" s="42" t="str">
        <f>"" &amp; IF(AND(S30&lt;=-1.5,NOT(ISBLANK(AQ30))),"Z","")</f>
        <v/>
      </c>
      <c r="AD30" s="43" t="str">
        <f>IF(AND(ISNUMBER(BD30),VALUE(BD30)&gt;=3,VALUE(T30)&gt;=-0.5),IF(AND(VALUE(Q30)&gt;=94,VALUE(Q30)&lt;444), IF(VALUE(P30)&gt;=2,"***","**"),"*"),"")</f>
        <v/>
      </c>
      <c r="AE30" s="44"/>
      <c r="AF30" s="45"/>
      <c r="AG30" s="63" t="str">
        <f>IF(OR(F30&lt;1401,F30&gt;=1600),IF(AND(OR(AB30="*",AB30="***",AB30="E*",AB30="E***"),P30&gt;=2,T30&gt;-2.1),IF(AND(ISNUMBER(BD30),VALUE(BD30)&gt;2),"**","*"),""),"")</f>
        <v/>
      </c>
      <c r="AH30" s="30">
        <v>5</v>
      </c>
      <c r="AI30" s="84">
        <v>124</v>
      </c>
      <c r="AJ30" s="48" t="str">
        <f>IF(AND(S30&gt;=2,T30&gt;=0),IF(AND(ISNUMBER(BD30),VALUE(BD30)&gt;=3),IF(LEN(AQ30)&gt;0,"***","**"),"*"),"")</f>
        <v/>
      </c>
      <c r="AK30" s="42" t="str">
        <f>IF(AND(S30&gt;=3,AND(OR(AND(I30&lt;=7,I30-K30&gt;=3),AND(K30&lt;=7,K30-M30&gt;=3)),N30&lt;=4)),6,IF(S30&gt;=3,"3T",IF(AND(OR(AND(I30&lt;=7,I30-K30&gt;=3),AND(K30&lt;=7,K30-M30&gt;=3)),N30&lt;=4),"3P","")))</f>
        <v/>
      </c>
      <c r="AL30" s="46" t="str">
        <f>IF(OR(K30-M30&gt;=5,T30&gt;4.9,AND(K30-M30&gt;=1,T30&gt;5)),IF(P30&lt;-3,"***",IF(P30&lt;0,"**","*")),"")</f>
        <v/>
      </c>
      <c r="AM30" s="83">
        <v>124</v>
      </c>
      <c r="AN30" s="73" t="str">
        <f>CONCATENATE(IF(AND(OR(M30=1,M30=2,M30=3,M30=4),Q30&gt;=97.5),"G",IF(OR(AND(N30&lt;=3,M30&lt;8,T30&gt;-1.6,Q30&gt;=95,Q30&lt;300),AND(OR(M30=1,M30=2,M30=3),Q30&lt;97.5)),"GR","")),"*")</f>
        <v>G*</v>
      </c>
      <c r="AO30" s="29">
        <v>0</v>
      </c>
      <c r="AP30" s="28"/>
      <c r="AQ30" s="28"/>
      <c r="AR30" s="28"/>
      <c r="AS30" s="28"/>
      <c r="AT30" s="50" t="str">
        <f>IF(LEN(AN30)&gt;0,IF(AL30="**","$",IF(AL30="***",IF(LEN(AQ30)&gt;0,"$$$","$$"), "")), "")</f>
        <v/>
      </c>
      <c r="AU30" s="48" t="str">
        <f>CONCATENATE(IF(LEN(AN30)&gt;0,IF(AND(AD30="**",AB30="*"),IF(LEN(AQ30)&gt;0,"$$$","$$"),IF(AJ30="***","$$$",IF(AND(AJ30="**",AB30="*"),"$$",IF(AND(OR(AD30="**",AD30="***"),LEN(AQ30)&gt;0),"$$","")))),IF(AND(OR(AD30="**",AD30="***"),LEN(AQ30)&gt;0),"$$","")),IF(AND(T30&lt;2,AQ30="#"),"#",""))</f>
        <v/>
      </c>
      <c r="AV30" s="48" t="str">
        <f>IF(LEN(AN30)&gt;0,IF(AG30="**","$$",IF(AG30="***","$$$",IF(AD30="***",IF(OR(AB30="***",LEN(AQ30)&gt;0),"$$$",""),""))),"")</f>
        <v/>
      </c>
      <c r="AW30" s="26" t="s">
        <v>6</v>
      </c>
      <c r="AX30" s="51">
        <v>1.7</v>
      </c>
      <c r="AY30" s="52">
        <v>1148</v>
      </c>
      <c r="AZ30" s="24" t="s">
        <v>59</v>
      </c>
      <c r="BA30" s="29">
        <v>79</v>
      </c>
      <c r="BB30" s="98">
        <v>69</v>
      </c>
      <c r="BC30" s="54" t="s">
        <v>2245</v>
      </c>
      <c r="BD30" s="29">
        <v>4</v>
      </c>
      <c r="BE30" s="100">
        <v>16.614664586583501</v>
      </c>
      <c r="BF30" s="101">
        <v>41.965678627145103</v>
      </c>
      <c r="BG30" s="102">
        <v>1282</v>
      </c>
      <c r="BH30" s="102">
        <v>1282</v>
      </c>
      <c r="BI30" s="189" t="s">
        <v>2246</v>
      </c>
      <c r="BJ30" s="69" t="s">
        <v>1677</v>
      </c>
      <c r="BK30" s="69" t="s">
        <v>1692</v>
      </c>
      <c r="BL30" s="68" t="s">
        <v>1687</v>
      </c>
      <c r="BM30" s="68" t="s">
        <v>1678</v>
      </c>
      <c r="BN30" s="68"/>
      <c r="BO30" s="17"/>
      <c r="BP30" s="29">
        <v>123</v>
      </c>
      <c r="BQ30" s="29">
        <v>0</v>
      </c>
      <c r="BR30" s="56">
        <v>101.4</v>
      </c>
      <c r="BS30" s="76" t="s">
        <v>126</v>
      </c>
      <c r="BT30" s="26"/>
      <c r="BU30" s="26"/>
      <c r="BV30" s="26"/>
      <c r="BW30" s="26"/>
      <c r="BX30" s="17"/>
      <c r="BY30" s="17"/>
      <c r="BZ30" s="49" t="str">
        <f>IF(AND(S30&gt;=3,AND(OR(AND(I30&lt;=7,I30-K30&gt;=3),AND(K30&lt;=7,K30-M30&gt;=3)),N30&lt;=4)),6,IF(S30&gt;=3,"3T",IF(AND(OR(AND(I30&lt;=7,I30-K30&gt;=3),AND(K30&lt;=7,K30-M30&gt;=3)),N30&lt;=4),"3P","")))</f>
        <v/>
      </c>
    </row>
    <row r="31" spans="1:78" ht="46.5" x14ac:dyDescent="0.25">
      <c r="A31" s="26" t="s">
        <v>2231</v>
      </c>
      <c r="B31" s="26" t="s">
        <v>377</v>
      </c>
      <c r="C31" s="27" t="s">
        <v>156</v>
      </c>
      <c r="D31" s="28"/>
      <c r="E31" s="28"/>
      <c r="F31" s="29">
        <v>1600</v>
      </c>
      <c r="G31" s="30">
        <v>14</v>
      </c>
      <c r="H31" s="31" t="s">
        <v>6</v>
      </c>
      <c r="I31" s="59">
        <v>13</v>
      </c>
      <c r="J31" s="33">
        <v>7</v>
      </c>
      <c r="K31" s="59">
        <v>12</v>
      </c>
      <c r="L31" s="33">
        <v>5</v>
      </c>
      <c r="M31" s="59">
        <v>7</v>
      </c>
      <c r="N31" s="33">
        <v>2</v>
      </c>
      <c r="O31" s="29">
        <v>5.6500000000000101</v>
      </c>
      <c r="P31" s="29">
        <v>0</v>
      </c>
      <c r="Q31" s="35">
        <v>444</v>
      </c>
      <c r="R31" s="35">
        <v>172</v>
      </c>
      <c r="S31" s="37">
        <v>2</v>
      </c>
      <c r="T31" s="38">
        <v>2.5</v>
      </c>
      <c r="U31" s="29">
        <v>-1.7</v>
      </c>
      <c r="V31" s="29">
        <v>0.29999999999999399</v>
      </c>
      <c r="W31" s="39"/>
      <c r="X31" s="62">
        <v>124</v>
      </c>
      <c r="Y31" s="29">
        <v>126</v>
      </c>
      <c r="Z31" s="29">
        <v>21</v>
      </c>
      <c r="AA31" s="26" t="s">
        <v>57</v>
      </c>
      <c r="AB31" s="41" t="s">
        <v>58</v>
      </c>
      <c r="AC31" s="42" t="str">
        <f>"" &amp; IF(AND(S31&lt;=-1.5,NOT(ISBLANK(AQ31))),"Z","")</f>
        <v/>
      </c>
      <c r="AD31" s="48" t="str">
        <f>IF(AND(ISNUMBER(BD31),VALUE(BD31)&gt;=3,VALUE(T31)&gt;=-0.5),IF(AND(VALUE(Q31)&gt;=94,VALUE(Q31)&lt;444), IF(VALUE(P31)&gt;=2,"***","**"),"*"),"")</f>
        <v>*</v>
      </c>
      <c r="AE31" s="44"/>
      <c r="AF31" s="45"/>
      <c r="AG31" s="46" t="str">
        <f>IF(OR(F31&lt;1401,F31&gt;=1600),IF(AND(OR(AB31="*",AB31="***",AB31="E*",AB31="E***"),P31&gt;=2,T31&gt;-2.1),IF(AND(ISNUMBER(BD31),VALUE(BD31)&gt;2),"**","*"),""),"")</f>
        <v/>
      </c>
      <c r="AH31" s="30">
        <v>14</v>
      </c>
      <c r="AI31" s="62">
        <v>124</v>
      </c>
      <c r="AJ31" s="48" t="str">
        <f>IF(AND(S31&gt;=2,T31&gt;=0),IF(AND(ISNUMBER(BD31),VALUE(BD31)&gt;=3),IF(LEN(AQ31)&gt;0,"***","**"),"*"),"")</f>
        <v>**</v>
      </c>
      <c r="AK31" s="42" t="str">
        <f>IF(AND(S31&gt;=3,AND(OR(AND(I31&lt;=7,I31-K31&gt;=3),AND(K31&lt;=7,K31-M31&gt;=3)),N31&lt;=4)),6,IF(S31&gt;=3,"3T",IF(AND(OR(AND(I31&lt;=7,I31-K31&gt;=3),AND(K31&lt;=7,K31-M31&gt;=3)),N31&lt;=4),"3P","")))</f>
        <v/>
      </c>
      <c r="AL31" s="63" t="str">
        <f>IF(OR(K31-M31&gt;=5,T31&gt;4.9,AND(K31-M31&gt;=1,T31&gt;5)),IF(P31&lt;-3,"***",IF(P31&lt;0,"**","*")),"")</f>
        <v>*</v>
      </c>
      <c r="AM31" s="62">
        <v>124</v>
      </c>
      <c r="AN31" s="49" t="str">
        <f>IF(AND(OR(M31=1,M31=2,M31=3,M31=4),Q31&gt;=97.5),"G",IF(OR(AND(N31&lt;=3,M31&lt;8,T31&gt;-1.6,Q31&gt;=95,Q31&lt;300),AND(OR(M31=1,M31=2,M31=3),Q31&lt;97.5)),"GR",""))</f>
        <v/>
      </c>
      <c r="AO31" s="29">
        <v>0</v>
      </c>
      <c r="AP31" s="28"/>
      <c r="AQ31" s="28"/>
      <c r="AR31" s="28"/>
      <c r="AS31" s="28" t="s">
        <v>66</v>
      </c>
      <c r="AT31" s="50" t="str">
        <f>IF(LEN(AN31)&gt;0,IF(AL31="**","$",IF(AL31="***",IF(LEN(AQ31)&gt;0,"$$$","$$"), "")), "")</f>
        <v/>
      </c>
      <c r="AU31" s="48" t="str">
        <f>CONCATENATE(IF(LEN(AN31)&gt;0,IF(AND(AD31="**",AB31="*"),IF(LEN(AQ31)&gt;0,"$$$","$$"),IF(AJ31="***","$$$",IF(AND(AJ31="**",AB31="*"),"$$",IF(AND(OR(AD31="**",AD31="***"),LEN(AQ31)&gt;0),"$$","")))),IF(AND(OR(AD31="**",AD31="***"),LEN(AQ31)&gt;0),"$$","")),IF(AND(T31&lt;2,AQ31="#"),"#",""))</f>
        <v/>
      </c>
      <c r="AV31" s="48" t="str">
        <f>IF(LEN(AN31)&gt;0,IF(AG31="**","$$",IF(AG31="***","$$$",IF(AD31="***",IF(OR(AB31="***",LEN(AQ31)&gt;0),"$$$",""),""))),"")</f>
        <v/>
      </c>
      <c r="AW31" s="26" t="s">
        <v>6</v>
      </c>
      <c r="AX31" s="64">
        <v>5.8</v>
      </c>
      <c r="AY31" s="65">
        <v>1168</v>
      </c>
      <c r="AZ31" s="24" t="s">
        <v>59</v>
      </c>
      <c r="BA31" s="29">
        <v>78.5</v>
      </c>
      <c r="BB31" s="53">
        <v>70.5</v>
      </c>
      <c r="BC31" s="54" t="s">
        <v>2247</v>
      </c>
      <c r="BD31" s="29">
        <v>3</v>
      </c>
      <c r="BE31" s="55"/>
      <c r="BF31" s="55"/>
      <c r="BG31" s="55"/>
      <c r="BH31" s="55"/>
      <c r="BI31" s="190" t="s">
        <v>1766</v>
      </c>
      <c r="BJ31" s="69" t="s">
        <v>1677</v>
      </c>
      <c r="BK31" s="68" t="s">
        <v>1698</v>
      </c>
      <c r="BL31" s="68" t="s">
        <v>1678</v>
      </c>
      <c r="BM31" s="68" t="s">
        <v>1664</v>
      </c>
      <c r="BN31" s="68" t="s">
        <v>1687</v>
      </c>
      <c r="BO31" s="17"/>
      <c r="BP31" s="29">
        <v>126</v>
      </c>
      <c r="BQ31" s="29">
        <v>0</v>
      </c>
      <c r="BR31" s="56">
        <v>96.8</v>
      </c>
      <c r="BS31" s="76" t="s">
        <v>108</v>
      </c>
      <c r="BT31" s="26"/>
      <c r="BU31" s="26"/>
      <c r="BV31" s="26"/>
      <c r="BW31" s="26"/>
      <c r="BX31" s="17"/>
      <c r="BY31" s="17"/>
      <c r="BZ31" s="49" t="str">
        <f>IF(AND(S31&gt;=3,AND(OR(AND(I31&lt;=7,I31-K31&gt;=3),AND(K31&lt;=7,K31-M31&gt;=3)),N31&lt;=4)),6,IF(S31&gt;=3,"3T",IF(AND(OR(AND(I31&lt;=7,I31-K31&gt;=3),AND(K31&lt;=7,K31-M31&gt;=3)),N31&lt;=4),"3P","")))</f>
        <v/>
      </c>
    </row>
    <row r="32" spans="1:78" ht="18" customHeight="1" x14ac:dyDescent="0.25">
      <c r="A32" s="162"/>
      <c r="B32" s="155"/>
      <c r="C32" s="155"/>
      <c r="D32" s="155"/>
      <c r="E32" s="155"/>
      <c r="F32" s="155"/>
      <c r="G32" s="155"/>
      <c r="H32" s="155"/>
      <c r="I32" s="155"/>
      <c r="J32" s="155"/>
      <c r="K32" s="155"/>
      <c r="L32" s="155"/>
      <c r="M32" s="155"/>
      <c r="N32" s="155"/>
      <c r="O32" s="155"/>
      <c r="P32" s="155"/>
      <c r="Q32" s="155"/>
      <c r="R32" s="155"/>
      <c r="S32" s="155"/>
      <c r="T32" s="155"/>
      <c r="U32" s="155"/>
      <c r="V32" s="155"/>
      <c r="W32" s="155"/>
      <c r="X32" s="155"/>
      <c r="Y32" s="155"/>
      <c r="Z32" s="155"/>
      <c r="AA32" s="155"/>
      <c r="AB32" s="155"/>
      <c r="AC32" s="155"/>
      <c r="AD32" s="155"/>
      <c r="AE32" s="155"/>
      <c r="AF32" s="155"/>
      <c r="AG32" s="155"/>
      <c r="AH32" s="155"/>
      <c r="AI32" s="155"/>
      <c r="AJ32" s="155"/>
      <c r="AK32" s="155"/>
      <c r="AL32" s="155"/>
      <c r="AM32" s="155"/>
      <c r="AN32" s="155"/>
      <c r="AO32" s="155"/>
      <c r="AP32" s="155"/>
      <c r="AQ32" s="155"/>
      <c r="AR32" s="155"/>
      <c r="AS32" s="155"/>
      <c r="AT32" s="155"/>
      <c r="AU32" s="155"/>
      <c r="AV32" s="155"/>
      <c r="AW32" s="155"/>
      <c r="AX32" s="155"/>
      <c r="AY32" s="155"/>
      <c r="AZ32" s="155"/>
      <c r="BA32" s="155"/>
      <c r="BB32" s="155"/>
      <c r="BC32" s="155"/>
      <c r="BD32" s="155"/>
      <c r="BE32" s="155"/>
      <c r="BF32" s="155"/>
      <c r="BG32" s="155"/>
      <c r="BH32" s="155"/>
      <c r="BI32" s="155"/>
      <c r="BJ32" s="155"/>
      <c r="BK32" s="155"/>
      <c r="BL32" s="155"/>
      <c r="BM32" s="155"/>
      <c r="BN32" s="155"/>
      <c r="BO32" s="155"/>
      <c r="BP32" s="155"/>
      <c r="BQ32" s="155"/>
      <c r="BR32" s="155"/>
      <c r="BS32" s="155"/>
      <c r="BT32" s="155"/>
      <c r="BU32" s="155"/>
      <c r="BV32" s="155"/>
      <c r="BW32" s="155"/>
      <c r="BX32" s="155"/>
      <c r="BY32" s="17"/>
      <c r="BZ32" s="49"/>
    </row>
    <row r="33" spans="1:78" ht="46.5" x14ac:dyDescent="0.25">
      <c r="A33" s="26" t="s">
        <v>2231</v>
      </c>
      <c r="B33" s="26" t="s">
        <v>191</v>
      </c>
      <c r="C33" s="27" t="s">
        <v>156</v>
      </c>
      <c r="D33" s="28"/>
      <c r="E33" s="28"/>
      <c r="F33" s="29">
        <v>1600</v>
      </c>
      <c r="G33" s="30">
        <v>3</v>
      </c>
      <c r="H33" s="31" t="s">
        <v>78</v>
      </c>
      <c r="I33" s="32">
        <v>8</v>
      </c>
      <c r="J33" s="33">
        <v>5</v>
      </c>
      <c r="K33" s="32">
        <v>7</v>
      </c>
      <c r="L33" s="33">
        <v>3</v>
      </c>
      <c r="M33" s="32">
        <v>2</v>
      </c>
      <c r="N33" s="33">
        <v>2</v>
      </c>
      <c r="O33" s="29">
        <v>3.9999999999999898</v>
      </c>
      <c r="P33" s="29">
        <v>0</v>
      </c>
      <c r="Q33" s="35">
        <v>444</v>
      </c>
      <c r="R33" s="35">
        <v>172</v>
      </c>
      <c r="S33" s="37">
        <v>2</v>
      </c>
      <c r="T33" s="38">
        <v>0.75</v>
      </c>
      <c r="U33" s="29">
        <v>2.2999999999999998</v>
      </c>
      <c r="V33" s="29">
        <v>2.85</v>
      </c>
      <c r="W33" s="39"/>
      <c r="X33" s="40">
        <v>124</v>
      </c>
      <c r="Y33" s="72">
        <v>126</v>
      </c>
      <c r="Z33" s="87">
        <v>42</v>
      </c>
      <c r="AA33" s="26" t="s">
        <v>80</v>
      </c>
      <c r="AB33" s="41" t="s">
        <v>65</v>
      </c>
      <c r="AC33" s="42" t="str">
        <f>"" &amp; IF(AND(S33&lt;=-1.5,NOT(ISBLANK(AQ33))),"Z","")</f>
        <v/>
      </c>
      <c r="AD33" s="43" t="str">
        <f>IF(AND(ISNUMBER(BD33),VALUE(BD33)&gt;=3,VALUE(T33)&gt;=-0.5),IF(AND(VALUE(Q33)&gt;=94,VALUE(Q33)&lt;444), IF(VALUE(P33)&gt;=2,"***","**"),"*"),"")</f>
        <v/>
      </c>
      <c r="AE33" s="44"/>
      <c r="AF33" s="45"/>
      <c r="AG33" s="46" t="str">
        <f>IF(OR(F33&lt;1401,F33&gt;=1600),IF(AND(OR(AB33="*",AB33="***",AB33="E*",AB33="E***"),P33&gt;=2,T33&gt;-2.1),IF(AND(ISNUMBER(BD33),VALUE(BD33)&gt;2),"**","*"),""),"")</f>
        <v/>
      </c>
      <c r="AH33" s="30">
        <v>3</v>
      </c>
      <c r="AI33" s="47">
        <v>124</v>
      </c>
      <c r="AJ33" s="48" t="str">
        <f>IF(AND(S33&gt;=2,T33&gt;=0),IF(AND(ISNUMBER(BD33),VALUE(BD33)&gt;=3),IF(LEN(AQ33)&gt;0,"***","**"),"*"),"")</f>
        <v>*</v>
      </c>
      <c r="AK33" s="42" t="str">
        <f>IF(AND(S33&gt;=3,AND(OR(AND(I33&lt;=7,I33-K33&gt;=3),AND(K33&lt;=7,K33-M33&gt;=3)),N33&lt;=4)),6,IF(S33&gt;=3,"3T",IF(AND(OR(AND(I33&lt;=7,I33-K33&gt;=3),AND(K33&lt;=7,K33-M33&gt;=3)),N33&lt;=4),"3P","")))</f>
        <v>3P</v>
      </c>
      <c r="AL33" s="46" t="str">
        <f>IF(OR(K33-M33&gt;=5,T33&gt;4.9,AND(K33-M33&gt;=1,T33&gt;5)),IF(P33&lt;-3,"***",IF(P33&lt;0,"**","*")),"")</f>
        <v>*</v>
      </c>
      <c r="AM33" s="40">
        <v>124</v>
      </c>
      <c r="AN33" s="81" t="str">
        <f>CONCATENATE(IF(AND(OR(M33=1,M33=2,M33=3,M33=4),Q33&gt;=97.5),"G",IF(OR(AND(N33&lt;=3,M33&lt;8,T33&gt;-1.6,Q33&gt;=95,Q33&lt;300),AND(OR(M33=1,M33=2,M33=3),Q33&lt;97.5)),"GR","")),"*")</f>
        <v>G*</v>
      </c>
      <c r="AO33" s="29">
        <v>0</v>
      </c>
      <c r="AP33" s="28"/>
      <c r="AQ33" s="28"/>
      <c r="AR33" s="28"/>
      <c r="AS33" s="28"/>
      <c r="AT33" s="50" t="str">
        <f>IF(LEN(AN33)&gt;0,IF(AL33="**","$",IF(AL33="***",IF(LEN(AQ33)&gt;0,"$$$","$$"), "")), "")</f>
        <v/>
      </c>
      <c r="AU33" s="48" t="str">
        <f>CONCATENATE(IF(LEN(AN33)&gt;0,IF(AND(AD33="**",AB33="*"),IF(LEN(AQ33)&gt;0,"$$$","$$"),IF(AJ33="***","$$$",IF(AND(AJ33="**",AB33="*"),"$$",IF(AND(OR(AD33="**",AD33="***"),LEN(AQ33)&gt;0),"$$","")))),IF(AND(OR(AD33="**",AD33="***"),LEN(AQ33)&gt;0),"$$","")),IF(AND(T33&lt;2,AQ33="#"),"#",""))</f>
        <v/>
      </c>
      <c r="AV33" s="48" t="str">
        <f>IF(LEN(AN33)&gt;0,IF(AG33="**","$$",IF(AG33="***","$$$",IF(AD33="***",IF(OR(AB33="***",LEN(AQ33)&gt;0),"$$$",""),""))),"")</f>
        <v/>
      </c>
      <c r="AW33" s="26" t="s">
        <v>78</v>
      </c>
      <c r="AX33" s="51">
        <v>3.2</v>
      </c>
      <c r="AY33" s="79">
        <v>1161</v>
      </c>
      <c r="AZ33" s="24" t="s">
        <v>59</v>
      </c>
      <c r="BA33" s="29">
        <v>79</v>
      </c>
      <c r="BB33" s="53">
        <v>71</v>
      </c>
      <c r="BC33" s="54" t="s">
        <v>2248</v>
      </c>
      <c r="BD33" s="29">
        <v>1</v>
      </c>
      <c r="BE33" s="100">
        <v>18.556701030927801</v>
      </c>
      <c r="BF33" s="101">
        <v>57.692307692307701</v>
      </c>
      <c r="BG33" s="102">
        <v>194</v>
      </c>
      <c r="BH33" s="102">
        <v>26</v>
      </c>
      <c r="BI33" s="190" t="s">
        <v>1450</v>
      </c>
      <c r="BJ33" s="68" t="s">
        <v>1677</v>
      </c>
      <c r="BK33" s="68" t="s">
        <v>1663</v>
      </c>
      <c r="BL33" s="68" t="s">
        <v>1678</v>
      </c>
      <c r="BM33" s="68" t="s">
        <v>1664</v>
      </c>
      <c r="BN33" s="68"/>
      <c r="BO33" s="17"/>
      <c r="BP33" s="29">
        <v>126</v>
      </c>
      <c r="BQ33" s="29">
        <v>0</v>
      </c>
      <c r="BR33" s="56">
        <v>96.95</v>
      </c>
      <c r="BS33" s="57" t="s">
        <v>223</v>
      </c>
      <c r="BT33" s="26"/>
      <c r="BU33" s="26"/>
      <c r="BV33" s="26"/>
      <c r="BW33" s="26"/>
      <c r="BX33" s="17"/>
      <c r="BY33" s="17"/>
      <c r="BZ33" s="49" t="str">
        <f>IF(AND(S33&gt;=3,AND(OR(AND(I33&lt;=7,I33-K33&gt;=3),AND(K33&lt;=7,K33-M33&gt;=3)),N33&lt;=4)),6,IF(S33&gt;=3,"3T",IF(AND(OR(AND(I33&lt;=7,I33-K33&gt;=3),AND(K33&lt;=7,K33-M33&gt;=3)),N33&lt;=4),"3P","")))</f>
        <v>3P</v>
      </c>
    </row>
    <row r="34" spans="1:78" ht="15.95" customHeight="1" x14ac:dyDescent="0.25">
      <c r="A34" s="162"/>
      <c r="B34" s="155"/>
      <c r="C34" s="155"/>
      <c r="D34" s="155"/>
      <c r="E34" s="155"/>
      <c r="F34" s="155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55"/>
      <c r="AA34" s="155"/>
      <c r="AB34" s="155"/>
      <c r="AC34" s="155"/>
      <c r="AD34" s="155"/>
      <c r="AE34" s="155"/>
      <c r="AF34" s="155"/>
      <c r="AG34" s="155"/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T34" s="155"/>
      <c r="AU34" s="155"/>
      <c r="AV34" s="155"/>
      <c r="AW34" s="155"/>
      <c r="AX34" s="155"/>
      <c r="AY34" s="155"/>
      <c r="AZ34" s="155"/>
      <c r="BA34" s="155"/>
      <c r="BB34" s="155"/>
      <c r="BC34" s="155"/>
      <c r="BD34" s="155"/>
      <c r="BE34" s="155"/>
      <c r="BF34" s="155"/>
      <c r="BG34" s="155"/>
      <c r="BH34" s="155"/>
      <c r="BI34" s="155"/>
      <c r="BJ34" s="155"/>
      <c r="BK34" s="155"/>
      <c r="BL34" s="155"/>
      <c r="BM34" s="155"/>
      <c r="BN34" s="155"/>
      <c r="BO34" s="155"/>
      <c r="BP34" s="155"/>
      <c r="BQ34" s="155"/>
      <c r="BR34" s="155"/>
      <c r="BS34" s="155"/>
      <c r="BT34" s="155"/>
      <c r="BU34" s="155"/>
      <c r="BV34" s="155"/>
      <c r="BW34" s="155"/>
      <c r="BX34" s="155"/>
      <c r="BY34" s="17"/>
      <c r="BZ34" s="49"/>
    </row>
    <row r="35" spans="1:78" ht="18.75" customHeight="1" x14ac:dyDescent="0.25">
      <c r="A35" s="17"/>
      <c r="B35" s="164" t="s">
        <v>58</v>
      </c>
      <c r="C35" s="164"/>
      <c r="D35" s="17"/>
      <c r="E35" s="17"/>
      <c r="F35" s="17"/>
      <c r="G35" s="17"/>
      <c r="H35" s="17"/>
      <c r="I35" s="89" t="s">
        <v>150</v>
      </c>
      <c r="J35" s="17"/>
      <c r="K35" s="17"/>
      <c r="L35" s="17"/>
      <c r="M35" s="17"/>
      <c r="N35" s="17"/>
      <c r="O35" s="17"/>
      <c r="P35" s="17"/>
      <c r="Q35" s="165" t="s">
        <v>449</v>
      </c>
      <c r="R35" s="165"/>
      <c r="S35" s="17"/>
      <c r="T35" s="121" t="s">
        <v>450</v>
      </c>
      <c r="U35" s="17"/>
      <c r="V35" s="17"/>
      <c r="W35" s="17"/>
      <c r="X35" s="91">
        <v>124</v>
      </c>
      <c r="Y35" s="113" t="s">
        <v>478</v>
      </c>
      <c r="Z35" s="93">
        <v>35</v>
      </c>
      <c r="AA35" s="94">
        <v>1</v>
      </c>
      <c r="AB35" s="17"/>
      <c r="AC35" s="17"/>
      <c r="AD35" s="17"/>
      <c r="AE35" s="17"/>
      <c r="AF35" s="17"/>
      <c r="AG35" s="17"/>
      <c r="AH35" s="17"/>
      <c r="AI35" s="91">
        <v>124</v>
      </c>
      <c r="AJ35" s="17"/>
      <c r="AK35" s="17"/>
      <c r="AL35" s="17"/>
      <c r="AM35" s="91">
        <v>124</v>
      </c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4">
        <v>13</v>
      </c>
      <c r="AY35" s="95">
        <v>1162</v>
      </c>
      <c r="AZ35" s="17"/>
      <c r="BA35" s="17"/>
      <c r="BB35" s="17"/>
      <c r="BC35" s="17"/>
      <c r="BD35" s="17"/>
      <c r="BE35" s="17"/>
      <c r="BF35" s="17"/>
      <c r="BG35" s="17"/>
      <c r="BH35" s="17"/>
      <c r="BI35" s="187"/>
      <c r="BJ35" s="17"/>
      <c r="BK35" s="17"/>
      <c r="BL35" s="17"/>
      <c r="BM35" s="17"/>
      <c r="BN35" s="17"/>
      <c r="BO35" s="17"/>
      <c r="BP35" s="113" t="s">
        <v>478</v>
      </c>
      <c r="BQ35" s="17"/>
      <c r="BR35" s="17"/>
      <c r="BS35" s="17"/>
      <c r="BT35" s="17"/>
      <c r="BU35" s="17"/>
      <c r="BV35" s="17"/>
      <c r="BW35" s="17"/>
      <c r="BX35" s="29">
        <v>0</v>
      </c>
      <c r="BY35" s="26" t="s">
        <v>149</v>
      </c>
      <c r="BZ35" s="17"/>
    </row>
    <row r="36" spans="1:78" x14ac:dyDescent="0.25">
      <c r="A36" s="17"/>
      <c r="B36" s="164"/>
      <c r="C36" s="164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68" t="s">
        <v>2249</v>
      </c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67"/>
      <c r="AY36" s="96" t="s">
        <v>291</v>
      </c>
      <c r="AZ36" s="17"/>
      <c r="BA36" s="17"/>
      <c r="BB36" s="17"/>
      <c r="BC36" s="17"/>
      <c r="BD36" s="17"/>
      <c r="BE36" s="17"/>
      <c r="BF36" s="17"/>
      <c r="BG36" s="17"/>
      <c r="BH36" s="17"/>
      <c r="BI36" s="18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</row>
    <row r="37" spans="1:78" ht="30" customHeight="1" x14ac:dyDescent="0.25">
      <c r="A37" s="163" t="s">
        <v>2250</v>
      </c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53"/>
      <c r="AJ37" s="153"/>
      <c r="AK37" s="153"/>
      <c r="AL37" s="153"/>
      <c r="AM37" s="153"/>
      <c r="AN37" s="153"/>
      <c r="AO37" s="153"/>
      <c r="AP37" s="153"/>
      <c r="AQ37" s="153"/>
      <c r="AR37" s="153"/>
      <c r="AS37" s="153"/>
      <c r="AT37" s="153"/>
      <c r="AU37" s="153"/>
      <c r="AV37" s="153"/>
      <c r="AW37" s="153"/>
      <c r="AX37" s="153"/>
      <c r="AY37" s="153"/>
      <c r="AZ37" s="153"/>
      <c r="BA37" s="153"/>
      <c r="BB37" s="153"/>
      <c r="BC37" s="153"/>
      <c r="BD37" s="153"/>
      <c r="BE37" s="153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7"/>
      <c r="BZ37" s="17"/>
    </row>
    <row r="38" spans="1:78" x14ac:dyDescent="0.25">
      <c r="A38" s="18" t="s">
        <v>1</v>
      </c>
      <c r="B38" s="18" t="s">
        <v>2</v>
      </c>
      <c r="C38" s="18" t="s">
        <v>3</v>
      </c>
      <c r="D38" s="19"/>
      <c r="E38" s="19"/>
      <c r="F38" s="18" t="s">
        <v>4</v>
      </c>
      <c r="G38" s="20" t="s">
        <v>5</v>
      </c>
      <c r="H38" s="21" t="s">
        <v>6</v>
      </c>
      <c r="I38" s="154" t="s">
        <v>7</v>
      </c>
      <c r="J38" s="155"/>
      <c r="K38" s="155"/>
      <c r="L38" s="155"/>
      <c r="M38" s="155"/>
      <c r="N38" s="155"/>
      <c r="O38" s="21" t="s">
        <v>8</v>
      </c>
      <c r="P38" s="21" t="s">
        <v>9</v>
      </c>
      <c r="Q38" s="22" t="s">
        <v>10</v>
      </c>
      <c r="R38" s="22" t="s">
        <v>11</v>
      </c>
      <c r="S38" s="21" t="s">
        <v>12</v>
      </c>
      <c r="T38" s="21" t="s">
        <v>13</v>
      </c>
      <c r="U38" s="21" t="s">
        <v>14</v>
      </c>
      <c r="V38" s="21" t="s">
        <v>15</v>
      </c>
      <c r="W38" s="23" t="s">
        <v>16</v>
      </c>
      <c r="X38" s="21" t="s">
        <v>17</v>
      </c>
      <c r="Y38" s="21" t="s">
        <v>18</v>
      </c>
      <c r="Z38" s="21" t="s">
        <v>19</v>
      </c>
      <c r="AA38" s="21" t="s">
        <v>20</v>
      </c>
      <c r="AB38" s="21" t="s">
        <v>21</v>
      </c>
      <c r="AC38" s="21" t="s">
        <v>22</v>
      </c>
      <c r="AD38" s="21" t="s">
        <v>23</v>
      </c>
      <c r="AE38" s="21" t="s">
        <v>24</v>
      </c>
      <c r="AF38" s="21" t="s">
        <v>25</v>
      </c>
      <c r="AG38" s="21" t="s">
        <v>26</v>
      </c>
      <c r="AH38" s="21" t="s">
        <v>5</v>
      </c>
      <c r="AI38" s="21" t="s">
        <v>17</v>
      </c>
      <c r="AJ38" s="21" t="s">
        <v>27</v>
      </c>
      <c r="AK38" s="21" t="s">
        <v>28</v>
      </c>
      <c r="AL38" s="21" t="s">
        <v>29</v>
      </c>
      <c r="AM38" s="21" t="s">
        <v>17</v>
      </c>
      <c r="AN38" s="21" t="s">
        <v>30</v>
      </c>
      <c r="AO38" s="21" t="s">
        <v>31</v>
      </c>
      <c r="AP38" s="21" t="s">
        <v>32</v>
      </c>
      <c r="AQ38" s="21" t="s">
        <v>33</v>
      </c>
      <c r="AR38" s="21" t="s">
        <v>34</v>
      </c>
      <c r="AS38" s="21" t="s">
        <v>35</v>
      </c>
      <c r="AT38" s="21" t="s">
        <v>36</v>
      </c>
      <c r="AU38" s="21" t="s">
        <v>37</v>
      </c>
      <c r="AV38" s="21" t="s">
        <v>38</v>
      </c>
      <c r="AW38" s="21" t="s">
        <v>6</v>
      </c>
      <c r="AX38" s="21" t="s">
        <v>39</v>
      </c>
      <c r="AY38" s="21" t="s">
        <v>40</v>
      </c>
      <c r="AZ38" s="24" t="s">
        <v>41</v>
      </c>
      <c r="BA38" s="21" t="s">
        <v>42</v>
      </c>
      <c r="BB38" s="21" t="s">
        <v>43</v>
      </c>
      <c r="BC38" s="21" t="s">
        <v>44</v>
      </c>
      <c r="BD38" s="21" t="s">
        <v>45</v>
      </c>
      <c r="BE38" s="21" t="s">
        <v>46</v>
      </c>
      <c r="BF38" s="21" t="s">
        <v>47</v>
      </c>
      <c r="BG38" s="21" t="s">
        <v>48</v>
      </c>
      <c r="BH38" s="21" t="s">
        <v>49</v>
      </c>
      <c r="BI38" s="186"/>
      <c r="BJ38" s="25"/>
      <c r="BK38" s="25"/>
      <c r="BL38" s="25"/>
      <c r="BM38" s="25"/>
      <c r="BN38" s="25"/>
      <c r="BO38" s="25"/>
      <c r="BP38" s="21" t="s">
        <v>18</v>
      </c>
      <c r="BQ38" s="21" t="s">
        <v>31</v>
      </c>
      <c r="BR38" s="21" t="s">
        <v>50</v>
      </c>
      <c r="BS38" s="21" t="s">
        <v>51</v>
      </c>
      <c r="BT38" s="25"/>
      <c r="BU38" s="25"/>
      <c r="BV38" s="21" t="s">
        <v>24</v>
      </c>
      <c r="BW38" s="21" t="s">
        <v>16</v>
      </c>
      <c r="BX38" s="21" t="s">
        <v>52</v>
      </c>
      <c r="BY38" s="21" t="s">
        <v>53</v>
      </c>
      <c r="BZ38" s="21" t="s">
        <v>28</v>
      </c>
    </row>
    <row r="39" spans="1:78" ht="46.5" x14ac:dyDescent="0.25">
      <c r="A39" s="26" t="s">
        <v>2251</v>
      </c>
      <c r="B39" s="26" t="s">
        <v>206</v>
      </c>
      <c r="C39" s="27" t="s">
        <v>1704</v>
      </c>
      <c r="D39" s="28"/>
      <c r="E39" s="28"/>
      <c r="F39" s="29">
        <v>1800</v>
      </c>
      <c r="G39" s="30">
        <v>13</v>
      </c>
      <c r="H39" s="31" t="s">
        <v>6</v>
      </c>
      <c r="I39" s="70">
        <v>3</v>
      </c>
      <c r="J39" s="71">
        <v>1</v>
      </c>
      <c r="K39" s="59">
        <v>3</v>
      </c>
      <c r="L39" s="33">
        <v>0</v>
      </c>
      <c r="M39" s="59">
        <v>2</v>
      </c>
      <c r="N39" s="33">
        <v>0</v>
      </c>
      <c r="O39" s="29">
        <v>2.9000000000000301</v>
      </c>
      <c r="P39" s="29">
        <v>0</v>
      </c>
      <c r="Q39" s="35">
        <v>444</v>
      </c>
      <c r="R39" s="35">
        <v>172</v>
      </c>
      <c r="S39" s="37">
        <v>1</v>
      </c>
      <c r="T39" s="38">
        <v>0.3</v>
      </c>
      <c r="U39" s="29">
        <v>0.94999999999998896</v>
      </c>
      <c r="V39" s="29">
        <v>1.2999999999999901</v>
      </c>
      <c r="W39" s="39"/>
      <c r="X39" s="40">
        <v>79</v>
      </c>
      <c r="Y39" s="72">
        <v>126</v>
      </c>
      <c r="Z39" s="17"/>
      <c r="AA39" s="85" t="s">
        <v>252</v>
      </c>
      <c r="AB39" s="41" t="s">
        <v>101</v>
      </c>
      <c r="AC39" s="42" t="str">
        <f>"" &amp; IF(AND(S39&lt;=-1.5,NOT(ISBLANK(AQ39))),"Z","")</f>
        <v/>
      </c>
      <c r="AD39" s="43" t="str">
        <f>IF(AND(ISNUMBER(BD39),VALUE(BD39)&gt;=3,VALUE(T39)&gt;=-0.5),IF(AND(VALUE(Q39)&gt;=94,VALUE(Q39)&lt;444), IF(VALUE(P39)&gt;=2,"***","**"),"*"),"")</f>
        <v/>
      </c>
      <c r="AE39" s="44"/>
      <c r="AF39" s="45"/>
      <c r="AG39" s="46" t="str">
        <f>IF(OR(F39&lt;1401,F39&gt;=1600),IF(AND(OR(AB39="*",AB39="***",AB39="E*",AB39="E***"),P39&gt;=2,T39&gt;-2.1),IF(AND(ISNUMBER(BD39),VALUE(BD39)&gt;2),"**","*"),""),"")</f>
        <v/>
      </c>
      <c r="AH39" s="30">
        <v>13</v>
      </c>
      <c r="AI39" s="47">
        <v>79</v>
      </c>
      <c r="AJ39" s="48" t="str">
        <f>IF(AND(S39&gt;=2,T39&gt;=0),IF(AND(ISNUMBER(BD39),VALUE(BD39)&gt;=3),IF(LEN(AQ39)&gt;0,"***","**"),"*"),"")</f>
        <v/>
      </c>
      <c r="AK39" s="42" t="str">
        <f>IF(AND(S39&gt;=3,AND(OR(AND(I39&lt;=7,I39-K39&gt;=3),AND(K39&lt;=7,K39-M39&gt;=3)),N39&lt;=4)),6,IF(S39&gt;=3,"3T",IF(AND(OR(AND(I39&lt;=7,I39-K39&gt;=3),AND(K39&lt;=7,K39-M39&gt;=3)),N39&lt;=4),"3P","")))</f>
        <v/>
      </c>
      <c r="AL39" s="46" t="str">
        <f>IF(OR(K39-M39&gt;=5,T39&gt;4.9,AND(K39-M39&gt;=1,T39&gt;5)),IF(P39&lt;-3,"***",IF(P39&lt;0,"**","*")),"")</f>
        <v/>
      </c>
      <c r="AM39" s="40">
        <v>79</v>
      </c>
      <c r="AN39" s="49" t="str">
        <f>CONCATENATE(IF(AND(OR(M39=1,M39=2,M39=3,M39=4),Q39&gt;=97.5),"G",IF(OR(AND(N39&lt;=3,M39&lt;8,T39&gt;-1.6,Q39&gt;=95,Q39&lt;300),AND(OR(M39=1,M39=2,M39=3),Q39&lt;97.5)),"GR","")),"*")</f>
        <v>G*</v>
      </c>
      <c r="AO39" s="29">
        <v>0</v>
      </c>
      <c r="AP39" s="28"/>
      <c r="AQ39" s="28"/>
      <c r="AR39" s="28"/>
      <c r="AS39" s="28"/>
      <c r="AT39" s="50" t="str">
        <f>IF(LEN(AN39)&gt;0,IF(AL39="**","$",IF(AL39="***",IF(LEN(AQ39)&gt;0,"$$$","$$"), "")), "")</f>
        <v/>
      </c>
      <c r="AU39" s="48" t="str">
        <f>CONCATENATE(IF(LEN(AN39)&gt;0,IF(AND(AD39="**",AB39="*"),IF(LEN(AQ39)&gt;0,"$$$","$$"),IF(AJ39="***","$$$",IF(AND(AJ39="**",AB39="*"),"$$",IF(AND(OR(AD39="**",AD39="***"),LEN(AQ39)&gt;0),"$$","")))),IF(AND(OR(AD39="**",AD39="***"),LEN(AQ39)&gt;0),"$$","")),IF(AND(T39&lt;2,AQ39="#"),"#",""))</f>
        <v/>
      </c>
      <c r="AV39" s="48" t="str">
        <f>IF(LEN(AN39)&gt;0,IF(AG39="**","$$",IF(AG39="***","$$$",IF(AD39="***",IF(OR(AB39="***",LEN(AQ39)&gt;0),"$$$",""),""))),"")</f>
        <v/>
      </c>
      <c r="AW39" s="26" t="s">
        <v>6</v>
      </c>
      <c r="AX39" s="51">
        <v>52</v>
      </c>
      <c r="AY39" s="52">
        <v>1166</v>
      </c>
      <c r="AZ39" s="24" t="s">
        <v>1098</v>
      </c>
      <c r="BA39" s="29">
        <v>89.6</v>
      </c>
      <c r="BB39" s="53">
        <v>74.599999999999994</v>
      </c>
      <c r="BC39" s="54" t="s">
        <v>2252</v>
      </c>
      <c r="BD39" s="29">
        <v>1</v>
      </c>
      <c r="BE39" s="55"/>
      <c r="BF39" s="55"/>
      <c r="BG39" s="55"/>
      <c r="BH39" s="55"/>
      <c r="BI39" s="187"/>
      <c r="BJ39" s="17"/>
      <c r="BK39" s="17"/>
      <c r="BL39" s="17"/>
      <c r="BM39" s="17"/>
      <c r="BN39" s="17"/>
      <c r="BO39" s="17"/>
      <c r="BP39" s="29">
        <v>126</v>
      </c>
      <c r="BQ39" s="29">
        <v>0</v>
      </c>
      <c r="BR39" s="56">
        <v>99.4</v>
      </c>
      <c r="BS39" s="57" t="s">
        <v>209</v>
      </c>
      <c r="BT39" s="26"/>
      <c r="BU39" s="26"/>
      <c r="BV39" s="26"/>
      <c r="BW39" s="26"/>
      <c r="BX39" s="17"/>
      <c r="BY39" s="17"/>
      <c r="BZ39" s="49" t="str">
        <f>IF(AND(S39&gt;=3,AND(OR(AND(I39&lt;=7,I39-K39&gt;=3),AND(K39&lt;=7,K39-M39&gt;=3)),N39&lt;=4)),6,IF(S39&gt;=3,"3T",IF(AND(OR(AND(I39&lt;=7,I39-K39&gt;=3),AND(K39&lt;=7,K39-M39&gt;=3)),N39&lt;=4),"3P","")))</f>
        <v/>
      </c>
    </row>
    <row r="40" spans="1:78" ht="46.5" x14ac:dyDescent="0.25">
      <c r="A40" s="26" t="s">
        <v>2251</v>
      </c>
      <c r="B40" s="26" t="s">
        <v>62</v>
      </c>
      <c r="C40" s="27" t="s">
        <v>860</v>
      </c>
      <c r="D40" s="28"/>
      <c r="E40" s="28"/>
      <c r="F40" s="58">
        <v>2000</v>
      </c>
      <c r="G40" s="30">
        <v>9</v>
      </c>
      <c r="H40" s="31" t="s">
        <v>78</v>
      </c>
      <c r="I40" s="70">
        <v>2</v>
      </c>
      <c r="J40" s="71">
        <v>2</v>
      </c>
      <c r="K40" s="59">
        <v>2</v>
      </c>
      <c r="L40" s="33">
        <v>5</v>
      </c>
      <c r="M40" s="59">
        <v>6</v>
      </c>
      <c r="N40" s="33">
        <v>4</v>
      </c>
      <c r="O40" s="29">
        <v>8.1499999999999808</v>
      </c>
      <c r="P40" s="60">
        <v>0</v>
      </c>
      <c r="Q40" s="35">
        <v>444</v>
      </c>
      <c r="R40" s="35">
        <v>172</v>
      </c>
      <c r="S40" s="37">
        <v>-4</v>
      </c>
      <c r="T40" s="38">
        <v>0.5</v>
      </c>
      <c r="U40" s="29">
        <v>-4.7000000000000099</v>
      </c>
      <c r="V40" s="60">
        <v>-4.3</v>
      </c>
      <c r="W40" s="39"/>
      <c r="X40" s="40">
        <v>84</v>
      </c>
      <c r="Y40" s="29">
        <v>126</v>
      </c>
      <c r="Z40" s="29">
        <v>21</v>
      </c>
      <c r="AA40" s="26" t="s">
        <v>1115</v>
      </c>
      <c r="AB40" s="41" t="s">
        <v>58</v>
      </c>
      <c r="AC40" s="42" t="str">
        <f>"" &amp; IF(AND(S40&lt;=-1.5,NOT(ISBLANK(AQ40))),"Z","")</f>
        <v/>
      </c>
      <c r="AD40" s="43" t="str">
        <f>IF(AND(ISNUMBER(BD40),VALUE(BD40)&gt;=3,VALUE(T40)&gt;=-0.5),IF(AND(VALUE(Q40)&gt;=94,VALUE(Q40)&lt;444), IF(VALUE(P40)&gt;=2,"***","**"),"*"),"")</f>
        <v/>
      </c>
      <c r="AE40" s="44"/>
      <c r="AF40" s="45"/>
      <c r="AG40" s="46" t="str">
        <f>IF(OR(F40&lt;1401,F40&gt;=1600),IF(AND(OR(AB40="*",AB40="***",AB40="E*",AB40="E***"),P40&gt;=2,T40&gt;-2.1),IF(AND(ISNUMBER(BD40),VALUE(BD40)&gt;2),"**","*"),""),"")</f>
        <v/>
      </c>
      <c r="AH40" s="30">
        <v>9</v>
      </c>
      <c r="AI40" s="47">
        <v>84</v>
      </c>
      <c r="AJ40" s="48" t="str">
        <f>IF(AND(S40&gt;=2,T40&gt;=0),IF(AND(ISNUMBER(BD40),VALUE(BD40)&gt;=3),IF(LEN(AQ40)&gt;0,"***","**"),"*"),"")</f>
        <v/>
      </c>
      <c r="AK40" s="42" t="str">
        <f>IF(AND(S40&gt;=3,AND(OR(AND(I40&lt;=7,I40-K40&gt;=3),AND(K40&lt;=7,K40-M40&gt;=3)),N40&lt;=4)),6,IF(S40&gt;=3,"3T",IF(AND(OR(AND(I40&lt;=7,I40-K40&gt;=3),AND(K40&lt;=7,K40-M40&gt;=3)),N40&lt;=4),"3P","")))</f>
        <v/>
      </c>
      <c r="AL40" s="46" t="str">
        <f>IF(OR(K40-M40&gt;=5,T40&gt;4.9,AND(K40-M40&gt;=1,T40&gt;5)),IF(P40&lt;-3,"***",IF(P40&lt;0,"**","*")),"")</f>
        <v/>
      </c>
      <c r="AM40" s="40">
        <v>84</v>
      </c>
      <c r="AN40" s="49" t="str">
        <f>CONCATENATE(IF(AND(OR(M40=1,M40=2,M40=3,M40=4),Q40&gt;=97.5),"G",IF(OR(AND(N40&lt;=3,M40&lt;8,T40&gt;-1.6,Q40&gt;=95,Q40&lt;300),AND(OR(M40=1,M40=2,M40=3),Q40&lt;97.5)),"GR","")),"*")</f>
        <v>*</v>
      </c>
      <c r="AO40" s="29">
        <v>-1</v>
      </c>
      <c r="AP40" s="28"/>
      <c r="AQ40" s="28"/>
      <c r="AR40" s="28"/>
      <c r="AS40" s="28"/>
      <c r="AT40" s="50" t="str">
        <f>IF(LEN(AN40)&gt;0,IF(AL40="**","$",IF(AL40="***",IF(LEN(AQ40)&gt;0,"$$$","$$"), "")), "")</f>
        <v/>
      </c>
      <c r="AU40" s="48" t="str">
        <f>CONCATENATE(IF(LEN(AN40)&gt;0,IF(AND(AD40="**",AB40="*"),IF(LEN(AQ40)&gt;0,"$$$","$$"),IF(AJ40="***","$$$",IF(AND(AJ40="**",AB40="*"),"$$",IF(AND(OR(AD40="**",AD40="***"),LEN(AQ40)&gt;0),"$$","")))),IF(AND(OR(AD40="**",AD40="***"),LEN(AQ40)&gt;0),"$$","")),IF(AND(T40&lt;2,AQ40="#"),"#",""))</f>
        <v/>
      </c>
      <c r="AV40" s="48" t="str">
        <f>IF(LEN(AN40)&gt;0,IF(AG40="**","$$",IF(AG40="***","$$$",IF(AD40="***",IF(OR(AB40="***",LEN(AQ40)&gt;0),"$$$",""),""))),"")</f>
        <v/>
      </c>
      <c r="AW40" s="26" t="s">
        <v>78</v>
      </c>
      <c r="AX40" s="74">
        <v>11</v>
      </c>
      <c r="AY40" s="52">
        <v>1161</v>
      </c>
      <c r="AZ40" s="24" t="s">
        <v>1098</v>
      </c>
      <c r="BA40" s="29">
        <v>81</v>
      </c>
      <c r="BB40" s="66">
        <v>66</v>
      </c>
      <c r="BC40" s="54" t="s">
        <v>2253</v>
      </c>
      <c r="BD40" s="29">
        <v>2</v>
      </c>
      <c r="BE40" s="55"/>
      <c r="BF40" s="55"/>
      <c r="BG40" s="55"/>
      <c r="BH40" s="55"/>
      <c r="BI40" s="187"/>
      <c r="BJ40" s="17"/>
      <c r="BK40" s="17"/>
      <c r="BL40" s="17"/>
      <c r="BM40" s="17"/>
      <c r="BN40" s="17"/>
      <c r="BO40" s="17"/>
      <c r="BP40" s="29">
        <v>126</v>
      </c>
      <c r="BQ40" s="29">
        <v>-1</v>
      </c>
      <c r="BR40" s="56">
        <v>109.45</v>
      </c>
      <c r="BS40" s="76" t="s">
        <v>1002</v>
      </c>
      <c r="BT40" s="26"/>
      <c r="BU40" s="26"/>
      <c r="BV40" s="26"/>
      <c r="BW40" s="26"/>
      <c r="BX40" s="17"/>
      <c r="BY40" s="17"/>
      <c r="BZ40" s="49" t="str">
        <f>IF(AND(S40&gt;=3,AND(OR(AND(I40&lt;=7,I40-K40&gt;=3),AND(K40&lt;=7,K40-M40&gt;=3)),N40&lt;=4)),6,IF(S40&gt;=3,"3T",IF(AND(OR(AND(I40&lt;=7,I40-K40&gt;=3),AND(K40&lt;=7,K40-M40&gt;=3)),N40&lt;=4),"3P","")))</f>
        <v/>
      </c>
    </row>
    <row r="41" spans="1:78" ht="18.95" customHeight="1" x14ac:dyDescent="0.25">
      <c r="A41" s="162"/>
      <c r="B41" s="155"/>
      <c r="C41" s="155"/>
      <c r="D41" s="155"/>
      <c r="E41" s="155"/>
      <c r="F41" s="155"/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55"/>
      <c r="AA41" s="155"/>
      <c r="AB41" s="155"/>
      <c r="AC41" s="155"/>
      <c r="AD41" s="155"/>
      <c r="AE41" s="155"/>
      <c r="AF41" s="155"/>
      <c r="AG41" s="155"/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55"/>
      <c r="BD41" s="155"/>
      <c r="BE41" s="155"/>
      <c r="BF41" s="155"/>
      <c r="BG41" s="155"/>
      <c r="BH41" s="155"/>
      <c r="BI41" s="155"/>
      <c r="BJ41" s="155"/>
      <c r="BK41" s="155"/>
      <c r="BL41" s="155"/>
      <c r="BM41" s="155"/>
      <c r="BN41" s="155"/>
      <c r="BO41" s="155"/>
      <c r="BP41" s="155"/>
      <c r="BQ41" s="155"/>
      <c r="BR41" s="155"/>
      <c r="BS41" s="155"/>
      <c r="BT41" s="155"/>
      <c r="BU41" s="155"/>
      <c r="BV41" s="155"/>
      <c r="BW41" s="155"/>
      <c r="BX41" s="155"/>
      <c r="BY41" s="17"/>
      <c r="BZ41" s="49"/>
    </row>
    <row r="42" spans="1:78" ht="30" customHeight="1" x14ac:dyDescent="0.25">
      <c r="A42" s="175" t="s">
        <v>153</v>
      </c>
      <c r="B42" s="162"/>
      <c r="C42" s="162"/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62"/>
      <c r="AL42" s="162"/>
      <c r="AM42" s="162"/>
      <c r="AN42" s="162"/>
      <c r="AO42" s="162"/>
      <c r="AP42" s="162"/>
      <c r="AQ42" s="162"/>
      <c r="AR42" s="162"/>
      <c r="AS42" s="162"/>
      <c r="AT42" s="162"/>
      <c r="AU42" s="162"/>
      <c r="AV42" s="162"/>
      <c r="AW42" s="162"/>
      <c r="AX42" s="162"/>
      <c r="AY42" s="162"/>
      <c r="AZ42" s="162"/>
      <c r="BA42" s="162"/>
      <c r="BB42" s="162"/>
      <c r="BC42" s="162"/>
      <c r="BD42" s="162"/>
      <c r="BE42" s="162"/>
      <c r="BF42" s="162"/>
      <c r="BG42" s="162"/>
      <c r="BH42" s="162"/>
      <c r="BI42" s="162"/>
      <c r="BJ42" s="162"/>
      <c r="BK42" s="162"/>
      <c r="BL42" s="162"/>
      <c r="BM42" s="162"/>
      <c r="BN42" s="162"/>
      <c r="BO42" s="162"/>
      <c r="BP42" s="162"/>
      <c r="BQ42" s="162"/>
      <c r="BR42" s="162"/>
      <c r="BS42" s="162"/>
      <c r="BT42" s="162"/>
      <c r="BU42" s="162"/>
      <c r="BV42" s="162"/>
      <c r="BW42" s="162"/>
      <c r="BX42" s="162"/>
      <c r="BY42" s="17"/>
      <c r="BZ42" s="49"/>
    </row>
    <row r="43" spans="1:78" ht="46.5" x14ac:dyDescent="0.25">
      <c r="A43" s="26" t="s">
        <v>2251</v>
      </c>
      <c r="B43" s="26" t="s">
        <v>351</v>
      </c>
      <c r="C43" s="27" t="s">
        <v>870</v>
      </c>
      <c r="D43" s="28"/>
      <c r="E43" s="28"/>
      <c r="F43" s="29">
        <v>1600</v>
      </c>
      <c r="G43" s="30">
        <v>9</v>
      </c>
      <c r="H43" s="31" t="s">
        <v>78</v>
      </c>
      <c r="I43" s="59">
        <v>6</v>
      </c>
      <c r="J43" s="33">
        <v>4</v>
      </c>
      <c r="K43" s="59">
        <v>6</v>
      </c>
      <c r="L43" s="33">
        <v>3</v>
      </c>
      <c r="M43" s="59">
        <v>1</v>
      </c>
      <c r="N43" s="33">
        <v>0</v>
      </c>
      <c r="O43" s="29">
        <v>-4.6500000000000297</v>
      </c>
      <c r="P43" s="29">
        <v>0</v>
      </c>
      <c r="Q43" s="36">
        <v>100.01077257343201</v>
      </c>
      <c r="R43" s="36">
        <v>5.3862867157761203E-3</v>
      </c>
      <c r="S43" s="37">
        <v>2</v>
      </c>
      <c r="T43" s="38">
        <v>3</v>
      </c>
      <c r="U43" s="29">
        <v>4.0499999999999901</v>
      </c>
      <c r="V43" s="29">
        <v>6.45</v>
      </c>
      <c r="W43" s="39"/>
      <c r="X43" s="40">
        <v>84</v>
      </c>
      <c r="Y43" s="72">
        <v>119</v>
      </c>
      <c r="Z43" s="87">
        <v>48</v>
      </c>
      <c r="AA43" s="26" t="s">
        <v>80</v>
      </c>
      <c r="AB43" s="41" t="s">
        <v>65</v>
      </c>
      <c r="AC43" s="42" t="str">
        <f>"i" &amp; IF(AND(S43&lt;=-1.5,NOT(ISBLANK(AQ43))),"Z","")</f>
        <v>i</v>
      </c>
      <c r="AD43" s="43" t="str">
        <f>IF(AND(ISNUMBER(BD43),VALUE(BD43)&gt;=3,VALUE(T43)&gt;=-0.5),IF(AND(VALUE(Q43)&gt;=94,VALUE(Q43)&lt;444), IF(VALUE(P43)&gt;=2,"***","**"),"*"),"")</f>
        <v/>
      </c>
      <c r="AE43" s="48" t="str">
        <f>IF(AND(BD43&gt;2,OR(ISNUMBER(SEARCH("P",AA43)),ISNUMBER(SEARCH("EP",AA43)),ISNUMBER(SEARCH("E",AA43)))),"WP@",IF(BD43&gt;2,"W@",IF(OR(ISNUMBER(SEARCH("P",AA43)),ISNUMBER(SEARCH("EP",AA43)),ISNUMBER(SEARCH("E",AA43))),"P@","@")))</f>
        <v>@</v>
      </c>
      <c r="AF43" s="45" t="s">
        <v>1206</v>
      </c>
      <c r="AG43" s="46" t="str">
        <f>IF(OR(F43&lt;1401,F43&gt;=1600),IF(AND(OR(AB43="*",AB43="***",AB43="E*",AB43="E***"),P43&gt;=2,T43&gt;-2.1),IF(AND(ISNUMBER(BD43),VALUE(BD43)&gt;2),"**","*"),""),"")</f>
        <v/>
      </c>
      <c r="AH43" s="30">
        <v>9</v>
      </c>
      <c r="AI43" s="47">
        <v>84</v>
      </c>
      <c r="AJ43" s="48" t="str">
        <f>IF(AND(S43&gt;=2,T43&gt;=0),IF(AND(ISNUMBER(BD43),VALUE(BD43)&gt;=3),IF(LEN(AQ43)&gt;0,"***","**"),"*"),"")</f>
        <v>*</v>
      </c>
      <c r="AK43" s="42" t="str">
        <f>IF(AND(S43&gt;=3,AND(OR(AND(I43&lt;=7,I43-K43&gt;=3),AND(K43&lt;=7,K43-M43&gt;=3)),N43&lt;=4)),6,IF(S43&gt;=3,"3T",IF(AND(OR(AND(I43&lt;=7,I43-K43&gt;=3),AND(K43&lt;=7,K43-M43&gt;=3)),N43&lt;=4),"3P","")))</f>
        <v>3P</v>
      </c>
      <c r="AL43" s="46" t="str">
        <f>IF(OR(K43-M43&gt;=5,T43&gt;4.9,AND(K43-M43&gt;=1,T43&gt;5)),IF(P43&lt;-3,"***",IF(P43&lt;0,"**","*")),"")</f>
        <v>*</v>
      </c>
      <c r="AM43" s="40">
        <v>84</v>
      </c>
      <c r="AN43" s="108" t="str">
        <f>IF(AND(OR(M43=1,M43=2,M43=3,M43=4),Q43&gt;=97.5),"G",IF(OR(AND(N43&lt;=3,M43&lt;8,T43&gt;-1.6,Q43&gt;=95,Q43&lt;300),AND(OR(M43=1,M43=2,M43=3),Q43&lt;97.5)),"GR",""))</f>
        <v>G</v>
      </c>
      <c r="AO43" s="82">
        <v>2</v>
      </c>
      <c r="AP43" s="28"/>
      <c r="AQ43" s="28"/>
      <c r="AR43" s="28"/>
      <c r="AS43" s="28"/>
      <c r="AT43" s="50" t="str">
        <f>IF(LEN(AN43)&gt;0,IF(AL43="**","$",IF(AL43="***",IF(LEN(AQ43)&gt;0,"$$$","$$"), "")), "")</f>
        <v/>
      </c>
      <c r="AU43" s="48" t="str">
        <f>CONCATENATE(IF(LEN(AN43)&gt;0,IF(AND(AD43="**",AB43="*"),IF(LEN(AQ43)&gt;0,"$$$","$$"),IF(AJ43="***","$$$",IF(AND(AJ43="**",AB43="*"),"$$",IF(AND(OR(AD43="**",AD43="***"),LEN(AQ43)&gt;0),"$$","")))),IF(AND(OR(AD43="**",AD43="***"),LEN(AQ43)&gt;0),"$$","")),IF(AND(T43&lt;2,AQ43="#"),"#",""))</f>
        <v/>
      </c>
      <c r="AV43" s="48" t="str">
        <f>IF(LEN(AN43)&gt;0,IF(AG43="**","$$",IF(AG43="***","$$$",IF(AD43="***",IF(OR(AB43="***",LEN(AQ43)&gt;0),"$$$",""),""))),"")</f>
        <v/>
      </c>
      <c r="AW43" s="26" t="s">
        <v>78</v>
      </c>
      <c r="AX43" s="74">
        <v>3.7</v>
      </c>
      <c r="AY43" s="52">
        <v>1138</v>
      </c>
      <c r="AZ43" s="24" t="s">
        <v>1098</v>
      </c>
      <c r="BA43" s="29">
        <v>97.010772573431595</v>
      </c>
      <c r="BB43" s="53">
        <v>80.344105906764895</v>
      </c>
      <c r="BC43" s="54" t="s">
        <v>103</v>
      </c>
      <c r="BD43" s="29">
        <v>2</v>
      </c>
      <c r="BE43" s="55"/>
      <c r="BF43" s="55"/>
      <c r="BG43" s="55"/>
      <c r="BH43" s="55"/>
      <c r="BI43" s="187"/>
      <c r="BJ43" s="17"/>
      <c r="BK43" s="17"/>
      <c r="BL43" s="17"/>
      <c r="BM43" s="17"/>
      <c r="BN43" s="17"/>
      <c r="BO43" s="17"/>
      <c r="BP43" s="29">
        <v>119</v>
      </c>
      <c r="BQ43" s="82">
        <v>2</v>
      </c>
      <c r="BR43" s="56">
        <v>90.25</v>
      </c>
      <c r="BS43" s="76" t="s">
        <v>432</v>
      </c>
      <c r="BT43" s="26"/>
      <c r="BU43" s="26"/>
      <c r="BV43" s="49" t="str">
        <f>IF(AND(BD43&gt;2,OR(ISNUMBER(SEARCH("P",AA43)),ISNUMBER(SEARCH("EP",AA43)),ISNUMBER(SEARCH("E",AA43)))),"WP@",IF(BD43&gt;2,"W@",IF(OR(ISNUMBER(SEARCH("P",AA43)),ISNUMBER(SEARCH("EP",AA43)),ISNUMBER(SEARCH("E",AA43))),"P@","@")))</f>
        <v>@</v>
      </c>
      <c r="BW43" s="26"/>
      <c r="BX43" s="17"/>
      <c r="BY43" s="17"/>
      <c r="BZ43" s="49" t="str">
        <f>IF(AND(S43&gt;=3,AND(OR(AND(I43&lt;=7,I43-K43&gt;=3),AND(K43&lt;=7,K43-M43&gt;=3)),N43&lt;=4)),6,IF(S43&gt;=3,"3T",IF(AND(OR(AND(I43&lt;=7,I43-K43&gt;=3),AND(K43&lt;=7,K43-M43&gt;=3)),N43&lt;=4),"3P","")))</f>
        <v>3P</v>
      </c>
    </row>
    <row r="44" spans="1:78" ht="30" customHeight="1" x14ac:dyDescent="0.25">
      <c r="A44" s="156" t="s">
        <v>152</v>
      </c>
      <c r="B44" s="155"/>
      <c r="C44" s="155"/>
      <c r="D44" s="155"/>
      <c r="E44" s="155"/>
      <c r="F44" s="155"/>
      <c r="G44" s="155"/>
      <c r="H44" s="155"/>
      <c r="I44" s="155"/>
      <c r="J44" s="155"/>
      <c r="K44" s="155"/>
      <c r="L44" s="155"/>
      <c r="M44" s="155"/>
      <c r="N44" s="155"/>
      <c r="O44" s="155"/>
      <c r="P44" s="155"/>
      <c r="Q44" s="155"/>
      <c r="R44" s="155"/>
      <c r="S44" s="155"/>
      <c r="T44" s="155"/>
      <c r="U44" s="155"/>
      <c r="V44" s="155"/>
      <c r="W44" s="155"/>
      <c r="X44" s="155"/>
      <c r="Y44" s="155"/>
      <c r="Z44" s="155"/>
      <c r="AA44" s="155"/>
      <c r="AB44" s="155"/>
      <c r="AC44" s="155"/>
      <c r="AD44" s="155"/>
      <c r="AE44" s="155"/>
      <c r="AF44" s="155"/>
      <c r="AG44" s="155"/>
      <c r="AH44" s="155"/>
      <c r="AI44" s="155"/>
      <c r="AJ44" s="155"/>
      <c r="AK44" s="155"/>
      <c r="AL44" s="155"/>
      <c r="AM44" s="155"/>
      <c r="AN44" s="155"/>
      <c r="AO44" s="155"/>
      <c r="AP44" s="155"/>
      <c r="AQ44" s="155"/>
      <c r="AR44" s="155"/>
      <c r="AS44" s="155"/>
      <c r="AT44" s="155"/>
      <c r="AU44" s="155"/>
      <c r="AV44" s="155"/>
      <c r="AW44" s="155"/>
      <c r="AX44" s="155"/>
      <c r="AY44" s="155"/>
      <c r="AZ44" s="155"/>
      <c r="BA44" s="155"/>
      <c r="BB44" s="155"/>
      <c r="BC44" s="155"/>
      <c r="BD44" s="155"/>
      <c r="BE44" s="155"/>
      <c r="BF44" s="155"/>
      <c r="BG44" s="155"/>
      <c r="BH44" s="155"/>
      <c r="BI44" s="155"/>
      <c r="BJ44" s="155"/>
      <c r="BK44" s="155"/>
      <c r="BL44" s="155"/>
      <c r="BM44" s="155"/>
      <c r="BN44" s="155"/>
      <c r="BO44" s="155"/>
      <c r="BP44" s="155"/>
      <c r="BQ44" s="155"/>
      <c r="BR44" s="155"/>
      <c r="BS44" s="155"/>
      <c r="BT44" s="155"/>
      <c r="BU44" s="155"/>
      <c r="BV44" s="155"/>
      <c r="BW44" s="155"/>
      <c r="BX44" s="155"/>
      <c r="BY44" s="17"/>
      <c r="BZ44" s="49"/>
    </row>
    <row r="45" spans="1:78" ht="46.5" x14ac:dyDescent="0.25">
      <c r="A45" s="26" t="s">
        <v>2251</v>
      </c>
      <c r="B45" s="26" t="s">
        <v>939</v>
      </c>
      <c r="C45" s="27" t="s">
        <v>1639</v>
      </c>
      <c r="D45" s="28"/>
      <c r="E45" s="28"/>
      <c r="F45" s="29">
        <v>1600</v>
      </c>
      <c r="G45" s="30">
        <v>3</v>
      </c>
      <c r="H45" s="31" t="s">
        <v>78</v>
      </c>
      <c r="I45" s="32">
        <v>1</v>
      </c>
      <c r="J45" s="33">
        <v>0</v>
      </c>
      <c r="K45" s="32">
        <v>1</v>
      </c>
      <c r="L45" s="33">
        <v>0</v>
      </c>
      <c r="M45" s="32">
        <v>2</v>
      </c>
      <c r="N45" s="33">
        <v>0</v>
      </c>
      <c r="O45" s="29">
        <v>-1.6500000000000301</v>
      </c>
      <c r="P45" s="60">
        <v>-4.37500000000004</v>
      </c>
      <c r="Q45" s="35">
        <v>99.900045317549896</v>
      </c>
      <c r="R45" s="36">
        <v>2.26587749097007E-5</v>
      </c>
      <c r="S45" s="37">
        <v>0</v>
      </c>
      <c r="T45" s="61">
        <v>-0.1</v>
      </c>
      <c r="U45" s="29">
        <v>2.0499999999999998</v>
      </c>
      <c r="V45" s="60">
        <v>1.99999999999999</v>
      </c>
      <c r="W45" s="39"/>
      <c r="X45" s="40">
        <v>90</v>
      </c>
      <c r="Y45" s="72">
        <v>116</v>
      </c>
      <c r="Z45" s="29">
        <v>22</v>
      </c>
      <c r="AA45" s="109" t="s">
        <v>119</v>
      </c>
      <c r="AB45" s="41" t="s">
        <v>101</v>
      </c>
      <c r="AC45" s="42" t="str">
        <f>"" &amp; IF(AND(S45&lt;=-1.5,NOT(ISBLANK(AQ45))),"Z","")</f>
        <v/>
      </c>
      <c r="AD45" s="43" t="str">
        <f>IF(AND(ISNUMBER(BD45),VALUE(BD45)&gt;=3,VALUE(T45)&gt;=-0.5),IF(AND(VALUE(Q45)&gt;=94,VALUE(Q45)&lt;444), IF(VALUE(P45)&gt;=2,"***","**"),"*"),"")</f>
        <v/>
      </c>
      <c r="AE45" s="44"/>
      <c r="AF45" s="45"/>
      <c r="AG45" s="63" t="str">
        <f>IF(OR(F45&lt;1401,F45&gt;=1600),IF(AND(OR(AB45="*",AB45="***",AB45="E*",AB45="E***"),P45&gt;=2,T45&gt;-2.1),IF(AND(ISNUMBER(BD45),VALUE(BD45)&gt;2),"**","*"),""),"")</f>
        <v/>
      </c>
      <c r="AH45" s="30">
        <v>3</v>
      </c>
      <c r="AI45" s="47">
        <v>90</v>
      </c>
      <c r="AJ45" s="48" t="str">
        <f>IF(AND(S45&gt;=2,T45&gt;=0),IF(AND(ISNUMBER(BD45),VALUE(BD45)&gt;=3),IF(LEN(AQ45)&gt;0,"***","**"),"*"),"")</f>
        <v/>
      </c>
      <c r="AK45" s="42" t="str">
        <f>IF(AND(S45&gt;=3,AND(OR(AND(I45&lt;=7,I45-K45&gt;=3),AND(K45&lt;=7,K45-M45&gt;=3)),N45&lt;=4)),6,IF(S45&gt;=3,"3T",IF(AND(OR(AND(I45&lt;=7,I45-K45&gt;=3),AND(K45&lt;=7,K45-M45&gt;=3)),N45&lt;=4),"3P","")))</f>
        <v/>
      </c>
      <c r="AL45" s="46" t="str">
        <f>IF(OR(K45-M45&gt;=5,T45&gt;4.9,AND(K45-M45&gt;=1,T45&gt;5)),IF(P45&lt;-3,"***",IF(P45&lt;0,"**","*")),"")</f>
        <v/>
      </c>
      <c r="AM45" s="40">
        <v>90</v>
      </c>
      <c r="AN45" s="49" t="str">
        <f>IF(AND(OR(M45=1,M45=2,M45=3,M45=4),Q45&gt;=97.5),"G",IF(OR(AND(N45&lt;=3,M45&lt;8,T45&gt;-1.6,Q45&gt;=95,Q45&lt;300),AND(OR(M45=1,M45=2,M45=3),Q45&lt;97.5)),"GR",""))</f>
        <v>G</v>
      </c>
      <c r="AO45" s="29">
        <v>0</v>
      </c>
      <c r="AP45" s="28"/>
      <c r="AQ45" s="28"/>
      <c r="AR45" s="28"/>
      <c r="AS45" s="28"/>
      <c r="AT45" s="50" t="str">
        <f>IF(LEN(AN45)&gt;0,IF(AL45="**","$",IF(AL45="***",IF(LEN(AQ45)&gt;0,"$$$","$$"), "")), "")</f>
        <v/>
      </c>
      <c r="AU45" s="48" t="str">
        <f>CONCATENATE(IF(LEN(AN45)&gt;0,IF(AND(AD45="**",AB45="*"),IF(LEN(AQ45)&gt;0,"$$$","$$"),IF(AJ45="***","$$$",IF(AND(AJ45="**",AB45="*"),"$$",IF(AND(OR(AD45="**",AD45="***"),LEN(AQ45)&gt;0),"$$","")))),IF(AND(OR(AD45="**",AD45="***"),LEN(AQ45)&gt;0),"$$","")),IF(AND(T45&lt;2,AQ45="#"),"#",""))</f>
        <v/>
      </c>
      <c r="AV45" s="48" t="str">
        <f>IF(LEN(AN45)&gt;0,IF(AG45="**","$$",IF(AG45="***","$$$",IF(AD45="***",IF(OR(AB45="***",LEN(AQ45)&gt;0),"$$$",""),""))),"")</f>
        <v/>
      </c>
      <c r="AW45" s="26" t="s">
        <v>78</v>
      </c>
      <c r="AX45" s="51">
        <v>2.7</v>
      </c>
      <c r="AY45" s="52">
        <v>1156</v>
      </c>
      <c r="AZ45" s="24" t="s">
        <v>1098</v>
      </c>
      <c r="BA45" s="29">
        <v>92.800045317549802</v>
      </c>
      <c r="BB45" s="53">
        <v>78.133378650883103</v>
      </c>
      <c r="BC45" s="54" t="s">
        <v>1346</v>
      </c>
      <c r="BD45" s="29">
        <v>1</v>
      </c>
      <c r="BE45" s="55"/>
      <c r="BF45" s="55"/>
      <c r="BG45" s="55"/>
      <c r="BH45" s="55"/>
      <c r="BI45" s="187"/>
      <c r="BJ45" s="17"/>
      <c r="BK45" s="17"/>
      <c r="BL45" s="17"/>
      <c r="BM45" s="17"/>
      <c r="BN45" s="17"/>
      <c r="BO45" s="17"/>
      <c r="BP45" s="29">
        <v>116</v>
      </c>
      <c r="BQ45" s="29">
        <v>0</v>
      </c>
      <c r="BR45" s="56">
        <v>95.1</v>
      </c>
      <c r="BS45" s="57" t="s">
        <v>126</v>
      </c>
      <c r="BT45" s="26"/>
      <c r="BU45" s="26"/>
      <c r="BV45" s="26"/>
      <c r="BW45" s="26"/>
      <c r="BX45" s="17"/>
      <c r="BY45" s="17"/>
      <c r="BZ45" s="49" t="str">
        <f>IF(AND(S45&gt;=3,AND(OR(AND(I45&lt;=7,I45-K45&gt;=3),AND(K45&lt;=7,K45-M45&gt;=3)),N45&lt;=4)),6,IF(S45&gt;=3,"3T",IF(AND(OR(AND(I45&lt;=7,I45-K45&gt;=3),AND(K45&lt;=7,K45-M45&gt;=3)),N45&lt;=4),"3P","")))</f>
        <v/>
      </c>
    </row>
    <row r="46" spans="1:78" ht="46.5" x14ac:dyDescent="0.25">
      <c r="A46" s="26" t="s">
        <v>2251</v>
      </c>
      <c r="B46" s="26" t="s">
        <v>109</v>
      </c>
      <c r="C46" s="27" t="s">
        <v>156</v>
      </c>
      <c r="D46" s="28"/>
      <c r="E46" s="28"/>
      <c r="F46" s="29">
        <v>1800</v>
      </c>
      <c r="G46" s="30">
        <v>6</v>
      </c>
      <c r="H46" s="31" t="s">
        <v>6</v>
      </c>
      <c r="I46" s="32">
        <v>4</v>
      </c>
      <c r="J46" s="33">
        <v>3</v>
      </c>
      <c r="K46" s="32">
        <v>3</v>
      </c>
      <c r="L46" s="33">
        <v>1</v>
      </c>
      <c r="M46" s="32">
        <v>4</v>
      </c>
      <c r="N46" s="33">
        <v>1</v>
      </c>
      <c r="O46" s="29">
        <v>-7.0999999999999703</v>
      </c>
      <c r="P46" s="60">
        <v>-7.3000000000000203</v>
      </c>
      <c r="Q46" s="35">
        <v>98.544402703135901</v>
      </c>
      <c r="R46" s="36">
        <v>7.2201351567926494E-2</v>
      </c>
      <c r="S46" s="37">
        <v>2</v>
      </c>
      <c r="T46" s="61">
        <v>-0.25</v>
      </c>
      <c r="U46" s="29">
        <v>2.0499999999999998</v>
      </c>
      <c r="V46" s="60">
        <v>1.8499999999999901</v>
      </c>
      <c r="W46" s="39"/>
      <c r="X46" s="40">
        <v>95</v>
      </c>
      <c r="Y46" s="72">
        <v>115</v>
      </c>
      <c r="Z46" s="29">
        <v>21</v>
      </c>
      <c r="AA46" s="26" t="s">
        <v>91</v>
      </c>
      <c r="AB46" s="41" t="s">
        <v>101</v>
      </c>
      <c r="AC46" s="42" t="str">
        <f>"" &amp; IF(AND(S46&lt;=-1.5,NOT(ISBLANK(AQ46))),"Z","")</f>
        <v/>
      </c>
      <c r="AD46" s="43" t="str">
        <f>IF(AND(ISNUMBER(BD46),VALUE(BD46)&gt;=3,VALUE(T46)&gt;=-0.5),IF(AND(VALUE(Q46)&gt;=94,VALUE(Q46)&lt;444), IF(VALUE(P46)&gt;=2,"***","**"),"*"),"")</f>
        <v>**</v>
      </c>
      <c r="AE46" s="44"/>
      <c r="AF46" s="45"/>
      <c r="AG46" s="63" t="str">
        <f>IF(OR(F46&lt;1401,F46&gt;=1600),IF(AND(OR(AB46="*",AB46="***",AB46="E*",AB46="E***"),P46&gt;=2,T46&gt;-2.1),IF(AND(ISNUMBER(BD46),VALUE(BD46)&gt;2),"**","*"),""),"")</f>
        <v/>
      </c>
      <c r="AH46" s="30">
        <v>6</v>
      </c>
      <c r="AI46" s="47">
        <v>95</v>
      </c>
      <c r="AJ46" s="48" t="str">
        <f>IF(AND(S46&gt;=2,T46&gt;=0),IF(AND(ISNUMBER(BD46),VALUE(BD46)&gt;=3),IF(LEN(AQ46)&gt;0,"***","**"),"*"),"")</f>
        <v/>
      </c>
      <c r="AK46" s="42" t="str">
        <f>IF(AND(S46&gt;=3,AND(OR(AND(I46&lt;=7,I46-K46&gt;=3),AND(K46&lt;=7,K46-M46&gt;=3)),N46&lt;=4)),6,IF(S46&gt;=3,"3T",IF(AND(OR(AND(I46&lt;=7,I46-K46&gt;=3),AND(K46&lt;=7,K46-M46&gt;=3)),N46&lt;=4),"3P","")))</f>
        <v/>
      </c>
      <c r="AL46" s="46" t="str">
        <f>IF(OR(K46-M46&gt;=5,T46&gt;4.9,AND(K46-M46&gt;=1,T46&gt;5)),IF(P46&lt;-3,"***",IF(P46&lt;0,"**","*")),"")</f>
        <v/>
      </c>
      <c r="AM46" s="40">
        <v>95</v>
      </c>
      <c r="AN46" s="81" t="str">
        <f>IF(AND(OR(M46=1,M46=2,M46=3,M46=4),Q46&gt;=97.5),"G",IF(OR(AND(N46&lt;=3,M46&lt;8,T46&gt;-1.6,Q46&gt;=95,Q46&lt;300),AND(OR(M46=1,M46=2,M46=3),Q46&lt;97.5)),"GR",""))</f>
        <v>G</v>
      </c>
      <c r="AO46" s="82">
        <v>1</v>
      </c>
      <c r="AP46" s="28"/>
      <c r="AQ46" s="28"/>
      <c r="AR46" s="28"/>
      <c r="AS46" s="28"/>
      <c r="AT46" s="50" t="str">
        <f>IF(LEN(AN46)&gt;0,IF(AL46="**","$",IF(AL46="***",IF(LEN(AQ46)&gt;0,"$$$","$$"), "")), "")</f>
        <v/>
      </c>
      <c r="AU46" s="48" t="str">
        <f>CONCATENATE(IF(LEN(AN46)&gt;0,IF(AND(AD46="**",AB46="*"),IF(LEN(AQ46)&gt;0,"$$$","$$"),IF(AJ46="***","$$$",IF(AND(AJ46="**",AB46="*"),"$$",IF(AND(OR(AD46="**",AD46="***"),LEN(AQ46)&gt;0),"$$","")))),IF(AND(OR(AD46="**",AD46="***"),LEN(AQ46)&gt;0),"$$","")),IF(AND(T46&lt;2,AQ46="#"),"#",""))</f>
        <v/>
      </c>
      <c r="AV46" s="48" t="str">
        <f>IF(LEN(AN46)&gt;0,IF(AG46="**","$$",IF(AG46="***","$$$",IF(AD46="***",IF(OR(AB46="***",LEN(AQ46)&gt;0),"$$$",""),""))),"")</f>
        <v/>
      </c>
      <c r="AW46" s="26" t="s">
        <v>6</v>
      </c>
      <c r="AX46" s="51">
        <v>3</v>
      </c>
      <c r="AY46" s="52">
        <v>1153</v>
      </c>
      <c r="AZ46" s="24" t="s">
        <v>1098</v>
      </c>
      <c r="BA46" s="29">
        <v>90.144402703135896</v>
      </c>
      <c r="BB46" s="53">
        <v>76.411069369802505</v>
      </c>
      <c r="BC46" s="54" t="s">
        <v>2254</v>
      </c>
      <c r="BD46" s="29">
        <v>3</v>
      </c>
      <c r="BE46" s="55"/>
      <c r="BF46" s="55"/>
      <c r="BG46" s="55"/>
      <c r="BH46" s="55"/>
      <c r="BI46" s="190" t="s">
        <v>2255</v>
      </c>
      <c r="BJ46" s="69" t="s">
        <v>1662</v>
      </c>
      <c r="BK46" s="68" t="s">
        <v>1678</v>
      </c>
      <c r="BL46" s="68" t="s">
        <v>1687</v>
      </c>
      <c r="BM46" s="68" t="s">
        <v>1796</v>
      </c>
      <c r="BN46" s="68"/>
      <c r="BO46" s="17"/>
      <c r="BP46" s="29">
        <v>115</v>
      </c>
      <c r="BQ46" s="82">
        <v>1</v>
      </c>
      <c r="BR46" s="56">
        <v>86.95</v>
      </c>
      <c r="BS46" s="76" t="s">
        <v>126</v>
      </c>
      <c r="BT46" s="26"/>
      <c r="BU46" s="26"/>
      <c r="BV46" s="26"/>
      <c r="BW46" s="26"/>
      <c r="BX46" s="17"/>
      <c r="BY46" s="17"/>
      <c r="BZ46" s="49" t="str">
        <f>IF(AND(S46&gt;=3,AND(OR(AND(I46&lt;=7,I46-K46&gt;=3),AND(K46&lt;=7,K46-M46&gt;=3)),N46&lt;=4)),6,IF(S46&gt;=3,"3T",IF(AND(OR(AND(I46&lt;=7,I46-K46&gt;=3),AND(K46&lt;=7,K46-M46&gt;=3)),N46&lt;=4),"3P","")))</f>
        <v/>
      </c>
    </row>
    <row r="47" spans="1:78" ht="46.5" x14ac:dyDescent="0.25">
      <c r="A47" s="26" t="s">
        <v>2251</v>
      </c>
      <c r="B47" s="26" t="s">
        <v>118</v>
      </c>
      <c r="C47" s="27" t="s">
        <v>860</v>
      </c>
      <c r="D47" s="28"/>
      <c r="E47" s="28"/>
      <c r="F47" s="29">
        <v>1600</v>
      </c>
      <c r="G47" s="30">
        <v>2</v>
      </c>
      <c r="H47" s="31" t="s">
        <v>6</v>
      </c>
      <c r="I47" s="32">
        <v>7</v>
      </c>
      <c r="J47" s="33">
        <v>5</v>
      </c>
      <c r="K47" s="32">
        <v>7</v>
      </c>
      <c r="L47" s="33">
        <v>4</v>
      </c>
      <c r="M47" s="32">
        <v>1</v>
      </c>
      <c r="N47" s="33">
        <v>0</v>
      </c>
      <c r="O47" s="29">
        <v>1.7000000000000199</v>
      </c>
      <c r="P47" s="38">
        <v>3.4666666666666401</v>
      </c>
      <c r="Q47" s="36">
        <v>105.05570983340399</v>
      </c>
      <c r="R47" s="36">
        <v>2.5278549167018798</v>
      </c>
      <c r="S47" s="37">
        <v>2</v>
      </c>
      <c r="T47" s="38">
        <v>3.5</v>
      </c>
      <c r="U47" s="29">
        <v>-0.80000000000000104</v>
      </c>
      <c r="V47" s="38">
        <v>1.99999999999999</v>
      </c>
      <c r="W47" s="39"/>
      <c r="X47" s="40">
        <v>97</v>
      </c>
      <c r="Y47" s="72">
        <v>127</v>
      </c>
      <c r="Z47" s="29">
        <v>21</v>
      </c>
      <c r="AA47" s="26" t="s">
        <v>80</v>
      </c>
      <c r="AB47" s="41" t="s">
        <v>58</v>
      </c>
      <c r="AC47" s="42" t="str">
        <f>"i" &amp; IF(AND(S47&lt;=-1.5,NOT(ISBLANK(AQ47))),"Z","")</f>
        <v>i</v>
      </c>
      <c r="AD47" s="43" t="str">
        <f>IF(AND(ISNUMBER(BD47),VALUE(BD47)&gt;=3,VALUE(T47)&gt;=-0.5),IF(AND(VALUE(Q47)&gt;=94,VALUE(Q47)&lt;444), IF(VALUE(P47)&gt;=2,"***","**"),"*"),"")</f>
        <v/>
      </c>
      <c r="AE47" s="48" t="str">
        <f>IF(AND(BD47&gt;2,OR(ISNUMBER(SEARCH("P",AA47)),ISNUMBER(SEARCH("EP",AA47)),ISNUMBER(SEARCH("E",AA47)))),"WP@",IF(BD47&gt;2,"W@",IF(OR(ISNUMBER(SEARCH("P",AA47)),ISNUMBER(SEARCH("EP",AA47)),ISNUMBER(SEARCH("E",AA47))),"P@","@")))</f>
        <v>@</v>
      </c>
      <c r="AF47" s="45" t="s">
        <v>110</v>
      </c>
      <c r="AG47" s="46" t="str">
        <f>IF(OR(F47&lt;1401,F47&gt;=1600),IF(AND(OR(AB47="*",AB47="***",AB47="E*",AB47="E***"),P47&gt;=2,T47&gt;-2.1),IF(AND(ISNUMBER(BD47),VALUE(BD47)&gt;2),"**","*"),""),"")</f>
        <v/>
      </c>
      <c r="AH47" s="30">
        <v>2</v>
      </c>
      <c r="AI47" s="47">
        <v>97</v>
      </c>
      <c r="AJ47" s="43" t="str">
        <f>IF(AND(S47&gt;=2,T47&gt;=0),IF(AND(ISNUMBER(BD47),VALUE(BD47)&gt;=3),IF(LEN(AQ47)&gt;0,"***","**"),"*"),"")</f>
        <v>*</v>
      </c>
      <c r="AK47" s="42" t="str">
        <f>IF(AND(S47&gt;=3,AND(OR(AND(I47&lt;=7,I47-K47&gt;=3),AND(K47&lt;=7,K47-M47&gt;=3)),N47&lt;=4)),6,IF(S47&gt;=3,"3T",IF(AND(OR(AND(I47&lt;=7,I47-K47&gt;=3),AND(K47&lt;=7,K47-M47&gt;=3)),N47&lt;=4),"3P","")))</f>
        <v>3P</v>
      </c>
      <c r="AL47" s="46" t="str">
        <f>IF(OR(K47-M47&gt;=5,T47&gt;4.9,AND(K47-M47&gt;=1,T47&gt;5)),IF(P47&lt;-3,"***",IF(P47&lt;0,"**","*")),"")</f>
        <v>*</v>
      </c>
      <c r="AM47" s="40">
        <v>97</v>
      </c>
      <c r="AN47" s="103" t="str">
        <f>CONCATENATE(IF(AND(OR(M47=1,M47=2,M47=3,M47=4),Q47&gt;=97.5),"G",IF(OR(AND(N47&lt;=3,M47&lt;8,T47&gt;-1.6,Q47&gt;=95,Q47&lt;300),AND(OR(M47=1,M47=2,M47=3),Q47&lt;97.5)),"GR","")),"*")</f>
        <v>G*</v>
      </c>
      <c r="AO47" s="29">
        <v>0</v>
      </c>
      <c r="AP47" s="28" t="s">
        <v>699</v>
      </c>
      <c r="AQ47" s="28" t="s">
        <v>33</v>
      </c>
      <c r="AR47" s="28"/>
      <c r="AS47" s="28"/>
      <c r="AT47" s="50" t="str">
        <f>IF(LEN(AN47)&gt;0,IF(AL47="**","$",IF(AL47="***",IF(LEN(AQ47)&gt;0,"$$$","$$"), "")), "")</f>
        <v/>
      </c>
      <c r="AU47" s="48" t="str">
        <f>CONCATENATE(IF(LEN(AN47)&gt;0,IF(AND(AD47="**",AB47="*"),IF(LEN(AQ47)&gt;0,"$$$","$$"),IF(AJ47="***","$$$",IF(AND(AJ47="**",AB47="*"),"$$",IF(AND(OR(AD47="**",AD47="***"),LEN(AQ47)&gt;0),"$$","")))),IF(AND(OR(AD47="**",AD47="***"),LEN(AQ47)&gt;0),"$$","")),IF(AND(T47&lt;2,AQ47="#"),"#",""))</f>
        <v/>
      </c>
      <c r="AV47" s="48" t="str">
        <f>IF(LEN(AN47)&gt;0,IF(AG47="**","$$",IF(AG47="***","$$$",IF(AD47="***",IF(OR(AB47="***",LEN(AQ47)&gt;0),"$$$",""),""))),"")</f>
        <v/>
      </c>
      <c r="AW47" s="26" t="s">
        <v>6</v>
      </c>
      <c r="AX47" s="51">
        <v>1.7</v>
      </c>
      <c r="AY47" s="52">
        <v>1158</v>
      </c>
      <c r="AZ47" s="24" t="s">
        <v>2256</v>
      </c>
      <c r="BA47" s="29">
        <v>105.05570983340399</v>
      </c>
      <c r="BB47" s="53">
        <v>94.322376500070405</v>
      </c>
      <c r="BC47" s="54" t="s">
        <v>2257</v>
      </c>
      <c r="BD47" s="29">
        <v>2</v>
      </c>
      <c r="BE47" s="55"/>
      <c r="BF47" s="55"/>
      <c r="BG47" s="55"/>
      <c r="BH47" s="55"/>
      <c r="BI47" s="190" t="s">
        <v>2258</v>
      </c>
      <c r="BJ47" s="68" t="s">
        <v>2259</v>
      </c>
      <c r="BK47" s="69" t="s">
        <v>1809</v>
      </c>
      <c r="BL47" s="68" t="s">
        <v>2240</v>
      </c>
      <c r="BM47" s="68" t="s">
        <v>1810</v>
      </c>
      <c r="BN47" s="68"/>
      <c r="BO47" s="17"/>
      <c r="BP47" s="29">
        <v>127</v>
      </c>
      <c r="BQ47" s="29">
        <v>0</v>
      </c>
      <c r="BR47" s="56">
        <v>95.25</v>
      </c>
      <c r="BS47" s="76" t="s">
        <v>432</v>
      </c>
      <c r="BT47" s="26"/>
      <c r="BU47" s="26"/>
      <c r="BV47" s="49" t="str">
        <f>IF(AND(BD47&gt;2,OR(ISNUMBER(SEARCH("P",AA47)),ISNUMBER(SEARCH("EP",AA47)),ISNUMBER(SEARCH("E",AA47)))),"WP@",IF(BD47&gt;2,"W@",IF(OR(ISNUMBER(SEARCH("P",AA47)),ISNUMBER(SEARCH("EP",AA47)),ISNUMBER(SEARCH("E",AA47))),"P@","@")))</f>
        <v>@</v>
      </c>
      <c r="BW47" s="26"/>
      <c r="BX47" s="17"/>
      <c r="BY47" s="17"/>
      <c r="BZ47" s="49" t="str">
        <f>IF(AND(S47&gt;=3,AND(OR(AND(I47&lt;=7,I47-K47&gt;=3),AND(K47&lt;=7,K47-M47&gt;=3)),N47&lt;=4)),6,IF(S47&gt;=3,"3T",IF(AND(OR(AND(I47&lt;=7,I47-K47&gt;=3),AND(K47&lt;=7,K47-M47&gt;=3)),N47&lt;=4),"3P","")))</f>
        <v>3P</v>
      </c>
    </row>
    <row r="48" spans="1:78" ht="27" customHeight="1" x14ac:dyDescent="0.25">
      <c r="A48" s="162"/>
      <c r="B48" s="155"/>
      <c r="C48" s="155"/>
      <c r="D48" s="155"/>
      <c r="E48" s="155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5"/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7"/>
      <c r="BZ48" s="49"/>
    </row>
    <row r="49" spans="1:78" ht="46.5" x14ac:dyDescent="0.25">
      <c r="A49" s="26" t="s">
        <v>2251</v>
      </c>
      <c r="B49" s="26" t="s">
        <v>174</v>
      </c>
      <c r="C49" s="27" t="s">
        <v>1690</v>
      </c>
      <c r="D49" s="28"/>
      <c r="E49" s="28"/>
      <c r="F49" s="29">
        <v>1600</v>
      </c>
      <c r="G49" s="30">
        <v>9</v>
      </c>
      <c r="H49" s="31" t="s">
        <v>78</v>
      </c>
      <c r="I49" s="59">
        <v>2</v>
      </c>
      <c r="J49" s="33">
        <v>0</v>
      </c>
      <c r="K49" s="59">
        <v>2</v>
      </c>
      <c r="L49" s="33">
        <v>0</v>
      </c>
      <c r="M49" s="59">
        <v>3</v>
      </c>
      <c r="N49" s="33">
        <v>2</v>
      </c>
      <c r="O49" s="29">
        <v>-1.6500000000000301</v>
      </c>
      <c r="P49" s="60">
        <v>-1.2833333333333701</v>
      </c>
      <c r="Q49" s="35">
        <v>96.296797718630202</v>
      </c>
      <c r="R49" s="35">
        <v>-0.551601140684852</v>
      </c>
      <c r="S49" s="37">
        <v>0</v>
      </c>
      <c r="T49" s="61">
        <v>-1.4</v>
      </c>
      <c r="U49" s="29">
        <v>1.5499999999999901</v>
      </c>
      <c r="V49" s="60">
        <v>0.44999999999999901</v>
      </c>
      <c r="W49" s="39" t="s">
        <v>79</v>
      </c>
      <c r="X49" s="83">
        <v>105</v>
      </c>
      <c r="Y49" s="72">
        <v>115</v>
      </c>
      <c r="Z49" s="87">
        <v>91</v>
      </c>
      <c r="AA49" s="85" t="s">
        <v>119</v>
      </c>
      <c r="AB49" s="41" t="s">
        <v>101</v>
      </c>
      <c r="AC49" s="42" t="str">
        <f>"" &amp; IF(AND(S49&lt;=-1.5,NOT(ISBLANK(AQ49))),"Z","")</f>
        <v/>
      </c>
      <c r="AD49" s="43" t="str">
        <f>IF(AND(ISNUMBER(BD49),VALUE(BD49)&gt;=3,VALUE(T49)&gt;=-0.5),IF(AND(VALUE(Q49)&gt;=94,VALUE(Q49)&lt;444), IF(VALUE(P49)&gt;=2,"***","**"),"*"),"")</f>
        <v/>
      </c>
      <c r="AE49" s="44"/>
      <c r="AF49" s="45"/>
      <c r="AG49" s="63" t="str">
        <f>IF(OR(F49&lt;1401,F49&gt;=1600),IF(AND(OR(AB49="*",AB49="***",AB49="E*",AB49="E***"),P49&gt;=2,T49&gt;-2.1),IF(AND(ISNUMBER(BD49),VALUE(BD49)&gt;2),"**","*"),""),"")</f>
        <v/>
      </c>
      <c r="AH49" s="30">
        <v>9</v>
      </c>
      <c r="AI49" s="84">
        <v>105</v>
      </c>
      <c r="AJ49" s="48" t="str">
        <f>IF(AND(S49&gt;=2,T49&gt;=0),IF(AND(ISNUMBER(BD49),VALUE(BD49)&gt;=3),IF(LEN(AQ49)&gt;0,"***","**"),"*"),"")</f>
        <v/>
      </c>
      <c r="AK49" s="42" t="str">
        <f>IF(AND(S49&gt;=3,AND(OR(AND(I49&lt;=7,I49-K49&gt;=3),AND(K49&lt;=7,K49-M49&gt;=3)),N49&lt;=4)),6,IF(S49&gt;=3,"3T",IF(AND(OR(AND(I49&lt;=7,I49-K49&gt;=3),AND(K49&lt;=7,K49-M49&gt;=3)),N49&lt;=4),"3P","")))</f>
        <v/>
      </c>
      <c r="AL49" s="46" t="str">
        <f>IF(OR(K49-M49&gt;=5,T49&gt;4.9,AND(K49-M49&gt;=1,T49&gt;5)),IF(P49&lt;-3,"***",IF(P49&lt;0,"**","*")),"")</f>
        <v/>
      </c>
      <c r="AM49" s="83">
        <v>105</v>
      </c>
      <c r="AN49" s="73" t="str">
        <f>IF(AND(OR(M49=1,M49=2,M49=3,M49=4),Q49&gt;=97.5),"G",IF(OR(AND(N49&lt;=3,M49&lt;8,T49&gt;-1.6,Q49&gt;=95,Q49&lt;300),AND(OR(M49=1,M49=2,M49=3),Q49&lt;97.5)),"GR",""))</f>
        <v>GR</v>
      </c>
      <c r="AO49" s="29">
        <v>0</v>
      </c>
      <c r="AP49" s="28"/>
      <c r="AQ49" s="28"/>
      <c r="AR49" s="28"/>
      <c r="AS49" s="28"/>
      <c r="AT49" s="50" t="str">
        <f>IF(LEN(AN49)&gt;0,IF(AL49="**","$",IF(AL49="***",IF(LEN(AQ49)&gt;0,"$$$","$$"), "")), "")</f>
        <v/>
      </c>
      <c r="AU49" s="48" t="str">
        <f>CONCATENATE(IF(LEN(AN49)&gt;0,IF(AND(AD49="**",AB49="*"),IF(LEN(AQ49)&gt;0,"$$$","$$"),IF(AJ49="***","$$$",IF(AND(AJ49="**",AB49="*"),"$$",IF(AND(OR(AD49="**",AD49="***"),LEN(AQ49)&gt;0),"$$","")))),IF(AND(OR(AD49="**",AD49="***"),LEN(AQ49)&gt;0),"$$","")),IF(AND(T49&lt;2,AQ49="#"),"#",""))</f>
        <v/>
      </c>
      <c r="AV49" s="48" t="str">
        <f>IF(LEN(AN49)&gt;0,IF(AG49="**","$$",IF(AG49="***","$$$",IF(AD49="***",IF(OR(AB49="***",LEN(AQ49)&gt;0),"$$$",""),""))),"")</f>
        <v/>
      </c>
      <c r="AW49" s="26" t="s">
        <v>78</v>
      </c>
      <c r="AX49" s="64">
        <v>4.4000000000000004</v>
      </c>
      <c r="AY49" s="52">
        <v>1160</v>
      </c>
      <c r="AZ49" s="24" t="s">
        <v>2260</v>
      </c>
      <c r="BA49" s="29">
        <v>88.896797718630296</v>
      </c>
      <c r="BB49" s="98">
        <v>73.563464385296996</v>
      </c>
      <c r="BC49" s="54" t="s">
        <v>2261</v>
      </c>
      <c r="BD49" s="29">
        <v>2</v>
      </c>
      <c r="BE49" s="55"/>
      <c r="BF49" s="55"/>
      <c r="BG49" s="55"/>
      <c r="BH49" s="55"/>
      <c r="BI49" s="189" t="s">
        <v>2262</v>
      </c>
      <c r="BJ49" s="68" t="s">
        <v>1662</v>
      </c>
      <c r="BK49" s="69" t="s">
        <v>1677</v>
      </c>
      <c r="BL49" s="68" t="s">
        <v>1693</v>
      </c>
      <c r="BM49" s="68" t="s">
        <v>1678</v>
      </c>
      <c r="BN49" s="68"/>
      <c r="BO49" s="17"/>
      <c r="BP49" s="29">
        <v>115</v>
      </c>
      <c r="BQ49" s="29">
        <v>0</v>
      </c>
      <c r="BR49" s="56">
        <v>94.7</v>
      </c>
      <c r="BS49" s="76" t="s">
        <v>432</v>
      </c>
      <c r="BT49" s="26"/>
      <c r="BU49" s="26"/>
      <c r="BV49" s="26"/>
      <c r="BW49" s="26" t="s">
        <v>79</v>
      </c>
      <c r="BX49" s="17"/>
      <c r="BY49" s="17"/>
      <c r="BZ49" s="49" t="str">
        <f>IF(AND(S49&gt;=3,AND(OR(AND(I49&lt;=7,I49-K49&gt;=3),AND(K49&lt;=7,K49-M49&gt;=3)),N49&lt;=4)),6,IF(S49&gt;=3,"3T",IF(AND(OR(AND(I49&lt;=7,I49-K49&gt;=3),AND(K49&lt;=7,K49-M49&gt;=3)),N49&lt;=4),"3P","")))</f>
        <v/>
      </c>
    </row>
    <row r="50" spans="1:78" ht="46.5" x14ac:dyDescent="0.25">
      <c r="A50" s="26" t="s">
        <v>2251</v>
      </c>
      <c r="B50" s="26" t="s">
        <v>373</v>
      </c>
      <c r="C50" s="27" t="s">
        <v>731</v>
      </c>
      <c r="D50" s="28"/>
      <c r="E50" s="28"/>
      <c r="F50" s="29">
        <v>1800</v>
      </c>
      <c r="G50" s="30">
        <v>7</v>
      </c>
      <c r="H50" s="31" t="s">
        <v>78</v>
      </c>
      <c r="I50" s="32">
        <v>7</v>
      </c>
      <c r="J50" s="33">
        <v>8</v>
      </c>
      <c r="K50" s="32">
        <v>8</v>
      </c>
      <c r="L50" s="33">
        <v>4</v>
      </c>
      <c r="M50" s="32">
        <v>3</v>
      </c>
      <c r="N50" s="33">
        <v>2</v>
      </c>
      <c r="O50" s="29">
        <v>3.3500000000000099</v>
      </c>
      <c r="P50" s="29">
        <v>2.7999999999999901</v>
      </c>
      <c r="Q50" s="35">
        <v>99.679211966719095</v>
      </c>
      <c r="R50" s="36">
        <v>1.8396059833595799</v>
      </c>
      <c r="S50" s="114">
        <v>5</v>
      </c>
      <c r="T50" s="38">
        <v>1</v>
      </c>
      <c r="U50" s="29">
        <v>-1.5</v>
      </c>
      <c r="V50" s="29">
        <v>-0.70000000000000295</v>
      </c>
      <c r="W50" s="39" t="s">
        <v>79</v>
      </c>
      <c r="X50" s="40">
        <v>105</v>
      </c>
      <c r="Y50" s="72">
        <v>121</v>
      </c>
      <c r="Z50" s="29">
        <v>21</v>
      </c>
      <c r="AA50" s="26" t="s">
        <v>80</v>
      </c>
      <c r="AB50" s="41" t="s">
        <v>58</v>
      </c>
      <c r="AC50" s="42" t="str">
        <f>"i" &amp; IF(AND(S50&lt;=-1.5,NOT(ISBLANK(AQ50))),"Z","")</f>
        <v>i</v>
      </c>
      <c r="AD50" s="43" t="str">
        <f>IF(AND(ISNUMBER(BD50),VALUE(BD50)&gt;=3,VALUE(T50)&gt;=-0.5),IF(AND(VALUE(Q50)&gt;=94,VALUE(Q50)&lt;444), IF(VALUE(P50)&gt;=2,"***","**"),"*"),"")</f>
        <v/>
      </c>
      <c r="AE50" s="48" t="str">
        <f>IF(AND(BD50&gt;2,OR(ISNUMBER(SEARCH("P",AA50)),ISNUMBER(SEARCH("EP",AA50)),ISNUMBER(SEARCH("E",AA50)))),"WP@",IF(BD50&gt;2,"W@",IF(OR(ISNUMBER(SEARCH("P",AA50)),ISNUMBER(SEARCH("EP",AA50)),ISNUMBER(SEARCH("E",AA50))),"P@","@")))</f>
        <v>@</v>
      </c>
      <c r="AF50" s="45"/>
      <c r="AG50" s="46" t="str">
        <f>IF(OR(F50&lt;1401,F50&gt;=1600),IF(AND(OR(AB50="*",AB50="***",AB50="E*",AB50="E***"),P50&gt;=2,T50&gt;-2.1),IF(AND(ISNUMBER(BD50),VALUE(BD50)&gt;2),"**","*"),""),"")</f>
        <v/>
      </c>
      <c r="AH50" s="30">
        <v>7</v>
      </c>
      <c r="AI50" s="47">
        <v>105</v>
      </c>
      <c r="AJ50" s="43" t="str">
        <f>IF(AND(S50&gt;=2,T50&gt;=0),IF(AND(ISNUMBER(BD50),VALUE(BD50)&gt;=3),IF(LEN(AQ50)&gt;0,"***","**"),"*"),"")</f>
        <v>*</v>
      </c>
      <c r="AK50" s="42" t="str">
        <f>IF(AND(S50&gt;=3,AND(OR(AND(I50&lt;=7,I50-K50&gt;=3),AND(K50&lt;=7,K50-M50&gt;=3)),N50&lt;=4)),6,IF(S50&gt;=3,"3T",IF(AND(OR(AND(I50&lt;=7,I50-K50&gt;=3),AND(K50&lt;=7,K50-M50&gt;=3)),N50&lt;=4),"3P","")))</f>
        <v>3T</v>
      </c>
      <c r="AL50" s="46" t="str">
        <f>IF(OR(K50-M50&gt;=5,T50&gt;4.9,AND(K50-M50&gt;=1,T50&gt;5)),IF(P50&lt;-3,"***",IF(P50&lt;0,"**","*")),"")</f>
        <v>*</v>
      </c>
      <c r="AM50" s="40">
        <v>105</v>
      </c>
      <c r="AN50" s="81" t="str">
        <f>IF(AND(OR(M50=1,M50=2,M50=3,M50=4),Q50&gt;=97.5),"G",IF(OR(AND(N50&lt;=3,M50&lt;8,T50&gt;-1.6,Q50&gt;=95,Q50&lt;300),AND(OR(M50=1,M50=2,M50=3),Q50&lt;97.5)),"GR",""))</f>
        <v>G</v>
      </c>
      <c r="AO50" s="82">
        <v>1</v>
      </c>
      <c r="AP50" s="28"/>
      <c r="AQ50" s="28"/>
      <c r="AR50" s="28"/>
      <c r="AS50" s="28"/>
      <c r="AT50" s="50" t="str">
        <f>IF(LEN(AN50)&gt;0,IF(AL50="**","$",IF(AL50="***",IF(LEN(AQ50)&gt;0,"$$$","$$"), "")), "")</f>
        <v/>
      </c>
      <c r="AU50" s="48" t="str">
        <f>CONCATENATE(IF(LEN(AN50)&gt;0,IF(AND(AD50="**",AB50="*"),IF(LEN(AQ50)&gt;0,"$$$","$$"),IF(AJ50="***","$$$",IF(AND(AJ50="**",AB50="*"),"$$",IF(AND(OR(AD50="**",AD50="***"),LEN(AQ50)&gt;0),"$$","")))),IF(AND(OR(AD50="**",AD50="***"),LEN(AQ50)&gt;0),"$$","")),IF(AND(T50&lt;2,AQ50="#"),"#",""))</f>
        <v/>
      </c>
      <c r="AV50" s="48" t="str">
        <f>IF(LEN(AN50)&gt;0,IF(AG50="**","$$",IF(AG50="***","$$$",IF(AD50="***",IF(OR(AB50="***",LEN(AQ50)&gt;0),"$$$",""),""))),"")</f>
        <v/>
      </c>
      <c r="AW50" s="26" t="s">
        <v>78</v>
      </c>
      <c r="AX50" s="51">
        <v>6.6</v>
      </c>
      <c r="AY50" s="52">
        <v>1162</v>
      </c>
      <c r="AZ50" s="24" t="s">
        <v>2260</v>
      </c>
      <c r="BA50" s="29">
        <v>90.679211966719194</v>
      </c>
      <c r="BB50" s="53">
        <v>83.481878633385804</v>
      </c>
      <c r="BC50" s="54" t="s">
        <v>2263</v>
      </c>
      <c r="BD50" s="29">
        <v>2</v>
      </c>
      <c r="BE50" s="55"/>
      <c r="BF50" s="55"/>
      <c r="BG50" s="55"/>
      <c r="BH50" s="55"/>
      <c r="BI50" s="190" t="s">
        <v>2264</v>
      </c>
      <c r="BJ50" s="68" t="s">
        <v>1707</v>
      </c>
      <c r="BK50" s="68" t="s">
        <v>2265</v>
      </c>
      <c r="BL50" s="69" t="s">
        <v>2266</v>
      </c>
      <c r="BM50" s="68" t="s">
        <v>1686</v>
      </c>
      <c r="BN50" s="68"/>
      <c r="BO50" s="17"/>
      <c r="BP50" s="29">
        <v>121</v>
      </c>
      <c r="BQ50" s="82">
        <v>1</v>
      </c>
      <c r="BR50" s="56">
        <v>93</v>
      </c>
      <c r="BS50" s="76" t="s">
        <v>2267</v>
      </c>
      <c r="BT50" s="26"/>
      <c r="BU50" s="26"/>
      <c r="BV50" s="49" t="str">
        <f>IF(AND(BD50&gt;2,OR(ISNUMBER(SEARCH("P",AA50)),ISNUMBER(SEARCH("EP",AA50)),ISNUMBER(SEARCH("E",AA50)))),"WP@",IF(BD50&gt;2,"W@",IF(OR(ISNUMBER(SEARCH("P",AA50)),ISNUMBER(SEARCH("EP",AA50)),ISNUMBER(SEARCH("E",AA50))),"P@","@")))</f>
        <v>@</v>
      </c>
      <c r="BW50" s="26" t="s">
        <v>79</v>
      </c>
      <c r="BX50" s="17"/>
      <c r="BY50" s="17"/>
      <c r="BZ50" s="49" t="str">
        <f>IF(AND(S50&gt;=3,AND(OR(AND(I50&lt;=7,I50-K50&gt;=3),AND(K50&lt;=7,K50-M50&gt;=3)),N50&lt;=4)),6,IF(S50&gt;=3,"3T",IF(AND(OR(AND(I50&lt;=7,I50-K50&gt;=3),AND(K50&lt;=7,K50-M50&gt;=3)),N50&lt;=4),"3P","")))</f>
        <v>3T</v>
      </c>
    </row>
    <row r="51" spans="1:78" ht="46.5" x14ac:dyDescent="0.25">
      <c r="A51" s="26" t="s">
        <v>2251</v>
      </c>
      <c r="B51" s="26" t="s">
        <v>483</v>
      </c>
      <c r="C51" s="27" t="s">
        <v>862</v>
      </c>
      <c r="D51" s="28"/>
      <c r="E51" s="28"/>
      <c r="F51" s="29">
        <v>1600</v>
      </c>
      <c r="G51" s="30">
        <v>2</v>
      </c>
      <c r="H51" s="31" t="s">
        <v>6</v>
      </c>
      <c r="I51" s="70">
        <v>4</v>
      </c>
      <c r="J51" s="71">
        <v>2</v>
      </c>
      <c r="K51" s="32">
        <v>4</v>
      </c>
      <c r="L51" s="33">
        <v>1</v>
      </c>
      <c r="M51" s="32">
        <v>2</v>
      </c>
      <c r="N51" s="33">
        <v>1</v>
      </c>
      <c r="O51" s="29">
        <v>6.45</v>
      </c>
      <c r="P51" s="29">
        <v>0</v>
      </c>
      <c r="Q51" s="35">
        <v>444</v>
      </c>
      <c r="R51" s="35">
        <v>172</v>
      </c>
      <c r="S51" s="37">
        <v>0</v>
      </c>
      <c r="T51" s="38">
        <v>0.25</v>
      </c>
      <c r="U51" s="29">
        <v>-0.35000000000000098</v>
      </c>
      <c r="V51" s="29">
        <v>-0.15000000000000599</v>
      </c>
      <c r="W51" s="39"/>
      <c r="X51" s="40">
        <v>105</v>
      </c>
      <c r="Y51" s="72">
        <v>123</v>
      </c>
      <c r="Z51" s="29">
        <v>14</v>
      </c>
      <c r="AA51" s="26" t="s">
        <v>100</v>
      </c>
      <c r="AB51" s="41" t="s">
        <v>101</v>
      </c>
      <c r="AC51" s="42" t="str">
        <f>"" &amp; IF(AND(S51&lt;=-1.5,NOT(ISBLANK(AQ51))),"Z","")</f>
        <v/>
      </c>
      <c r="AD51" s="43" t="str">
        <f>IF(AND(ISNUMBER(BD51),VALUE(BD51)&gt;=3,VALUE(T51)&gt;=-0.5),IF(AND(VALUE(Q51)&gt;=94,VALUE(Q51)&lt;444), IF(VALUE(P51)&gt;=2,"***","**"),"*"),"")</f>
        <v/>
      </c>
      <c r="AE51" s="44"/>
      <c r="AF51" s="45"/>
      <c r="AG51" s="46" t="str">
        <f>IF(OR(F51&lt;1401,F51&gt;=1600),IF(AND(OR(AB51="*",AB51="***",AB51="E*",AB51="E***"),P51&gt;=2,T51&gt;-2.1),IF(AND(ISNUMBER(BD51),VALUE(BD51)&gt;2),"**","*"),""),"")</f>
        <v/>
      </c>
      <c r="AH51" s="30">
        <v>2</v>
      </c>
      <c r="AI51" s="47">
        <v>105</v>
      </c>
      <c r="AJ51" s="48" t="str">
        <f>IF(AND(S51&gt;=2,T51&gt;=0),IF(AND(ISNUMBER(BD51),VALUE(BD51)&gt;=3),IF(LEN(AQ51)&gt;0,"***","**"),"*"),"")</f>
        <v/>
      </c>
      <c r="AK51" s="42" t="str">
        <f>IF(AND(S51&gt;=3,AND(OR(AND(I51&lt;=7,I51-K51&gt;=3),AND(K51&lt;=7,K51-M51&gt;=3)),N51&lt;=4)),6,IF(S51&gt;=3,"3T",IF(AND(OR(AND(I51&lt;=7,I51-K51&gt;=3),AND(K51&lt;=7,K51-M51&gt;=3)),N51&lt;=4),"3P","")))</f>
        <v/>
      </c>
      <c r="AL51" s="46" t="str">
        <f>IF(OR(K51-M51&gt;=5,T51&gt;4.9,AND(K51-M51&gt;=1,T51&gt;5)),IF(P51&lt;-3,"***",IF(P51&lt;0,"**","*")),"")</f>
        <v/>
      </c>
      <c r="AM51" s="40">
        <v>105</v>
      </c>
      <c r="AN51" s="137" t="str">
        <f>CONCATENATE(IF(AND(OR(M51=1,M51=2,M51=3,M51=4),Q51&gt;=97.5),"G",IF(OR(AND(N51&lt;=3,M51&lt;8,T51&gt;-1.6,Q51&gt;=95,Q51&lt;300),AND(OR(M51=1,M51=2,M51=3),Q51&lt;97.5)),"GR","")),"*")</f>
        <v>G*</v>
      </c>
      <c r="AO51" s="29">
        <v>0</v>
      </c>
      <c r="AP51" s="28"/>
      <c r="AQ51" s="28"/>
      <c r="AR51" s="28"/>
      <c r="AS51" s="28"/>
      <c r="AT51" s="50" t="str">
        <f>IF(LEN(AN51)&gt;0,IF(AL51="**","$",IF(AL51="***",IF(LEN(AQ51)&gt;0,"$$$","$$"), "")), "")</f>
        <v/>
      </c>
      <c r="AU51" s="48" t="str">
        <f>CONCATENATE(IF(LEN(AN51)&gt;0,IF(AND(AD51="**",AB51="*"),IF(LEN(AQ51)&gt;0,"$$$","$$"),IF(AJ51="***","$$$",IF(AND(AJ51="**",AB51="*"),"$$",IF(AND(OR(AD51="**",AD51="***"),LEN(AQ51)&gt;0),"$$","")))),IF(AND(OR(AD51="**",AD51="***"),LEN(AQ51)&gt;0),"$$","")),IF(AND(T51&lt;2,AQ51="#"),"#",""))</f>
        <v/>
      </c>
      <c r="AV51" s="48" t="str">
        <f>IF(LEN(AN51)&gt;0,IF(AG51="**","$$",IF(AG51="***","$$$",IF(AD51="***",IF(OR(AB51="***",LEN(AQ51)&gt;0),"$$$",""),""))),"")</f>
        <v/>
      </c>
      <c r="AW51" s="26" t="s">
        <v>6</v>
      </c>
      <c r="AX51" s="64">
        <v>11</v>
      </c>
      <c r="AY51" s="79">
        <v>1171</v>
      </c>
      <c r="AZ51" s="24" t="s">
        <v>2268</v>
      </c>
      <c r="BA51" s="29">
        <v>81.5</v>
      </c>
      <c r="BB51" s="136">
        <v>71.5</v>
      </c>
      <c r="BC51" s="54" t="s">
        <v>732</v>
      </c>
      <c r="BD51" s="29">
        <v>1</v>
      </c>
      <c r="BE51" s="55"/>
      <c r="BF51" s="55"/>
      <c r="BG51" s="55"/>
      <c r="BH51" s="55"/>
      <c r="BI51" s="188" t="s">
        <v>2269</v>
      </c>
      <c r="BJ51" s="69" t="s">
        <v>1677</v>
      </c>
      <c r="BK51" s="68" t="s">
        <v>1662</v>
      </c>
      <c r="BL51" s="68" t="s">
        <v>1687</v>
      </c>
      <c r="BM51" s="68" t="s">
        <v>1678</v>
      </c>
      <c r="BN51" s="68"/>
      <c r="BO51" s="17"/>
      <c r="BP51" s="29">
        <v>123</v>
      </c>
      <c r="BQ51" s="29">
        <v>0</v>
      </c>
      <c r="BR51" s="56">
        <v>102</v>
      </c>
      <c r="BS51" s="57" t="s">
        <v>126</v>
      </c>
      <c r="BT51" s="26"/>
      <c r="BU51" s="26"/>
      <c r="BV51" s="26"/>
      <c r="BW51" s="26"/>
      <c r="BX51" s="17"/>
      <c r="BY51" s="17"/>
      <c r="BZ51" s="49" t="str">
        <f>IF(AND(S51&gt;=3,AND(OR(AND(I51&lt;=7,I51-K51&gt;=3),AND(K51&lt;=7,K51-M51&gt;=3)),N51&lt;=4)),6,IF(S51&gt;=3,"3T",IF(AND(OR(AND(I51&lt;=7,I51-K51&gt;=3),AND(K51&lt;=7,K51-M51&gt;=3)),N51&lt;=4),"3P","")))</f>
        <v/>
      </c>
    </row>
    <row r="52" spans="1:78" ht="46.5" x14ac:dyDescent="0.25">
      <c r="A52" s="26" t="s">
        <v>2251</v>
      </c>
      <c r="B52" s="26" t="s">
        <v>377</v>
      </c>
      <c r="C52" s="27" t="s">
        <v>156</v>
      </c>
      <c r="D52" s="28"/>
      <c r="E52" s="28"/>
      <c r="F52" s="29">
        <v>1600</v>
      </c>
      <c r="G52" s="30">
        <v>1</v>
      </c>
      <c r="H52" s="31" t="s">
        <v>6</v>
      </c>
      <c r="I52" s="70">
        <v>4</v>
      </c>
      <c r="J52" s="71">
        <v>2</v>
      </c>
      <c r="K52" s="32">
        <v>3</v>
      </c>
      <c r="L52" s="33">
        <v>2</v>
      </c>
      <c r="M52" s="32">
        <v>4</v>
      </c>
      <c r="N52" s="33">
        <v>2</v>
      </c>
      <c r="O52" s="29">
        <v>5.6500000000000101</v>
      </c>
      <c r="P52" s="60">
        <v>0</v>
      </c>
      <c r="Q52" s="35">
        <v>444</v>
      </c>
      <c r="R52" s="35">
        <v>172</v>
      </c>
      <c r="S52" s="37">
        <v>0</v>
      </c>
      <c r="T52" s="61">
        <v>-0.25</v>
      </c>
      <c r="U52" s="29">
        <v>-1.7</v>
      </c>
      <c r="V52" s="60">
        <v>-1.9</v>
      </c>
      <c r="W52" s="39"/>
      <c r="X52" s="40">
        <v>110</v>
      </c>
      <c r="Y52" s="72">
        <v>126</v>
      </c>
      <c r="Z52" s="29">
        <v>21</v>
      </c>
      <c r="AA52" s="26" t="s">
        <v>91</v>
      </c>
      <c r="AB52" s="41" t="s">
        <v>101</v>
      </c>
      <c r="AC52" s="42" t="str">
        <f>"" &amp; IF(AND(S52&lt;=-1.5,NOT(ISBLANK(AQ52))),"Z","")</f>
        <v/>
      </c>
      <c r="AD52" s="43" t="str">
        <f>IF(AND(ISNUMBER(BD52),VALUE(BD52)&gt;=3,VALUE(T52)&gt;=-0.5),IF(AND(VALUE(Q52)&gt;=94,VALUE(Q52)&lt;444), IF(VALUE(P52)&gt;=2,"***","**"),"*"),"")</f>
        <v/>
      </c>
      <c r="AE52" s="44"/>
      <c r="AF52" s="45"/>
      <c r="AG52" s="63" t="str">
        <f>IF(OR(F52&lt;1401,F52&gt;=1600),IF(AND(OR(AB52="*",AB52="***",AB52="E*",AB52="E***"),P52&gt;=2,T52&gt;-2.1),IF(AND(ISNUMBER(BD52),VALUE(BD52)&gt;2),"**","*"),""),"")</f>
        <v/>
      </c>
      <c r="AH52" s="30">
        <v>1</v>
      </c>
      <c r="AI52" s="47">
        <v>110</v>
      </c>
      <c r="AJ52" s="48" t="str">
        <f>IF(AND(S52&gt;=2,T52&gt;=0),IF(AND(ISNUMBER(BD52),VALUE(BD52)&gt;=3),IF(LEN(AQ52)&gt;0,"***","**"),"*"),"")</f>
        <v/>
      </c>
      <c r="AK52" s="42" t="str">
        <f>IF(AND(S52&gt;=3,AND(OR(AND(I52&lt;=7,I52-K52&gt;=3),AND(K52&lt;=7,K52-M52&gt;=3)),N52&lt;=4)),6,IF(S52&gt;=3,"3T",IF(AND(OR(AND(I52&lt;=7,I52-K52&gt;=3),AND(K52&lt;=7,K52-M52&gt;=3)),N52&lt;=4),"3P","")))</f>
        <v/>
      </c>
      <c r="AL52" s="46" t="str">
        <f>IF(OR(K52-M52&gt;=5,T52&gt;4.9,AND(K52-M52&gt;=1,T52&gt;5)),IF(P52&lt;-3,"***",IF(P52&lt;0,"**","*")),"")</f>
        <v/>
      </c>
      <c r="AM52" s="40">
        <v>110</v>
      </c>
      <c r="AN52" s="81" t="str">
        <f>IF(AND(OR(M52=1,M52=2,M52=3,M52=4),Q52&gt;=97.5),"G",IF(OR(AND(N52&lt;=3,M52&lt;8,T52&gt;-1.6,Q52&gt;=95,Q52&lt;300),AND(OR(M52=1,M52=2,M52=3),Q52&lt;97.5)),"GR",""))</f>
        <v>G</v>
      </c>
      <c r="AO52" s="29">
        <v>0</v>
      </c>
      <c r="AP52" s="28"/>
      <c r="AQ52" s="28"/>
      <c r="AR52" s="28"/>
      <c r="AS52" s="28"/>
      <c r="AT52" s="50" t="str">
        <f>IF(LEN(AN52)&gt;0,IF(AL52="**","$",IF(AL52="***",IF(LEN(AQ52)&gt;0,"$$$","$$"), "")), "")</f>
        <v/>
      </c>
      <c r="AU52" s="48" t="str">
        <f>CONCATENATE(IF(LEN(AN52)&gt;0,IF(AND(AD52="**",AB52="*"),IF(LEN(AQ52)&gt;0,"$$$","$$"),IF(AJ52="***","$$$",IF(AND(AJ52="**",AB52="*"),"$$",IF(AND(OR(AD52="**",AD52="***"),LEN(AQ52)&gt;0),"$$","")))),IF(AND(OR(AD52="**",AD52="***"),LEN(AQ52)&gt;0),"$$","")),IF(AND(T52&lt;2,AQ52="#"),"#",""))</f>
        <v/>
      </c>
      <c r="AV52" s="48" t="str">
        <f>IF(LEN(AN52)&gt;0,IF(AG52="**","$$",IF(AG52="***","$$$",IF(AD52="***",IF(OR(AB52="***",LEN(AQ52)&gt;0),"$$$",""),""))),"")</f>
        <v/>
      </c>
      <c r="AW52" s="26" t="s">
        <v>6</v>
      </c>
      <c r="AX52" s="51">
        <v>13</v>
      </c>
      <c r="AY52" s="52">
        <v>1162</v>
      </c>
      <c r="AZ52" s="24" t="s">
        <v>1098</v>
      </c>
      <c r="BA52" s="29">
        <v>79</v>
      </c>
      <c r="BB52" s="53">
        <v>71</v>
      </c>
      <c r="BC52" s="54" t="s">
        <v>232</v>
      </c>
      <c r="BD52" s="29">
        <v>1</v>
      </c>
      <c r="BE52" s="55"/>
      <c r="BF52" s="55"/>
      <c r="BG52" s="55"/>
      <c r="BH52" s="55"/>
      <c r="BI52" s="190" t="s">
        <v>1766</v>
      </c>
      <c r="BJ52" s="69" t="s">
        <v>1677</v>
      </c>
      <c r="BK52" s="68" t="s">
        <v>1698</v>
      </c>
      <c r="BL52" s="68" t="s">
        <v>1678</v>
      </c>
      <c r="BM52" s="68" t="s">
        <v>1664</v>
      </c>
      <c r="BN52" s="68" t="s">
        <v>1687</v>
      </c>
      <c r="BO52" s="17"/>
      <c r="BP52" s="29">
        <v>126</v>
      </c>
      <c r="BQ52" s="29">
        <v>0</v>
      </c>
      <c r="BR52" s="56">
        <v>100.6</v>
      </c>
      <c r="BS52" s="57" t="s">
        <v>126</v>
      </c>
      <c r="BT52" s="26"/>
      <c r="BU52" s="26"/>
      <c r="BV52" s="26"/>
      <c r="BW52" s="26"/>
      <c r="BX52" s="17"/>
      <c r="BY52" s="17"/>
      <c r="BZ52" s="49" t="str">
        <f>IF(AND(S52&gt;=3,AND(OR(AND(I52&lt;=7,I52-K52&gt;=3),AND(K52&lt;=7,K52-M52&gt;=3)),N52&lt;=4)),6,IF(S52&gt;=3,"3T",IF(AND(OR(AND(I52&lt;=7,I52-K52&gt;=3),AND(K52&lt;=7,K52-M52&gt;=3)),N52&lt;=4),"3P","")))</f>
        <v/>
      </c>
    </row>
    <row r="53" spans="1:78" ht="18" customHeight="1" x14ac:dyDescent="0.25">
      <c r="A53" s="162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71"/>
      <c r="AA53" s="155"/>
      <c r="AB53" s="155"/>
      <c r="AC53" s="155"/>
      <c r="AD53" s="155"/>
      <c r="AE53" s="155"/>
      <c r="AF53" s="155"/>
      <c r="AG53" s="155"/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7"/>
      <c r="BZ53" s="49"/>
    </row>
    <row r="54" spans="1:78" ht="46.5" x14ac:dyDescent="0.25">
      <c r="A54" s="26" t="s">
        <v>2251</v>
      </c>
      <c r="B54" s="26" t="s">
        <v>191</v>
      </c>
      <c r="C54" s="27" t="s">
        <v>156</v>
      </c>
      <c r="D54" s="28"/>
      <c r="E54" s="28"/>
      <c r="F54" s="29">
        <v>1600</v>
      </c>
      <c r="G54" s="30">
        <v>6</v>
      </c>
      <c r="H54" s="31" t="s">
        <v>78</v>
      </c>
      <c r="I54" s="32">
        <v>6</v>
      </c>
      <c r="J54" s="33">
        <v>3</v>
      </c>
      <c r="K54" s="32">
        <v>5</v>
      </c>
      <c r="L54" s="33">
        <v>2</v>
      </c>
      <c r="M54" s="32">
        <v>6</v>
      </c>
      <c r="N54" s="33">
        <v>4</v>
      </c>
      <c r="O54" s="29">
        <v>3.9999999999999898</v>
      </c>
      <c r="P54" s="29">
        <v>0</v>
      </c>
      <c r="Q54" s="35">
        <v>444</v>
      </c>
      <c r="R54" s="35">
        <v>172</v>
      </c>
      <c r="S54" s="37">
        <v>2</v>
      </c>
      <c r="T54" s="61">
        <v>-2.5</v>
      </c>
      <c r="U54" s="29">
        <v>2.2999999999999998</v>
      </c>
      <c r="V54" s="29">
        <v>0.19999999999999599</v>
      </c>
      <c r="W54" s="39" t="s">
        <v>79</v>
      </c>
      <c r="X54" s="40">
        <v>110</v>
      </c>
      <c r="Y54" s="29">
        <v>126</v>
      </c>
      <c r="Z54" s="87">
        <v>42</v>
      </c>
      <c r="AA54" s="26" t="s">
        <v>230</v>
      </c>
      <c r="AB54" s="41" t="s">
        <v>32</v>
      </c>
      <c r="AC54" s="42" t="str">
        <f>"" &amp; IF(AND(S54&lt;=-1.5,NOT(ISBLANK(AQ54))),"Z","")</f>
        <v/>
      </c>
      <c r="AD54" s="43" t="str">
        <f>IF(AND(ISNUMBER(BD54),VALUE(BD54)&gt;=3,VALUE(T54)&gt;=-0.5),IF(AND(VALUE(Q54)&gt;=94,VALUE(Q54)&lt;444), IF(VALUE(P54)&gt;=2,"***","**"),"*"),"")</f>
        <v/>
      </c>
      <c r="AE54" s="44"/>
      <c r="AF54" s="45"/>
      <c r="AG54" s="63" t="str">
        <f>IF(OR(F54&lt;1401,F54&gt;=1600),IF(AND(OR(AB54="*",AB54="***",AB54="E*",AB54="E***"),P54&gt;=2,T54&gt;-2.1),IF(AND(ISNUMBER(BD54),VALUE(BD54)&gt;2),"**","*"),""),"")</f>
        <v/>
      </c>
      <c r="AH54" s="30">
        <v>6</v>
      </c>
      <c r="AI54" s="47">
        <v>110</v>
      </c>
      <c r="AJ54" s="48" t="str">
        <f>IF(AND(S54&gt;=2,T54&gt;=0),IF(AND(ISNUMBER(BD54),VALUE(BD54)&gt;=3),IF(LEN(AQ54)&gt;0,"***","**"),"*"),"")</f>
        <v/>
      </c>
      <c r="AK54" s="42" t="str">
        <f>IF(AND(S54&gt;=3,AND(OR(AND(I54&lt;=7,I54-K54&gt;=3),AND(K54&lt;=7,K54-M54&gt;=3)),N54&lt;=4)),6,IF(S54&gt;=3,"3T",IF(AND(OR(AND(I54&lt;=7,I54-K54&gt;=3),AND(K54&lt;=7,K54-M54&gt;=3)),N54&lt;=4),"3P","")))</f>
        <v/>
      </c>
      <c r="AL54" s="46" t="str">
        <f>IF(OR(K54-M54&gt;=5,T54&gt;4.9,AND(K54-M54&gt;=1,T54&gt;5)),IF(P54&lt;-3,"***",IF(P54&lt;0,"**","*")),"")</f>
        <v/>
      </c>
      <c r="AM54" s="40">
        <v>110</v>
      </c>
      <c r="AN54" s="49" t="str">
        <f>CONCATENATE(IF(AND(OR(M54=1,M54=2,M54=3,M54=4),Q54&gt;=97.5),"G",IF(OR(AND(N54&lt;=3,M54&lt;8,T54&gt;-1.6,Q54&gt;=95,Q54&lt;300),AND(OR(M54=1,M54=2,M54=3),Q54&lt;97.5)),"GR","")),"*")</f>
        <v>*</v>
      </c>
      <c r="AO54" s="29">
        <v>0</v>
      </c>
      <c r="AP54" s="28"/>
      <c r="AQ54" s="28"/>
      <c r="AR54" s="28"/>
      <c r="AS54" s="28"/>
      <c r="AT54" s="50" t="str">
        <f>IF(LEN(AN54)&gt;0,IF(AL54="**","$",IF(AL54="***",IF(LEN(AQ54)&gt;0,"$$$","$$"), "")), "")</f>
        <v/>
      </c>
      <c r="AU54" s="48" t="str">
        <f>CONCATENATE(IF(LEN(AN54)&gt;0,IF(AND(AD54="**",AB54="*"),IF(LEN(AQ54)&gt;0,"$$$","$$"),IF(AJ54="***","$$$",IF(AND(AJ54="**",AB54="*"),"$$",IF(AND(OR(AD54="**",AD54="***"),LEN(AQ54)&gt;0),"$$","")))),IF(AND(OR(AD54="**",AD54="***"),LEN(AQ54)&gt;0),"$$","")),IF(AND(T54&lt;2,AQ54="#"),"#",""))</f>
        <v/>
      </c>
      <c r="AV54" s="48" t="str">
        <f>IF(LEN(AN54)&gt;0,IF(AG54="**","$$",IF(AG54="***","$$$",IF(AD54="***",IF(OR(AB54="***",LEN(AQ54)&gt;0),"$$$",""),""))),"")</f>
        <v/>
      </c>
      <c r="AW54" s="26" t="s">
        <v>78</v>
      </c>
      <c r="AX54" s="64">
        <v>23</v>
      </c>
      <c r="AY54" s="52">
        <v>1168</v>
      </c>
      <c r="AZ54" s="24" t="s">
        <v>1098</v>
      </c>
      <c r="BA54" s="29">
        <v>74.5</v>
      </c>
      <c r="BB54" s="53">
        <v>66.5</v>
      </c>
      <c r="BC54" s="54" t="s">
        <v>2270</v>
      </c>
      <c r="BD54" s="29">
        <v>2</v>
      </c>
      <c r="BE54" s="55"/>
      <c r="BF54" s="55"/>
      <c r="BG54" s="55"/>
      <c r="BH54" s="55"/>
      <c r="BI54" s="190" t="s">
        <v>1676</v>
      </c>
      <c r="BJ54" s="68" t="s">
        <v>1677</v>
      </c>
      <c r="BK54" s="68" t="s">
        <v>1662</v>
      </c>
      <c r="BL54" s="68" t="s">
        <v>1663</v>
      </c>
      <c r="BM54" s="68" t="s">
        <v>1678</v>
      </c>
      <c r="BN54" s="68" t="s">
        <v>1664</v>
      </c>
      <c r="BO54" s="17"/>
      <c r="BP54" s="29">
        <v>126</v>
      </c>
      <c r="BQ54" s="29">
        <v>0</v>
      </c>
      <c r="BR54" s="56">
        <v>98.15</v>
      </c>
      <c r="BS54" s="57" t="s">
        <v>223</v>
      </c>
      <c r="BT54" s="26"/>
      <c r="BU54" s="26"/>
      <c r="BV54" s="26"/>
      <c r="BW54" s="26" t="s">
        <v>79</v>
      </c>
      <c r="BX54" s="17"/>
      <c r="BY54" s="17"/>
      <c r="BZ54" s="49" t="str">
        <f>IF(AND(S54&gt;=3,AND(OR(AND(I54&lt;=7,I54-K54&gt;=3),AND(K54&lt;=7,K54-M54&gt;=3)),N54&lt;=4)),6,IF(S54&gt;=3,"3T",IF(AND(OR(AND(I54&lt;=7,I54-K54&gt;=3),AND(K54&lt;=7,K54-M54&gt;=3)),N54&lt;=4),"3P","")))</f>
        <v/>
      </c>
    </row>
    <row r="55" spans="1:78" ht="46.5" x14ac:dyDescent="0.25">
      <c r="A55" s="26" t="s">
        <v>2251</v>
      </c>
      <c r="B55" s="112" t="s">
        <v>403</v>
      </c>
      <c r="C55" s="27" t="s">
        <v>862</v>
      </c>
      <c r="D55" s="28"/>
      <c r="E55" s="28"/>
      <c r="F55" s="29">
        <v>1800</v>
      </c>
      <c r="G55" s="30">
        <v>9</v>
      </c>
      <c r="H55" s="31" t="s">
        <v>6</v>
      </c>
      <c r="I55" s="59">
        <v>2</v>
      </c>
      <c r="J55" s="33">
        <v>3</v>
      </c>
      <c r="K55" s="70">
        <v>2</v>
      </c>
      <c r="L55" s="71">
        <v>1</v>
      </c>
      <c r="M55" s="59">
        <v>1</v>
      </c>
      <c r="N55" s="33">
        <v>0</v>
      </c>
      <c r="O55" s="29">
        <v>4.45</v>
      </c>
      <c r="P55" s="38">
        <v>6.6000000000000201</v>
      </c>
      <c r="Q55" s="36">
        <v>106.120100221266</v>
      </c>
      <c r="R55" s="36">
        <v>3.0600501106329099</v>
      </c>
      <c r="S55" s="37">
        <v>2</v>
      </c>
      <c r="T55" s="38">
        <v>1</v>
      </c>
      <c r="U55" s="29">
        <v>-2.3500000000000099</v>
      </c>
      <c r="V55" s="38">
        <v>-1.55000000000001</v>
      </c>
      <c r="W55" s="39"/>
      <c r="X55" s="40">
        <v>110</v>
      </c>
      <c r="Y55" s="72">
        <v>130</v>
      </c>
      <c r="Z55" s="111">
        <v>12</v>
      </c>
      <c r="AA55" s="77">
        <v>8</v>
      </c>
      <c r="AB55" s="41" t="s">
        <v>92</v>
      </c>
      <c r="AC55" s="42" t="str">
        <f>"i" &amp; IF(AND(S55&lt;=-1.5,NOT(ISBLANK(AQ55))),"Z","")</f>
        <v>i</v>
      </c>
      <c r="AD55" s="43" t="str">
        <f>IF(AND(ISNUMBER(BD55),VALUE(BD55)&gt;=3,VALUE(T55)&gt;=-0.5),IF(AND(VALUE(Q55)&gt;=94,VALUE(Q55)&lt;444), IF(VALUE(P55)&gt;=2,"***","**"),"*"),"")</f>
        <v/>
      </c>
      <c r="AE55" s="44"/>
      <c r="AF55" s="45" t="s">
        <v>93</v>
      </c>
      <c r="AG55" s="46" t="str">
        <f>IF(OR(F55&lt;1401,F55&gt;=1600),IF(AND(OR(AB55="*",AB55="***",AB55="E*",AB55="E***"),P55&gt;=2,T55&gt;-2.1),IF(AND(ISNUMBER(BD55),VALUE(BD55)&gt;2),"**","*"),""),"")</f>
        <v>*</v>
      </c>
      <c r="AH55" s="30">
        <v>9</v>
      </c>
      <c r="AI55" s="47">
        <v>110</v>
      </c>
      <c r="AJ55" s="43" t="str">
        <f>IF(AND(S55&gt;=2,T55&gt;=0),IF(AND(ISNUMBER(BD55),VALUE(BD55)&gt;=3),IF(LEN(AQ55)&gt;0,"***","**"),"*"),"")</f>
        <v>*</v>
      </c>
      <c r="AK55" s="42" t="str">
        <f>IF(AND(S55&gt;=3,AND(OR(AND(I55&lt;=7,I55-K55&gt;=3),AND(K55&lt;=7,K55-M55&gt;=3)),N55&lt;=4)),6,IF(S55&gt;=3,"3T",IF(AND(OR(AND(I55&lt;=7,I55-K55&gt;=3),AND(K55&lt;=7,K55-M55&gt;=3)),N55&lt;=4),"3P","")))</f>
        <v/>
      </c>
      <c r="AL55" s="46" t="str">
        <f>IF(OR(K55-M55&gt;=5,T55&gt;4.9,AND(K55-M55&gt;=1,T55&gt;5)),IF(P55&lt;-3,"***",IF(P55&lt;0,"**","*")),"")</f>
        <v/>
      </c>
      <c r="AM55" s="40">
        <v>110</v>
      </c>
      <c r="AN55" s="103" t="str">
        <f>IF(AND(OR(M55=1,M55=2,M55=3,M55=4),Q55&gt;=97.5),"G",IF(OR(AND(N55&lt;=3,M55&lt;8,T55&gt;-1.6,Q55&gt;=95,Q55&lt;300),AND(OR(M55=1,M55=2,M55=3),Q55&lt;97.5)),"GR",""))</f>
        <v>G</v>
      </c>
      <c r="AO55" s="29">
        <v>0</v>
      </c>
      <c r="AP55" s="28"/>
      <c r="AQ55" s="28"/>
      <c r="AR55" s="28"/>
      <c r="AS55" s="28"/>
      <c r="AT55" s="50" t="str">
        <f>IF(LEN(AN55)&gt;0,IF(AL55="**","$",IF(AL55="***",IF(LEN(AQ55)&gt;0,"$$$","$$"), "")), "")</f>
        <v/>
      </c>
      <c r="AU55" s="48" t="str">
        <f>CONCATENATE(IF(LEN(AN55)&gt;0,IF(AND(AD55="**",AB55="*"),IF(LEN(AQ55)&gt;0,"$$$","$$"),IF(AJ55="***","$$$",IF(AND(AJ55="**",AB55="*"),"$$",IF(AND(OR(AD55="**",AD55="***"),LEN(AQ55)&gt;0),"$$","")))),IF(AND(OR(AD55="**",AD55="***"),LEN(AQ55)&gt;0),"$$","")),IF(AND(T55&lt;2,AQ55="#"),"#",""))</f>
        <v/>
      </c>
      <c r="AV55" s="48" t="str">
        <f>IF(LEN(AN55)&gt;0,IF(AG55="**","$$",IF(AG55="***","$$$",IF(AD55="***",IF(OR(AB55="***",LEN(AQ55)&gt;0),"$$$",""),""))),"")</f>
        <v/>
      </c>
      <c r="AW55" s="26" t="s">
        <v>6</v>
      </c>
      <c r="AX55" s="74">
        <v>7</v>
      </c>
      <c r="AY55" s="52">
        <v>1165</v>
      </c>
      <c r="AZ55" s="24" t="s">
        <v>1098</v>
      </c>
      <c r="BA55" s="29">
        <v>98</v>
      </c>
      <c r="BB55" s="134">
        <v>99.066666666666706</v>
      </c>
      <c r="BC55" s="54" t="s">
        <v>2271</v>
      </c>
      <c r="BD55" s="29">
        <v>2</v>
      </c>
      <c r="BE55" s="100">
        <v>22.2222222222222</v>
      </c>
      <c r="BF55" s="101">
        <v>43.795620437956202</v>
      </c>
      <c r="BG55" s="102">
        <v>9</v>
      </c>
      <c r="BH55" s="102">
        <v>137</v>
      </c>
      <c r="BI55" s="190" t="s">
        <v>2272</v>
      </c>
      <c r="BJ55" s="68" t="s">
        <v>1922</v>
      </c>
      <c r="BK55" s="68" t="s">
        <v>1707</v>
      </c>
      <c r="BL55" s="68" t="s">
        <v>2273</v>
      </c>
      <c r="BM55" s="68" t="s">
        <v>2220</v>
      </c>
      <c r="BN55" s="68"/>
      <c r="BO55" s="17"/>
      <c r="BP55" s="29">
        <v>130</v>
      </c>
      <c r="BQ55" s="29">
        <v>0</v>
      </c>
      <c r="BR55" s="56">
        <v>98.5</v>
      </c>
      <c r="BS55" s="76" t="s">
        <v>432</v>
      </c>
      <c r="BT55" s="26"/>
      <c r="BU55" s="26"/>
      <c r="BV55" s="26"/>
      <c r="BW55" s="26"/>
      <c r="BX55" s="17"/>
      <c r="BY55" s="17"/>
      <c r="BZ55" s="49" t="str">
        <f>IF(AND(S55&gt;=3,AND(OR(AND(I55&lt;=7,I55-K55&gt;=3),AND(K55&lt;=7,K55-M55&gt;=3)),N55&lt;=4)),6,IF(S55&gt;=3,"3T",IF(AND(OR(AND(I55&lt;=7,I55-K55&gt;=3),AND(K55&lt;=7,K55-M55&gt;=3)),N55&lt;=4),"3P","")))</f>
        <v/>
      </c>
    </row>
    <row r="56" spans="1:78" ht="18.75" customHeight="1" x14ac:dyDescent="0.25">
      <c r="A56" s="17"/>
      <c r="B56" s="164" t="s">
        <v>1098</v>
      </c>
      <c r="C56" s="164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65" t="s">
        <v>808</v>
      </c>
      <c r="R56" s="165"/>
      <c r="S56" s="17"/>
      <c r="T56" s="121" t="s">
        <v>510</v>
      </c>
      <c r="U56" s="17"/>
      <c r="V56" s="17"/>
      <c r="W56" s="17"/>
      <c r="X56" s="91">
        <v>115</v>
      </c>
      <c r="Y56" s="113" t="s">
        <v>478</v>
      </c>
      <c r="Z56" s="111">
        <v>23</v>
      </c>
      <c r="AA56" s="104">
        <v>2</v>
      </c>
      <c r="AB56" s="17"/>
      <c r="AC56" s="17"/>
      <c r="AD56" s="17"/>
      <c r="AE56" s="17"/>
      <c r="AF56" s="17"/>
      <c r="AG56" s="17"/>
      <c r="AH56" s="17"/>
      <c r="AI56" s="91">
        <v>115</v>
      </c>
      <c r="AJ56" s="17"/>
      <c r="AK56" s="17"/>
      <c r="AL56" s="17"/>
      <c r="AM56" s="91">
        <v>115</v>
      </c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4">
        <v>26</v>
      </c>
      <c r="AY56" s="95">
        <v>1175</v>
      </c>
      <c r="AZ56" s="17"/>
      <c r="BA56" s="17"/>
      <c r="BB56" s="17"/>
      <c r="BC56" s="17"/>
      <c r="BD56" s="17"/>
      <c r="BE56" s="17"/>
      <c r="BF56" s="17"/>
      <c r="BG56" s="17"/>
      <c r="BH56" s="17"/>
      <c r="BI56" s="187"/>
      <c r="BJ56" s="17"/>
      <c r="BK56" s="17"/>
      <c r="BL56" s="17"/>
      <c r="BM56" s="17"/>
      <c r="BN56" s="17"/>
      <c r="BO56" s="17"/>
      <c r="BP56" s="113" t="s">
        <v>478</v>
      </c>
      <c r="BQ56" s="17"/>
      <c r="BR56" s="17"/>
      <c r="BS56" s="17"/>
      <c r="BT56" s="17"/>
      <c r="BU56" s="17"/>
      <c r="BV56" s="17"/>
      <c r="BW56" s="17"/>
      <c r="BX56" s="29">
        <v>0</v>
      </c>
      <c r="BY56" s="26" t="s">
        <v>149</v>
      </c>
      <c r="BZ56" s="17"/>
    </row>
    <row r="57" spans="1:78" x14ac:dyDescent="0.25">
      <c r="A57" s="17"/>
      <c r="B57" s="164"/>
      <c r="C57" s="164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68" t="s">
        <v>2274</v>
      </c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  <c r="AK57" s="168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67"/>
      <c r="AY57" s="96" t="s">
        <v>762</v>
      </c>
      <c r="AZ57" s="17"/>
      <c r="BA57" s="17"/>
      <c r="BB57" s="17"/>
      <c r="BC57" s="17"/>
      <c r="BD57" s="17"/>
      <c r="BE57" s="17"/>
      <c r="BF57" s="17"/>
      <c r="BG57" s="17"/>
      <c r="BH57" s="17"/>
      <c r="BI57" s="18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</row>
    <row r="58" spans="1:78" ht="30" customHeight="1" x14ac:dyDescent="0.25">
      <c r="A58" s="163" t="s">
        <v>2275</v>
      </c>
      <c r="B58" s="153"/>
      <c r="C58" s="153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  <c r="AA58" s="153"/>
      <c r="AB58" s="153"/>
      <c r="AC58" s="153"/>
      <c r="AD58" s="153"/>
      <c r="AE58" s="153"/>
      <c r="AF58" s="153"/>
      <c r="AG58" s="153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153"/>
      <c r="AU58" s="153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  <c r="BN58" s="153"/>
      <c r="BO58" s="153"/>
      <c r="BP58" s="153"/>
      <c r="BQ58" s="153"/>
      <c r="BR58" s="153"/>
      <c r="BS58" s="153"/>
      <c r="BT58" s="153"/>
      <c r="BU58" s="153"/>
      <c r="BV58" s="153"/>
      <c r="BW58" s="153"/>
      <c r="BX58" s="153"/>
      <c r="BY58" s="17"/>
      <c r="BZ58" s="17"/>
    </row>
    <row r="59" spans="1:78" x14ac:dyDescent="0.25">
      <c r="A59" s="18" t="s">
        <v>1</v>
      </c>
      <c r="B59" s="18" t="s">
        <v>2</v>
      </c>
      <c r="C59" s="18" t="s">
        <v>3</v>
      </c>
      <c r="D59" s="19"/>
      <c r="E59" s="19"/>
      <c r="F59" s="18" t="s">
        <v>4</v>
      </c>
      <c r="G59" s="20" t="s">
        <v>5</v>
      </c>
      <c r="H59" s="21" t="s">
        <v>6</v>
      </c>
      <c r="I59" s="154" t="s">
        <v>7</v>
      </c>
      <c r="J59" s="155"/>
      <c r="K59" s="155"/>
      <c r="L59" s="155"/>
      <c r="M59" s="155"/>
      <c r="N59" s="155"/>
      <c r="O59" s="21" t="s">
        <v>8</v>
      </c>
      <c r="P59" s="21" t="s">
        <v>9</v>
      </c>
      <c r="Q59" s="22" t="s">
        <v>10</v>
      </c>
      <c r="R59" s="22" t="s">
        <v>11</v>
      </c>
      <c r="S59" s="21" t="s">
        <v>12</v>
      </c>
      <c r="T59" s="21" t="s">
        <v>13</v>
      </c>
      <c r="U59" s="21" t="s">
        <v>14</v>
      </c>
      <c r="V59" s="21" t="s">
        <v>15</v>
      </c>
      <c r="W59" s="23" t="s">
        <v>16</v>
      </c>
      <c r="X59" s="21" t="s">
        <v>17</v>
      </c>
      <c r="Y59" s="21" t="s">
        <v>18</v>
      </c>
      <c r="Z59" s="21" t="s">
        <v>19</v>
      </c>
      <c r="AA59" s="21" t="s">
        <v>20</v>
      </c>
      <c r="AB59" s="21" t="s">
        <v>21</v>
      </c>
      <c r="AC59" s="21" t="s">
        <v>22</v>
      </c>
      <c r="AD59" s="21" t="s">
        <v>23</v>
      </c>
      <c r="AE59" s="21" t="s">
        <v>24</v>
      </c>
      <c r="AF59" s="21" t="s">
        <v>25</v>
      </c>
      <c r="AG59" s="21" t="s">
        <v>26</v>
      </c>
      <c r="AH59" s="21" t="s">
        <v>5</v>
      </c>
      <c r="AI59" s="21" t="s">
        <v>17</v>
      </c>
      <c r="AJ59" s="21" t="s">
        <v>27</v>
      </c>
      <c r="AK59" s="21" t="s">
        <v>28</v>
      </c>
      <c r="AL59" s="21" t="s">
        <v>29</v>
      </c>
      <c r="AM59" s="21" t="s">
        <v>17</v>
      </c>
      <c r="AN59" s="21" t="s">
        <v>30</v>
      </c>
      <c r="AO59" s="21" t="s">
        <v>31</v>
      </c>
      <c r="AP59" s="21" t="s">
        <v>32</v>
      </c>
      <c r="AQ59" s="21" t="s">
        <v>33</v>
      </c>
      <c r="AR59" s="21" t="s">
        <v>34</v>
      </c>
      <c r="AS59" s="21" t="s">
        <v>35</v>
      </c>
      <c r="AT59" s="21" t="s">
        <v>36</v>
      </c>
      <c r="AU59" s="21" t="s">
        <v>37</v>
      </c>
      <c r="AV59" s="21" t="s">
        <v>38</v>
      </c>
      <c r="AW59" s="21" t="s">
        <v>6</v>
      </c>
      <c r="AX59" s="21" t="s">
        <v>39</v>
      </c>
      <c r="AY59" s="21" t="s">
        <v>40</v>
      </c>
      <c r="AZ59" s="24" t="s">
        <v>41</v>
      </c>
      <c r="BA59" s="21" t="s">
        <v>42</v>
      </c>
      <c r="BB59" s="21" t="s">
        <v>43</v>
      </c>
      <c r="BC59" s="21" t="s">
        <v>44</v>
      </c>
      <c r="BD59" s="21" t="s">
        <v>45</v>
      </c>
      <c r="BE59" s="21" t="s">
        <v>46</v>
      </c>
      <c r="BF59" s="21" t="s">
        <v>47</v>
      </c>
      <c r="BG59" s="21" t="s">
        <v>48</v>
      </c>
      <c r="BH59" s="21" t="s">
        <v>49</v>
      </c>
      <c r="BI59" s="186"/>
      <c r="BJ59" s="25"/>
      <c r="BK59" s="25"/>
      <c r="BL59" s="25"/>
      <c r="BM59" s="25"/>
      <c r="BN59" s="25"/>
      <c r="BO59" s="25"/>
      <c r="BP59" s="21" t="s">
        <v>18</v>
      </c>
      <c r="BQ59" s="21" t="s">
        <v>31</v>
      </c>
      <c r="BR59" s="21" t="s">
        <v>50</v>
      </c>
      <c r="BS59" s="21" t="s">
        <v>51</v>
      </c>
      <c r="BT59" s="25"/>
      <c r="BU59" s="25"/>
      <c r="BV59" s="21" t="s">
        <v>24</v>
      </c>
      <c r="BW59" s="21" t="s">
        <v>16</v>
      </c>
      <c r="BX59" s="21" t="s">
        <v>52</v>
      </c>
      <c r="BY59" s="21" t="s">
        <v>53</v>
      </c>
      <c r="BZ59" s="21" t="s">
        <v>28</v>
      </c>
    </row>
    <row r="60" spans="1:78" ht="46.5" x14ac:dyDescent="0.25">
      <c r="A60" s="26" t="s">
        <v>2276</v>
      </c>
      <c r="B60" s="26" t="s">
        <v>206</v>
      </c>
      <c r="C60" s="27" t="s">
        <v>1704</v>
      </c>
      <c r="D60" s="28"/>
      <c r="E60" s="28"/>
      <c r="F60" s="29">
        <v>1800</v>
      </c>
      <c r="G60" s="30">
        <v>12</v>
      </c>
      <c r="H60" s="31" t="s">
        <v>6</v>
      </c>
      <c r="I60" s="70">
        <v>2</v>
      </c>
      <c r="J60" s="71">
        <v>1</v>
      </c>
      <c r="K60" s="59">
        <v>4</v>
      </c>
      <c r="L60" s="33">
        <v>1</v>
      </c>
      <c r="M60" s="59">
        <v>3</v>
      </c>
      <c r="N60" s="33">
        <v>3</v>
      </c>
      <c r="O60" s="29">
        <v>2.9000000000000301</v>
      </c>
      <c r="P60" s="29">
        <v>0</v>
      </c>
      <c r="Q60" s="35">
        <v>444</v>
      </c>
      <c r="R60" s="35">
        <v>172</v>
      </c>
      <c r="S60" s="37">
        <v>0</v>
      </c>
      <c r="T60" s="61">
        <v>-1.75</v>
      </c>
      <c r="U60" s="29">
        <v>0.94999999999998896</v>
      </c>
      <c r="V60" s="29">
        <v>-0.44999999999999901</v>
      </c>
      <c r="W60" s="39" t="s">
        <v>79</v>
      </c>
      <c r="X60" s="40">
        <v>85</v>
      </c>
      <c r="Y60" s="72">
        <v>126</v>
      </c>
      <c r="Z60" s="17"/>
      <c r="AA60" s="26" t="s">
        <v>252</v>
      </c>
      <c r="AB60" s="41" t="s">
        <v>101</v>
      </c>
      <c r="AC60" s="42" t="str">
        <f>"" &amp; IF(AND(S60&lt;=-1.5,NOT(ISBLANK(AQ60))),"Z","")</f>
        <v/>
      </c>
      <c r="AD60" s="43" t="str">
        <f>IF(AND(ISNUMBER(BD60),VALUE(BD60)&gt;=3,VALUE(T60)&gt;=-0.5),IF(AND(VALUE(Q60)&gt;=94,VALUE(Q60)&lt;444), IF(VALUE(P60)&gt;=2,"***","**"),"*"),"")</f>
        <v/>
      </c>
      <c r="AE60" s="44"/>
      <c r="AF60" s="45"/>
      <c r="AG60" s="63" t="str">
        <f>IF(OR(F60&lt;1401,F60&gt;=1600),IF(AND(OR(AB60="*",AB60="***",AB60="E*",AB60="E***"),P60&gt;=2,T60&gt;-2.1),IF(AND(ISNUMBER(BD60),VALUE(BD60)&gt;2),"**","*"),""),"")</f>
        <v/>
      </c>
      <c r="AH60" s="30">
        <v>12</v>
      </c>
      <c r="AI60" s="47">
        <v>85</v>
      </c>
      <c r="AJ60" s="48" t="str">
        <f>IF(AND(S60&gt;=2,T60&gt;=0),IF(AND(ISNUMBER(BD60),VALUE(BD60)&gt;=3),IF(LEN(AQ60)&gt;0,"***","**"),"*"),"")</f>
        <v/>
      </c>
      <c r="AK60" s="42" t="str">
        <f>IF(AND(S60&gt;=3,AND(OR(AND(I60&lt;=7,I60-K60&gt;=3),AND(K60&lt;=7,K60-M60&gt;=3)),N60&lt;=4)),6,IF(S60&gt;=3,"3T",IF(AND(OR(AND(I60&lt;=7,I60-K60&gt;=3),AND(K60&lt;=7,K60-M60&gt;=3)),N60&lt;=4),"3P","")))</f>
        <v/>
      </c>
      <c r="AL60" s="46" t="str">
        <f>IF(OR(K60-M60&gt;=5,T60&gt;4.9,AND(K60-M60&gt;=1,T60&gt;5)),IF(P60&lt;-3,"***",IF(P60&lt;0,"**","*")),"")</f>
        <v/>
      </c>
      <c r="AM60" s="40">
        <v>85</v>
      </c>
      <c r="AN60" s="137" t="str">
        <f>CONCATENATE(IF(AND(OR(M60=1,M60=2,M60=3,M60=4),Q60&gt;=97.5),"G",IF(OR(AND(N60&lt;=3,M60&lt;8,T60&gt;-1.6,Q60&gt;=95,Q60&lt;300),AND(OR(M60=1,M60=2,M60=3),Q60&lt;97.5)),"GR","")),"*")</f>
        <v>G*</v>
      </c>
      <c r="AO60" s="29">
        <v>0</v>
      </c>
      <c r="AP60" s="28"/>
      <c r="AQ60" s="28"/>
      <c r="AR60" s="28"/>
      <c r="AS60" s="28"/>
      <c r="AT60" s="50" t="str">
        <f>IF(LEN(AN60)&gt;0,IF(AL60="**","$",IF(AL60="***",IF(LEN(AQ60)&gt;0,"$$$","$$"), "")), "")</f>
        <v/>
      </c>
      <c r="AU60" s="48" t="str">
        <f>CONCATENATE(IF(LEN(AN60)&gt;0,IF(AND(AD60="**",AB60="*"),IF(LEN(AQ60)&gt;0,"$$$","$$"),IF(AJ60="***","$$$",IF(AND(AJ60="**",AB60="*"),"$$",IF(AND(OR(AD60="**",AD60="***"),LEN(AQ60)&gt;0),"$$","")))),IF(AND(OR(AD60="**",AD60="***"),LEN(AQ60)&gt;0),"$$","")),IF(AND(T60&lt;2,AQ60="#"),"#",""))</f>
        <v/>
      </c>
      <c r="AV60" s="48" t="str">
        <f>IF(LEN(AN60)&gt;0,IF(AG60="**","$$",IF(AG60="***","$$$",IF(AD60="***",IF(OR(AB60="***",LEN(AQ60)&gt;0),"$$$",""),""))),"")</f>
        <v/>
      </c>
      <c r="AW60" s="26" t="s">
        <v>6</v>
      </c>
      <c r="AX60" s="51">
        <v>7.9</v>
      </c>
      <c r="AY60" s="79">
        <v>1069</v>
      </c>
      <c r="AZ60" s="24" t="s">
        <v>59</v>
      </c>
      <c r="BA60" s="29">
        <v>84.5</v>
      </c>
      <c r="BB60" s="136">
        <v>69.5</v>
      </c>
      <c r="BC60" s="54" t="s">
        <v>2277</v>
      </c>
      <c r="BD60" s="29">
        <v>2</v>
      </c>
      <c r="BE60" s="55"/>
      <c r="BF60" s="55"/>
      <c r="BG60" s="55"/>
      <c r="BH60" s="55"/>
      <c r="BI60" s="188" t="s">
        <v>2278</v>
      </c>
      <c r="BJ60" s="68" t="s">
        <v>751</v>
      </c>
      <c r="BK60" s="69" t="s">
        <v>1692</v>
      </c>
      <c r="BL60" s="68" t="s">
        <v>1708</v>
      </c>
      <c r="BM60" s="68" t="s">
        <v>382</v>
      </c>
      <c r="BN60" s="68"/>
      <c r="BO60" s="17"/>
      <c r="BP60" s="29">
        <v>126</v>
      </c>
      <c r="BQ60" s="29">
        <v>0</v>
      </c>
      <c r="BR60" s="56">
        <v>99.6</v>
      </c>
      <c r="BS60" s="57" t="s">
        <v>631</v>
      </c>
      <c r="BT60" s="26"/>
      <c r="BU60" s="26"/>
      <c r="BV60" s="26"/>
      <c r="BW60" s="26" t="s">
        <v>79</v>
      </c>
      <c r="BX60" s="17"/>
      <c r="BY60" s="17"/>
      <c r="BZ60" s="49" t="str">
        <f>IF(AND(S60&gt;=3,AND(OR(AND(I60&lt;=7,I60-K60&gt;=3),AND(K60&lt;=7,K60-M60&gt;=3)),N60&lt;=4)),6,IF(S60&gt;=3,"3T",IF(AND(OR(AND(I60&lt;=7,I60-K60&gt;=3),AND(K60&lt;=7,K60-M60&gt;=3)),N60&lt;=4),"3P","")))</f>
        <v/>
      </c>
    </row>
    <row r="61" spans="1:78" ht="46.5" x14ac:dyDescent="0.25">
      <c r="A61" s="26" t="s">
        <v>2276</v>
      </c>
      <c r="B61" s="26" t="s">
        <v>62</v>
      </c>
      <c r="C61" s="27" t="s">
        <v>860</v>
      </c>
      <c r="D61" s="28"/>
      <c r="E61" s="28"/>
      <c r="F61" s="58">
        <v>2000</v>
      </c>
      <c r="G61" s="30">
        <v>12</v>
      </c>
      <c r="H61" s="31" t="s">
        <v>78</v>
      </c>
      <c r="I61" s="59">
        <v>5</v>
      </c>
      <c r="J61" s="33">
        <v>8</v>
      </c>
      <c r="K61" s="59">
        <v>11</v>
      </c>
      <c r="L61" s="33">
        <v>11</v>
      </c>
      <c r="M61" s="59">
        <v>12</v>
      </c>
      <c r="N61" s="33">
        <v>16</v>
      </c>
      <c r="O61" s="29">
        <v>8.1499999999999808</v>
      </c>
      <c r="P61" s="60">
        <v>0</v>
      </c>
      <c r="Q61" s="35">
        <v>444</v>
      </c>
      <c r="R61" s="35">
        <v>172</v>
      </c>
      <c r="S61" s="37">
        <v>-4</v>
      </c>
      <c r="T61" s="61">
        <v>-5.25</v>
      </c>
      <c r="U61" s="29">
        <v>-4.7000000000000099</v>
      </c>
      <c r="V61" s="60">
        <v>-8.9000000000000092</v>
      </c>
      <c r="W61" s="39" t="s">
        <v>79</v>
      </c>
      <c r="X61" s="40">
        <v>85</v>
      </c>
      <c r="Y61" s="29">
        <v>126</v>
      </c>
      <c r="Z61" s="29">
        <v>21</v>
      </c>
      <c r="AA61" s="26" t="s">
        <v>57</v>
      </c>
      <c r="AB61" s="41" t="s">
        <v>58</v>
      </c>
      <c r="AC61" s="42" t="str">
        <f>"" &amp; IF(AND(S61&lt;=-1.5,NOT(ISBLANK(AQ61))),"Z","")</f>
        <v/>
      </c>
      <c r="AD61" s="43" t="str">
        <f>IF(AND(ISNUMBER(BD61),VALUE(BD61)&gt;=3,VALUE(T61)&gt;=-0.5),IF(AND(VALUE(Q61)&gt;=94,VALUE(Q61)&lt;444), IF(VALUE(P61)&gt;=2,"***","**"),"*"),"")</f>
        <v/>
      </c>
      <c r="AE61" s="44"/>
      <c r="AF61" s="45"/>
      <c r="AG61" s="63" t="str">
        <f>IF(OR(F61&lt;1401,F61&gt;=1600),IF(AND(OR(AB61="*",AB61="***",AB61="E*",AB61="E***"),P61&gt;=2,T61&gt;-2.1),IF(AND(ISNUMBER(BD61),VALUE(BD61)&gt;2),"**","*"),""),"")</f>
        <v/>
      </c>
      <c r="AH61" s="30">
        <v>12</v>
      </c>
      <c r="AI61" s="47">
        <v>85</v>
      </c>
      <c r="AJ61" s="48" t="str">
        <f>IF(AND(S61&gt;=2,T61&gt;=0),IF(AND(ISNUMBER(BD61),VALUE(BD61)&gt;=3),IF(LEN(AQ61)&gt;0,"***","**"),"*"),"")</f>
        <v/>
      </c>
      <c r="AK61" s="42" t="str">
        <f>IF(AND(S61&gt;=3,AND(OR(AND(I61&lt;=7,I61-K61&gt;=3),AND(K61&lt;=7,K61-M61&gt;=3)),N61&lt;=4)),6,IF(S61&gt;=3,"3T",IF(AND(OR(AND(I61&lt;=7,I61-K61&gt;=3),AND(K61&lt;=7,K61-M61&gt;=3)),N61&lt;=4),"3P","")))</f>
        <v/>
      </c>
      <c r="AL61" s="46" t="str">
        <f>IF(OR(K61-M61&gt;=5,T61&gt;4.9,AND(K61-M61&gt;=1,T61&gt;5)),IF(P61&lt;-3,"***",IF(P61&lt;0,"**","*")),"")</f>
        <v/>
      </c>
      <c r="AM61" s="40">
        <v>85</v>
      </c>
      <c r="AN61" s="49" t="str">
        <f>CONCATENATE(IF(AND(OR(M61=1,M61=2,M61=3,M61=4),Q61&gt;=97.5),"G",IF(OR(AND(N61&lt;=3,M61&lt;8,T61&gt;-1.6,Q61&gt;=95,Q61&lt;300),AND(OR(M61=1,M61=2,M61=3),Q61&lt;97.5)),"GR","")),"*")</f>
        <v>*</v>
      </c>
      <c r="AO61" s="29">
        <v>-1</v>
      </c>
      <c r="AP61" s="28"/>
      <c r="AQ61" s="28"/>
      <c r="AR61" s="28"/>
      <c r="AS61" s="28"/>
      <c r="AT61" s="50" t="str">
        <f>IF(LEN(AN61)&gt;0,IF(AL61="**","$",IF(AL61="***",IF(LEN(AQ61)&gt;0,"$$$","$$"), "")), "")</f>
        <v/>
      </c>
      <c r="AU61" s="48" t="str">
        <f>CONCATENATE(IF(LEN(AN61)&gt;0,IF(AND(AD61="**",AB61="*"),IF(LEN(AQ61)&gt;0,"$$$","$$"),IF(AJ61="***","$$$",IF(AND(AJ61="**",AB61="*"),"$$",IF(AND(OR(AD61="**",AD61="***"),LEN(AQ61)&gt;0),"$$","")))),IF(AND(OR(AD61="**",AD61="***"),LEN(AQ61)&gt;0),"$$","")),IF(AND(T61&lt;2,AQ61="#"),"#",""))</f>
        <v/>
      </c>
      <c r="AV61" s="48" t="str">
        <f>IF(LEN(AN61)&gt;0,IF(AG61="**","$$",IF(AG61="***","$$$",IF(AD61="***",IF(OR(AB61="***",LEN(AQ61)&gt;0),"$$$",""),""))),"")</f>
        <v/>
      </c>
      <c r="AW61" s="26" t="s">
        <v>78</v>
      </c>
      <c r="AX61" s="51">
        <v>6.8</v>
      </c>
      <c r="AY61" s="52">
        <v>1053</v>
      </c>
      <c r="AZ61" s="24" t="s">
        <v>59</v>
      </c>
      <c r="BA61" s="29">
        <v>57</v>
      </c>
      <c r="BB61" s="66">
        <v>42</v>
      </c>
      <c r="BC61" s="54" t="s">
        <v>222</v>
      </c>
      <c r="BD61" s="29">
        <v>3</v>
      </c>
      <c r="BE61" s="55"/>
      <c r="BF61" s="55"/>
      <c r="BG61" s="55"/>
      <c r="BH61" s="55"/>
      <c r="BI61" s="189" t="s">
        <v>1710</v>
      </c>
      <c r="BJ61" s="68" t="s">
        <v>1711</v>
      </c>
      <c r="BK61" s="69" t="s">
        <v>1662</v>
      </c>
      <c r="BL61" s="68" t="s">
        <v>1712</v>
      </c>
      <c r="BM61" s="68" t="s">
        <v>1713</v>
      </c>
      <c r="BN61" s="68" t="s">
        <v>1714</v>
      </c>
      <c r="BO61" s="17"/>
      <c r="BP61" s="29">
        <v>126</v>
      </c>
      <c r="BQ61" s="29">
        <v>-1</v>
      </c>
      <c r="BR61" s="56">
        <v>104.65</v>
      </c>
      <c r="BS61" s="76" t="s">
        <v>126</v>
      </c>
      <c r="BT61" s="26"/>
      <c r="BU61" s="26"/>
      <c r="BV61" s="26"/>
      <c r="BW61" s="26" t="s">
        <v>79</v>
      </c>
      <c r="BX61" s="17"/>
      <c r="BY61" s="17"/>
      <c r="BZ61" s="49" t="str">
        <f>IF(AND(S61&gt;=3,AND(OR(AND(I61&lt;=7,I61-K61&gt;=3),AND(K61&lt;=7,K61-M61&gt;=3)),N61&lt;=4)),6,IF(S61&gt;=3,"3T",IF(AND(OR(AND(I61&lt;=7,I61-K61&gt;=3),AND(K61&lt;=7,K61-M61&gt;=3)),N61&lt;=4),"3P","")))</f>
        <v/>
      </c>
    </row>
    <row r="62" spans="1:78" ht="50.1" customHeight="1" x14ac:dyDescent="0.25">
      <c r="A62" s="162"/>
      <c r="B62" s="155"/>
      <c r="C62" s="155"/>
      <c r="D62" s="155"/>
      <c r="E62" s="155"/>
      <c r="F62" s="155"/>
      <c r="G62" s="155"/>
      <c r="H62" s="155"/>
      <c r="I62" s="155"/>
      <c r="J62" s="155"/>
      <c r="K62" s="155"/>
      <c r="L62" s="155"/>
      <c r="M62" s="155"/>
      <c r="N62" s="155"/>
      <c r="O62" s="155"/>
      <c r="P62" s="155"/>
      <c r="Q62" s="155"/>
      <c r="R62" s="155"/>
      <c r="S62" s="155"/>
      <c r="T62" s="155"/>
      <c r="U62" s="155"/>
      <c r="V62" s="155"/>
      <c r="W62" s="155"/>
      <c r="X62" s="155"/>
      <c r="Y62" s="155"/>
      <c r="Z62" s="155"/>
      <c r="AA62" s="155"/>
      <c r="AB62" s="155"/>
      <c r="AC62" s="155"/>
      <c r="AD62" s="155"/>
      <c r="AE62" s="155"/>
      <c r="AF62" s="155"/>
      <c r="AG62" s="155"/>
      <c r="AH62" s="155"/>
      <c r="AI62" s="155"/>
      <c r="AJ62" s="155"/>
      <c r="AK62" s="155"/>
      <c r="AL62" s="155"/>
      <c r="AM62" s="155"/>
      <c r="AN62" s="155"/>
      <c r="AO62" s="155"/>
      <c r="AP62" s="155"/>
      <c r="AQ62" s="155"/>
      <c r="AR62" s="155"/>
      <c r="AS62" s="155"/>
      <c r="AT62" s="155"/>
      <c r="AU62" s="155"/>
      <c r="AV62" s="155"/>
      <c r="AW62" s="155"/>
      <c r="AX62" s="155"/>
      <c r="AY62" s="155"/>
      <c r="AZ62" s="155"/>
      <c r="BA62" s="155"/>
      <c r="BB62" s="155"/>
      <c r="BC62" s="155"/>
      <c r="BD62" s="155"/>
      <c r="BE62" s="155"/>
      <c r="BF62" s="155"/>
      <c r="BG62" s="155"/>
      <c r="BH62" s="155"/>
      <c r="BI62" s="155"/>
      <c r="BJ62" s="155"/>
      <c r="BK62" s="155"/>
      <c r="BL62" s="155"/>
      <c r="BM62" s="155"/>
      <c r="BN62" s="155"/>
      <c r="BO62" s="155"/>
      <c r="BP62" s="155"/>
      <c r="BQ62" s="155"/>
      <c r="BR62" s="155"/>
      <c r="BS62" s="155"/>
      <c r="BT62" s="155"/>
      <c r="BU62" s="155"/>
      <c r="BV62" s="155"/>
      <c r="BW62" s="155"/>
      <c r="BX62" s="155"/>
      <c r="BY62" s="17"/>
      <c r="BZ62" s="49"/>
    </row>
    <row r="63" spans="1:78" ht="15" customHeight="1" x14ac:dyDescent="0.25">
      <c r="A63" s="154"/>
      <c r="B63" s="162"/>
      <c r="C63" s="162"/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62"/>
      <c r="AL63" s="162"/>
      <c r="AM63" s="162"/>
      <c r="AN63" s="162"/>
      <c r="AO63" s="162"/>
      <c r="AP63" s="162"/>
      <c r="AQ63" s="162"/>
      <c r="AR63" s="162"/>
      <c r="AS63" s="162"/>
      <c r="AT63" s="162"/>
      <c r="AU63" s="162"/>
      <c r="AV63" s="162"/>
      <c r="AW63" s="162"/>
      <c r="AX63" s="162"/>
      <c r="AY63" s="162"/>
      <c r="AZ63" s="162"/>
      <c r="BA63" s="162"/>
      <c r="BB63" s="162"/>
      <c r="BC63" s="162"/>
      <c r="BD63" s="162"/>
      <c r="BE63" s="162"/>
      <c r="BF63" s="162"/>
      <c r="BG63" s="162"/>
      <c r="BH63" s="162"/>
      <c r="BI63" s="162"/>
      <c r="BJ63" s="162"/>
      <c r="BK63" s="162"/>
      <c r="BL63" s="162"/>
      <c r="BM63" s="162"/>
      <c r="BN63" s="162"/>
      <c r="BO63" s="162"/>
      <c r="BP63" s="162"/>
      <c r="BQ63" s="162"/>
      <c r="BR63" s="162"/>
      <c r="BS63" s="162"/>
      <c r="BT63" s="162"/>
      <c r="BU63" s="162"/>
      <c r="BV63" s="162"/>
      <c r="BW63" s="162"/>
      <c r="BX63" s="162"/>
      <c r="BY63" s="17"/>
      <c r="BZ63" s="49"/>
    </row>
    <row r="64" spans="1:78" ht="46.5" x14ac:dyDescent="0.25">
      <c r="A64" s="26" t="s">
        <v>2276</v>
      </c>
      <c r="B64" s="26" t="s">
        <v>174</v>
      </c>
      <c r="C64" s="27" t="s">
        <v>212</v>
      </c>
      <c r="D64" s="28"/>
      <c r="E64" s="28"/>
      <c r="F64" s="58">
        <v>2000</v>
      </c>
      <c r="G64" s="80">
        <v>5</v>
      </c>
      <c r="H64" s="31" t="s">
        <v>78</v>
      </c>
      <c r="I64" s="32">
        <v>4</v>
      </c>
      <c r="J64" s="33">
        <v>3</v>
      </c>
      <c r="K64" s="32">
        <v>3</v>
      </c>
      <c r="L64" s="33">
        <v>1</v>
      </c>
      <c r="M64" s="32">
        <v>4</v>
      </c>
      <c r="N64" s="33">
        <v>0</v>
      </c>
      <c r="O64" s="29">
        <v>-1.7000000000000199</v>
      </c>
      <c r="P64" s="29">
        <v>0</v>
      </c>
      <c r="Q64" s="35">
        <v>444</v>
      </c>
      <c r="R64" s="35">
        <v>172</v>
      </c>
      <c r="S64" s="37">
        <v>2</v>
      </c>
      <c r="T64" s="38">
        <v>0.25</v>
      </c>
      <c r="U64" s="29">
        <v>2.1000000000000099</v>
      </c>
      <c r="V64" s="29">
        <v>2.2999999999999998</v>
      </c>
      <c r="W64" s="39"/>
      <c r="X64" s="40">
        <v>85</v>
      </c>
      <c r="Y64" s="72">
        <v>135</v>
      </c>
      <c r="Z64" s="87">
        <v>203</v>
      </c>
      <c r="AA64" s="26" t="s">
        <v>91</v>
      </c>
      <c r="AB64" s="41" t="s">
        <v>101</v>
      </c>
      <c r="AC64" s="42" t="str">
        <f>"" &amp; IF(AND(S64&lt;=-1.5,NOT(ISBLANK(AQ64))),"Z","")</f>
        <v/>
      </c>
      <c r="AD64" s="43" t="str">
        <f>IF(AND(ISNUMBER(BD64),VALUE(BD64)&gt;=3,VALUE(T64)&gt;=-0.5),IF(AND(VALUE(Q64)&gt;=94,VALUE(Q64)&lt;444), IF(VALUE(P64)&gt;=2,"***","**"),"*"),"")</f>
        <v/>
      </c>
      <c r="AE64" s="44"/>
      <c r="AF64" s="45"/>
      <c r="AG64" s="46" t="str">
        <f>IF(OR(F64&lt;1401,F64&gt;=1600),IF(AND(OR(AB64="*",AB64="***",AB64="E*",AB64="E***"),P64&gt;=2,T64&gt;-2.1),IF(AND(ISNUMBER(BD64),VALUE(BD64)&gt;2),"**","*"),""),"")</f>
        <v/>
      </c>
      <c r="AH64" s="30">
        <v>5</v>
      </c>
      <c r="AI64" s="47">
        <v>85</v>
      </c>
      <c r="AJ64" s="48" t="str">
        <f>IF(AND(S64&gt;=2,T64&gt;=0),IF(AND(ISNUMBER(BD64),VALUE(BD64)&gt;=3),IF(LEN(AQ64)&gt;0,"***","**"),"*"),"")</f>
        <v>*</v>
      </c>
      <c r="AK64" s="42" t="str">
        <f>IF(AND(S64&gt;=3,AND(OR(AND(I64&lt;=7,I64-K64&gt;=3),AND(K64&lt;=7,K64-M64&gt;=3)),N64&lt;=4)),6,IF(S64&gt;=3,"3T",IF(AND(OR(AND(I64&lt;=7,I64-K64&gt;=3),AND(K64&lt;=7,K64-M64&gt;=3)),N64&lt;=4),"3P","")))</f>
        <v/>
      </c>
      <c r="AL64" s="46" t="str">
        <f>IF(OR(K64-M64&gt;=5,T64&gt;4.9,AND(K64-M64&gt;=1,T64&gt;5)),IF(P64&lt;-3,"***",IF(P64&lt;0,"**","*")),"")</f>
        <v/>
      </c>
      <c r="AM64" s="40">
        <v>85</v>
      </c>
      <c r="AN64" s="81" t="str">
        <f>IF(AND(OR(M64=1,M64=2,M64=3,M64=4),Q64&gt;=97.5),"G",IF(OR(AND(N64&lt;=3,M64&lt;8,T64&gt;-1.6,Q64&gt;=95,Q64&lt;300),AND(OR(M64=1,M64=2,M64=3),Q64&lt;97.5)),"GR",""))</f>
        <v>G</v>
      </c>
      <c r="AO64" s="29">
        <v>1</v>
      </c>
      <c r="AP64" s="28"/>
      <c r="AQ64" s="28"/>
      <c r="AR64" s="28"/>
      <c r="AS64" s="28"/>
      <c r="AT64" s="50" t="str">
        <f>IF(LEN(AN64)&gt;0,IF(AL64="**","$",IF(AL64="***",IF(LEN(AQ64)&gt;0,"$$$","$$"), "")), "")</f>
        <v/>
      </c>
      <c r="AU64" s="48" t="str">
        <f>CONCATENATE(IF(LEN(AN64)&gt;0,IF(AND(AD64="**",AB64="*"),IF(LEN(AQ64)&gt;0,"$$$","$$"),IF(AJ64="***","$$$",IF(AND(AJ64="**",AB64="*"),"$$",IF(AND(OR(AD64="**",AD64="***"),LEN(AQ64)&gt;0),"$$","")))),IF(AND(OR(AD64="**",AD64="***"),LEN(AQ64)&gt;0),"$$","")),IF(AND(T64&lt;2,AQ64="#"),"#",""))</f>
        <v/>
      </c>
      <c r="AV64" s="48" t="str">
        <f>IF(LEN(AN64)&gt;0,IF(AG64="**","$$",IF(AG64="***","$$$",IF(AD64="***",IF(OR(AB64="***",LEN(AQ64)&gt;0),"$$$",""),""))),"")</f>
        <v/>
      </c>
      <c r="AW64" s="26" t="s">
        <v>78</v>
      </c>
      <c r="AX64" s="74">
        <v>2.2999999999999998</v>
      </c>
      <c r="AY64" s="79">
        <v>1072</v>
      </c>
      <c r="AZ64" s="24" t="s">
        <v>59</v>
      </c>
      <c r="BA64" s="29">
        <v>81</v>
      </c>
      <c r="BB64" s="66">
        <v>80</v>
      </c>
      <c r="BC64" s="54" t="s">
        <v>847</v>
      </c>
      <c r="BD64" s="29">
        <v>2</v>
      </c>
      <c r="BE64" s="55"/>
      <c r="BF64" s="55"/>
      <c r="BG64" s="55"/>
      <c r="BH64" s="55"/>
      <c r="BI64" s="190" t="s">
        <v>2279</v>
      </c>
      <c r="BJ64" s="68" t="s">
        <v>1922</v>
      </c>
      <c r="BK64" s="68" t="s">
        <v>2280</v>
      </c>
      <c r="BL64" s="68" t="s">
        <v>1920</v>
      </c>
      <c r="BM64" s="68" t="s">
        <v>2281</v>
      </c>
      <c r="BN64" s="68"/>
      <c r="BO64" s="17"/>
      <c r="BP64" s="29">
        <v>135</v>
      </c>
      <c r="BQ64" s="29">
        <v>1</v>
      </c>
      <c r="BR64" s="56">
        <v>97.35</v>
      </c>
      <c r="BS64" s="76" t="s">
        <v>117</v>
      </c>
      <c r="BT64" s="26"/>
      <c r="BU64" s="26"/>
      <c r="BV64" s="26"/>
      <c r="BW64" s="26"/>
      <c r="BX64" s="17"/>
      <c r="BY64" s="17"/>
      <c r="BZ64" s="49" t="str">
        <f>IF(AND(S64&gt;=3,AND(OR(AND(I64&lt;=7,I64-K64&gt;=3),AND(K64&lt;=7,K64-M64&gt;=3)),N64&lt;=4)),6,IF(S64&gt;=3,"3T",IF(AND(OR(AND(I64&lt;=7,I64-K64&gt;=3),AND(K64&lt;=7,K64-M64&gt;=3)),N64&lt;=4),"3P","")))</f>
        <v/>
      </c>
    </row>
    <row r="65" spans="1:78" ht="15" customHeight="1" x14ac:dyDescent="0.25">
      <c r="A65" s="154"/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  <c r="AA65" s="155"/>
      <c r="AB65" s="155"/>
      <c r="AC65" s="155"/>
      <c r="AD65" s="155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  <c r="BR65" s="155"/>
      <c r="BS65" s="155"/>
      <c r="BT65" s="155"/>
      <c r="BU65" s="155"/>
      <c r="BV65" s="155"/>
      <c r="BW65" s="155"/>
      <c r="BX65" s="155"/>
      <c r="BY65" s="17"/>
      <c r="BZ65" s="49"/>
    </row>
    <row r="66" spans="1:78" ht="46.5" x14ac:dyDescent="0.25">
      <c r="A66" s="26" t="s">
        <v>2276</v>
      </c>
      <c r="B66" s="26" t="s">
        <v>373</v>
      </c>
      <c r="C66" s="27" t="s">
        <v>731</v>
      </c>
      <c r="D66" s="28"/>
      <c r="E66" s="28"/>
      <c r="F66" s="29">
        <v>1800</v>
      </c>
      <c r="G66" s="30">
        <v>13</v>
      </c>
      <c r="H66" s="31" t="s">
        <v>78</v>
      </c>
      <c r="I66" s="59">
        <v>5</v>
      </c>
      <c r="J66" s="33">
        <v>4</v>
      </c>
      <c r="K66" s="70">
        <v>5</v>
      </c>
      <c r="L66" s="71">
        <v>2</v>
      </c>
      <c r="M66" s="59">
        <v>1</v>
      </c>
      <c r="N66" s="33">
        <v>0</v>
      </c>
      <c r="O66" s="29">
        <v>3.3500000000000099</v>
      </c>
      <c r="P66" s="29">
        <v>2.7999999999999901</v>
      </c>
      <c r="Q66" s="36">
        <v>103.679211966719</v>
      </c>
      <c r="R66" s="36">
        <v>1.8396059833595799</v>
      </c>
      <c r="S66" s="114">
        <v>2</v>
      </c>
      <c r="T66" s="38">
        <v>1.5</v>
      </c>
      <c r="U66" s="29">
        <v>-1.5</v>
      </c>
      <c r="V66" s="29">
        <v>-0.30000000000001098</v>
      </c>
      <c r="W66" s="39"/>
      <c r="X66" s="40">
        <v>86</v>
      </c>
      <c r="Y66" s="72">
        <v>115</v>
      </c>
      <c r="Z66" s="29">
        <v>21</v>
      </c>
      <c r="AA66" s="26" t="s">
        <v>100</v>
      </c>
      <c r="AB66" s="41" t="s">
        <v>101</v>
      </c>
      <c r="AC66" s="42" t="str">
        <f>"i" &amp; IF(AND(S66&lt;=-1.5,NOT(ISBLANK(AQ66))),"Z","")</f>
        <v>i</v>
      </c>
      <c r="AD66" s="43" t="str">
        <f>IF(AND(ISNUMBER(BD66),VALUE(BD66)&gt;=3,VALUE(T66)&gt;=-0.5),IF(AND(VALUE(Q66)&gt;=94,VALUE(Q66)&lt;444), IF(VALUE(P66)&gt;=2,"***","**"),"*"),"")</f>
        <v/>
      </c>
      <c r="AE66" s="48" t="str">
        <f>IF(AND(BD66&gt;2,OR(ISNUMBER(SEARCH("P",AA66)),ISNUMBER(SEARCH("EP",AA66)),ISNUMBER(SEARCH("E",AA66)))),"WP@",IF(BD66&gt;2,"W@",IF(OR(ISNUMBER(SEARCH("P",AA66)),ISNUMBER(SEARCH("EP",AA66)),ISNUMBER(SEARCH("E",AA66))),"P@","@")))</f>
        <v>P@</v>
      </c>
      <c r="AF66" s="45" t="s">
        <v>93</v>
      </c>
      <c r="AG66" s="46" t="str">
        <f>IF(OR(F66&lt;1401,F66&gt;=1600),IF(AND(OR(AB66="*",AB66="***",AB66="E*",AB66="E***"),P66&gt;=2,T66&gt;-2.1),IF(AND(ISNUMBER(BD66),VALUE(BD66)&gt;2),"**","*"),""),"")</f>
        <v>*</v>
      </c>
      <c r="AH66" s="30">
        <v>13</v>
      </c>
      <c r="AI66" s="47">
        <v>86</v>
      </c>
      <c r="AJ66" s="43" t="str">
        <f>IF(AND(S66&gt;=2,T66&gt;=0),IF(AND(ISNUMBER(BD66),VALUE(BD66)&gt;=3),IF(LEN(AQ66)&gt;0,"***","**"),"*"),"")</f>
        <v>*</v>
      </c>
      <c r="AK66" s="42" t="str">
        <f>IF(AND(S66&gt;=3,AND(OR(AND(I66&lt;=7,I66-K66&gt;=3),AND(K66&lt;=7,K66-M66&gt;=3)),N66&lt;=4)),6,IF(S66&gt;=3,"3T",IF(AND(OR(AND(I66&lt;=7,I66-K66&gt;=3),AND(K66&lt;=7,K66-M66&gt;=3)),N66&lt;=4),"3P","")))</f>
        <v>3P</v>
      </c>
      <c r="AL66" s="46" t="str">
        <f>IF(OR(K66-M66&gt;=5,T66&gt;4.9,AND(K66-M66&gt;=1,T66&gt;5)),IF(P66&lt;-3,"***",IF(P66&lt;0,"**","*")),"")</f>
        <v/>
      </c>
      <c r="AM66" s="40">
        <v>86</v>
      </c>
      <c r="AN66" s="135" t="str">
        <f>IF(AND(OR(M66=1,M66=2,M66=3,M66=4),Q66&gt;=97.5),"G",IF(OR(AND(N66&lt;=3,M66&lt;8,T66&gt;-1.6,Q66&gt;=95,Q66&lt;300),AND(OR(M66=1,M66=2,M66=3),Q66&lt;97.5)),"GR",""))</f>
        <v>G</v>
      </c>
      <c r="AO66" s="29">
        <v>0</v>
      </c>
      <c r="AP66" s="28"/>
      <c r="AQ66" s="28"/>
      <c r="AR66" s="28"/>
      <c r="AS66" s="28"/>
      <c r="AT66" s="50" t="str">
        <f>IF(LEN(AN66)&gt;0,IF(AL66="**","$",IF(AL66="***",IF(LEN(AQ66)&gt;0,"$$$","$$"), "")), "")</f>
        <v/>
      </c>
      <c r="AU66" s="48" t="str">
        <f>CONCATENATE(IF(LEN(AN66)&gt;0,IF(AND(AD66="**",AB66="*"),IF(LEN(AQ66)&gt;0,"$$$","$$"),IF(AJ66="***","$$$",IF(AND(AJ66="**",AB66="*"),"$$",IF(AND(OR(AD66="**",AD66="***"),LEN(AQ66)&gt;0),"$$","")))),IF(AND(OR(AD66="**",AD66="***"),LEN(AQ66)&gt;0),"$$","")),IF(AND(T66&lt;2,AQ66="#"),"#",""))</f>
        <v/>
      </c>
      <c r="AV66" s="48" t="str">
        <f>IF(LEN(AN66)&gt;0,IF(AG66="**","$$",IF(AG66="***","$$$",IF(AD66="***",IF(OR(AB66="***",LEN(AQ66)&gt;0),"$$$",""),""))),"")</f>
        <v/>
      </c>
      <c r="AW66" s="26" t="s">
        <v>78</v>
      </c>
      <c r="AX66" s="64">
        <v>11</v>
      </c>
      <c r="AY66" s="52">
        <v>1081</v>
      </c>
      <c r="AZ66" s="24" t="s">
        <v>59</v>
      </c>
      <c r="BA66" s="29">
        <v>95.679211966719194</v>
      </c>
      <c r="BB66" s="136">
        <v>85.527211966719193</v>
      </c>
      <c r="BC66" s="54" t="s">
        <v>2282</v>
      </c>
      <c r="BD66" s="29">
        <v>2</v>
      </c>
      <c r="BE66" s="55"/>
      <c r="BF66" s="55"/>
      <c r="BG66" s="55"/>
      <c r="BH66" s="55"/>
      <c r="BI66" s="188" t="s">
        <v>2283</v>
      </c>
      <c r="BJ66" s="68" t="s">
        <v>2265</v>
      </c>
      <c r="BK66" s="69" t="s">
        <v>1692</v>
      </c>
      <c r="BL66" s="69" t="s">
        <v>2266</v>
      </c>
      <c r="BM66" s="68" t="s">
        <v>1686</v>
      </c>
      <c r="BN66" s="68"/>
      <c r="BO66" s="17"/>
      <c r="BP66" s="29">
        <v>115</v>
      </c>
      <c r="BQ66" s="29">
        <v>0</v>
      </c>
      <c r="BR66" s="56">
        <v>96.6</v>
      </c>
      <c r="BS66" s="76" t="s">
        <v>2166</v>
      </c>
      <c r="BT66" s="26"/>
      <c r="BU66" s="26"/>
      <c r="BV66" s="49" t="str">
        <f>IF(AND(BD66&gt;2,OR(ISNUMBER(SEARCH("P",AA66)),ISNUMBER(SEARCH("EP",AA66)),ISNUMBER(SEARCH("E",AA66)))),"WP@",IF(BD66&gt;2,"W@",IF(OR(ISNUMBER(SEARCH("P",AA66)),ISNUMBER(SEARCH("EP",AA66)),ISNUMBER(SEARCH("E",AA66))),"P@","@")))</f>
        <v>P@</v>
      </c>
      <c r="BW66" s="26"/>
      <c r="BX66" s="17"/>
      <c r="BY66" s="17"/>
      <c r="BZ66" s="49" t="str">
        <f>IF(AND(S66&gt;=3,AND(OR(AND(I66&lt;=7,I66-K66&gt;=3),AND(K66&lt;=7,K66-M66&gt;=3)),N66&lt;=4)),6,IF(S66&gt;=3,"3T",IF(AND(OR(AND(I66&lt;=7,I66-K66&gt;=3),AND(K66&lt;=7,K66-M66&gt;=3)),N66&lt;=4),"3P","")))</f>
        <v>3P</v>
      </c>
    </row>
    <row r="67" spans="1:78" ht="46.5" x14ac:dyDescent="0.25">
      <c r="A67" s="26" t="s">
        <v>2276</v>
      </c>
      <c r="B67" s="26" t="s">
        <v>483</v>
      </c>
      <c r="C67" s="27" t="s">
        <v>862</v>
      </c>
      <c r="D67" s="28"/>
      <c r="E67" s="28"/>
      <c r="F67" s="58">
        <v>2000</v>
      </c>
      <c r="G67" s="30">
        <v>11</v>
      </c>
      <c r="H67" s="31" t="s">
        <v>6</v>
      </c>
      <c r="I67" s="59">
        <v>6</v>
      </c>
      <c r="J67" s="33">
        <v>5</v>
      </c>
      <c r="K67" s="59">
        <v>8</v>
      </c>
      <c r="L67" s="33">
        <v>3</v>
      </c>
      <c r="M67" s="59">
        <v>4</v>
      </c>
      <c r="N67" s="33">
        <v>4</v>
      </c>
      <c r="O67" s="29">
        <v>7.3499999999999899</v>
      </c>
      <c r="P67" s="60">
        <v>0</v>
      </c>
      <c r="Q67" s="35">
        <v>444</v>
      </c>
      <c r="R67" s="35">
        <v>172</v>
      </c>
      <c r="S67" s="37">
        <v>2</v>
      </c>
      <c r="T67" s="61">
        <v>-1.75</v>
      </c>
      <c r="U67" s="29">
        <v>-2.6</v>
      </c>
      <c r="V67" s="60">
        <v>-4.0500000000000096</v>
      </c>
      <c r="W67" s="39"/>
      <c r="X67" s="40">
        <v>104</v>
      </c>
      <c r="Y67" s="72">
        <v>123</v>
      </c>
      <c r="Z67" s="29">
        <v>14</v>
      </c>
      <c r="AA67" s="26" t="s">
        <v>80</v>
      </c>
      <c r="AB67" s="41" t="s">
        <v>65</v>
      </c>
      <c r="AC67" s="42" t="str">
        <f>"" &amp; IF(AND(S67&lt;=-1.5,NOT(ISBLANK(AQ67))),"Z","")</f>
        <v/>
      </c>
      <c r="AD67" s="43" t="str">
        <f>IF(AND(ISNUMBER(BD67),VALUE(BD67)&gt;=3,VALUE(T67)&gt;=-0.5),IF(AND(VALUE(Q67)&gt;=94,VALUE(Q67)&lt;444), IF(VALUE(P67)&gt;=2,"***","**"),"*"),"")</f>
        <v/>
      </c>
      <c r="AE67" s="44"/>
      <c r="AF67" s="45"/>
      <c r="AG67" s="63" t="str">
        <f>IF(OR(F67&lt;1401,F67&gt;=1600),IF(AND(OR(AB67="*",AB67="***",AB67="E*",AB67="E***"),P67&gt;=2,T67&gt;-2.1),IF(AND(ISNUMBER(BD67),VALUE(BD67)&gt;2),"**","*"),""),"")</f>
        <v/>
      </c>
      <c r="AH67" s="30">
        <v>11</v>
      </c>
      <c r="AI67" s="47">
        <v>104</v>
      </c>
      <c r="AJ67" s="48" t="str">
        <f>IF(AND(S67&gt;=2,T67&gt;=0),IF(AND(ISNUMBER(BD67),VALUE(BD67)&gt;=3),IF(LEN(AQ67)&gt;0,"***","**"),"*"),"")</f>
        <v/>
      </c>
      <c r="AK67" s="42" t="str">
        <f>IF(AND(S67&gt;=3,AND(OR(AND(I67&lt;=7,I67-K67&gt;=3),AND(K67&lt;=7,K67-M67&gt;=3)),N67&lt;=4)),6,IF(S67&gt;=3,"3T",IF(AND(OR(AND(I67&lt;=7,I67-K67&gt;=3),AND(K67&lt;=7,K67-M67&gt;=3)),N67&lt;=4),"3P","")))</f>
        <v/>
      </c>
      <c r="AL67" s="46" t="str">
        <f>IF(OR(K67-M67&gt;=5,T67&gt;4.9,AND(K67-M67&gt;=1,T67&gt;5)),IF(P67&lt;-3,"***",IF(P67&lt;0,"**","*")),"")</f>
        <v/>
      </c>
      <c r="AM67" s="40">
        <v>104</v>
      </c>
      <c r="AN67" s="81" t="str">
        <f>CONCATENATE(IF(AND(OR(M67=1,M67=2,M67=3,M67=4),Q67&gt;=97.5),"G",IF(OR(AND(N67&lt;=3,M67&lt;8,T67&gt;-1.6,Q67&gt;=95,Q67&lt;300),AND(OR(M67=1,M67=2,M67=3),Q67&lt;97.5)),"GR","")),"*")</f>
        <v>G*</v>
      </c>
      <c r="AO67" s="29">
        <v>0</v>
      </c>
      <c r="AP67" s="28"/>
      <c r="AQ67" s="28"/>
      <c r="AR67" s="28"/>
      <c r="AS67" s="28"/>
      <c r="AT67" s="50" t="str">
        <f>IF(LEN(AN67)&gt;0,IF(AL67="**","$",IF(AL67="***",IF(LEN(AQ67)&gt;0,"$$$","$$"), "")), "")</f>
        <v/>
      </c>
      <c r="AU67" s="48" t="str">
        <f>CONCATENATE(IF(LEN(AN67)&gt;0,IF(AND(AD67="**",AB67="*"),IF(LEN(AQ67)&gt;0,"$$$","$$"),IF(AJ67="***","$$$",IF(AND(AJ67="**",AB67="*"),"$$",IF(AND(OR(AD67="**",AD67="***"),LEN(AQ67)&gt;0),"$$","")))),IF(AND(OR(AD67="**",AD67="***"),LEN(AQ67)&gt;0),"$$","")),IF(AND(T67&lt;2,AQ67="#"),"#",""))</f>
        <v/>
      </c>
      <c r="AV67" s="48" t="str">
        <f>IF(LEN(AN67)&gt;0,IF(AG67="**","$$",IF(AG67="***","$$$",IF(AD67="***",IF(OR(AB67="***",LEN(AQ67)&gt;0),"$$$",""),""))),"")</f>
        <v/>
      </c>
      <c r="AW67" s="26" t="s">
        <v>6</v>
      </c>
      <c r="AX67" s="51">
        <v>11</v>
      </c>
      <c r="AY67" s="52">
        <v>1081</v>
      </c>
      <c r="AZ67" s="24" t="s">
        <v>59</v>
      </c>
      <c r="BA67" s="29">
        <v>66</v>
      </c>
      <c r="BB67" s="66">
        <v>64</v>
      </c>
      <c r="BC67" s="54" t="s">
        <v>847</v>
      </c>
      <c r="BD67" s="29">
        <v>2</v>
      </c>
      <c r="BE67" s="55"/>
      <c r="BF67" s="55"/>
      <c r="BG67" s="55"/>
      <c r="BH67" s="55"/>
      <c r="BI67" s="190" t="s">
        <v>2284</v>
      </c>
      <c r="BJ67" s="69" t="s">
        <v>2219</v>
      </c>
      <c r="BK67" s="68" t="s">
        <v>1712</v>
      </c>
      <c r="BL67" s="68" t="s">
        <v>1686</v>
      </c>
      <c r="BM67" s="68" t="s">
        <v>2273</v>
      </c>
      <c r="BN67" s="68"/>
      <c r="BO67" s="17"/>
      <c r="BP67" s="29">
        <v>123</v>
      </c>
      <c r="BQ67" s="29">
        <v>0</v>
      </c>
      <c r="BR67" s="56">
        <v>108.05</v>
      </c>
      <c r="BS67" s="76" t="s">
        <v>88</v>
      </c>
      <c r="BT67" s="26"/>
      <c r="BU67" s="26"/>
      <c r="BV67" s="26"/>
      <c r="BW67" s="26"/>
      <c r="BX67" s="17"/>
      <c r="BY67" s="17"/>
      <c r="BZ67" s="49" t="str">
        <f>IF(AND(S67&gt;=3,AND(OR(AND(I67&lt;=7,I67-K67&gt;=3),AND(K67&lt;=7,K67-M67&gt;=3)),N67&lt;=4)),6,IF(S67&gt;=3,"3T",IF(AND(OR(AND(I67&lt;=7,I67-K67&gt;=3),AND(K67&lt;=7,K67-M67&gt;=3)),N67&lt;=4),"3P","")))</f>
        <v/>
      </c>
    </row>
    <row r="68" spans="1:78" ht="23.25" x14ac:dyDescent="0.25">
      <c r="A68" s="26" t="s">
        <v>2276</v>
      </c>
      <c r="B68" s="26" t="s">
        <v>377</v>
      </c>
      <c r="C68" s="27" t="s">
        <v>156</v>
      </c>
      <c r="D68" s="28"/>
      <c r="E68" s="28"/>
      <c r="F68" s="29">
        <v>2400</v>
      </c>
      <c r="G68" s="30">
        <v>8</v>
      </c>
      <c r="H68" s="31" t="s">
        <v>6</v>
      </c>
      <c r="I68" s="59">
        <v>7</v>
      </c>
      <c r="J68" s="33">
        <v>4</v>
      </c>
      <c r="K68" s="59">
        <v>7</v>
      </c>
      <c r="L68" s="33">
        <v>2</v>
      </c>
      <c r="M68" s="59">
        <v>4</v>
      </c>
      <c r="N68" s="33">
        <v>4</v>
      </c>
      <c r="O68" s="29">
        <v>-6.25</v>
      </c>
      <c r="P68" s="29">
        <v>0</v>
      </c>
      <c r="Q68" s="35">
        <v>444</v>
      </c>
      <c r="R68" s="35">
        <v>172</v>
      </c>
      <c r="S68" s="37">
        <v>2</v>
      </c>
      <c r="T68" s="61">
        <v>-1.5</v>
      </c>
      <c r="U68" s="29">
        <v>3.95</v>
      </c>
      <c r="V68" s="29">
        <v>2.85</v>
      </c>
      <c r="W68" s="39"/>
      <c r="X68" s="40">
        <v>104</v>
      </c>
      <c r="Y68" s="72">
        <v>126</v>
      </c>
      <c r="Z68" s="29">
        <v>21</v>
      </c>
      <c r="AA68" s="26" t="s">
        <v>230</v>
      </c>
      <c r="AB68" s="41" t="s">
        <v>101</v>
      </c>
      <c r="AC68" s="42" t="str">
        <f>"" &amp; IF(AND(S68&lt;=-1.5,NOT(ISBLANK(AQ68))),"Z","")</f>
        <v/>
      </c>
      <c r="AD68" s="43" t="str">
        <f>IF(AND(ISNUMBER(BD68),VALUE(BD68)&gt;=3,VALUE(T68)&gt;=-0.5),IF(AND(VALUE(Q68)&gt;=94,VALUE(Q68)&lt;444), IF(VALUE(P68)&gt;=2,"***","**"),"*"),"")</f>
        <v/>
      </c>
      <c r="AE68" s="44"/>
      <c r="AF68" s="45"/>
      <c r="AG68" s="63" t="str">
        <f>IF(OR(F68&lt;1401,F68&gt;=1600),IF(AND(OR(AB68="*",AB68="***",AB68="E*",AB68="E***"),P68&gt;=2,T68&gt;-2.1),IF(AND(ISNUMBER(BD68),VALUE(BD68)&gt;2),"**","*"),""),"")</f>
        <v/>
      </c>
      <c r="AH68" s="30">
        <v>8</v>
      </c>
      <c r="AI68" s="47">
        <v>104</v>
      </c>
      <c r="AJ68" s="48" t="str">
        <f>IF(AND(S68&gt;=2,T68&gt;=0),IF(AND(ISNUMBER(BD68),VALUE(BD68)&gt;=3),IF(LEN(AQ68)&gt;0,"***","**"),"*"),"")</f>
        <v/>
      </c>
      <c r="AK68" s="42" t="str">
        <f>IF(AND(S68&gt;=3,AND(OR(AND(I68&lt;=7,I68-K68&gt;=3),AND(K68&lt;=7,K68-M68&gt;=3)),N68&lt;=4)),6,IF(S68&gt;=3,"3T",IF(AND(OR(AND(I68&lt;=7,I68-K68&gt;=3),AND(K68&lt;=7,K68-M68&gt;=3)),N68&lt;=4),"3P","")))</f>
        <v>3P</v>
      </c>
      <c r="AL68" s="46" t="str">
        <f>IF(OR(K68-M68&gt;=5,T68&gt;4.9,AND(K68-M68&gt;=1,T68&gt;5)),IF(P68&lt;-3,"***",IF(P68&lt;0,"**","*")),"")</f>
        <v/>
      </c>
      <c r="AM68" s="40">
        <v>104</v>
      </c>
      <c r="AN68" s="120" t="str">
        <f>CONCATENATE(IF(AND(OR(M68=1,M68=2,M68=3,M68=4),Q68&gt;=97.5),"G",IF(OR(AND(N68&lt;=3,M68&lt;8,T68&gt;-1.6,Q68&gt;=95,Q68&lt;300),AND(OR(M68=1,M68=2,M68=3),Q68&lt;97.5)),"GR","")),"*")</f>
        <v>G*</v>
      </c>
      <c r="AO68" s="29">
        <v>1</v>
      </c>
      <c r="AP68" s="28"/>
      <c r="AQ68" s="28"/>
      <c r="AR68" s="28"/>
      <c r="AS68" s="28"/>
      <c r="AT68" s="50" t="str">
        <f>IF(LEN(AN68)&gt;0,IF(AL68="**","$",IF(AL68="***",IF(LEN(AQ68)&gt;0,"$$$","$$"), "")), "")</f>
        <v/>
      </c>
      <c r="AU68" s="48" t="str">
        <f>CONCATENATE(IF(LEN(AN68)&gt;0,IF(AND(AD68="**",AB68="*"),IF(LEN(AQ68)&gt;0,"$$$","$$"),IF(AJ68="***","$$$",IF(AND(AJ68="**",AB68="*"),"$$",IF(AND(OR(AD68="**",AD68="***"),LEN(AQ68)&gt;0),"$$","")))),IF(AND(OR(AD68="**",AD68="***"),LEN(AQ68)&gt;0),"$$","")),IF(AND(T68&lt;2,AQ68="#"),"#",""))</f>
        <v/>
      </c>
      <c r="AV68" s="48" t="str">
        <f>IF(LEN(AN68)&gt;0,IF(AG68="**","$$",IF(AG68="***","$$$",IF(AD68="***",IF(OR(AB68="***",LEN(AQ68)&gt;0),"$$$",""),""))),"")</f>
        <v/>
      </c>
      <c r="AW68" s="26" t="s">
        <v>6</v>
      </c>
      <c r="AX68" s="51">
        <v>15</v>
      </c>
      <c r="AY68" s="79">
        <v>1072</v>
      </c>
      <c r="AZ68" s="24" t="s">
        <v>59</v>
      </c>
      <c r="BA68" s="17"/>
      <c r="BB68" s="17"/>
      <c r="BC68" s="54" t="s">
        <v>208</v>
      </c>
      <c r="BD68" s="29">
        <v>2</v>
      </c>
      <c r="BE68" s="100">
        <v>17.3913043478261</v>
      </c>
      <c r="BF68" s="101">
        <v>49.130434782608702</v>
      </c>
      <c r="BG68" s="102">
        <v>230</v>
      </c>
      <c r="BH68" s="102">
        <v>230</v>
      </c>
      <c r="BI68" s="191" t="s">
        <v>2285</v>
      </c>
      <c r="BJ68" s="68" t="s">
        <v>2286</v>
      </c>
      <c r="BK68" s="68" t="s">
        <v>2287</v>
      </c>
      <c r="BL68" s="68" t="s">
        <v>2288</v>
      </c>
      <c r="BM68" s="68" t="s">
        <v>2289</v>
      </c>
      <c r="BN68" s="68"/>
      <c r="BO68" s="17"/>
      <c r="BP68" s="29">
        <v>126</v>
      </c>
      <c r="BQ68" s="29">
        <v>1</v>
      </c>
      <c r="BR68" s="17"/>
      <c r="BS68" s="76" t="s">
        <v>108</v>
      </c>
      <c r="BT68" s="26"/>
      <c r="BU68" s="26"/>
      <c r="BV68" s="26"/>
      <c r="BW68" s="26"/>
      <c r="BX68" s="17"/>
      <c r="BY68" s="17"/>
      <c r="BZ68" s="49" t="str">
        <f>IF(AND(S68&gt;=3,AND(OR(AND(I68&lt;=7,I68-K68&gt;=3),AND(K68&lt;=7,K68-M68&gt;=3)),N68&lt;=4)),6,IF(S68&gt;=3,"3T",IF(AND(OR(AND(I68&lt;=7,I68-K68&gt;=3),AND(K68&lt;=7,K68-M68&gt;=3)),N68&lt;=4),"3P","")))</f>
        <v>3P</v>
      </c>
    </row>
    <row r="69" spans="1:78" ht="20.100000000000001" customHeight="1" x14ac:dyDescent="0.25">
      <c r="A69" s="162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  <c r="AA69" s="155"/>
      <c r="AB69" s="155"/>
      <c r="AC69" s="155"/>
      <c r="AD69" s="155"/>
      <c r="AE69" s="155"/>
      <c r="AF69" s="155"/>
      <c r="AG69" s="155"/>
      <c r="AH69" s="155"/>
      <c r="AI69" s="155"/>
      <c r="AJ69" s="155"/>
      <c r="AK69" s="155"/>
      <c r="AL69" s="155"/>
      <c r="AM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  <c r="BR69" s="155"/>
      <c r="BS69" s="155"/>
      <c r="BT69" s="155"/>
      <c r="BU69" s="155"/>
      <c r="BV69" s="155"/>
      <c r="BW69" s="155"/>
      <c r="BX69" s="155"/>
      <c r="BY69" s="17"/>
      <c r="BZ69" s="49"/>
    </row>
    <row r="70" spans="1:78" ht="46.5" x14ac:dyDescent="0.25">
      <c r="A70" s="26" t="s">
        <v>2276</v>
      </c>
      <c r="B70" s="112" t="s">
        <v>403</v>
      </c>
      <c r="C70" s="27" t="s">
        <v>862</v>
      </c>
      <c r="D70" s="28"/>
      <c r="E70" s="28"/>
      <c r="F70" s="29">
        <v>1800</v>
      </c>
      <c r="G70" s="30">
        <v>10</v>
      </c>
      <c r="H70" s="31" t="s">
        <v>6</v>
      </c>
      <c r="I70" s="59">
        <v>8</v>
      </c>
      <c r="J70" s="33">
        <v>8</v>
      </c>
      <c r="K70" s="59">
        <v>7</v>
      </c>
      <c r="L70" s="33">
        <v>4</v>
      </c>
      <c r="M70" s="59">
        <v>3</v>
      </c>
      <c r="N70" s="33">
        <v>2</v>
      </c>
      <c r="O70" s="29">
        <v>4.45</v>
      </c>
      <c r="P70" s="38">
        <v>6.6000000000000201</v>
      </c>
      <c r="Q70" s="36">
        <v>103.52010022126601</v>
      </c>
      <c r="R70" s="36">
        <v>3.0600501106329099</v>
      </c>
      <c r="S70" s="114">
        <v>4</v>
      </c>
      <c r="T70" s="38">
        <v>2.25</v>
      </c>
      <c r="U70" s="29">
        <v>-2.3500000000000099</v>
      </c>
      <c r="V70" s="38">
        <v>-0.44999999999999901</v>
      </c>
      <c r="W70" s="39"/>
      <c r="X70" s="40">
        <v>105</v>
      </c>
      <c r="Y70" s="72">
        <v>125</v>
      </c>
      <c r="Z70" s="87">
        <v>54</v>
      </c>
      <c r="AA70" s="26" t="s">
        <v>80</v>
      </c>
      <c r="AB70" s="41" t="s">
        <v>58</v>
      </c>
      <c r="AC70" s="42" t="str">
        <f>"i" &amp; IF(AND(S70&lt;=-1.5,NOT(ISBLANK(AQ70))),"Z","")</f>
        <v>i</v>
      </c>
      <c r="AD70" s="43" t="str">
        <f>IF(AND(ISNUMBER(BD70),VALUE(BD70)&gt;=3,VALUE(T70)&gt;=-0.5),IF(AND(VALUE(Q70)&gt;=94,VALUE(Q70)&lt;444), IF(VALUE(P70)&gt;=2,"***","**"),"*"),"")</f>
        <v/>
      </c>
      <c r="AE70" s="48" t="str">
        <f>IF(AND(BD70&gt;2,OR(ISNUMBER(SEARCH("P",AA70)),ISNUMBER(SEARCH("EP",AA70)),ISNUMBER(SEARCH("E",AA70)))),"WP@",IF(BD70&gt;2,"W@",IF(OR(ISNUMBER(SEARCH("P",AA70)),ISNUMBER(SEARCH("EP",AA70)),ISNUMBER(SEARCH("E",AA70))),"P@","@")))</f>
        <v>@</v>
      </c>
      <c r="AF70" s="45"/>
      <c r="AG70" s="46" t="str">
        <f>IF(OR(F70&lt;1401,F70&gt;=1600),IF(AND(OR(AB70="*",AB70="***",AB70="E*",AB70="E***"),P70&gt;=2,T70&gt;-2.1),IF(AND(ISNUMBER(BD70),VALUE(BD70)&gt;2),"**","*"),""),"")</f>
        <v/>
      </c>
      <c r="AH70" s="30">
        <v>10</v>
      </c>
      <c r="AI70" s="47">
        <v>105</v>
      </c>
      <c r="AJ70" s="43" t="str">
        <f>IF(AND(S70&gt;=2,T70&gt;=0),IF(AND(ISNUMBER(BD70),VALUE(BD70)&gt;=3),IF(LEN(AQ70)&gt;0,"***","**"),"*"),"")</f>
        <v>*</v>
      </c>
      <c r="AK70" s="42">
        <f>IF(AND(S70&gt;=3,AND(OR(AND(I70&lt;=7,I70-K70&gt;=3),AND(K70&lt;=7,K70-M70&gt;=3)),N70&lt;=4)),6,IF(S70&gt;=3,"3T",IF(AND(OR(AND(I70&lt;=7,I70-K70&gt;=3),AND(K70&lt;=7,K70-M70&gt;=3)),N70&lt;=4),"3P","")))</f>
        <v>6</v>
      </c>
      <c r="AL70" s="46" t="str">
        <f>IF(OR(K70-M70&gt;=5,T70&gt;4.9,AND(K70-M70&gt;=1,T70&gt;5)),IF(P70&lt;-3,"***",IF(P70&lt;0,"**","*")),"")</f>
        <v/>
      </c>
      <c r="AM70" s="40">
        <v>105</v>
      </c>
      <c r="AN70" s="103" t="str">
        <f>IF(AND(OR(M70=1,M70=2,M70=3,M70=4),Q70&gt;=97.5),"G",IF(OR(AND(N70&lt;=3,M70&lt;8,T70&gt;-1.6,Q70&gt;=95,Q70&lt;300),AND(OR(M70=1,M70=2,M70=3),Q70&lt;97.5)),"GR",""))</f>
        <v>G</v>
      </c>
      <c r="AO70" s="29">
        <v>0</v>
      </c>
      <c r="AP70" s="28"/>
      <c r="AQ70" s="28"/>
      <c r="AR70" s="28"/>
      <c r="AS70" s="28"/>
      <c r="AT70" s="50" t="str">
        <f>IF(LEN(AN70)&gt;0,IF(AL70="**","$",IF(AL70="***",IF(LEN(AQ70)&gt;0,"$$$","$$"), "")), "")</f>
        <v/>
      </c>
      <c r="AU70" s="48" t="str">
        <f>CONCATENATE(IF(LEN(AN70)&gt;0,IF(AND(AD70="**",AB70="*"),IF(LEN(AQ70)&gt;0,"$$$","$$"),IF(AJ70="***","$$$",IF(AND(AJ70="**",AB70="*"),"$$",IF(AND(OR(AD70="**",AD70="***"),LEN(AQ70)&gt;0),"$$","")))),IF(AND(OR(AD70="**",AD70="***"),LEN(AQ70)&gt;0),"$$","")),IF(AND(T70&lt;2,AQ70="#"),"#",""))</f>
        <v/>
      </c>
      <c r="AV70" s="48" t="str">
        <f>IF(LEN(AN70)&gt;0,IF(AG70="**","$$",IF(AG70="***","$$$",IF(AD70="***",IF(OR(AB70="***",LEN(AQ70)&gt;0),"$$$",""),""))),"")</f>
        <v/>
      </c>
      <c r="AW70" s="26" t="s">
        <v>6</v>
      </c>
      <c r="AX70" s="74">
        <v>2.7</v>
      </c>
      <c r="AY70" s="52">
        <v>1065</v>
      </c>
      <c r="AZ70" s="24" t="s">
        <v>59</v>
      </c>
      <c r="BA70" s="29">
        <v>94.5</v>
      </c>
      <c r="BB70" s="53">
        <v>90.433333333333294</v>
      </c>
      <c r="BC70" s="54" t="s">
        <v>2290</v>
      </c>
      <c r="BD70" s="29">
        <v>2</v>
      </c>
      <c r="BE70" s="100">
        <v>31.25</v>
      </c>
      <c r="BF70" s="101">
        <v>62.5</v>
      </c>
      <c r="BG70" s="102">
        <v>16</v>
      </c>
      <c r="BH70" s="102">
        <v>16</v>
      </c>
      <c r="BI70" s="190" t="s">
        <v>984</v>
      </c>
      <c r="BJ70" s="68" t="s">
        <v>1692</v>
      </c>
      <c r="BK70" s="68" t="s">
        <v>1922</v>
      </c>
      <c r="BL70" s="68" t="s">
        <v>2273</v>
      </c>
      <c r="BM70" s="68" t="s">
        <v>2220</v>
      </c>
      <c r="BN70" s="68"/>
      <c r="BO70" s="17"/>
      <c r="BP70" s="29">
        <v>125</v>
      </c>
      <c r="BQ70" s="29">
        <v>0</v>
      </c>
      <c r="BR70" s="56">
        <v>94.7</v>
      </c>
      <c r="BS70" s="76" t="s">
        <v>117</v>
      </c>
      <c r="BT70" s="26"/>
      <c r="BU70" s="26"/>
      <c r="BV70" s="49" t="str">
        <f>IF(AND(BD70&gt;2,OR(ISNUMBER(SEARCH("P",AA70)),ISNUMBER(SEARCH("EP",AA70)),ISNUMBER(SEARCH("E",AA70)))),"WP@",IF(BD70&gt;2,"W@",IF(OR(ISNUMBER(SEARCH("P",AA70)),ISNUMBER(SEARCH("EP",AA70)),ISNUMBER(SEARCH("E",AA70))),"P@","@")))</f>
        <v>@</v>
      </c>
      <c r="BW70" s="26"/>
      <c r="BX70" s="17"/>
      <c r="BY70" s="17"/>
      <c r="BZ70" s="49">
        <f>IF(AND(S70&gt;=3,AND(OR(AND(I70&lt;=7,I70-K70&gt;=3),AND(K70&lt;=7,K70-M70&gt;=3)),N70&lt;=4)),6,IF(S70&gt;=3,"3T",IF(AND(OR(AND(I70&lt;=7,I70-K70&gt;=3),AND(K70&lt;=7,K70-M70&gt;=3)),N70&lt;=4),"3P","")))</f>
        <v>6</v>
      </c>
    </row>
    <row r="71" spans="1:78" ht="18.75" customHeight="1" x14ac:dyDescent="0.25">
      <c r="A71" s="17"/>
      <c r="B71" s="164" t="s">
        <v>58</v>
      </c>
      <c r="C71" s="164"/>
      <c r="D71" s="17"/>
      <c r="E71" s="17"/>
      <c r="F71" s="17"/>
      <c r="G71" s="17"/>
      <c r="H71" s="17"/>
      <c r="I71" s="89" t="s">
        <v>150</v>
      </c>
      <c r="J71" s="17"/>
      <c r="K71" s="17"/>
      <c r="L71" s="17"/>
      <c r="M71" s="17"/>
      <c r="N71" s="17"/>
      <c r="O71" s="17"/>
      <c r="P71" s="17"/>
      <c r="Q71" s="165" t="s">
        <v>289</v>
      </c>
      <c r="R71" s="165"/>
      <c r="S71" s="17"/>
      <c r="T71" s="121" t="s">
        <v>563</v>
      </c>
      <c r="U71" s="17"/>
      <c r="V71" s="17"/>
      <c r="W71" s="17"/>
      <c r="X71" s="91">
        <v>105</v>
      </c>
      <c r="Y71" s="113" t="s">
        <v>478</v>
      </c>
      <c r="Z71" s="95">
        <v>23</v>
      </c>
      <c r="AA71" s="94">
        <v>1</v>
      </c>
      <c r="AB71" s="17"/>
      <c r="AC71" s="17"/>
      <c r="AD71" s="17"/>
      <c r="AE71" s="17"/>
      <c r="AF71" s="17"/>
      <c r="AG71" s="17"/>
      <c r="AH71" s="17"/>
      <c r="AI71" s="91">
        <v>105</v>
      </c>
      <c r="AJ71" s="17"/>
      <c r="AK71" s="17"/>
      <c r="AL71" s="17"/>
      <c r="AM71" s="91">
        <v>105</v>
      </c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4">
        <v>6.7</v>
      </c>
      <c r="AY71" s="95">
        <v>1071</v>
      </c>
      <c r="AZ71" s="17"/>
      <c r="BA71" s="17"/>
      <c r="BB71" s="17"/>
      <c r="BC71" s="17"/>
      <c r="BD71" s="17"/>
      <c r="BE71" s="17"/>
      <c r="BF71" s="17"/>
      <c r="BG71" s="17"/>
      <c r="BH71" s="17"/>
      <c r="BI71" s="187"/>
      <c r="BJ71" s="17"/>
      <c r="BK71" s="17"/>
      <c r="BL71" s="17"/>
      <c r="BM71" s="17"/>
      <c r="BN71" s="17"/>
      <c r="BO71" s="17"/>
      <c r="BP71" s="113" t="s">
        <v>478</v>
      </c>
      <c r="BQ71" s="17"/>
      <c r="BR71" s="17"/>
      <c r="BS71" s="17"/>
      <c r="BT71" s="17"/>
      <c r="BU71" s="17"/>
      <c r="BV71" s="17"/>
      <c r="BW71" s="17"/>
      <c r="BX71" s="29">
        <v>0</v>
      </c>
      <c r="BY71" s="26" t="s">
        <v>149</v>
      </c>
      <c r="BZ71" s="17"/>
    </row>
    <row r="72" spans="1:78" x14ac:dyDescent="0.25">
      <c r="A72" s="17"/>
      <c r="B72" s="164"/>
      <c r="C72" s="164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68" t="s">
        <v>2291</v>
      </c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67"/>
      <c r="AY72" s="96" t="s">
        <v>202</v>
      </c>
      <c r="AZ72" s="17"/>
      <c r="BA72" s="17"/>
      <c r="BB72" s="17"/>
      <c r="BC72" s="17"/>
      <c r="BD72" s="17"/>
      <c r="BE72" s="17"/>
      <c r="BF72" s="17"/>
      <c r="BG72" s="17"/>
      <c r="BH72" s="17"/>
      <c r="BI72" s="18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</row>
    <row r="73" spans="1:78" ht="30" customHeight="1" x14ac:dyDescent="0.25">
      <c r="A73" s="163" t="s">
        <v>2292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53"/>
      <c r="AJ73" s="153"/>
      <c r="AK73" s="153"/>
      <c r="AL73" s="153"/>
      <c r="AM73" s="153"/>
      <c r="AN73" s="153"/>
      <c r="AO73" s="153"/>
      <c r="AP73" s="153"/>
      <c r="AQ73" s="153"/>
      <c r="AR73" s="153"/>
      <c r="AS73" s="153"/>
      <c r="AT73" s="153"/>
      <c r="AU73" s="153"/>
      <c r="AV73" s="153"/>
      <c r="AW73" s="153"/>
      <c r="AX73" s="153"/>
      <c r="AY73" s="153"/>
      <c r="AZ73" s="153"/>
      <c r="BA73" s="153"/>
      <c r="BB73" s="153"/>
      <c r="BC73" s="153"/>
      <c r="BD73" s="153"/>
      <c r="BE73" s="153"/>
      <c r="BF73" s="153"/>
      <c r="BG73" s="153"/>
      <c r="BH73" s="153"/>
      <c r="BI73" s="153"/>
      <c r="BJ73" s="153"/>
      <c r="BK73" s="153"/>
      <c r="BL73" s="153"/>
      <c r="BM73" s="153"/>
      <c r="BN73" s="153"/>
      <c r="BO73" s="153"/>
      <c r="BP73" s="153"/>
      <c r="BQ73" s="153"/>
      <c r="BR73" s="153"/>
      <c r="BS73" s="153"/>
      <c r="BT73" s="153"/>
      <c r="BU73" s="153"/>
      <c r="BV73" s="153"/>
      <c r="BW73" s="153"/>
      <c r="BX73" s="153"/>
      <c r="BY73" s="17"/>
      <c r="BZ73" s="17"/>
    </row>
    <row r="74" spans="1:78" x14ac:dyDescent="0.25">
      <c r="A74" s="18" t="s">
        <v>1</v>
      </c>
      <c r="B74" s="18" t="s">
        <v>2</v>
      </c>
      <c r="C74" s="18" t="s">
        <v>3</v>
      </c>
      <c r="D74" s="19"/>
      <c r="E74" s="19"/>
      <c r="F74" s="18" t="s">
        <v>4</v>
      </c>
      <c r="G74" s="20" t="s">
        <v>5</v>
      </c>
      <c r="H74" s="21" t="s">
        <v>6</v>
      </c>
      <c r="I74" s="154" t="s">
        <v>7</v>
      </c>
      <c r="J74" s="155"/>
      <c r="K74" s="155"/>
      <c r="L74" s="155"/>
      <c r="M74" s="155"/>
      <c r="N74" s="155"/>
      <c r="O74" s="21" t="s">
        <v>8</v>
      </c>
      <c r="P74" s="21" t="s">
        <v>9</v>
      </c>
      <c r="Q74" s="22" t="s">
        <v>10</v>
      </c>
      <c r="R74" s="22" t="s">
        <v>11</v>
      </c>
      <c r="S74" s="21" t="s">
        <v>12</v>
      </c>
      <c r="T74" s="21" t="s">
        <v>13</v>
      </c>
      <c r="U74" s="21" t="s">
        <v>14</v>
      </c>
      <c r="V74" s="21" t="s">
        <v>15</v>
      </c>
      <c r="W74" s="23" t="s">
        <v>16</v>
      </c>
      <c r="X74" s="21" t="s">
        <v>17</v>
      </c>
      <c r="Y74" s="21" t="s">
        <v>18</v>
      </c>
      <c r="Z74" s="21" t="s">
        <v>19</v>
      </c>
      <c r="AA74" s="21" t="s">
        <v>20</v>
      </c>
      <c r="AB74" s="21" t="s">
        <v>21</v>
      </c>
      <c r="AC74" s="21" t="s">
        <v>22</v>
      </c>
      <c r="AD74" s="21" t="s">
        <v>23</v>
      </c>
      <c r="AE74" s="21" t="s">
        <v>24</v>
      </c>
      <c r="AF74" s="21" t="s">
        <v>25</v>
      </c>
      <c r="AG74" s="21" t="s">
        <v>26</v>
      </c>
      <c r="AH74" s="21" t="s">
        <v>5</v>
      </c>
      <c r="AI74" s="21" t="s">
        <v>17</v>
      </c>
      <c r="AJ74" s="21" t="s">
        <v>27</v>
      </c>
      <c r="AK74" s="21" t="s">
        <v>28</v>
      </c>
      <c r="AL74" s="21" t="s">
        <v>29</v>
      </c>
      <c r="AM74" s="21" t="s">
        <v>17</v>
      </c>
      <c r="AN74" s="21" t="s">
        <v>30</v>
      </c>
      <c r="AO74" s="21" t="s">
        <v>31</v>
      </c>
      <c r="AP74" s="21" t="s">
        <v>32</v>
      </c>
      <c r="AQ74" s="21" t="s">
        <v>33</v>
      </c>
      <c r="AR74" s="21" t="s">
        <v>34</v>
      </c>
      <c r="AS74" s="21" t="s">
        <v>35</v>
      </c>
      <c r="AT74" s="21" t="s">
        <v>36</v>
      </c>
      <c r="AU74" s="21" t="s">
        <v>37</v>
      </c>
      <c r="AV74" s="21" t="s">
        <v>38</v>
      </c>
      <c r="AW74" s="21" t="s">
        <v>6</v>
      </c>
      <c r="AX74" s="21" t="s">
        <v>39</v>
      </c>
      <c r="AY74" s="21" t="s">
        <v>40</v>
      </c>
      <c r="AZ74" s="24" t="s">
        <v>41</v>
      </c>
      <c r="BA74" s="21" t="s">
        <v>42</v>
      </c>
      <c r="BB74" s="21" t="s">
        <v>43</v>
      </c>
      <c r="BC74" s="21" t="s">
        <v>44</v>
      </c>
      <c r="BD74" s="21" t="s">
        <v>45</v>
      </c>
      <c r="BE74" s="21" t="s">
        <v>46</v>
      </c>
      <c r="BF74" s="21" t="s">
        <v>47</v>
      </c>
      <c r="BG74" s="21" t="s">
        <v>48</v>
      </c>
      <c r="BH74" s="21" t="s">
        <v>49</v>
      </c>
      <c r="BI74" s="186"/>
      <c r="BJ74" s="25"/>
      <c r="BK74" s="25"/>
      <c r="BL74" s="25"/>
      <c r="BM74" s="25"/>
      <c r="BN74" s="25"/>
      <c r="BO74" s="25"/>
      <c r="BP74" s="21" t="s">
        <v>18</v>
      </c>
      <c r="BQ74" s="21" t="s">
        <v>31</v>
      </c>
      <c r="BR74" s="21" t="s">
        <v>50</v>
      </c>
      <c r="BS74" s="21" t="s">
        <v>51</v>
      </c>
      <c r="BT74" s="25"/>
      <c r="BU74" s="25"/>
      <c r="BV74" s="21" t="s">
        <v>24</v>
      </c>
      <c r="BW74" s="21" t="s">
        <v>16</v>
      </c>
      <c r="BX74" s="21" t="s">
        <v>52</v>
      </c>
      <c r="BY74" s="21" t="s">
        <v>53</v>
      </c>
      <c r="BZ74" s="21" t="s">
        <v>28</v>
      </c>
    </row>
    <row r="75" spans="1:78" ht="46.5" x14ac:dyDescent="0.25">
      <c r="A75" s="26" t="s">
        <v>2293</v>
      </c>
      <c r="B75" s="26" t="s">
        <v>931</v>
      </c>
      <c r="C75" s="27" t="s">
        <v>870</v>
      </c>
      <c r="D75" s="28"/>
      <c r="E75" s="28" t="s">
        <v>166</v>
      </c>
      <c r="F75" s="29">
        <v>1800</v>
      </c>
      <c r="G75" s="30">
        <v>2</v>
      </c>
      <c r="H75" s="31" t="s">
        <v>221</v>
      </c>
      <c r="I75" s="32">
        <v>5</v>
      </c>
      <c r="J75" s="33">
        <v>4</v>
      </c>
      <c r="K75" s="32">
        <v>5</v>
      </c>
      <c r="L75" s="33">
        <v>3</v>
      </c>
      <c r="M75" s="32">
        <v>1</v>
      </c>
      <c r="N75" s="33">
        <v>0</v>
      </c>
      <c r="O75" s="29">
        <v>-0.79999999999998295</v>
      </c>
      <c r="P75" s="29">
        <v>0.483333333333344</v>
      </c>
      <c r="Q75" s="36">
        <v>100.02003584545101</v>
      </c>
      <c r="R75" s="36">
        <v>1.0017922725325E-2</v>
      </c>
      <c r="S75" s="37">
        <v>1</v>
      </c>
      <c r="T75" s="38">
        <v>3.25</v>
      </c>
      <c r="U75" s="29">
        <v>-2.6000000000000201</v>
      </c>
      <c r="V75" s="29">
        <v>0</v>
      </c>
      <c r="W75" s="39"/>
      <c r="X75" s="40">
        <v>100</v>
      </c>
      <c r="Y75" s="72">
        <v>133</v>
      </c>
      <c r="Z75" s="17"/>
      <c r="AA75" s="26" t="s">
        <v>64</v>
      </c>
      <c r="AB75" s="41" t="s">
        <v>65</v>
      </c>
      <c r="AC75" s="42" t="str">
        <f>"" &amp; IF(AND(S75&lt;=-1.5,NOT(ISBLANK(AQ75))),"Z","")</f>
        <v/>
      </c>
      <c r="AD75" s="43" t="str">
        <f>IF(AND(ISNUMBER(BD75),VALUE(BD75)&gt;=3,VALUE(T75)&gt;=-0.5),IF(AND(VALUE(Q75)&gt;=94,VALUE(Q75)&lt;444), IF(VALUE(P75)&gt;=2,"***","**"),"*"),"")</f>
        <v/>
      </c>
      <c r="AE75" s="48" t="str">
        <f>IF(AND(BD75&gt;2,OR(ISNUMBER(SEARCH("P",AA75)),ISNUMBER(SEARCH("EP",AA75)),ISNUMBER(SEARCH("E",AA75)))),"WP@",IF(BD75&gt;2,"W@",IF(OR(ISNUMBER(SEARCH("P",AA75)),ISNUMBER(SEARCH("EP",AA75)),ISNUMBER(SEARCH("E",AA75))),"P@","@")))</f>
        <v>P@</v>
      </c>
      <c r="AF75" s="45" t="s">
        <v>681</v>
      </c>
      <c r="AG75" s="46" t="str">
        <f>IF(OR(F75&lt;1401,F75&gt;=1600),IF(AND(OR(AB75="*",AB75="***",AB75="E*",AB75="E***"),P75&gt;=2,T75&gt;-2.1),IF(AND(ISNUMBER(BD75),VALUE(BD75)&gt;2),"**","*"),""),"")</f>
        <v/>
      </c>
      <c r="AH75" s="30">
        <v>2</v>
      </c>
      <c r="AI75" s="47">
        <v>100</v>
      </c>
      <c r="AJ75" s="48" t="str">
        <f>IF(AND(S75&gt;=2,T75&gt;=0),IF(AND(ISNUMBER(BD75),VALUE(BD75)&gt;=3),IF(LEN(AQ75)&gt;0,"***","**"),"*"),"")</f>
        <v/>
      </c>
      <c r="AK75" s="42" t="str">
        <f>IF(AND(S75&gt;=3,AND(OR(AND(I75&lt;=7,I75-K75&gt;=3),AND(K75&lt;=7,K75-M75&gt;=3)),N75&lt;=4)),6,IF(S75&gt;=3,"3T",IF(AND(OR(AND(I75&lt;=7,I75-K75&gt;=3),AND(K75&lt;=7,K75-M75&gt;=3)),N75&lt;=4),"3P","")))</f>
        <v>3P</v>
      </c>
      <c r="AL75" s="46" t="str">
        <f>IF(OR(K75-M75&gt;=5,T75&gt;4.9,AND(K75-M75&gt;=1,T75&gt;5)),IF(P75&lt;-3,"***",IF(P75&lt;0,"**","*")),"")</f>
        <v/>
      </c>
      <c r="AM75" s="40">
        <v>100</v>
      </c>
      <c r="AN75" s="103" t="str">
        <f>IF(AND(OR(M75=1,M75=2,M75=3,M75=4),Q75&gt;=97.5),"G",IF(OR(AND(N75&lt;=3,M75&lt;8,T75&gt;-1.6,Q75&gt;=95,Q75&lt;300),AND(OR(M75=1,M75=2,M75=3),Q75&lt;97.5)),"GR",""))</f>
        <v>G</v>
      </c>
      <c r="AO75" s="29">
        <v>0</v>
      </c>
      <c r="AP75" s="28"/>
      <c r="AQ75" s="28" t="s">
        <v>33</v>
      </c>
      <c r="AR75" s="28"/>
      <c r="AS75" s="28"/>
      <c r="AT75" s="50" t="str">
        <f>IF(LEN(AN75)&gt;0,IF(AL75="**","$",IF(AL75="***",IF(LEN(AQ75)&gt;0,"$$$","$$"), "")), "")</f>
        <v/>
      </c>
      <c r="AU75" s="48" t="str">
        <f>CONCATENATE(IF(LEN(AN75)&gt;0,IF(AND(AD75="**",AB75="*"),IF(LEN(AQ75)&gt;0,"$$$","$$"),IF(AJ75="***","$$$",IF(AND(AJ75="**",AB75="*"),"$$",IF(AND(OR(AD75="**",AD75="***"),LEN(AQ75)&gt;0),"$$","")))),IF(AND(OR(AD75="**",AD75="***"),LEN(AQ75)&gt;0),"$$","")),IF(AND(T75&lt;2,AQ75="#"),"#",""))</f>
        <v/>
      </c>
      <c r="AV75" s="48" t="str">
        <f>IF(LEN(AN75)&gt;0,IF(AG75="**","$$",IF(AG75="***","$$$",IF(AD75="***",IF(OR(AB75="***",LEN(AQ75)&gt;0),"$$$",""),""))),"")</f>
        <v/>
      </c>
      <c r="AW75" s="26" t="s">
        <v>221</v>
      </c>
      <c r="AX75" s="51">
        <v>7.7</v>
      </c>
      <c r="AY75" s="52">
        <v>1137</v>
      </c>
      <c r="AZ75" s="24" t="s">
        <v>246</v>
      </c>
      <c r="BA75" s="29">
        <v>100.02003584545101</v>
      </c>
      <c r="BB75" s="53">
        <v>89.803369178783996</v>
      </c>
      <c r="BC75" s="54" t="s">
        <v>2294</v>
      </c>
      <c r="BD75" s="29">
        <v>1</v>
      </c>
      <c r="BE75" s="55"/>
      <c r="BF75" s="55"/>
      <c r="BG75" s="55"/>
      <c r="BH75" s="55"/>
      <c r="BI75" s="190" t="s">
        <v>2295</v>
      </c>
      <c r="BJ75" s="68" t="s">
        <v>2296</v>
      </c>
      <c r="BK75" s="68" t="s">
        <v>2220</v>
      </c>
      <c r="BL75" s="68" t="s">
        <v>2297</v>
      </c>
      <c r="BM75" s="69" t="s">
        <v>2298</v>
      </c>
      <c r="BN75" s="68"/>
      <c r="BO75" s="17"/>
      <c r="BP75" s="29">
        <v>133</v>
      </c>
      <c r="BQ75" s="29">
        <v>0</v>
      </c>
      <c r="BR75" s="56">
        <v>93.3</v>
      </c>
      <c r="BS75" s="57" t="s">
        <v>223</v>
      </c>
      <c r="BT75" s="26"/>
      <c r="BU75" s="26" t="s">
        <v>166</v>
      </c>
      <c r="BV75" s="49" t="str">
        <f>IF(AND(BD75&gt;2,OR(ISNUMBER(SEARCH("P",AA75)),ISNUMBER(SEARCH("EP",AA75)),ISNUMBER(SEARCH("E",AA75)))),"WP@",IF(BD75&gt;2,"W@",IF(OR(ISNUMBER(SEARCH("P",AA75)),ISNUMBER(SEARCH("EP",AA75)),ISNUMBER(SEARCH("E",AA75))),"P@","@")))</f>
        <v>P@</v>
      </c>
      <c r="BW75" s="26"/>
      <c r="BX75" s="17"/>
      <c r="BY75" s="17"/>
      <c r="BZ75" s="49" t="str">
        <f>IF(AND(S75&gt;=3,AND(OR(AND(I75&lt;=7,I75-K75&gt;=3),AND(K75&lt;=7,K75-M75&gt;=3)),N75&lt;=4)),6,IF(S75&gt;=3,"3T",IF(AND(OR(AND(I75&lt;=7,I75-K75&gt;=3),AND(K75&lt;=7,K75-M75&gt;=3)),N75&lt;=4),"3P","")))</f>
        <v>3P</v>
      </c>
    </row>
    <row r="76" spans="1:78" ht="30" customHeight="1" x14ac:dyDescent="0.25">
      <c r="A76" s="156" t="s">
        <v>152</v>
      </c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O76" s="155"/>
      <c r="P76" s="155"/>
      <c r="Q76" s="155"/>
      <c r="R76" s="155"/>
      <c r="S76" s="155"/>
      <c r="T76" s="155"/>
      <c r="U76" s="155"/>
      <c r="V76" s="155"/>
      <c r="W76" s="155"/>
      <c r="X76" s="155"/>
      <c r="Y76" s="155"/>
      <c r="Z76" s="155"/>
      <c r="AA76" s="155"/>
      <c r="AB76" s="155"/>
      <c r="AC76" s="155"/>
      <c r="AD76" s="155"/>
      <c r="AE76" s="155"/>
      <c r="AF76" s="155"/>
      <c r="AG76" s="155"/>
      <c r="AH76" s="155"/>
      <c r="AI76" s="155"/>
      <c r="AJ76" s="155"/>
      <c r="AK76" s="155"/>
      <c r="AL76" s="155"/>
      <c r="AM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  <c r="BR76" s="155"/>
      <c r="BS76" s="155"/>
      <c r="BT76" s="155"/>
      <c r="BU76" s="155"/>
      <c r="BV76" s="155"/>
      <c r="BW76" s="155"/>
      <c r="BX76" s="155"/>
      <c r="BY76" s="17"/>
      <c r="BZ76" s="49"/>
    </row>
    <row r="77" spans="1:78" ht="46.5" x14ac:dyDescent="0.25">
      <c r="A77" s="26" t="s">
        <v>2293</v>
      </c>
      <c r="B77" s="26" t="s">
        <v>814</v>
      </c>
      <c r="C77" s="27" t="s">
        <v>862</v>
      </c>
      <c r="D77" s="28"/>
      <c r="E77" s="28"/>
      <c r="F77" s="29">
        <v>1600</v>
      </c>
      <c r="G77" s="30">
        <v>10</v>
      </c>
      <c r="H77" s="31" t="s">
        <v>6</v>
      </c>
      <c r="I77" s="59">
        <v>9</v>
      </c>
      <c r="J77" s="33">
        <v>4</v>
      </c>
      <c r="K77" s="59">
        <v>8</v>
      </c>
      <c r="L77" s="33">
        <v>6</v>
      </c>
      <c r="M77" s="59">
        <v>5</v>
      </c>
      <c r="N77" s="33">
        <v>3</v>
      </c>
      <c r="O77" s="29">
        <v>7.4500000000000099</v>
      </c>
      <c r="P77" s="60">
        <v>0</v>
      </c>
      <c r="Q77" s="35">
        <v>444</v>
      </c>
      <c r="R77" s="35">
        <v>172</v>
      </c>
      <c r="S77" s="37">
        <v>-1</v>
      </c>
      <c r="T77" s="38">
        <v>2.5</v>
      </c>
      <c r="U77" s="29">
        <v>-6.35</v>
      </c>
      <c r="V77" s="60">
        <v>-4.3500000000000103</v>
      </c>
      <c r="W77" s="39"/>
      <c r="X77" s="62">
        <v>105</v>
      </c>
      <c r="Y77" s="29">
        <v>123</v>
      </c>
      <c r="Z77" s="29">
        <v>28</v>
      </c>
      <c r="AA77" s="26" t="s">
        <v>57</v>
      </c>
      <c r="AB77" s="41" t="s">
        <v>58</v>
      </c>
      <c r="AC77" s="42" t="str">
        <f>"" &amp; IF(AND(S77&lt;=-1.5,NOT(ISBLANK(AQ77))),"Z","")</f>
        <v/>
      </c>
      <c r="AD77" s="48" t="str">
        <f>IF(AND(ISNUMBER(BD77),VALUE(BD77)&gt;=3,VALUE(T77)&gt;=-0.5),IF(AND(VALUE(Q77)&gt;=94,VALUE(Q77)&lt;444), IF(VALUE(P77)&gt;=2,"***","**"),"*"),"")</f>
        <v>*</v>
      </c>
      <c r="AE77" s="48" t="str">
        <f>IF(AND(BD77&gt;2,OR(ISNUMBER(SEARCH("P",AA77)),ISNUMBER(SEARCH("EP",AA77)),ISNUMBER(SEARCH("E",AA77)))),"WP@",IF(BD77&gt;2,"W@",IF(OR(ISNUMBER(SEARCH("P",AA77)),ISNUMBER(SEARCH("EP",AA77)),ISNUMBER(SEARCH("E",AA77))),"P@","@")))</f>
        <v>W@</v>
      </c>
      <c r="AF77" s="45"/>
      <c r="AG77" s="46" t="str">
        <f>IF(OR(F77&lt;1401,F77&gt;=1600),IF(AND(OR(AB77="*",AB77="***",AB77="E*",AB77="E***"),P77&gt;=2,T77&gt;-2.1),IF(AND(ISNUMBER(BD77),VALUE(BD77)&gt;2),"**","*"),""),"")</f>
        <v/>
      </c>
      <c r="AH77" s="30">
        <v>10</v>
      </c>
      <c r="AI77" s="62">
        <v>105</v>
      </c>
      <c r="AJ77" s="48" t="str">
        <f>IF(AND(S77&gt;=2,T77&gt;=0),IF(AND(ISNUMBER(BD77),VALUE(BD77)&gt;=3),IF(LEN(AQ77)&gt;0,"***","**"),"*"),"")</f>
        <v/>
      </c>
      <c r="AK77" s="42" t="str">
        <f>IF(AND(S77&gt;=3,AND(OR(AND(I77&lt;=7,I77-K77&gt;=3),AND(K77&lt;=7,K77-M77&gt;=3)),N77&lt;=4)),6,IF(S77&gt;=3,"3T",IF(AND(OR(AND(I77&lt;=7,I77-K77&gt;=3),AND(K77&lt;=7,K77-M77&gt;=3)),N77&lt;=4),"3P","")))</f>
        <v/>
      </c>
      <c r="AL77" s="63" t="str">
        <f>IF(OR(K77-M77&gt;=5,T77&gt;4.9,AND(K77-M77&gt;=1,T77&gt;5)),IF(P77&lt;-3,"***",IF(P77&lt;0,"**","*")),"")</f>
        <v/>
      </c>
      <c r="AM77" s="62">
        <v>105</v>
      </c>
      <c r="AN77" s="49" t="str">
        <f>IF(AND(OR(M77=1,M77=2,M77=3,M77=4),Q77&gt;=97.5),"G",IF(OR(AND(N77&lt;=3,M77&lt;8,T77&gt;-1.6,Q77&gt;=95,Q77&lt;300),AND(OR(M77=1,M77=2,M77=3),Q77&lt;97.5)),"GR",""))</f>
        <v/>
      </c>
      <c r="AO77" s="29">
        <v>-1</v>
      </c>
      <c r="AP77" s="28"/>
      <c r="AQ77" s="28"/>
      <c r="AR77" s="28"/>
      <c r="AS77" s="28"/>
      <c r="AT77" s="50" t="str">
        <f>IF(LEN(AN77)&gt;0,IF(AL77="**","$",IF(AL77="***",IF(LEN(AQ77)&gt;0,"$$$","$$"), "")), "")</f>
        <v/>
      </c>
      <c r="AU77" s="48" t="str">
        <f>CONCATENATE(IF(LEN(AN77)&gt;0,IF(AND(AD77="**",AB77="*"),IF(LEN(AQ77)&gt;0,"$$$","$$"),IF(AJ77="***","$$$",IF(AND(AJ77="**",AB77="*"),"$$",IF(AND(OR(AD77="**",AD77="***"),LEN(AQ77)&gt;0),"$$","")))),IF(AND(OR(AD77="**",AD77="***"),LEN(AQ77)&gt;0),"$$","")),IF(AND(T77&lt;2,AQ77="#"),"#",""))</f>
        <v/>
      </c>
      <c r="AV77" s="48" t="str">
        <f>IF(LEN(AN77)&gt;0,IF(AG77="**","$$",IF(AG77="***","$$$",IF(AD77="***",IF(OR(AB77="***",LEN(AQ77)&gt;0),"$$$",""),""))),"")</f>
        <v/>
      </c>
      <c r="AW77" s="26" t="s">
        <v>6</v>
      </c>
      <c r="AX77" s="51">
        <v>10</v>
      </c>
      <c r="AY77" s="65">
        <v>1118</v>
      </c>
      <c r="AZ77" s="24" t="s">
        <v>246</v>
      </c>
      <c r="BA77" s="29">
        <v>76.5</v>
      </c>
      <c r="BB77" s="53">
        <v>66.5</v>
      </c>
      <c r="BC77" s="54" t="s">
        <v>2299</v>
      </c>
      <c r="BD77" s="29">
        <v>3</v>
      </c>
      <c r="BE77" s="55"/>
      <c r="BF77" s="55"/>
      <c r="BG77" s="55"/>
      <c r="BH77" s="55"/>
      <c r="BI77" s="190" t="s">
        <v>2300</v>
      </c>
      <c r="BJ77" s="68" t="s">
        <v>1678</v>
      </c>
      <c r="BK77" s="69" t="s">
        <v>1664</v>
      </c>
      <c r="BL77" s="68" t="s">
        <v>1663</v>
      </c>
      <c r="BM77" s="68" t="s">
        <v>1686</v>
      </c>
      <c r="BN77" s="68"/>
      <c r="BO77" s="17"/>
      <c r="BP77" s="29">
        <v>123</v>
      </c>
      <c r="BQ77" s="29">
        <v>-1</v>
      </c>
      <c r="BR77" s="56">
        <v>100.6</v>
      </c>
      <c r="BS77" s="57" t="s">
        <v>61</v>
      </c>
      <c r="BT77" s="26"/>
      <c r="BU77" s="26"/>
      <c r="BV77" s="49" t="str">
        <f>IF(AND(BD77&gt;2,OR(ISNUMBER(SEARCH("P",AA77)),ISNUMBER(SEARCH("EP",AA77)),ISNUMBER(SEARCH("E",AA77)))),"WP@",IF(BD77&gt;2,"W@",IF(OR(ISNUMBER(SEARCH("P",AA77)),ISNUMBER(SEARCH("EP",AA77)),ISNUMBER(SEARCH("E",AA77))),"P@","@")))</f>
        <v>W@</v>
      </c>
      <c r="BW77" s="26"/>
      <c r="BX77" s="17"/>
      <c r="BY77" s="17"/>
      <c r="BZ77" s="49" t="str">
        <f>IF(AND(S77&gt;=3,AND(OR(AND(I77&lt;=7,I77-K77&gt;=3),AND(K77&lt;=7,K77-M77&gt;=3)),N77&lt;=4)),6,IF(S77&gt;=3,"3T",IF(AND(OR(AND(I77&lt;=7,I77-K77&gt;=3),AND(K77&lt;=7,K77-M77&gt;=3)),N77&lt;=4),"3P","")))</f>
        <v/>
      </c>
    </row>
    <row r="78" spans="1:78" ht="46.5" x14ac:dyDescent="0.25">
      <c r="A78" s="26" t="s">
        <v>2293</v>
      </c>
      <c r="B78" s="26" t="s">
        <v>816</v>
      </c>
      <c r="C78" s="27" t="s">
        <v>156</v>
      </c>
      <c r="D78" s="28" t="s">
        <v>817</v>
      </c>
      <c r="E78" s="28"/>
      <c r="F78" s="58">
        <v>2000</v>
      </c>
      <c r="G78" s="30">
        <v>7</v>
      </c>
      <c r="H78" s="31" t="s">
        <v>818</v>
      </c>
      <c r="I78" s="32">
        <v>6</v>
      </c>
      <c r="J78" s="33">
        <v>3</v>
      </c>
      <c r="K78" s="32">
        <v>6</v>
      </c>
      <c r="L78" s="33">
        <v>3</v>
      </c>
      <c r="M78" s="32">
        <v>4</v>
      </c>
      <c r="N78" s="33">
        <v>3</v>
      </c>
      <c r="O78" s="29">
        <v>9.2499999999999698</v>
      </c>
      <c r="P78" s="60">
        <v>0</v>
      </c>
      <c r="Q78" s="35">
        <v>444</v>
      </c>
      <c r="R78" s="35">
        <v>172</v>
      </c>
      <c r="S78" s="37">
        <v>0</v>
      </c>
      <c r="T78" s="38">
        <v>0.25</v>
      </c>
      <c r="U78" s="29">
        <v>-8.9499999999999993</v>
      </c>
      <c r="V78" s="60">
        <v>-8.75</v>
      </c>
      <c r="W78" s="39"/>
      <c r="X78" s="40">
        <v>107</v>
      </c>
      <c r="Y78" s="72">
        <v>126</v>
      </c>
      <c r="Z78" s="29">
        <v>21</v>
      </c>
      <c r="AA78" s="26" t="s">
        <v>230</v>
      </c>
      <c r="AB78" s="41" t="s">
        <v>101</v>
      </c>
      <c r="AC78" s="42" t="str">
        <f>"" &amp; IF(AND(S78&lt;=-1.5,NOT(ISBLANK(AQ78))),"Z","")</f>
        <v/>
      </c>
      <c r="AD78" s="43" t="str">
        <f>IF(AND(ISNUMBER(BD78),VALUE(BD78)&gt;=3,VALUE(T78)&gt;=-0.5),IF(AND(VALUE(Q78)&gt;=94,VALUE(Q78)&lt;444), IF(VALUE(P78)&gt;=2,"***","**"),"*"),"")</f>
        <v/>
      </c>
      <c r="AE78" s="44"/>
      <c r="AF78" s="45"/>
      <c r="AG78" s="46" t="str">
        <f>IF(OR(F78&lt;1401,F78&gt;=1600),IF(AND(OR(AB78="*",AB78="***",AB78="E*",AB78="E***"),P78&gt;=2,T78&gt;-2.1),IF(AND(ISNUMBER(BD78),VALUE(BD78)&gt;2),"**","*"),""),"")</f>
        <v/>
      </c>
      <c r="AH78" s="30">
        <v>7</v>
      </c>
      <c r="AI78" s="47">
        <v>107</v>
      </c>
      <c r="AJ78" s="48" t="str">
        <f>IF(AND(S78&gt;=2,T78&gt;=0),IF(AND(ISNUMBER(BD78),VALUE(BD78)&gt;=3),IF(LEN(AQ78)&gt;0,"***","**"),"*"),"")</f>
        <v/>
      </c>
      <c r="AK78" s="42" t="str">
        <f>IF(AND(S78&gt;=3,AND(OR(AND(I78&lt;=7,I78-K78&gt;=3),AND(K78&lt;=7,K78-M78&gt;=3)),N78&lt;=4)),6,IF(S78&gt;=3,"3T",IF(AND(OR(AND(I78&lt;=7,I78-K78&gt;=3),AND(K78&lt;=7,K78-M78&gt;=3)),N78&lt;=4),"3P","")))</f>
        <v/>
      </c>
      <c r="AL78" s="46" t="str">
        <f>IF(OR(K78-M78&gt;=5,T78&gt;4.9,AND(K78-M78&gt;=1,T78&gt;5)),IF(P78&lt;-3,"***",IF(P78&lt;0,"**","*")),"")</f>
        <v/>
      </c>
      <c r="AM78" s="40">
        <v>107</v>
      </c>
      <c r="AN78" s="137" t="str">
        <f>CONCATENATE(IF(AND(OR(M78=1,M78=2,M78=3,M78=4),Q78&gt;=97.5),"G",IF(OR(AND(N78&lt;=3,M78&lt;8,T78&gt;-1.6,Q78&gt;=95,Q78&lt;300),AND(OR(M78=1,M78=2,M78=3),Q78&lt;97.5)),"GR","")),"*")</f>
        <v>G*</v>
      </c>
      <c r="AO78" s="29">
        <v>-2</v>
      </c>
      <c r="AP78" s="28"/>
      <c r="AQ78" s="28"/>
      <c r="AR78" s="28"/>
      <c r="AS78" s="28"/>
      <c r="AT78" s="50" t="str">
        <f>IF(LEN(AN78)&gt;0,IF(AL78="**","$",IF(AL78="***",IF(LEN(AQ78)&gt;0,"$$$","$$"), "")), "")</f>
        <v/>
      </c>
      <c r="AU78" s="48" t="str">
        <f>CONCATENATE(IF(LEN(AN78)&gt;0,IF(AND(AD78="**",AB78="*"),IF(LEN(AQ78)&gt;0,"$$$","$$"),IF(AJ78="***","$$$",IF(AND(AJ78="**",AB78="*"),"$$",IF(AND(OR(AD78="**",AD78="***"),LEN(AQ78)&gt;0),"$$","")))),IF(AND(OR(AD78="**",AD78="***"),LEN(AQ78)&gt;0),"$$","")),IF(AND(T78&lt;2,AQ78="#"),"#",""))</f>
        <v/>
      </c>
      <c r="AV78" s="48" t="str">
        <f>IF(LEN(AN78)&gt;0,IF(AG78="**","$$",IF(AG78="***","$$$",IF(AD78="***",IF(OR(AB78="***",LEN(AQ78)&gt;0),"$$$",""),""))),"")</f>
        <v/>
      </c>
      <c r="AW78" s="26" t="s">
        <v>818</v>
      </c>
      <c r="AX78" s="64">
        <v>74</v>
      </c>
      <c r="AY78" s="52">
        <v>1137</v>
      </c>
      <c r="AZ78" s="24" t="s">
        <v>246</v>
      </c>
      <c r="BA78" s="29">
        <v>69</v>
      </c>
      <c r="BB78" s="141">
        <v>69</v>
      </c>
      <c r="BC78" s="54" t="s">
        <v>103</v>
      </c>
      <c r="BD78" s="29">
        <v>2</v>
      </c>
      <c r="BE78" s="55"/>
      <c r="BF78" s="55"/>
      <c r="BG78" s="55"/>
      <c r="BH78" s="55"/>
      <c r="BI78" s="188" t="s">
        <v>497</v>
      </c>
      <c r="BJ78" s="69" t="s">
        <v>2219</v>
      </c>
      <c r="BK78" s="68" t="s">
        <v>2301</v>
      </c>
      <c r="BL78" s="68" t="s">
        <v>2302</v>
      </c>
      <c r="BM78" s="68" t="s">
        <v>2303</v>
      </c>
      <c r="BN78" s="68"/>
      <c r="BO78" s="17"/>
      <c r="BP78" s="29">
        <v>126</v>
      </c>
      <c r="BQ78" s="29">
        <v>-2</v>
      </c>
      <c r="BR78" s="56">
        <v>111.55</v>
      </c>
      <c r="BS78" s="57" t="s">
        <v>223</v>
      </c>
      <c r="BT78" s="26" t="s">
        <v>817</v>
      </c>
      <c r="BU78" s="26"/>
      <c r="BV78" s="26"/>
      <c r="BW78" s="26"/>
      <c r="BX78" s="17"/>
      <c r="BY78" s="17"/>
      <c r="BZ78" s="49" t="str">
        <f>IF(AND(S78&gt;=3,AND(OR(AND(I78&lt;=7,I78-K78&gt;=3),AND(K78&lt;=7,K78-M78&gt;=3)),N78&lt;=4)),6,IF(S78&gt;=3,"3T",IF(AND(OR(AND(I78&lt;=7,I78-K78&gt;=3),AND(K78&lt;=7,K78-M78&gt;=3)),N78&lt;=4),"3P","")))</f>
        <v/>
      </c>
    </row>
    <row r="79" spans="1:78" ht="20.100000000000001" customHeight="1" x14ac:dyDescent="0.25">
      <c r="A79" s="162"/>
      <c r="B79" s="155"/>
      <c r="C79" s="155"/>
      <c r="D79" s="155"/>
      <c r="E79" s="155"/>
      <c r="F79" s="155"/>
      <c r="G79" s="155"/>
      <c r="H79" s="155"/>
      <c r="I79" s="155"/>
      <c r="J79" s="155"/>
      <c r="K79" s="155"/>
      <c r="L79" s="155"/>
      <c r="M79" s="155"/>
      <c r="N79" s="155"/>
      <c r="O79" s="155"/>
      <c r="P79" s="155"/>
      <c r="Q79" s="155"/>
      <c r="R79" s="155"/>
      <c r="S79" s="155"/>
      <c r="T79" s="155"/>
      <c r="U79" s="155"/>
      <c r="V79" s="155"/>
      <c r="W79" s="155"/>
      <c r="X79" s="155"/>
      <c r="Y79" s="155"/>
      <c r="Z79" s="155"/>
      <c r="AA79" s="155"/>
      <c r="AB79" s="155"/>
      <c r="AC79" s="155"/>
      <c r="AD79" s="155"/>
      <c r="AE79" s="155"/>
      <c r="AF79" s="155"/>
      <c r="AG79" s="155"/>
      <c r="AH79" s="155"/>
      <c r="AI79" s="155"/>
      <c r="AJ79" s="155"/>
      <c r="AK79" s="155"/>
      <c r="AL79" s="155"/>
      <c r="AM79" s="155"/>
      <c r="AN79" s="155"/>
      <c r="AO79" s="155"/>
      <c r="AP79" s="155"/>
      <c r="AQ79" s="155"/>
      <c r="AR79" s="155"/>
      <c r="AS79" s="155"/>
      <c r="AT79" s="155"/>
      <c r="AU79" s="155"/>
      <c r="AV79" s="155"/>
      <c r="AW79" s="155"/>
      <c r="AX79" s="155"/>
      <c r="AY79" s="155"/>
      <c r="AZ79" s="155"/>
      <c r="BA79" s="155"/>
      <c r="BB79" s="155"/>
      <c r="BC79" s="155"/>
      <c r="BD79" s="155"/>
      <c r="BE79" s="155"/>
      <c r="BF79" s="155"/>
      <c r="BG79" s="155"/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  <c r="BR79" s="155"/>
      <c r="BS79" s="155"/>
      <c r="BT79" s="155"/>
      <c r="BU79" s="155"/>
      <c r="BV79" s="155"/>
      <c r="BW79" s="155"/>
      <c r="BX79" s="155"/>
      <c r="BY79" s="17"/>
      <c r="BZ79" s="49"/>
    </row>
    <row r="80" spans="1:78" ht="46.5" x14ac:dyDescent="0.25">
      <c r="A80" s="26" t="s">
        <v>2293</v>
      </c>
      <c r="B80" s="26" t="s">
        <v>109</v>
      </c>
      <c r="C80" s="27" t="s">
        <v>156</v>
      </c>
      <c r="D80" s="28"/>
      <c r="E80" s="28"/>
      <c r="F80" s="29">
        <v>1800</v>
      </c>
      <c r="G80" s="30">
        <v>4</v>
      </c>
      <c r="H80" s="31" t="s">
        <v>6</v>
      </c>
      <c r="I80" s="32">
        <v>5</v>
      </c>
      <c r="J80" s="33">
        <v>4</v>
      </c>
      <c r="K80" s="32">
        <v>4</v>
      </c>
      <c r="L80" s="33">
        <v>1</v>
      </c>
      <c r="M80" s="32">
        <v>3</v>
      </c>
      <c r="N80" s="33">
        <v>0</v>
      </c>
      <c r="O80" s="29">
        <v>-7.0999999999999703</v>
      </c>
      <c r="P80" s="60">
        <v>-7.3000000000000203</v>
      </c>
      <c r="Q80" s="35">
        <v>99.544402703135802</v>
      </c>
      <c r="R80" s="36">
        <v>7.2201351567926494E-2</v>
      </c>
      <c r="S80" s="37">
        <v>3</v>
      </c>
      <c r="T80" s="38">
        <v>1.1499999999999999</v>
      </c>
      <c r="U80" s="29">
        <v>2.0499999999999998</v>
      </c>
      <c r="V80" s="60">
        <v>2.7499999999999898</v>
      </c>
      <c r="W80" s="39"/>
      <c r="X80" s="40">
        <v>110</v>
      </c>
      <c r="Y80" s="72">
        <v>126</v>
      </c>
      <c r="Z80" s="87">
        <v>56</v>
      </c>
      <c r="AA80" s="26" t="s">
        <v>64</v>
      </c>
      <c r="AB80" s="41" t="s">
        <v>65</v>
      </c>
      <c r="AC80" s="42" t="str">
        <f>"i" &amp; IF(AND(S80&lt;=-1.5,NOT(ISBLANK(AQ80))),"Z","")</f>
        <v>i</v>
      </c>
      <c r="AD80" s="43" t="str">
        <f>IF(AND(ISNUMBER(BD80),VALUE(BD80)&gt;=3,VALUE(T80)&gt;=-0.5),IF(AND(VALUE(Q80)&gt;=94,VALUE(Q80)&lt;444), IF(VALUE(P80)&gt;=2,"***","**"),"*"),"")</f>
        <v>**</v>
      </c>
      <c r="AE80" s="44"/>
      <c r="AF80" s="45"/>
      <c r="AG80" s="46" t="str">
        <f>IF(OR(F80&lt;1401,F80&gt;=1600),IF(AND(OR(AB80="*",AB80="***",AB80="E*",AB80="E***"),P80&gt;=2,T80&gt;-2.1),IF(AND(ISNUMBER(BD80),VALUE(BD80)&gt;2),"**","*"),""),"")</f>
        <v/>
      </c>
      <c r="AH80" s="30">
        <v>4</v>
      </c>
      <c r="AI80" s="47">
        <v>110</v>
      </c>
      <c r="AJ80" s="48" t="str">
        <f>IF(AND(S80&gt;=2,T80&gt;=0),IF(AND(ISNUMBER(BD80),VALUE(BD80)&gt;=3),IF(LEN(AQ80)&gt;0,"***","**"),"*"),"")</f>
        <v>**</v>
      </c>
      <c r="AK80" s="42" t="str">
        <f>IF(AND(S80&gt;=3,AND(OR(AND(I80&lt;=7,I80-K80&gt;=3),AND(K80&lt;=7,K80-M80&gt;=3)),N80&lt;=4)),6,IF(S80&gt;=3,"3T",IF(AND(OR(AND(I80&lt;=7,I80-K80&gt;=3),AND(K80&lt;=7,K80-M80&gt;=3)),N80&lt;=4),"3P","")))</f>
        <v>3T</v>
      </c>
      <c r="AL80" s="46" t="str">
        <f>IF(OR(K80-M80&gt;=5,T80&gt;4.9,AND(K80-M80&gt;=1,T80&gt;5)),IF(P80&lt;-3,"***",IF(P80&lt;0,"**","*")),"")</f>
        <v/>
      </c>
      <c r="AM80" s="40">
        <v>110</v>
      </c>
      <c r="AN80" s="137" t="str">
        <f>IF(AND(OR(M80=1,M80=2,M80=3,M80=4),Q80&gt;=97.5),"G",IF(OR(AND(N80&lt;=3,M80&lt;8,T80&gt;-1.6,Q80&gt;=95,Q80&lt;300),AND(OR(M80=1,M80=2,M80=3),Q80&lt;97.5)),"GR",""))</f>
        <v>G</v>
      </c>
      <c r="AO80" s="82">
        <v>1</v>
      </c>
      <c r="AP80" s="28" t="s">
        <v>32</v>
      </c>
      <c r="AQ80" s="28"/>
      <c r="AR80" s="28"/>
      <c r="AS80" s="28"/>
      <c r="AT80" s="50" t="str">
        <f>IF(LEN(AN80)&gt;0,IF(AL80="**","$",IF(AL80="***",IF(LEN(AQ80)&gt;0,"$$$","$$"), "")), "")</f>
        <v/>
      </c>
      <c r="AU80" s="48" t="str">
        <f>CONCATENATE(IF(LEN(AN80)&gt;0,IF(AND(AD80="**",AB80="*"),IF(LEN(AQ80)&gt;0,"$$$","$$"),IF(AJ80="***","$$$",IF(AND(AJ80="**",AB80="*"),"$$",IF(AND(OR(AD80="**",AD80="***"),LEN(AQ80)&gt;0),"$$","")))),IF(AND(OR(AD80="**",AD80="***"),LEN(AQ80)&gt;0),"$$","")),IF(AND(T80&lt;2,AQ80="#"),"#",""))</f>
        <v/>
      </c>
      <c r="AV80" s="48" t="str">
        <f>IF(LEN(AN80)&gt;0,IF(AG80="**","$$",IF(AG80="***","$$$",IF(AD80="***",IF(OR(AB80="***",LEN(AQ80)&gt;0),"$$$",""),""))),"")</f>
        <v/>
      </c>
      <c r="AW80" s="26" t="s">
        <v>6</v>
      </c>
      <c r="AX80" s="74">
        <v>8.6999999999999993</v>
      </c>
      <c r="AY80" s="52">
        <v>1125</v>
      </c>
      <c r="AZ80" s="24" t="s">
        <v>246</v>
      </c>
      <c r="BA80" s="29">
        <v>91.944402703135907</v>
      </c>
      <c r="BB80" s="136">
        <v>85.544402703135802</v>
      </c>
      <c r="BC80" s="54" t="s">
        <v>2304</v>
      </c>
      <c r="BD80" s="29">
        <v>3</v>
      </c>
      <c r="BE80" s="55"/>
      <c r="BF80" s="55"/>
      <c r="BG80" s="55"/>
      <c r="BH80" s="55"/>
      <c r="BI80" s="188" t="s">
        <v>2305</v>
      </c>
      <c r="BJ80" s="69" t="s">
        <v>1662</v>
      </c>
      <c r="BK80" s="68" t="s">
        <v>1678</v>
      </c>
      <c r="BL80" s="69" t="s">
        <v>1692</v>
      </c>
      <c r="BM80" s="68" t="s">
        <v>1796</v>
      </c>
      <c r="BN80" s="68"/>
      <c r="BO80" s="17"/>
      <c r="BP80" s="29">
        <v>126</v>
      </c>
      <c r="BQ80" s="82">
        <v>1</v>
      </c>
      <c r="BR80" s="56">
        <v>85.55</v>
      </c>
      <c r="BS80" s="76" t="s">
        <v>108</v>
      </c>
      <c r="BT80" s="26"/>
      <c r="BU80" s="26"/>
      <c r="BV80" s="26"/>
      <c r="BW80" s="26"/>
      <c r="BX80" s="17"/>
      <c r="BY80" s="17"/>
      <c r="BZ80" s="49" t="str">
        <f>IF(AND(S80&gt;=3,AND(OR(AND(I80&lt;=7,I80-K80&gt;=3),AND(K80&lt;=7,K80-M80&gt;=3)),N80&lt;=4)),6,IF(S80&gt;=3,"3T",IF(AND(OR(AND(I80&lt;=7,I80-K80&gt;=3),AND(K80&lt;=7,K80-M80&gt;=3)),N80&lt;=4),"3P","")))</f>
        <v>3T</v>
      </c>
    </row>
    <row r="81" spans="1:78" ht="39" customHeight="1" x14ac:dyDescent="0.25">
      <c r="A81" s="162"/>
      <c r="B81" s="155"/>
      <c r="C81" s="155"/>
      <c r="D81" s="155"/>
      <c r="E81" s="155"/>
      <c r="F81" s="155"/>
      <c r="G81" s="155"/>
      <c r="H81" s="155"/>
      <c r="I81" s="155"/>
      <c r="J81" s="155"/>
      <c r="K81" s="155"/>
      <c r="L81" s="155"/>
      <c r="M81" s="155"/>
      <c r="N81" s="155"/>
      <c r="O81" s="155"/>
      <c r="P81" s="155"/>
      <c r="Q81" s="155"/>
      <c r="R81" s="155"/>
      <c r="S81" s="155"/>
      <c r="T81" s="155"/>
      <c r="U81" s="155"/>
      <c r="V81" s="155"/>
      <c r="W81" s="155"/>
      <c r="X81" s="155"/>
      <c r="Y81" s="155"/>
      <c r="Z81" s="155"/>
      <c r="AA81" s="155"/>
      <c r="AB81" s="155"/>
      <c r="AC81" s="155"/>
      <c r="AD81" s="155"/>
      <c r="AE81" s="155"/>
      <c r="AF81" s="155"/>
      <c r="AG81" s="155"/>
      <c r="AH81" s="155"/>
      <c r="AI81" s="155"/>
      <c r="AJ81" s="155"/>
      <c r="AK81" s="155"/>
      <c r="AL81" s="155"/>
      <c r="AM81" s="155"/>
      <c r="AN81" s="155"/>
      <c r="AO81" s="155"/>
      <c r="AP81" s="155"/>
      <c r="AQ81" s="155"/>
      <c r="AR81" s="155"/>
      <c r="AS81" s="155"/>
      <c r="AT81" s="155"/>
      <c r="AU81" s="155"/>
      <c r="AV81" s="155"/>
      <c r="AW81" s="155"/>
      <c r="AX81" s="155"/>
      <c r="AY81" s="155"/>
      <c r="AZ81" s="155"/>
      <c r="BA81" s="155"/>
      <c r="BB81" s="155"/>
      <c r="BC81" s="155"/>
      <c r="BD81" s="155"/>
      <c r="BE81" s="155"/>
      <c r="BF81" s="155"/>
      <c r="BG81" s="155"/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  <c r="BR81" s="155"/>
      <c r="BS81" s="155"/>
      <c r="BT81" s="155"/>
      <c r="BU81" s="155"/>
      <c r="BV81" s="155"/>
      <c r="BW81" s="155"/>
      <c r="BX81" s="155"/>
      <c r="BY81" s="17"/>
      <c r="BZ81" s="49"/>
    </row>
    <row r="82" spans="1:78" ht="46.5" x14ac:dyDescent="0.25">
      <c r="A82" s="26" t="s">
        <v>2293</v>
      </c>
      <c r="B82" s="26" t="s">
        <v>483</v>
      </c>
      <c r="C82" s="27" t="s">
        <v>862</v>
      </c>
      <c r="D82" s="28"/>
      <c r="E82" s="28"/>
      <c r="F82" s="29">
        <v>1600</v>
      </c>
      <c r="G82" s="30">
        <v>7</v>
      </c>
      <c r="H82" s="31" t="s">
        <v>6</v>
      </c>
      <c r="I82" s="70">
        <v>3</v>
      </c>
      <c r="J82" s="71">
        <v>1</v>
      </c>
      <c r="K82" s="32">
        <v>3</v>
      </c>
      <c r="L82" s="33">
        <v>1</v>
      </c>
      <c r="M82" s="32">
        <v>4</v>
      </c>
      <c r="N82" s="33">
        <v>3</v>
      </c>
      <c r="O82" s="29">
        <v>6.45</v>
      </c>
      <c r="P82" s="60">
        <v>0</v>
      </c>
      <c r="Q82" s="35">
        <v>444</v>
      </c>
      <c r="R82" s="35">
        <v>172</v>
      </c>
      <c r="S82" s="37">
        <v>0</v>
      </c>
      <c r="T82" s="61">
        <v>-2</v>
      </c>
      <c r="U82" s="29">
        <v>-0.35000000000000098</v>
      </c>
      <c r="V82" s="60">
        <v>-1.95</v>
      </c>
      <c r="W82" s="39"/>
      <c r="X82" s="83">
        <v>110</v>
      </c>
      <c r="Y82" s="72">
        <v>123</v>
      </c>
      <c r="Z82" s="87">
        <v>147</v>
      </c>
      <c r="AA82" s="85" t="s">
        <v>252</v>
      </c>
      <c r="AB82" s="41" t="s">
        <v>32</v>
      </c>
      <c r="AC82" s="42" t="str">
        <f>"" &amp; IF(AND(S82&lt;=-1.5,NOT(ISBLANK(AQ82))),"Z","")</f>
        <v/>
      </c>
      <c r="AD82" s="43" t="str">
        <f>IF(AND(ISNUMBER(BD82),VALUE(BD82)&gt;=3,VALUE(T82)&gt;=-0.5),IF(AND(VALUE(Q82)&gt;=94,VALUE(Q82)&lt;444), IF(VALUE(P82)&gt;=2,"***","**"),"*"),"")</f>
        <v/>
      </c>
      <c r="AE82" s="44"/>
      <c r="AF82" s="45"/>
      <c r="AG82" s="63" t="str">
        <f>IF(OR(F82&lt;1401,F82&gt;=1600),IF(AND(OR(AB82="*",AB82="***",AB82="E*",AB82="E***"),P82&gt;=2,T82&gt;-2.1),IF(AND(ISNUMBER(BD82),VALUE(BD82)&gt;2),"**","*"),""),"")</f>
        <v/>
      </c>
      <c r="AH82" s="30">
        <v>7</v>
      </c>
      <c r="AI82" s="84">
        <v>110</v>
      </c>
      <c r="AJ82" s="48" t="str">
        <f>IF(AND(S82&gt;=2,T82&gt;=0),IF(AND(ISNUMBER(BD82),VALUE(BD82)&gt;=3),IF(LEN(AQ82)&gt;0,"***","**"),"*"),"")</f>
        <v/>
      </c>
      <c r="AK82" s="42" t="str">
        <f>IF(AND(S82&gt;=3,AND(OR(AND(I82&lt;=7,I82-K82&gt;=3),AND(K82&lt;=7,K82-M82&gt;=3)),N82&lt;=4)),6,IF(S82&gt;=3,"3T",IF(AND(OR(AND(I82&lt;=7,I82-K82&gt;=3),AND(K82&lt;=7,K82-M82&gt;=3)),N82&lt;=4),"3P","")))</f>
        <v/>
      </c>
      <c r="AL82" s="46" t="str">
        <f>IF(OR(K82-M82&gt;=5,T82&gt;4.9,AND(K82-M82&gt;=1,T82&gt;5)),IF(P82&lt;-3,"***",IF(P82&lt;0,"**","*")),"")</f>
        <v/>
      </c>
      <c r="AM82" s="83">
        <v>110</v>
      </c>
      <c r="AN82" s="73" t="str">
        <f>CONCATENATE(IF(AND(OR(M82=1,M82=2,M82=3,M82=4),Q82&gt;=97.5),"G",IF(OR(AND(N82&lt;=3,M82&lt;8,T82&gt;-1.6,Q82&gt;=95,Q82&lt;300),AND(OR(M82=1,M82=2,M82=3),Q82&lt;97.5)),"GR","")),"*")</f>
        <v>G*</v>
      </c>
      <c r="AO82" s="29">
        <v>0</v>
      </c>
      <c r="AP82" s="28"/>
      <c r="AQ82" s="28"/>
      <c r="AR82" s="28"/>
      <c r="AS82" s="28"/>
      <c r="AT82" s="50" t="str">
        <f>IF(LEN(AN82)&gt;0,IF(AL82="**","$",IF(AL82="***",IF(LEN(AQ82)&gt;0,"$$$","$$"), "")), "")</f>
        <v/>
      </c>
      <c r="AU82" s="48" t="str">
        <f>CONCATENATE(IF(LEN(AN82)&gt;0,IF(AND(AD82="**",AB82="*"),IF(LEN(AQ82)&gt;0,"$$$","$$"),IF(AJ82="***","$$$",IF(AND(AJ82="**",AB82="*"),"$$",IF(AND(OR(AD82="**",AD82="***"),LEN(AQ82)&gt;0),"$$","")))),IF(AND(OR(AD82="**",AD82="***"),LEN(AQ82)&gt;0),"$$","")),IF(AND(T82&lt;2,AQ82="#"),"#",""))</f>
        <v/>
      </c>
      <c r="AV82" s="48" t="str">
        <f>IF(LEN(AN82)&gt;0,IF(AG82="**","$$",IF(AG82="***","$$$",IF(AD82="***",IF(OR(AB82="***",LEN(AQ82)&gt;0),"$$$",""),""))),"")</f>
        <v/>
      </c>
      <c r="AW82" s="26" t="s">
        <v>6</v>
      </c>
      <c r="AX82" s="64">
        <v>49</v>
      </c>
      <c r="AY82" s="52">
        <v>1131</v>
      </c>
      <c r="AZ82" s="24" t="s">
        <v>246</v>
      </c>
      <c r="BA82" s="29">
        <v>77</v>
      </c>
      <c r="BB82" s="98">
        <v>67</v>
      </c>
      <c r="BC82" s="54" t="s">
        <v>2306</v>
      </c>
      <c r="BD82" s="29">
        <v>3</v>
      </c>
      <c r="BE82" s="55"/>
      <c r="BF82" s="55"/>
      <c r="BG82" s="55"/>
      <c r="BH82" s="55"/>
      <c r="BI82" s="189" t="s">
        <v>2307</v>
      </c>
      <c r="BJ82" s="69" t="s">
        <v>1677</v>
      </c>
      <c r="BK82" s="69" t="s">
        <v>1692</v>
      </c>
      <c r="BL82" s="68" t="s">
        <v>1662</v>
      </c>
      <c r="BM82" s="68" t="s">
        <v>1678</v>
      </c>
      <c r="BN82" s="68"/>
      <c r="BO82" s="17"/>
      <c r="BP82" s="29">
        <v>123</v>
      </c>
      <c r="BQ82" s="29">
        <v>0</v>
      </c>
      <c r="BR82" s="56">
        <v>102.4</v>
      </c>
      <c r="BS82" s="57" t="s">
        <v>126</v>
      </c>
      <c r="BT82" s="26"/>
      <c r="BU82" s="26"/>
      <c r="BV82" s="26"/>
      <c r="BW82" s="26"/>
      <c r="BX82" s="17"/>
      <c r="BY82" s="17"/>
      <c r="BZ82" s="49" t="str">
        <f>IF(AND(S82&gt;=3,AND(OR(AND(I82&lt;=7,I82-K82&gt;=3),AND(K82&lt;=7,K82-M82&gt;=3)),N82&lt;=4)),6,IF(S82&gt;=3,"3T",IF(AND(OR(AND(I82&lt;=7,I82-K82&gt;=3),AND(K82&lt;=7,K82-M82&gt;=3)),N82&lt;=4),"3P","")))</f>
        <v/>
      </c>
    </row>
    <row r="83" spans="1:78" ht="46.5" x14ac:dyDescent="0.25">
      <c r="A83" s="26" t="s">
        <v>2293</v>
      </c>
      <c r="B83" s="26" t="s">
        <v>377</v>
      </c>
      <c r="C83" s="27" t="s">
        <v>156</v>
      </c>
      <c r="D83" s="28"/>
      <c r="E83" s="28"/>
      <c r="F83" s="29">
        <v>1600</v>
      </c>
      <c r="G83" s="30">
        <v>6</v>
      </c>
      <c r="H83" s="31" t="s">
        <v>6</v>
      </c>
      <c r="I83" s="70">
        <v>5</v>
      </c>
      <c r="J83" s="71">
        <v>2</v>
      </c>
      <c r="K83" s="32">
        <v>4</v>
      </c>
      <c r="L83" s="33">
        <v>2</v>
      </c>
      <c r="M83" s="32">
        <v>6</v>
      </c>
      <c r="N83" s="33">
        <v>2</v>
      </c>
      <c r="O83" s="29">
        <v>5.6500000000000101</v>
      </c>
      <c r="P83" s="60">
        <v>0</v>
      </c>
      <c r="Q83" s="35">
        <v>444</v>
      </c>
      <c r="R83" s="35">
        <v>172</v>
      </c>
      <c r="S83" s="37">
        <v>0</v>
      </c>
      <c r="T83" s="61">
        <v>-0.5</v>
      </c>
      <c r="U83" s="29">
        <v>-1.7</v>
      </c>
      <c r="V83" s="60">
        <v>-2.0499999999999998</v>
      </c>
      <c r="W83" s="39"/>
      <c r="X83" s="62">
        <v>110</v>
      </c>
      <c r="Y83" s="29">
        <v>126</v>
      </c>
      <c r="Z83" s="29">
        <v>21</v>
      </c>
      <c r="AA83" s="26" t="s">
        <v>100</v>
      </c>
      <c r="AB83" s="41" t="s">
        <v>101</v>
      </c>
      <c r="AC83" s="42" t="str">
        <f>"" &amp; IF(AND(S83&lt;=-1.5,NOT(ISBLANK(AQ83))),"Z","")</f>
        <v/>
      </c>
      <c r="AD83" s="48" t="str">
        <f>IF(AND(ISNUMBER(BD83),VALUE(BD83)&gt;=3,VALUE(T83)&gt;=-0.5),IF(AND(VALUE(Q83)&gt;=94,VALUE(Q83)&lt;444), IF(VALUE(P83)&gt;=2,"***","**"),"*"),"")</f>
        <v/>
      </c>
      <c r="AE83" s="44"/>
      <c r="AF83" s="45"/>
      <c r="AG83" s="63" t="str">
        <f>IF(OR(F83&lt;1401,F83&gt;=1600),IF(AND(OR(AB83="*",AB83="***",AB83="E*",AB83="E***"),P83&gt;=2,T83&gt;-2.1),IF(AND(ISNUMBER(BD83),VALUE(BD83)&gt;2),"**","*"),""),"")</f>
        <v/>
      </c>
      <c r="AH83" s="30">
        <v>6</v>
      </c>
      <c r="AI83" s="62">
        <v>110</v>
      </c>
      <c r="AJ83" s="48" t="str">
        <f>IF(AND(S83&gt;=2,T83&gt;=0),IF(AND(ISNUMBER(BD83),VALUE(BD83)&gt;=3),IF(LEN(AQ83)&gt;0,"***","**"),"*"),"")</f>
        <v/>
      </c>
      <c r="AK83" s="42" t="str">
        <f>IF(AND(S83&gt;=3,AND(OR(AND(I83&lt;=7,I83-K83&gt;=3),AND(K83&lt;=7,K83-M83&gt;=3)),N83&lt;=4)),6,IF(S83&gt;=3,"3T",IF(AND(OR(AND(I83&lt;=7,I83-K83&gt;=3),AND(K83&lt;=7,K83-M83&gt;=3)),N83&lt;=4),"3P","")))</f>
        <v/>
      </c>
      <c r="AL83" s="63" t="str">
        <f>IF(OR(K83-M83&gt;=5,T83&gt;4.9,AND(K83-M83&gt;=1,T83&gt;5)),IF(P83&lt;-3,"***",IF(P83&lt;0,"**","*")),"")</f>
        <v/>
      </c>
      <c r="AM83" s="62">
        <v>110</v>
      </c>
      <c r="AN83" s="49" t="str">
        <f>IF(AND(OR(M83=1,M83=2,M83=3,M83=4),Q83&gt;=97.5),"G",IF(OR(AND(N83&lt;=3,M83&lt;8,T83&gt;-1.6,Q83&gt;=95,Q83&lt;300),AND(OR(M83=1,M83=2,M83=3),Q83&lt;97.5)),"GR",""))</f>
        <v/>
      </c>
      <c r="AO83" s="29">
        <v>0</v>
      </c>
      <c r="AP83" s="28"/>
      <c r="AQ83" s="28"/>
      <c r="AR83" s="28"/>
      <c r="AS83" s="28" t="s">
        <v>66</v>
      </c>
      <c r="AT83" s="50" t="str">
        <f>IF(LEN(AN83)&gt;0,IF(AL83="**","$",IF(AL83="***",IF(LEN(AQ83)&gt;0,"$$$","$$"), "")), "")</f>
        <v/>
      </c>
      <c r="AU83" s="48" t="str">
        <f>CONCATENATE(IF(LEN(AN83)&gt;0,IF(AND(AD83="**",AB83="*"),IF(LEN(AQ83)&gt;0,"$$$","$$"),IF(AJ83="***","$$$",IF(AND(AJ83="**",AB83="*"),"$$",IF(AND(OR(AD83="**",AD83="***"),LEN(AQ83)&gt;0),"$$","")))),IF(AND(OR(AD83="**",AD83="***"),LEN(AQ83)&gt;0),"$$","")),IF(AND(T83&lt;2,AQ83="#"),"#",""))</f>
        <v/>
      </c>
      <c r="AV83" s="48" t="str">
        <f>IF(LEN(AN83)&gt;0,IF(AG83="**","$$",IF(AG83="***","$$$",IF(AD83="***",IF(OR(AB83="***",LEN(AQ83)&gt;0),"$$$",""),""))),"")</f>
        <v/>
      </c>
      <c r="AW83" s="26" t="s">
        <v>6</v>
      </c>
      <c r="AX83" s="51">
        <v>50</v>
      </c>
      <c r="AY83" s="65">
        <v>1142</v>
      </c>
      <c r="AZ83" s="24" t="s">
        <v>246</v>
      </c>
      <c r="BA83" s="29">
        <v>78.5</v>
      </c>
      <c r="BB83" s="53">
        <v>70.5</v>
      </c>
      <c r="BC83" s="54" t="s">
        <v>2308</v>
      </c>
      <c r="BD83" s="29">
        <v>2</v>
      </c>
      <c r="BE83" s="55"/>
      <c r="BF83" s="55"/>
      <c r="BG83" s="55"/>
      <c r="BH83" s="55"/>
      <c r="BI83" s="190" t="s">
        <v>2309</v>
      </c>
      <c r="BJ83" s="69" t="s">
        <v>1677</v>
      </c>
      <c r="BK83" s="68" t="s">
        <v>1698</v>
      </c>
      <c r="BL83" s="68" t="s">
        <v>1678</v>
      </c>
      <c r="BM83" s="68" t="s">
        <v>1664</v>
      </c>
      <c r="BN83" s="68"/>
      <c r="BO83" s="17"/>
      <c r="BP83" s="29">
        <v>126</v>
      </c>
      <c r="BQ83" s="29">
        <v>0</v>
      </c>
      <c r="BR83" s="56">
        <v>100.6</v>
      </c>
      <c r="BS83" s="57" t="s">
        <v>126</v>
      </c>
      <c r="BT83" s="26"/>
      <c r="BU83" s="26"/>
      <c r="BV83" s="26"/>
      <c r="BW83" s="26"/>
      <c r="BX83" s="17"/>
      <c r="BY83" s="17"/>
      <c r="BZ83" s="49" t="str">
        <f>IF(AND(S83&gt;=3,AND(OR(AND(I83&lt;=7,I83-K83&gt;=3),AND(K83&lt;=7,K83-M83&gt;=3)),N83&lt;=4)),6,IF(S83&gt;=3,"3T",IF(AND(OR(AND(I83&lt;=7,I83-K83&gt;=3),AND(K83&lt;=7,K83-M83&gt;=3)),N83&lt;=4),"3P","")))</f>
        <v/>
      </c>
    </row>
    <row r="84" spans="1:78" ht="15" customHeight="1" x14ac:dyDescent="0.25">
      <c r="A84" s="162"/>
      <c r="B84" s="155"/>
      <c r="C84" s="155"/>
      <c r="D84" s="155"/>
      <c r="E84" s="155"/>
      <c r="F84" s="155"/>
      <c r="G84" s="155"/>
      <c r="H84" s="155"/>
      <c r="I84" s="155"/>
      <c r="J84" s="155"/>
      <c r="K84" s="155"/>
      <c r="L84" s="155"/>
      <c r="M84" s="155"/>
      <c r="N84" s="155"/>
      <c r="O84" s="155"/>
      <c r="P84" s="155"/>
      <c r="Q84" s="155"/>
      <c r="R84" s="155"/>
      <c r="S84" s="155"/>
      <c r="T84" s="155"/>
      <c r="U84" s="155"/>
      <c r="V84" s="155"/>
      <c r="W84" s="155"/>
      <c r="X84" s="155"/>
      <c r="Y84" s="155"/>
      <c r="Z84" s="178"/>
      <c r="AA84" s="155"/>
      <c r="AB84" s="155"/>
      <c r="AC84" s="155"/>
      <c r="AD84" s="155"/>
      <c r="AE84" s="155"/>
      <c r="AF84" s="155"/>
      <c r="AG84" s="155"/>
      <c r="AH84" s="155"/>
      <c r="AI84" s="155"/>
      <c r="AJ84" s="155"/>
      <c r="AK84" s="155"/>
      <c r="AL84" s="155"/>
      <c r="AM84" s="155"/>
      <c r="AN84" s="155"/>
      <c r="AO84" s="155"/>
      <c r="AP84" s="155"/>
      <c r="AQ84" s="155"/>
      <c r="AR84" s="155"/>
      <c r="AS84" s="155"/>
      <c r="AT84" s="155"/>
      <c r="AU84" s="155"/>
      <c r="AV84" s="155"/>
      <c r="AW84" s="155"/>
      <c r="AX84" s="155"/>
      <c r="AY84" s="155"/>
      <c r="AZ84" s="155"/>
      <c r="BA84" s="155"/>
      <c r="BB84" s="155"/>
      <c r="BC84" s="155"/>
      <c r="BD84" s="155"/>
      <c r="BE84" s="155"/>
      <c r="BF84" s="155"/>
      <c r="BG84" s="155"/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  <c r="BR84" s="155"/>
      <c r="BS84" s="155"/>
      <c r="BT84" s="155"/>
      <c r="BU84" s="155"/>
      <c r="BV84" s="155"/>
      <c r="BW84" s="155"/>
      <c r="BX84" s="155"/>
      <c r="BY84" s="17"/>
      <c r="BZ84" s="49"/>
    </row>
    <row r="85" spans="1:78" ht="46.5" x14ac:dyDescent="0.25">
      <c r="A85" s="26" t="s">
        <v>2293</v>
      </c>
      <c r="B85" s="26" t="s">
        <v>533</v>
      </c>
      <c r="C85" s="106" t="s">
        <v>2310</v>
      </c>
      <c r="D85" s="28"/>
      <c r="E85" s="28"/>
      <c r="F85" s="29">
        <v>1800</v>
      </c>
      <c r="G85" s="30">
        <v>10</v>
      </c>
      <c r="H85" s="31" t="s">
        <v>6</v>
      </c>
      <c r="I85" s="59">
        <v>11</v>
      </c>
      <c r="J85" s="33">
        <v>5</v>
      </c>
      <c r="K85" s="59">
        <v>9</v>
      </c>
      <c r="L85" s="33">
        <v>3</v>
      </c>
      <c r="M85" s="59">
        <v>2</v>
      </c>
      <c r="N85" s="33">
        <v>0</v>
      </c>
      <c r="O85" s="29">
        <v>-3.55</v>
      </c>
      <c r="P85" s="38">
        <v>2.6599999999999802</v>
      </c>
      <c r="Q85" s="36">
        <v>100.701475962948</v>
      </c>
      <c r="R85" s="36">
        <v>0.750737981474074</v>
      </c>
      <c r="S85" s="37">
        <v>2</v>
      </c>
      <c r="T85" s="38">
        <v>2.75</v>
      </c>
      <c r="U85" s="29">
        <v>4.9999999999990101E-2</v>
      </c>
      <c r="V85" s="38">
        <v>2.25</v>
      </c>
      <c r="W85" s="39"/>
      <c r="X85" s="40">
        <v>110</v>
      </c>
      <c r="Y85" s="72">
        <v>135</v>
      </c>
      <c r="Z85" s="29">
        <v>31</v>
      </c>
      <c r="AA85" s="26" t="s">
        <v>192</v>
      </c>
      <c r="AB85" s="41" t="s">
        <v>65</v>
      </c>
      <c r="AC85" s="42" t="str">
        <f>"i" &amp; IF(AND(S85&lt;=-1.5,NOT(ISBLANK(AQ85))),"Z","")</f>
        <v>i</v>
      </c>
      <c r="AD85" s="43" t="str">
        <f>IF(AND(ISNUMBER(BD85),VALUE(BD85)&gt;=3,VALUE(T85)&gt;=-0.5),IF(AND(VALUE(Q85)&gt;=94,VALUE(Q85)&lt;444), IF(VALUE(P85)&gt;=2,"***","**"),"*"),"")</f>
        <v>***</v>
      </c>
      <c r="AE85" s="48" t="str">
        <f>IF(AND(BD85&gt;2,OR(ISNUMBER(SEARCH("P",AA85)),ISNUMBER(SEARCH("EP",AA85)),ISNUMBER(SEARCH("E",AA85)))),"WP@",IF(BD85&gt;2,"W@",IF(OR(ISNUMBER(SEARCH("P",AA85)),ISNUMBER(SEARCH("EP",AA85)),ISNUMBER(SEARCH("E",AA85))),"P@","@")))</f>
        <v>W@</v>
      </c>
      <c r="AF85" s="45" t="s">
        <v>2311</v>
      </c>
      <c r="AG85" s="46" t="str">
        <f>IF(OR(F85&lt;1401,F85&gt;=1600),IF(AND(OR(AB85="*",AB85="***",AB85="E*",AB85="E***"),P85&gt;=2,T85&gt;-2.1),IF(AND(ISNUMBER(BD85),VALUE(BD85)&gt;2),"**","*"),""),"")</f>
        <v/>
      </c>
      <c r="AH85" s="30">
        <v>10</v>
      </c>
      <c r="AI85" s="47">
        <v>110</v>
      </c>
      <c r="AJ85" s="43" t="str">
        <f>IF(AND(S85&gt;=2,T85&gt;=0),IF(AND(ISNUMBER(BD85),VALUE(BD85)&gt;=3),IF(LEN(AQ85)&gt;0,"***","**"),"*"),"")</f>
        <v>**</v>
      </c>
      <c r="AK85" s="42" t="str">
        <f>IF(AND(S85&gt;=3,AND(OR(AND(I85&lt;=7,I85-K85&gt;=3),AND(K85&lt;=7,K85-M85&gt;=3)),N85&lt;=4)),6,IF(S85&gt;=3,"3T",IF(AND(OR(AND(I85&lt;=7,I85-K85&gt;=3),AND(K85&lt;=7,K85-M85&gt;=3)),N85&lt;=4),"3P","")))</f>
        <v/>
      </c>
      <c r="AL85" s="46" t="str">
        <f>IF(OR(K85-M85&gt;=5,T85&gt;4.9,AND(K85-M85&gt;=1,T85&gt;5)),IF(P85&lt;-3,"***",IF(P85&lt;0,"**","*")),"")</f>
        <v>*</v>
      </c>
      <c r="AM85" s="40">
        <v>110</v>
      </c>
      <c r="AN85" s="144" t="str">
        <f>IF(AND(OR(M85=1,M85=2,M85=3,M85=4),Q85&gt;=97.5),"G",IF(OR(AND(N85&lt;=3,M85&lt;8,T85&gt;-1.6,Q85&gt;=95,Q85&lt;300),AND(OR(M85=1,M85=2,M85=3),Q85&lt;97.5)),"GR",""))</f>
        <v>G</v>
      </c>
      <c r="AO85" s="82">
        <v>1</v>
      </c>
      <c r="AP85" s="28"/>
      <c r="AQ85" s="28"/>
      <c r="AR85" s="28"/>
      <c r="AS85" s="28"/>
      <c r="AT85" s="50" t="str">
        <f>IF(LEN(AN85)&gt;0,IF(AL85="**","$",IF(AL85="***",IF(LEN(AQ85)&gt;0,"$$$","$$"), "")), "")</f>
        <v/>
      </c>
      <c r="AU85" s="48" t="str">
        <f>CONCATENATE(IF(LEN(AN85)&gt;0,IF(AND(AD85="**",AB85="*"),IF(LEN(AQ85)&gt;0,"$$$","$$"),IF(AJ85="***","$$$",IF(AND(AJ85="**",AB85="*"),"$$",IF(AND(OR(AD85="**",AD85="***"),LEN(AQ85)&gt;0),"$$","")))),IF(AND(OR(AD85="**",AD85="***"),LEN(AQ85)&gt;0),"$$","")),IF(AND(T85&lt;2,AQ85="#"),"#",""))</f>
        <v/>
      </c>
      <c r="AV85" s="48" t="str">
        <f>IF(LEN(AN85)&gt;0,IF(AG85="**","$$",IF(AG85="***","$$$",IF(AD85="***",IF(OR(AB85="***",LEN(AQ85)&gt;0),"$$$",""),""))),"")</f>
        <v/>
      </c>
      <c r="AW85" s="26" t="s">
        <v>6</v>
      </c>
      <c r="AX85" s="74">
        <v>8</v>
      </c>
      <c r="AY85" s="52">
        <v>1159</v>
      </c>
      <c r="AZ85" s="24" t="s">
        <v>246</v>
      </c>
      <c r="BA85" s="29">
        <v>89.501475962948106</v>
      </c>
      <c r="BB85" s="53">
        <v>94.903475962948207</v>
      </c>
      <c r="BC85" s="54" t="s">
        <v>2312</v>
      </c>
      <c r="BD85" s="29">
        <v>3</v>
      </c>
      <c r="BE85" s="100">
        <v>37.5</v>
      </c>
      <c r="BF85" s="101">
        <v>62.5</v>
      </c>
      <c r="BG85" s="102">
        <v>8</v>
      </c>
      <c r="BH85" s="102">
        <v>8</v>
      </c>
      <c r="BI85" s="191" t="s">
        <v>2313</v>
      </c>
      <c r="BJ85" s="68" t="s">
        <v>1795</v>
      </c>
      <c r="BK85" s="68" t="s">
        <v>2265</v>
      </c>
      <c r="BL85" s="68" t="s">
        <v>2273</v>
      </c>
      <c r="BM85" s="68" t="s">
        <v>2259</v>
      </c>
      <c r="BN85" s="68"/>
      <c r="BO85" s="17"/>
      <c r="BP85" s="29">
        <v>135</v>
      </c>
      <c r="BQ85" s="82">
        <v>1</v>
      </c>
      <c r="BR85" s="56">
        <v>93.15</v>
      </c>
      <c r="BS85" s="76" t="s">
        <v>1023</v>
      </c>
      <c r="BT85" s="26"/>
      <c r="BU85" s="26"/>
      <c r="BV85" s="49" t="str">
        <f>IF(AND(BD85&gt;2,OR(ISNUMBER(SEARCH("P",AA85)),ISNUMBER(SEARCH("EP",AA85)),ISNUMBER(SEARCH("E",AA85)))),"WP@",IF(BD85&gt;2,"W@",IF(OR(ISNUMBER(SEARCH("P",AA85)),ISNUMBER(SEARCH("EP",AA85)),ISNUMBER(SEARCH("E",AA85))),"P@","@")))</f>
        <v>W@</v>
      </c>
      <c r="BW85" s="26"/>
      <c r="BX85" s="17"/>
      <c r="BY85" s="17"/>
      <c r="BZ85" s="49" t="str">
        <f>IF(AND(S85&gt;=3,AND(OR(AND(I85&lt;=7,I85-K85&gt;=3),AND(K85&lt;=7,K85-M85&gt;=3)),N85&lt;=4)),6,IF(S85&gt;=3,"3T",IF(AND(OR(AND(I85&lt;=7,I85-K85&gt;=3),AND(K85&lt;=7,K85-M85&gt;=3)),N85&lt;=4),"3P","")))</f>
        <v/>
      </c>
    </row>
    <row r="86" spans="1:78" ht="46.5" x14ac:dyDescent="0.25">
      <c r="A86" s="26" t="s">
        <v>2293</v>
      </c>
      <c r="B86" s="112" t="s">
        <v>403</v>
      </c>
      <c r="C86" s="27" t="s">
        <v>862</v>
      </c>
      <c r="D86" s="28"/>
      <c r="E86" s="28"/>
      <c r="F86" s="29">
        <v>1800</v>
      </c>
      <c r="G86" s="30">
        <v>4</v>
      </c>
      <c r="H86" s="31" t="s">
        <v>6</v>
      </c>
      <c r="I86" s="32">
        <v>6</v>
      </c>
      <c r="J86" s="33">
        <v>6</v>
      </c>
      <c r="K86" s="32">
        <v>5</v>
      </c>
      <c r="L86" s="33">
        <v>3</v>
      </c>
      <c r="M86" s="32">
        <v>6</v>
      </c>
      <c r="N86" s="33">
        <v>3</v>
      </c>
      <c r="O86" s="29">
        <v>4.45</v>
      </c>
      <c r="P86" s="38">
        <v>6.6000000000000201</v>
      </c>
      <c r="Q86" s="36">
        <v>100.920100221266</v>
      </c>
      <c r="R86" s="36">
        <v>3.0600501106329099</v>
      </c>
      <c r="S86" s="114">
        <v>3</v>
      </c>
      <c r="T86" s="38">
        <v>0</v>
      </c>
      <c r="U86" s="29">
        <v>-2.3500000000000099</v>
      </c>
      <c r="V86" s="38">
        <v>-2.3500000000000099</v>
      </c>
      <c r="W86" s="39" t="s">
        <v>79</v>
      </c>
      <c r="X86" s="40">
        <v>111</v>
      </c>
      <c r="Y86" s="72">
        <v>131</v>
      </c>
      <c r="Z86" s="119">
        <v>23</v>
      </c>
      <c r="AA86" s="26" t="s">
        <v>80</v>
      </c>
      <c r="AB86" s="41" t="s">
        <v>58</v>
      </c>
      <c r="AC86" s="42" t="str">
        <f>"" &amp; IF(AND(S86&lt;=-1.5,NOT(ISBLANK(AQ86))),"Z","")</f>
        <v/>
      </c>
      <c r="AD86" s="43" t="str">
        <f>IF(AND(ISNUMBER(BD86),VALUE(BD86)&gt;=3,VALUE(T86)&gt;=-0.5),IF(AND(VALUE(Q86)&gt;=94,VALUE(Q86)&lt;444), IF(VALUE(P86)&gt;=2,"***","**"),"*"),"")</f>
        <v/>
      </c>
      <c r="AE86" s="44"/>
      <c r="AF86" s="45"/>
      <c r="AG86" s="46" t="str">
        <f>IF(OR(F86&lt;1401,F86&gt;=1600),IF(AND(OR(AB86="*",AB86="***",AB86="E*",AB86="E***"),P86&gt;=2,T86&gt;-2.1),IF(AND(ISNUMBER(BD86),VALUE(BD86)&gt;2),"**","*"),""),"")</f>
        <v/>
      </c>
      <c r="AH86" s="30">
        <v>4</v>
      </c>
      <c r="AI86" s="47">
        <v>111</v>
      </c>
      <c r="AJ86" s="43" t="str">
        <f>IF(AND(S86&gt;=2,T86&gt;=0),IF(AND(ISNUMBER(BD86),VALUE(BD86)&gt;=3),IF(LEN(AQ86)&gt;0,"***","**"),"*"),"")</f>
        <v>*</v>
      </c>
      <c r="AK86" s="42" t="str">
        <f>IF(AND(S86&gt;=3,AND(OR(AND(I86&lt;=7,I86-K86&gt;=3),AND(K86&lt;=7,K86-M86&gt;=3)),N86&lt;=4)),6,IF(S86&gt;=3,"3T",IF(AND(OR(AND(I86&lt;=7,I86-K86&gt;=3),AND(K86&lt;=7,K86-M86&gt;=3)),N86&lt;=4),"3P","")))</f>
        <v>3T</v>
      </c>
      <c r="AL86" s="46" t="str">
        <f>IF(OR(K86-M86&gt;=5,T86&gt;4.9,AND(K86-M86&gt;=1,T86&gt;5)),IF(P86&lt;-3,"***",IF(P86&lt;0,"**","*")),"")</f>
        <v/>
      </c>
      <c r="AM86" s="40">
        <v>111</v>
      </c>
      <c r="AN86" s="81" t="str">
        <f>IF(AND(OR(M86=1,M86=2,M86=3,M86=4),Q86&gt;=97.5),"G",IF(OR(AND(N86&lt;=3,M86&lt;8,T86&gt;-1.6,Q86&gt;=95,Q86&lt;300),AND(OR(M86=1,M86=2,M86=3),Q86&lt;97.5)),"GR",""))</f>
        <v>GR</v>
      </c>
      <c r="AO86" s="29">
        <v>0</v>
      </c>
      <c r="AP86" s="28"/>
      <c r="AQ86" s="28"/>
      <c r="AR86" s="28"/>
      <c r="AS86" s="28"/>
      <c r="AT86" s="50" t="str">
        <f>IF(LEN(AN86)&gt;0,IF(AL86="**","$",IF(AL86="***",IF(LEN(AQ86)&gt;0,"$$$","$$"), "")), "")</f>
        <v/>
      </c>
      <c r="AU86" s="48" t="str">
        <f>CONCATENATE(IF(LEN(AN86)&gt;0,IF(AND(AD86="**",AB86="*"),IF(LEN(AQ86)&gt;0,"$$$","$$"),IF(AJ86="***","$$$",IF(AND(AJ86="**",AB86="*"),"$$",IF(AND(OR(AD86="**",AD86="***"),LEN(AQ86)&gt;0),"$$","")))),IF(AND(OR(AD86="**",AD86="***"),LEN(AQ86)&gt;0),"$$","")),IF(AND(T86&lt;2,AQ86="#"),"#",""))</f>
        <v/>
      </c>
      <c r="AV86" s="48" t="str">
        <f>IF(LEN(AN86)&gt;0,IF(AG86="**","$$",IF(AG86="***","$$$",IF(AD86="***",IF(OR(AB86="***",LEN(AQ86)&gt;0),"$$$",""),""))),"")</f>
        <v/>
      </c>
      <c r="AW86" s="26" t="s">
        <v>6</v>
      </c>
      <c r="AX86" s="51">
        <v>6.2</v>
      </c>
      <c r="AY86" s="79">
        <v>1143</v>
      </c>
      <c r="AZ86" s="24" t="s">
        <v>246</v>
      </c>
      <c r="BA86" s="29">
        <v>91.5</v>
      </c>
      <c r="BB86" s="53">
        <v>92.033333333333303</v>
      </c>
      <c r="BC86" s="54" t="s">
        <v>1753</v>
      </c>
      <c r="BD86" s="29">
        <v>2</v>
      </c>
      <c r="BE86" s="55"/>
      <c r="BF86" s="55"/>
      <c r="BG86" s="55"/>
      <c r="BH86" s="55"/>
      <c r="BI86" s="190" t="s">
        <v>757</v>
      </c>
      <c r="BJ86" s="68" t="s">
        <v>1692</v>
      </c>
      <c r="BK86" s="68" t="s">
        <v>1922</v>
      </c>
      <c r="BL86" s="68" t="s">
        <v>1707</v>
      </c>
      <c r="BM86" s="68" t="s">
        <v>2273</v>
      </c>
      <c r="BN86" s="68" t="s">
        <v>2220</v>
      </c>
      <c r="BO86" s="17"/>
      <c r="BP86" s="29">
        <v>131</v>
      </c>
      <c r="BQ86" s="29">
        <v>0</v>
      </c>
      <c r="BR86" s="56">
        <v>95.9</v>
      </c>
      <c r="BS86" s="76" t="s">
        <v>1023</v>
      </c>
      <c r="BT86" s="26"/>
      <c r="BU86" s="26"/>
      <c r="BV86" s="26"/>
      <c r="BW86" s="26" t="s">
        <v>79</v>
      </c>
      <c r="BX86" s="17"/>
      <c r="BY86" s="17"/>
      <c r="BZ86" s="49" t="str">
        <f>IF(AND(S86&gt;=3,AND(OR(AND(I86&lt;=7,I86-K86&gt;=3),AND(K86&lt;=7,K86-M86&gt;=3)),N86&lt;=4)),6,IF(S86&gt;=3,"3T",IF(AND(OR(AND(I86&lt;=7,I86-K86&gt;=3),AND(K86&lt;=7,K86-M86&gt;=3)),N86&lt;=4),"3P","")))</f>
        <v>3T</v>
      </c>
    </row>
    <row r="87" spans="1:78" ht="18.75" customHeight="1" x14ac:dyDescent="0.25">
      <c r="A87" s="17"/>
      <c r="B87" s="164" t="s">
        <v>246</v>
      </c>
      <c r="C87" s="164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65" t="s">
        <v>199</v>
      </c>
      <c r="R87" s="165"/>
      <c r="S87" s="17"/>
      <c r="T87" s="121" t="s">
        <v>541</v>
      </c>
      <c r="U87" s="17"/>
      <c r="V87" s="17"/>
      <c r="W87" s="17"/>
      <c r="X87" s="91">
        <v>111</v>
      </c>
      <c r="Y87" s="113" t="s">
        <v>478</v>
      </c>
      <c r="Z87" s="119">
        <v>23</v>
      </c>
      <c r="AA87" s="104">
        <v>4</v>
      </c>
      <c r="AB87" s="17"/>
      <c r="AC87" s="17"/>
      <c r="AD87" s="17"/>
      <c r="AE87" s="17"/>
      <c r="AF87" s="17"/>
      <c r="AG87" s="17"/>
      <c r="AH87" s="17"/>
      <c r="AI87" s="91">
        <v>111</v>
      </c>
      <c r="AJ87" s="17"/>
      <c r="AK87" s="17"/>
      <c r="AL87" s="17"/>
      <c r="AM87" s="91">
        <v>111</v>
      </c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4">
        <v>7.9</v>
      </c>
      <c r="AY87" s="95">
        <v>1146</v>
      </c>
      <c r="AZ87" s="17"/>
      <c r="BA87" s="17"/>
      <c r="BB87" s="17"/>
      <c r="BC87" s="17"/>
      <c r="BD87" s="17"/>
      <c r="BE87" s="17"/>
      <c r="BF87" s="17"/>
      <c r="BG87" s="17"/>
      <c r="BH87" s="17"/>
      <c r="BI87" s="187"/>
      <c r="BJ87" s="17"/>
      <c r="BK87" s="17"/>
      <c r="BL87" s="17"/>
      <c r="BM87" s="17"/>
      <c r="BN87" s="17"/>
      <c r="BO87" s="17"/>
      <c r="BP87" s="113" t="s">
        <v>478</v>
      </c>
      <c r="BQ87" s="17"/>
      <c r="BR87" s="17"/>
      <c r="BS87" s="17"/>
      <c r="BT87" s="17"/>
      <c r="BU87" s="17"/>
      <c r="BV87" s="17"/>
      <c r="BW87" s="17"/>
      <c r="BX87" s="29">
        <v>0</v>
      </c>
      <c r="BY87" s="26" t="s">
        <v>149</v>
      </c>
      <c r="BZ87" s="17"/>
    </row>
    <row r="88" spans="1:78" x14ac:dyDescent="0.25">
      <c r="A88" s="17"/>
      <c r="B88" s="164"/>
      <c r="C88" s="164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68" t="s">
        <v>2314</v>
      </c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67"/>
      <c r="AY88" s="96" t="s">
        <v>412</v>
      </c>
      <c r="AZ88" s="17"/>
      <c r="BA88" s="17"/>
      <c r="BB88" s="17"/>
      <c r="BC88" s="17"/>
      <c r="BD88" s="17"/>
      <c r="BE88" s="17"/>
      <c r="BF88" s="17"/>
      <c r="BG88" s="17"/>
      <c r="BH88" s="17"/>
      <c r="BI88" s="18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</row>
    <row r="89" spans="1:78" ht="30" customHeight="1" x14ac:dyDescent="0.25">
      <c r="A89" s="163" t="s">
        <v>2315</v>
      </c>
      <c r="B89" s="153"/>
      <c r="C89" s="153"/>
      <c r="D89" s="153"/>
      <c r="E89" s="153"/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  <c r="Q89" s="153"/>
      <c r="R89" s="153"/>
      <c r="S89" s="153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53"/>
      <c r="AJ89" s="153"/>
      <c r="AK89" s="153"/>
      <c r="AL89" s="153"/>
      <c r="AM89" s="153"/>
      <c r="AN89" s="153"/>
      <c r="AO89" s="153"/>
      <c r="AP89" s="153"/>
      <c r="AQ89" s="153"/>
      <c r="AR89" s="153"/>
      <c r="AS89" s="153"/>
      <c r="AT89" s="153"/>
      <c r="AU89" s="153"/>
      <c r="AV89" s="153"/>
      <c r="AW89" s="153"/>
      <c r="AX89" s="153"/>
      <c r="AY89" s="153"/>
      <c r="AZ89" s="153"/>
      <c r="BA89" s="153"/>
      <c r="BB89" s="153"/>
      <c r="BC89" s="153"/>
      <c r="BD89" s="153"/>
      <c r="BE89" s="153"/>
      <c r="BF89" s="153"/>
      <c r="BG89" s="153"/>
      <c r="BH89" s="153"/>
      <c r="BI89" s="153"/>
      <c r="BJ89" s="153"/>
      <c r="BK89" s="153"/>
      <c r="BL89" s="153"/>
      <c r="BM89" s="153"/>
      <c r="BN89" s="153"/>
      <c r="BO89" s="153"/>
      <c r="BP89" s="153"/>
      <c r="BQ89" s="153"/>
      <c r="BR89" s="153"/>
      <c r="BS89" s="153"/>
      <c r="BT89" s="153"/>
      <c r="BU89" s="153"/>
      <c r="BV89" s="153"/>
      <c r="BW89" s="153"/>
      <c r="BX89" s="153"/>
      <c r="BY89" s="17"/>
      <c r="BZ89" s="17"/>
    </row>
    <row r="90" spans="1:78" x14ac:dyDescent="0.25">
      <c r="A90" s="18" t="s">
        <v>1</v>
      </c>
      <c r="B90" s="18" t="s">
        <v>2</v>
      </c>
      <c r="C90" s="18" t="s">
        <v>3</v>
      </c>
      <c r="D90" s="19"/>
      <c r="E90" s="19"/>
      <c r="F90" s="18" t="s">
        <v>4</v>
      </c>
      <c r="G90" s="20" t="s">
        <v>5</v>
      </c>
      <c r="H90" s="21" t="s">
        <v>6</v>
      </c>
      <c r="I90" s="154" t="s">
        <v>7</v>
      </c>
      <c r="J90" s="155"/>
      <c r="K90" s="155"/>
      <c r="L90" s="155"/>
      <c r="M90" s="155"/>
      <c r="N90" s="155"/>
      <c r="O90" s="21" t="s">
        <v>8</v>
      </c>
      <c r="P90" s="21" t="s">
        <v>9</v>
      </c>
      <c r="Q90" s="22" t="s">
        <v>10</v>
      </c>
      <c r="R90" s="22" t="s">
        <v>11</v>
      </c>
      <c r="S90" s="21" t="s">
        <v>12</v>
      </c>
      <c r="T90" s="21" t="s">
        <v>13</v>
      </c>
      <c r="U90" s="21" t="s">
        <v>14</v>
      </c>
      <c r="V90" s="21" t="s">
        <v>15</v>
      </c>
      <c r="W90" s="23" t="s">
        <v>16</v>
      </c>
      <c r="X90" s="21" t="s">
        <v>17</v>
      </c>
      <c r="Y90" s="21" t="s">
        <v>18</v>
      </c>
      <c r="Z90" s="21" t="s">
        <v>19</v>
      </c>
      <c r="AA90" s="21" t="s">
        <v>20</v>
      </c>
      <c r="AB90" s="21" t="s">
        <v>21</v>
      </c>
      <c r="AC90" s="21" t="s">
        <v>22</v>
      </c>
      <c r="AD90" s="21" t="s">
        <v>23</v>
      </c>
      <c r="AE90" s="21" t="s">
        <v>24</v>
      </c>
      <c r="AF90" s="21" t="s">
        <v>25</v>
      </c>
      <c r="AG90" s="21" t="s">
        <v>26</v>
      </c>
      <c r="AH90" s="21" t="s">
        <v>5</v>
      </c>
      <c r="AI90" s="21" t="s">
        <v>17</v>
      </c>
      <c r="AJ90" s="21" t="s">
        <v>27</v>
      </c>
      <c r="AK90" s="21" t="s">
        <v>28</v>
      </c>
      <c r="AL90" s="21" t="s">
        <v>29</v>
      </c>
      <c r="AM90" s="21" t="s">
        <v>17</v>
      </c>
      <c r="AN90" s="21" t="s">
        <v>30</v>
      </c>
      <c r="AO90" s="21" t="s">
        <v>31</v>
      </c>
      <c r="AP90" s="21" t="s">
        <v>32</v>
      </c>
      <c r="AQ90" s="21" t="s">
        <v>33</v>
      </c>
      <c r="AR90" s="21" t="s">
        <v>34</v>
      </c>
      <c r="AS90" s="21" t="s">
        <v>35</v>
      </c>
      <c r="AT90" s="21" t="s">
        <v>36</v>
      </c>
      <c r="AU90" s="21" t="s">
        <v>37</v>
      </c>
      <c r="AV90" s="21" t="s">
        <v>38</v>
      </c>
      <c r="AW90" s="21" t="s">
        <v>6</v>
      </c>
      <c r="AX90" s="21" t="s">
        <v>39</v>
      </c>
      <c r="AY90" s="21" t="s">
        <v>40</v>
      </c>
      <c r="AZ90" s="24" t="s">
        <v>41</v>
      </c>
      <c r="BA90" s="21" t="s">
        <v>42</v>
      </c>
      <c r="BB90" s="21" t="s">
        <v>43</v>
      </c>
      <c r="BC90" s="21" t="s">
        <v>44</v>
      </c>
      <c r="BD90" s="21" t="s">
        <v>45</v>
      </c>
      <c r="BE90" s="21" t="s">
        <v>46</v>
      </c>
      <c r="BF90" s="21" t="s">
        <v>47</v>
      </c>
      <c r="BG90" s="21" t="s">
        <v>48</v>
      </c>
      <c r="BH90" s="21" t="s">
        <v>49</v>
      </c>
      <c r="BI90" s="186"/>
      <c r="BJ90" s="25"/>
      <c r="BK90" s="25"/>
      <c r="BL90" s="25"/>
      <c r="BM90" s="25"/>
      <c r="BN90" s="25"/>
      <c r="BO90" s="25"/>
      <c r="BP90" s="21" t="s">
        <v>18</v>
      </c>
      <c r="BQ90" s="21" t="s">
        <v>31</v>
      </c>
      <c r="BR90" s="21" t="s">
        <v>50</v>
      </c>
      <c r="BS90" s="21" t="s">
        <v>51</v>
      </c>
      <c r="BT90" s="25"/>
      <c r="BU90" s="25"/>
      <c r="BV90" s="21" t="s">
        <v>24</v>
      </c>
      <c r="BW90" s="21" t="s">
        <v>16</v>
      </c>
      <c r="BX90" s="21" t="s">
        <v>52</v>
      </c>
      <c r="BY90" s="21" t="s">
        <v>53</v>
      </c>
      <c r="BZ90" s="21" t="s">
        <v>28</v>
      </c>
    </row>
    <row r="91" spans="1:78" ht="46.5" x14ac:dyDescent="0.25">
      <c r="A91" s="26" t="s">
        <v>2316</v>
      </c>
      <c r="B91" s="26" t="s">
        <v>55</v>
      </c>
      <c r="C91" s="27" t="s">
        <v>1690</v>
      </c>
      <c r="D91" s="28"/>
      <c r="E91" s="28"/>
      <c r="F91" s="58">
        <v>2000</v>
      </c>
      <c r="G91" s="30">
        <v>6</v>
      </c>
      <c r="H91" s="31" t="s">
        <v>6</v>
      </c>
      <c r="I91" s="32">
        <v>8</v>
      </c>
      <c r="J91" s="33">
        <v>6</v>
      </c>
      <c r="K91" s="32">
        <v>8</v>
      </c>
      <c r="L91" s="33">
        <v>5</v>
      </c>
      <c r="M91" s="32">
        <v>4</v>
      </c>
      <c r="N91" s="33">
        <v>4</v>
      </c>
      <c r="O91" s="29">
        <v>2.80000000000001</v>
      </c>
      <c r="P91" s="29">
        <v>0</v>
      </c>
      <c r="Q91" s="35">
        <v>444</v>
      </c>
      <c r="R91" s="35">
        <v>172</v>
      </c>
      <c r="S91" s="37">
        <v>2</v>
      </c>
      <c r="T91" s="38">
        <v>0.75</v>
      </c>
      <c r="U91" s="29">
        <v>-0.80000000000000104</v>
      </c>
      <c r="V91" s="29">
        <v>-0.19999999999999599</v>
      </c>
      <c r="W91" s="39"/>
      <c r="X91" s="40">
        <v>117</v>
      </c>
      <c r="Y91" s="72">
        <v>126</v>
      </c>
      <c r="Z91" s="17"/>
      <c r="AA91" s="26" t="s">
        <v>57</v>
      </c>
      <c r="AB91" s="41" t="s">
        <v>58</v>
      </c>
      <c r="AC91" s="42" t="str">
        <f>"" &amp; IF(AND(S91&lt;=-1.5,NOT(ISBLANK(AQ91))),"Z","")</f>
        <v/>
      </c>
      <c r="AD91" s="43" t="str">
        <f>IF(AND(ISNUMBER(BD91),VALUE(BD91)&gt;=3,VALUE(T91)&gt;=-0.5),IF(AND(VALUE(Q91)&gt;=94,VALUE(Q91)&lt;444), IF(VALUE(P91)&gt;=2,"***","**"),"*"),"")</f>
        <v>*</v>
      </c>
      <c r="AE91" s="44"/>
      <c r="AF91" s="45"/>
      <c r="AG91" s="46" t="str">
        <f>IF(OR(F91&lt;1401,F91&gt;=1600),IF(AND(OR(AB91="*",AB91="***",AB91="E*",AB91="E***"),P91&gt;=2,T91&gt;-2.1),IF(AND(ISNUMBER(BD91),VALUE(BD91)&gt;2),"**","*"),""),"")</f>
        <v/>
      </c>
      <c r="AH91" s="30">
        <v>6</v>
      </c>
      <c r="AI91" s="47">
        <v>117</v>
      </c>
      <c r="AJ91" s="48" t="str">
        <f>IF(AND(S91&gt;=2,T91&gt;=0),IF(AND(ISNUMBER(BD91),VALUE(BD91)&gt;=3),IF(LEN(AQ91)&gt;0,"***","**"),"*"),"")</f>
        <v>**</v>
      </c>
      <c r="AK91" s="42" t="str">
        <f>IF(AND(S91&gt;=3,AND(OR(AND(I91&lt;=7,I91-K91&gt;=3),AND(K91&lt;=7,K91-M91&gt;=3)),N91&lt;=4)),6,IF(S91&gt;=3,"3T",IF(AND(OR(AND(I91&lt;=7,I91-K91&gt;=3),AND(K91&lt;=7,K91-M91&gt;=3)),N91&lt;=4),"3P","")))</f>
        <v/>
      </c>
      <c r="AL91" s="46" t="str">
        <f>IF(OR(K91-M91&gt;=5,T91&gt;4.9,AND(K91-M91&gt;=1,T91&gt;5)),IF(P91&lt;-3,"***",IF(P91&lt;0,"**","*")),"")</f>
        <v/>
      </c>
      <c r="AM91" s="142" t="s">
        <v>2319</v>
      </c>
      <c r="AN91" s="73" t="str">
        <f>CONCATENATE(IF(AND(OR(M91=1,M91=2,M91=3,M91=4),Q91&gt;=97.5),"G",IF(OR(AND(N91&lt;=3,M91&lt;8,T91&gt;-1.6,Q91&gt;=95,Q91&lt;300),AND(OR(M91=1,M91=2,M91=3),Q91&lt;97.5)),"GR","")),"*")</f>
        <v>G*</v>
      </c>
      <c r="AO91" s="29">
        <v>0</v>
      </c>
      <c r="AP91" s="28"/>
      <c r="AQ91" s="28"/>
      <c r="AR91" s="28"/>
      <c r="AS91" s="28" t="s">
        <v>66</v>
      </c>
      <c r="AT91" s="50" t="str">
        <f>IF(LEN(AN91)&gt;0,IF(AL91="**","$",IF(AL91="***",IF(LEN(AQ91)&gt;0,"$$$","$$"), "")), "")</f>
        <v/>
      </c>
      <c r="AU91" s="48" t="str">
        <f>CONCATENATE(IF(LEN(AN91)&gt;0,IF(AND(AD91="**",AB91="*"),IF(LEN(AQ91)&gt;0,"$$$","$$"),IF(AJ91="***","$$$",IF(AND(AJ91="**",AB91="*"),"$$",IF(AND(OR(AD91="**",AD91="***"),LEN(AQ91)&gt;0),"$$","")))),IF(AND(OR(AD91="**",AD91="***"),LEN(AQ91)&gt;0),"$$","")),IF(AND(T91&lt;2,AQ91="#"),"#",""))</f>
        <v/>
      </c>
      <c r="AV91" s="48" t="str">
        <f>IF(LEN(AN91)&gt;0,IF(AG91="**","$$",IF(AG91="***","$$$",IF(AD91="***",IF(OR(AB91="***",LEN(AQ91)&gt;0),"$$$",""),""))),"")</f>
        <v/>
      </c>
      <c r="AW91" s="26" t="s">
        <v>6</v>
      </c>
      <c r="AX91" s="51">
        <v>6.8</v>
      </c>
      <c r="AY91" s="52">
        <v>1130</v>
      </c>
      <c r="AZ91" s="24" t="s">
        <v>59</v>
      </c>
      <c r="BA91" s="29">
        <v>67</v>
      </c>
      <c r="BB91" s="75">
        <v>67</v>
      </c>
      <c r="BC91" s="54" t="s">
        <v>2317</v>
      </c>
      <c r="BD91" s="29">
        <v>3</v>
      </c>
      <c r="BE91" s="55"/>
      <c r="BF91" s="55"/>
      <c r="BG91" s="55"/>
      <c r="BH91" s="55"/>
      <c r="BI91" s="189" t="s">
        <v>2318</v>
      </c>
      <c r="BJ91" s="69" t="s">
        <v>2219</v>
      </c>
      <c r="BK91" s="69" t="s">
        <v>1677</v>
      </c>
      <c r="BL91" s="68" t="s">
        <v>1686</v>
      </c>
      <c r="BM91" s="68" t="s">
        <v>2220</v>
      </c>
      <c r="BN91" s="68"/>
      <c r="BO91" s="17"/>
      <c r="BP91" s="29">
        <v>126</v>
      </c>
      <c r="BQ91" s="29">
        <v>0</v>
      </c>
      <c r="BR91" s="56">
        <v>102.3</v>
      </c>
      <c r="BS91" s="76" t="s">
        <v>108</v>
      </c>
      <c r="BT91" s="26"/>
      <c r="BU91" s="26"/>
      <c r="BV91" s="26"/>
      <c r="BW91" s="26"/>
      <c r="BX91" s="17"/>
      <c r="BY91" s="17"/>
      <c r="BZ91" s="49" t="str">
        <f>IF(AND(S91&gt;=3,AND(OR(AND(I91&lt;=7,I91-K91&gt;=3),AND(K91&lt;=7,K91-M91&gt;=3)),N91&lt;=4)),6,IF(S91&gt;=3,"3T",IF(AND(OR(AND(I91&lt;=7,I91-K91&gt;=3),AND(K91&lt;=7,K91-M91&gt;=3)),N91&lt;=4),"3P","")))</f>
        <v/>
      </c>
    </row>
    <row r="92" spans="1:78" ht="21.95" customHeight="1" x14ac:dyDescent="0.25">
      <c r="A92" s="162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O92" s="155"/>
      <c r="P92" s="155"/>
      <c r="Q92" s="155"/>
      <c r="R92" s="155"/>
      <c r="S92" s="155"/>
      <c r="T92" s="155"/>
      <c r="U92" s="155"/>
      <c r="V92" s="155"/>
      <c r="W92" s="155"/>
      <c r="X92" s="155"/>
      <c r="Y92" s="155"/>
      <c r="Z92" s="155"/>
      <c r="AA92" s="155"/>
      <c r="AB92" s="155"/>
      <c r="AC92" s="155"/>
      <c r="AD92" s="155"/>
      <c r="AE92" s="155"/>
      <c r="AF92" s="155"/>
      <c r="AG92" s="155"/>
      <c r="AH92" s="155"/>
      <c r="AI92" s="155"/>
      <c r="AJ92" s="155"/>
      <c r="AK92" s="155"/>
      <c r="AL92" s="155"/>
      <c r="AM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  <c r="BR92" s="155"/>
      <c r="BS92" s="155"/>
      <c r="BT92" s="155"/>
      <c r="BU92" s="155"/>
      <c r="BV92" s="155"/>
      <c r="BW92" s="155"/>
      <c r="BX92" s="155"/>
      <c r="BY92" s="17"/>
      <c r="BZ92" s="49"/>
    </row>
    <row r="93" spans="1:78" ht="46.5" x14ac:dyDescent="0.25">
      <c r="A93" s="26" t="s">
        <v>2316</v>
      </c>
      <c r="B93" s="26" t="s">
        <v>816</v>
      </c>
      <c r="C93" s="27" t="s">
        <v>156</v>
      </c>
      <c r="D93" s="28" t="s">
        <v>817</v>
      </c>
      <c r="E93" s="28"/>
      <c r="F93" s="58">
        <v>2000</v>
      </c>
      <c r="G93" s="30">
        <v>6</v>
      </c>
      <c r="H93" s="31" t="s">
        <v>818</v>
      </c>
      <c r="I93" s="32">
        <v>10</v>
      </c>
      <c r="J93" s="33">
        <v>7</v>
      </c>
      <c r="K93" s="32">
        <v>11</v>
      </c>
      <c r="L93" s="33">
        <v>6</v>
      </c>
      <c r="M93" s="32">
        <v>10</v>
      </c>
      <c r="N93" s="33">
        <v>22</v>
      </c>
      <c r="O93" s="29">
        <v>9.2499999999999698</v>
      </c>
      <c r="P93" s="60">
        <v>0</v>
      </c>
      <c r="Q93" s="35">
        <v>444</v>
      </c>
      <c r="R93" s="35">
        <v>172</v>
      </c>
      <c r="S93" s="37">
        <v>1</v>
      </c>
      <c r="T93" s="61">
        <v>-16.5</v>
      </c>
      <c r="U93" s="29">
        <v>-8.9499999999999993</v>
      </c>
      <c r="V93" s="60">
        <v>-22.25</v>
      </c>
      <c r="W93" s="39"/>
      <c r="X93" s="40">
        <v>117</v>
      </c>
      <c r="Y93" s="29">
        <v>126</v>
      </c>
      <c r="Z93" s="87">
        <v>63</v>
      </c>
      <c r="AA93" s="26" t="s">
        <v>57</v>
      </c>
      <c r="AB93" s="41" t="s">
        <v>58</v>
      </c>
      <c r="AC93" s="42" t="str">
        <f>"" &amp; IF(AND(S93&lt;=-1.5,NOT(ISBLANK(AQ93))),"Z","")</f>
        <v/>
      </c>
      <c r="AD93" s="43" t="str">
        <f>IF(AND(ISNUMBER(BD93),VALUE(BD93)&gt;=3,VALUE(T93)&gt;=-0.5),IF(AND(VALUE(Q93)&gt;=94,VALUE(Q93)&lt;444), IF(VALUE(P93)&gt;=2,"***","**"),"*"),"")</f>
        <v/>
      </c>
      <c r="AE93" s="44"/>
      <c r="AF93" s="45"/>
      <c r="AG93" s="63" t="str">
        <f>IF(OR(F93&lt;1401,F93&gt;=1600),IF(AND(OR(AB93="*",AB93="***",AB93="E*",AB93="E***"),P93&gt;=2,T93&gt;-2.1),IF(AND(ISNUMBER(BD93),VALUE(BD93)&gt;2),"**","*"),""),"")</f>
        <v/>
      </c>
      <c r="AH93" s="30">
        <v>6</v>
      </c>
      <c r="AI93" s="47">
        <v>117</v>
      </c>
      <c r="AJ93" s="48" t="str">
        <f>IF(AND(S93&gt;=2,T93&gt;=0),IF(AND(ISNUMBER(BD93),VALUE(BD93)&gt;=3),IF(LEN(AQ93)&gt;0,"***","**"),"*"),"")</f>
        <v/>
      </c>
      <c r="AK93" s="42" t="str">
        <f>IF(AND(S93&gt;=3,AND(OR(AND(I93&lt;=7,I93-K93&gt;=3),AND(K93&lt;=7,K93-M93&gt;=3)),N93&lt;=4)),6,IF(S93&gt;=3,"3T",IF(AND(OR(AND(I93&lt;=7,I93-K93&gt;=3),AND(K93&lt;=7,K93-M93&gt;=3)),N93&lt;=4),"3P","")))</f>
        <v/>
      </c>
      <c r="AL93" s="46" t="str">
        <f>IF(OR(K93-M93&gt;=5,T93&gt;4.9,AND(K93-M93&gt;=1,T93&gt;5)),IF(P93&lt;-3,"***",IF(P93&lt;0,"**","*")),"")</f>
        <v/>
      </c>
      <c r="AM93" s="40">
        <v>117</v>
      </c>
      <c r="AN93" s="49" t="str">
        <f>CONCATENATE(IF(AND(OR(M93=1,M93=2,M93=3,M93=4),Q93&gt;=97.5),"G",IF(OR(AND(N93&lt;=3,M93&lt;8,T93&gt;-1.6,Q93&gt;=95,Q93&lt;300),AND(OR(M93=1,M93=2,M93=3),Q93&lt;97.5)),"GR","")),"*")</f>
        <v>*</v>
      </c>
      <c r="AO93" s="29">
        <v>-5</v>
      </c>
      <c r="AP93" s="28"/>
      <c r="AQ93" s="28"/>
      <c r="AR93" s="28"/>
      <c r="AS93" s="28"/>
      <c r="AT93" s="50" t="str">
        <f>IF(LEN(AN93)&gt;0,IF(AL93="**","$",IF(AL93="***",IF(LEN(AQ93)&gt;0,"$$$","$$"), "")), "")</f>
        <v/>
      </c>
      <c r="AU93" s="48" t="str">
        <f>CONCATENATE(IF(LEN(AN93)&gt;0,IF(AND(AD93="**",AB93="*"),IF(LEN(AQ93)&gt;0,"$$$","$$"),IF(AJ93="***","$$$",IF(AND(AJ93="**",AB93="*"),"$$",IF(AND(OR(AD93="**",AD93="***"),LEN(AQ93)&gt;0),"$$","")))),IF(AND(OR(AD93="**",AD93="***"),LEN(AQ93)&gt;0),"$$","")),IF(AND(T93&lt;2,AQ93="#"),"#",""))</f>
        <v/>
      </c>
      <c r="AV93" s="48" t="str">
        <f>IF(LEN(AN93)&gt;0,IF(AG93="**","$$",IF(AG93="***","$$$",IF(AD93="***",IF(OR(AB93="***",LEN(AQ93)&gt;0),"$$$",""),""))),"")</f>
        <v/>
      </c>
      <c r="AW93" s="26" t="s">
        <v>818</v>
      </c>
      <c r="AX93" s="64">
        <v>24</v>
      </c>
      <c r="AY93" s="79">
        <v>1124</v>
      </c>
      <c r="AZ93" s="24" t="s">
        <v>59</v>
      </c>
      <c r="BA93" s="29">
        <v>31</v>
      </c>
      <c r="BB93" s="66">
        <v>31</v>
      </c>
      <c r="BC93" s="54" t="s">
        <v>2320</v>
      </c>
      <c r="BD93" s="29">
        <v>2</v>
      </c>
      <c r="BE93" s="55"/>
      <c r="BF93" s="55"/>
      <c r="BG93" s="55"/>
      <c r="BH93" s="55"/>
      <c r="BI93" s="188" t="s">
        <v>2321</v>
      </c>
      <c r="BJ93" s="69" t="s">
        <v>2219</v>
      </c>
      <c r="BK93" s="68" t="s">
        <v>2301</v>
      </c>
      <c r="BL93" s="68" t="s">
        <v>2302</v>
      </c>
      <c r="BM93" s="68" t="s">
        <v>1687</v>
      </c>
      <c r="BN93" s="68" t="s">
        <v>2303</v>
      </c>
      <c r="BO93" s="17"/>
      <c r="BP93" s="29">
        <v>126</v>
      </c>
      <c r="BQ93" s="29">
        <v>-5</v>
      </c>
      <c r="BR93" s="56">
        <v>108.35</v>
      </c>
      <c r="BS93" s="57" t="s">
        <v>75</v>
      </c>
      <c r="BT93" s="26" t="s">
        <v>817</v>
      </c>
      <c r="BU93" s="26"/>
      <c r="BV93" s="26"/>
      <c r="BW93" s="26"/>
      <c r="BX93" s="17"/>
      <c r="BY93" s="17"/>
      <c r="BZ93" s="49" t="str">
        <f>IF(AND(S93&gt;=3,AND(OR(AND(I93&lt;=7,I93-K93&gt;=3),AND(K93&lt;=7,K93-M93&gt;=3)),N93&lt;=4)),6,IF(S93&gt;=3,"3T",IF(AND(OR(AND(I93&lt;=7,I93-K93&gt;=3),AND(K93&lt;=7,K93-M93&gt;=3)),N93&lt;=4),"3P","")))</f>
        <v/>
      </c>
    </row>
    <row r="94" spans="1:78" ht="23.25" x14ac:dyDescent="0.25">
      <c r="A94" s="26" t="s">
        <v>2316</v>
      </c>
      <c r="B94" s="26" t="s">
        <v>99</v>
      </c>
      <c r="C94" s="27" t="s">
        <v>156</v>
      </c>
      <c r="D94" s="28"/>
      <c r="E94" s="28"/>
      <c r="F94" s="29">
        <v>2400</v>
      </c>
      <c r="G94" s="30">
        <v>2</v>
      </c>
      <c r="H94" s="31" t="s">
        <v>6</v>
      </c>
      <c r="I94" s="32">
        <v>4</v>
      </c>
      <c r="J94" s="33">
        <v>2</v>
      </c>
      <c r="K94" s="32">
        <v>5</v>
      </c>
      <c r="L94" s="33">
        <v>4</v>
      </c>
      <c r="M94" s="32">
        <v>8</v>
      </c>
      <c r="N94" s="33">
        <v>14</v>
      </c>
      <c r="O94" s="29">
        <v>-3.44999999999999</v>
      </c>
      <c r="P94" s="60">
        <v>0</v>
      </c>
      <c r="Q94" s="35">
        <v>444</v>
      </c>
      <c r="R94" s="35">
        <v>172</v>
      </c>
      <c r="S94" s="37">
        <v>-2</v>
      </c>
      <c r="T94" s="61">
        <v>-10.25</v>
      </c>
      <c r="U94" s="29">
        <v>4.7000000000000099</v>
      </c>
      <c r="V94" s="60">
        <v>-3.5</v>
      </c>
      <c r="W94" s="39"/>
      <c r="X94" s="40">
        <v>117</v>
      </c>
      <c r="Y94" s="29">
        <v>126</v>
      </c>
      <c r="Z94" s="29">
        <v>28</v>
      </c>
      <c r="AA94" s="26" t="s">
        <v>100</v>
      </c>
      <c r="AB94" s="41" t="s">
        <v>32</v>
      </c>
      <c r="AC94" s="42" t="str">
        <f>"" &amp; IF(AND(S94&lt;=-1.5,NOT(ISBLANK(AQ94))),"Z","")</f>
        <v/>
      </c>
      <c r="AD94" s="43" t="str">
        <f>IF(AND(ISNUMBER(BD94),VALUE(BD94)&gt;=3,VALUE(T94)&gt;=-0.5),IF(AND(VALUE(Q94)&gt;=94,VALUE(Q94)&lt;444), IF(VALUE(P94)&gt;=2,"***","**"),"*"),"")</f>
        <v/>
      </c>
      <c r="AE94" s="44"/>
      <c r="AF94" s="45"/>
      <c r="AG94" s="63" t="str">
        <f>IF(OR(F94&lt;1401,F94&gt;=1600),IF(AND(OR(AB94="*",AB94="***",AB94="E*",AB94="E***"),P94&gt;=2,T94&gt;-2.1),IF(AND(ISNUMBER(BD94),VALUE(BD94)&gt;2),"**","*"),""),"")</f>
        <v/>
      </c>
      <c r="AH94" s="30">
        <v>2</v>
      </c>
      <c r="AI94" s="47">
        <v>117</v>
      </c>
      <c r="AJ94" s="48" t="str">
        <f>IF(AND(S94&gt;=2,T94&gt;=0),IF(AND(ISNUMBER(BD94),VALUE(BD94)&gt;=3),IF(LEN(AQ94)&gt;0,"***","**"),"*"),"")</f>
        <v/>
      </c>
      <c r="AK94" s="42" t="str">
        <f>IF(AND(S94&gt;=3,AND(OR(AND(I94&lt;=7,I94-K94&gt;=3),AND(K94&lt;=7,K94-M94&gt;=3)),N94&lt;=4)),6,IF(S94&gt;=3,"3T",IF(AND(OR(AND(I94&lt;=7,I94-K94&gt;=3),AND(K94&lt;=7,K94-M94&gt;=3)),N94&lt;=4),"3P","")))</f>
        <v/>
      </c>
      <c r="AL94" s="46" t="str">
        <f>IF(OR(K94-M94&gt;=5,T94&gt;4.9,AND(K94-M94&gt;=1,T94&gt;5)),IF(P94&lt;-3,"***",IF(P94&lt;0,"**","*")),"")</f>
        <v/>
      </c>
      <c r="AM94" s="40">
        <v>117</v>
      </c>
      <c r="AN94" s="49" t="str">
        <f>CONCATENATE(IF(AND(OR(M94=1,M94=2,M94=3,M94=4),Q94&gt;=97.5),"G",IF(OR(AND(N94&lt;=3,M94&lt;8,T94&gt;-1.6,Q94&gt;=95,Q94&lt;300),AND(OR(M94=1,M94=2,M94=3),Q94&lt;97.5)),"GR","")),"*")</f>
        <v>*</v>
      </c>
      <c r="AO94" s="29">
        <v>0</v>
      </c>
      <c r="AP94" s="28"/>
      <c r="AQ94" s="28"/>
      <c r="AR94" s="28"/>
      <c r="AS94" s="28"/>
      <c r="AT94" s="50" t="str">
        <f>IF(LEN(AN94)&gt;0,IF(AL94="**","$",IF(AL94="***",IF(LEN(AQ94)&gt;0,"$$$","$$"), "")), "")</f>
        <v/>
      </c>
      <c r="AU94" s="48" t="str">
        <f>CONCATENATE(IF(LEN(AN94)&gt;0,IF(AND(AD94="**",AB94="*"),IF(LEN(AQ94)&gt;0,"$$$","$$"),IF(AJ94="***","$$$",IF(AND(AJ94="**",AB94="*"),"$$",IF(AND(OR(AD94="**",AD94="***"),LEN(AQ94)&gt;0),"$$","")))),IF(AND(OR(AD94="**",AD94="***"),LEN(AQ94)&gt;0),"$$","")),IF(AND(T94&lt;2,AQ94="#"),"#",""))</f>
        <v/>
      </c>
      <c r="AV94" s="48" t="str">
        <f>IF(LEN(AN94)&gt;0,IF(AG94="**","$$",IF(AG94="***","$$$",IF(AD94="***",IF(OR(AB94="***",LEN(AQ94)&gt;0),"$$$",""),""))),"")</f>
        <v/>
      </c>
      <c r="AW94" s="26" t="s">
        <v>6</v>
      </c>
      <c r="AX94" s="51">
        <v>13</v>
      </c>
      <c r="AY94" s="79">
        <v>1118</v>
      </c>
      <c r="AZ94" s="24" t="s">
        <v>59</v>
      </c>
      <c r="BA94" s="17"/>
      <c r="BB94" s="17"/>
      <c r="BC94" s="54" t="s">
        <v>208</v>
      </c>
      <c r="BD94" s="29">
        <v>2</v>
      </c>
      <c r="BE94" s="55"/>
      <c r="BF94" s="55"/>
      <c r="BG94" s="55"/>
      <c r="BH94" s="55"/>
      <c r="BI94" s="190" t="s">
        <v>2322</v>
      </c>
      <c r="BJ94" s="68" t="s">
        <v>2323</v>
      </c>
      <c r="BK94" s="68" t="s">
        <v>2220</v>
      </c>
      <c r="BL94" s="68" t="s">
        <v>2265</v>
      </c>
      <c r="BM94" s="68" t="s">
        <v>2259</v>
      </c>
      <c r="BN94" s="68" t="s">
        <v>2324</v>
      </c>
      <c r="BO94" s="17"/>
      <c r="BP94" s="29">
        <v>126</v>
      </c>
      <c r="BQ94" s="29">
        <v>0</v>
      </c>
      <c r="BR94" s="17"/>
      <c r="BS94" s="76" t="s">
        <v>117</v>
      </c>
      <c r="BT94" s="26"/>
      <c r="BU94" s="26"/>
      <c r="BV94" s="26"/>
      <c r="BW94" s="26"/>
      <c r="BX94" s="17"/>
      <c r="BY94" s="17"/>
      <c r="BZ94" s="49" t="str">
        <f>IF(AND(S94&gt;=3,AND(OR(AND(I94&lt;=7,I94-K94&gt;=3),AND(K94&lt;=7,K94-M94&gt;=3)),N94&lt;=4)),6,IF(S94&gt;=3,"3T",IF(AND(OR(AND(I94&lt;=7,I94-K94&gt;=3),AND(K94&lt;=7,K94-M94&gt;=3)),N94&lt;=4),"3P","")))</f>
        <v/>
      </c>
    </row>
    <row r="95" spans="1:78" ht="36.950000000000003" customHeight="1" x14ac:dyDescent="0.25">
      <c r="A95" s="162"/>
      <c r="B95" s="155"/>
      <c r="C95" s="155"/>
      <c r="D95" s="155"/>
      <c r="E95" s="155"/>
      <c r="F95" s="155"/>
      <c r="G95" s="155"/>
      <c r="H95" s="155"/>
      <c r="I95" s="155"/>
      <c r="J95" s="155"/>
      <c r="K95" s="155"/>
      <c r="L95" s="155"/>
      <c r="M95" s="155"/>
      <c r="N95" s="155"/>
      <c r="O95" s="155"/>
      <c r="P95" s="155"/>
      <c r="Q95" s="155"/>
      <c r="R95" s="155"/>
      <c r="S95" s="155"/>
      <c r="T95" s="155"/>
      <c r="U95" s="155"/>
      <c r="V95" s="155"/>
      <c r="W95" s="155"/>
      <c r="X95" s="155"/>
      <c r="Y95" s="155"/>
      <c r="Z95" s="155"/>
      <c r="AA95" s="155"/>
      <c r="AB95" s="155"/>
      <c r="AC95" s="155"/>
      <c r="AD95" s="155"/>
      <c r="AE95" s="155"/>
      <c r="AF95" s="155"/>
      <c r="AG95" s="155"/>
      <c r="AH95" s="155"/>
      <c r="AI95" s="155"/>
      <c r="AJ95" s="155"/>
      <c r="AK95" s="155"/>
      <c r="AL95" s="155"/>
      <c r="AM95" s="155"/>
      <c r="AN95" s="155"/>
      <c r="AO95" s="155"/>
      <c r="AP95" s="155"/>
      <c r="AQ95" s="155"/>
      <c r="AR95" s="155"/>
      <c r="AS95" s="155"/>
      <c r="AT95" s="155"/>
      <c r="AU95" s="155"/>
      <c r="AV95" s="155"/>
      <c r="AW95" s="155"/>
      <c r="AX95" s="155"/>
      <c r="AY95" s="155"/>
      <c r="AZ95" s="155"/>
      <c r="BA95" s="155"/>
      <c r="BB95" s="155"/>
      <c r="BC95" s="155"/>
      <c r="BD95" s="155"/>
      <c r="BE95" s="155"/>
      <c r="BF95" s="155"/>
      <c r="BG95" s="155"/>
      <c r="BH95" s="155"/>
      <c r="BI95" s="155"/>
      <c r="BJ95" s="155"/>
      <c r="BK95" s="155"/>
      <c r="BL95" s="155"/>
      <c r="BM95" s="155"/>
      <c r="BN95" s="155"/>
      <c r="BO95" s="155"/>
      <c r="BP95" s="155"/>
      <c r="BQ95" s="155"/>
      <c r="BR95" s="155"/>
      <c r="BS95" s="155"/>
      <c r="BT95" s="155"/>
      <c r="BU95" s="155"/>
      <c r="BV95" s="155"/>
      <c r="BW95" s="155"/>
      <c r="BX95" s="155"/>
      <c r="BY95" s="17"/>
      <c r="BZ95" s="49"/>
    </row>
    <row r="96" spans="1:78" ht="46.5" x14ac:dyDescent="0.25">
      <c r="A96" s="26" t="s">
        <v>2316</v>
      </c>
      <c r="B96" s="26" t="s">
        <v>174</v>
      </c>
      <c r="C96" s="27" t="s">
        <v>1690</v>
      </c>
      <c r="D96" s="28"/>
      <c r="E96" s="28"/>
      <c r="F96" s="29">
        <v>1600</v>
      </c>
      <c r="G96" s="30">
        <v>3</v>
      </c>
      <c r="H96" s="31" t="s">
        <v>78</v>
      </c>
      <c r="I96" s="32">
        <v>6</v>
      </c>
      <c r="J96" s="33">
        <v>3</v>
      </c>
      <c r="K96" s="32">
        <v>7</v>
      </c>
      <c r="L96" s="33">
        <v>2</v>
      </c>
      <c r="M96" s="32">
        <v>4</v>
      </c>
      <c r="N96" s="33">
        <v>2</v>
      </c>
      <c r="O96" s="29">
        <v>-1.6500000000000301</v>
      </c>
      <c r="P96" s="29">
        <v>-1.2833333333333701</v>
      </c>
      <c r="Q96" s="35">
        <v>96.196797718630194</v>
      </c>
      <c r="R96" s="35">
        <v>-0.551601140684852</v>
      </c>
      <c r="S96" s="37">
        <v>1</v>
      </c>
      <c r="T96" s="38">
        <v>0.25</v>
      </c>
      <c r="U96" s="29">
        <v>1.5499999999999901</v>
      </c>
      <c r="V96" s="29">
        <v>1.8</v>
      </c>
      <c r="W96" s="39"/>
      <c r="X96" s="83">
        <v>115</v>
      </c>
      <c r="Y96" s="72">
        <v>125</v>
      </c>
      <c r="Z96" s="87">
        <v>140</v>
      </c>
      <c r="AA96" s="26" t="s">
        <v>230</v>
      </c>
      <c r="AB96" s="41" t="s">
        <v>101</v>
      </c>
      <c r="AC96" s="42" t="str">
        <f>"i" &amp; IF(AND(S96&lt;=-1.5,NOT(ISBLANK(AQ96))),"Z","")</f>
        <v>i</v>
      </c>
      <c r="AD96" s="43" t="str">
        <f>IF(AND(ISNUMBER(BD96),VALUE(BD96)&gt;=3,VALUE(T96)&gt;=-0.5),IF(AND(VALUE(Q96)&gt;=94,VALUE(Q96)&lt;444), IF(VALUE(P96)&gt;=2,"***","**"),"*"),"")</f>
        <v/>
      </c>
      <c r="AE96" s="44"/>
      <c r="AF96" s="45" t="s">
        <v>102</v>
      </c>
      <c r="AG96" s="46" t="str">
        <f>IF(OR(F96&lt;1401,F96&gt;=1600),IF(AND(OR(AB96="*",AB96="***",AB96="E*",AB96="E***"),P96&gt;=2,T96&gt;-2.1),IF(AND(ISNUMBER(BD96),VALUE(BD96)&gt;2),"**","*"),""),"")</f>
        <v/>
      </c>
      <c r="AH96" s="30">
        <v>3</v>
      </c>
      <c r="AI96" s="84">
        <v>115</v>
      </c>
      <c r="AJ96" s="48" t="str">
        <f>IF(AND(S96&gt;=2,T96&gt;=0),IF(AND(ISNUMBER(BD96),VALUE(BD96)&gt;=3),IF(LEN(AQ96)&gt;0,"***","**"),"*"),"")</f>
        <v/>
      </c>
      <c r="AK96" s="42" t="str">
        <f>IF(AND(S96&gt;=3,AND(OR(AND(I96&lt;=7,I96-K96&gt;=3),AND(K96&lt;=7,K96-M96&gt;=3)),N96&lt;=4)),6,IF(S96&gt;=3,"3T",IF(AND(OR(AND(I96&lt;=7,I96-K96&gt;=3),AND(K96&lt;=7,K96-M96&gt;=3)),N96&lt;=4),"3P","")))</f>
        <v>3P</v>
      </c>
      <c r="AL96" s="46" t="str">
        <f>IF(OR(K96-M96&gt;=5,T96&gt;4.9,AND(K96-M96&gt;=1,T96&gt;5)),IF(P96&lt;-3,"***",IF(P96&lt;0,"**","*")),"")</f>
        <v/>
      </c>
      <c r="AM96" s="83">
        <v>115</v>
      </c>
      <c r="AN96" s="73" t="str">
        <f>IF(AND(OR(M96=1,M96=2,M96=3,M96=4),Q96&gt;=97.5),"G",IF(OR(AND(N96&lt;=3,M96&lt;8,T96&gt;-1.6,Q96&gt;=95,Q96&lt;300),AND(OR(M96=1,M96=2,M96=3),Q96&lt;97.5)),"GR",""))</f>
        <v>GR</v>
      </c>
      <c r="AO96" s="29">
        <v>0</v>
      </c>
      <c r="AP96" s="28"/>
      <c r="AQ96" s="28"/>
      <c r="AR96" s="28"/>
      <c r="AS96" s="28"/>
      <c r="AT96" s="50" t="str">
        <f>IF(LEN(AN96)&gt;0,IF(AL96="**","$",IF(AL96="***",IF(LEN(AQ96)&gt;0,"$$$","$$"), "")), "")</f>
        <v/>
      </c>
      <c r="AU96" s="48" t="str">
        <f>CONCATENATE(IF(LEN(AN96)&gt;0,IF(AND(AD96="**",AB96="*"),IF(LEN(AQ96)&gt;0,"$$$","$$"),IF(AJ96="***","$$$",IF(AND(AJ96="**",AB96="*"),"$$",IF(AND(OR(AD96="**",AD96="***"),LEN(AQ96)&gt;0),"$$","")))),IF(AND(OR(AD96="**",AD96="***"),LEN(AQ96)&gt;0),"$$","")),IF(AND(T96&lt;2,AQ96="#"),"#",""))</f>
        <v/>
      </c>
      <c r="AV96" s="48" t="str">
        <f>IF(LEN(AN96)&gt;0,IF(AG96="**","$$",IF(AG96="***","$$$",IF(AD96="***",IF(OR(AB96="***",LEN(AQ96)&gt;0),"$$$",""),""))),"")</f>
        <v/>
      </c>
      <c r="AW96" s="26" t="s">
        <v>78</v>
      </c>
      <c r="AX96" s="64">
        <v>34</v>
      </c>
      <c r="AY96" s="52">
        <v>1104</v>
      </c>
      <c r="AZ96" s="24" t="s">
        <v>1094</v>
      </c>
      <c r="BA96" s="29">
        <v>88.396797718630296</v>
      </c>
      <c r="BB96" s="98">
        <v>79.955464385297006</v>
      </c>
      <c r="BC96" s="54" t="s">
        <v>732</v>
      </c>
      <c r="BD96" s="29">
        <v>1</v>
      </c>
      <c r="BE96" s="55"/>
      <c r="BF96" s="55"/>
      <c r="BG96" s="55"/>
      <c r="BH96" s="55"/>
      <c r="BI96" s="189" t="s">
        <v>2325</v>
      </c>
      <c r="BJ96" s="68" t="s">
        <v>1662</v>
      </c>
      <c r="BK96" s="69" t="s">
        <v>1677</v>
      </c>
      <c r="BL96" s="69" t="s">
        <v>1692</v>
      </c>
      <c r="BM96" s="68" t="s">
        <v>1678</v>
      </c>
      <c r="BN96" s="68"/>
      <c r="BO96" s="17"/>
      <c r="BP96" s="29">
        <v>125</v>
      </c>
      <c r="BQ96" s="29">
        <v>0</v>
      </c>
      <c r="BR96" s="56">
        <v>92.7</v>
      </c>
      <c r="BS96" s="76" t="s">
        <v>432</v>
      </c>
      <c r="BT96" s="26"/>
      <c r="BU96" s="26"/>
      <c r="BV96" s="26"/>
      <c r="BW96" s="26"/>
      <c r="BX96" s="17"/>
      <c r="BY96" s="17"/>
      <c r="BZ96" s="49" t="str">
        <f>IF(AND(S96&gt;=3,AND(OR(AND(I96&lt;=7,I96-K96&gt;=3),AND(K96&lt;=7,K96-M96&gt;=3)),N96&lt;=4)),6,IF(S96&gt;=3,"3T",IF(AND(OR(AND(I96&lt;=7,I96-K96&gt;=3),AND(K96&lt;=7,K96-M96&gt;=3)),N96&lt;=4),"3P","")))</f>
        <v>3P</v>
      </c>
    </row>
    <row r="97" spans="1:78" ht="15.95" customHeight="1" x14ac:dyDescent="0.25">
      <c r="A97" s="162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  <c r="Z97" s="155"/>
      <c r="AA97" s="155"/>
      <c r="AB97" s="155"/>
      <c r="AC97" s="155"/>
      <c r="AD97" s="155"/>
      <c r="AE97" s="155"/>
      <c r="AF97" s="155"/>
      <c r="AG97" s="155"/>
      <c r="AH97" s="155"/>
      <c r="AI97" s="155"/>
      <c r="AJ97" s="155"/>
      <c r="AK97" s="155"/>
      <c r="AL97" s="155"/>
      <c r="AM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  <c r="BR97" s="155"/>
      <c r="BS97" s="155"/>
      <c r="BT97" s="155"/>
      <c r="BU97" s="155"/>
      <c r="BV97" s="155"/>
      <c r="BW97" s="155"/>
      <c r="BX97" s="155"/>
      <c r="BY97" s="17"/>
      <c r="BZ97" s="49"/>
    </row>
    <row r="98" spans="1:78" ht="46.5" x14ac:dyDescent="0.25">
      <c r="A98" s="26" t="s">
        <v>2316</v>
      </c>
      <c r="B98" s="26" t="s">
        <v>483</v>
      </c>
      <c r="C98" s="27" t="s">
        <v>862</v>
      </c>
      <c r="D98" s="28"/>
      <c r="E98" s="28"/>
      <c r="F98" s="29">
        <v>1600</v>
      </c>
      <c r="G98" s="30">
        <v>8</v>
      </c>
      <c r="H98" s="31" t="s">
        <v>6</v>
      </c>
      <c r="I98" s="59">
        <v>9</v>
      </c>
      <c r="J98" s="33">
        <v>4</v>
      </c>
      <c r="K98" s="59">
        <v>7</v>
      </c>
      <c r="L98" s="33">
        <v>2</v>
      </c>
      <c r="M98" s="59">
        <v>6</v>
      </c>
      <c r="N98" s="33">
        <v>4</v>
      </c>
      <c r="O98" s="29">
        <v>6.45</v>
      </c>
      <c r="P98" s="60">
        <v>0</v>
      </c>
      <c r="Q98" s="35">
        <v>444</v>
      </c>
      <c r="R98" s="35">
        <v>172</v>
      </c>
      <c r="S98" s="37">
        <v>2</v>
      </c>
      <c r="T98" s="61">
        <v>-1.75</v>
      </c>
      <c r="U98" s="29">
        <v>-0.35000000000000098</v>
      </c>
      <c r="V98" s="60">
        <v>-1.8</v>
      </c>
      <c r="W98" s="39"/>
      <c r="X98" s="40">
        <v>115</v>
      </c>
      <c r="Y98" s="29">
        <v>123</v>
      </c>
      <c r="Z98" s="87">
        <v>35</v>
      </c>
      <c r="AA98" s="26" t="s">
        <v>80</v>
      </c>
      <c r="AB98" s="41" t="s">
        <v>101</v>
      </c>
      <c r="AC98" s="42" t="str">
        <f>"" &amp; IF(AND(S98&lt;=-1.5,NOT(ISBLANK(AQ98))),"Z","")</f>
        <v/>
      </c>
      <c r="AD98" s="43" t="str">
        <f>IF(AND(ISNUMBER(BD98),VALUE(BD98)&gt;=3,VALUE(T98)&gt;=-0.5),IF(AND(VALUE(Q98)&gt;=94,VALUE(Q98)&lt;444), IF(VALUE(P98)&gt;=2,"***","**"),"*"),"")</f>
        <v/>
      </c>
      <c r="AE98" s="44"/>
      <c r="AF98" s="45"/>
      <c r="AG98" s="63" t="str">
        <f>IF(OR(F98&lt;1401,F98&gt;=1600),IF(AND(OR(AB98="*",AB98="***",AB98="E*",AB98="E***"),P98&gt;=2,T98&gt;-2.1),IF(AND(ISNUMBER(BD98),VALUE(BD98)&gt;2),"**","*"),""),"")</f>
        <v/>
      </c>
      <c r="AH98" s="30">
        <v>8</v>
      </c>
      <c r="AI98" s="47">
        <v>115</v>
      </c>
      <c r="AJ98" s="48" t="str">
        <f>IF(AND(S98&gt;=2,T98&gt;=0),IF(AND(ISNUMBER(BD98),VALUE(BD98)&gt;=3),IF(LEN(AQ98)&gt;0,"***","**"),"*"),"")</f>
        <v/>
      </c>
      <c r="AK98" s="42" t="str">
        <f>IF(AND(S98&gt;=3,AND(OR(AND(I98&lt;=7,I98-K98&gt;=3),AND(K98&lt;=7,K98-M98&gt;=3)),N98&lt;=4)),6,IF(S98&gt;=3,"3T",IF(AND(OR(AND(I98&lt;=7,I98-K98&gt;=3),AND(K98&lt;=7,K98-M98&gt;=3)),N98&lt;=4),"3P","")))</f>
        <v/>
      </c>
      <c r="AL98" s="46" t="str">
        <f>IF(OR(K98-M98&gt;=5,T98&gt;4.9,AND(K98-M98&gt;=1,T98&gt;5)),IF(P98&lt;-3,"***",IF(P98&lt;0,"**","*")),"")</f>
        <v/>
      </c>
      <c r="AM98" s="40">
        <v>115</v>
      </c>
      <c r="AN98" s="49" t="str">
        <f>CONCATENATE(IF(AND(OR(M98=1,M98=2,M98=3,M98=4),Q98&gt;=97.5),"G",IF(OR(AND(N98&lt;=3,M98&lt;8,T98&gt;-1.6,Q98&gt;=95,Q98&lt;300),AND(OR(M98=1,M98=2,M98=3),Q98&lt;97.5)),"GR","")),"*")</f>
        <v>*</v>
      </c>
      <c r="AO98" s="29">
        <v>0</v>
      </c>
      <c r="AP98" s="28"/>
      <c r="AQ98" s="28"/>
      <c r="AR98" s="28"/>
      <c r="AS98" s="28"/>
      <c r="AT98" s="50" t="str">
        <f>IF(LEN(AN98)&gt;0,IF(AL98="**","$",IF(AL98="***",IF(LEN(AQ98)&gt;0,"$$$","$$"), "")), "")</f>
        <v/>
      </c>
      <c r="AU98" s="48" t="str">
        <f>CONCATENATE(IF(LEN(AN98)&gt;0,IF(AND(AD98="**",AB98="*"),IF(LEN(AQ98)&gt;0,"$$$","$$"),IF(AJ98="***","$$$",IF(AND(AJ98="**",AB98="*"),"$$",IF(AND(OR(AD98="**",AD98="***"),LEN(AQ98)&gt;0),"$$","")))),IF(AND(OR(AD98="**",AD98="***"),LEN(AQ98)&gt;0),"$$","")),IF(AND(T98&lt;2,AQ98="#"),"#",""))</f>
        <v/>
      </c>
      <c r="AV98" s="48" t="str">
        <f>IF(LEN(AN98)&gt;0,IF(AG98="**","$$",IF(AG98="***","$$$",IF(AD98="***",IF(OR(AB98="***",LEN(AQ98)&gt;0),"$$$",""),""))),"")</f>
        <v/>
      </c>
      <c r="AW98" s="26" t="s">
        <v>6</v>
      </c>
      <c r="AX98" s="51">
        <v>45</v>
      </c>
      <c r="AY98" s="79">
        <v>1125</v>
      </c>
      <c r="AZ98" s="24" t="s">
        <v>1184</v>
      </c>
      <c r="BA98" s="29">
        <v>75</v>
      </c>
      <c r="BB98" s="53">
        <v>65</v>
      </c>
      <c r="BC98" s="54" t="s">
        <v>208</v>
      </c>
      <c r="BD98" s="29">
        <v>2</v>
      </c>
      <c r="BE98" s="55"/>
      <c r="BF98" s="55"/>
      <c r="BG98" s="55"/>
      <c r="BH98" s="55"/>
      <c r="BI98" s="189" t="s">
        <v>1694</v>
      </c>
      <c r="BJ98" s="69" t="s">
        <v>1677</v>
      </c>
      <c r="BK98" s="69" t="s">
        <v>1692</v>
      </c>
      <c r="BL98" s="68" t="s">
        <v>1662</v>
      </c>
      <c r="BM98" s="68" t="s">
        <v>1687</v>
      </c>
      <c r="BN98" s="68" t="s">
        <v>1678</v>
      </c>
      <c r="BO98" s="17"/>
      <c r="BP98" s="29">
        <v>123</v>
      </c>
      <c r="BQ98" s="29">
        <v>0</v>
      </c>
      <c r="BR98" s="56">
        <v>100.2</v>
      </c>
      <c r="BS98" s="76" t="s">
        <v>108</v>
      </c>
      <c r="BT98" s="26"/>
      <c r="BU98" s="26"/>
      <c r="BV98" s="26"/>
      <c r="BW98" s="26"/>
      <c r="BX98" s="17"/>
      <c r="BY98" s="17"/>
      <c r="BZ98" s="49" t="str">
        <f>IF(AND(S98&gt;=3,AND(OR(AND(I98&lt;=7,I98-K98&gt;=3),AND(K98&lt;=7,K98-M98&gt;=3)),N98&lt;=4)),6,IF(S98&gt;=3,"3T",IF(AND(OR(AND(I98&lt;=7,I98-K98&gt;=3),AND(K98&lt;=7,K98-M98&gt;=3)),N98&lt;=4),"3P","")))</f>
        <v/>
      </c>
    </row>
    <row r="99" spans="1:78" ht="46.5" x14ac:dyDescent="0.25">
      <c r="A99" s="26" t="s">
        <v>2316</v>
      </c>
      <c r="B99" s="26" t="s">
        <v>377</v>
      </c>
      <c r="C99" s="27" t="s">
        <v>156</v>
      </c>
      <c r="D99" s="28"/>
      <c r="E99" s="28"/>
      <c r="F99" s="58">
        <v>2000</v>
      </c>
      <c r="G99" s="30">
        <v>4</v>
      </c>
      <c r="H99" s="31" t="s">
        <v>6</v>
      </c>
      <c r="I99" s="32">
        <v>7</v>
      </c>
      <c r="J99" s="33">
        <v>4</v>
      </c>
      <c r="K99" s="32">
        <v>7</v>
      </c>
      <c r="L99" s="33">
        <v>3</v>
      </c>
      <c r="M99" s="32">
        <v>5</v>
      </c>
      <c r="N99" s="33">
        <v>5</v>
      </c>
      <c r="O99" s="29">
        <v>-0.79999999999998295</v>
      </c>
      <c r="P99" s="29">
        <v>0</v>
      </c>
      <c r="Q99" s="35">
        <v>444</v>
      </c>
      <c r="R99" s="35">
        <v>172</v>
      </c>
      <c r="S99" s="37">
        <v>1</v>
      </c>
      <c r="T99" s="61">
        <v>-2.25</v>
      </c>
      <c r="U99" s="29">
        <v>2.6499999999999901</v>
      </c>
      <c r="V99" s="29">
        <v>0.84999999999999098</v>
      </c>
      <c r="W99" s="39"/>
      <c r="X99" s="40">
        <v>115</v>
      </c>
      <c r="Y99" s="29">
        <v>126</v>
      </c>
      <c r="Z99" s="29">
        <v>21</v>
      </c>
      <c r="AA99" s="26" t="s">
        <v>230</v>
      </c>
      <c r="AB99" s="41" t="s">
        <v>32</v>
      </c>
      <c r="AC99" s="42" t="str">
        <f>"" &amp; IF(AND(S99&lt;=-1.5,NOT(ISBLANK(AQ99))),"Z","")</f>
        <v/>
      </c>
      <c r="AD99" s="43" t="str">
        <f>IF(AND(ISNUMBER(BD99),VALUE(BD99)&gt;=3,VALUE(T99)&gt;=-0.5),IF(AND(VALUE(Q99)&gt;=94,VALUE(Q99)&lt;444), IF(VALUE(P99)&gt;=2,"***","**"),"*"),"")</f>
        <v/>
      </c>
      <c r="AE99" s="44"/>
      <c r="AF99" s="45"/>
      <c r="AG99" s="63" t="str">
        <f>IF(OR(F99&lt;1401,F99&gt;=1600),IF(AND(OR(AB99="*",AB99="***",AB99="E*",AB99="E***"),P99&gt;=2,T99&gt;-2.1),IF(AND(ISNUMBER(BD99),VALUE(BD99)&gt;2),"**","*"),""),"")</f>
        <v/>
      </c>
      <c r="AH99" s="30">
        <v>4</v>
      </c>
      <c r="AI99" s="47">
        <v>115</v>
      </c>
      <c r="AJ99" s="48" t="str">
        <f>IF(AND(S99&gt;=2,T99&gt;=0),IF(AND(ISNUMBER(BD99),VALUE(BD99)&gt;=3),IF(LEN(AQ99)&gt;0,"***","**"),"*"),"")</f>
        <v/>
      </c>
      <c r="AK99" s="42" t="str">
        <f>IF(AND(S99&gt;=3,AND(OR(AND(I99&lt;=7,I99-K99&gt;=3),AND(K99&lt;=7,K99-M99&gt;=3)),N99&lt;=4)),6,IF(S99&gt;=3,"3T",IF(AND(OR(AND(I99&lt;=7,I99-K99&gt;=3),AND(K99&lt;=7,K99-M99&gt;=3)),N99&lt;=4),"3P","")))</f>
        <v/>
      </c>
      <c r="AL99" s="46" t="str">
        <f>IF(OR(K99-M99&gt;=5,T99&gt;4.9,AND(K99-M99&gt;=1,T99&gt;5)),IF(P99&lt;-3,"***",IF(P99&lt;0,"**","*")),"")</f>
        <v/>
      </c>
      <c r="AM99" s="40">
        <v>115</v>
      </c>
      <c r="AN99" s="49" t="str">
        <f>CONCATENATE(IF(AND(OR(M99=1,M99=2,M99=3,M99=4),Q99&gt;=97.5),"G",IF(OR(AND(N99&lt;=3,M99&lt;8,T99&gt;-1.6,Q99&gt;=95,Q99&lt;300),AND(OR(M99=1,M99=2,M99=3),Q99&lt;97.5)),"GR","")),"*")</f>
        <v>*</v>
      </c>
      <c r="AO99" s="29">
        <v>0</v>
      </c>
      <c r="AP99" s="28"/>
      <c r="AQ99" s="28"/>
      <c r="AR99" s="28"/>
      <c r="AS99" s="28"/>
      <c r="AT99" s="50" t="str">
        <f>IF(LEN(AN99)&gt;0,IF(AL99="**","$",IF(AL99="***",IF(LEN(AQ99)&gt;0,"$$$","$$"), "")), "")</f>
        <v/>
      </c>
      <c r="AU99" s="48" t="str">
        <f>CONCATENATE(IF(LEN(AN99)&gt;0,IF(AND(AD99="**",AB99="*"),IF(LEN(AQ99)&gt;0,"$$$","$$"),IF(AJ99="***","$$$",IF(AND(AJ99="**",AB99="*"),"$$",IF(AND(OR(AD99="**",AD99="***"),LEN(AQ99)&gt;0),"$$","")))),IF(AND(OR(AD99="**",AD99="***"),LEN(AQ99)&gt;0),"$$","")),IF(AND(T99&lt;2,AQ99="#"),"#",""))</f>
        <v/>
      </c>
      <c r="AV99" s="48" t="str">
        <f>IF(LEN(AN99)&gt;0,IF(AG99="**","$$",IF(AG99="***","$$$",IF(AD99="***",IF(OR(AB99="***",LEN(AQ99)&gt;0),"$$$",""),""))),"")</f>
        <v/>
      </c>
      <c r="AW99" s="26" t="s">
        <v>6</v>
      </c>
      <c r="AX99" s="51">
        <v>62</v>
      </c>
      <c r="AY99" s="52">
        <v>1117</v>
      </c>
      <c r="AZ99" s="24" t="s">
        <v>1184</v>
      </c>
      <c r="BA99" s="29">
        <v>65</v>
      </c>
      <c r="BB99" s="66">
        <v>65</v>
      </c>
      <c r="BC99" s="54" t="s">
        <v>208</v>
      </c>
      <c r="BD99" s="29">
        <v>2</v>
      </c>
      <c r="BE99" s="55"/>
      <c r="BF99" s="55"/>
      <c r="BG99" s="55"/>
      <c r="BH99" s="55"/>
      <c r="BI99" s="190" t="s">
        <v>2326</v>
      </c>
      <c r="BJ99" s="68" t="s">
        <v>2219</v>
      </c>
      <c r="BK99" s="68" t="s">
        <v>2327</v>
      </c>
      <c r="BL99" s="68" t="s">
        <v>2328</v>
      </c>
      <c r="BM99" s="68" t="s">
        <v>2329</v>
      </c>
      <c r="BN99" s="68"/>
      <c r="BO99" s="17"/>
      <c r="BP99" s="29">
        <v>126</v>
      </c>
      <c r="BQ99" s="29">
        <v>0</v>
      </c>
      <c r="BR99" s="56">
        <v>100.5</v>
      </c>
      <c r="BS99" s="57" t="s">
        <v>126</v>
      </c>
      <c r="BT99" s="26"/>
      <c r="BU99" s="26"/>
      <c r="BV99" s="26"/>
      <c r="BW99" s="26"/>
      <c r="BX99" s="17"/>
      <c r="BY99" s="17"/>
      <c r="BZ99" s="49" t="str">
        <f>IF(AND(S99&gt;=3,AND(OR(AND(I99&lt;=7,I99-K99&gt;=3),AND(K99&lt;=7,K99-M99&gt;=3)),N99&lt;=4)),6,IF(S99&gt;=3,"3T",IF(AND(OR(AND(I99&lt;=7,I99-K99&gt;=3),AND(K99&lt;=7,K99-M99&gt;=3)),N99&lt;=4),"3P","")))</f>
        <v/>
      </c>
    </row>
    <row r="100" spans="1:78" ht="20.100000000000001" customHeight="1" x14ac:dyDescent="0.25">
      <c r="A100" s="162"/>
      <c r="B100" s="155"/>
      <c r="C100" s="155"/>
      <c r="D100" s="155"/>
      <c r="E100" s="155"/>
      <c r="F100" s="155"/>
      <c r="G100" s="155"/>
      <c r="H100" s="155"/>
      <c r="I100" s="155"/>
      <c r="J100" s="155"/>
      <c r="K100" s="155"/>
      <c r="L100" s="155"/>
      <c r="M100" s="155"/>
      <c r="N100" s="155"/>
      <c r="O100" s="155"/>
      <c r="P100" s="155"/>
      <c r="Q100" s="155"/>
      <c r="R100" s="155"/>
      <c r="S100" s="155"/>
      <c r="T100" s="155"/>
      <c r="U100" s="155"/>
      <c r="V100" s="155"/>
      <c r="W100" s="155"/>
      <c r="X100" s="155"/>
      <c r="Y100" s="155"/>
      <c r="Z100" s="155"/>
      <c r="AA100" s="155"/>
      <c r="AB100" s="155"/>
      <c r="AC100" s="155"/>
      <c r="AD100" s="155"/>
      <c r="AE100" s="155"/>
      <c r="AF100" s="155"/>
      <c r="AG100" s="155"/>
      <c r="AH100" s="155"/>
      <c r="AI100" s="155"/>
      <c r="AJ100" s="155"/>
      <c r="AK100" s="155"/>
      <c r="AL100" s="155"/>
      <c r="AM100" s="155"/>
      <c r="AN100" s="155"/>
      <c r="AO100" s="155"/>
      <c r="AP100" s="155"/>
      <c r="AQ100" s="155"/>
      <c r="AR100" s="155"/>
      <c r="AS100" s="155"/>
      <c r="AT100" s="155"/>
      <c r="AU100" s="155"/>
      <c r="AV100" s="155"/>
      <c r="AW100" s="155"/>
      <c r="AX100" s="155"/>
      <c r="AY100" s="155"/>
      <c r="AZ100" s="155"/>
      <c r="BA100" s="155"/>
      <c r="BB100" s="155"/>
      <c r="BC100" s="155"/>
      <c r="BD100" s="155"/>
      <c r="BE100" s="155"/>
      <c r="BF100" s="155"/>
      <c r="BG100" s="155"/>
      <c r="BH100" s="155"/>
      <c r="BI100" s="155"/>
      <c r="BJ100" s="155"/>
      <c r="BK100" s="155"/>
      <c r="BL100" s="155"/>
      <c r="BM100" s="155"/>
      <c r="BN100" s="155"/>
      <c r="BO100" s="155"/>
      <c r="BP100" s="155"/>
      <c r="BQ100" s="155"/>
      <c r="BR100" s="155"/>
      <c r="BS100" s="155"/>
      <c r="BT100" s="155"/>
      <c r="BU100" s="155"/>
      <c r="BV100" s="155"/>
      <c r="BW100" s="155"/>
      <c r="BX100" s="155"/>
      <c r="BY100" s="17"/>
      <c r="BZ100" s="49"/>
    </row>
    <row r="101" spans="1:78" ht="46.5" x14ac:dyDescent="0.25">
      <c r="A101" s="26" t="s">
        <v>2316</v>
      </c>
      <c r="B101" s="112" t="s">
        <v>403</v>
      </c>
      <c r="C101" s="27" t="s">
        <v>862</v>
      </c>
      <c r="D101" s="28"/>
      <c r="E101" s="28"/>
      <c r="F101" s="29">
        <v>1800</v>
      </c>
      <c r="G101" s="30">
        <v>11</v>
      </c>
      <c r="H101" s="31" t="s">
        <v>6</v>
      </c>
      <c r="I101" s="59">
        <v>10</v>
      </c>
      <c r="J101" s="33">
        <v>9</v>
      </c>
      <c r="K101" s="59">
        <v>10</v>
      </c>
      <c r="L101" s="33">
        <v>6</v>
      </c>
      <c r="M101" s="59">
        <v>9</v>
      </c>
      <c r="N101" s="33">
        <v>4</v>
      </c>
      <c r="O101" s="29">
        <v>4.45</v>
      </c>
      <c r="P101" s="29">
        <v>6.6000000000000201</v>
      </c>
      <c r="Q101" s="35">
        <v>99.620100221265901</v>
      </c>
      <c r="R101" s="36">
        <v>3.0600501106329099</v>
      </c>
      <c r="S101" s="114">
        <v>3</v>
      </c>
      <c r="T101" s="38">
        <v>2</v>
      </c>
      <c r="U101" s="29">
        <v>-2.3500000000000099</v>
      </c>
      <c r="V101" s="29">
        <v>-0.80000000000000104</v>
      </c>
      <c r="W101" s="39"/>
      <c r="X101" s="62">
        <v>115</v>
      </c>
      <c r="Y101" s="29">
        <v>135</v>
      </c>
      <c r="Z101" s="87">
        <v>54</v>
      </c>
      <c r="AA101" s="26" t="s">
        <v>57</v>
      </c>
      <c r="AB101" s="41" t="s">
        <v>58</v>
      </c>
      <c r="AC101" s="42" t="str">
        <f>"i" &amp; IF(AND(S101&lt;=-1.5,NOT(ISBLANK(AQ101))),"Z","")</f>
        <v>i</v>
      </c>
      <c r="AD101" s="48" t="str">
        <f>IF(AND(ISNUMBER(BD101),VALUE(BD101)&gt;=3,VALUE(T101)&gt;=-0.5),IF(AND(VALUE(Q101)&gt;=94,VALUE(Q101)&lt;444), IF(VALUE(P101)&gt;=2,"***","**"),"*"),"")</f>
        <v/>
      </c>
      <c r="AE101" s="44"/>
      <c r="AF101" s="45"/>
      <c r="AG101" s="46" t="str">
        <f>IF(OR(F101&lt;1401,F101&gt;=1600),IF(AND(OR(AB101="*",AB101="***",AB101="E*",AB101="E***"),P101&gt;=2,T101&gt;-2.1),IF(AND(ISNUMBER(BD101),VALUE(BD101)&gt;2),"**","*"),""),"")</f>
        <v/>
      </c>
      <c r="AH101" s="30">
        <v>11</v>
      </c>
      <c r="AI101" s="62">
        <v>115</v>
      </c>
      <c r="AJ101" s="43" t="str">
        <f>IF(AND(S101&gt;=2,T101&gt;=0),IF(AND(ISNUMBER(BD101),VALUE(BD101)&gt;=3),IF(LEN(AQ101)&gt;0,"***","**"),"*"),"")</f>
        <v>*</v>
      </c>
      <c r="AK101" s="42" t="str">
        <f>IF(AND(S101&gt;=3,AND(OR(AND(I101&lt;=7,I101-K101&gt;=3),AND(K101&lt;=7,K101-M101&gt;=3)),N101&lt;=4)),6,IF(S101&gt;=3,"3T",IF(AND(OR(AND(I101&lt;=7,I101-K101&gt;=3),AND(K101&lt;=7,K101-M101&gt;=3)),N101&lt;=4),"3P","")))</f>
        <v>3T</v>
      </c>
      <c r="AL101" s="63" t="str">
        <f>IF(OR(K101-M101&gt;=5,T101&gt;4.9,AND(K101-M101&gt;=1,T101&gt;5)),IF(P101&lt;-3,"***",IF(P101&lt;0,"**","*")),"")</f>
        <v/>
      </c>
      <c r="AM101" s="62">
        <v>115</v>
      </c>
      <c r="AN101" s="49" t="str">
        <f>IF(AND(OR(M101=1,M101=2,M101=3,M101=4),Q101&gt;=97.5),"G",IF(OR(AND(N101&lt;=3,M101&lt;8,T101&gt;-1.6,Q101&gt;=95,Q101&lt;300),AND(OR(M101=1,M101=2,M101=3),Q101&lt;97.5)),"GR",""))</f>
        <v/>
      </c>
      <c r="AO101" s="29">
        <v>0</v>
      </c>
      <c r="AP101" s="28"/>
      <c r="AQ101" s="28"/>
      <c r="AR101" s="28"/>
      <c r="AS101" s="28"/>
      <c r="AT101" s="50" t="str">
        <f>IF(LEN(AN101)&gt;0,IF(AL101="**","$",IF(AL101="***",IF(LEN(AQ101)&gt;0,"$$$","$$"), "")), "")</f>
        <v/>
      </c>
      <c r="AU101" s="48" t="str">
        <f>CONCATENATE(IF(LEN(AN101)&gt;0,IF(AND(AD101="**",AB101="*"),IF(LEN(AQ101)&gt;0,"$$$","$$"),IF(AJ101="***","$$$",IF(AND(AJ101="**",AB101="*"),"$$",IF(AND(OR(AD101="**",AD101="***"),LEN(AQ101)&gt;0),"$$","")))),IF(AND(OR(AD101="**",AD101="***"),LEN(AQ101)&gt;0),"$$","")),IF(AND(T101&lt;2,AQ101="#"),"#",""))</f>
        <v/>
      </c>
      <c r="AV101" s="48" t="str">
        <f>IF(LEN(AN101)&gt;0,IF(AG101="**","$$",IF(AG101="***","$$$",IF(AD101="***",IF(OR(AB101="***",LEN(AQ101)&gt;0),"$$$",""),""))),"")</f>
        <v/>
      </c>
      <c r="AW101" s="26" t="s">
        <v>6</v>
      </c>
      <c r="AX101" s="74">
        <v>18</v>
      </c>
      <c r="AY101" s="65">
        <v>1120</v>
      </c>
      <c r="AZ101" s="24" t="s">
        <v>1184</v>
      </c>
      <c r="BA101" s="29">
        <v>90</v>
      </c>
      <c r="BB101" s="53">
        <v>91.4</v>
      </c>
      <c r="BC101" s="54" t="s">
        <v>2330</v>
      </c>
      <c r="BD101" s="29">
        <v>1</v>
      </c>
      <c r="BE101" s="55"/>
      <c r="BF101" s="55"/>
      <c r="BG101" s="55"/>
      <c r="BH101" s="55"/>
      <c r="BI101" s="190" t="s">
        <v>757</v>
      </c>
      <c r="BJ101" s="68" t="s">
        <v>1692</v>
      </c>
      <c r="BK101" s="68" t="s">
        <v>1922</v>
      </c>
      <c r="BL101" s="68" t="s">
        <v>1707</v>
      </c>
      <c r="BM101" s="68" t="s">
        <v>2273</v>
      </c>
      <c r="BN101" s="68" t="s">
        <v>2220</v>
      </c>
      <c r="BO101" s="17"/>
      <c r="BP101" s="29">
        <v>135</v>
      </c>
      <c r="BQ101" s="29">
        <v>0</v>
      </c>
      <c r="BR101" s="56">
        <v>93.5</v>
      </c>
      <c r="BS101" s="76" t="s">
        <v>117</v>
      </c>
      <c r="BT101" s="26"/>
      <c r="BU101" s="26"/>
      <c r="BV101" s="26"/>
      <c r="BW101" s="26"/>
      <c r="BX101" s="17"/>
      <c r="BY101" s="17"/>
      <c r="BZ101" s="49" t="str">
        <f>IF(AND(S101&gt;=3,AND(OR(AND(I101&lt;=7,I101-K101&gt;=3),AND(K101&lt;=7,K101-M101&gt;=3)),N101&lt;=4)),6,IF(S101&gt;=3,"3T",IF(AND(OR(AND(I101&lt;=7,I101-K101&gt;=3),AND(K101&lt;=7,K101-M101&gt;=3)),N101&lt;=4),"3P","")))</f>
        <v>3T</v>
      </c>
    </row>
    <row r="102" spans="1:78" ht="18.75" customHeight="1" x14ac:dyDescent="0.25">
      <c r="A102" s="17"/>
      <c r="B102" s="164" t="s">
        <v>1184</v>
      </c>
      <c r="C102" s="164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65" t="s">
        <v>562</v>
      </c>
      <c r="R102" s="165"/>
      <c r="S102" s="17"/>
      <c r="T102" s="90" t="s">
        <v>338</v>
      </c>
      <c r="U102" s="17"/>
      <c r="V102" s="17"/>
      <c r="W102" s="17"/>
      <c r="X102" s="91">
        <v>113</v>
      </c>
      <c r="Y102" s="113" t="s">
        <v>478</v>
      </c>
      <c r="Z102" s="95">
        <v>23</v>
      </c>
      <c r="AA102" s="94">
        <v>1</v>
      </c>
      <c r="AB102" s="17"/>
      <c r="AC102" s="17"/>
      <c r="AD102" s="17"/>
      <c r="AE102" s="17"/>
      <c r="AF102" s="17"/>
      <c r="AG102" s="17"/>
      <c r="AH102" s="17"/>
      <c r="AI102" s="91">
        <v>113</v>
      </c>
      <c r="AJ102" s="17"/>
      <c r="AK102" s="17"/>
      <c r="AL102" s="17"/>
      <c r="AM102" s="91">
        <v>113</v>
      </c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66">
        <v>7</v>
      </c>
      <c r="AY102" s="95">
        <v>1122</v>
      </c>
      <c r="AZ102" s="17"/>
      <c r="BA102" s="17"/>
      <c r="BB102" s="17"/>
      <c r="BC102" s="17"/>
      <c r="BD102" s="17"/>
      <c r="BE102" s="17"/>
      <c r="BF102" s="17"/>
      <c r="BG102" s="17"/>
      <c r="BH102" s="17"/>
      <c r="BI102" s="187"/>
      <c r="BJ102" s="17"/>
      <c r="BK102" s="17"/>
      <c r="BL102" s="17"/>
      <c r="BM102" s="17"/>
      <c r="BN102" s="17"/>
      <c r="BO102" s="17"/>
      <c r="BP102" s="113" t="s">
        <v>478</v>
      </c>
      <c r="BQ102" s="17"/>
      <c r="BR102" s="17"/>
      <c r="BS102" s="17"/>
      <c r="BT102" s="17"/>
      <c r="BU102" s="17"/>
      <c r="BV102" s="17"/>
      <c r="BW102" s="17"/>
      <c r="BX102" s="29">
        <v>0</v>
      </c>
      <c r="BY102" s="26" t="s">
        <v>149</v>
      </c>
      <c r="BZ102" s="17"/>
    </row>
    <row r="103" spans="1:78" x14ac:dyDescent="0.25">
      <c r="A103" s="17"/>
      <c r="B103" s="164"/>
      <c r="C103" s="164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68" t="s">
        <v>2331</v>
      </c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  <c r="AK103" s="168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67"/>
      <c r="AY103" s="96" t="s">
        <v>412</v>
      </c>
      <c r="AZ103" s="17"/>
      <c r="BA103" s="17"/>
      <c r="BB103" s="17"/>
      <c r="BC103" s="17"/>
      <c r="BD103" s="17"/>
      <c r="BE103" s="17"/>
      <c r="BF103" s="17"/>
      <c r="BG103" s="17"/>
      <c r="BH103" s="17"/>
      <c r="BI103" s="18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</row>
    <row r="104" spans="1:78" ht="30" customHeight="1" x14ac:dyDescent="0.25">
      <c r="A104" s="163" t="s">
        <v>2332</v>
      </c>
      <c r="B104" s="153"/>
      <c r="C104" s="153"/>
      <c r="D104" s="153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153"/>
      <c r="P104" s="153"/>
      <c r="Q104" s="153"/>
      <c r="R104" s="153"/>
      <c r="S104" s="153"/>
      <c r="T104" s="153"/>
      <c r="U104" s="153"/>
      <c r="V104" s="153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  <c r="AJ104" s="153"/>
      <c r="AK104" s="153"/>
      <c r="AL104" s="153"/>
      <c r="AM104" s="153"/>
      <c r="AN104" s="153"/>
      <c r="AO104" s="153"/>
      <c r="AP104" s="153"/>
      <c r="AQ104" s="153"/>
      <c r="AR104" s="153"/>
      <c r="AS104" s="153"/>
      <c r="AT104" s="153"/>
      <c r="AU104" s="153"/>
      <c r="AV104" s="153"/>
      <c r="AW104" s="153"/>
      <c r="AX104" s="153"/>
      <c r="AY104" s="153"/>
      <c r="AZ104" s="153"/>
      <c r="BA104" s="153"/>
      <c r="BB104" s="153"/>
      <c r="BC104" s="153"/>
      <c r="BD104" s="153"/>
      <c r="BE104" s="153"/>
      <c r="BF104" s="153"/>
      <c r="BG104" s="153"/>
      <c r="BH104" s="153"/>
      <c r="BI104" s="153"/>
      <c r="BJ104" s="153"/>
      <c r="BK104" s="153"/>
      <c r="BL104" s="153"/>
      <c r="BM104" s="153"/>
      <c r="BN104" s="153"/>
      <c r="BO104" s="153"/>
      <c r="BP104" s="153"/>
      <c r="BQ104" s="153"/>
      <c r="BR104" s="153"/>
      <c r="BS104" s="153"/>
      <c r="BT104" s="153"/>
      <c r="BU104" s="153"/>
      <c r="BV104" s="153"/>
      <c r="BW104" s="153"/>
      <c r="BX104" s="153"/>
      <c r="BY104" s="17"/>
      <c r="BZ104" s="17"/>
    </row>
    <row r="105" spans="1:78" x14ac:dyDescent="0.25">
      <c r="A105" s="18" t="s">
        <v>1</v>
      </c>
      <c r="B105" s="18" t="s">
        <v>2</v>
      </c>
      <c r="C105" s="18" t="s">
        <v>3</v>
      </c>
      <c r="D105" s="19"/>
      <c r="E105" s="19"/>
      <c r="F105" s="18" t="s">
        <v>4</v>
      </c>
      <c r="G105" s="20" t="s">
        <v>5</v>
      </c>
      <c r="H105" s="21" t="s">
        <v>6</v>
      </c>
      <c r="I105" s="154" t="s">
        <v>7</v>
      </c>
      <c r="J105" s="155"/>
      <c r="K105" s="155"/>
      <c r="L105" s="155"/>
      <c r="M105" s="155"/>
      <c r="N105" s="155"/>
      <c r="O105" s="21" t="s">
        <v>8</v>
      </c>
      <c r="P105" s="21" t="s">
        <v>9</v>
      </c>
      <c r="Q105" s="22" t="s">
        <v>10</v>
      </c>
      <c r="R105" s="22" t="s">
        <v>11</v>
      </c>
      <c r="S105" s="21" t="s">
        <v>12</v>
      </c>
      <c r="T105" s="21" t="s">
        <v>13</v>
      </c>
      <c r="U105" s="21" t="s">
        <v>14</v>
      </c>
      <c r="V105" s="21" t="s">
        <v>15</v>
      </c>
      <c r="W105" s="23" t="s">
        <v>16</v>
      </c>
      <c r="X105" s="21" t="s">
        <v>17</v>
      </c>
      <c r="Y105" s="21" t="s">
        <v>18</v>
      </c>
      <c r="Z105" s="21" t="s">
        <v>19</v>
      </c>
      <c r="AA105" s="21" t="s">
        <v>20</v>
      </c>
      <c r="AB105" s="21" t="s">
        <v>21</v>
      </c>
      <c r="AC105" s="21" t="s">
        <v>22</v>
      </c>
      <c r="AD105" s="21" t="s">
        <v>23</v>
      </c>
      <c r="AE105" s="21" t="s">
        <v>24</v>
      </c>
      <c r="AF105" s="21" t="s">
        <v>25</v>
      </c>
      <c r="AG105" s="21" t="s">
        <v>26</v>
      </c>
      <c r="AH105" s="21" t="s">
        <v>5</v>
      </c>
      <c r="AI105" s="21" t="s">
        <v>17</v>
      </c>
      <c r="AJ105" s="21" t="s">
        <v>27</v>
      </c>
      <c r="AK105" s="21" t="s">
        <v>28</v>
      </c>
      <c r="AL105" s="21" t="s">
        <v>29</v>
      </c>
      <c r="AM105" s="21" t="s">
        <v>17</v>
      </c>
      <c r="AN105" s="21" t="s">
        <v>30</v>
      </c>
      <c r="AO105" s="21" t="s">
        <v>31</v>
      </c>
      <c r="AP105" s="21" t="s">
        <v>32</v>
      </c>
      <c r="AQ105" s="21" t="s">
        <v>33</v>
      </c>
      <c r="AR105" s="21" t="s">
        <v>34</v>
      </c>
      <c r="AS105" s="21" t="s">
        <v>35</v>
      </c>
      <c r="AT105" s="21" t="s">
        <v>36</v>
      </c>
      <c r="AU105" s="21" t="s">
        <v>37</v>
      </c>
      <c r="AV105" s="21" t="s">
        <v>38</v>
      </c>
      <c r="AW105" s="21" t="s">
        <v>6</v>
      </c>
      <c r="AX105" s="21" t="s">
        <v>39</v>
      </c>
      <c r="AY105" s="21" t="s">
        <v>40</v>
      </c>
      <c r="AZ105" s="24" t="s">
        <v>41</v>
      </c>
      <c r="BA105" s="21" t="s">
        <v>42</v>
      </c>
      <c r="BB105" s="21" t="s">
        <v>43</v>
      </c>
      <c r="BC105" s="21" t="s">
        <v>44</v>
      </c>
      <c r="BD105" s="21" t="s">
        <v>45</v>
      </c>
      <c r="BE105" s="21" t="s">
        <v>46</v>
      </c>
      <c r="BF105" s="21" t="s">
        <v>47</v>
      </c>
      <c r="BG105" s="21" t="s">
        <v>48</v>
      </c>
      <c r="BH105" s="21" t="s">
        <v>49</v>
      </c>
      <c r="BI105" s="186"/>
      <c r="BJ105" s="25"/>
      <c r="BK105" s="25"/>
      <c r="BL105" s="25"/>
      <c r="BM105" s="25"/>
      <c r="BN105" s="25"/>
      <c r="BO105" s="25"/>
      <c r="BP105" s="21" t="s">
        <v>18</v>
      </c>
      <c r="BQ105" s="21" t="s">
        <v>31</v>
      </c>
      <c r="BR105" s="21" t="s">
        <v>50</v>
      </c>
      <c r="BS105" s="21" t="s">
        <v>51</v>
      </c>
      <c r="BT105" s="25"/>
      <c r="BU105" s="25"/>
      <c r="BV105" s="21" t="s">
        <v>24</v>
      </c>
      <c r="BW105" s="21" t="s">
        <v>16</v>
      </c>
      <c r="BX105" s="21" t="s">
        <v>52</v>
      </c>
      <c r="BY105" s="21" t="s">
        <v>53</v>
      </c>
      <c r="BZ105" s="21" t="s">
        <v>28</v>
      </c>
    </row>
    <row r="106" spans="1:78" ht="46.5" x14ac:dyDescent="0.25">
      <c r="A106" s="26" t="s">
        <v>2333</v>
      </c>
      <c r="B106" s="26" t="s">
        <v>55</v>
      </c>
      <c r="C106" s="27" t="s">
        <v>1690</v>
      </c>
      <c r="D106" s="28"/>
      <c r="E106" s="28"/>
      <c r="F106" s="58">
        <v>2000</v>
      </c>
      <c r="G106" s="30">
        <v>3</v>
      </c>
      <c r="H106" s="31" t="s">
        <v>6</v>
      </c>
      <c r="I106" s="32">
        <v>9</v>
      </c>
      <c r="J106" s="33">
        <v>7</v>
      </c>
      <c r="K106" s="32">
        <v>9</v>
      </c>
      <c r="L106" s="33">
        <v>5</v>
      </c>
      <c r="M106" s="32">
        <v>5</v>
      </c>
      <c r="N106" s="33">
        <v>4</v>
      </c>
      <c r="O106" s="29">
        <v>2.80000000000001</v>
      </c>
      <c r="P106" s="29">
        <v>0</v>
      </c>
      <c r="Q106" s="35">
        <v>444</v>
      </c>
      <c r="R106" s="35">
        <v>172</v>
      </c>
      <c r="S106" s="37">
        <v>2</v>
      </c>
      <c r="T106" s="38">
        <v>0.75</v>
      </c>
      <c r="U106" s="29">
        <v>-0.80000000000000104</v>
      </c>
      <c r="V106" s="29">
        <v>-9.9999999999997896E-2</v>
      </c>
      <c r="W106" s="39"/>
      <c r="X106" s="40">
        <v>98</v>
      </c>
      <c r="Y106" s="29">
        <v>126</v>
      </c>
      <c r="Z106" s="17"/>
      <c r="AA106" s="26" t="s">
        <v>57</v>
      </c>
      <c r="AB106" s="41" t="s">
        <v>58</v>
      </c>
      <c r="AC106" s="42" t="str">
        <f>"" &amp; IF(AND(S106&lt;=-1.5,NOT(ISBLANK(AQ106))),"Z","")</f>
        <v/>
      </c>
      <c r="AD106" s="43" t="str">
        <f>IF(AND(ISNUMBER(BD106),VALUE(BD106)&gt;=3,VALUE(T106)&gt;=-0.5),IF(AND(VALUE(Q106)&gt;=94,VALUE(Q106)&lt;444), IF(VALUE(P106)&gt;=2,"***","**"),"*"),"")</f>
        <v/>
      </c>
      <c r="AE106" s="44"/>
      <c r="AF106" s="45"/>
      <c r="AG106" s="46" t="str">
        <f>IF(OR(F106&lt;1401,F106&gt;=1600),IF(AND(OR(AB106="*",AB106="***",AB106="E*",AB106="E***"),P106&gt;=2,T106&gt;-2.1),IF(AND(ISNUMBER(BD106),VALUE(BD106)&gt;2),"**","*"),""),"")</f>
        <v/>
      </c>
      <c r="AH106" s="30">
        <v>3</v>
      </c>
      <c r="AI106" s="47">
        <v>98</v>
      </c>
      <c r="AJ106" s="48" t="str">
        <f>IF(AND(S106&gt;=2,T106&gt;=0),IF(AND(ISNUMBER(BD106),VALUE(BD106)&gt;=3),IF(LEN(AQ106)&gt;0,"***","**"),"*"),"")</f>
        <v>*</v>
      </c>
      <c r="AK106" s="42" t="str">
        <f>IF(AND(S106&gt;=3,AND(OR(AND(I106&lt;=7,I106-K106&gt;=3),AND(K106&lt;=7,K106-M106&gt;=3)),N106&lt;=4)),6,IF(S106&gt;=3,"3T",IF(AND(OR(AND(I106&lt;=7,I106-K106&gt;=3),AND(K106&lt;=7,K106-M106&gt;=3)),N106&lt;=4),"3P","")))</f>
        <v/>
      </c>
      <c r="AL106" s="46" t="str">
        <f>IF(OR(K106-M106&gt;=5,T106&gt;4.9,AND(K106-M106&gt;=1,T106&gt;5)),IF(P106&lt;-3,"***",IF(P106&lt;0,"**","*")),"")</f>
        <v/>
      </c>
      <c r="AM106" s="40">
        <v>98</v>
      </c>
      <c r="AN106" s="49" t="str">
        <f>CONCATENATE(IF(AND(OR(M106=1,M106=2,M106=3,M106=4),Q106&gt;=97.5),"G",IF(OR(AND(N106&lt;=3,M106&lt;8,T106&gt;-1.6,Q106&gt;=95,Q106&lt;300),AND(OR(M106=1,M106=2,M106=3),Q106&lt;97.5)),"GR","")),"*")</f>
        <v>*</v>
      </c>
      <c r="AO106" s="29">
        <v>0</v>
      </c>
      <c r="AP106" s="28"/>
      <c r="AQ106" s="28"/>
      <c r="AR106" s="28"/>
      <c r="AS106" s="28"/>
      <c r="AT106" s="50" t="str">
        <f>IF(LEN(AN106)&gt;0,IF(AL106="**","$",IF(AL106="***",IF(LEN(AQ106)&gt;0,"$$$","$$"), "")), "")</f>
        <v/>
      </c>
      <c r="AU106" s="48" t="str">
        <f>CONCATENATE(IF(LEN(AN106)&gt;0,IF(AND(AD106="**",AB106="*"),IF(LEN(AQ106)&gt;0,"$$$","$$"),IF(AJ106="***","$$$",IF(AND(AJ106="**",AB106="*"),"$$",IF(AND(OR(AD106="**",AD106="***"),LEN(AQ106)&gt;0),"$$","")))),IF(AND(OR(AD106="**",AD106="***"),LEN(AQ106)&gt;0),"$$","")),IF(AND(T106&lt;2,AQ106="#"),"#",""))</f>
        <v/>
      </c>
      <c r="AV106" s="48" t="str">
        <f>IF(LEN(AN106)&gt;0,IF(AG106="**","$$",IF(AG106="***","$$$",IF(AD106="***",IF(OR(AB106="***",LEN(AQ106)&gt;0),"$$$",""),""))),"")</f>
        <v/>
      </c>
      <c r="AW106" s="26" t="s">
        <v>6</v>
      </c>
      <c r="AX106" s="51">
        <v>35</v>
      </c>
      <c r="AY106" s="79">
        <v>1021</v>
      </c>
      <c r="AZ106" s="24" t="s">
        <v>51</v>
      </c>
      <c r="BA106" s="29">
        <v>66.5</v>
      </c>
      <c r="BB106" s="66">
        <v>66.5</v>
      </c>
      <c r="BC106" s="54" t="s">
        <v>2334</v>
      </c>
      <c r="BD106" s="29">
        <v>1</v>
      </c>
      <c r="BE106" s="55"/>
      <c r="BF106" s="55"/>
      <c r="BG106" s="55"/>
      <c r="BH106" s="55"/>
      <c r="BI106" s="187"/>
      <c r="BJ106" s="17"/>
      <c r="BK106" s="17"/>
      <c r="BL106" s="17"/>
      <c r="BM106" s="17"/>
      <c r="BN106" s="17"/>
      <c r="BO106" s="17"/>
      <c r="BP106" s="29">
        <v>126</v>
      </c>
      <c r="BQ106" s="29">
        <v>0</v>
      </c>
      <c r="BR106" s="56">
        <v>101.7</v>
      </c>
      <c r="BS106" s="76" t="s">
        <v>108</v>
      </c>
      <c r="BT106" s="26"/>
      <c r="BU106" s="26"/>
      <c r="BV106" s="26"/>
      <c r="BW106" s="26"/>
      <c r="BX106" s="17"/>
      <c r="BY106" s="17"/>
      <c r="BZ106" s="49" t="str">
        <f>IF(AND(S106&gt;=3,AND(OR(AND(I106&lt;=7,I106-K106&gt;=3),AND(K106&lt;=7,K106-M106&gt;=3)),N106&lt;=4)),6,IF(S106&gt;=3,"3T",IF(AND(OR(AND(I106&lt;=7,I106-K106&gt;=3),AND(K106&lt;=7,K106-M106&gt;=3)),N106&lt;=4),"3P","")))</f>
        <v/>
      </c>
    </row>
    <row r="107" spans="1:78" ht="30" customHeight="1" x14ac:dyDescent="0.25">
      <c r="A107" s="175" t="s">
        <v>153</v>
      </c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  <c r="Z107" s="155"/>
      <c r="AA107" s="155"/>
      <c r="AB107" s="155"/>
      <c r="AC107" s="155"/>
      <c r="AD107" s="155"/>
      <c r="AE107" s="155"/>
      <c r="AF107" s="155"/>
      <c r="AG107" s="155"/>
      <c r="AH107" s="155"/>
      <c r="AI107" s="155"/>
      <c r="AJ107" s="155"/>
      <c r="AK107" s="155"/>
      <c r="AL107" s="155"/>
      <c r="AM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  <c r="BR107" s="155"/>
      <c r="BS107" s="155"/>
      <c r="BT107" s="155"/>
      <c r="BU107" s="155"/>
      <c r="BV107" s="155"/>
      <c r="BW107" s="155"/>
      <c r="BX107" s="155"/>
      <c r="BY107" s="17"/>
      <c r="BZ107" s="49"/>
    </row>
    <row r="108" spans="1:78" ht="46.5" x14ac:dyDescent="0.25">
      <c r="A108" s="26" t="s">
        <v>2333</v>
      </c>
      <c r="B108" s="26" t="s">
        <v>931</v>
      </c>
      <c r="C108" s="27" t="s">
        <v>870</v>
      </c>
      <c r="D108" s="28"/>
      <c r="E108" s="28" t="s">
        <v>166</v>
      </c>
      <c r="F108" s="29">
        <v>1800</v>
      </c>
      <c r="G108" s="30">
        <v>4</v>
      </c>
      <c r="H108" s="31" t="s">
        <v>221</v>
      </c>
      <c r="I108" s="32">
        <v>11</v>
      </c>
      <c r="J108" s="33">
        <v>7</v>
      </c>
      <c r="K108" s="32">
        <v>11</v>
      </c>
      <c r="L108" s="33">
        <v>5</v>
      </c>
      <c r="M108" s="32">
        <v>3</v>
      </c>
      <c r="N108" s="33">
        <v>0</v>
      </c>
      <c r="O108" s="29">
        <v>-0.79999999999998295</v>
      </c>
      <c r="P108" s="29">
        <v>0.483333333333344</v>
      </c>
      <c r="Q108" s="35">
        <v>99.620035845450602</v>
      </c>
      <c r="R108" s="36">
        <v>1.0017922725325E-2</v>
      </c>
      <c r="S108" s="37">
        <v>2</v>
      </c>
      <c r="T108" s="38">
        <v>5.15</v>
      </c>
      <c r="U108" s="29">
        <v>-2.6000000000000201</v>
      </c>
      <c r="V108" s="29">
        <v>1.3999999999999899</v>
      </c>
      <c r="W108" s="39"/>
      <c r="X108" s="40">
        <v>100</v>
      </c>
      <c r="Y108" s="72">
        <v>133</v>
      </c>
      <c r="Z108" s="29">
        <v>14</v>
      </c>
      <c r="AA108" s="26" t="s">
        <v>57</v>
      </c>
      <c r="AB108" s="41" t="s">
        <v>58</v>
      </c>
      <c r="AC108" s="42" t="str">
        <f>"i" &amp; IF(AND(S108&lt;=-1.5,NOT(ISBLANK(AQ108))),"Z","")</f>
        <v>i</v>
      </c>
      <c r="AD108" s="43" t="str">
        <f>IF(AND(ISNUMBER(BD108),VALUE(BD108)&gt;=3,VALUE(T108)&gt;=-0.5),IF(AND(VALUE(Q108)&gt;=94,VALUE(Q108)&lt;444), IF(VALUE(P108)&gt;=2,"***","**"),"*"),"")</f>
        <v>**</v>
      </c>
      <c r="AE108" s="48" t="str">
        <f>IF(AND(BD108&gt;2,OR(ISNUMBER(SEARCH("P",AA108)),ISNUMBER(SEARCH("EP",AA108)),ISNUMBER(SEARCH("E",AA108)))),"WP@",IF(BD108&gt;2,"W@",IF(OR(ISNUMBER(SEARCH("P",AA108)),ISNUMBER(SEARCH("EP",AA108)),ISNUMBER(SEARCH("E",AA108))),"P@","@")))</f>
        <v>W@</v>
      </c>
      <c r="AF108" s="45" t="s">
        <v>102</v>
      </c>
      <c r="AG108" s="46" t="str">
        <f>IF(OR(F108&lt;1401,F108&gt;=1600),IF(AND(OR(AB108="*",AB108="***",AB108="E*",AB108="E***"),P108&gt;=2,T108&gt;-2.1),IF(AND(ISNUMBER(BD108),VALUE(BD108)&gt;2),"**","*"),""),"")</f>
        <v/>
      </c>
      <c r="AH108" s="30">
        <v>4</v>
      </c>
      <c r="AI108" s="47">
        <v>100</v>
      </c>
      <c r="AJ108" s="48" t="str">
        <f>IF(AND(S108&gt;=2,T108&gt;=0),IF(AND(ISNUMBER(BD108),VALUE(BD108)&gt;=3),IF(LEN(AQ108)&gt;0,"***","**"),"*"),"")</f>
        <v>***</v>
      </c>
      <c r="AK108" s="42" t="str">
        <f>IF(AND(S108&gt;=3,AND(OR(AND(I108&lt;=7,I108-K108&gt;=3),AND(K108&lt;=7,K108-M108&gt;=3)),N108&lt;=4)),6,IF(S108&gt;=3,"3T",IF(AND(OR(AND(I108&lt;=7,I108-K108&gt;=3),AND(K108&lt;=7,K108-M108&gt;=3)),N108&lt;=4),"3P","")))</f>
        <v/>
      </c>
      <c r="AL108" s="46" t="str">
        <f>IF(OR(K108-M108&gt;=5,T108&gt;4.9,AND(K108-M108&gt;=1,T108&gt;5)),IF(P108&lt;-3,"***",IF(P108&lt;0,"**","*")),"")</f>
        <v>*</v>
      </c>
      <c r="AM108" s="40">
        <v>100</v>
      </c>
      <c r="AN108" s="49" t="str">
        <f>IF(AND(OR(M108=1,M108=2,M108=3,M108=4),Q108&gt;=97.5),"G",IF(OR(AND(N108&lt;=3,M108&lt;8,T108&gt;-1.6,Q108&gt;=95,Q108&lt;300),AND(OR(M108=1,M108=2,M108=3),Q108&lt;97.5)),"GR",""))</f>
        <v>G</v>
      </c>
      <c r="AO108" s="29">
        <v>0</v>
      </c>
      <c r="AP108" s="28"/>
      <c r="AQ108" s="28" t="s">
        <v>33</v>
      </c>
      <c r="AR108" s="28"/>
      <c r="AS108" s="28"/>
      <c r="AT108" s="50" t="str">
        <f>IF(LEN(AN108)&gt;0,IF(AL108="**","$",IF(AL108="***",IF(LEN(AQ108)&gt;0,"$$$","$$"), "")), "")</f>
        <v/>
      </c>
      <c r="AU108" s="48" t="str">
        <f>CONCATENATE(IF(LEN(AN108)&gt;0,IF(AND(AD108="**",AB108="*"),IF(LEN(AQ108)&gt;0,"$$$","$$"),IF(AJ108="***","$$$",IF(AND(AJ108="**",AB108="*"),"$$",IF(AND(OR(AD108="**",AD108="***"),LEN(AQ108)&gt;0),"$$","")))),IF(AND(OR(AD108="**",AD108="***"),LEN(AQ108)&gt;0),"$$","")),IF(AND(T108&lt;2,AQ108="#"),"#",""))</f>
        <v>$$$</v>
      </c>
      <c r="AV108" s="48" t="str">
        <f>IF(LEN(AN108)&gt;0,IF(AG108="**","$$",IF(AG108="***","$$$",IF(AD108="***",IF(OR(AB108="***",LEN(AQ108)&gt;0),"$$$",""),""))),"")</f>
        <v/>
      </c>
      <c r="AW108" s="26" t="s">
        <v>221</v>
      </c>
      <c r="AX108" s="74">
        <v>6.6</v>
      </c>
      <c r="AY108" s="79">
        <v>1020</v>
      </c>
      <c r="AZ108" s="24" t="s">
        <v>51</v>
      </c>
      <c r="BA108" s="29">
        <v>99.820035845450604</v>
      </c>
      <c r="BB108" s="53">
        <v>89.570035845450604</v>
      </c>
      <c r="BC108" s="54" t="s">
        <v>2335</v>
      </c>
      <c r="BD108" s="29">
        <v>3</v>
      </c>
      <c r="BE108" s="55"/>
      <c r="BF108" s="55"/>
      <c r="BG108" s="55"/>
      <c r="BH108" s="55"/>
      <c r="BI108" s="187"/>
      <c r="BJ108" s="17"/>
      <c r="BK108" s="17"/>
      <c r="BL108" s="17"/>
      <c r="BM108" s="17"/>
      <c r="BN108" s="17"/>
      <c r="BO108" s="17"/>
      <c r="BP108" s="29">
        <v>133</v>
      </c>
      <c r="BQ108" s="29">
        <v>0</v>
      </c>
      <c r="BR108" s="56">
        <v>90.9</v>
      </c>
      <c r="BS108" s="57" t="s">
        <v>61</v>
      </c>
      <c r="BT108" s="26"/>
      <c r="BU108" s="26" t="s">
        <v>166</v>
      </c>
      <c r="BV108" s="49" t="str">
        <f>IF(AND(BD108&gt;2,OR(ISNUMBER(SEARCH("P",AA108)),ISNUMBER(SEARCH("EP",AA108)),ISNUMBER(SEARCH("E",AA108)))),"WP@",IF(BD108&gt;2,"W@",IF(OR(ISNUMBER(SEARCH("P",AA108)),ISNUMBER(SEARCH("EP",AA108)),ISNUMBER(SEARCH("E",AA108))),"P@","@")))</f>
        <v>W@</v>
      </c>
      <c r="BW108" s="26"/>
      <c r="BX108" s="17"/>
      <c r="BY108" s="17"/>
      <c r="BZ108" s="49" t="str">
        <f>IF(AND(S108&gt;=3,AND(OR(AND(I108&lt;=7,I108-K108&gt;=3),AND(K108&lt;=7,K108-M108&gt;=3)),N108&lt;=4)),6,IF(S108&gt;=3,"3T",IF(AND(OR(AND(I108&lt;=7,I108-K108&gt;=3),AND(K108&lt;=7,K108-M108&gt;=3)),N108&lt;=4),"3P","")))</f>
        <v/>
      </c>
    </row>
    <row r="109" spans="1:78" ht="18.95" customHeight="1" x14ac:dyDescent="0.25">
      <c r="A109" s="162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  <c r="Z109" s="155"/>
      <c r="AA109" s="155"/>
      <c r="AB109" s="155"/>
      <c r="AC109" s="155"/>
      <c r="AD109" s="155"/>
      <c r="AE109" s="155"/>
      <c r="AF109" s="155"/>
      <c r="AG109" s="155"/>
      <c r="AH109" s="155"/>
      <c r="AI109" s="155"/>
      <c r="AJ109" s="155"/>
      <c r="AK109" s="155"/>
      <c r="AL109" s="155"/>
      <c r="AM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  <c r="BR109" s="155"/>
      <c r="BS109" s="155"/>
      <c r="BT109" s="155"/>
      <c r="BU109" s="155"/>
      <c r="BV109" s="155"/>
      <c r="BW109" s="155"/>
      <c r="BX109" s="155"/>
      <c r="BY109" s="17"/>
      <c r="BZ109" s="49"/>
    </row>
    <row r="110" spans="1:78" ht="30" customHeight="1" x14ac:dyDescent="0.25">
      <c r="A110" s="156" t="s">
        <v>152</v>
      </c>
      <c r="B110" s="162"/>
      <c r="C110" s="162"/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162"/>
      <c r="AL110" s="162"/>
      <c r="AM110" s="162"/>
      <c r="AN110" s="162"/>
      <c r="AO110" s="162"/>
      <c r="AP110" s="162"/>
      <c r="AQ110" s="162"/>
      <c r="AR110" s="162"/>
      <c r="AS110" s="162"/>
      <c r="AT110" s="162"/>
      <c r="AU110" s="162"/>
      <c r="AV110" s="162"/>
      <c r="AW110" s="162"/>
      <c r="AX110" s="162"/>
      <c r="AY110" s="162"/>
      <c r="AZ110" s="162"/>
      <c r="BA110" s="162"/>
      <c r="BB110" s="162"/>
      <c r="BC110" s="162"/>
      <c r="BD110" s="162"/>
      <c r="BE110" s="162"/>
      <c r="BF110" s="162"/>
      <c r="BG110" s="162"/>
      <c r="BH110" s="162"/>
      <c r="BI110" s="162"/>
      <c r="BJ110" s="162"/>
      <c r="BK110" s="162"/>
      <c r="BL110" s="162"/>
      <c r="BM110" s="162"/>
      <c r="BN110" s="162"/>
      <c r="BO110" s="162"/>
      <c r="BP110" s="162"/>
      <c r="BQ110" s="162"/>
      <c r="BR110" s="162"/>
      <c r="BS110" s="162"/>
      <c r="BT110" s="162"/>
      <c r="BU110" s="162"/>
      <c r="BV110" s="162"/>
      <c r="BW110" s="162"/>
      <c r="BX110" s="162"/>
      <c r="BY110" s="17"/>
      <c r="BZ110" s="49"/>
    </row>
    <row r="111" spans="1:78" ht="46.5" x14ac:dyDescent="0.25">
      <c r="A111" s="26" t="s">
        <v>2333</v>
      </c>
      <c r="B111" s="26" t="s">
        <v>816</v>
      </c>
      <c r="C111" s="27" t="s">
        <v>156</v>
      </c>
      <c r="D111" s="28" t="s">
        <v>817</v>
      </c>
      <c r="E111" s="28"/>
      <c r="F111" s="58">
        <v>2000</v>
      </c>
      <c r="G111" s="30">
        <v>8</v>
      </c>
      <c r="H111" s="31" t="s">
        <v>818</v>
      </c>
      <c r="I111" s="59">
        <v>11</v>
      </c>
      <c r="J111" s="33">
        <v>7</v>
      </c>
      <c r="K111" s="59">
        <v>10</v>
      </c>
      <c r="L111" s="33">
        <v>5</v>
      </c>
      <c r="M111" s="59">
        <v>6</v>
      </c>
      <c r="N111" s="33">
        <v>4</v>
      </c>
      <c r="O111" s="29">
        <v>9.2499999999999698</v>
      </c>
      <c r="P111" s="60">
        <v>0</v>
      </c>
      <c r="Q111" s="35">
        <v>444</v>
      </c>
      <c r="R111" s="35">
        <v>172</v>
      </c>
      <c r="S111" s="37">
        <v>2</v>
      </c>
      <c r="T111" s="38">
        <v>1.5</v>
      </c>
      <c r="U111" s="29">
        <v>-8.9499999999999993</v>
      </c>
      <c r="V111" s="60">
        <v>-7.6500000000000101</v>
      </c>
      <c r="W111" s="39"/>
      <c r="X111" s="40">
        <v>100</v>
      </c>
      <c r="Y111" s="29">
        <v>126</v>
      </c>
      <c r="Z111" s="87">
        <v>49</v>
      </c>
      <c r="AA111" s="26" t="s">
        <v>57</v>
      </c>
      <c r="AB111" s="41" t="s">
        <v>58</v>
      </c>
      <c r="AC111" s="42" t="str">
        <f>"" &amp; IF(AND(S111&lt;=-1.5,NOT(ISBLANK(AQ111))),"Z","")</f>
        <v/>
      </c>
      <c r="AD111" s="43" t="str">
        <f>IF(AND(ISNUMBER(BD111),VALUE(BD111)&gt;=3,VALUE(T111)&gt;=-0.5),IF(AND(VALUE(Q111)&gt;=94,VALUE(Q111)&lt;444), IF(VALUE(P111)&gt;=2,"***","**"),"*"),"")</f>
        <v/>
      </c>
      <c r="AE111" s="48" t="str">
        <f>IF(AND(BD111&gt;2,OR(ISNUMBER(SEARCH("P",AA111)),ISNUMBER(SEARCH("EP",AA111)),ISNUMBER(SEARCH("E",AA111)))),"WP@",IF(BD111&gt;2,"W@",IF(OR(ISNUMBER(SEARCH("P",AA111)),ISNUMBER(SEARCH("EP",AA111)),ISNUMBER(SEARCH("E",AA111))),"P@","@")))</f>
        <v>@</v>
      </c>
      <c r="AF111" s="45"/>
      <c r="AG111" s="46" t="str">
        <f>IF(OR(F111&lt;1401,F111&gt;=1600),IF(AND(OR(AB111="*",AB111="***",AB111="E*",AB111="E***"),P111&gt;=2,T111&gt;-2.1),IF(AND(ISNUMBER(BD111),VALUE(BD111)&gt;2),"**","*"),""),"")</f>
        <v/>
      </c>
      <c r="AH111" s="30">
        <v>8</v>
      </c>
      <c r="AI111" s="47">
        <v>100</v>
      </c>
      <c r="AJ111" s="48" t="str">
        <f>IF(AND(S111&gt;=2,T111&gt;=0),IF(AND(ISNUMBER(BD111),VALUE(BD111)&gt;=3),IF(LEN(AQ111)&gt;0,"***","**"),"*"),"")</f>
        <v>*</v>
      </c>
      <c r="AK111" s="42" t="str">
        <f>IF(AND(S111&gt;=3,AND(OR(AND(I111&lt;=7,I111-K111&gt;=3),AND(K111&lt;=7,K111-M111&gt;=3)),N111&lt;=4)),6,IF(S111&gt;=3,"3T",IF(AND(OR(AND(I111&lt;=7,I111-K111&gt;=3),AND(K111&lt;=7,K111-M111&gt;=3)),N111&lt;=4),"3P","")))</f>
        <v/>
      </c>
      <c r="AL111" s="46" t="str">
        <f>IF(OR(K111-M111&gt;=5,T111&gt;4.9,AND(K111-M111&gt;=1,T111&gt;5)),IF(P111&lt;-3,"***",IF(P111&lt;0,"**","*")),"")</f>
        <v/>
      </c>
      <c r="AM111" s="40">
        <v>100</v>
      </c>
      <c r="AN111" s="49" t="str">
        <f>CONCATENATE(IF(AND(OR(M111=1,M111=2,M111=3,M111=4),Q111&gt;=97.5),"G",IF(OR(AND(N111&lt;=3,M111&lt;8,T111&gt;-1.6,Q111&gt;=95,Q111&lt;300),AND(OR(M111=1,M111=2,M111=3),Q111&lt;97.5)),"GR","")),"*")</f>
        <v>*</v>
      </c>
      <c r="AO111" s="29">
        <v>-1</v>
      </c>
      <c r="AP111" s="28"/>
      <c r="AQ111" s="28"/>
      <c r="AR111" s="28"/>
      <c r="AS111" s="28"/>
      <c r="AT111" s="50" t="str">
        <f>IF(LEN(AN111)&gt;0,IF(AL111="**","$",IF(AL111="***",IF(LEN(AQ111)&gt;0,"$$$","$$"), "")), "")</f>
        <v/>
      </c>
      <c r="AU111" s="48" t="str">
        <f>CONCATENATE(IF(LEN(AN111)&gt;0,IF(AND(AD111="**",AB111="*"),IF(LEN(AQ111)&gt;0,"$$$","$$"),IF(AJ111="***","$$$",IF(AND(AJ111="**",AB111="*"),"$$",IF(AND(OR(AD111="**",AD111="***"),LEN(AQ111)&gt;0),"$$","")))),IF(AND(OR(AD111="**",AD111="***"),LEN(AQ111)&gt;0),"$$","")),IF(AND(T111&lt;2,AQ111="#"),"#",""))</f>
        <v/>
      </c>
      <c r="AV111" s="48" t="str">
        <f>IF(LEN(AN111)&gt;0,IF(AG111="**","$$",IF(AG111="***","$$$",IF(AD111="***",IF(OR(AB111="***",LEN(AQ111)&gt;0),"$$$",""),""))),"")</f>
        <v/>
      </c>
      <c r="AW111" s="26" t="s">
        <v>818</v>
      </c>
      <c r="AX111" s="64">
        <v>54</v>
      </c>
      <c r="AY111" s="79">
        <v>1017</v>
      </c>
      <c r="AZ111" s="24" t="s">
        <v>51</v>
      </c>
      <c r="BA111" s="29">
        <v>68</v>
      </c>
      <c r="BB111" s="66">
        <v>68</v>
      </c>
      <c r="BC111" s="54" t="s">
        <v>128</v>
      </c>
      <c r="BD111" s="29">
        <v>1</v>
      </c>
      <c r="BE111" s="55"/>
      <c r="BF111" s="55"/>
      <c r="BG111" s="55"/>
      <c r="BH111" s="55"/>
      <c r="BI111" s="187"/>
      <c r="BJ111" s="17"/>
      <c r="BK111" s="17"/>
      <c r="BL111" s="17"/>
      <c r="BM111" s="17"/>
      <c r="BN111" s="17"/>
      <c r="BO111" s="17"/>
      <c r="BP111" s="29">
        <v>126</v>
      </c>
      <c r="BQ111" s="29">
        <v>-1</v>
      </c>
      <c r="BR111" s="56">
        <v>108.15</v>
      </c>
      <c r="BS111" s="57" t="s">
        <v>75</v>
      </c>
      <c r="BT111" s="26" t="s">
        <v>817</v>
      </c>
      <c r="BU111" s="26"/>
      <c r="BV111" s="49" t="str">
        <f>IF(AND(BD111&gt;2,OR(ISNUMBER(SEARCH("P",AA111)),ISNUMBER(SEARCH("EP",AA111)),ISNUMBER(SEARCH("E",AA111)))),"WP@",IF(BD111&gt;2,"W@",IF(OR(ISNUMBER(SEARCH("P",AA111)),ISNUMBER(SEARCH("EP",AA111)),ISNUMBER(SEARCH("E",AA111))),"P@","@")))</f>
        <v>@</v>
      </c>
      <c r="BW111" s="26"/>
      <c r="BX111" s="17"/>
      <c r="BY111" s="17"/>
      <c r="BZ111" s="49" t="str">
        <f>IF(AND(S111&gt;=3,AND(OR(AND(I111&lt;=7,I111-K111&gt;=3),AND(K111&lt;=7,K111-M111&gt;=3)),N111&lt;=4)),6,IF(S111&gt;=3,"3T",IF(AND(OR(AND(I111&lt;=7,I111-K111&gt;=3),AND(K111&lt;=7,K111-M111&gt;=3)),N111&lt;=4),"3P","")))</f>
        <v/>
      </c>
    </row>
    <row r="112" spans="1:78" ht="23.25" x14ac:dyDescent="0.25">
      <c r="A112" s="26" t="s">
        <v>2333</v>
      </c>
      <c r="B112" s="26" t="s">
        <v>89</v>
      </c>
      <c r="C112" s="27" t="s">
        <v>1639</v>
      </c>
      <c r="D112" s="28"/>
      <c r="E112" s="28"/>
      <c r="F112" s="29">
        <v>2400</v>
      </c>
      <c r="G112" s="30">
        <v>5</v>
      </c>
      <c r="H112" s="31" t="s">
        <v>6</v>
      </c>
      <c r="I112" s="32">
        <v>5</v>
      </c>
      <c r="J112" s="33">
        <v>6</v>
      </c>
      <c r="K112" s="32">
        <v>5</v>
      </c>
      <c r="L112" s="33">
        <v>2</v>
      </c>
      <c r="M112" s="32">
        <v>2</v>
      </c>
      <c r="N112" s="33">
        <v>0</v>
      </c>
      <c r="O112" s="29">
        <v>13.4</v>
      </c>
      <c r="P112" s="60">
        <v>0</v>
      </c>
      <c r="Q112" s="35">
        <v>444</v>
      </c>
      <c r="R112" s="35">
        <v>172</v>
      </c>
      <c r="S112" s="37">
        <v>3</v>
      </c>
      <c r="T112" s="38">
        <v>2.4</v>
      </c>
      <c r="U112" s="29">
        <v>-2.2999999999999998</v>
      </c>
      <c r="V112" s="60">
        <v>-0.60000000000000497</v>
      </c>
      <c r="W112" s="39"/>
      <c r="X112" s="40">
        <v>100</v>
      </c>
      <c r="Y112" s="72">
        <v>118</v>
      </c>
      <c r="Z112" s="29">
        <v>7</v>
      </c>
      <c r="AA112" s="26" t="s">
        <v>64</v>
      </c>
      <c r="AB112" s="41" t="s">
        <v>58</v>
      </c>
      <c r="AC112" s="42" t="str">
        <f>"" &amp; IF(AND(S112&lt;=-1.5,NOT(ISBLANK(AQ112))),"Z","")</f>
        <v/>
      </c>
      <c r="AD112" s="43" t="str">
        <f>IF(AND(ISNUMBER(BD112),VALUE(BD112)&gt;=3,VALUE(T112)&gt;=-0.5),IF(AND(VALUE(Q112)&gt;=94,VALUE(Q112)&lt;444), IF(VALUE(P112)&gt;=2,"***","**"),"*"),"")</f>
        <v/>
      </c>
      <c r="AE112" s="48" t="str">
        <f>IF(AND(BD112&gt;2,OR(ISNUMBER(SEARCH("P",AA112)),ISNUMBER(SEARCH("EP",AA112)),ISNUMBER(SEARCH("E",AA112)))),"WP@",IF(BD112&gt;2,"W@",IF(OR(ISNUMBER(SEARCH("P",AA112)),ISNUMBER(SEARCH("EP",AA112)),ISNUMBER(SEARCH("E",AA112))),"P@","@")))</f>
        <v>P@</v>
      </c>
      <c r="AF112" s="45"/>
      <c r="AG112" s="46" t="str">
        <f>IF(OR(F112&lt;1401,F112&gt;=1600),IF(AND(OR(AB112="*",AB112="***",AB112="E*",AB112="E***"),P112&gt;=2,T112&gt;-2.1),IF(AND(ISNUMBER(BD112),VALUE(BD112)&gt;2),"**","*"),""),"")</f>
        <v/>
      </c>
      <c r="AH112" s="30">
        <v>5</v>
      </c>
      <c r="AI112" s="47">
        <v>100</v>
      </c>
      <c r="AJ112" s="48" t="str">
        <f>IF(AND(S112&gt;=2,T112&gt;=0),IF(AND(ISNUMBER(BD112),VALUE(BD112)&gt;=3),IF(LEN(AQ112)&gt;0,"***","**"),"*"),"")</f>
        <v>*</v>
      </c>
      <c r="AK112" s="42">
        <f>IF(AND(S112&gt;=3,AND(OR(AND(I112&lt;=7,I112-K112&gt;=3),AND(K112&lt;=7,K112-M112&gt;=3)),N112&lt;=4)),6,IF(S112&gt;=3,"3T",IF(AND(OR(AND(I112&lt;=7,I112-K112&gt;=3),AND(K112&lt;=7,K112-M112&gt;=3)),N112&lt;=4),"3P","")))</f>
        <v>6</v>
      </c>
      <c r="AL112" s="46" t="str">
        <f>IF(OR(K112-M112&gt;=5,T112&gt;4.9,AND(K112-M112&gt;=1,T112&gt;5)),IF(P112&lt;-3,"***",IF(P112&lt;0,"**","*")),"")</f>
        <v/>
      </c>
      <c r="AM112" s="40">
        <v>100</v>
      </c>
      <c r="AN112" s="81" t="str">
        <f>CONCATENATE(IF(AND(OR(M112=1,M112=2,M112=3,M112=4),Q112&gt;=97.5),"G",IF(OR(AND(N112&lt;=3,M112&lt;8,T112&gt;-1.6,Q112&gt;=95,Q112&lt;300),AND(OR(M112=1,M112=2,M112=3),Q112&lt;97.5)),"GR","")),"*")</f>
        <v>G*</v>
      </c>
      <c r="AO112" s="29">
        <v>0</v>
      </c>
      <c r="AP112" s="28"/>
      <c r="AQ112" s="28"/>
      <c r="AR112" s="28"/>
      <c r="AS112" s="28"/>
      <c r="AT112" s="50" t="str">
        <f>IF(LEN(AN112)&gt;0,IF(AL112="**","$",IF(AL112="***",IF(LEN(AQ112)&gt;0,"$$$","$$"), "")), "")</f>
        <v/>
      </c>
      <c r="AU112" s="48" t="str">
        <f>CONCATENATE(IF(LEN(AN112)&gt;0,IF(AND(AD112="**",AB112="*"),IF(LEN(AQ112)&gt;0,"$$$","$$"),IF(AJ112="***","$$$",IF(AND(AJ112="**",AB112="*"),"$$",IF(AND(OR(AD112="**",AD112="***"),LEN(AQ112)&gt;0),"$$","")))),IF(AND(OR(AD112="**",AD112="***"),LEN(AQ112)&gt;0),"$$","")),IF(AND(T112&lt;2,AQ112="#"),"#",""))</f>
        <v/>
      </c>
      <c r="AV112" s="48" t="str">
        <f>IF(LEN(AN112)&gt;0,IF(AG112="**","$$",IF(AG112="***","$$$",IF(AD112="***",IF(OR(AB112="***",LEN(AQ112)&gt;0),"$$$",""),""))),"")</f>
        <v/>
      </c>
      <c r="AW112" s="26" t="s">
        <v>6</v>
      </c>
      <c r="AX112" s="74">
        <v>3.9</v>
      </c>
      <c r="AY112" s="52">
        <v>1003</v>
      </c>
      <c r="AZ112" s="24" t="s">
        <v>51</v>
      </c>
      <c r="BA112" s="17"/>
      <c r="BB112" s="17"/>
      <c r="BC112" s="54" t="s">
        <v>847</v>
      </c>
      <c r="BD112" s="29">
        <v>2</v>
      </c>
      <c r="BE112" s="55"/>
      <c r="BF112" s="55"/>
      <c r="BG112" s="55"/>
      <c r="BH112" s="55"/>
      <c r="BI112" s="190" t="s">
        <v>2336</v>
      </c>
      <c r="BJ112" s="68" t="s">
        <v>2265</v>
      </c>
      <c r="BK112" s="68" t="s">
        <v>1714</v>
      </c>
      <c r="BL112" s="68" t="s">
        <v>2259</v>
      </c>
      <c r="BM112" s="68" t="s">
        <v>2337</v>
      </c>
      <c r="BN112" s="68"/>
      <c r="BO112" s="17"/>
      <c r="BP112" s="29">
        <v>118</v>
      </c>
      <c r="BQ112" s="29">
        <v>0</v>
      </c>
      <c r="BR112" s="17"/>
      <c r="BS112" s="57" t="s">
        <v>75</v>
      </c>
      <c r="BT112" s="26"/>
      <c r="BU112" s="26"/>
      <c r="BV112" s="49" t="str">
        <f>IF(AND(BD112&gt;2,OR(ISNUMBER(SEARCH("P",AA112)),ISNUMBER(SEARCH("EP",AA112)),ISNUMBER(SEARCH("E",AA112)))),"WP@",IF(BD112&gt;2,"W@",IF(OR(ISNUMBER(SEARCH("P",AA112)),ISNUMBER(SEARCH("EP",AA112)),ISNUMBER(SEARCH("E",AA112))),"P@","@")))</f>
        <v>P@</v>
      </c>
      <c r="BW112" s="26"/>
      <c r="BX112" s="17"/>
      <c r="BY112" s="17"/>
      <c r="BZ112" s="49">
        <f>IF(AND(S112&gt;=3,AND(OR(AND(I112&lt;=7,I112-K112&gt;=3),AND(K112&lt;=7,K112-M112&gt;=3)),N112&lt;=4)),6,IF(S112&gt;=3,"3T",IF(AND(OR(AND(I112&lt;=7,I112-K112&gt;=3),AND(K112&lt;=7,K112-M112&gt;=3)),N112&lt;=4),"3P","")))</f>
        <v>6</v>
      </c>
    </row>
    <row r="113" spans="1:78" ht="23.25" x14ac:dyDescent="0.25">
      <c r="A113" s="26" t="s">
        <v>2333</v>
      </c>
      <c r="B113" s="26" t="s">
        <v>99</v>
      </c>
      <c r="C113" s="27" t="s">
        <v>156</v>
      </c>
      <c r="D113" s="28"/>
      <c r="E113" s="28"/>
      <c r="F113" s="29">
        <v>2400</v>
      </c>
      <c r="G113" s="30">
        <v>5</v>
      </c>
      <c r="H113" s="31" t="s">
        <v>6</v>
      </c>
      <c r="I113" s="32">
        <v>8</v>
      </c>
      <c r="J113" s="33">
        <v>5</v>
      </c>
      <c r="K113" s="32">
        <v>8</v>
      </c>
      <c r="L113" s="33">
        <v>5</v>
      </c>
      <c r="M113" s="32">
        <v>2</v>
      </c>
      <c r="N113" s="33">
        <v>2</v>
      </c>
      <c r="O113" s="29">
        <v>-3.44999999999999</v>
      </c>
      <c r="P113" s="38">
        <v>0</v>
      </c>
      <c r="Q113" s="35">
        <v>444</v>
      </c>
      <c r="R113" s="35">
        <v>172</v>
      </c>
      <c r="S113" s="37">
        <v>0</v>
      </c>
      <c r="T113" s="38">
        <v>3</v>
      </c>
      <c r="U113" s="29">
        <v>4.7000000000000099</v>
      </c>
      <c r="V113" s="38">
        <v>7.0000000000000098</v>
      </c>
      <c r="W113" s="39"/>
      <c r="X113" s="40">
        <v>100</v>
      </c>
      <c r="Y113" s="72">
        <v>126</v>
      </c>
      <c r="Z113" s="29">
        <v>21</v>
      </c>
      <c r="AA113" s="26" t="s">
        <v>57</v>
      </c>
      <c r="AB113" s="41" t="s">
        <v>58</v>
      </c>
      <c r="AC113" s="42" t="str">
        <f>"" &amp; IF(AND(S113&lt;=-1.5,NOT(ISBLANK(AQ113))),"Z","")</f>
        <v/>
      </c>
      <c r="AD113" s="43" t="str">
        <f>IF(AND(ISNUMBER(BD113),VALUE(BD113)&gt;=3,VALUE(T113)&gt;=-0.5),IF(AND(VALUE(Q113)&gt;=94,VALUE(Q113)&lt;444), IF(VALUE(P113)&gt;=2,"***","**"),"*"),"")</f>
        <v/>
      </c>
      <c r="AE113" s="44"/>
      <c r="AF113" s="45"/>
      <c r="AG113" s="46" t="str">
        <f>IF(OR(F113&lt;1401,F113&gt;=1600),IF(AND(OR(AB113="*",AB113="***",AB113="E*",AB113="E***"),P113&gt;=2,T113&gt;-2.1),IF(AND(ISNUMBER(BD113),VALUE(BD113)&gt;2),"**","*"),""),"")</f>
        <v/>
      </c>
      <c r="AH113" s="30">
        <v>5</v>
      </c>
      <c r="AI113" s="47">
        <v>100</v>
      </c>
      <c r="AJ113" s="48" t="str">
        <f>IF(AND(S113&gt;=2,T113&gt;=0),IF(AND(ISNUMBER(BD113),VALUE(BD113)&gt;=3),IF(LEN(AQ113)&gt;0,"***","**"),"*"),"")</f>
        <v/>
      </c>
      <c r="AK113" s="42" t="str">
        <f>IF(AND(S113&gt;=3,AND(OR(AND(I113&lt;=7,I113-K113&gt;=3),AND(K113&lt;=7,K113-M113&gt;=3)),N113&lt;=4)),6,IF(S113&gt;=3,"3T",IF(AND(OR(AND(I113&lt;=7,I113-K113&gt;=3),AND(K113&lt;=7,K113-M113&gt;=3)),N113&lt;=4),"3P","")))</f>
        <v/>
      </c>
      <c r="AL113" s="46" t="str">
        <f>IF(OR(K113-M113&gt;=5,T113&gt;4.9,AND(K113-M113&gt;=1,T113&gt;5)),IF(P113&lt;-3,"***",IF(P113&lt;0,"**","*")),"")</f>
        <v>*</v>
      </c>
      <c r="AM113" s="40">
        <v>100</v>
      </c>
      <c r="AN113" s="81" t="str">
        <f>CONCATENATE(IF(AND(OR(M113=1,M113=2,M113=3,M113=4),Q113&gt;=97.5),"G",IF(OR(AND(N113&lt;=3,M113&lt;8,T113&gt;-1.6,Q113&gt;=95,Q113&lt;300),AND(OR(M113=1,M113=2,M113=3),Q113&lt;97.5)),"GR","")),"*")</f>
        <v>G*</v>
      </c>
      <c r="AO113" s="29">
        <v>2</v>
      </c>
      <c r="AP113" s="28"/>
      <c r="AQ113" s="28"/>
      <c r="AR113" s="28"/>
      <c r="AS113" s="28"/>
      <c r="AT113" s="50" t="str">
        <f>IF(LEN(AN113)&gt;0,IF(AL113="**","$",IF(AL113="***",IF(LEN(AQ113)&gt;0,"$$$","$$"), "")), "")</f>
        <v/>
      </c>
      <c r="AU113" s="48" t="str">
        <f>CONCATENATE(IF(LEN(AN113)&gt;0,IF(AND(AD113="**",AB113="*"),IF(LEN(AQ113)&gt;0,"$$$","$$"),IF(AJ113="***","$$$",IF(AND(AJ113="**",AB113="*"),"$$",IF(AND(OR(AD113="**",AD113="***"),LEN(AQ113)&gt;0),"$$","")))),IF(AND(OR(AD113="**",AD113="***"),LEN(AQ113)&gt;0),"$$","")),IF(AND(T113&lt;2,AQ113="#"),"#",""))</f>
        <v/>
      </c>
      <c r="AV113" s="48" t="str">
        <f>IF(LEN(AN113)&gt;0,IF(AG113="**","$$",IF(AG113="***","$$$",IF(AD113="***",IF(OR(AB113="***",LEN(AQ113)&gt;0),"$$$",""),""))),"")</f>
        <v/>
      </c>
      <c r="AW113" s="26" t="s">
        <v>6</v>
      </c>
      <c r="AX113" s="64">
        <v>7.5</v>
      </c>
      <c r="AY113" s="52">
        <v>1000</v>
      </c>
      <c r="AZ113" s="24" t="s">
        <v>51</v>
      </c>
      <c r="BA113" s="17"/>
      <c r="BB113" s="17"/>
      <c r="BC113" s="54" t="s">
        <v>128</v>
      </c>
      <c r="BD113" s="29">
        <v>1</v>
      </c>
      <c r="BE113" s="55"/>
      <c r="BF113" s="55"/>
      <c r="BG113" s="55"/>
      <c r="BH113" s="55"/>
      <c r="BI113" s="190" t="s">
        <v>2338</v>
      </c>
      <c r="BJ113" s="68" t="s">
        <v>2323</v>
      </c>
      <c r="BK113" s="68" t="s">
        <v>2265</v>
      </c>
      <c r="BL113" s="68" t="s">
        <v>2259</v>
      </c>
      <c r="BM113" s="68" t="s">
        <v>2324</v>
      </c>
      <c r="BN113" s="68"/>
      <c r="BO113" s="17"/>
      <c r="BP113" s="29">
        <v>126</v>
      </c>
      <c r="BQ113" s="29">
        <v>2</v>
      </c>
      <c r="BR113" s="17"/>
      <c r="BS113" s="76" t="s">
        <v>2339</v>
      </c>
      <c r="BT113" s="26"/>
      <c r="BU113" s="26"/>
      <c r="BV113" s="26"/>
      <c r="BW113" s="26"/>
      <c r="BX113" s="17"/>
      <c r="BY113" s="17"/>
      <c r="BZ113" s="49" t="str">
        <f>IF(AND(S113&gt;=3,AND(OR(AND(I113&lt;=7,I113-K113&gt;=3),AND(K113&lt;=7,K113-M113&gt;=3)),N113&lt;=4)),6,IF(S113&gt;=3,"3T",IF(AND(OR(AND(I113&lt;=7,I113-K113&gt;=3),AND(K113&lt;=7,K113-M113&gt;=3)),N113&lt;=4),"3P","")))</f>
        <v/>
      </c>
    </row>
    <row r="114" spans="1:78" ht="46.5" x14ac:dyDescent="0.25">
      <c r="A114" s="26" t="s">
        <v>2333</v>
      </c>
      <c r="B114" s="26" t="s">
        <v>109</v>
      </c>
      <c r="C114" s="27" t="s">
        <v>156</v>
      </c>
      <c r="D114" s="28"/>
      <c r="E114" s="28"/>
      <c r="F114" s="29">
        <v>1800</v>
      </c>
      <c r="G114" s="30">
        <v>9</v>
      </c>
      <c r="H114" s="31" t="s">
        <v>6</v>
      </c>
      <c r="I114" s="59">
        <v>7</v>
      </c>
      <c r="J114" s="33">
        <v>6</v>
      </c>
      <c r="K114" s="59">
        <v>8</v>
      </c>
      <c r="L114" s="33">
        <v>3</v>
      </c>
      <c r="M114" s="59">
        <v>6</v>
      </c>
      <c r="N114" s="33">
        <v>3</v>
      </c>
      <c r="O114" s="29">
        <v>-7.0999999999999703</v>
      </c>
      <c r="P114" s="60">
        <v>-7.3000000000000203</v>
      </c>
      <c r="Q114" s="35">
        <v>95.544402703135901</v>
      </c>
      <c r="R114" s="36">
        <v>7.2201351567926494E-2</v>
      </c>
      <c r="S114" s="37">
        <v>2</v>
      </c>
      <c r="T114" s="38">
        <v>0.5</v>
      </c>
      <c r="U114" s="29">
        <v>2.0499999999999998</v>
      </c>
      <c r="V114" s="60">
        <v>2.3499999999999899</v>
      </c>
      <c r="W114" s="39"/>
      <c r="X114" s="40">
        <v>105</v>
      </c>
      <c r="Y114" s="72">
        <v>121</v>
      </c>
      <c r="Z114" s="29">
        <v>28</v>
      </c>
      <c r="AA114" s="26" t="s">
        <v>80</v>
      </c>
      <c r="AB114" s="41" t="s">
        <v>58</v>
      </c>
      <c r="AC114" s="42" t="str">
        <f>"i" &amp; IF(AND(S114&lt;=-1.5,NOT(ISBLANK(AQ114))),"Z","")</f>
        <v>i</v>
      </c>
      <c r="AD114" s="43" t="str">
        <f>IF(AND(ISNUMBER(BD114),VALUE(BD114)&gt;=3,VALUE(T114)&gt;=-0.5),IF(AND(VALUE(Q114)&gt;=94,VALUE(Q114)&lt;444), IF(VALUE(P114)&gt;=2,"***","**"),"*"),"")</f>
        <v>**</v>
      </c>
      <c r="AE114" s="44"/>
      <c r="AF114" s="45"/>
      <c r="AG114" s="46" t="str">
        <f>IF(OR(F114&lt;1401,F114&gt;=1600),IF(AND(OR(AB114="*",AB114="***",AB114="E*",AB114="E***"),P114&gt;=2,T114&gt;-2.1),IF(AND(ISNUMBER(BD114),VALUE(BD114)&gt;2),"**","*"),""),"")</f>
        <v/>
      </c>
      <c r="AH114" s="30">
        <v>9</v>
      </c>
      <c r="AI114" s="47">
        <v>105</v>
      </c>
      <c r="AJ114" s="48" t="str">
        <f>IF(AND(S114&gt;=2,T114&gt;=0),IF(AND(ISNUMBER(BD114),VALUE(BD114)&gt;=3),IF(LEN(AQ114)&gt;0,"***","**"),"*"),"")</f>
        <v>**</v>
      </c>
      <c r="AK114" s="42" t="str">
        <f>IF(AND(S114&gt;=3,AND(OR(AND(I114&lt;=7,I114-K114&gt;=3),AND(K114&lt;=7,K114-M114&gt;=3)),N114&lt;=4)),6,IF(S114&gt;=3,"3T",IF(AND(OR(AND(I114&lt;=7,I114-K114&gt;=3),AND(K114&lt;=7,K114-M114&gt;=3)),N114&lt;=4),"3P","")))</f>
        <v/>
      </c>
      <c r="AL114" s="46" t="str">
        <f>IF(OR(K114-M114&gt;=5,T114&gt;4.9,AND(K114-M114&gt;=1,T114&gt;5)),IF(P114&lt;-3,"***",IF(P114&lt;0,"**","*")),"")</f>
        <v/>
      </c>
      <c r="AM114" s="139" t="s">
        <v>2340</v>
      </c>
      <c r="AN114" s="137" t="str">
        <f>IF(AND(OR(M114=1,M114=2,M114=3,M114=4),Q114&gt;=97.5),"G",IF(OR(AND(N114&lt;=3,M114&lt;8,T114&gt;-1.6,Q114&gt;=95,Q114&lt;300),AND(OR(M114=1,M114=2,M114=3),Q114&lt;97.5)),"GR",""))</f>
        <v>GR</v>
      </c>
      <c r="AO114" s="82">
        <v>1</v>
      </c>
      <c r="AP114" s="28"/>
      <c r="AQ114" s="28"/>
      <c r="AR114" s="28" t="s">
        <v>34</v>
      </c>
      <c r="AS114" s="28"/>
      <c r="AT114" s="50" t="str">
        <f>IF(LEN(AN114)&gt;0,IF(AL114="**","$",IF(AL114="***",IF(LEN(AQ114)&gt;0,"$$$","$$"), "")), "")</f>
        <v/>
      </c>
      <c r="AU114" s="48" t="str">
        <f>CONCATENATE(IF(LEN(AN114)&gt;0,IF(AND(AD114="**",AB114="*"),IF(LEN(AQ114)&gt;0,"$$$","$$"),IF(AJ114="***","$$$",IF(AND(AJ114="**",AB114="*"),"$$",IF(AND(OR(AD114="**",AD114="***"),LEN(AQ114)&gt;0),"$$","")))),IF(AND(OR(AD114="**",AD114="***"),LEN(AQ114)&gt;0),"$$","")),IF(AND(T114&lt;2,AQ114="#"),"#",""))</f>
        <v/>
      </c>
      <c r="AV114" s="48" t="str">
        <f>IF(LEN(AN114)&gt;0,IF(AG114="**","$$",IF(AG114="***","$$$",IF(AD114="***",IF(OR(AB114="***",LEN(AQ114)&gt;0),"$$$",""),""))),"")</f>
        <v/>
      </c>
      <c r="AW114" s="26" t="s">
        <v>6</v>
      </c>
      <c r="AX114" s="51">
        <v>8.9</v>
      </c>
      <c r="AY114" s="52">
        <v>1003</v>
      </c>
      <c r="AZ114" s="24" t="s">
        <v>51</v>
      </c>
      <c r="BA114" s="29">
        <v>86.644402703135896</v>
      </c>
      <c r="BB114" s="136">
        <v>78.111069369802493</v>
      </c>
      <c r="BC114" s="54" t="s">
        <v>2341</v>
      </c>
      <c r="BD114" s="29">
        <v>4</v>
      </c>
      <c r="BE114" s="55"/>
      <c r="BF114" s="55"/>
      <c r="BG114" s="55"/>
      <c r="BH114" s="55"/>
      <c r="BI114" s="188" t="s">
        <v>2342</v>
      </c>
      <c r="BJ114" s="69" t="s">
        <v>1662</v>
      </c>
      <c r="BK114" s="68" t="s">
        <v>1678</v>
      </c>
      <c r="BL114" s="68" t="s">
        <v>1687</v>
      </c>
      <c r="BM114" s="69" t="s">
        <v>1692</v>
      </c>
      <c r="BN114" s="68" t="s">
        <v>1796</v>
      </c>
      <c r="BO114" s="17"/>
      <c r="BP114" s="29">
        <v>121</v>
      </c>
      <c r="BQ114" s="82">
        <v>1</v>
      </c>
      <c r="BR114" s="56">
        <v>84.55</v>
      </c>
      <c r="BS114" s="76" t="s">
        <v>108</v>
      </c>
      <c r="BT114" s="26"/>
      <c r="BU114" s="26"/>
      <c r="BV114" s="26"/>
      <c r="BW114" s="26"/>
      <c r="BX114" s="17"/>
      <c r="BY114" s="17"/>
      <c r="BZ114" s="49" t="str">
        <f>IF(AND(S114&gt;=3,AND(OR(AND(I114&lt;=7,I114-K114&gt;=3),AND(K114&lt;=7,K114-M114&gt;=3)),N114&lt;=4)),6,IF(S114&gt;=3,"3T",IF(AND(OR(AND(I114&lt;=7,I114-K114&gt;=3),AND(K114&lt;=7,K114-M114&gt;=3)),N114&lt;=4),"3P","")))</f>
        <v/>
      </c>
    </row>
    <row r="115" spans="1:78" ht="36" customHeight="1" x14ac:dyDescent="0.25">
      <c r="A115" s="162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  <c r="Z115" s="155"/>
      <c r="AA115" s="155"/>
      <c r="AB115" s="155"/>
      <c r="AC115" s="155"/>
      <c r="AD115" s="155"/>
      <c r="AE115" s="155"/>
      <c r="AF115" s="155"/>
      <c r="AG115" s="155"/>
      <c r="AH115" s="155"/>
      <c r="AI115" s="155"/>
      <c r="AJ115" s="155"/>
      <c r="AK115" s="155"/>
      <c r="AL115" s="155"/>
      <c r="AM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  <c r="BR115" s="155"/>
      <c r="BS115" s="155"/>
      <c r="BT115" s="155"/>
      <c r="BU115" s="155"/>
      <c r="BV115" s="155"/>
      <c r="BW115" s="155"/>
      <c r="BX115" s="155"/>
      <c r="BY115" s="17"/>
      <c r="BZ115" s="49"/>
    </row>
    <row r="116" spans="1:78" ht="46.5" x14ac:dyDescent="0.25">
      <c r="A116" s="26" t="s">
        <v>2333</v>
      </c>
      <c r="B116" s="26" t="s">
        <v>373</v>
      </c>
      <c r="C116" s="27" t="s">
        <v>731</v>
      </c>
      <c r="D116" s="28"/>
      <c r="E116" s="28"/>
      <c r="F116" s="29">
        <v>1800</v>
      </c>
      <c r="G116" s="30">
        <v>14</v>
      </c>
      <c r="H116" s="31" t="s">
        <v>78</v>
      </c>
      <c r="I116" s="59">
        <v>14</v>
      </c>
      <c r="J116" s="33">
        <v>13</v>
      </c>
      <c r="K116" s="59">
        <v>14</v>
      </c>
      <c r="L116" s="33">
        <v>9</v>
      </c>
      <c r="M116" s="59">
        <v>10</v>
      </c>
      <c r="N116" s="33">
        <v>4</v>
      </c>
      <c r="O116" s="29">
        <v>3.3500000000000099</v>
      </c>
      <c r="P116" s="34">
        <v>2.7999999999999901</v>
      </c>
      <c r="Q116" s="35">
        <v>97.279211966719103</v>
      </c>
      <c r="R116" s="36">
        <v>1.8396059833595799</v>
      </c>
      <c r="S116" s="114">
        <v>4</v>
      </c>
      <c r="T116" s="38">
        <v>5</v>
      </c>
      <c r="U116" s="29">
        <v>-1.5</v>
      </c>
      <c r="V116" s="29">
        <v>2.5</v>
      </c>
      <c r="W116" s="39"/>
      <c r="X116" s="62">
        <v>105</v>
      </c>
      <c r="Y116" s="29">
        <v>121</v>
      </c>
      <c r="Z116" s="87">
        <v>133</v>
      </c>
      <c r="AA116" s="26" t="s">
        <v>57</v>
      </c>
      <c r="AB116" s="41" t="s">
        <v>58</v>
      </c>
      <c r="AC116" s="42" t="str">
        <f>"" &amp; IF(AND(S116&lt;=-1.5,NOT(ISBLANK(AQ116))),"Z","")</f>
        <v/>
      </c>
      <c r="AD116" s="48" t="str">
        <f>IF(AND(ISNUMBER(BD116),VALUE(BD116)&gt;=3,VALUE(T116)&gt;=-0.5),IF(AND(VALUE(Q116)&gt;=94,VALUE(Q116)&lt;444), IF(VALUE(P116)&gt;=2,"***","**"),"*"),"")</f>
        <v/>
      </c>
      <c r="AE116" s="48" t="str">
        <f>IF(AND(BD116&gt;2,OR(ISNUMBER(SEARCH("P",AA116)),ISNUMBER(SEARCH("EP",AA116)),ISNUMBER(SEARCH("E",AA116)))),"WP@",IF(BD116&gt;2,"W@",IF(OR(ISNUMBER(SEARCH("P",AA116)),ISNUMBER(SEARCH("EP",AA116)),ISNUMBER(SEARCH("E",AA116))),"P@","@")))</f>
        <v>@</v>
      </c>
      <c r="AF116" s="45"/>
      <c r="AG116" s="46" t="str">
        <f>IF(OR(F116&lt;1401,F116&gt;=1600),IF(AND(OR(AB116="*",AB116="***",AB116="E*",AB116="E***"),P116&gt;=2,T116&gt;-2.1),IF(AND(ISNUMBER(BD116),VALUE(BD116)&gt;2),"**","*"),""),"")</f>
        <v/>
      </c>
      <c r="AH116" s="30">
        <v>14</v>
      </c>
      <c r="AI116" s="62">
        <v>105</v>
      </c>
      <c r="AJ116" s="43" t="str">
        <f>IF(AND(S116&gt;=2,T116&gt;=0),IF(AND(ISNUMBER(BD116),VALUE(BD116)&gt;=3),IF(LEN(AQ116)&gt;0,"***","**"),"*"),"")</f>
        <v>*</v>
      </c>
      <c r="AK116" s="42" t="str">
        <f>IF(AND(S116&gt;=3,AND(OR(AND(I116&lt;=7,I116-K116&gt;=3),AND(K116&lt;=7,K116-M116&gt;=3)),N116&lt;=4)),6,IF(S116&gt;=3,"3T",IF(AND(OR(AND(I116&lt;=7,I116-K116&gt;=3),AND(K116&lt;=7,K116-M116&gt;=3)),N116&lt;=4),"3P","")))</f>
        <v>3T</v>
      </c>
      <c r="AL116" s="63" t="str">
        <f>IF(OR(K116-M116&gt;=5,T116&gt;4.9,AND(K116-M116&gt;=1,T116&gt;5)),IF(P116&lt;-3,"***",IF(P116&lt;0,"**","*")),"")</f>
        <v>*</v>
      </c>
      <c r="AM116" s="62">
        <v>105</v>
      </c>
      <c r="AN116" s="49" t="str">
        <f>IF(AND(OR(M116=1,M116=2,M116=3,M116=4),Q116&gt;=97.5),"G",IF(OR(AND(N116&lt;=3,M116&lt;8,T116&gt;-1.6,Q116&gt;=95,Q116&lt;300),AND(OR(M116=1,M116=2,M116=3),Q116&lt;97.5)),"GR",""))</f>
        <v/>
      </c>
      <c r="AO116" s="29">
        <v>2</v>
      </c>
      <c r="AP116" s="28"/>
      <c r="AQ116" s="28"/>
      <c r="AR116" s="28"/>
      <c r="AS116" s="28" t="s">
        <v>296</v>
      </c>
      <c r="AT116" s="50" t="str">
        <f>IF(LEN(AN116)&gt;0,IF(AL116="**","$",IF(AL116="***",IF(LEN(AQ116)&gt;0,"$$$","$$"), "")), "")</f>
        <v/>
      </c>
      <c r="AU116" s="48" t="str">
        <f>CONCATENATE(IF(LEN(AN116)&gt;0,IF(AND(AD116="**",AB116="*"),IF(LEN(AQ116)&gt;0,"$$$","$$"),IF(AJ116="***","$$$",IF(AND(AJ116="**",AB116="*"),"$$",IF(AND(OR(AD116="**",AD116="***"),LEN(AQ116)&gt;0),"$$","")))),IF(AND(OR(AD116="**",AD116="***"),LEN(AQ116)&gt;0),"$$","")),IF(AND(T116&lt;2,AQ116="#"),"#",""))</f>
        <v/>
      </c>
      <c r="AV116" s="48" t="str">
        <f>IF(LEN(AN116)&gt;0,IF(AG116="**","$$",IF(AG116="***","$$$",IF(AD116="***",IF(OR(AB116="***",LEN(AQ116)&gt;0),"$$$",""),""))),"")</f>
        <v/>
      </c>
      <c r="AW116" s="26" t="s">
        <v>78</v>
      </c>
      <c r="AX116" s="64">
        <v>38</v>
      </c>
      <c r="AY116" s="65">
        <v>1009</v>
      </c>
      <c r="AZ116" s="24" t="s">
        <v>51</v>
      </c>
      <c r="BA116" s="29">
        <v>87.679211966719194</v>
      </c>
      <c r="BB116" s="53">
        <v>77.868545300052503</v>
      </c>
      <c r="BC116" s="54" t="s">
        <v>2343</v>
      </c>
      <c r="BD116" s="29">
        <v>1</v>
      </c>
      <c r="BE116" s="55"/>
      <c r="BF116" s="55"/>
      <c r="BG116" s="55"/>
      <c r="BH116" s="55"/>
      <c r="BI116" s="188" t="s">
        <v>2344</v>
      </c>
      <c r="BJ116" s="68" t="s">
        <v>1707</v>
      </c>
      <c r="BK116" s="68" t="s">
        <v>2265</v>
      </c>
      <c r="BL116" s="69" t="s">
        <v>1692</v>
      </c>
      <c r="BM116" s="69" t="s">
        <v>2266</v>
      </c>
      <c r="BN116" s="68" t="s">
        <v>1686</v>
      </c>
      <c r="BO116" s="17"/>
      <c r="BP116" s="29">
        <v>121</v>
      </c>
      <c r="BQ116" s="29">
        <v>2</v>
      </c>
      <c r="BR116" s="56">
        <v>89.2</v>
      </c>
      <c r="BS116" s="76" t="s">
        <v>2339</v>
      </c>
      <c r="BT116" s="26"/>
      <c r="BU116" s="26"/>
      <c r="BV116" s="49" t="str">
        <f>IF(AND(BD116&gt;2,OR(ISNUMBER(SEARCH("P",AA116)),ISNUMBER(SEARCH("EP",AA116)),ISNUMBER(SEARCH("E",AA116)))),"WP@",IF(BD116&gt;2,"W@",IF(OR(ISNUMBER(SEARCH("P",AA116)),ISNUMBER(SEARCH("EP",AA116)),ISNUMBER(SEARCH("E",AA116))),"P@","@")))</f>
        <v>@</v>
      </c>
      <c r="BW116" s="26"/>
      <c r="BX116" s="17"/>
      <c r="BY116" s="17"/>
      <c r="BZ116" s="49" t="str">
        <f>IF(AND(S116&gt;=3,AND(OR(AND(I116&lt;=7,I116-K116&gt;=3),AND(K116&lt;=7,K116-M116&gt;=3)),N116&lt;=4)),6,IF(S116&gt;=3,"3T",IF(AND(OR(AND(I116&lt;=7,I116-K116&gt;=3),AND(K116&lt;=7,K116-M116&gt;=3)),N116&lt;=4),"3P","")))</f>
        <v>3T</v>
      </c>
    </row>
    <row r="117" spans="1:78" ht="46.5" x14ac:dyDescent="0.25">
      <c r="A117" s="26" t="s">
        <v>2333</v>
      </c>
      <c r="B117" s="26" t="s">
        <v>483</v>
      </c>
      <c r="C117" s="27" t="s">
        <v>862</v>
      </c>
      <c r="D117" s="28"/>
      <c r="E117" s="28"/>
      <c r="F117" s="58">
        <v>2000</v>
      </c>
      <c r="G117" s="30">
        <v>9</v>
      </c>
      <c r="H117" s="31" t="s">
        <v>6</v>
      </c>
      <c r="I117" s="59">
        <v>11</v>
      </c>
      <c r="J117" s="33">
        <v>10</v>
      </c>
      <c r="K117" s="59">
        <v>11</v>
      </c>
      <c r="L117" s="33">
        <v>5</v>
      </c>
      <c r="M117" s="59">
        <v>8</v>
      </c>
      <c r="N117" s="33">
        <v>6</v>
      </c>
      <c r="O117" s="29">
        <v>7.3499999999999899</v>
      </c>
      <c r="P117" s="60">
        <v>0</v>
      </c>
      <c r="Q117" s="35">
        <v>444</v>
      </c>
      <c r="R117" s="35">
        <v>172</v>
      </c>
      <c r="S117" s="37">
        <v>5</v>
      </c>
      <c r="T117" s="61">
        <v>-1.5</v>
      </c>
      <c r="U117" s="29">
        <v>-2.6</v>
      </c>
      <c r="V117" s="60">
        <v>-3.80000000000001</v>
      </c>
      <c r="W117" s="39"/>
      <c r="X117" s="40">
        <v>105</v>
      </c>
      <c r="Y117" s="29">
        <v>123</v>
      </c>
      <c r="Z117" s="29">
        <v>14</v>
      </c>
      <c r="AA117" s="26" t="s">
        <v>57</v>
      </c>
      <c r="AB117" s="41" t="s">
        <v>58</v>
      </c>
      <c r="AC117" s="42" t="str">
        <f>"" &amp; IF(AND(S117&lt;=-1.5,NOT(ISBLANK(AQ117))),"Z","")</f>
        <v/>
      </c>
      <c r="AD117" s="43" t="str">
        <f>IF(AND(ISNUMBER(BD117),VALUE(BD117)&gt;=3,VALUE(T117)&gt;=-0.5),IF(AND(VALUE(Q117)&gt;=94,VALUE(Q117)&lt;444), IF(VALUE(P117)&gt;=2,"***","**"),"*"),"")</f>
        <v/>
      </c>
      <c r="AE117" s="44"/>
      <c r="AF117" s="45"/>
      <c r="AG117" s="63" t="str">
        <f>IF(OR(F117&lt;1401,F117&gt;=1600),IF(AND(OR(AB117="*",AB117="***",AB117="E*",AB117="E***"),P117&gt;=2,T117&gt;-2.1),IF(AND(ISNUMBER(BD117),VALUE(BD117)&gt;2),"**","*"),""),"")</f>
        <v/>
      </c>
      <c r="AH117" s="30">
        <v>9</v>
      </c>
      <c r="AI117" s="47">
        <v>105</v>
      </c>
      <c r="AJ117" s="48" t="str">
        <f>IF(AND(S117&gt;=2,T117&gt;=0),IF(AND(ISNUMBER(BD117),VALUE(BD117)&gt;=3),IF(LEN(AQ117)&gt;0,"***","**"),"*"),"")</f>
        <v/>
      </c>
      <c r="AK117" s="42" t="str">
        <f>IF(AND(S117&gt;=3,AND(OR(AND(I117&lt;=7,I117-K117&gt;=3),AND(K117&lt;=7,K117-M117&gt;=3)),N117&lt;=4)),6,IF(S117&gt;=3,"3T",IF(AND(OR(AND(I117&lt;=7,I117-K117&gt;=3),AND(K117&lt;=7,K117-M117&gt;=3)),N117&lt;=4),"3P","")))</f>
        <v>3T</v>
      </c>
      <c r="AL117" s="46" t="str">
        <f>IF(OR(K117-M117&gt;=5,T117&gt;4.9,AND(K117-M117&gt;=1,T117&gt;5)),IF(P117&lt;-3,"***",IF(P117&lt;0,"**","*")),"")</f>
        <v/>
      </c>
      <c r="AM117" s="40">
        <v>105</v>
      </c>
      <c r="AN117" s="49" t="str">
        <f>CONCATENATE(IF(AND(OR(M117=1,M117=2,M117=3,M117=4),Q117&gt;=97.5),"G",IF(OR(AND(N117&lt;=3,M117&lt;8,T117&gt;-1.6,Q117&gt;=95,Q117&lt;300),AND(OR(M117=1,M117=2,M117=3),Q117&lt;97.5)),"GR","")),"*")</f>
        <v>*</v>
      </c>
      <c r="AO117" s="29">
        <v>0</v>
      </c>
      <c r="AP117" s="28"/>
      <c r="AQ117" s="28"/>
      <c r="AR117" s="28"/>
      <c r="AS117" s="28"/>
      <c r="AT117" s="50" t="str">
        <f>IF(LEN(AN117)&gt;0,IF(AL117="**","$",IF(AL117="***",IF(LEN(AQ117)&gt;0,"$$$","$$"), "")), "")</f>
        <v/>
      </c>
      <c r="AU117" s="48" t="str">
        <f>CONCATENATE(IF(LEN(AN117)&gt;0,IF(AND(AD117="**",AB117="*"),IF(LEN(AQ117)&gt;0,"$$$","$$"),IF(AJ117="***","$$$",IF(AND(AJ117="**",AB117="*"),"$$",IF(AND(OR(AD117="**",AD117="***"),LEN(AQ117)&gt;0),"$$","")))),IF(AND(OR(AD117="**",AD117="***"),LEN(AQ117)&gt;0),"$$","")),IF(AND(T117&lt;2,AQ117="#"),"#",""))</f>
        <v/>
      </c>
      <c r="AV117" s="48" t="str">
        <f>IF(LEN(AN117)&gt;0,IF(AG117="**","$$",IF(AG117="***","$$$",IF(AD117="***",IF(OR(AB117="***",LEN(AQ117)&gt;0),"$$$",""),""))),"")</f>
        <v/>
      </c>
      <c r="AW117" s="26" t="s">
        <v>6</v>
      </c>
      <c r="AX117" s="74">
        <v>18</v>
      </c>
      <c r="AY117" s="79">
        <v>1015</v>
      </c>
      <c r="AZ117" s="24" t="s">
        <v>51</v>
      </c>
      <c r="BA117" s="29">
        <v>62.5</v>
      </c>
      <c r="BB117" s="66">
        <v>60.5</v>
      </c>
      <c r="BC117" s="54" t="s">
        <v>128</v>
      </c>
      <c r="BD117" s="29">
        <v>1</v>
      </c>
      <c r="BE117" s="55"/>
      <c r="BF117" s="55"/>
      <c r="BG117" s="55"/>
      <c r="BH117" s="55"/>
      <c r="BI117" s="190" t="s">
        <v>2345</v>
      </c>
      <c r="BJ117" s="69" t="s">
        <v>2219</v>
      </c>
      <c r="BK117" s="68" t="s">
        <v>1712</v>
      </c>
      <c r="BL117" s="68" t="s">
        <v>1686</v>
      </c>
      <c r="BM117" s="68" t="s">
        <v>1707</v>
      </c>
      <c r="BN117" s="68" t="s">
        <v>2273</v>
      </c>
      <c r="BO117" s="17"/>
      <c r="BP117" s="29">
        <v>123</v>
      </c>
      <c r="BQ117" s="29">
        <v>0</v>
      </c>
      <c r="BR117" s="56">
        <v>104.05</v>
      </c>
      <c r="BS117" s="76" t="s">
        <v>117</v>
      </c>
      <c r="BT117" s="26"/>
      <c r="BU117" s="26"/>
      <c r="BV117" s="26"/>
      <c r="BW117" s="26"/>
      <c r="BX117" s="17"/>
      <c r="BY117" s="17"/>
      <c r="BZ117" s="49" t="str">
        <f>IF(AND(S117&gt;=3,AND(OR(AND(I117&lt;=7,I117-K117&gt;=3),AND(K117&lt;=7,K117-M117&gt;=3)),N117&lt;=4)),6,IF(S117&gt;=3,"3T",IF(AND(OR(AND(I117&lt;=7,I117-K117&gt;=3),AND(K117&lt;=7,K117-M117&gt;=3)),N117&lt;=4),"3P","")))</f>
        <v>3T</v>
      </c>
    </row>
    <row r="118" spans="1:78" ht="23.25" x14ac:dyDescent="0.25">
      <c r="A118" s="26" t="s">
        <v>2333</v>
      </c>
      <c r="B118" s="26" t="s">
        <v>377</v>
      </c>
      <c r="C118" s="27" t="s">
        <v>156</v>
      </c>
      <c r="D118" s="28"/>
      <c r="E118" s="28"/>
      <c r="F118" s="29">
        <v>2400</v>
      </c>
      <c r="G118" s="30">
        <v>11</v>
      </c>
      <c r="H118" s="31" t="s">
        <v>6</v>
      </c>
      <c r="I118" s="59">
        <v>10</v>
      </c>
      <c r="J118" s="33">
        <v>5</v>
      </c>
      <c r="K118" s="59">
        <v>8</v>
      </c>
      <c r="L118" s="33">
        <v>2</v>
      </c>
      <c r="M118" s="59">
        <v>7</v>
      </c>
      <c r="N118" s="33">
        <v>4</v>
      </c>
      <c r="O118" s="29">
        <v>-6.25</v>
      </c>
      <c r="P118" s="29">
        <v>0</v>
      </c>
      <c r="Q118" s="35">
        <v>444</v>
      </c>
      <c r="R118" s="35">
        <v>172</v>
      </c>
      <c r="S118" s="37">
        <v>3</v>
      </c>
      <c r="T118" s="61">
        <v>-2.25</v>
      </c>
      <c r="U118" s="29">
        <v>3.95</v>
      </c>
      <c r="V118" s="29">
        <v>2.2000000000000099</v>
      </c>
      <c r="W118" s="39"/>
      <c r="X118" s="40">
        <v>105</v>
      </c>
      <c r="Y118" s="29">
        <v>126</v>
      </c>
      <c r="Z118" s="29">
        <v>21</v>
      </c>
      <c r="AA118" s="26" t="s">
        <v>192</v>
      </c>
      <c r="AB118" s="41" t="s">
        <v>58</v>
      </c>
      <c r="AC118" s="42" t="str">
        <f>"" &amp; IF(AND(S118&lt;=-1.5,NOT(ISBLANK(AQ118))),"Z","")</f>
        <v/>
      </c>
      <c r="AD118" s="43" t="str">
        <f>IF(AND(ISNUMBER(BD118),VALUE(BD118)&gt;=3,VALUE(T118)&gt;=-0.5),IF(AND(VALUE(Q118)&gt;=94,VALUE(Q118)&lt;444), IF(VALUE(P118)&gt;=2,"***","**"),"*"),"")</f>
        <v/>
      </c>
      <c r="AE118" s="44"/>
      <c r="AF118" s="45"/>
      <c r="AG118" s="63" t="str">
        <f>IF(OR(F118&lt;1401,F118&gt;=1600),IF(AND(OR(AB118="*",AB118="***",AB118="E*",AB118="E***"),P118&gt;=2,T118&gt;-2.1),IF(AND(ISNUMBER(BD118),VALUE(BD118)&gt;2),"**","*"),""),"")</f>
        <v/>
      </c>
      <c r="AH118" s="30">
        <v>11</v>
      </c>
      <c r="AI118" s="47">
        <v>105</v>
      </c>
      <c r="AJ118" s="48" t="str">
        <f>IF(AND(S118&gt;=2,T118&gt;=0),IF(AND(ISNUMBER(BD118),VALUE(BD118)&gt;=3),IF(LEN(AQ118)&gt;0,"***","**"),"*"),"")</f>
        <v/>
      </c>
      <c r="AK118" s="42" t="str">
        <f>IF(AND(S118&gt;=3,AND(OR(AND(I118&lt;=7,I118-K118&gt;=3),AND(K118&lt;=7,K118-M118&gt;=3)),N118&lt;=4)),6,IF(S118&gt;=3,"3T",IF(AND(OR(AND(I118&lt;=7,I118-K118&gt;=3),AND(K118&lt;=7,K118-M118&gt;=3)),N118&lt;=4),"3P","")))</f>
        <v>3T</v>
      </c>
      <c r="AL118" s="46" t="str">
        <f>IF(OR(K118-M118&gt;=5,T118&gt;4.9,AND(K118-M118&gt;=1,T118&gt;5)),IF(P118&lt;-3,"***",IF(P118&lt;0,"**","*")),"")</f>
        <v/>
      </c>
      <c r="AM118" s="40">
        <v>105</v>
      </c>
      <c r="AN118" s="49" t="str">
        <f>CONCATENATE(IF(AND(OR(M118=1,M118=2,M118=3,M118=4),Q118&gt;=97.5),"G",IF(OR(AND(N118&lt;=3,M118&lt;8,T118&gt;-1.6,Q118&gt;=95,Q118&lt;300),AND(OR(M118=1,M118=2,M118=3),Q118&lt;97.5)),"GR","")),"*")</f>
        <v>*</v>
      </c>
      <c r="AO118" s="29">
        <v>1</v>
      </c>
      <c r="AP118" s="28"/>
      <c r="AQ118" s="28"/>
      <c r="AR118" s="28"/>
      <c r="AS118" s="28"/>
      <c r="AT118" s="50" t="str">
        <f>IF(LEN(AN118)&gt;0,IF(AL118="**","$",IF(AL118="***",IF(LEN(AQ118)&gt;0,"$$$","$$"), "")), "")</f>
        <v/>
      </c>
      <c r="AU118" s="48" t="str">
        <f>CONCATENATE(IF(LEN(AN118)&gt;0,IF(AND(AD118="**",AB118="*"),IF(LEN(AQ118)&gt;0,"$$$","$$"),IF(AJ118="***","$$$",IF(AND(AJ118="**",AB118="*"),"$$",IF(AND(OR(AD118="**",AD118="***"),LEN(AQ118)&gt;0),"$$","")))),IF(AND(OR(AD118="**",AD118="***"),LEN(AQ118)&gt;0),"$$","")),IF(AND(T118&lt;2,AQ118="#"),"#",""))</f>
        <v/>
      </c>
      <c r="AV118" s="48" t="str">
        <f>IF(LEN(AN118)&gt;0,IF(AG118="**","$$",IF(AG118="***","$$$",IF(AD118="***",IF(OR(AB118="***",LEN(AQ118)&gt;0),"$$$",""),""))),"")</f>
        <v/>
      </c>
      <c r="AW118" s="26" t="s">
        <v>6</v>
      </c>
      <c r="AX118" s="64">
        <v>69</v>
      </c>
      <c r="AY118" s="79">
        <v>1016</v>
      </c>
      <c r="AZ118" s="24" t="s">
        <v>51</v>
      </c>
      <c r="BA118" s="17"/>
      <c r="BB118" s="17"/>
      <c r="BC118" s="54" t="s">
        <v>128</v>
      </c>
      <c r="BD118" s="29">
        <v>1</v>
      </c>
      <c r="BE118" s="55"/>
      <c r="BF118" s="55"/>
      <c r="BG118" s="55"/>
      <c r="BH118" s="55"/>
      <c r="BI118" s="190" t="s">
        <v>2346</v>
      </c>
      <c r="BJ118" s="68" t="s">
        <v>2286</v>
      </c>
      <c r="BK118" s="68" t="s">
        <v>2287</v>
      </c>
      <c r="BL118" s="68" t="s">
        <v>2288</v>
      </c>
      <c r="BM118" s="68" t="s">
        <v>1707</v>
      </c>
      <c r="BN118" s="68" t="s">
        <v>2289</v>
      </c>
      <c r="BO118" s="17"/>
      <c r="BP118" s="29">
        <v>126</v>
      </c>
      <c r="BQ118" s="29">
        <v>1</v>
      </c>
      <c r="BR118" s="17"/>
      <c r="BS118" s="76" t="s">
        <v>88</v>
      </c>
      <c r="BT118" s="26"/>
      <c r="BU118" s="26"/>
      <c r="BV118" s="26"/>
      <c r="BW118" s="26"/>
      <c r="BX118" s="17"/>
      <c r="BY118" s="17"/>
      <c r="BZ118" s="49" t="str">
        <f>IF(AND(S118&gt;=3,AND(OR(AND(I118&lt;=7,I118-K118&gt;=3),AND(K118&lt;=7,K118-M118&gt;=3)),N118&lt;=4)),6,IF(S118&gt;=3,"3T",IF(AND(OR(AND(I118&lt;=7,I118-K118&gt;=3),AND(K118&lt;=7,K118-M118&gt;=3)),N118&lt;=4),"3P","")))</f>
        <v>3T</v>
      </c>
    </row>
    <row r="119" spans="1:78" ht="15" customHeight="1" x14ac:dyDescent="0.25">
      <c r="A119" s="162"/>
      <c r="B119" s="155"/>
      <c r="C119" s="155"/>
      <c r="D119" s="155"/>
      <c r="E119" s="155"/>
      <c r="F119" s="155"/>
      <c r="G119" s="155"/>
      <c r="H119" s="155"/>
      <c r="I119" s="155"/>
      <c r="J119" s="155"/>
      <c r="K119" s="155"/>
      <c r="L119" s="155"/>
      <c r="M119" s="155"/>
      <c r="N119" s="155"/>
      <c r="O119" s="155"/>
      <c r="P119" s="155"/>
      <c r="Q119" s="155"/>
      <c r="R119" s="155"/>
      <c r="S119" s="155"/>
      <c r="T119" s="155"/>
      <c r="U119" s="155"/>
      <c r="V119" s="155"/>
      <c r="W119" s="155"/>
      <c r="X119" s="155"/>
      <c r="Y119" s="155"/>
      <c r="Z119" s="178"/>
      <c r="AA119" s="155"/>
      <c r="AB119" s="155"/>
      <c r="AC119" s="155"/>
      <c r="AD119" s="155"/>
      <c r="AE119" s="155"/>
      <c r="AF119" s="155"/>
      <c r="AG119" s="155"/>
      <c r="AH119" s="155"/>
      <c r="AI119" s="155"/>
      <c r="AJ119" s="155"/>
      <c r="AK119" s="155"/>
      <c r="AL119" s="155"/>
      <c r="AM119" s="155"/>
      <c r="AN119" s="155"/>
      <c r="AO119" s="155"/>
      <c r="AP119" s="155"/>
      <c r="AQ119" s="155"/>
      <c r="AR119" s="155"/>
      <c r="AS119" s="155"/>
      <c r="AT119" s="155"/>
      <c r="AU119" s="155"/>
      <c r="AV119" s="155"/>
      <c r="AW119" s="155"/>
      <c r="AX119" s="155"/>
      <c r="AY119" s="155"/>
      <c r="AZ119" s="155"/>
      <c r="BA119" s="155"/>
      <c r="BB119" s="155"/>
      <c r="BC119" s="155"/>
      <c r="BD119" s="155"/>
      <c r="BE119" s="155"/>
      <c r="BF119" s="155"/>
      <c r="BG119" s="155"/>
      <c r="BH119" s="155"/>
      <c r="BI119" s="155"/>
      <c r="BJ119" s="155"/>
      <c r="BK119" s="155"/>
      <c r="BL119" s="155"/>
      <c r="BM119" s="155"/>
      <c r="BN119" s="155"/>
      <c r="BO119" s="155"/>
      <c r="BP119" s="155"/>
      <c r="BQ119" s="155"/>
      <c r="BR119" s="155"/>
      <c r="BS119" s="155"/>
      <c r="BT119" s="155"/>
      <c r="BU119" s="155"/>
      <c r="BV119" s="155"/>
      <c r="BW119" s="155"/>
      <c r="BX119" s="155"/>
      <c r="BY119" s="17"/>
      <c r="BZ119" s="49"/>
    </row>
    <row r="120" spans="1:78" ht="46.5" x14ac:dyDescent="0.25">
      <c r="A120" s="26" t="s">
        <v>2333</v>
      </c>
      <c r="B120" s="26" t="s">
        <v>533</v>
      </c>
      <c r="C120" s="106" t="s">
        <v>2310</v>
      </c>
      <c r="D120" s="28"/>
      <c r="E120" s="28"/>
      <c r="F120" s="29">
        <v>1800</v>
      </c>
      <c r="G120" s="30">
        <v>3</v>
      </c>
      <c r="H120" s="31" t="s">
        <v>6</v>
      </c>
      <c r="I120" s="32">
        <v>8</v>
      </c>
      <c r="J120" s="33">
        <v>3</v>
      </c>
      <c r="K120" s="32">
        <v>8</v>
      </c>
      <c r="L120" s="33">
        <v>3</v>
      </c>
      <c r="M120" s="32">
        <v>6</v>
      </c>
      <c r="N120" s="33">
        <v>2</v>
      </c>
      <c r="O120" s="29">
        <v>-3.55</v>
      </c>
      <c r="P120" s="34">
        <v>2.6599999999999802</v>
      </c>
      <c r="Q120" s="35">
        <v>98.801475962948203</v>
      </c>
      <c r="R120" s="36">
        <v>0.750737981474074</v>
      </c>
      <c r="S120" s="37">
        <v>0</v>
      </c>
      <c r="T120" s="38">
        <v>1.5</v>
      </c>
      <c r="U120" s="29">
        <v>4.9999999999990101E-2</v>
      </c>
      <c r="V120" s="29">
        <v>1.2999999999999901</v>
      </c>
      <c r="W120" s="39"/>
      <c r="X120" s="40">
        <v>104</v>
      </c>
      <c r="Y120" s="72">
        <v>129</v>
      </c>
      <c r="Z120" s="29">
        <v>31</v>
      </c>
      <c r="AA120" s="26" t="s">
        <v>80</v>
      </c>
      <c r="AB120" s="41" t="s">
        <v>101</v>
      </c>
      <c r="AC120" s="42" t="str">
        <f>"i" &amp; IF(AND(S120&lt;=-1.5,NOT(ISBLANK(AQ120))),"Z","")</f>
        <v>i</v>
      </c>
      <c r="AD120" s="43" t="str">
        <f>IF(AND(ISNUMBER(BD120),VALUE(BD120)&gt;=3,VALUE(T120)&gt;=-0.5),IF(AND(VALUE(Q120)&gt;=94,VALUE(Q120)&lt;444), IF(VALUE(P120)&gt;=2,"***","**"),"*"),"")</f>
        <v/>
      </c>
      <c r="AE120" s="44"/>
      <c r="AF120" s="45"/>
      <c r="AG120" s="46" t="str">
        <f>IF(OR(F120&lt;1401,F120&gt;=1600),IF(AND(OR(AB120="*",AB120="***",AB120="E*",AB120="E***"),P120&gt;=2,T120&gt;-2.1),IF(AND(ISNUMBER(BD120),VALUE(BD120)&gt;2),"**","*"),""),"")</f>
        <v>*</v>
      </c>
      <c r="AH120" s="30">
        <v>3</v>
      </c>
      <c r="AI120" s="47">
        <v>104</v>
      </c>
      <c r="AJ120" s="48" t="str">
        <f>IF(AND(S120&gt;=2,T120&gt;=0),IF(AND(ISNUMBER(BD120),VALUE(BD120)&gt;=3),IF(LEN(AQ120)&gt;0,"***","**"),"*"),"")</f>
        <v/>
      </c>
      <c r="AK120" s="42" t="str">
        <f>IF(AND(S120&gt;=3,AND(OR(AND(I120&lt;=7,I120-K120&gt;=3),AND(K120&lt;=7,K120-M120&gt;=3)),N120&lt;=4)),6,IF(S120&gt;=3,"3T",IF(AND(OR(AND(I120&lt;=7,I120-K120&gt;=3),AND(K120&lt;=7,K120-M120&gt;=3)),N120&lt;=4),"3P","")))</f>
        <v/>
      </c>
      <c r="AL120" s="46" t="str">
        <f>IF(OR(K120-M120&gt;=5,T120&gt;4.9,AND(K120-M120&gt;=1,T120&gt;5)),IF(P120&lt;-3,"***",IF(P120&lt;0,"**","*")),"")</f>
        <v/>
      </c>
      <c r="AM120" s="146" t="s">
        <v>2347</v>
      </c>
      <c r="AN120" s="120" t="str">
        <f>IF(AND(OR(M120=1,M120=2,M120=3,M120=4),Q120&gt;=97.5),"G",IF(OR(AND(N120&lt;=3,M120&lt;8,T120&gt;-1.6,Q120&gt;=95,Q120&lt;300),AND(OR(M120=1,M120=2,M120=3),Q120&lt;97.5)),"GR",""))</f>
        <v>GR</v>
      </c>
      <c r="AO120" s="29">
        <v>0</v>
      </c>
      <c r="AP120" s="28"/>
      <c r="AQ120" s="28"/>
      <c r="AR120" s="28"/>
      <c r="AS120" s="28" t="s">
        <v>66</v>
      </c>
      <c r="AT120" s="50" t="str">
        <f>IF(LEN(AN120)&gt;0,IF(AL120="**","$",IF(AL120="***",IF(LEN(AQ120)&gt;0,"$$$","$$"), "")), "")</f>
        <v/>
      </c>
      <c r="AU120" s="48" t="str">
        <f>CONCATENATE(IF(LEN(AN120)&gt;0,IF(AND(AD120="**",AB120="*"),IF(LEN(AQ120)&gt;0,"$$$","$$"),IF(AJ120="***","$$$",IF(AND(AJ120="**",AB120="*"),"$$",IF(AND(OR(AD120="**",AD120="***"),LEN(AQ120)&gt;0),"$$","")))),IF(AND(OR(AD120="**",AD120="***"),LEN(AQ120)&gt;0),"$$","")),IF(AND(T120&lt;2,AQ120="#"),"#",""))</f>
        <v/>
      </c>
      <c r="AV120" s="48" t="str">
        <f>IF(LEN(AN120)&gt;0,IF(AG120="**","$$",IF(AG120="***","$$$",IF(AD120="***",IF(OR(AB120="***",LEN(AQ120)&gt;0),"$$$",""),""))),"")</f>
        <v/>
      </c>
      <c r="AW120" s="26" t="s">
        <v>6</v>
      </c>
      <c r="AX120" s="74">
        <v>15</v>
      </c>
      <c r="AY120" s="52">
        <v>1002</v>
      </c>
      <c r="AZ120" s="24" t="s">
        <v>51</v>
      </c>
      <c r="BA120" s="29">
        <v>87.001475962948106</v>
      </c>
      <c r="BB120" s="53">
        <v>88.403475962948207</v>
      </c>
      <c r="BC120" s="54" t="s">
        <v>2348</v>
      </c>
      <c r="BD120" s="29">
        <v>2</v>
      </c>
      <c r="BE120" s="55"/>
      <c r="BF120" s="55"/>
      <c r="BG120" s="55"/>
      <c r="BH120" s="55"/>
      <c r="BI120" s="191" t="s">
        <v>2349</v>
      </c>
      <c r="BJ120" s="68" t="s">
        <v>1795</v>
      </c>
      <c r="BK120" s="68" t="s">
        <v>1687</v>
      </c>
      <c r="BL120" s="68" t="s">
        <v>2265</v>
      </c>
      <c r="BM120" s="68" t="s">
        <v>2273</v>
      </c>
      <c r="BN120" s="68" t="s">
        <v>2259</v>
      </c>
      <c r="BO120" s="17"/>
      <c r="BP120" s="29">
        <v>129</v>
      </c>
      <c r="BQ120" s="29">
        <v>0</v>
      </c>
      <c r="BR120" s="56">
        <v>94.35</v>
      </c>
      <c r="BS120" s="76" t="s">
        <v>88</v>
      </c>
      <c r="BT120" s="26"/>
      <c r="BU120" s="26"/>
      <c r="BV120" s="26"/>
      <c r="BW120" s="26"/>
      <c r="BX120" s="17"/>
      <c r="BY120" s="17"/>
      <c r="BZ120" s="49" t="str">
        <f>IF(AND(S120&gt;=3,AND(OR(AND(I120&lt;=7,I120-K120&gt;=3),AND(K120&lt;=7,K120-M120&gt;=3)),N120&lt;=4)),6,IF(S120&gt;=3,"3T",IF(AND(OR(AND(I120&lt;=7,I120-K120&gt;=3),AND(K120&lt;=7,K120-M120&gt;=3)),N120&lt;=4),"3P","")))</f>
        <v/>
      </c>
    </row>
    <row r="121" spans="1:78" ht="46.5" x14ac:dyDescent="0.25">
      <c r="A121" s="26" t="s">
        <v>2333</v>
      </c>
      <c r="B121" s="112" t="s">
        <v>403</v>
      </c>
      <c r="C121" s="27" t="s">
        <v>862</v>
      </c>
      <c r="D121" s="28"/>
      <c r="E121" s="28"/>
      <c r="F121" s="29">
        <v>1800</v>
      </c>
      <c r="G121" s="30">
        <v>5</v>
      </c>
      <c r="H121" s="31" t="s">
        <v>6</v>
      </c>
      <c r="I121" s="32">
        <v>7</v>
      </c>
      <c r="J121" s="33">
        <v>7</v>
      </c>
      <c r="K121" s="32">
        <v>8</v>
      </c>
      <c r="L121" s="33">
        <v>5</v>
      </c>
      <c r="M121" s="32">
        <v>5</v>
      </c>
      <c r="N121" s="33">
        <v>3</v>
      </c>
      <c r="O121" s="29">
        <v>4.45</v>
      </c>
      <c r="P121" s="38">
        <v>6.6000000000000201</v>
      </c>
      <c r="Q121" s="36">
        <v>101.820100221266</v>
      </c>
      <c r="R121" s="36">
        <v>3.0600501106329099</v>
      </c>
      <c r="S121" s="114">
        <v>2</v>
      </c>
      <c r="T121" s="38">
        <v>2</v>
      </c>
      <c r="U121" s="29">
        <v>-2.3500000000000099</v>
      </c>
      <c r="V121" s="38">
        <v>-0.70000000000000295</v>
      </c>
      <c r="W121" s="39"/>
      <c r="X121" s="40">
        <v>103</v>
      </c>
      <c r="Y121" s="72">
        <v>123</v>
      </c>
      <c r="Z121" s="119">
        <v>23</v>
      </c>
      <c r="AA121" s="26" t="s">
        <v>57</v>
      </c>
      <c r="AB121" s="41" t="s">
        <v>58</v>
      </c>
      <c r="AC121" s="42" t="str">
        <f>"i" &amp; IF(AND(S121&lt;=-1.5,NOT(ISBLANK(AQ121))),"Z","")</f>
        <v>i</v>
      </c>
      <c r="AD121" s="43" t="str">
        <f>IF(AND(ISNUMBER(BD121),VALUE(BD121)&gt;=3,VALUE(T121)&gt;=-0.5),IF(AND(VALUE(Q121)&gt;=94,VALUE(Q121)&lt;444), IF(VALUE(P121)&gt;=2,"***","**"),"*"),"")</f>
        <v/>
      </c>
      <c r="AE121" s="44"/>
      <c r="AF121" s="45"/>
      <c r="AG121" s="46" t="str">
        <f>IF(OR(F121&lt;1401,F121&gt;=1600),IF(AND(OR(AB121="*",AB121="***",AB121="E*",AB121="E***"),P121&gt;=2,T121&gt;-2.1),IF(AND(ISNUMBER(BD121),VALUE(BD121)&gt;2),"**","*"),""),"")</f>
        <v/>
      </c>
      <c r="AH121" s="30">
        <v>5</v>
      </c>
      <c r="AI121" s="47">
        <v>103</v>
      </c>
      <c r="AJ121" s="43" t="str">
        <f>IF(AND(S121&gt;=2,T121&gt;=0),IF(AND(ISNUMBER(BD121),VALUE(BD121)&gt;=3),IF(LEN(AQ121)&gt;0,"***","**"),"*"),"")</f>
        <v>*</v>
      </c>
      <c r="AK121" s="42" t="str">
        <f>IF(AND(S121&gt;=3,AND(OR(AND(I121&lt;=7,I121-K121&gt;=3),AND(K121&lt;=7,K121-M121&gt;=3)),N121&lt;=4)),6,IF(S121&gt;=3,"3T",IF(AND(OR(AND(I121&lt;=7,I121-K121&gt;=3),AND(K121&lt;=7,K121-M121&gt;=3)),N121&lt;=4),"3P","")))</f>
        <v/>
      </c>
      <c r="AL121" s="46" t="str">
        <f>IF(OR(K121-M121&gt;=5,T121&gt;4.9,AND(K121-M121&gt;=1,T121&gt;5)),IF(P121&lt;-3,"***",IF(P121&lt;0,"**","*")),"")</f>
        <v/>
      </c>
      <c r="AM121" s="40">
        <v>103</v>
      </c>
      <c r="AN121" s="81" t="str">
        <f>IF(AND(OR(M121=1,M121=2,M121=3,M121=4),Q121&gt;=97.5),"G",IF(OR(AND(N121&lt;=3,M121&lt;8,T121&gt;-1.6,Q121&gt;=95,Q121&lt;300),AND(OR(M121=1,M121=2,M121=3),Q121&lt;97.5)),"GR",""))</f>
        <v>GR</v>
      </c>
      <c r="AO121" s="29">
        <v>0</v>
      </c>
      <c r="AP121" s="28"/>
      <c r="AQ121" s="28"/>
      <c r="AR121" s="28"/>
      <c r="AS121" s="28"/>
      <c r="AT121" s="50" t="str">
        <f>IF(LEN(AN121)&gt;0,IF(AL121="**","$",IF(AL121="***",IF(LEN(AQ121)&gt;0,"$$$","$$"), "")), "")</f>
        <v/>
      </c>
      <c r="AU121" s="48" t="str">
        <f>CONCATENATE(IF(LEN(AN121)&gt;0,IF(AND(AD121="**",AB121="*"),IF(LEN(AQ121)&gt;0,"$$$","$$"),IF(AJ121="***","$$$",IF(AND(AJ121="**",AB121="*"),"$$",IF(AND(OR(AD121="**",AD121="***"),LEN(AQ121)&gt;0),"$$","")))),IF(AND(OR(AD121="**",AD121="***"),LEN(AQ121)&gt;0),"$$","")),IF(AND(T121&lt;2,AQ121="#"),"#",""))</f>
        <v/>
      </c>
      <c r="AV121" s="48" t="str">
        <f>IF(LEN(AN121)&gt;0,IF(AG121="**","$$",IF(AG121="***","$$$",IF(AD121="***",IF(OR(AB121="***",LEN(AQ121)&gt;0),"$$$",""),""))),"")</f>
        <v/>
      </c>
      <c r="AW121" s="26" t="s">
        <v>6</v>
      </c>
      <c r="AX121" s="64">
        <v>28</v>
      </c>
      <c r="AY121" s="52">
        <v>1000</v>
      </c>
      <c r="AZ121" s="24" t="s">
        <v>51</v>
      </c>
      <c r="BA121" s="29">
        <v>92.5</v>
      </c>
      <c r="BB121" s="53">
        <v>86.5</v>
      </c>
      <c r="BC121" s="54" t="s">
        <v>128</v>
      </c>
      <c r="BD121" s="29">
        <v>1</v>
      </c>
      <c r="BE121" s="55"/>
      <c r="BF121" s="55"/>
      <c r="BG121" s="55"/>
      <c r="BH121" s="55"/>
      <c r="BI121" s="190" t="s">
        <v>757</v>
      </c>
      <c r="BJ121" s="68" t="s">
        <v>1692</v>
      </c>
      <c r="BK121" s="68" t="s">
        <v>1922</v>
      </c>
      <c r="BL121" s="68" t="s">
        <v>1707</v>
      </c>
      <c r="BM121" s="68" t="s">
        <v>2273</v>
      </c>
      <c r="BN121" s="68"/>
      <c r="BO121" s="17"/>
      <c r="BP121" s="29">
        <v>123</v>
      </c>
      <c r="BQ121" s="29">
        <v>0</v>
      </c>
      <c r="BR121" s="56">
        <v>95.1</v>
      </c>
      <c r="BS121" s="76" t="s">
        <v>432</v>
      </c>
      <c r="BT121" s="26"/>
      <c r="BU121" s="26"/>
      <c r="BV121" s="26"/>
      <c r="BW121" s="26"/>
      <c r="BX121" s="17"/>
      <c r="BY121" s="17"/>
      <c r="BZ121" s="49" t="str">
        <f>IF(AND(S121&gt;=3,AND(OR(AND(I121&lt;=7,I121-K121&gt;=3),AND(K121&lt;=7,K121-M121&gt;=3)),N121&lt;=4)),6,IF(S121&gt;=3,"3T",IF(AND(OR(AND(I121&lt;=7,I121-K121&gt;=3),AND(K121&lt;=7,K121-M121&gt;=3)),N121&lt;=4),"3P","")))</f>
        <v/>
      </c>
    </row>
    <row r="122" spans="1:78" ht="18.75" customHeight="1" x14ac:dyDescent="0.25">
      <c r="A122" s="17"/>
      <c r="B122" s="164" t="s">
        <v>51</v>
      </c>
      <c r="C122" s="16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65" t="s">
        <v>540</v>
      </c>
      <c r="R122" s="165"/>
      <c r="S122" s="17"/>
      <c r="T122" s="90" t="s">
        <v>477</v>
      </c>
      <c r="U122" s="17"/>
      <c r="V122" s="17"/>
      <c r="W122" s="17"/>
      <c r="X122" s="91">
        <v>101</v>
      </c>
      <c r="Y122" s="113" t="s">
        <v>478</v>
      </c>
      <c r="Z122" s="119">
        <v>23</v>
      </c>
      <c r="AA122" s="94">
        <v>5</v>
      </c>
      <c r="AB122" s="17"/>
      <c r="AC122" s="17"/>
      <c r="AD122" s="17"/>
      <c r="AE122" s="17"/>
      <c r="AF122" s="17"/>
      <c r="AG122" s="17"/>
      <c r="AH122" s="17"/>
      <c r="AI122" s="91">
        <v>101</v>
      </c>
      <c r="AJ122" s="17"/>
      <c r="AK122" s="17"/>
      <c r="AL122" s="17"/>
      <c r="AM122" s="91">
        <v>101</v>
      </c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66">
        <v>13</v>
      </c>
      <c r="AY122" s="95">
        <v>1019</v>
      </c>
      <c r="AZ122" s="17"/>
      <c r="BA122" s="17"/>
      <c r="BB122" s="17"/>
      <c r="BC122" s="17"/>
      <c r="BD122" s="17"/>
      <c r="BE122" s="17"/>
      <c r="BF122" s="17"/>
      <c r="BG122" s="17"/>
      <c r="BH122" s="17"/>
      <c r="BI122" s="187"/>
      <c r="BJ122" s="17"/>
      <c r="BK122" s="17"/>
      <c r="BL122" s="17"/>
      <c r="BM122" s="17"/>
      <c r="BN122" s="17"/>
      <c r="BO122" s="17"/>
      <c r="BP122" s="113" t="s">
        <v>478</v>
      </c>
      <c r="BQ122" s="17"/>
      <c r="BR122" s="17"/>
      <c r="BS122" s="17"/>
      <c r="BT122" s="17"/>
      <c r="BU122" s="17"/>
      <c r="BV122" s="17"/>
      <c r="BW122" s="17"/>
      <c r="BX122" s="29">
        <v>0</v>
      </c>
      <c r="BY122" s="26" t="s">
        <v>149</v>
      </c>
      <c r="BZ122" s="17"/>
    </row>
    <row r="123" spans="1:78" x14ac:dyDescent="0.25">
      <c r="A123" s="17"/>
      <c r="B123" s="164"/>
      <c r="C123" s="164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68" t="s">
        <v>2351</v>
      </c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  <c r="AC123" s="168"/>
      <c r="AD123" s="168"/>
      <c r="AE123" s="168"/>
      <c r="AF123" s="168"/>
      <c r="AG123" s="168"/>
      <c r="AH123" s="168"/>
      <c r="AI123" s="168"/>
      <c r="AJ123" s="168"/>
      <c r="AK123" s="168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67"/>
      <c r="AY123" s="96" t="s">
        <v>2350</v>
      </c>
      <c r="AZ123" s="17"/>
      <c r="BA123" s="17"/>
      <c r="BB123" s="17"/>
      <c r="BC123" s="17"/>
      <c r="BD123" s="17"/>
      <c r="BE123" s="17"/>
      <c r="BF123" s="17"/>
      <c r="BG123" s="17"/>
      <c r="BH123" s="17"/>
      <c r="BI123" s="18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</row>
    <row r="124" spans="1:78" ht="30" customHeight="1" x14ac:dyDescent="0.25">
      <c r="A124" s="163" t="s">
        <v>2352</v>
      </c>
      <c r="B124" s="153"/>
      <c r="C124" s="153"/>
      <c r="D124" s="153"/>
      <c r="E124" s="153"/>
      <c r="F124" s="153"/>
      <c r="G124" s="153"/>
      <c r="H124" s="153"/>
      <c r="I124" s="153"/>
      <c r="J124" s="153"/>
      <c r="K124" s="153"/>
      <c r="L124" s="153"/>
      <c r="M124" s="153"/>
      <c r="N124" s="153"/>
      <c r="O124" s="153"/>
      <c r="P124" s="153"/>
      <c r="Q124" s="153"/>
      <c r="R124" s="153"/>
      <c r="S124" s="153"/>
      <c r="T124" s="153"/>
      <c r="U124" s="153"/>
      <c r="V124" s="153"/>
      <c r="W124" s="153"/>
      <c r="X124" s="153"/>
      <c r="Y124" s="153"/>
      <c r="Z124" s="153"/>
      <c r="AA124" s="153"/>
      <c r="AB124" s="153"/>
      <c r="AC124" s="153"/>
      <c r="AD124" s="153"/>
      <c r="AE124" s="153"/>
      <c r="AF124" s="153"/>
      <c r="AG124" s="153"/>
      <c r="AH124" s="153"/>
      <c r="AI124" s="153"/>
      <c r="AJ124" s="153"/>
      <c r="AK124" s="153"/>
      <c r="AL124" s="153"/>
      <c r="AM124" s="153"/>
      <c r="AN124" s="153"/>
      <c r="AO124" s="153"/>
      <c r="AP124" s="153"/>
      <c r="AQ124" s="153"/>
      <c r="AR124" s="153"/>
      <c r="AS124" s="153"/>
      <c r="AT124" s="153"/>
      <c r="AU124" s="153"/>
      <c r="AV124" s="153"/>
      <c r="AW124" s="153"/>
      <c r="AX124" s="153"/>
      <c r="AY124" s="153"/>
      <c r="AZ124" s="153"/>
      <c r="BA124" s="153"/>
      <c r="BB124" s="153"/>
      <c r="BC124" s="153"/>
      <c r="BD124" s="153"/>
      <c r="BE124" s="153"/>
      <c r="BF124" s="153"/>
      <c r="BG124" s="153"/>
      <c r="BH124" s="153"/>
      <c r="BI124" s="153"/>
      <c r="BJ124" s="153"/>
      <c r="BK124" s="153"/>
      <c r="BL124" s="153"/>
      <c r="BM124" s="153"/>
      <c r="BN124" s="153"/>
      <c r="BO124" s="153"/>
      <c r="BP124" s="153"/>
      <c r="BQ124" s="153"/>
      <c r="BR124" s="153"/>
      <c r="BS124" s="153"/>
      <c r="BT124" s="153"/>
      <c r="BU124" s="153"/>
      <c r="BV124" s="153"/>
      <c r="BW124" s="153"/>
      <c r="BX124" s="153"/>
      <c r="BY124" s="17"/>
      <c r="BZ124" s="17"/>
    </row>
    <row r="125" spans="1:78" x14ac:dyDescent="0.25">
      <c r="A125" s="18" t="s">
        <v>1</v>
      </c>
      <c r="B125" s="18" t="s">
        <v>2</v>
      </c>
      <c r="C125" s="18" t="s">
        <v>3</v>
      </c>
      <c r="D125" s="19"/>
      <c r="E125" s="19"/>
      <c r="F125" s="18" t="s">
        <v>4</v>
      </c>
      <c r="G125" s="20" t="s">
        <v>5</v>
      </c>
      <c r="H125" s="21" t="s">
        <v>6</v>
      </c>
      <c r="I125" s="154" t="s">
        <v>7</v>
      </c>
      <c r="J125" s="155"/>
      <c r="K125" s="155"/>
      <c r="L125" s="155"/>
      <c r="M125" s="155"/>
      <c r="N125" s="155"/>
      <c r="O125" s="21" t="s">
        <v>8</v>
      </c>
      <c r="P125" s="21" t="s">
        <v>9</v>
      </c>
      <c r="Q125" s="22" t="s">
        <v>10</v>
      </c>
      <c r="R125" s="22" t="s">
        <v>11</v>
      </c>
      <c r="S125" s="21" t="s">
        <v>12</v>
      </c>
      <c r="T125" s="21" t="s">
        <v>13</v>
      </c>
      <c r="U125" s="21" t="s">
        <v>14</v>
      </c>
      <c r="V125" s="21" t="s">
        <v>15</v>
      </c>
      <c r="W125" s="23" t="s">
        <v>16</v>
      </c>
      <c r="X125" s="21" t="s">
        <v>17</v>
      </c>
      <c r="Y125" s="21" t="s">
        <v>18</v>
      </c>
      <c r="Z125" s="21" t="s">
        <v>19</v>
      </c>
      <c r="AA125" s="21" t="s">
        <v>20</v>
      </c>
      <c r="AB125" s="21" t="s">
        <v>21</v>
      </c>
      <c r="AC125" s="21" t="s">
        <v>22</v>
      </c>
      <c r="AD125" s="21" t="s">
        <v>23</v>
      </c>
      <c r="AE125" s="21" t="s">
        <v>24</v>
      </c>
      <c r="AF125" s="21" t="s">
        <v>25</v>
      </c>
      <c r="AG125" s="21" t="s">
        <v>26</v>
      </c>
      <c r="AH125" s="21" t="s">
        <v>5</v>
      </c>
      <c r="AI125" s="21" t="s">
        <v>17</v>
      </c>
      <c r="AJ125" s="21" t="s">
        <v>27</v>
      </c>
      <c r="AK125" s="21" t="s">
        <v>28</v>
      </c>
      <c r="AL125" s="21" t="s">
        <v>29</v>
      </c>
      <c r="AM125" s="21" t="s">
        <v>17</v>
      </c>
      <c r="AN125" s="21" t="s">
        <v>30</v>
      </c>
      <c r="AO125" s="21" t="s">
        <v>31</v>
      </c>
      <c r="AP125" s="21" t="s">
        <v>32</v>
      </c>
      <c r="AQ125" s="21" t="s">
        <v>33</v>
      </c>
      <c r="AR125" s="21" t="s">
        <v>34</v>
      </c>
      <c r="AS125" s="21" t="s">
        <v>35</v>
      </c>
      <c r="AT125" s="21" t="s">
        <v>36</v>
      </c>
      <c r="AU125" s="21" t="s">
        <v>37</v>
      </c>
      <c r="AV125" s="21" t="s">
        <v>38</v>
      </c>
      <c r="AW125" s="21" t="s">
        <v>6</v>
      </c>
      <c r="AX125" s="21" t="s">
        <v>39</v>
      </c>
      <c r="AY125" s="21" t="s">
        <v>40</v>
      </c>
      <c r="AZ125" s="24" t="s">
        <v>41</v>
      </c>
      <c r="BA125" s="21" t="s">
        <v>42</v>
      </c>
      <c r="BB125" s="21" t="s">
        <v>43</v>
      </c>
      <c r="BC125" s="21" t="s">
        <v>44</v>
      </c>
      <c r="BD125" s="21" t="s">
        <v>45</v>
      </c>
      <c r="BE125" s="21" t="s">
        <v>46</v>
      </c>
      <c r="BF125" s="21" t="s">
        <v>47</v>
      </c>
      <c r="BG125" s="21" t="s">
        <v>48</v>
      </c>
      <c r="BH125" s="21" t="s">
        <v>49</v>
      </c>
      <c r="BI125" s="186"/>
      <c r="BJ125" s="25"/>
      <c r="BK125" s="25"/>
      <c r="BL125" s="25"/>
      <c r="BM125" s="25"/>
      <c r="BN125" s="25"/>
      <c r="BO125" s="25"/>
      <c r="BP125" s="21" t="s">
        <v>18</v>
      </c>
      <c r="BQ125" s="21" t="s">
        <v>31</v>
      </c>
      <c r="BR125" s="21" t="s">
        <v>50</v>
      </c>
      <c r="BS125" s="21" t="s">
        <v>51</v>
      </c>
      <c r="BT125" s="25"/>
      <c r="BU125" s="25"/>
      <c r="BV125" s="21" t="s">
        <v>24</v>
      </c>
      <c r="BW125" s="21" t="s">
        <v>16</v>
      </c>
      <c r="BX125" s="21" t="s">
        <v>52</v>
      </c>
      <c r="BY125" s="21" t="s">
        <v>53</v>
      </c>
      <c r="BZ125" s="21" t="s">
        <v>28</v>
      </c>
    </row>
    <row r="126" spans="1:78" ht="46.5" x14ac:dyDescent="0.25">
      <c r="A126" s="26" t="s">
        <v>2353</v>
      </c>
      <c r="B126" s="26" t="s">
        <v>931</v>
      </c>
      <c r="C126" s="27" t="s">
        <v>870</v>
      </c>
      <c r="D126" s="28"/>
      <c r="E126" s="28" t="s">
        <v>166</v>
      </c>
      <c r="F126" s="29">
        <v>1800</v>
      </c>
      <c r="G126" s="30">
        <v>11</v>
      </c>
      <c r="H126" s="31" t="s">
        <v>221</v>
      </c>
      <c r="I126" s="59">
        <v>13</v>
      </c>
      <c r="J126" s="33">
        <v>9</v>
      </c>
      <c r="K126" s="59">
        <v>14</v>
      </c>
      <c r="L126" s="33">
        <v>8</v>
      </c>
      <c r="M126" s="59">
        <v>13</v>
      </c>
      <c r="N126" s="33">
        <v>4</v>
      </c>
      <c r="O126" s="29">
        <v>-0.79999999999998295</v>
      </c>
      <c r="P126" s="29">
        <v>0.483333333333344</v>
      </c>
      <c r="Q126" s="35">
        <v>93.920035845450698</v>
      </c>
      <c r="R126" s="36">
        <v>1.0017922725325E-2</v>
      </c>
      <c r="S126" s="37">
        <v>1</v>
      </c>
      <c r="T126" s="38">
        <v>4</v>
      </c>
      <c r="U126" s="29">
        <v>-2.6000000000000201</v>
      </c>
      <c r="V126" s="29">
        <v>0.54999999999999705</v>
      </c>
      <c r="W126" s="39"/>
      <c r="X126" s="62">
        <v>94</v>
      </c>
      <c r="Y126" s="29">
        <v>122</v>
      </c>
      <c r="Z126" s="17"/>
      <c r="AA126" s="26" t="s">
        <v>57</v>
      </c>
      <c r="AB126" s="41" t="s">
        <v>58</v>
      </c>
      <c r="AC126" s="42" t="str">
        <f>"" &amp; IF(AND(S126&lt;=-1.5,NOT(ISBLANK(AQ126))),"Z","")</f>
        <v/>
      </c>
      <c r="AD126" s="48" t="str">
        <f>IF(AND(ISNUMBER(BD126),VALUE(BD126)&gt;=3,VALUE(T126)&gt;=-0.5),IF(AND(VALUE(Q126)&gt;=94,VALUE(Q126)&lt;444), IF(VALUE(P126)&gt;=2,"***","**"),"*"),"")</f>
        <v>*</v>
      </c>
      <c r="AE126" s="48" t="str">
        <f>IF(AND(BD126&gt;2,OR(ISNUMBER(SEARCH("P",AA126)),ISNUMBER(SEARCH("EP",AA126)),ISNUMBER(SEARCH("E",AA126)))),"WP@",IF(BD126&gt;2,"W@",IF(OR(ISNUMBER(SEARCH("P",AA126)),ISNUMBER(SEARCH("EP",AA126)),ISNUMBER(SEARCH("E",AA126))),"P@","@")))</f>
        <v>W@</v>
      </c>
      <c r="AF126" s="45" t="s">
        <v>346</v>
      </c>
      <c r="AG126" s="46" t="str">
        <f>IF(OR(F126&lt;1401,F126&gt;=1600),IF(AND(OR(AB126="*",AB126="***",AB126="E*",AB126="E***"),P126&gt;=2,T126&gt;-2.1),IF(AND(ISNUMBER(BD126),VALUE(BD126)&gt;2),"**","*"),""),"")</f>
        <v/>
      </c>
      <c r="AH126" s="30">
        <v>11</v>
      </c>
      <c r="AI126" s="62">
        <v>94</v>
      </c>
      <c r="AJ126" s="48" t="str">
        <f>IF(AND(S126&gt;=2,T126&gt;=0),IF(AND(ISNUMBER(BD126),VALUE(BD126)&gt;=3),IF(LEN(AQ126)&gt;0,"***","**"),"*"),"")</f>
        <v/>
      </c>
      <c r="AK126" s="42" t="str">
        <f>IF(AND(S126&gt;=3,AND(OR(AND(I126&lt;=7,I126-K126&gt;=3),AND(K126&lt;=7,K126-M126&gt;=3)),N126&lt;=4)),6,IF(S126&gt;=3,"3T",IF(AND(OR(AND(I126&lt;=7,I126-K126&gt;=3),AND(K126&lt;=7,K126-M126&gt;=3)),N126&lt;=4),"3P","")))</f>
        <v/>
      </c>
      <c r="AL126" s="63" t="str">
        <f>IF(OR(K126-M126&gt;=5,T126&gt;4.9,AND(K126-M126&gt;=1,T126&gt;5)),IF(P126&lt;-3,"***",IF(P126&lt;0,"**","*")),"")</f>
        <v/>
      </c>
      <c r="AM126" s="62">
        <v>94</v>
      </c>
      <c r="AN126" s="49" t="str">
        <f>IF(AND(OR(M126=1,M126=2,M126=3,M126=4),Q126&gt;=97.5),"G",IF(OR(AND(N126&lt;=3,M126&lt;8,T126&gt;-1.6,Q126&gt;=95,Q126&lt;300),AND(OR(M126=1,M126=2,M126=3),Q126&lt;97.5)),"GR",""))</f>
        <v/>
      </c>
      <c r="AO126" s="29">
        <v>0</v>
      </c>
      <c r="AP126" s="28"/>
      <c r="AQ126" s="28"/>
      <c r="AR126" s="28"/>
      <c r="AS126" s="28"/>
      <c r="AT126" s="50" t="str">
        <f>IF(LEN(AN126)&gt;0,IF(AL126="**","$",IF(AL126="***",IF(LEN(AQ126)&gt;0,"$$$","$$"), "")), "")</f>
        <v/>
      </c>
      <c r="AU126" s="48" t="str">
        <f>CONCATENATE(IF(LEN(AN126)&gt;0,IF(AND(AD126="**",AB126="*"),IF(LEN(AQ126)&gt;0,"$$$","$$"),IF(AJ126="***","$$$",IF(AND(AJ126="**",AB126="*"),"$$",IF(AND(OR(AD126="**",AD126="***"),LEN(AQ126)&gt;0),"$$","")))),IF(AND(OR(AD126="**",AD126="***"),LEN(AQ126)&gt;0),"$$","")),IF(AND(T126&lt;2,AQ126="#"),"#",""))</f>
        <v/>
      </c>
      <c r="AV126" s="48" t="str">
        <f>IF(LEN(AN126)&gt;0,IF(AG126="**","$$",IF(AG126="***","$$$",IF(AD126="***",IF(OR(AB126="***",LEN(AQ126)&gt;0),"$$$",""),""))),"")</f>
        <v/>
      </c>
      <c r="AW126" s="26" t="s">
        <v>221</v>
      </c>
      <c r="AX126" s="51">
        <v>22</v>
      </c>
      <c r="AY126" s="65">
        <v>1016</v>
      </c>
      <c r="AZ126" s="24" t="s">
        <v>51</v>
      </c>
      <c r="BA126" s="29">
        <v>92.520035845450707</v>
      </c>
      <c r="BB126" s="53">
        <v>74.886702512117296</v>
      </c>
      <c r="BC126" s="54" t="s">
        <v>2354</v>
      </c>
      <c r="BD126" s="29">
        <v>3</v>
      </c>
      <c r="BE126" s="55"/>
      <c r="BF126" s="55"/>
      <c r="BG126" s="55"/>
      <c r="BH126" s="55"/>
      <c r="BI126" s="187"/>
      <c r="BJ126" s="17"/>
      <c r="BK126" s="17"/>
      <c r="BL126" s="17"/>
      <c r="BM126" s="17"/>
      <c r="BN126" s="17"/>
      <c r="BO126" s="17"/>
      <c r="BP126" s="29">
        <v>122</v>
      </c>
      <c r="BQ126" s="29">
        <v>0</v>
      </c>
      <c r="BR126" s="56">
        <v>89.5</v>
      </c>
      <c r="BS126" s="57" t="s">
        <v>223</v>
      </c>
      <c r="BT126" s="26"/>
      <c r="BU126" s="26" t="s">
        <v>166</v>
      </c>
      <c r="BV126" s="49" t="str">
        <f>IF(AND(BD126&gt;2,OR(ISNUMBER(SEARCH("P",AA126)),ISNUMBER(SEARCH("EP",AA126)),ISNUMBER(SEARCH("E",AA126)))),"WP@",IF(BD126&gt;2,"W@",IF(OR(ISNUMBER(SEARCH("P",AA126)),ISNUMBER(SEARCH("EP",AA126)),ISNUMBER(SEARCH("E",AA126))),"P@","@")))</f>
        <v>W@</v>
      </c>
      <c r="BW126" s="26"/>
      <c r="BX126" s="17"/>
      <c r="BY126" s="17"/>
      <c r="BZ126" s="49" t="str">
        <f>IF(AND(S126&gt;=3,AND(OR(AND(I126&lt;=7,I126-K126&gt;=3),AND(K126&lt;=7,K126-M126&gt;=3)),N126&lt;=4)),6,IF(S126&gt;=3,"3T",IF(AND(OR(AND(I126&lt;=7,I126-K126&gt;=3),AND(K126&lt;=7,K126-M126&gt;=3)),N126&lt;=4),"3P","")))</f>
        <v/>
      </c>
    </row>
    <row r="127" spans="1:78" ht="17.100000000000001" customHeight="1" x14ac:dyDescent="0.25">
      <c r="A127" s="162"/>
      <c r="B127" s="155"/>
      <c r="C127" s="155"/>
      <c r="D127" s="155"/>
      <c r="E127" s="155"/>
      <c r="F127" s="155"/>
      <c r="G127" s="155"/>
      <c r="H127" s="155"/>
      <c r="I127" s="155"/>
      <c r="J127" s="155"/>
      <c r="K127" s="155"/>
      <c r="L127" s="155"/>
      <c r="M127" s="155"/>
      <c r="N127" s="155"/>
      <c r="O127" s="155"/>
      <c r="P127" s="155"/>
      <c r="Q127" s="155"/>
      <c r="R127" s="155"/>
      <c r="S127" s="155"/>
      <c r="T127" s="155"/>
      <c r="U127" s="155"/>
      <c r="V127" s="155"/>
      <c r="W127" s="155"/>
      <c r="X127" s="155"/>
      <c r="Y127" s="155"/>
      <c r="Z127" s="155"/>
      <c r="AA127" s="155"/>
      <c r="AB127" s="155"/>
      <c r="AC127" s="155"/>
      <c r="AD127" s="155"/>
      <c r="AE127" s="155"/>
      <c r="AF127" s="155"/>
      <c r="AG127" s="155"/>
      <c r="AH127" s="155"/>
      <c r="AI127" s="155"/>
      <c r="AJ127" s="155"/>
      <c r="AK127" s="155"/>
      <c r="AL127" s="155"/>
      <c r="AM127" s="155"/>
      <c r="AN127" s="155"/>
      <c r="AO127" s="155"/>
      <c r="AP127" s="155"/>
      <c r="AQ127" s="155"/>
      <c r="AR127" s="155"/>
      <c r="AS127" s="155"/>
      <c r="AT127" s="155"/>
      <c r="AU127" s="155"/>
      <c r="AV127" s="155"/>
      <c r="AW127" s="155"/>
      <c r="AX127" s="155"/>
      <c r="AY127" s="155"/>
      <c r="AZ127" s="155"/>
      <c r="BA127" s="155"/>
      <c r="BB127" s="155"/>
      <c r="BC127" s="155"/>
      <c r="BD127" s="155"/>
      <c r="BE127" s="155"/>
      <c r="BF127" s="155"/>
      <c r="BG127" s="155"/>
      <c r="BH127" s="155"/>
      <c r="BI127" s="155"/>
      <c r="BJ127" s="155"/>
      <c r="BK127" s="155"/>
      <c r="BL127" s="155"/>
      <c r="BM127" s="155"/>
      <c r="BN127" s="155"/>
      <c r="BO127" s="155"/>
      <c r="BP127" s="155"/>
      <c r="BQ127" s="155"/>
      <c r="BR127" s="155"/>
      <c r="BS127" s="155"/>
      <c r="BT127" s="155"/>
      <c r="BU127" s="155"/>
      <c r="BV127" s="155"/>
      <c r="BW127" s="155"/>
      <c r="BX127" s="155"/>
      <c r="BY127" s="17"/>
      <c r="BZ127" s="49"/>
    </row>
    <row r="128" spans="1:78" ht="46.5" x14ac:dyDescent="0.25">
      <c r="A128" s="26" t="s">
        <v>2353</v>
      </c>
      <c r="B128" s="26" t="s">
        <v>1776</v>
      </c>
      <c r="C128" s="27" t="s">
        <v>844</v>
      </c>
      <c r="D128" s="28" t="s">
        <v>166</v>
      </c>
      <c r="E128" s="28"/>
      <c r="F128" s="29">
        <v>1800</v>
      </c>
      <c r="G128" s="30">
        <v>6</v>
      </c>
      <c r="H128" s="31" t="s">
        <v>6</v>
      </c>
      <c r="I128" s="32">
        <v>12</v>
      </c>
      <c r="J128" s="33">
        <v>8</v>
      </c>
      <c r="K128" s="32">
        <v>13</v>
      </c>
      <c r="L128" s="33">
        <v>10</v>
      </c>
      <c r="M128" s="32">
        <v>12</v>
      </c>
      <c r="N128" s="33">
        <v>6</v>
      </c>
      <c r="O128" s="29">
        <v>-2.7499999999999898</v>
      </c>
      <c r="P128" s="34">
        <v>2.24999999999998</v>
      </c>
      <c r="Q128" s="35">
        <v>92.637931940510299</v>
      </c>
      <c r="R128" s="36">
        <v>1.5189659702551199</v>
      </c>
      <c r="S128" s="37">
        <v>-2</v>
      </c>
      <c r="T128" s="38">
        <v>3</v>
      </c>
      <c r="U128" s="29">
        <v>-0.200000000000014</v>
      </c>
      <c r="V128" s="29">
        <v>2.19999999999999</v>
      </c>
      <c r="W128" s="39"/>
      <c r="X128" s="62">
        <v>92</v>
      </c>
      <c r="Y128" s="29">
        <v>130</v>
      </c>
      <c r="Z128" s="87">
        <v>41</v>
      </c>
      <c r="AA128" s="26" t="s">
        <v>57</v>
      </c>
      <c r="AB128" s="41" t="s">
        <v>58</v>
      </c>
      <c r="AC128" s="42" t="str">
        <f>"" &amp; IF(AND(S128&lt;=-1.5,NOT(ISBLANK(AQ128))),"Z","")</f>
        <v/>
      </c>
      <c r="AD128" s="48" t="str">
        <f>IF(AND(ISNUMBER(BD128),VALUE(BD128)&gt;=3,VALUE(T128)&gt;=-0.5),IF(AND(VALUE(Q128)&gt;=94,VALUE(Q128)&lt;444), IF(VALUE(P128)&gt;=2,"***","**"),"*"),"")</f>
        <v>*</v>
      </c>
      <c r="AE128" s="44"/>
      <c r="AF128" s="45"/>
      <c r="AG128" s="46" t="str">
        <f>IF(OR(F128&lt;1401,F128&gt;=1600),IF(AND(OR(AB128="*",AB128="***",AB128="E*",AB128="E***"),P128&gt;=2,T128&gt;-2.1),IF(AND(ISNUMBER(BD128),VALUE(BD128)&gt;2),"**","*"),""),"")</f>
        <v/>
      </c>
      <c r="AH128" s="30">
        <v>6</v>
      </c>
      <c r="AI128" s="62">
        <v>92</v>
      </c>
      <c r="AJ128" s="48" t="str">
        <f>IF(AND(S128&gt;=2,T128&gt;=0),IF(AND(ISNUMBER(BD128),VALUE(BD128)&gt;=3),IF(LEN(AQ128)&gt;0,"***","**"),"*"),"")</f>
        <v/>
      </c>
      <c r="AK128" s="42" t="str">
        <f>IF(AND(S128&gt;=3,AND(OR(AND(I128&lt;=7,I128-K128&gt;=3),AND(K128&lt;=7,K128-M128&gt;=3)),N128&lt;=4)),6,IF(S128&gt;=3,"3T",IF(AND(OR(AND(I128&lt;=7,I128-K128&gt;=3),AND(K128&lt;=7,K128-M128&gt;=3)),N128&lt;=4),"3P","")))</f>
        <v/>
      </c>
      <c r="AL128" s="63" t="str">
        <f>IF(OR(K128-M128&gt;=5,T128&gt;4.9,AND(K128-M128&gt;=1,T128&gt;5)),IF(P128&lt;-3,"***",IF(P128&lt;0,"**","*")),"")</f>
        <v/>
      </c>
      <c r="AM128" s="62">
        <v>92</v>
      </c>
      <c r="AN128" s="49" t="str">
        <f>IF(AND(OR(M128=1,M128=2,M128=3,M128=4),Q128&gt;=97.5),"G",IF(OR(AND(N128&lt;=3,M128&lt;8,T128&gt;-1.6,Q128&gt;=95,Q128&lt;300),AND(OR(M128=1,M128=2,M128=3),Q128&lt;97.5)),"GR",""))</f>
        <v/>
      </c>
      <c r="AO128" s="29">
        <v>1</v>
      </c>
      <c r="AP128" s="28"/>
      <c r="AQ128" s="28"/>
      <c r="AR128" s="28"/>
      <c r="AS128" s="28"/>
      <c r="AT128" s="50" t="str">
        <f>IF(LEN(AN128)&gt;0,IF(AL128="**","$",IF(AL128="***",IF(LEN(AQ128)&gt;0,"$$$","$$"), "")), "")</f>
        <v/>
      </c>
      <c r="AU128" s="48" t="str">
        <f>CONCATENATE(IF(LEN(AN128)&gt;0,IF(AND(AD128="**",AB128="*"),IF(LEN(AQ128)&gt;0,"$$$","$$"),IF(AJ128="***","$$$",IF(AND(AJ128="**",AB128="*"),"$$",IF(AND(OR(AD128="**",AD128="***"),LEN(AQ128)&gt;0),"$$","")))),IF(AND(OR(AD128="**",AD128="***"),LEN(AQ128)&gt;0),"$$","")),IF(AND(T128&lt;2,AQ128="#"),"#",""))</f>
        <v/>
      </c>
      <c r="AV128" s="48" t="str">
        <f>IF(LEN(AN128)&gt;0,IF(AG128="**","$$",IF(AG128="***","$$$",IF(AD128="***",IF(OR(AB128="***",LEN(AQ128)&gt;0),"$$$",""),""))),"")</f>
        <v/>
      </c>
      <c r="AW128" s="26" t="s">
        <v>6</v>
      </c>
      <c r="AX128" s="51">
        <v>14</v>
      </c>
      <c r="AY128" s="65">
        <v>1008</v>
      </c>
      <c r="AZ128" s="24" t="s">
        <v>51</v>
      </c>
      <c r="BA128" s="29">
        <v>90.037931940510205</v>
      </c>
      <c r="BB128" s="53">
        <v>77.726598607176896</v>
      </c>
      <c r="BC128" s="54" t="s">
        <v>1563</v>
      </c>
      <c r="BD128" s="29">
        <v>3</v>
      </c>
      <c r="BE128" s="55"/>
      <c r="BF128" s="55"/>
      <c r="BG128" s="55"/>
      <c r="BH128" s="55"/>
      <c r="BI128" s="187"/>
      <c r="BJ128" s="17"/>
      <c r="BK128" s="17"/>
      <c r="BL128" s="17"/>
      <c r="BM128" s="17"/>
      <c r="BN128" s="17"/>
      <c r="BO128" s="17"/>
      <c r="BP128" s="29">
        <v>130</v>
      </c>
      <c r="BQ128" s="29">
        <v>1</v>
      </c>
      <c r="BR128" s="56">
        <v>88.75</v>
      </c>
      <c r="BS128" s="57" t="s">
        <v>126</v>
      </c>
      <c r="BT128" s="26" t="s">
        <v>166</v>
      </c>
      <c r="BU128" s="26"/>
      <c r="BV128" s="26"/>
      <c r="BW128" s="26"/>
      <c r="BX128" s="17"/>
      <c r="BY128" s="17"/>
      <c r="BZ128" s="49" t="str">
        <f>IF(AND(S128&gt;=3,AND(OR(AND(I128&lt;=7,I128-K128&gt;=3),AND(K128&lt;=7,K128-M128&gt;=3)),N128&lt;=4)),6,IF(S128&gt;=3,"3T",IF(AND(OR(AND(I128&lt;=7,I128-K128&gt;=3),AND(K128&lt;=7,K128-M128&gt;=3)),N128&lt;=4),"3P","")))</f>
        <v/>
      </c>
    </row>
    <row r="129" spans="1:78" ht="30" customHeight="1" x14ac:dyDescent="0.25">
      <c r="A129" s="156" t="s">
        <v>152</v>
      </c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7"/>
      <c r="BZ129" s="49"/>
    </row>
    <row r="130" spans="1:78" ht="23.25" x14ac:dyDescent="0.25">
      <c r="A130" s="26" t="s">
        <v>2353</v>
      </c>
      <c r="B130" s="26" t="s">
        <v>89</v>
      </c>
      <c r="C130" s="27" t="s">
        <v>1639</v>
      </c>
      <c r="D130" s="28"/>
      <c r="E130" s="28"/>
      <c r="F130" s="29">
        <v>2400</v>
      </c>
      <c r="G130" s="30">
        <v>3</v>
      </c>
      <c r="H130" s="31" t="s">
        <v>6</v>
      </c>
      <c r="I130" s="32">
        <v>6</v>
      </c>
      <c r="J130" s="33">
        <v>6</v>
      </c>
      <c r="K130" s="32">
        <v>6</v>
      </c>
      <c r="L130" s="33">
        <v>4</v>
      </c>
      <c r="M130" s="32">
        <v>1</v>
      </c>
      <c r="N130" s="33">
        <v>0</v>
      </c>
      <c r="O130" s="29">
        <v>13.4</v>
      </c>
      <c r="P130" s="29">
        <v>0</v>
      </c>
      <c r="Q130" s="35">
        <v>444</v>
      </c>
      <c r="R130" s="35">
        <v>172</v>
      </c>
      <c r="S130" s="37">
        <v>2</v>
      </c>
      <c r="T130" s="38">
        <v>3.75</v>
      </c>
      <c r="U130" s="29">
        <v>-2.2999999999999998</v>
      </c>
      <c r="V130" s="29">
        <v>0.70000000000000295</v>
      </c>
      <c r="W130" s="39"/>
      <c r="X130" s="40">
        <v>90</v>
      </c>
      <c r="Y130" s="72">
        <v>115</v>
      </c>
      <c r="Z130" s="29">
        <v>15</v>
      </c>
      <c r="AA130" s="26" t="s">
        <v>80</v>
      </c>
      <c r="AB130" s="41" t="s">
        <v>58</v>
      </c>
      <c r="AC130" s="42" t="str">
        <f>"" &amp; IF(AND(S130&lt;=-1.5,NOT(ISBLANK(AQ130))),"Z","")</f>
        <v/>
      </c>
      <c r="AD130" s="43" t="str">
        <f>IF(AND(ISNUMBER(BD130),VALUE(BD130)&gt;=3,VALUE(T130)&gt;=-0.5),IF(AND(VALUE(Q130)&gt;=94,VALUE(Q130)&lt;444), IF(VALUE(P130)&gt;=2,"***","**"),"*"),"")</f>
        <v/>
      </c>
      <c r="AE130" s="48" t="str">
        <f>IF(AND(BD130&gt;2,OR(ISNUMBER(SEARCH("P",AA130)),ISNUMBER(SEARCH("EP",AA130)),ISNUMBER(SEARCH("E",AA130)))),"WP@",IF(BD130&gt;2,"W@",IF(OR(ISNUMBER(SEARCH("P",AA130)),ISNUMBER(SEARCH("EP",AA130)),ISNUMBER(SEARCH("E",AA130))),"P@","@")))</f>
        <v>@</v>
      </c>
      <c r="AF130" s="45"/>
      <c r="AG130" s="46" t="str">
        <f>IF(OR(F130&lt;1401,F130&gt;=1600),IF(AND(OR(AB130="*",AB130="***",AB130="E*",AB130="E***"),P130&gt;=2,T130&gt;-2.1),IF(AND(ISNUMBER(BD130),VALUE(BD130)&gt;2),"**","*"),""),"")</f>
        <v/>
      </c>
      <c r="AH130" s="30">
        <v>3</v>
      </c>
      <c r="AI130" s="47">
        <v>90</v>
      </c>
      <c r="AJ130" s="48" t="str">
        <f>IF(AND(S130&gt;=2,T130&gt;=0),IF(AND(ISNUMBER(BD130),VALUE(BD130)&gt;=3),IF(LEN(AQ130)&gt;0,"***","**"),"*"),"")</f>
        <v>*</v>
      </c>
      <c r="AK130" s="42" t="str">
        <f>IF(AND(S130&gt;=3,AND(OR(AND(I130&lt;=7,I130-K130&gt;=3),AND(K130&lt;=7,K130-M130&gt;=3)),N130&lt;=4)),6,IF(S130&gt;=3,"3T",IF(AND(OR(AND(I130&lt;=7,I130-K130&gt;=3),AND(K130&lt;=7,K130-M130&gt;=3)),N130&lt;=4),"3P","")))</f>
        <v>3P</v>
      </c>
      <c r="AL130" s="46" t="str">
        <f>IF(OR(K130-M130&gt;=5,T130&gt;4.9,AND(K130-M130&gt;=1,T130&gt;5)),IF(P130&lt;-3,"***",IF(P130&lt;0,"**","*")),"")</f>
        <v>*</v>
      </c>
      <c r="AM130" s="40">
        <v>90</v>
      </c>
      <c r="AN130" s="49" t="str">
        <f>CONCATENATE(IF(AND(OR(M130=1,M130=2,M130=3,M130=4),Q130&gt;=97.5),"G",IF(OR(AND(N130&lt;=3,M130&lt;8,T130&gt;-1.6,Q130&gt;=95,Q130&lt;300),AND(OR(M130=1,M130=2,M130=3),Q130&lt;97.5)),"GR","")),"*")</f>
        <v>G*</v>
      </c>
      <c r="AO130" s="29">
        <v>0</v>
      </c>
      <c r="AP130" s="28"/>
      <c r="AQ130" s="28"/>
      <c r="AR130" s="28"/>
      <c r="AS130" s="28"/>
      <c r="AT130" s="50" t="str">
        <f>IF(LEN(AN130)&gt;0,IF(AL130="**","$",IF(AL130="***",IF(LEN(AQ130)&gt;0,"$$$","$$"), "")), "")</f>
        <v/>
      </c>
      <c r="AU130" s="48" t="str">
        <f>CONCATENATE(IF(LEN(AN130)&gt;0,IF(AND(AD130="**",AB130="*"),IF(LEN(AQ130)&gt;0,"$$$","$$"),IF(AJ130="***","$$$",IF(AND(AJ130="**",AB130="*"),"$$",IF(AND(OR(AD130="**",AD130="***"),LEN(AQ130)&gt;0),"$$","")))),IF(AND(OR(AD130="**",AD130="***"),LEN(AQ130)&gt;0),"$$","")),IF(AND(T130&lt;2,AQ130="#"),"#",""))</f>
        <v/>
      </c>
      <c r="AV130" s="48" t="str">
        <f>IF(LEN(AN130)&gt;0,IF(AG130="**","$$",IF(AG130="***","$$$",IF(AD130="***",IF(OR(AB130="***",LEN(AQ130)&gt;0),"$$$",""),""))),"")</f>
        <v/>
      </c>
      <c r="AW130" s="26" t="s">
        <v>6</v>
      </c>
      <c r="AX130" s="64">
        <v>22</v>
      </c>
      <c r="AY130" s="79">
        <v>1000</v>
      </c>
      <c r="AZ130" s="24" t="s">
        <v>51</v>
      </c>
      <c r="BA130" s="17"/>
      <c r="BB130" s="17"/>
      <c r="BC130" s="54" t="s">
        <v>847</v>
      </c>
      <c r="BD130" s="29">
        <v>2</v>
      </c>
      <c r="BE130" s="55"/>
      <c r="BF130" s="55"/>
      <c r="BG130" s="55"/>
      <c r="BH130" s="55"/>
      <c r="BI130" s="187"/>
      <c r="BJ130" s="17"/>
      <c r="BK130" s="17"/>
      <c r="BL130" s="17"/>
      <c r="BM130" s="17"/>
      <c r="BN130" s="17"/>
      <c r="BO130" s="17"/>
      <c r="BP130" s="29">
        <v>115</v>
      </c>
      <c r="BQ130" s="29">
        <v>0</v>
      </c>
      <c r="BR130" s="17"/>
      <c r="BS130" s="57" t="s">
        <v>75</v>
      </c>
      <c r="BT130" s="26"/>
      <c r="BU130" s="26"/>
      <c r="BV130" s="49" t="str">
        <f>IF(AND(BD130&gt;2,OR(ISNUMBER(SEARCH("P",AA130)),ISNUMBER(SEARCH("EP",AA130)),ISNUMBER(SEARCH("E",AA130)))),"WP@",IF(BD130&gt;2,"W@",IF(OR(ISNUMBER(SEARCH("P",AA130)),ISNUMBER(SEARCH("EP",AA130)),ISNUMBER(SEARCH("E",AA130))),"P@","@")))</f>
        <v>@</v>
      </c>
      <c r="BW130" s="26"/>
      <c r="BX130" s="17"/>
      <c r="BY130" s="17"/>
      <c r="BZ130" s="49" t="str">
        <f>IF(AND(S130&gt;=3,AND(OR(AND(I130&lt;=7,I130-K130&gt;=3),AND(K130&lt;=7,K130-M130&gt;=3)),N130&lt;=4)),6,IF(S130&gt;=3,"3T",IF(AND(OR(AND(I130&lt;=7,I130-K130&gt;=3),AND(K130&lt;=7,K130-M130&gt;=3)),N130&lt;=4),"3P","")))</f>
        <v>3P</v>
      </c>
    </row>
    <row r="131" spans="1:78" ht="23.25" x14ac:dyDescent="0.25">
      <c r="A131" s="26" t="s">
        <v>2353</v>
      </c>
      <c r="B131" s="26" t="s">
        <v>99</v>
      </c>
      <c r="C131" s="27" t="s">
        <v>156</v>
      </c>
      <c r="D131" s="28"/>
      <c r="E131" s="28"/>
      <c r="F131" s="29">
        <v>2400</v>
      </c>
      <c r="G131" s="30">
        <v>7</v>
      </c>
      <c r="H131" s="31" t="s">
        <v>6</v>
      </c>
      <c r="I131" s="32">
        <v>3</v>
      </c>
      <c r="J131" s="33">
        <v>2</v>
      </c>
      <c r="K131" s="32">
        <v>3</v>
      </c>
      <c r="L131" s="33">
        <v>3</v>
      </c>
      <c r="M131" s="32">
        <v>3</v>
      </c>
      <c r="N131" s="33">
        <v>3</v>
      </c>
      <c r="O131" s="29">
        <v>-3.44999999999999</v>
      </c>
      <c r="P131" s="38">
        <v>0</v>
      </c>
      <c r="Q131" s="35">
        <v>444</v>
      </c>
      <c r="R131" s="35">
        <v>172</v>
      </c>
      <c r="S131" s="37">
        <v>-1</v>
      </c>
      <c r="T131" s="61">
        <v>-0.25</v>
      </c>
      <c r="U131" s="29">
        <v>4.7000000000000099</v>
      </c>
      <c r="V131" s="38">
        <v>4.55</v>
      </c>
      <c r="W131" s="39"/>
      <c r="X131" s="40">
        <v>100</v>
      </c>
      <c r="Y131" s="72">
        <v>126</v>
      </c>
      <c r="Z131" s="29">
        <v>21</v>
      </c>
      <c r="AA131" s="85" t="s">
        <v>252</v>
      </c>
      <c r="AB131" s="41" t="s">
        <v>101</v>
      </c>
      <c r="AC131" s="42" t="str">
        <f>"" &amp; IF(AND(S131&lt;=-1.5,NOT(ISBLANK(AQ131))),"Z","")</f>
        <v/>
      </c>
      <c r="AD131" s="43" t="str">
        <f>IF(AND(ISNUMBER(BD131),VALUE(BD131)&gt;=3,VALUE(T131)&gt;=-0.5),IF(AND(VALUE(Q131)&gt;=94,VALUE(Q131)&lt;444), IF(VALUE(P131)&gt;=2,"***","**"),"*"),"")</f>
        <v/>
      </c>
      <c r="AE131" s="44"/>
      <c r="AF131" s="45"/>
      <c r="AG131" s="63" t="str">
        <f>IF(OR(F131&lt;1401,F131&gt;=1600),IF(AND(OR(AB131="*",AB131="***",AB131="E*",AB131="E***"),P131&gt;=2,T131&gt;-2.1),IF(AND(ISNUMBER(BD131),VALUE(BD131)&gt;2),"**","*"),""),"")</f>
        <v/>
      </c>
      <c r="AH131" s="30">
        <v>7</v>
      </c>
      <c r="AI131" s="47">
        <v>100</v>
      </c>
      <c r="AJ131" s="48" t="str">
        <f>IF(AND(S131&gt;=2,T131&gt;=0),IF(AND(ISNUMBER(BD131),VALUE(BD131)&gt;=3),IF(LEN(AQ131)&gt;0,"***","**"),"*"),"")</f>
        <v/>
      </c>
      <c r="AK131" s="42" t="str">
        <f>IF(AND(S131&gt;=3,AND(OR(AND(I131&lt;=7,I131-K131&gt;=3),AND(K131&lt;=7,K131-M131&gt;=3)),N131&lt;=4)),6,IF(S131&gt;=3,"3T",IF(AND(OR(AND(I131&lt;=7,I131-K131&gt;=3),AND(K131&lt;=7,K131-M131&gt;=3)),N131&lt;=4),"3P","")))</f>
        <v/>
      </c>
      <c r="AL131" s="46" t="str">
        <f>IF(OR(K131-M131&gt;=5,T131&gt;4.9,AND(K131-M131&gt;=1,T131&gt;5)),IF(P131&lt;-3,"***",IF(P131&lt;0,"**","*")),"")</f>
        <v/>
      </c>
      <c r="AM131" s="40">
        <v>100</v>
      </c>
      <c r="AN131" s="81" t="str">
        <f>CONCATENATE(IF(AND(OR(M131=1,M131=2,M131=3,M131=4),Q131&gt;=97.5),"G",IF(OR(AND(N131&lt;=3,M131&lt;8,T131&gt;-1.6,Q131&gt;=95,Q131&lt;300),AND(OR(M131=1,M131=2,M131=3),Q131&lt;97.5)),"GR","")),"*")</f>
        <v>G*</v>
      </c>
      <c r="AO131" s="29">
        <v>1</v>
      </c>
      <c r="AP131" s="28"/>
      <c r="AQ131" s="28"/>
      <c r="AR131" s="28"/>
      <c r="AS131" s="28"/>
      <c r="AT131" s="50" t="str">
        <f>IF(LEN(AN131)&gt;0,IF(AL131="**","$",IF(AL131="***",IF(LEN(AQ131)&gt;0,"$$$","$$"), "")), "")</f>
        <v/>
      </c>
      <c r="AU131" s="48" t="str">
        <f>CONCATENATE(IF(LEN(AN131)&gt;0,IF(AND(AD131="**",AB131="*"),IF(LEN(AQ131)&gt;0,"$$$","$$"),IF(AJ131="***","$$$",IF(AND(AJ131="**",AB131="*"),"$$",IF(AND(OR(AD131="**",AD131="***"),LEN(AQ131)&gt;0),"$$","")))),IF(AND(OR(AD131="**",AD131="***"),LEN(AQ131)&gt;0),"$$","")),IF(AND(T131&lt;2,AQ131="#"),"#",""))</f>
        <v/>
      </c>
      <c r="AV131" s="48" t="str">
        <f>IF(LEN(AN131)&gt;0,IF(AG131="**","$$",IF(AG131="***","$$$",IF(AD131="***",IF(OR(AB131="***",LEN(AQ131)&gt;0),"$$$",""),""))),"")</f>
        <v/>
      </c>
      <c r="AW131" s="26" t="s">
        <v>6</v>
      </c>
      <c r="AX131" s="51">
        <v>16</v>
      </c>
      <c r="AY131" s="52">
        <v>1009</v>
      </c>
      <c r="AZ131" s="24" t="s">
        <v>51</v>
      </c>
      <c r="BA131" s="17"/>
      <c r="BB131" s="17"/>
      <c r="BC131" s="54" t="s">
        <v>128</v>
      </c>
      <c r="BD131" s="29">
        <v>1</v>
      </c>
      <c r="BE131" s="55"/>
      <c r="BF131" s="55"/>
      <c r="BG131" s="55"/>
      <c r="BH131" s="55"/>
      <c r="BI131" s="190" t="s">
        <v>2355</v>
      </c>
      <c r="BJ131" s="68" t="s">
        <v>2323</v>
      </c>
      <c r="BK131" s="68" t="s">
        <v>2220</v>
      </c>
      <c r="BL131" s="68" t="s">
        <v>2259</v>
      </c>
      <c r="BM131" s="68" t="s">
        <v>2324</v>
      </c>
      <c r="BN131" s="68"/>
      <c r="BO131" s="17"/>
      <c r="BP131" s="29">
        <v>126</v>
      </c>
      <c r="BQ131" s="29">
        <v>1</v>
      </c>
      <c r="BR131" s="17"/>
      <c r="BS131" s="76" t="s">
        <v>2166</v>
      </c>
      <c r="BT131" s="26"/>
      <c r="BU131" s="26"/>
      <c r="BV131" s="26"/>
      <c r="BW131" s="26"/>
      <c r="BX131" s="17"/>
      <c r="BY131" s="17"/>
      <c r="BZ131" s="49" t="str">
        <f>IF(AND(S131&gt;=3,AND(OR(AND(I131&lt;=7,I131-K131&gt;=3),AND(K131&lt;=7,K131-M131&gt;=3)),N131&lt;=4)),6,IF(S131&gt;=3,"3T",IF(AND(OR(AND(I131&lt;=7,I131-K131&gt;=3),AND(K131&lt;=7,K131-M131&gt;=3)),N131&lt;=4),"3P","")))</f>
        <v/>
      </c>
    </row>
    <row r="132" spans="1:78" ht="46.5" x14ac:dyDescent="0.25">
      <c r="A132" s="26" t="s">
        <v>2353</v>
      </c>
      <c r="B132" s="26" t="s">
        <v>109</v>
      </c>
      <c r="C132" s="27" t="s">
        <v>156</v>
      </c>
      <c r="D132" s="28"/>
      <c r="E132" s="28"/>
      <c r="F132" s="29">
        <v>1800</v>
      </c>
      <c r="G132" s="30">
        <v>7</v>
      </c>
      <c r="H132" s="31" t="s">
        <v>6</v>
      </c>
      <c r="I132" s="32">
        <v>9</v>
      </c>
      <c r="J132" s="33">
        <v>7</v>
      </c>
      <c r="K132" s="32">
        <v>9</v>
      </c>
      <c r="L132" s="33">
        <v>5</v>
      </c>
      <c r="M132" s="32">
        <v>9</v>
      </c>
      <c r="N132" s="33">
        <v>4</v>
      </c>
      <c r="O132" s="29">
        <v>-7.0999999999999703</v>
      </c>
      <c r="P132" s="60">
        <v>-7.3000000000000203</v>
      </c>
      <c r="Q132" s="35">
        <v>93.644402703135796</v>
      </c>
      <c r="R132" s="36">
        <v>7.2201351567926494E-2</v>
      </c>
      <c r="S132" s="37">
        <v>2</v>
      </c>
      <c r="T132" s="38">
        <v>0.75</v>
      </c>
      <c r="U132" s="29">
        <v>2.0499999999999998</v>
      </c>
      <c r="V132" s="60">
        <v>2.6</v>
      </c>
      <c r="W132" s="39"/>
      <c r="X132" s="62">
        <v>103</v>
      </c>
      <c r="Y132" s="29">
        <v>119</v>
      </c>
      <c r="Z132" s="29">
        <v>28</v>
      </c>
      <c r="AA132" s="26" t="s">
        <v>57</v>
      </c>
      <c r="AB132" s="41" t="s">
        <v>58</v>
      </c>
      <c r="AC132" s="42" t="str">
        <f>"i" &amp; IF(AND(S132&lt;=-1.5,NOT(ISBLANK(AQ132))),"Z","")</f>
        <v>i</v>
      </c>
      <c r="AD132" s="48" t="str">
        <f>IF(AND(ISNUMBER(BD132),VALUE(BD132)&gt;=3,VALUE(T132)&gt;=-0.5),IF(AND(VALUE(Q132)&gt;=94,VALUE(Q132)&lt;444), IF(VALUE(P132)&gt;=2,"***","**"),"*"),"")</f>
        <v>*</v>
      </c>
      <c r="AE132" s="44"/>
      <c r="AF132" s="45"/>
      <c r="AG132" s="46" t="str">
        <f>IF(OR(F132&lt;1401,F132&gt;=1600),IF(AND(OR(AB132="*",AB132="***",AB132="E*",AB132="E***"),P132&gt;=2,T132&gt;-2.1),IF(AND(ISNUMBER(BD132),VALUE(BD132)&gt;2),"**","*"),""),"")</f>
        <v/>
      </c>
      <c r="AH132" s="30">
        <v>7</v>
      </c>
      <c r="AI132" s="62">
        <v>103</v>
      </c>
      <c r="AJ132" s="48" t="str">
        <f>IF(AND(S132&gt;=2,T132&gt;=0),IF(AND(ISNUMBER(BD132),VALUE(BD132)&gt;=3),IF(LEN(AQ132)&gt;0,"***","**"),"*"),"")</f>
        <v>**</v>
      </c>
      <c r="AK132" s="42" t="str">
        <f>IF(AND(S132&gt;=3,AND(OR(AND(I132&lt;=7,I132-K132&gt;=3),AND(K132&lt;=7,K132-M132&gt;=3)),N132&lt;=4)),6,IF(S132&gt;=3,"3T",IF(AND(OR(AND(I132&lt;=7,I132-K132&gt;=3),AND(K132&lt;=7,K132-M132&gt;=3)),N132&lt;=4),"3P","")))</f>
        <v/>
      </c>
      <c r="AL132" s="63" t="str">
        <f>IF(OR(K132-M132&gt;=5,T132&gt;4.9,AND(K132-M132&gt;=1,T132&gt;5)),IF(P132&lt;-3,"***",IF(P132&lt;0,"**","*")),"")</f>
        <v/>
      </c>
      <c r="AM132" s="62">
        <v>103</v>
      </c>
      <c r="AN132" s="49" t="str">
        <f>IF(AND(OR(M132=1,M132=2,M132=3,M132=4),Q132&gt;=97.5),"G",IF(OR(AND(N132&lt;=3,M132&lt;8,T132&gt;-1.6,Q132&gt;=95,Q132&lt;300),AND(OR(M132=1,M132=2,M132=3),Q132&lt;97.5)),"GR",""))</f>
        <v/>
      </c>
      <c r="AO132" s="29">
        <v>1</v>
      </c>
      <c r="AP132" s="28"/>
      <c r="AQ132" s="28"/>
      <c r="AR132" s="28"/>
      <c r="AS132" s="28"/>
      <c r="AT132" s="50" t="str">
        <f>IF(LEN(AN132)&gt;0,IF(AL132="**","$",IF(AL132="***",IF(LEN(AQ132)&gt;0,"$$$","$$"), "")), "")</f>
        <v/>
      </c>
      <c r="AU132" s="48" t="str">
        <f>CONCATENATE(IF(LEN(AN132)&gt;0,IF(AND(AD132="**",AB132="*"),IF(LEN(AQ132)&gt;0,"$$$","$$"),IF(AJ132="***","$$$",IF(AND(AJ132="**",AB132="*"),"$$",IF(AND(OR(AD132="**",AD132="***"),LEN(AQ132)&gt;0),"$$","")))),IF(AND(OR(AD132="**",AD132="***"),LEN(AQ132)&gt;0),"$$","")),IF(AND(T132&lt;2,AQ132="#"),"#",""))</f>
        <v/>
      </c>
      <c r="AV132" s="48" t="str">
        <f>IF(LEN(AN132)&gt;0,IF(AG132="**","$$",IF(AG132="***","$$$",IF(AD132="***",IF(OR(AB132="***",LEN(AQ132)&gt;0),"$$$",""),""))),"")</f>
        <v/>
      </c>
      <c r="AW132" s="26" t="s">
        <v>6</v>
      </c>
      <c r="AX132" s="64">
        <v>27</v>
      </c>
      <c r="AY132" s="65">
        <v>1001</v>
      </c>
      <c r="AZ132" s="24" t="s">
        <v>51</v>
      </c>
      <c r="BA132" s="29">
        <v>84.144402703135896</v>
      </c>
      <c r="BB132" s="53">
        <v>75.477736036469196</v>
      </c>
      <c r="BC132" s="54" t="s">
        <v>2356</v>
      </c>
      <c r="BD132" s="29">
        <v>4</v>
      </c>
      <c r="BE132" s="55"/>
      <c r="BF132" s="55"/>
      <c r="BG132" s="55"/>
      <c r="BH132" s="55"/>
      <c r="BI132" s="188" t="s">
        <v>2342</v>
      </c>
      <c r="BJ132" s="69" t="s">
        <v>1662</v>
      </c>
      <c r="BK132" s="68" t="s">
        <v>1678</v>
      </c>
      <c r="BL132" s="68" t="s">
        <v>1687</v>
      </c>
      <c r="BM132" s="69" t="s">
        <v>1692</v>
      </c>
      <c r="BN132" s="68" t="s">
        <v>1796</v>
      </c>
      <c r="BO132" s="17"/>
      <c r="BP132" s="29">
        <v>119</v>
      </c>
      <c r="BQ132" s="29">
        <v>1</v>
      </c>
      <c r="BR132" s="56">
        <v>83.55</v>
      </c>
      <c r="BS132" s="76" t="s">
        <v>126</v>
      </c>
      <c r="BT132" s="26"/>
      <c r="BU132" s="26"/>
      <c r="BV132" s="26"/>
      <c r="BW132" s="26"/>
      <c r="BX132" s="17"/>
      <c r="BY132" s="17"/>
      <c r="BZ132" s="49" t="str">
        <f>IF(AND(S132&gt;=3,AND(OR(AND(I132&lt;=7,I132-K132&gt;=3),AND(K132&lt;=7,K132-M132&gt;=3)),N132&lt;=4)),6,IF(S132&gt;=3,"3T",IF(AND(OR(AND(I132&lt;=7,I132-K132&gt;=3),AND(K132&lt;=7,K132-M132&gt;=3)),N132&lt;=4),"3P","")))</f>
        <v/>
      </c>
    </row>
    <row r="133" spans="1:78" ht="32.1" customHeight="1" x14ac:dyDescent="0.25">
      <c r="A133" s="162"/>
      <c r="B133" s="155"/>
      <c r="C133" s="155"/>
      <c r="D133" s="155"/>
      <c r="E133" s="155"/>
      <c r="F133" s="155"/>
      <c r="G133" s="155"/>
      <c r="H133" s="155"/>
      <c r="I133" s="155"/>
      <c r="J133" s="155"/>
      <c r="K133" s="155"/>
      <c r="L133" s="155"/>
      <c r="M133" s="155"/>
      <c r="N133" s="155"/>
      <c r="O133" s="155"/>
      <c r="P133" s="155"/>
      <c r="Q133" s="155"/>
      <c r="R133" s="155"/>
      <c r="S133" s="155"/>
      <c r="T133" s="155"/>
      <c r="U133" s="155"/>
      <c r="V133" s="155"/>
      <c r="W133" s="155"/>
      <c r="X133" s="155"/>
      <c r="Y133" s="155"/>
      <c r="Z133" s="155"/>
      <c r="AA133" s="155"/>
      <c r="AB133" s="155"/>
      <c r="AC133" s="155"/>
      <c r="AD133" s="155"/>
      <c r="AE133" s="155"/>
      <c r="AF133" s="155"/>
      <c r="AG133" s="155"/>
      <c r="AH133" s="155"/>
      <c r="AI133" s="155"/>
      <c r="AJ133" s="155"/>
      <c r="AK133" s="155"/>
      <c r="AL133" s="155"/>
      <c r="AM133" s="155"/>
      <c r="AN133" s="155"/>
      <c r="AO133" s="155"/>
      <c r="AP133" s="155"/>
      <c r="AQ133" s="155"/>
      <c r="AR133" s="155"/>
      <c r="AS133" s="155"/>
      <c r="AT133" s="155"/>
      <c r="AU133" s="155"/>
      <c r="AV133" s="155"/>
      <c r="AW133" s="155"/>
      <c r="AX133" s="155"/>
      <c r="AY133" s="155"/>
      <c r="AZ133" s="155"/>
      <c r="BA133" s="155"/>
      <c r="BB133" s="155"/>
      <c r="BC133" s="155"/>
      <c r="BD133" s="155"/>
      <c r="BE133" s="155"/>
      <c r="BF133" s="155"/>
      <c r="BG133" s="155"/>
      <c r="BH133" s="155"/>
      <c r="BI133" s="155"/>
      <c r="BJ133" s="155"/>
      <c r="BK133" s="155"/>
      <c r="BL133" s="155"/>
      <c r="BM133" s="155"/>
      <c r="BN133" s="155"/>
      <c r="BO133" s="155"/>
      <c r="BP133" s="155"/>
      <c r="BQ133" s="155"/>
      <c r="BR133" s="155"/>
      <c r="BS133" s="155"/>
      <c r="BT133" s="155"/>
      <c r="BU133" s="155"/>
      <c r="BV133" s="155"/>
      <c r="BW133" s="155"/>
      <c r="BX133" s="155"/>
      <c r="BY133" s="17"/>
      <c r="BZ133" s="49"/>
    </row>
    <row r="134" spans="1:78" ht="46.5" x14ac:dyDescent="0.25">
      <c r="A134" s="26" t="s">
        <v>2353</v>
      </c>
      <c r="B134" s="26" t="s">
        <v>174</v>
      </c>
      <c r="C134" s="27" t="s">
        <v>1690</v>
      </c>
      <c r="D134" s="28"/>
      <c r="E134" s="28"/>
      <c r="F134" s="29">
        <v>1600</v>
      </c>
      <c r="G134" s="30">
        <v>4</v>
      </c>
      <c r="H134" s="31" t="s">
        <v>78</v>
      </c>
      <c r="I134" s="32">
        <v>9</v>
      </c>
      <c r="J134" s="33">
        <v>5</v>
      </c>
      <c r="K134" s="32">
        <v>9</v>
      </c>
      <c r="L134" s="33">
        <v>5</v>
      </c>
      <c r="M134" s="32">
        <v>9</v>
      </c>
      <c r="N134" s="33">
        <v>8</v>
      </c>
      <c r="O134" s="29">
        <v>-1.6500000000000301</v>
      </c>
      <c r="P134" s="60">
        <v>-1.2833333333333701</v>
      </c>
      <c r="Q134" s="35">
        <v>86.196797718630194</v>
      </c>
      <c r="R134" s="35">
        <v>-0.551601140684852</v>
      </c>
      <c r="S134" s="37">
        <v>0</v>
      </c>
      <c r="T134" s="61">
        <v>-2.75</v>
      </c>
      <c r="U134" s="29">
        <v>1.5499999999999901</v>
      </c>
      <c r="V134" s="60">
        <v>-0.60000000000000497</v>
      </c>
      <c r="W134" s="39" t="s">
        <v>79</v>
      </c>
      <c r="X134" s="62">
        <v>103</v>
      </c>
      <c r="Y134" s="29">
        <v>115</v>
      </c>
      <c r="Z134" s="87">
        <v>112</v>
      </c>
      <c r="AA134" s="26" t="s">
        <v>57</v>
      </c>
      <c r="AB134" s="41" t="s">
        <v>58</v>
      </c>
      <c r="AC134" s="42" t="str">
        <f>"" &amp; IF(AND(S134&lt;=-1.5,NOT(ISBLANK(AQ134))),"Z","")</f>
        <v/>
      </c>
      <c r="AD134" s="48" t="str">
        <f>IF(AND(ISNUMBER(BD134),VALUE(BD134)&gt;=3,VALUE(T134)&gt;=-0.5),IF(AND(VALUE(Q134)&gt;=94,VALUE(Q134)&lt;444), IF(VALUE(P134)&gt;=2,"***","**"),"*"),"")</f>
        <v/>
      </c>
      <c r="AE134" s="44"/>
      <c r="AF134" s="45"/>
      <c r="AG134" s="63" t="str">
        <f>IF(OR(F134&lt;1401,F134&gt;=1600),IF(AND(OR(AB134="*",AB134="***",AB134="E*",AB134="E***"),P134&gt;=2,T134&gt;-2.1),IF(AND(ISNUMBER(BD134),VALUE(BD134)&gt;2),"**","*"),""),"")</f>
        <v/>
      </c>
      <c r="AH134" s="30">
        <v>4</v>
      </c>
      <c r="AI134" s="62">
        <v>103</v>
      </c>
      <c r="AJ134" s="48" t="str">
        <f>IF(AND(S134&gt;=2,T134&gt;=0),IF(AND(ISNUMBER(BD134),VALUE(BD134)&gt;=3),IF(LEN(AQ134)&gt;0,"***","**"),"*"),"")</f>
        <v/>
      </c>
      <c r="AK134" s="42" t="str">
        <f>IF(AND(S134&gt;=3,AND(OR(AND(I134&lt;=7,I134-K134&gt;=3),AND(K134&lt;=7,K134-M134&gt;=3)),N134&lt;=4)),6,IF(S134&gt;=3,"3T",IF(AND(OR(AND(I134&lt;=7,I134-K134&gt;=3),AND(K134&lt;=7,K134-M134&gt;=3)),N134&lt;=4),"3P","")))</f>
        <v/>
      </c>
      <c r="AL134" s="63" t="str">
        <f>IF(OR(K134-M134&gt;=5,T134&gt;4.9,AND(K134-M134&gt;=1,T134&gt;5)),IF(P134&lt;-3,"***",IF(P134&lt;0,"**","*")),"")</f>
        <v/>
      </c>
      <c r="AM134" s="62">
        <v>103</v>
      </c>
      <c r="AN134" s="49" t="str">
        <f>IF(AND(OR(M134=1,M134=2,M134=3,M134=4),Q134&gt;=97.5),"G",IF(OR(AND(N134&lt;=3,M134&lt;8,T134&gt;-1.6,Q134&gt;=95,Q134&lt;300),AND(OR(M134=1,M134=2,M134=3),Q134&lt;97.5)),"GR",""))</f>
        <v/>
      </c>
      <c r="AO134" s="29">
        <v>0</v>
      </c>
      <c r="AP134" s="28"/>
      <c r="AQ134" s="28"/>
      <c r="AR134" s="28"/>
      <c r="AS134" s="28"/>
      <c r="AT134" s="50" t="str">
        <f>IF(LEN(AN134)&gt;0,IF(AL134="**","$",IF(AL134="***",IF(LEN(AQ134)&gt;0,"$$$","$$"), "")), "")</f>
        <v/>
      </c>
      <c r="AU134" s="48" t="str">
        <f>CONCATENATE(IF(LEN(AN134)&gt;0,IF(AND(AD134="**",AB134="*"),IF(LEN(AQ134)&gt;0,"$$$","$$"),IF(AJ134="***","$$$",IF(AND(AJ134="**",AB134="*"),"$$",IF(AND(OR(AD134="**",AD134="***"),LEN(AQ134)&gt;0),"$$","")))),IF(AND(OR(AD134="**",AD134="***"),LEN(AQ134)&gt;0),"$$","")),IF(AND(T134&lt;2,AQ134="#"),"#",""))</f>
        <v/>
      </c>
      <c r="AV134" s="48" t="str">
        <f>IF(LEN(AN134)&gt;0,IF(AG134="**","$$",IF(AG134="***","$$$",IF(AD134="***",IF(OR(AB134="***",LEN(AQ134)&gt;0),"$$$",""),""))),"")</f>
        <v/>
      </c>
      <c r="AW134" s="26" t="s">
        <v>78</v>
      </c>
      <c r="AX134" s="64">
        <v>64</v>
      </c>
      <c r="AY134" s="65">
        <v>1003</v>
      </c>
      <c r="AZ134" s="24" t="s">
        <v>51</v>
      </c>
      <c r="BA134" s="29">
        <v>75.896797718630296</v>
      </c>
      <c r="BB134" s="53">
        <v>61.1267977186303</v>
      </c>
      <c r="BC134" s="54" t="s">
        <v>2357</v>
      </c>
      <c r="BD134" s="29">
        <v>1</v>
      </c>
      <c r="BE134" s="55"/>
      <c r="BF134" s="55"/>
      <c r="BG134" s="55"/>
      <c r="BH134" s="55"/>
      <c r="BI134" s="189" t="s">
        <v>1691</v>
      </c>
      <c r="BJ134" s="68" t="s">
        <v>1662</v>
      </c>
      <c r="BK134" s="69" t="s">
        <v>1677</v>
      </c>
      <c r="BL134" s="69" t="s">
        <v>1692</v>
      </c>
      <c r="BM134" s="68" t="s">
        <v>1693</v>
      </c>
      <c r="BN134" s="68" t="s">
        <v>1678</v>
      </c>
      <c r="BO134" s="17"/>
      <c r="BP134" s="29">
        <v>115</v>
      </c>
      <c r="BQ134" s="29">
        <v>0</v>
      </c>
      <c r="BR134" s="56">
        <v>91.3</v>
      </c>
      <c r="BS134" s="76" t="s">
        <v>88</v>
      </c>
      <c r="BT134" s="26"/>
      <c r="BU134" s="26"/>
      <c r="BV134" s="26"/>
      <c r="BW134" s="26" t="s">
        <v>79</v>
      </c>
      <c r="BX134" s="17"/>
      <c r="BY134" s="17"/>
      <c r="BZ134" s="49" t="str">
        <f>IF(AND(S134&gt;=3,AND(OR(AND(I134&lt;=7,I134-K134&gt;=3),AND(K134&lt;=7,K134-M134&gt;=3)),N134&lt;=4)),6,IF(S134&gt;=3,"3T",IF(AND(OR(AND(I134&lt;=7,I134-K134&gt;=3),AND(K134&lt;=7,K134-M134&gt;=3)),N134&lt;=4),"3P","")))</f>
        <v/>
      </c>
    </row>
    <row r="135" spans="1:78" ht="46.5" x14ac:dyDescent="0.25">
      <c r="A135" s="26" t="s">
        <v>2353</v>
      </c>
      <c r="B135" s="26" t="s">
        <v>373</v>
      </c>
      <c r="C135" s="27" t="s">
        <v>731</v>
      </c>
      <c r="D135" s="28"/>
      <c r="E135" s="28"/>
      <c r="F135" s="29">
        <v>1800</v>
      </c>
      <c r="G135" s="30">
        <v>4</v>
      </c>
      <c r="H135" s="31" t="s">
        <v>78</v>
      </c>
      <c r="I135" s="32">
        <v>4</v>
      </c>
      <c r="J135" s="33">
        <v>4</v>
      </c>
      <c r="K135" s="70">
        <v>4</v>
      </c>
      <c r="L135" s="71">
        <v>2</v>
      </c>
      <c r="M135" s="32">
        <v>2</v>
      </c>
      <c r="N135" s="33">
        <v>1</v>
      </c>
      <c r="O135" s="29">
        <v>3.3500000000000099</v>
      </c>
      <c r="P135" s="29">
        <v>2.7999999999999901</v>
      </c>
      <c r="Q135" s="36">
        <v>102.279211966719</v>
      </c>
      <c r="R135" s="36">
        <v>1.8396059833595799</v>
      </c>
      <c r="S135" s="37">
        <v>2</v>
      </c>
      <c r="T135" s="38">
        <v>0.75</v>
      </c>
      <c r="U135" s="29">
        <v>-1.5</v>
      </c>
      <c r="V135" s="29">
        <v>-1.00000000000001</v>
      </c>
      <c r="W135" s="39" t="s">
        <v>79</v>
      </c>
      <c r="X135" s="40">
        <v>103</v>
      </c>
      <c r="Y135" s="72">
        <v>119</v>
      </c>
      <c r="Z135" s="29">
        <v>21</v>
      </c>
      <c r="AA135" s="26" t="s">
        <v>100</v>
      </c>
      <c r="AB135" s="41" t="s">
        <v>101</v>
      </c>
      <c r="AC135" s="42" t="str">
        <f>"i" &amp; IF(AND(S135&lt;=-1.5,NOT(ISBLANK(AQ135))),"Z","")</f>
        <v>i</v>
      </c>
      <c r="AD135" s="43" t="str">
        <f>IF(AND(ISNUMBER(BD135),VALUE(BD135)&gt;=3,VALUE(T135)&gt;=-0.5),IF(AND(VALUE(Q135)&gt;=94,VALUE(Q135)&lt;444), IF(VALUE(P135)&gt;=2,"***","**"),"*"),"")</f>
        <v/>
      </c>
      <c r="AE135" s="44"/>
      <c r="AF135" s="45" t="s">
        <v>93</v>
      </c>
      <c r="AG135" s="46" t="str">
        <f>IF(OR(F135&lt;1401,F135&gt;=1600),IF(AND(OR(AB135="*",AB135="***",AB135="E*",AB135="E***"),P135&gt;=2,T135&gt;-2.1),IF(AND(ISNUMBER(BD135),VALUE(BD135)&gt;2),"**","*"),""),"")</f>
        <v>*</v>
      </c>
      <c r="AH135" s="30">
        <v>4</v>
      </c>
      <c r="AI135" s="47">
        <v>103</v>
      </c>
      <c r="AJ135" s="43" t="str">
        <f>IF(AND(S135&gt;=2,T135&gt;=0),IF(AND(ISNUMBER(BD135),VALUE(BD135)&gt;=3),IF(LEN(AQ135)&gt;0,"***","**"),"*"),"")</f>
        <v>*</v>
      </c>
      <c r="AK135" s="42" t="str">
        <f>IF(AND(S135&gt;=3,AND(OR(AND(I135&lt;=7,I135-K135&gt;=3),AND(K135&lt;=7,K135-M135&gt;=3)),N135&lt;=4)),6,IF(S135&gt;=3,"3T",IF(AND(OR(AND(I135&lt;=7,I135-K135&gt;=3),AND(K135&lt;=7,K135-M135&gt;=3)),N135&lt;=4),"3P","")))</f>
        <v/>
      </c>
      <c r="AL135" s="46" t="str">
        <f>IF(OR(K135-M135&gt;=5,T135&gt;4.9,AND(K135-M135&gt;=1,T135&gt;5)),IF(P135&lt;-3,"***",IF(P135&lt;0,"**","*")),"")</f>
        <v/>
      </c>
      <c r="AM135" s="40">
        <v>103</v>
      </c>
      <c r="AN135" s="135" t="str">
        <f>IF(AND(OR(M135=1,M135=2,M135=3,M135=4),Q135&gt;=97.5),"G",IF(OR(AND(N135&lt;=3,M135&lt;8,T135&gt;-1.6,Q135&gt;=95,Q135&lt;300),AND(OR(M135=1,M135=2,M135=3),Q135&lt;97.5)),"GR",""))</f>
        <v>G</v>
      </c>
      <c r="AO135" s="29">
        <v>0</v>
      </c>
      <c r="AP135" s="28"/>
      <c r="AQ135" s="28"/>
      <c r="AR135" s="28"/>
      <c r="AS135" s="28"/>
      <c r="AT135" s="50" t="str">
        <f>IF(LEN(AN135)&gt;0,IF(AL135="**","$",IF(AL135="***",IF(LEN(AQ135)&gt;0,"$$$","$$"), "")), "")</f>
        <v/>
      </c>
      <c r="AU135" s="48" t="str">
        <f>CONCATENATE(IF(LEN(AN135)&gt;0,IF(AND(AD135="**",AB135="*"),IF(LEN(AQ135)&gt;0,"$$$","$$"),IF(AJ135="***","$$$",IF(AND(AJ135="**",AB135="*"),"$$",IF(AND(OR(AD135="**",AD135="***"),LEN(AQ135)&gt;0),"$$","")))),IF(AND(OR(AD135="**",AD135="***"),LEN(AQ135)&gt;0),"$$","")),IF(AND(T135&lt;2,AQ135="#"),"#",""))</f>
        <v/>
      </c>
      <c r="AV135" s="48" t="str">
        <f>IF(LEN(AN135)&gt;0,IF(AG135="**","$$",IF(AG135="***","$$$",IF(AD135="***",IF(OR(AB135="***",LEN(AQ135)&gt;0),"$$$",""),""))),"")</f>
        <v/>
      </c>
      <c r="AW135" s="26" t="s">
        <v>78</v>
      </c>
      <c r="AX135" s="51">
        <v>61</v>
      </c>
      <c r="AY135" s="52">
        <v>1006</v>
      </c>
      <c r="AZ135" s="24" t="s">
        <v>51</v>
      </c>
      <c r="BA135" s="29">
        <v>94.179211966719194</v>
      </c>
      <c r="BB135" s="136">
        <v>86.693878633385793</v>
      </c>
      <c r="BC135" s="54" t="s">
        <v>2358</v>
      </c>
      <c r="BD135" s="29">
        <v>1</v>
      </c>
      <c r="BE135" s="55"/>
      <c r="BF135" s="55"/>
      <c r="BG135" s="55"/>
      <c r="BH135" s="55"/>
      <c r="BI135" s="188" t="s">
        <v>2359</v>
      </c>
      <c r="BJ135" s="68" t="s">
        <v>1707</v>
      </c>
      <c r="BK135" s="69" t="s">
        <v>1692</v>
      </c>
      <c r="BL135" s="69" t="s">
        <v>2266</v>
      </c>
      <c r="BM135" s="68" t="s">
        <v>1686</v>
      </c>
      <c r="BN135" s="68"/>
      <c r="BO135" s="17"/>
      <c r="BP135" s="29">
        <v>119</v>
      </c>
      <c r="BQ135" s="29">
        <v>0</v>
      </c>
      <c r="BR135" s="56">
        <v>96.8</v>
      </c>
      <c r="BS135" s="76" t="s">
        <v>117</v>
      </c>
      <c r="BT135" s="26"/>
      <c r="BU135" s="26"/>
      <c r="BV135" s="26"/>
      <c r="BW135" s="26" t="s">
        <v>79</v>
      </c>
      <c r="BX135" s="17"/>
      <c r="BY135" s="17"/>
      <c r="BZ135" s="49" t="str">
        <f>IF(AND(S135&gt;=3,AND(OR(AND(I135&lt;=7,I135-K135&gt;=3),AND(K135&lt;=7,K135-M135&gt;=3)),N135&lt;=4)),6,IF(S135&gt;=3,"3T",IF(AND(OR(AND(I135&lt;=7,I135-K135&gt;=3),AND(K135&lt;=7,K135-M135&gt;=3)),N135&lt;=4),"3P","")))</f>
        <v/>
      </c>
    </row>
    <row r="136" spans="1:78" ht="46.5" x14ac:dyDescent="0.25">
      <c r="A136" s="26" t="s">
        <v>2353</v>
      </c>
      <c r="B136" s="26" t="s">
        <v>483</v>
      </c>
      <c r="C136" s="27" t="s">
        <v>862</v>
      </c>
      <c r="D136" s="28"/>
      <c r="E136" s="28"/>
      <c r="F136" s="58">
        <v>2000</v>
      </c>
      <c r="G136" s="30">
        <v>5</v>
      </c>
      <c r="H136" s="31" t="s">
        <v>6</v>
      </c>
      <c r="I136" s="32">
        <v>9</v>
      </c>
      <c r="J136" s="33">
        <v>6</v>
      </c>
      <c r="K136" s="32">
        <v>10</v>
      </c>
      <c r="L136" s="33">
        <v>4</v>
      </c>
      <c r="M136" s="32">
        <v>7</v>
      </c>
      <c r="N136" s="33">
        <v>6</v>
      </c>
      <c r="O136" s="29">
        <v>7.3499999999999899</v>
      </c>
      <c r="P136" s="60">
        <v>0</v>
      </c>
      <c r="Q136" s="35">
        <v>444</v>
      </c>
      <c r="R136" s="35">
        <v>172</v>
      </c>
      <c r="S136" s="37">
        <v>2</v>
      </c>
      <c r="T136" s="61">
        <v>-1.75</v>
      </c>
      <c r="U136" s="29">
        <v>-2.6</v>
      </c>
      <c r="V136" s="60">
        <v>-3.9000000000000101</v>
      </c>
      <c r="W136" s="39"/>
      <c r="X136" s="40">
        <v>105</v>
      </c>
      <c r="Y136" s="29">
        <v>123</v>
      </c>
      <c r="Z136" s="29">
        <v>14</v>
      </c>
      <c r="AA136" s="26" t="s">
        <v>57</v>
      </c>
      <c r="AB136" s="41" t="s">
        <v>58</v>
      </c>
      <c r="AC136" s="42" t="str">
        <f>"" &amp; IF(AND(S136&lt;=-1.5,NOT(ISBLANK(AQ136))),"Z","")</f>
        <v/>
      </c>
      <c r="AD136" s="43" t="str">
        <f>IF(AND(ISNUMBER(BD136),VALUE(BD136)&gt;=3,VALUE(T136)&gt;=-0.5),IF(AND(VALUE(Q136)&gt;=94,VALUE(Q136)&lt;444), IF(VALUE(P136)&gt;=2,"***","**"),"*"),"")</f>
        <v/>
      </c>
      <c r="AE136" s="44"/>
      <c r="AF136" s="45"/>
      <c r="AG136" s="63" t="str">
        <f>IF(OR(F136&lt;1401,F136&gt;=1600),IF(AND(OR(AB136="*",AB136="***",AB136="E*",AB136="E***"),P136&gt;=2,T136&gt;-2.1),IF(AND(ISNUMBER(BD136),VALUE(BD136)&gt;2),"**","*"),""),"")</f>
        <v/>
      </c>
      <c r="AH136" s="30">
        <v>5</v>
      </c>
      <c r="AI136" s="47">
        <v>105</v>
      </c>
      <c r="AJ136" s="48" t="str">
        <f>IF(AND(S136&gt;=2,T136&gt;=0),IF(AND(ISNUMBER(BD136),VALUE(BD136)&gt;=3),IF(LEN(AQ136)&gt;0,"***","**"),"*"),"")</f>
        <v/>
      </c>
      <c r="AK136" s="42" t="str">
        <f>IF(AND(S136&gt;=3,AND(OR(AND(I136&lt;=7,I136-K136&gt;=3),AND(K136&lt;=7,K136-M136&gt;=3)),N136&lt;=4)),6,IF(S136&gt;=3,"3T",IF(AND(OR(AND(I136&lt;=7,I136-K136&gt;=3),AND(K136&lt;=7,K136-M136&gt;=3)),N136&lt;=4),"3P","")))</f>
        <v/>
      </c>
      <c r="AL136" s="46" t="str">
        <f>IF(OR(K136-M136&gt;=5,T136&gt;4.9,AND(K136-M136&gt;=1,T136&gt;5)),IF(P136&lt;-3,"***",IF(P136&lt;0,"**","*")),"")</f>
        <v/>
      </c>
      <c r="AM136" s="40">
        <v>105</v>
      </c>
      <c r="AN136" s="49" t="str">
        <f>CONCATENATE(IF(AND(OR(M136=1,M136=2,M136=3,M136=4),Q136&gt;=97.5),"G",IF(OR(AND(N136&lt;=3,M136&lt;8,T136&gt;-1.6,Q136&gt;=95,Q136&lt;300),AND(OR(M136=1,M136=2,M136=3),Q136&lt;97.5)),"GR","")),"*")</f>
        <v>*</v>
      </c>
      <c r="AO136" s="29">
        <v>0</v>
      </c>
      <c r="AP136" s="28"/>
      <c r="AQ136" s="28"/>
      <c r="AR136" s="28"/>
      <c r="AS136" s="28"/>
      <c r="AT136" s="50" t="str">
        <f>IF(LEN(AN136)&gt;0,IF(AL136="**","$",IF(AL136="***",IF(LEN(AQ136)&gt;0,"$$$","$$"), "")), "")</f>
        <v/>
      </c>
      <c r="AU136" s="48" t="str">
        <f>CONCATENATE(IF(LEN(AN136)&gt;0,IF(AND(AD136="**",AB136="*"),IF(LEN(AQ136)&gt;0,"$$$","$$"),IF(AJ136="***","$$$",IF(AND(AJ136="**",AB136="*"),"$$",IF(AND(OR(AD136="**",AD136="***"),LEN(AQ136)&gt;0),"$$","")))),IF(AND(OR(AD136="**",AD136="***"),LEN(AQ136)&gt;0),"$$","")),IF(AND(T136&lt;2,AQ136="#"),"#",""))</f>
        <v/>
      </c>
      <c r="AV136" s="48" t="str">
        <f>IF(LEN(AN136)&gt;0,IF(AG136="**","$$",IF(AG136="***","$$$",IF(AD136="***",IF(OR(AB136="***",LEN(AQ136)&gt;0),"$$$",""),""))),"")</f>
        <v/>
      </c>
      <c r="AW136" s="26" t="s">
        <v>6</v>
      </c>
      <c r="AX136" s="51">
        <v>38</v>
      </c>
      <c r="AY136" s="52">
        <v>1011</v>
      </c>
      <c r="AZ136" s="24" t="s">
        <v>51</v>
      </c>
      <c r="BA136" s="29">
        <v>63</v>
      </c>
      <c r="BB136" s="66">
        <v>61</v>
      </c>
      <c r="BC136" s="54" t="s">
        <v>208</v>
      </c>
      <c r="BD136" s="29">
        <v>2</v>
      </c>
      <c r="BE136" s="55"/>
      <c r="BF136" s="55"/>
      <c r="BG136" s="55"/>
      <c r="BH136" s="55"/>
      <c r="BI136" s="190" t="s">
        <v>2345</v>
      </c>
      <c r="BJ136" s="69" t="s">
        <v>2219</v>
      </c>
      <c r="BK136" s="68" t="s">
        <v>1712</v>
      </c>
      <c r="BL136" s="68" t="s">
        <v>1686</v>
      </c>
      <c r="BM136" s="68" t="s">
        <v>1707</v>
      </c>
      <c r="BN136" s="68" t="s">
        <v>2273</v>
      </c>
      <c r="BO136" s="17"/>
      <c r="BP136" s="29">
        <v>123</v>
      </c>
      <c r="BQ136" s="29">
        <v>0</v>
      </c>
      <c r="BR136" s="56">
        <v>106.85</v>
      </c>
      <c r="BS136" s="76" t="s">
        <v>88</v>
      </c>
      <c r="BT136" s="26"/>
      <c r="BU136" s="26"/>
      <c r="BV136" s="26"/>
      <c r="BW136" s="26"/>
      <c r="BX136" s="17"/>
      <c r="BY136" s="17"/>
      <c r="BZ136" s="49" t="str">
        <f>IF(AND(S136&gt;=3,AND(OR(AND(I136&lt;=7,I136-K136&gt;=3),AND(K136&lt;=7,K136-M136&gt;=3)),N136&lt;=4)),6,IF(S136&gt;=3,"3T",IF(AND(OR(AND(I136&lt;=7,I136-K136&gt;=3),AND(K136&lt;=7,K136-M136&gt;=3)),N136&lt;=4),"3P","")))</f>
        <v/>
      </c>
    </row>
    <row r="137" spans="1:78" ht="23.25" x14ac:dyDescent="0.25">
      <c r="A137" s="26" t="s">
        <v>2353</v>
      </c>
      <c r="B137" s="26" t="s">
        <v>377</v>
      </c>
      <c r="C137" s="27" t="s">
        <v>156</v>
      </c>
      <c r="D137" s="28"/>
      <c r="E137" s="28"/>
      <c r="F137" s="29">
        <v>2400</v>
      </c>
      <c r="G137" s="30">
        <v>10</v>
      </c>
      <c r="H137" s="31" t="s">
        <v>6</v>
      </c>
      <c r="I137" s="59">
        <v>4</v>
      </c>
      <c r="J137" s="33">
        <v>2</v>
      </c>
      <c r="K137" s="59">
        <v>5</v>
      </c>
      <c r="L137" s="33">
        <v>2</v>
      </c>
      <c r="M137" s="59">
        <v>10</v>
      </c>
      <c r="N137" s="33">
        <v>12</v>
      </c>
      <c r="O137" s="29">
        <v>-6.25</v>
      </c>
      <c r="P137" s="60">
        <v>0</v>
      </c>
      <c r="Q137" s="35">
        <v>444</v>
      </c>
      <c r="R137" s="35">
        <v>172</v>
      </c>
      <c r="S137" s="37">
        <v>1</v>
      </c>
      <c r="T137" s="61">
        <v>-10.75</v>
      </c>
      <c r="U137" s="29">
        <v>3.95</v>
      </c>
      <c r="V137" s="60">
        <v>-4.5999999999999899</v>
      </c>
      <c r="W137" s="39"/>
      <c r="X137" s="40">
        <v>105</v>
      </c>
      <c r="Y137" s="29">
        <v>126</v>
      </c>
      <c r="Z137" s="29">
        <v>21</v>
      </c>
      <c r="AA137" s="26" t="s">
        <v>100</v>
      </c>
      <c r="AB137" s="41" t="s">
        <v>32</v>
      </c>
      <c r="AC137" s="42" t="str">
        <f>"" &amp; IF(AND(S137&lt;=-1.5,NOT(ISBLANK(AQ137))),"Z","")</f>
        <v/>
      </c>
      <c r="AD137" s="43" t="str">
        <f>IF(AND(ISNUMBER(BD137),VALUE(BD137)&gt;=3,VALUE(T137)&gt;=-0.5),IF(AND(VALUE(Q137)&gt;=94,VALUE(Q137)&lt;444), IF(VALUE(P137)&gt;=2,"***","**"),"*"),"")</f>
        <v/>
      </c>
      <c r="AE137" s="44"/>
      <c r="AF137" s="45"/>
      <c r="AG137" s="63" t="str">
        <f>IF(OR(F137&lt;1401,F137&gt;=1600),IF(AND(OR(AB137="*",AB137="***",AB137="E*",AB137="E***"),P137&gt;=2,T137&gt;-2.1),IF(AND(ISNUMBER(BD137),VALUE(BD137)&gt;2),"**","*"),""),"")</f>
        <v/>
      </c>
      <c r="AH137" s="30">
        <v>10</v>
      </c>
      <c r="AI137" s="47">
        <v>105</v>
      </c>
      <c r="AJ137" s="48" t="str">
        <f>IF(AND(S137&gt;=2,T137&gt;=0),IF(AND(ISNUMBER(BD137),VALUE(BD137)&gt;=3),IF(LEN(AQ137)&gt;0,"***","**"),"*"),"")</f>
        <v/>
      </c>
      <c r="AK137" s="42" t="str">
        <f>IF(AND(S137&gt;=3,AND(OR(AND(I137&lt;=7,I137-K137&gt;=3),AND(K137&lt;=7,K137-M137&gt;=3)),N137&lt;=4)),6,IF(S137&gt;=3,"3T",IF(AND(OR(AND(I137&lt;=7,I137-K137&gt;=3),AND(K137&lt;=7,K137-M137&gt;=3)),N137&lt;=4),"3P","")))</f>
        <v/>
      </c>
      <c r="AL137" s="46" t="str">
        <f>IF(OR(K137-M137&gt;=5,T137&gt;4.9,AND(K137-M137&gt;=1,T137&gt;5)),IF(P137&lt;-3,"***",IF(P137&lt;0,"**","*")),"")</f>
        <v/>
      </c>
      <c r="AM137" s="40">
        <v>105</v>
      </c>
      <c r="AN137" s="49" t="str">
        <f>CONCATENATE(IF(AND(OR(M137=1,M137=2,M137=3,M137=4),Q137&gt;=97.5),"G",IF(OR(AND(N137&lt;=3,M137&lt;8,T137&gt;-1.6,Q137&gt;=95,Q137&lt;300),AND(OR(M137=1,M137=2,M137=3),Q137&lt;97.5)),"GR","")),"*")</f>
        <v>*</v>
      </c>
      <c r="AO137" s="29">
        <v>0</v>
      </c>
      <c r="AP137" s="28"/>
      <c r="AQ137" s="28"/>
      <c r="AR137" s="28"/>
      <c r="AS137" s="28"/>
      <c r="AT137" s="50" t="str">
        <f>IF(LEN(AN137)&gt;0,IF(AL137="**","$",IF(AL137="***",IF(LEN(AQ137)&gt;0,"$$$","$$"), "")), "")</f>
        <v/>
      </c>
      <c r="AU137" s="48" t="str">
        <f>CONCATENATE(IF(LEN(AN137)&gt;0,IF(AND(AD137="**",AB137="*"),IF(LEN(AQ137)&gt;0,"$$$","$$"),IF(AJ137="***","$$$",IF(AND(AJ137="**",AB137="*"),"$$",IF(AND(OR(AD137="**",AD137="***"),LEN(AQ137)&gt;0),"$$","")))),IF(AND(OR(AD137="**",AD137="***"),LEN(AQ137)&gt;0),"$$","")),IF(AND(T137&lt;2,AQ137="#"),"#",""))</f>
        <v/>
      </c>
      <c r="AV137" s="48" t="str">
        <f>IF(LEN(AN137)&gt;0,IF(AG137="**","$$",IF(AG137="***","$$$",IF(AD137="***",IF(OR(AB137="***",LEN(AQ137)&gt;0),"$$$",""),""))),"")</f>
        <v/>
      </c>
      <c r="AW137" s="26" t="s">
        <v>6</v>
      </c>
      <c r="AX137" s="51">
        <v>54</v>
      </c>
      <c r="AY137" s="79">
        <v>1002</v>
      </c>
      <c r="AZ137" s="24" t="s">
        <v>51</v>
      </c>
      <c r="BA137" s="17"/>
      <c r="BB137" s="17"/>
      <c r="BC137" s="54" t="s">
        <v>208</v>
      </c>
      <c r="BD137" s="29">
        <v>2</v>
      </c>
      <c r="BE137" s="55"/>
      <c r="BF137" s="55"/>
      <c r="BG137" s="55"/>
      <c r="BH137" s="55"/>
      <c r="BI137" s="190" t="s">
        <v>2346</v>
      </c>
      <c r="BJ137" s="68" t="s">
        <v>2286</v>
      </c>
      <c r="BK137" s="68" t="s">
        <v>2287</v>
      </c>
      <c r="BL137" s="68" t="s">
        <v>2288</v>
      </c>
      <c r="BM137" s="68" t="s">
        <v>1707</v>
      </c>
      <c r="BN137" s="68" t="s">
        <v>2289</v>
      </c>
      <c r="BO137" s="17"/>
      <c r="BP137" s="29">
        <v>126</v>
      </c>
      <c r="BQ137" s="29">
        <v>0</v>
      </c>
      <c r="BR137" s="17"/>
      <c r="BS137" s="76" t="s">
        <v>126</v>
      </c>
      <c r="BT137" s="26"/>
      <c r="BU137" s="26"/>
      <c r="BV137" s="26"/>
      <c r="BW137" s="26"/>
      <c r="BX137" s="17"/>
      <c r="BY137" s="17"/>
      <c r="BZ137" s="49" t="str">
        <f>IF(AND(S137&gt;=3,AND(OR(AND(I137&lt;=7,I137-K137&gt;=3),AND(K137&lt;=7,K137-M137&gt;=3)),N137&lt;=4)),6,IF(S137&gt;=3,"3T",IF(AND(OR(AND(I137&lt;=7,I137-K137&gt;=3),AND(K137&lt;=7,K137-M137&gt;=3)),N137&lt;=4),"3P","")))</f>
        <v/>
      </c>
    </row>
    <row r="138" spans="1:78" ht="15" customHeight="1" x14ac:dyDescent="0.25">
      <c r="A138" s="162"/>
      <c r="B138" s="155"/>
      <c r="C138" s="155"/>
      <c r="D138" s="155"/>
      <c r="E138" s="155"/>
      <c r="F138" s="155"/>
      <c r="G138" s="155"/>
      <c r="H138" s="155"/>
      <c r="I138" s="155"/>
      <c r="J138" s="155"/>
      <c r="K138" s="155"/>
      <c r="L138" s="155"/>
      <c r="M138" s="155"/>
      <c r="N138" s="155"/>
      <c r="O138" s="155"/>
      <c r="P138" s="155"/>
      <c r="Q138" s="155"/>
      <c r="R138" s="155"/>
      <c r="S138" s="155"/>
      <c r="T138" s="155"/>
      <c r="U138" s="155"/>
      <c r="V138" s="155"/>
      <c r="W138" s="155"/>
      <c r="X138" s="155"/>
      <c r="Y138" s="155"/>
      <c r="Z138" s="178"/>
      <c r="AA138" s="155"/>
      <c r="AB138" s="155"/>
      <c r="AC138" s="155"/>
      <c r="AD138" s="155"/>
      <c r="AE138" s="155"/>
      <c r="AF138" s="155"/>
      <c r="AG138" s="155"/>
      <c r="AH138" s="155"/>
      <c r="AI138" s="155"/>
      <c r="AJ138" s="155"/>
      <c r="AK138" s="155"/>
      <c r="AL138" s="155"/>
      <c r="AM138" s="155"/>
      <c r="AN138" s="155"/>
      <c r="AO138" s="155"/>
      <c r="AP138" s="155"/>
      <c r="AQ138" s="155"/>
      <c r="AR138" s="155"/>
      <c r="AS138" s="155"/>
      <c r="AT138" s="155"/>
      <c r="AU138" s="155"/>
      <c r="AV138" s="155"/>
      <c r="AW138" s="155"/>
      <c r="AX138" s="155"/>
      <c r="AY138" s="155"/>
      <c r="AZ138" s="155"/>
      <c r="BA138" s="155"/>
      <c r="BB138" s="155"/>
      <c r="BC138" s="155"/>
      <c r="BD138" s="155"/>
      <c r="BE138" s="155"/>
      <c r="BF138" s="155"/>
      <c r="BG138" s="155"/>
      <c r="BH138" s="155"/>
      <c r="BI138" s="155"/>
      <c r="BJ138" s="155"/>
      <c r="BK138" s="155"/>
      <c r="BL138" s="155"/>
      <c r="BM138" s="155"/>
      <c r="BN138" s="155"/>
      <c r="BO138" s="155"/>
      <c r="BP138" s="155"/>
      <c r="BQ138" s="155"/>
      <c r="BR138" s="155"/>
      <c r="BS138" s="155"/>
      <c r="BT138" s="155"/>
      <c r="BU138" s="155"/>
      <c r="BV138" s="155"/>
      <c r="BW138" s="155"/>
      <c r="BX138" s="155"/>
      <c r="BY138" s="17"/>
      <c r="BZ138" s="49"/>
    </row>
    <row r="139" spans="1:78" ht="46.5" x14ac:dyDescent="0.25">
      <c r="A139" s="26" t="s">
        <v>2353</v>
      </c>
      <c r="B139" s="26" t="s">
        <v>533</v>
      </c>
      <c r="C139" s="106" t="s">
        <v>2310</v>
      </c>
      <c r="D139" s="28"/>
      <c r="E139" s="28"/>
      <c r="F139" s="29">
        <v>1800</v>
      </c>
      <c r="G139" s="30">
        <v>11</v>
      </c>
      <c r="H139" s="31" t="s">
        <v>6</v>
      </c>
      <c r="I139" s="59">
        <v>12</v>
      </c>
      <c r="J139" s="33">
        <v>6</v>
      </c>
      <c r="K139" s="59">
        <v>12</v>
      </c>
      <c r="L139" s="33">
        <v>5</v>
      </c>
      <c r="M139" s="59">
        <v>3</v>
      </c>
      <c r="N139" s="33">
        <v>0</v>
      </c>
      <c r="O139" s="29">
        <v>-3.55</v>
      </c>
      <c r="P139" s="38">
        <v>2.6599999999999802</v>
      </c>
      <c r="Q139" s="36">
        <v>100.50147596294801</v>
      </c>
      <c r="R139" s="36">
        <v>0.750737981474074</v>
      </c>
      <c r="S139" s="37">
        <v>1</v>
      </c>
      <c r="T139" s="38">
        <v>4.25</v>
      </c>
      <c r="U139" s="29">
        <v>4.9999999999990101E-2</v>
      </c>
      <c r="V139" s="38">
        <v>3.3499999999999899</v>
      </c>
      <c r="W139" s="39"/>
      <c r="X139" s="40">
        <v>103</v>
      </c>
      <c r="Y139" s="72">
        <v>128</v>
      </c>
      <c r="Z139" s="29">
        <v>31</v>
      </c>
      <c r="AA139" s="26" t="s">
        <v>57</v>
      </c>
      <c r="AB139" s="41" t="s">
        <v>58</v>
      </c>
      <c r="AC139" s="42" t="str">
        <f>"i" &amp; IF(AND(S139&lt;=-1.5,NOT(ISBLANK(AQ139))),"Z","")</f>
        <v>i</v>
      </c>
      <c r="AD139" s="43" t="str">
        <f>IF(AND(ISNUMBER(BD139),VALUE(BD139)&gt;=3,VALUE(T139)&gt;=-0.5),IF(AND(VALUE(Q139)&gt;=94,VALUE(Q139)&lt;444), IF(VALUE(P139)&gt;=2,"***","**"),"*"),"")</f>
        <v>***</v>
      </c>
      <c r="AE139" s="48" t="str">
        <f>IF(AND(BD139&gt;2,OR(ISNUMBER(SEARCH("P",AA139)),ISNUMBER(SEARCH("EP",AA139)),ISNUMBER(SEARCH("E",AA139)))),"WP@",IF(BD139&gt;2,"W@",IF(OR(ISNUMBER(SEARCH("P",AA139)),ISNUMBER(SEARCH("EP",AA139)),ISNUMBER(SEARCH("E",AA139))),"P@","@")))</f>
        <v>W@</v>
      </c>
      <c r="AF139" s="45"/>
      <c r="AG139" s="46" t="str">
        <f>IF(OR(F139&lt;1401,F139&gt;=1600),IF(AND(OR(AB139="*",AB139="***",AB139="E*",AB139="E***"),P139&gt;=2,T139&gt;-2.1),IF(AND(ISNUMBER(BD139),VALUE(BD139)&gt;2),"**","*"),""),"")</f>
        <v/>
      </c>
      <c r="AH139" s="30">
        <v>11</v>
      </c>
      <c r="AI139" s="47">
        <v>103</v>
      </c>
      <c r="AJ139" s="48" t="str">
        <f>IF(AND(S139&gt;=2,T139&gt;=0),IF(AND(ISNUMBER(BD139),VALUE(BD139)&gt;=3),IF(LEN(AQ139)&gt;0,"***","**"),"*"),"")</f>
        <v/>
      </c>
      <c r="AK139" s="42" t="str">
        <f>IF(AND(S139&gt;=3,AND(OR(AND(I139&lt;=7,I139-K139&gt;=3),AND(K139&lt;=7,K139-M139&gt;=3)),N139&lt;=4)),6,IF(S139&gt;=3,"3T",IF(AND(OR(AND(I139&lt;=7,I139-K139&gt;=3),AND(K139&lt;=7,K139-M139&gt;=3)),N139&lt;=4),"3P","")))</f>
        <v/>
      </c>
      <c r="AL139" s="46" t="str">
        <f>IF(OR(K139-M139&gt;=5,T139&gt;4.9,AND(K139-M139&gt;=1,T139&gt;5)),IF(P139&lt;-3,"***",IF(P139&lt;0,"**","*")),"")</f>
        <v>*</v>
      </c>
      <c r="AM139" s="40">
        <v>103</v>
      </c>
      <c r="AN139" s="144" t="str">
        <f>IF(AND(OR(M139=1,M139=2,M139=3,M139=4),Q139&gt;=97.5),"G",IF(OR(AND(N139&lt;=3,M139&lt;8,T139&gt;-1.6,Q139&gt;=95,Q139&lt;300),AND(OR(M139=1,M139=2,M139=3),Q139&lt;97.5)),"GR",""))</f>
        <v>G</v>
      </c>
      <c r="AO139" s="82">
        <v>1</v>
      </c>
      <c r="AP139" s="28"/>
      <c r="AQ139" s="28" t="s">
        <v>33</v>
      </c>
      <c r="AR139" s="28"/>
      <c r="AS139" s="28"/>
      <c r="AT139" s="50" t="str">
        <f>IF(LEN(AN139)&gt;0,IF(AL139="**","$",IF(AL139="***",IF(LEN(AQ139)&gt;0,"$$$","$$"), "")), "")</f>
        <v/>
      </c>
      <c r="AU139" s="48" t="str">
        <f>CONCATENATE(IF(LEN(AN139)&gt;0,IF(AND(AD139="**",AB139="*"),IF(LEN(AQ139)&gt;0,"$$$","$$"),IF(AJ139="***","$$$",IF(AND(AJ139="**",AB139="*"),"$$",IF(AND(OR(AD139="**",AD139="***"),LEN(AQ139)&gt;0),"$$","")))),IF(AND(OR(AD139="**",AD139="***"),LEN(AQ139)&gt;0),"$$","")),IF(AND(T139&lt;2,AQ139="#"),"#",""))</f>
        <v>$$</v>
      </c>
      <c r="AV139" s="48" t="str">
        <f>IF(LEN(AN139)&gt;0,IF(AG139="**","$$",IF(AG139="***","$$$",IF(AD139="***",IF(OR(AB139="***",LEN(AQ139)&gt;0),"$$$",""),""))),"")</f>
        <v>$$$</v>
      </c>
      <c r="AW139" s="26" t="s">
        <v>6</v>
      </c>
      <c r="AX139" s="74">
        <v>24</v>
      </c>
      <c r="AY139" s="52">
        <v>996</v>
      </c>
      <c r="AZ139" s="24" t="s">
        <v>51</v>
      </c>
      <c r="BA139" s="29">
        <v>89.501475962948106</v>
      </c>
      <c r="BB139" s="53">
        <v>89.264809296281499</v>
      </c>
      <c r="BC139" s="54" t="s">
        <v>2360</v>
      </c>
      <c r="BD139" s="29">
        <v>3</v>
      </c>
      <c r="BE139" s="100">
        <v>23.529411764705898</v>
      </c>
      <c r="BF139" s="101">
        <v>47.058823529411796</v>
      </c>
      <c r="BG139" s="102">
        <v>17</v>
      </c>
      <c r="BH139" s="102">
        <v>17</v>
      </c>
      <c r="BI139" s="191" t="s">
        <v>2361</v>
      </c>
      <c r="BJ139" s="68" t="s">
        <v>1795</v>
      </c>
      <c r="BK139" s="68" t="s">
        <v>1687</v>
      </c>
      <c r="BL139" s="68" t="s">
        <v>2273</v>
      </c>
      <c r="BM139" s="68" t="s">
        <v>2259</v>
      </c>
      <c r="BN139" s="68"/>
      <c r="BO139" s="17"/>
      <c r="BP139" s="29">
        <v>128</v>
      </c>
      <c r="BQ139" s="82">
        <v>1</v>
      </c>
      <c r="BR139" s="56">
        <v>92.15</v>
      </c>
      <c r="BS139" s="76" t="s">
        <v>432</v>
      </c>
      <c r="BT139" s="26"/>
      <c r="BU139" s="26"/>
      <c r="BV139" s="49" t="str">
        <f>IF(AND(BD139&gt;2,OR(ISNUMBER(SEARCH("P",AA139)),ISNUMBER(SEARCH("EP",AA139)),ISNUMBER(SEARCH("E",AA139)))),"WP@",IF(BD139&gt;2,"W@",IF(OR(ISNUMBER(SEARCH("P",AA139)),ISNUMBER(SEARCH("EP",AA139)),ISNUMBER(SEARCH("E",AA139))),"P@","@")))</f>
        <v>W@</v>
      </c>
      <c r="BW139" s="26"/>
      <c r="BX139" s="17"/>
      <c r="BY139" s="17"/>
      <c r="BZ139" s="49" t="str">
        <f>IF(AND(S139&gt;=3,AND(OR(AND(I139&lt;=7,I139-K139&gt;=3),AND(K139&lt;=7,K139-M139&gt;=3)),N139&lt;=4)),6,IF(S139&gt;=3,"3T",IF(AND(OR(AND(I139&lt;=7,I139-K139&gt;=3),AND(K139&lt;=7,K139-M139&gt;=3)),N139&lt;=4),"3P","")))</f>
        <v/>
      </c>
    </row>
    <row r="140" spans="1:78" ht="46.5" x14ac:dyDescent="0.25">
      <c r="A140" s="26" t="s">
        <v>2353</v>
      </c>
      <c r="B140" s="112" t="s">
        <v>403</v>
      </c>
      <c r="C140" s="27" t="s">
        <v>862</v>
      </c>
      <c r="D140" s="28"/>
      <c r="E140" s="28"/>
      <c r="F140" s="29">
        <v>1800</v>
      </c>
      <c r="G140" s="30">
        <v>1</v>
      </c>
      <c r="H140" s="31" t="s">
        <v>6</v>
      </c>
      <c r="I140" s="32">
        <v>5</v>
      </c>
      <c r="J140" s="33">
        <v>5</v>
      </c>
      <c r="K140" s="32">
        <v>6</v>
      </c>
      <c r="L140" s="33">
        <v>4</v>
      </c>
      <c r="M140" s="32">
        <v>11</v>
      </c>
      <c r="N140" s="33">
        <v>5</v>
      </c>
      <c r="O140" s="29">
        <v>4.45</v>
      </c>
      <c r="P140" s="34">
        <v>6.6000000000000201</v>
      </c>
      <c r="Q140" s="35">
        <v>98.620100221265801</v>
      </c>
      <c r="R140" s="36">
        <v>3.0600501106329099</v>
      </c>
      <c r="S140" s="37">
        <v>1</v>
      </c>
      <c r="T140" s="61">
        <v>-0.75</v>
      </c>
      <c r="U140" s="29">
        <v>-2.3500000000000099</v>
      </c>
      <c r="V140" s="29">
        <v>-2.9000000000000101</v>
      </c>
      <c r="W140" s="39"/>
      <c r="X140" s="62">
        <v>104</v>
      </c>
      <c r="Y140" s="29">
        <v>124</v>
      </c>
      <c r="Z140" s="119">
        <v>23</v>
      </c>
      <c r="AA140" s="26" t="s">
        <v>80</v>
      </c>
      <c r="AB140" s="41" t="s">
        <v>58</v>
      </c>
      <c r="AC140" s="42" t="str">
        <f>"" &amp; IF(AND(S140&lt;=-1.5,NOT(ISBLANK(AQ140))),"Z","")</f>
        <v/>
      </c>
      <c r="AD140" s="48" t="str">
        <f>IF(AND(ISNUMBER(BD140),VALUE(BD140)&gt;=3,VALUE(T140)&gt;=-0.5),IF(AND(VALUE(Q140)&gt;=94,VALUE(Q140)&lt;444), IF(VALUE(P140)&gt;=2,"***","**"),"*"),"")</f>
        <v/>
      </c>
      <c r="AE140" s="44"/>
      <c r="AF140" s="45"/>
      <c r="AG140" s="63" t="str">
        <f>IF(OR(F140&lt;1401,F140&gt;=1600),IF(AND(OR(AB140="*",AB140="***",AB140="E*",AB140="E***"),P140&gt;=2,T140&gt;-2.1),IF(AND(ISNUMBER(BD140),VALUE(BD140)&gt;2),"**","*"),""),"")</f>
        <v/>
      </c>
      <c r="AH140" s="30">
        <v>1</v>
      </c>
      <c r="AI140" s="62">
        <v>104</v>
      </c>
      <c r="AJ140" s="48" t="str">
        <f>IF(AND(S140&gt;=2,T140&gt;=0),IF(AND(ISNUMBER(BD140),VALUE(BD140)&gt;=3),IF(LEN(AQ140)&gt;0,"***","**"),"*"),"")</f>
        <v/>
      </c>
      <c r="AK140" s="42" t="str">
        <f>IF(AND(S140&gt;=3,AND(OR(AND(I140&lt;=7,I140-K140&gt;=3),AND(K140&lt;=7,K140-M140&gt;=3)),N140&lt;=4)),6,IF(S140&gt;=3,"3T",IF(AND(OR(AND(I140&lt;=7,I140-K140&gt;=3),AND(K140&lt;=7,K140-M140&gt;=3)),N140&lt;=4),"3P","")))</f>
        <v/>
      </c>
      <c r="AL140" s="63" t="str">
        <f>IF(OR(K140-M140&gt;=5,T140&gt;4.9,AND(K140-M140&gt;=1,T140&gt;5)),IF(P140&lt;-3,"***",IF(P140&lt;0,"**","*")),"")</f>
        <v/>
      </c>
      <c r="AM140" s="62">
        <v>104</v>
      </c>
      <c r="AN140" s="49" t="str">
        <f>IF(AND(OR(M140=1,M140=2,M140=3,M140=4),Q140&gt;=97.5),"G",IF(OR(AND(N140&lt;=3,M140&lt;8,T140&gt;-1.6,Q140&gt;=95,Q140&lt;300),AND(OR(M140=1,M140=2,M140=3),Q140&lt;97.5)),"GR",""))</f>
        <v/>
      </c>
      <c r="AO140" s="29">
        <v>0</v>
      </c>
      <c r="AP140" s="28"/>
      <c r="AQ140" s="28"/>
      <c r="AR140" s="28"/>
      <c r="AS140" s="28"/>
      <c r="AT140" s="50" t="str">
        <f>IF(LEN(AN140)&gt;0,IF(AL140="**","$",IF(AL140="***",IF(LEN(AQ140)&gt;0,"$$$","$$"), "")), "")</f>
        <v/>
      </c>
      <c r="AU140" s="48" t="str">
        <f>CONCATENATE(IF(LEN(AN140)&gt;0,IF(AND(AD140="**",AB140="*"),IF(LEN(AQ140)&gt;0,"$$$","$$"),IF(AJ140="***","$$$",IF(AND(AJ140="**",AB140="*"),"$$",IF(AND(OR(AD140="**",AD140="***"),LEN(AQ140)&gt;0),"$$","")))),IF(AND(OR(AD140="**",AD140="***"),LEN(AQ140)&gt;0),"$$","")),IF(AND(T140&lt;2,AQ140="#"),"#",""))</f>
        <v/>
      </c>
      <c r="AV140" s="48" t="str">
        <f>IF(LEN(AN140)&gt;0,IF(AG140="**","$$",IF(AG140="***","$$$",IF(AD140="***",IF(OR(AB140="***",LEN(AQ140)&gt;0),"$$$",""),""))),"")</f>
        <v/>
      </c>
      <c r="AW140" s="26" t="s">
        <v>6</v>
      </c>
      <c r="AX140" s="51">
        <v>12</v>
      </c>
      <c r="AY140" s="65">
        <v>1003</v>
      </c>
      <c r="AZ140" s="24" t="s">
        <v>51</v>
      </c>
      <c r="BA140" s="29">
        <v>88.5</v>
      </c>
      <c r="BB140" s="53">
        <v>83.766666666666694</v>
      </c>
      <c r="BC140" s="54" t="s">
        <v>2362</v>
      </c>
      <c r="BD140" s="29">
        <v>1</v>
      </c>
      <c r="BE140" s="55"/>
      <c r="BF140" s="55"/>
      <c r="BG140" s="55"/>
      <c r="BH140" s="55"/>
      <c r="BI140" s="190" t="s">
        <v>757</v>
      </c>
      <c r="BJ140" s="68" t="s">
        <v>1692</v>
      </c>
      <c r="BK140" s="68" t="s">
        <v>1922</v>
      </c>
      <c r="BL140" s="68" t="s">
        <v>1707</v>
      </c>
      <c r="BM140" s="68" t="s">
        <v>2273</v>
      </c>
      <c r="BN140" s="68" t="s">
        <v>2220</v>
      </c>
      <c r="BO140" s="17"/>
      <c r="BP140" s="29">
        <v>124</v>
      </c>
      <c r="BQ140" s="29">
        <v>0</v>
      </c>
      <c r="BR140" s="56">
        <v>96.5</v>
      </c>
      <c r="BS140" s="76" t="s">
        <v>88</v>
      </c>
      <c r="BT140" s="26"/>
      <c r="BU140" s="26"/>
      <c r="BV140" s="26"/>
      <c r="BW140" s="26"/>
      <c r="BX140" s="17"/>
      <c r="BY140" s="17"/>
      <c r="BZ140" s="49" t="str">
        <f>IF(AND(S140&gt;=3,AND(OR(AND(I140&lt;=7,I140-K140&gt;=3),AND(K140&lt;=7,K140-M140&gt;=3)),N140&lt;=4)),6,IF(S140&gt;=3,"3T",IF(AND(OR(AND(I140&lt;=7,I140-K140&gt;=3),AND(K140&lt;=7,K140-M140&gt;=3)),N140&lt;=4),"3P","")))</f>
        <v/>
      </c>
    </row>
    <row r="141" spans="1:78" ht="18.75" customHeight="1" x14ac:dyDescent="0.25">
      <c r="A141" s="17"/>
      <c r="B141" s="164" t="s">
        <v>51</v>
      </c>
      <c r="C141" s="164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65" t="s">
        <v>927</v>
      </c>
      <c r="R141" s="165"/>
      <c r="S141" s="17"/>
      <c r="T141" s="121" t="s">
        <v>361</v>
      </c>
      <c r="U141" s="17"/>
      <c r="V141" s="17"/>
      <c r="W141" s="17"/>
      <c r="X141" s="91">
        <v>103</v>
      </c>
      <c r="Y141" s="113" t="s">
        <v>478</v>
      </c>
      <c r="Z141" s="119">
        <v>23</v>
      </c>
      <c r="AA141" s="94">
        <v>6</v>
      </c>
      <c r="AB141" s="17"/>
      <c r="AC141" s="17"/>
      <c r="AD141" s="17"/>
      <c r="AE141" s="17"/>
      <c r="AF141" s="17"/>
      <c r="AG141" s="17"/>
      <c r="AH141" s="17"/>
      <c r="AI141" s="91">
        <v>103</v>
      </c>
      <c r="AJ141" s="17"/>
      <c r="AK141" s="17"/>
      <c r="AL141" s="17"/>
      <c r="AM141" s="91">
        <v>103</v>
      </c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67">
        <v>18</v>
      </c>
      <c r="AY141" s="95">
        <v>1001</v>
      </c>
      <c r="AZ141" s="17"/>
      <c r="BA141" s="17"/>
      <c r="BB141" s="17"/>
      <c r="BC141" s="17"/>
      <c r="BD141" s="17"/>
      <c r="BE141" s="17"/>
      <c r="BF141" s="17"/>
      <c r="BG141" s="17"/>
      <c r="BH141" s="17"/>
      <c r="BI141" s="187"/>
      <c r="BJ141" s="17"/>
      <c r="BK141" s="17"/>
      <c r="BL141" s="17"/>
      <c r="BM141" s="17"/>
      <c r="BN141" s="17"/>
      <c r="BO141" s="17"/>
      <c r="BP141" s="113" t="s">
        <v>478</v>
      </c>
      <c r="BQ141" s="17"/>
      <c r="BR141" s="17"/>
      <c r="BS141" s="17"/>
      <c r="BT141" s="17"/>
      <c r="BU141" s="17"/>
      <c r="BV141" s="17"/>
      <c r="BW141" s="17"/>
      <c r="BX141" s="29">
        <v>0</v>
      </c>
      <c r="BY141" s="26" t="s">
        <v>149</v>
      </c>
      <c r="BZ141" s="17"/>
    </row>
    <row r="142" spans="1:78" x14ac:dyDescent="0.25">
      <c r="A142" s="17"/>
      <c r="B142" s="164"/>
      <c r="C142" s="164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68" t="s">
        <v>2363</v>
      </c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67"/>
      <c r="AY142" s="105" t="s">
        <v>412</v>
      </c>
      <c r="AZ142" s="17"/>
      <c r="BA142" s="17"/>
      <c r="BB142" s="17"/>
      <c r="BC142" s="17"/>
      <c r="BD142" s="17"/>
      <c r="BE142" s="17"/>
      <c r="BF142" s="17"/>
      <c r="BG142" s="17"/>
      <c r="BH142" s="17"/>
      <c r="BI142" s="18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</row>
    <row r="143" spans="1:78" ht="30" customHeight="1" x14ac:dyDescent="0.25">
      <c r="A143" s="163" t="s">
        <v>2364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  <c r="AT143" s="153"/>
      <c r="AU143" s="153"/>
      <c r="AV143" s="153"/>
      <c r="AW143" s="153"/>
      <c r="AX143" s="153"/>
      <c r="AY143" s="153"/>
      <c r="AZ143" s="153"/>
      <c r="BA143" s="153"/>
      <c r="BB143" s="153"/>
      <c r="BC143" s="153"/>
      <c r="BD143" s="153"/>
      <c r="BE143" s="153"/>
      <c r="BF143" s="153"/>
      <c r="BG143" s="153"/>
      <c r="BH143" s="153"/>
      <c r="BI143" s="153"/>
      <c r="BJ143" s="153"/>
      <c r="BK143" s="153"/>
      <c r="BL143" s="153"/>
      <c r="BM143" s="153"/>
      <c r="BN143" s="153"/>
      <c r="BO143" s="153"/>
      <c r="BP143" s="153"/>
      <c r="BQ143" s="153"/>
      <c r="BR143" s="153"/>
      <c r="BS143" s="153"/>
      <c r="BT143" s="153"/>
      <c r="BU143" s="153"/>
      <c r="BV143" s="153"/>
      <c r="BW143" s="153"/>
      <c r="BX143" s="153"/>
      <c r="BY143" s="17"/>
      <c r="BZ143" s="17"/>
    </row>
    <row r="144" spans="1:78" x14ac:dyDescent="0.25">
      <c r="A144" s="18" t="s">
        <v>1</v>
      </c>
      <c r="B144" s="18" t="s">
        <v>2</v>
      </c>
      <c r="C144" s="18" t="s">
        <v>3</v>
      </c>
      <c r="D144" s="19"/>
      <c r="E144" s="19"/>
      <c r="F144" s="18" t="s">
        <v>4</v>
      </c>
      <c r="G144" s="20" t="s">
        <v>5</v>
      </c>
      <c r="H144" s="21" t="s">
        <v>6</v>
      </c>
      <c r="I144" s="154" t="s">
        <v>7</v>
      </c>
      <c r="J144" s="155"/>
      <c r="K144" s="155"/>
      <c r="L144" s="155"/>
      <c r="M144" s="155"/>
      <c r="N144" s="155"/>
      <c r="O144" s="21" t="s">
        <v>8</v>
      </c>
      <c r="P144" s="21" t="s">
        <v>9</v>
      </c>
      <c r="Q144" s="22" t="s">
        <v>10</v>
      </c>
      <c r="R144" s="22" t="s">
        <v>11</v>
      </c>
      <c r="S144" s="21" t="s">
        <v>12</v>
      </c>
      <c r="T144" s="21" t="s">
        <v>13</v>
      </c>
      <c r="U144" s="21" t="s">
        <v>14</v>
      </c>
      <c r="V144" s="21" t="s">
        <v>15</v>
      </c>
      <c r="W144" s="23" t="s">
        <v>16</v>
      </c>
      <c r="X144" s="21" t="s">
        <v>17</v>
      </c>
      <c r="Y144" s="21" t="s">
        <v>18</v>
      </c>
      <c r="Z144" s="21" t="s">
        <v>19</v>
      </c>
      <c r="AA144" s="21" t="s">
        <v>20</v>
      </c>
      <c r="AB144" s="21" t="s">
        <v>21</v>
      </c>
      <c r="AC144" s="21" t="s">
        <v>22</v>
      </c>
      <c r="AD144" s="21" t="s">
        <v>23</v>
      </c>
      <c r="AE144" s="21" t="s">
        <v>24</v>
      </c>
      <c r="AF144" s="21" t="s">
        <v>25</v>
      </c>
      <c r="AG144" s="21" t="s">
        <v>26</v>
      </c>
      <c r="AH144" s="21" t="s">
        <v>5</v>
      </c>
      <c r="AI144" s="21" t="s">
        <v>17</v>
      </c>
      <c r="AJ144" s="21" t="s">
        <v>27</v>
      </c>
      <c r="AK144" s="21" t="s">
        <v>28</v>
      </c>
      <c r="AL144" s="21" t="s">
        <v>29</v>
      </c>
      <c r="AM144" s="21" t="s">
        <v>17</v>
      </c>
      <c r="AN144" s="21" t="s">
        <v>30</v>
      </c>
      <c r="AO144" s="21" t="s">
        <v>31</v>
      </c>
      <c r="AP144" s="21" t="s">
        <v>32</v>
      </c>
      <c r="AQ144" s="21" t="s">
        <v>33</v>
      </c>
      <c r="AR144" s="21" t="s">
        <v>34</v>
      </c>
      <c r="AS144" s="21" t="s">
        <v>35</v>
      </c>
      <c r="AT144" s="21" t="s">
        <v>36</v>
      </c>
      <c r="AU144" s="21" t="s">
        <v>37</v>
      </c>
      <c r="AV144" s="21" t="s">
        <v>38</v>
      </c>
      <c r="AW144" s="21" t="s">
        <v>6</v>
      </c>
      <c r="AX144" s="21" t="s">
        <v>39</v>
      </c>
      <c r="AY144" s="21" t="s">
        <v>40</v>
      </c>
      <c r="AZ144" s="24" t="s">
        <v>41</v>
      </c>
      <c r="BA144" s="21" t="s">
        <v>42</v>
      </c>
      <c r="BB144" s="21" t="s">
        <v>43</v>
      </c>
      <c r="BC144" s="21" t="s">
        <v>44</v>
      </c>
      <c r="BD144" s="21" t="s">
        <v>45</v>
      </c>
      <c r="BE144" s="21" t="s">
        <v>46</v>
      </c>
      <c r="BF144" s="21" t="s">
        <v>47</v>
      </c>
      <c r="BG144" s="21" t="s">
        <v>48</v>
      </c>
      <c r="BH144" s="21" t="s">
        <v>49</v>
      </c>
      <c r="BI144" s="186"/>
      <c r="BJ144" s="25"/>
      <c r="BK144" s="25"/>
      <c r="BL144" s="25"/>
      <c r="BM144" s="25"/>
      <c r="BN144" s="25"/>
      <c r="BO144" s="25"/>
      <c r="BP144" s="21" t="s">
        <v>18</v>
      </c>
      <c r="BQ144" s="21" t="s">
        <v>31</v>
      </c>
      <c r="BR144" s="21" t="s">
        <v>50</v>
      </c>
      <c r="BS144" s="21" t="s">
        <v>51</v>
      </c>
      <c r="BT144" s="25"/>
      <c r="BU144" s="25"/>
      <c r="BV144" s="21" t="s">
        <v>24</v>
      </c>
      <c r="BW144" s="21" t="s">
        <v>16</v>
      </c>
      <c r="BX144" s="21" t="s">
        <v>52</v>
      </c>
      <c r="BY144" s="21" t="s">
        <v>53</v>
      </c>
      <c r="BZ144" s="21" t="s">
        <v>28</v>
      </c>
    </row>
    <row r="145" spans="1:78" ht="46.5" x14ac:dyDescent="0.25">
      <c r="A145" s="26" t="s">
        <v>2365</v>
      </c>
      <c r="B145" s="26" t="s">
        <v>55</v>
      </c>
      <c r="C145" s="27" t="s">
        <v>1690</v>
      </c>
      <c r="D145" s="28"/>
      <c r="E145" s="28"/>
      <c r="F145" s="58">
        <v>2000</v>
      </c>
      <c r="G145" s="30">
        <v>5</v>
      </c>
      <c r="H145" s="31" t="s">
        <v>6</v>
      </c>
      <c r="I145" s="70">
        <v>1</v>
      </c>
      <c r="J145" s="71">
        <v>0</v>
      </c>
      <c r="K145" s="32">
        <v>1</v>
      </c>
      <c r="L145" s="33">
        <v>0</v>
      </c>
      <c r="M145" s="32">
        <v>9</v>
      </c>
      <c r="N145" s="33">
        <v>11</v>
      </c>
      <c r="O145" s="29">
        <v>2.80000000000001</v>
      </c>
      <c r="P145" s="60">
        <v>0</v>
      </c>
      <c r="Q145" s="35">
        <v>444</v>
      </c>
      <c r="R145" s="35">
        <v>172</v>
      </c>
      <c r="S145" s="37">
        <v>0</v>
      </c>
      <c r="T145" s="61">
        <v>-11</v>
      </c>
      <c r="U145" s="29">
        <v>-0.80000000000000104</v>
      </c>
      <c r="V145" s="60">
        <v>-9.6000000000000103</v>
      </c>
      <c r="W145" s="39"/>
      <c r="X145" s="40">
        <v>104</v>
      </c>
      <c r="Y145" s="29">
        <v>126</v>
      </c>
      <c r="Z145" s="17"/>
      <c r="AA145" s="85" t="s">
        <v>119</v>
      </c>
      <c r="AB145" s="41" t="s">
        <v>32</v>
      </c>
      <c r="AC145" s="42" t="str">
        <f>"" &amp; IF(AND(S145&lt;=-1.5,NOT(ISBLANK(AQ145))),"Z","")</f>
        <v/>
      </c>
      <c r="AD145" s="43" t="str">
        <f>IF(AND(ISNUMBER(BD145),VALUE(BD145)&gt;=3,VALUE(T145)&gt;=-0.5),IF(AND(VALUE(Q145)&gt;=94,VALUE(Q145)&lt;444), IF(VALUE(P145)&gt;=2,"***","**"),"*"),"")</f>
        <v/>
      </c>
      <c r="AE145" s="44"/>
      <c r="AF145" s="45"/>
      <c r="AG145" s="63" t="str">
        <f>IF(OR(F145&lt;1401,F145&gt;=1600),IF(AND(OR(AB145="*",AB145="***",AB145="E*",AB145="E***"),P145&gt;=2,T145&gt;-2.1),IF(AND(ISNUMBER(BD145),VALUE(BD145)&gt;2),"**","*"),""),"")</f>
        <v/>
      </c>
      <c r="AH145" s="30">
        <v>5</v>
      </c>
      <c r="AI145" s="47">
        <v>104</v>
      </c>
      <c r="AJ145" s="48" t="str">
        <f>IF(AND(S145&gt;=2,T145&gt;=0),IF(AND(ISNUMBER(BD145),VALUE(BD145)&gt;=3),IF(LEN(AQ145)&gt;0,"***","**"),"*"),"")</f>
        <v/>
      </c>
      <c r="AK145" s="42" t="str">
        <f>IF(AND(S145&gt;=3,AND(OR(AND(I145&lt;=7,I145-K145&gt;=3),AND(K145&lt;=7,K145-M145&gt;=3)),N145&lt;=4)),6,IF(S145&gt;=3,"3T",IF(AND(OR(AND(I145&lt;=7,I145-K145&gt;=3),AND(K145&lt;=7,K145-M145&gt;=3)),N145&lt;=4),"3P","")))</f>
        <v/>
      </c>
      <c r="AL145" s="46" t="str">
        <f>IF(OR(K145-M145&gt;=5,T145&gt;4.9,AND(K145-M145&gt;=1,T145&gt;5)),IF(P145&lt;-3,"***",IF(P145&lt;0,"**","*")),"")</f>
        <v/>
      </c>
      <c r="AM145" s="40">
        <v>104</v>
      </c>
      <c r="AN145" s="49" t="str">
        <f>CONCATENATE(IF(AND(OR(M145=1,M145=2,M145=3,M145=4),Q145&gt;=97.5),"G",IF(OR(AND(N145&lt;=3,M145&lt;8,T145&gt;-1.6,Q145&gt;=95,Q145&lt;300),AND(OR(M145=1,M145=2,M145=3),Q145&lt;97.5)),"GR","")),"*")</f>
        <v>*</v>
      </c>
      <c r="AO145" s="29">
        <v>-1</v>
      </c>
      <c r="AP145" s="28"/>
      <c r="AQ145" s="28"/>
      <c r="AR145" s="28"/>
      <c r="AS145" s="28"/>
      <c r="AT145" s="50" t="str">
        <f>IF(LEN(AN145)&gt;0,IF(AL145="**","$",IF(AL145="***",IF(LEN(AQ145)&gt;0,"$$$","$$"), "")), "")</f>
        <v/>
      </c>
      <c r="AU145" s="48" t="str">
        <f>CONCATENATE(IF(LEN(AN145)&gt;0,IF(AND(AD145="**",AB145="*"),IF(LEN(AQ145)&gt;0,"$$$","$$"),IF(AJ145="***","$$$",IF(AND(AJ145="**",AB145="*"),"$$",IF(AND(OR(AD145="**",AD145="***"),LEN(AQ145)&gt;0),"$$","")))),IF(AND(OR(AD145="**",AD145="***"),LEN(AQ145)&gt;0),"$$","")),IF(AND(T145&lt;2,AQ145="#"),"#",""))</f>
        <v/>
      </c>
      <c r="AV145" s="48" t="str">
        <f>IF(LEN(AN145)&gt;0,IF(AG145="**","$$",IF(AG145="***","$$$",IF(AD145="***",IF(OR(AB145="***",LEN(AQ145)&gt;0),"$$$",""),""))),"")</f>
        <v/>
      </c>
      <c r="AW145" s="26" t="s">
        <v>6</v>
      </c>
      <c r="AX145" s="51">
        <v>75</v>
      </c>
      <c r="AY145" s="52">
        <v>1135</v>
      </c>
      <c r="AZ145" s="24" t="s">
        <v>945</v>
      </c>
      <c r="BA145" s="29">
        <v>53</v>
      </c>
      <c r="BB145" s="66">
        <v>53</v>
      </c>
      <c r="BC145" s="54" t="s">
        <v>1671</v>
      </c>
      <c r="BD145" s="29">
        <v>1</v>
      </c>
      <c r="BE145" s="55"/>
      <c r="BF145" s="55"/>
      <c r="BG145" s="55"/>
      <c r="BH145" s="55"/>
      <c r="BI145" s="187"/>
      <c r="BJ145" s="17"/>
      <c r="BK145" s="17"/>
      <c r="BL145" s="17"/>
      <c r="BM145" s="17"/>
      <c r="BN145" s="17"/>
      <c r="BO145" s="17"/>
      <c r="BP145" s="29">
        <v>126</v>
      </c>
      <c r="BQ145" s="29">
        <v>-1</v>
      </c>
      <c r="BR145" s="56">
        <v>107.3</v>
      </c>
      <c r="BS145" s="57" t="s">
        <v>126</v>
      </c>
      <c r="BT145" s="26"/>
      <c r="BU145" s="26"/>
      <c r="BV145" s="26"/>
      <c r="BW145" s="26"/>
      <c r="BX145" s="17"/>
      <c r="BY145" s="17"/>
      <c r="BZ145" s="49" t="str">
        <f>IF(AND(S145&gt;=3,AND(OR(AND(I145&lt;=7,I145-K145&gt;=3),AND(K145&lt;=7,K145-M145&gt;=3)),N145&lt;=4)),6,IF(S145&gt;=3,"3T",IF(AND(OR(AND(I145&lt;=7,I145-K145&gt;=3),AND(K145&lt;=7,K145-M145&gt;=3)),N145&lt;=4),"3P","")))</f>
        <v/>
      </c>
    </row>
    <row r="146" spans="1:78" ht="18" customHeight="1" x14ac:dyDescent="0.25">
      <c r="A146" s="162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55"/>
      <c r="BJ146" s="155"/>
      <c r="BK146" s="155"/>
      <c r="BL146" s="155"/>
      <c r="BM146" s="155"/>
      <c r="BN146" s="155"/>
      <c r="BO146" s="155"/>
      <c r="BP146" s="155"/>
      <c r="BQ146" s="155"/>
      <c r="BR146" s="155"/>
      <c r="BS146" s="155"/>
      <c r="BT146" s="155"/>
      <c r="BU146" s="155"/>
      <c r="BV146" s="155"/>
      <c r="BW146" s="155"/>
      <c r="BX146" s="155"/>
      <c r="BY146" s="17"/>
      <c r="BZ146" s="49"/>
    </row>
    <row r="147" spans="1:78" ht="46.5" x14ac:dyDescent="0.25">
      <c r="A147" s="26" t="s">
        <v>2365</v>
      </c>
      <c r="B147" s="26" t="s">
        <v>814</v>
      </c>
      <c r="C147" s="27" t="s">
        <v>862</v>
      </c>
      <c r="D147" s="28"/>
      <c r="E147" s="28"/>
      <c r="F147" s="29">
        <v>1600</v>
      </c>
      <c r="G147" s="30">
        <v>5</v>
      </c>
      <c r="H147" s="31" t="s">
        <v>6</v>
      </c>
      <c r="I147" s="70">
        <v>1</v>
      </c>
      <c r="J147" s="71">
        <v>0</v>
      </c>
      <c r="K147" s="32">
        <v>1</v>
      </c>
      <c r="L147" s="33">
        <v>0</v>
      </c>
      <c r="M147" s="32">
        <v>8</v>
      </c>
      <c r="N147" s="33">
        <v>4</v>
      </c>
      <c r="O147" s="29">
        <v>7.4500000000000099</v>
      </c>
      <c r="P147" s="60">
        <v>0</v>
      </c>
      <c r="Q147" s="35">
        <v>444</v>
      </c>
      <c r="R147" s="35">
        <v>172</v>
      </c>
      <c r="S147" s="37">
        <v>0</v>
      </c>
      <c r="T147" s="61">
        <v>-4.5</v>
      </c>
      <c r="U147" s="29">
        <v>-6.35</v>
      </c>
      <c r="V147" s="60">
        <v>-10.050000000000001</v>
      </c>
      <c r="W147" s="39" t="s">
        <v>79</v>
      </c>
      <c r="X147" s="62">
        <v>102</v>
      </c>
      <c r="Y147" s="29">
        <v>123</v>
      </c>
      <c r="Z147" s="87">
        <v>42</v>
      </c>
      <c r="AA147" s="85" t="s">
        <v>119</v>
      </c>
      <c r="AB147" s="41" t="s">
        <v>32</v>
      </c>
      <c r="AC147" s="42" t="str">
        <f>"" &amp; IF(AND(S147&lt;=-1.5,NOT(ISBLANK(AQ147))),"Z","")</f>
        <v/>
      </c>
      <c r="AD147" s="48" t="str">
        <f>IF(AND(ISNUMBER(BD147),VALUE(BD147)&gt;=3,VALUE(T147)&gt;=-0.5),IF(AND(VALUE(Q147)&gt;=94,VALUE(Q147)&lt;444), IF(VALUE(P147)&gt;=2,"***","**"),"*"),"")</f>
        <v/>
      </c>
      <c r="AE147" s="44"/>
      <c r="AF147" s="45"/>
      <c r="AG147" s="63" t="str">
        <f>IF(OR(F147&lt;1401,F147&gt;=1600),IF(AND(OR(AB147="*",AB147="***",AB147="E*",AB147="E***"),P147&gt;=2,T147&gt;-2.1),IF(AND(ISNUMBER(BD147),VALUE(BD147)&gt;2),"**","*"),""),"")</f>
        <v/>
      </c>
      <c r="AH147" s="30">
        <v>5</v>
      </c>
      <c r="AI147" s="62">
        <v>102</v>
      </c>
      <c r="AJ147" s="48" t="str">
        <f>IF(AND(S147&gt;=2,T147&gt;=0),IF(AND(ISNUMBER(BD147),VALUE(BD147)&gt;=3),IF(LEN(AQ147)&gt;0,"***","**"),"*"),"")</f>
        <v/>
      </c>
      <c r="AK147" s="42" t="str">
        <f>IF(AND(S147&gt;=3,AND(OR(AND(I147&lt;=7,I147-K147&gt;=3),AND(K147&lt;=7,K147-M147&gt;=3)),N147&lt;=4)),6,IF(S147&gt;=3,"3T",IF(AND(OR(AND(I147&lt;=7,I147-K147&gt;=3),AND(K147&lt;=7,K147-M147&gt;=3)),N147&lt;=4),"3P","")))</f>
        <v/>
      </c>
      <c r="AL147" s="63" t="str">
        <f>IF(OR(K147-M147&gt;=5,T147&gt;4.9,AND(K147-M147&gt;=1,T147&gt;5)),IF(P147&lt;-3,"***",IF(P147&lt;0,"**","*")),"")</f>
        <v/>
      </c>
      <c r="AM147" s="62">
        <v>102</v>
      </c>
      <c r="AN147" s="49" t="str">
        <f>IF(AND(OR(M147=1,M147=2,M147=3,M147=4),Q147&gt;=97.5),"G",IF(OR(AND(N147&lt;=3,M147&lt;8,T147&gt;-1.6,Q147&gt;=95,Q147&lt;300),AND(OR(M147=1,M147=2,M147=3),Q147&lt;97.5)),"GR",""))</f>
        <v/>
      </c>
      <c r="AO147" s="29">
        <v>-4</v>
      </c>
      <c r="AP147" s="28"/>
      <c r="AQ147" s="28"/>
      <c r="AR147" s="28"/>
      <c r="AS147" s="28"/>
      <c r="AT147" s="50" t="str">
        <f>IF(LEN(AN147)&gt;0,IF(AL147="**","$",IF(AL147="***",IF(LEN(AQ147)&gt;0,"$$$","$$"), "")), "")</f>
        <v/>
      </c>
      <c r="AU147" s="48" t="str">
        <f>CONCATENATE(IF(LEN(AN147)&gt;0,IF(AND(AD147="**",AB147="*"),IF(LEN(AQ147)&gt;0,"$$$","$$"),IF(AJ147="***","$$$",IF(AND(AJ147="**",AB147="*"),"$$",IF(AND(OR(AD147="**",AD147="***"),LEN(AQ147)&gt;0),"$$","")))),IF(AND(OR(AD147="**",AD147="***"),LEN(AQ147)&gt;0),"$$","")),IF(AND(T147&lt;2,AQ147="#"),"#",""))</f>
        <v/>
      </c>
      <c r="AV147" s="48" t="str">
        <f>IF(LEN(AN147)&gt;0,IF(AG147="**","$$",IF(AG147="***","$$$",IF(AD147="***",IF(OR(AB147="***",LEN(AQ147)&gt;0),"$$$",""),""))),"")</f>
        <v/>
      </c>
      <c r="AW147" s="26" t="s">
        <v>6</v>
      </c>
      <c r="AX147" s="51">
        <v>38</v>
      </c>
      <c r="AY147" s="65">
        <v>1133</v>
      </c>
      <c r="AZ147" s="24" t="s">
        <v>945</v>
      </c>
      <c r="BA147" s="29">
        <v>74</v>
      </c>
      <c r="BB147" s="53">
        <v>64</v>
      </c>
      <c r="BC147" s="54" t="s">
        <v>2366</v>
      </c>
      <c r="BD147" s="29">
        <v>1</v>
      </c>
      <c r="BE147" s="55"/>
      <c r="BF147" s="55"/>
      <c r="BG147" s="55"/>
      <c r="BH147" s="55"/>
      <c r="BI147" s="187"/>
      <c r="BJ147" s="17"/>
      <c r="BK147" s="17"/>
      <c r="BL147" s="17"/>
      <c r="BM147" s="17"/>
      <c r="BN147" s="17"/>
      <c r="BO147" s="17"/>
      <c r="BP147" s="29">
        <v>123</v>
      </c>
      <c r="BQ147" s="29">
        <v>-4</v>
      </c>
      <c r="BR147" s="56">
        <v>104.2</v>
      </c>
      <c r="BS147" s="57" t="s">
        <v>75</v>
      </c>
      <c r="BT147" s="26"/>
      <c r="BU147" s="26"/>
      <c r="BV147" s="26"/>
      <c r="BW147" s="26" t="s">
        <v>79</v>
      </c>
      <c r="BX147" s="17"/>
      <c r="BY147" s="17"/>
      <c r="BZ147" s="49" t="str">
        <f>IF(AND(S147&gt;=3,AND(OR(AND(I147&lt;=7,I147-K147&gt;=3),AND(K147&lt;=7,K147-M147&gt;=3)),N147&lt;=4)),6,IF(S147&gt;=3,"3T",IF(AND(OR(AND(I147&lt;=7,I147-K147&gt;=3),AND(K147&lt;=7,K147-M147&gt;=3)),N147&lt;=4),"3P","")))</f>
        <v/>
      </c>
    </row>
    <row r="148" spans="1:78" ht="46.5" x14ac:dyDescent="0.25">
      <c r="A148" s="26" t="s">
        <v>2365</v>
      </c>
      <c r="B148" s="26" t="s">
        <v>816</v>
      </c>
      <c r="C148" s="27" t="s">
        <v>156</v>
      </c>
      <c r="D148" s="28" t="s">
        <v>817</v>
      </c>
      <c r="E148" s="28"/>
      <c r="F148" s="58">
        <v>2000</v>
      </c>
      <c r="G148" s="30">
        <v>4</v>
      </c>
      <c r="H148" s="31" t="s">
        <v>818</v>
      </c>
      <c r="I148" s="70">
        <v>3</v>
      </c>
      <c r="J148" s="71">
        <v>1</v>
      </c>
      <c r="K148" s="32">
        <v>8</v>
      </c>
      <c r="L148" s="33">
        <v>4</v>
      </c>
      <c r="M148" s="32">
        <v>11</v>
      </c>
      <c r="N148" s="33">
        <v>38</v>
      </c>
      <c r="O148" s="29">
        <v>9.2499999999999698</v>
      </c>
      <c r="P148" s="60">
        <v>0</v>
      </c>
      <c r="Q148" s="35">
        <v>444</v>
      </c>
      <c r="R148" s="35">
        <v>172</v>
      </c>
      <c r="S148" s="37">
        <v>-3</v>
      </c>
      <c r="T148" s="61">
        <v>-34</v>
      </c>
      <c r="U148" s="29">
        <v>-8.9499999999999993</v>
      </c>
      <c r="V148" s="60">
        <v>-36.200000000000003</v>
      </c>
      <c r="W148" s="39"/>
      <c r="X148" s="40">
        <v>102</v>
      </c>
      <c r="Y148" s="29">
        <v>126</v>
      </c>
      <c r="Z148" s="29">
        <v>21</v>
      </c>
      <c r="AA148" s="26" t="s">
        <v>230</v>
      </c>
      <c r="AB148" s="41" t="s">
        <v>32</v>
      </c>
      <c r="AC148" s="42" t="str">
        <f>"" &amp; IF(AND(S148&lt;=-1.5,NOT(ISBLANK(AQ148))),"Z","")</f>
        <v/>
      </c>
      <c r="AD148" s="43" t="str">
        <f>IF(AND(ISNUMBER(BD148),VALUE(BD148)&gt;=3,VALUE(T148)&gt;=-0.5),IF(AND(VALUE(Q148)&gt;=94,VALUE(Q148)&lt;444), IF(VALUE(P148)&gt;=2,"***","**"),"*"),"")</f>
        <v/>
      </c>
      <c r="AE148" s="44"/>
      <c r="AF148" s="45"/>
      <c r="AG148" s="63" t="str">
        <f>IF(OR(F148&lt;1401,F148&gt;=1600),IF(AND(OR(AB148="*",AB148="***",AB148="E*",AB148="E***"),P148&gt;=2,T148&gt;-2.1),IF(AND(ISNUMBER(BD148),VALUE(BD148)&gt;2),"**","*"),""),"")</f>
        <v/>
      </c>
      <c r="AH148" s="30">
        <v>4</v>
      </c>
      <c r="AI148" s="47">
        <v>102</v>
      </c>
      <c r="AJ148" s="48" t="str">
        <f>IF(AND(S148&gt;=2,T148&gt;=0),IF(AND(ISNUMBER(BD148),VALUE(BD148)&gt;=3),IF(LEN(AQ148)&gt;0,"***","**"),"*"),"")</f>
        <v/>
      </c>
      <c r="AK148" s="42" t="str">
        <f>IF(AND(S148&gt;=3,AND(OR(AND(I148&lt;=7,I148-K148&gt;=3),AND(K148&lt;=7,K148-M148&gt;=3)),N148&lt;=4)),6,IF(S148&gt;=3,"3T",IF(AND(OR(AND(I148&lt;=7,I148-K148&gt;=3),AND(K148&lt;=7,K148-M148&gt;=3)),N148&lt;=4),"3P","")))</f>
        <v/>
      </c>
      <c r="AL148" s="46" t="str">
        <f>IF(OR(K148-M148&gt;=5,T148&gt;4.9,AND(K148-M148&gt;=1,T148&gt;5)),IF(P148&lt;-3,"***",IF(P148&lt;0,"**","*")),"")</f>
        <v/>
      </c>
      <c r="AM148" s="40">
        <v>102</v>
      </c>
      <c r="AN148" s="49" t="str">
        <f>CONCATENATE(IF(AND(OR(M148=1,M148=2,M148=3,M148=4),Q148&gt;=97.5),"G",IF(OR(AND(N148&lt;=3,M148&lt;8,T148&gt;-1.6,Q148&gt;=95,Q148&lt;300),AND(OR(M148=1,M148=2,M148=3),Q148&lt;97.5)),"GR","")),"*")</f>
        <v>*</v>
      </c>
      <c r="AO148" s="29">
        <v>-13</v>
      </c>
      <c r="AP148" s="28"/>
      <c r="AQ148" s="28"/>
      <c r="AR148" s="28"/>
      <c r="AS148" s="28"/>
      <c r="AT148" s="50" t="str">
        <f>IF(LEN(AN148)&gt;0,IF(AL148="**","$",IF(AL148="***",IF(LEN(AQ148)&gt;0,"$$$","$$"), "")), "")</f>
        <v/>
      </c>
      <c r="AU148" s="48" t="str">
        <f>CONCATENATE(IF(LEN(AN148)&gt;0,IF(AND(AD148="**",AB148="*"),IF(LEN(AQ148)&gt;0,"$$$","$$"),IF(AJ148="***","$$$",IF(AND(AJ148="**",AB148="*"),"$$",IF(AND(OR(AD148="**",AD148="***"),LEN(AQ148)&gt;0),"$$","")))),IF(AND(OR(AD148="**",AD148="***"),LEN(AQ148)&gt;0),"$$","")),IF(AND(T148&lt;2,AQ148="#"),"#",""))</f>
        <v/>
      </c>
      <c r="AV148" s="48" t="str">
        <f>IF(LEN(AN148)&gt;0,IF(AG148="**","$$",IF(AG148="***","$$$",IF(AD148="***",IF(OR(AB148="***",LEN(AQ148)&gt;0),"$$$",""),""))),"")</f>
        <v/>
      </c>
      <c r="AW148" s="26" t="s">
        <v>818</v>
      </c>
      <c r="AX148" s="64">
        <v>118</v>
      </c>
      <c r="AY148" s="79">
        <v>1143</v>
      </c>
      <c r="AZ148" s="24" t="s">
        <v>945</v>
      </c>
      <c r="BA148" s="29">
        <v>-0.5</v>
      </c>
      <c r="BB148" s="66">
        <v>-0.5</v>
      </c>
      <c r="BC148" s="54" t="s">
        <v>2367</v>
      </c>
      <c r="BD148" s="29">
        <v>3</v>
      </c>
      <c r="BE148" s="55"/>
      <c r="BF148" s="55"/>
      <c r="BG148" s="55"/>
      <c r="BH148" s="55"/>
      <c r="BI148" s="188" t="s">
        <v>2321</v>
      </c>
      <c r="BJ148" s="69" t="s">
        <v>2219</v>
      </c>
      <c r="BK148" s="68" t="s">
        <v>2301</v>
      </c>
      <c r="BL148" s="68" t="s">
        <v>2302</v>
      </c>
      <c r="BM148" s="68" t="s">
        <v>1687</v>
      </c>
      <c r="BN148" s="68" t="s">
        <v>2303</v>
      </c>
      <c r="BO148" s="17"/>
      <c r="BP148" s="29">
        <v>126</v>
      </c>
      <c r="BQ148" s="29">
        <v>-13</v>
      </c>
      <c r="BR148" s="56">
        <v>112.95</v>
      </c>
      <c r="BS148" s="57" t="s">
        <v>209</v>
      </c>
      <c r="BT148" s="26" t="s">
        <v>817</v>
      </c>
      <c r="BU148" s="26"/>
      <c r="BV148" s="26"/>
      <c r="BW148" s="26"/>
      <c r="BX148" s="17"/>
      <c r="BY148" s="17"/>
      <c r="BZ148" s="49" t="str">
        <f>IF(AND(S148&gt;=3,AND(OR(AND(I148&lt;=7,I148-K148&gt;=3),AND(K148&lt;=7,K148-M148&gt;=3)),N148&lt;=4)),6,IF(S148&gt;=3,"3T",IF(AND(OR(AND(I148&lt;=7,I148-K148&gt;=3),AND(K148&lt;=7,K148-M148&gt;=3)),N148&lt;=4),"3P","")))</f>
        <v/>
      </c>
    </row>
    <row r="149" spans="1:78" ht="20.100000000000001" customHeight="1" x14ac:dyDescent="0.25">
      <c r="A149" s="162"/>
      <c r="B149" s="155"/>
      <c r="C149" s="155"/>
      <c r="D149" s="155"/>
      <c r="E149" s="155"/>
      <c r="F149" s="155"/>
      <c r="G149" s="155"/>
      <c r="H149" s="155"/>
      <c r="I149" s="155"/>
      <c r="J149" s="155"/>
      <c r="K149" s="155"/>
      <c r="L149" s="155"/>
      <c r="M149" s="155"/>
      <c r="N149" s="155"/>
      <c r="O149" s="155"/>
      <c r="P149" s="155"/>
      <c r="Q149" s="155"/>
      <c r="R149" s="155"/>
      <c r="S149" s="155"/>
      <c r="T149" s="155"/>
      <c r="U149" s="155"/>
      <c r="V149" s="155"/>
      <c r="W149" s="155"/>
      <c r="X149" s="155"/>
      <c r="Y149" s="155"/>
      <c r="Z149" s="155"/>
      <c r="AA149" s="155"/>
      <c r="AB149" s="155"/>
      <c r="AC149" s="155"/>
      <c r="AD149" s="155"/>
      <c r="AE149" s="155"/>
      <c r="AF149" s="155"/>
      <c r="AG149" s="155"/>
      <c r="AH149" s="155"/>
      <c r="AI149" s="155"/>
      <c r="AJ149" s="155"/>
      <c r="AK149" s="155"/>
      <c r="AL149" s="155"/>
      <c r="AM149" s="155"/>
      <c r="AN149" s="155"/>
      <c r="AO149" s="155"/>
      <c r="AP149" s="155"/>
      <c r="AQ149" s="155"/>
      <c r="AR149" s="155"/>
      <c r="AS149" s="155"/>
      <c r="AT149" s="155"/>
      <c r="AU149" s="155"/>
      <c r="AV149" s="155"/>
      <c r="AW149" s="155"/>
      <c r="AX149" s="155"/>
      <c r="AY149" s="155"/>
      <c r="AZ149" s="155"/>
      <c r="BA149" s="155"/>
      <c r="BB149" s="155"/>
      <c r="BC149" s="155"/>
      <c r="BD149" s="155"/>
      <c r="BE149" s="155"/>
      <c r="BF149" s="155"/>
      <c r="BG149" s="155"/>
      <c r="BH149" s="155"/>
      <c r="BI149" s="155"/>
      <c r="BJ149" s="155"/>
      <c r="BK149" s="155"/>
      <c r="BL149" s="155"/>
      <c r="BM149" s="155"/>
      <c r="BN149" s="155"/>
      <c r="BO149" s="155"/>
      <c r="BP149" s="155"/>
      <c r="BQ149" s="155"/>
      <c r="BR149" s="155"/>
      <c r="BS149" s="155"/>
      <c r="BT149" s="155"/>
      <c r="BU149" s="155"/>
      <c r="BV149" s="155"/>
      <c r="BW149" s="155"/>
      <c r="BX149" s="155"/>
      <c r="BY149" s="17"/>
      <c r="BZ149" s="49"/>
    </row>
    <row r="150" spans="1:78" ht="46.5" x14ac:dyDescent="0.25">
      <c r="A150" s="26" t="s">
        <v>2365</v>
      </c>
      <c r="B150" s="26" t="s">
        <v>109</v>
      </c>
      <c r="C150" s="27" t="s">
        <v>156</v>
      </c>
      <c r="D150" s="28"/>
      <c r="E150" s="28"/>
      <c r="F150" s="29">
        <v>1800</v>
      </c>
      <c r="G150" s="30">
        <v>8</v>
      </c>
      <c r="H150" s="31" t="s">
        <v>6</v>
      </c>
      <c r="I150" s="59">
        <v>2</v>
      </c>
      <c r="J150" s="33">
        <v>1</v>
      </c>
      <c r="K150" s="59">
        <v>2</v>
      </c>
      <c r="L150" s="33">
        <v>0</v>
      </c>
      <c r="M150" s="59">
        <v>8</v>
      </c>
      <c r="N150" s="33">
        <v>4</v>
      </c>
      <c r="O150" s="29">
        <v>-7.0999999999999703</v>
      </c>
      <c r="P150" s="37">
        <v>-7.3000000000000203</v>
      </c>
      <c r="Q150" s="35">
        <v>94.044402703135901</v>
      </c>
      <c r="R150" s="36">
        <v>7.2201351567926494E-2</v>
      </c>
      <c r="S150" s="37">
        <v>1</v>
      </c>
      <c r="T150" s="34">
        <v>-3.65</v>
      </c>
      <c r="U150" s="29">
        <v>2.0499999999999998</v>
      </c>
      <c r="V150" s="60">
        <v>-0.80000000000000104</v>
      </c>
      <c r="W150" s="39" t="s">
        <v>79</v>
      </c>
      <c r="X150" s="62">
        <v>102</v>
      </c>
      <c r="Y150" s="29">
        <v>120</v>
      </c>
      <c r="Z150" s="87">
        <v>56</v>
      </c>
      <c r="AA150" s="109" t="s">
        <v>119</v>
      </c>
      <c r="AB150" s="41" t="s">
        <v>32</v>
      </c>
      <c r="AC150" s="42" t="str">
        <f>"i" &amp; IF(AND(S150&lt;=-1.5,NOT(ISBLANK(AQ150))),"Z","")</f>
        <v>i</v>
      </c>
      <c r="AD150" s="48" t="str">
        <f>IF(AND(ISNUMBER(BD150),VALUE(BD150)&gt;=3,VALUE(T150)&gt;=-0.5),IF(AND(VALUE(Q150)&gt;=94,VALUE(Q150)&lt;444), IF(VALUE(P150)&gt;=2,"***","**"),"*"),"")</f>
        <v/>
      </c>
      <c r="AE150" s="44"/>
      <c r="AF150" s="45"/>
      <c r="AG150" s="63" t="str">
        <f>IF(OR(F150&lt;1401,F150&gt;=1600),IF(AND(OR(AB150="*",AB150="***",AB150="E*",AB150="E***"),P150&gt;=2,T150&gt;-2.1),IF(AND(ISNUMBER(BD150),VALUE(BD150)&gt;2),"**","*"),""),"")</f>
        <v/>
      </c>
      <c r="AH150" s="30">
        <v>8</v>
      </c>
      <c r="AI150" s="62">
        <v>102</v>
      </c>
      <c r="AJ150" s="48" t="str">
        <f>IF(AND(S150&gt;=2,T150&gt;=0),IF(AND(ISNUMBER(BD150),VALUE(BD150)&gt;=3),IF(LEN(AQ150)&gt;0,"***","**"),"*"),"")</f>
        <v/>
      </c>
      <c r="AK150" s="42" t="str">
        <f>IF(AND(S150&gt;=3,AND(OR(AND(I150&lt;=7,I150-K150&gt;=3),AND(K150&lt;=7,K150-M150&gt;=3)),N150&lt;=4)),6,IF(S150&gt;=3,"3T",IF(AND(OR(AND(I150&lt;=7,I150-K150&gt;=3),AND(K150&lt;=7,K150-M150&gt;=3)),N150&lt;=4),"3P","")))</f>
        <v/>
      </c>
      <c r="AL150" s="63" t="str">
        <f>IF(OR(K150-M150&gt;=5,T150&gt;4.9,AND(K150-M150&gt;=1,T150&gt;5)),IF(P150&lt;-3,"***",IF(P150&lt;0,"**","*")),"")</f>
        <v/>
      </c>
      <c r="AM150" s="62">
        <v>102</v>
      </c>
      <c r="AN150" s="49" t="str">
        <f>IF(AND(OR(M150=1,M150=2,M150=3,M150=4),Q150&gt;=97.5),"G",IF(OR(AND(N150&lt;=3,M150&lt;8,T150&gt;-1.6,Q150&gt;=95,Q150&lt;300),AND(OR(M150=1,M150=2,M150=3),Q150&lt;97.5)),"GR",""))</f>
        <v/>
      </c>
      <c r="AO150" s="29">
        <v>0</v>
      </c>
      <c r="AP150" s="28"/>
      <c r="AQ150" s="28"/>
      <c r="AR150" s="28"/>
      <c r="AS150" s="28"/>
      <c r="AT150" s="50" t="str">
        <f>IF(LEN(AN150)&gt;0,IF(AL150="**","$",IF(AL150="***",IF(LEN(AQ150)&gt;0,"$$$","$$"), "")), "")</f>
        <v/>
      </c>
      <c r="AU150" s="48" t="str">
        <f>CONCATENATE(IF(LEN(AN150)&gt;0,IF(AND(AD150="**",AB150="*"),IF(LEN(AQ150)&gt;0,"$$$","$$"),IF(AJ150="***","$$$",IF(AND(AJ150="**",AB150="*"),"$$",IF(AND(OR(AD150="**",AD150="***"),LEN(AQ150)&gt;0),"$$","")))),IF(AND(OR(AD150="**",AD150="***"),LEN(AQ150)&gt;0),"$$","")),IF(AND(T150&lt;2,AQ150="#"),"#",""))</f>
        <v/>
      </c>
      <c r="AV150" s="48" t="str">
        <f>IF(LEN(AN150)&gt;0,IF(AG150="**","$$",IF(AG150="***","$$$",IF(AD150="***",IF(OR(AB150="***",LEN(AQ150)&gt;0),"$$$",""),""))),"")</f>
        <v/>
      </c>
      <c r="AW150" s="26" t="s">
        <v>6</v>
      </c>
      <c r="AX150" s="74">
        <v>29</v>
      </c>
      <c r="AY150" s="65">
        <v>1135</v>
      </c>
      <c r="AZ150" s="24" t="s">
        <v>945</v>
      </c>
      <c r="BA150" s="29">
        <v>84.644402703135896</v>
      </c>
      <c r="BB150" s="53">
        <v>73.644402703135896</v>
      </c>
      <c r="BC150" s="54" t="s">
        <v>861</v>
      </c>
      <c r="BD150" s="29">
        <v>2</v>
      </c>
      <c r="BE150" s="55"/>
      <c r="BF150" s="55"/>
      <c r="BG150" s="55"/>
      <c r="BH150" s="55"/>
      <c r="BI150" s="188" t="s">
        <v>2342</v>
      </c>
      <c r="BJ150" s="69" t="s">
        <v>1662</v>
      </c>
      <c r="BK150" s="68" t="s">
        <v>1678</v>
      </c>
      <c r="BL150" s="68" t="s">
        <v>1687</v>
      </c>
      <c r="BM150" s="69" t="s">
        <v>1692</v>
      </c>
      <c r="BN150" s="68" t="s">
        <v>1796</v>
      </c>
      <c r="BO150" s="17"/>
      <c r="BP150" s="29">
        <v>120</v>
      </c>
      <c r="BQ150" s="29">
        <v>0</v>
      </c>
      <c r="BR150" s="56">
        <v>88.15</v>
      </c>
      <c r="BS150" s="57" t="s">
        <v>75</v>
      </c>
      <c r="BT150" s="26"/>
      <c r="BU150" s="26"/>
      <c r="BV150" s="26"/>
      <c r="BW150" s="26" t="s">
        <v>79</v>
      </c>
      <c r="BX150" s="17"/>
      <c r="BY150" s="17"/>
      <c r="BZ150" s="49" t="str">
        <f>IF(AND(S150&gt;=3,AND(OR(AND(I150&lt;=7,I150-K150&gt;=3),AND(K150&lt;=7,K150-M150&gt;=3)),N150&lt;=4)),6,IF(S150&gt;=3,"3T",IF(AND(OR(AND(I150&lt;=7,I150-K150&gt;=3),AND(K150&lt;=7,K150-M150&gt;=3)),N150&lt;=4),"3P","")))</f>
        <v/>
      </c>
    </row>
    <row r="151" spans="1:78" ht="46.5" x14ac:dyDescent="0.25">
      <c r="A151" s="26" t="s">
        <v>2365</v>
      </c>
      <c r="B151" s="26" t="s">
        <v>118</v>
      </c>
      <c r="C151" s="27" t="s">
        <v>860</v>
      </c>
      <c r="D151" s="28"/>
      <c r="E151" s="28"/>
      <c r="F151" s="29">
        <v>1600</v>
      </c>
      <c r="G151" s="30">
        <v>10</v>
      </c>
      <c r="H151" s="31" t="s">
        <v>6</v>
      </c>
      <c r="I151" s="59">
        <v>2</v>
      </c>
      <c r="J151" s="33">
        <v>0</v>
      </c>
      <c r="K151" s="70">
        <v>1</v>
      </c>
      <c r="L151" s="71">
        <v>0</v>
      </c>
      <c r="M151" s="59">
        <v>8</v>
      </c>
      <c r="N151" s="33">
        <v>8</v>
      </c>
      <c r="O151" s="29">
        <v>1.7000000000000199</v>
      </c>
      <c r="P151" s="37">
        <v>3.4666666666666401</v>
      </c>
      <c r="Q151" s="35">
        <v>92.255709833403799</v>
      </c>
      <c r="R151" s="36">
        <v>2.5278549167018798</v>
      </c>
      <c r="S151" s="37">
        <v>0</v>
      </c>
      <c r="T151" s="61">
        <v>-8</v>
      </c>
      <c r="U151" s="29">
        <v>-0.80000000000000104</v>
      </c>
      <c r="V151" s="60">
        <v>-7.2000000000000099</v>
      </c>
      <c r="W151" s="39" t="s">
        <v>79</v>
      </c>
      <c r="X151" s="40">
        <v>100</v>
      </c>
      <c r="Y151" s="29">
        <v>130</v>
      </c>
      <c r="Z151" s="29">
        <v>21</v>
      </c>
      <c r="AA151" s="77">
        <v>8</v>
      </c>
      <c r="AB151" s="41" t="s">
        <v>698</v>
      </c>
      <c r="AC151" s="42" t="str">
        <f>"" &amp; IF(AND(S151&lt;=-1.5,NOT(ISBLANK(AQ151))),"Z","")</f>
        <v/>
      </c>
      <c r="AD151" s="43" t="str">
        <f>IF(AND(ISNUMBER(BD151),VALUE(BD151)&gt;=3,VALUE(T151)&gt;=-0.5),IF(AND(VALUE(Q151)&gt;=94,VALUE(Q151)&lt;444), IF(VALUE(P151)&gt;=2,"***","**"),"*"),"")</f>
        <v/>
      </c>
      <c r="AE151" s="44"/>
      <c r="AF151" s="45"/>
      <c r="AG151" s="63" t="str">
        <f>IF(OR(F151&lt;1401,F151&gt;=1600),IF(AND(OR(AB151="*",AB151="***",AB151="E*",AB151="E***"),P151&gt;=2,T151&gt;-2.1),IF(AND(ISNUMBER(BD151),VALUE(BD151)&gt;2),"**","*"),""),"")</f>
        <v/>
      </c>
      <c r="AH151" s="30">
        <v>10</v>
      </c>
      <c r="AI151" s="47">
        <v>100</v>
      </c>
      <c r="AJ151" s="48" t="str">
        <f>IF(AND(S151&gt;=2,T151&gt;=0),IF(AND(ISNUMBER(BD151),VALUE(BD151)&gt;=3),IF(LEN(AQ151)&gt;0,"***","**"),"*"),"")</f>
        <v/>
      </c>
      <c r="AK151" s="42" t="str">
        <f>IF(AND(S151&gt;=3,AND(OR(AND(I151&lt;=7,I151-K151&gt;=3),AND(K151&lt;=7,K151-M151&gt;=3)),N151&lt;=4)),6,IF(S151&gt;=3,"3T",IF(AND(OR(AND(I151&lt;=7,I151-K151&gt;=3),AND(K151&lt;=7,K151-M151&gt;=3)),N151&lt;=4),"3P","")))</f>
        <v/>
      </c>
      <c r="AL151" s="46" t="str">
        <f>IF(OR(K151-M151&gt;=5,T151&gt;4.9,AND(K151-M151&gt;=1,T151&gt;5)),IF(P151&lt;-3,"***",IF(P151&lt;0,"**","*")),"")</f>
        <v/>
      </c>
      <c r="AM151" s="40">
        <v>100</v>
      </c>
      <c r="AN151" s="49" t="str">
        <f>CONCATENATE(IF(AND(OR(M151=1,M151=2,M151=3,M151=4),Q151&gt;=97.5),"G",IF(OR(AND(N151&lt;=3,M151&lt;8,T151&gt;-1.6,Q151&gt;=95,Q151&lt;300),AND(OR(M151=1,M151=2,M151=3),Q151&lt;97.5)),"GR","")),"*")</f>
        <v>*</v>
      </c>
      <c r="AO151" s="29">
        <v>-2</v>
      </c>
      <c r="AP151" s="28"/>
      <c r="AQ151" s="28"/>
      <c r="AR151" s="28"/>
      <c r="AS151" s="28"/>
      <c r="AT151" s="50" t="str">
        <f>IF(LEN(AN151)&gt;0,IF(AL151="**","$",IF(AL151="***",IF(LEN(AQ151)&gt;0,"$$$","$$"), "")), "")</f>
        <v/>
      </c>
      <c r="AU151" s="48" t="str">
        <f>CONCATENATE(IF(LEN(AN151)&gt;0,IF(AND(AD151="**",AB151="*"),IF(LEN(AQ151)&gt;0,"$$$","$$"),IF(AJ151="***","$$$",IF(AND(AJ151="**",AB151="*"),"$$",IF(AND(OR(AD151="**",AD151="***"),LEN(AQ151)&gt;0),"$$","")))),IF(AND(OR(AD151="**",AD151="***"),LEN(AQ151)&gt;0),"$$","")),IF(AND(T151&lt;2,AQ151="#"),"#",""))</f>
        <v/>
      </c>
      <c r="AV151" s="48" t="str">
        <f>IF(LEN(AN151)&gt;0,IF(AG151="**","$$",IF(AG151="***","$$$",IF(AD151="***",IF(OR(AB151="***",LEN(AQ151)&gt;0),"$$$",""),""))),"")</f>
        <v/>
      </c>
      <c r="AW151" s="26" t="s">
        <v>6</v>
      </c>
      <c r="AX151" s="51">
        <v>27</v>
      </c>
      <c r="AY151" s="79">
        <v>1143</v>
      </c>
      <c r="AZ151" s="24" t="s">
        <v>945</v>
      </c>
      <c r="BA151" s="29">
        <v>89.055709833403796</v>
      </c>
      <c r="BB151" s="134">
        <v>82.752376500070497</v>
      </c>
      <c r="BC151" s="54" t="s">
        <v>2368</v>
      </c>
      <c r="BD151" s="29">
        <v>2</v>
      </c>
      <c r="BE151" s="55"/>
      <c r="BF151" s="55"/>
      <c r="BG151" s="55"/>
      <c r="BH151" s="55"/>
      <c r="BI151" s="190" t="s">
        <v>2369</v>
      </c>
      <c r="BJ151" s="68" t="s">
        <v>1692</v>
      </c>
      <c r="BK151" s="68" t="s">
        <v>2259</v>
      </c>
      <c r="BL151" s="69" t="s">
        <v>1809</v>
      </c>
      <c r="BM151" s="68" t="s">
        <v>2240</v>
      </c>
      <c r="BN151" s="68" t="s">
        <v>1810</v>
      </c>
      <c r="BO151" s="17"/>
      <c r="BP151" s="29">
        <v>130</v>
      </c>
      <c r="BQ151" s="29">
        <v>-2</v>
      </c>
      <c r="BR151" s="56">
        <v>99.05</v>
      </c>
      <c r="BS151" s="76" t="s">
        <v>88</v>
      </c>
      <c r="BT151" s="26"/>
      <c r="BU151" s="26"/>
      <c r="BV151" s="26"/>
      <c r="BW151" s="26" t="s">
        <v>79</v>
      </c>
      <c r="BX151" s="17"/>
      <c r="BY151" s="17"/>
      <c r="BZ151" s="49" t="str">
        <f>IF(AND(S151&gt;=3,AND(OR(AND(I151&lt;=7,I151-K151&gt;=3),AND(K151&lt;=7,K151-M151&gt;=3)),N151&lt;=4)),6,IF(S151&gt;=3,"3T",IF(AND(OR(AND(I151&lt;=7,I151-K151&gt;=3),AND(K151&lt;=7,K151-M151&gt;=3)),N151&lt;=4),"3P","")))</f>
        <v/>
      </c>
    </row>
    <row r="152" spans="1:78" ht="26.1" customHeight="1" x14ac:dyDescent="0.25">
      <c r="A152" s="162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BI152" s="155"/>
      <c r="BJ152" s="155"/>
      <c r="BK152" s="155"/>
      <c r="BL152" s="155"/>
      <c r="BM152" s="155"/>
      <c r="BN152" s="155"/>
      <c r="BO152" s="155"/>
      <c r="BP152" s="155"/>
      <c r="BQ152" s="155"/>
      <c r="BR152" s="155"/>
      <c r="BS152" s="155"/>
      <c r="BT152" s="155"/>
      <c r="BU152" s="155"/>
      <c r="BV152" s="155"/>
      <c r="BW152" s="155"/>
      <c r="BX152" s="155"/>
      <c r="BY152" s="17"/>
      <c r="BZ152" s="49"/>
    </row>
    <row r="153" spans="1:78" ht="30" customHeight="1" x14ac:dyDescent="0.25">
      <c r="A153" s="175" t="s">
        <v>153</v>
      </c>
      <c r="B153" s="162"/>
      <c r="C153" s="162"/>
      <c r="D153" s="162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162"/>
      <c r="P153" s="162"/>
      <c r="Q153" s="162"/>
      <c r="R153" s="162"/>
      <c r="S153" s="162"/>
      <c r="T153" s="162"/>
      <c r="U153" s="162"/>
      <c r="V153" s="162"/>
      <c r="W153" s="162"/>
      <c r="X153" s="162"/>
      <c r="Y153" s="162"/>
      <c r="Z153" s="162"/>
      <c r="AA153" s="162"/>
      <c r="AB153" s="162"/>
      <c r="AC153" s="162"/>
      <c r="AD153" s="162"/>
      <c r="AE153" s="162"/>
      <c r="AF153" s="162"/>
      <c r="AG153" s="162"/>
      <c r="AH153" s="162"/>
      <c r="AI153" s="162"/>
      <c r="AJ153" s="162"/>
      <c r="AK153" s="162"/>
      <c r="AL153" s="162"/>
      <c r="AM153" s="162"/>
      <c r="AN153" s="162"/>
      <c r="AO153" s="162"/>
      <c r="AP153" s="162"/>
      <c r="AQ153" s="162"/>
      <c r="AR153" s="162"/>
      <c r="AS153" s="162"/>
      <c r="AT153" s="162"/>
      <c r="AU153" s="162"/>
      <c r="AV153" s="162"/>
      <c r="AW153" s="162"/>
      <c r="AX153" s="162"/>
      <c r="AY153" s="162"/>
      <c r="AZ153" s="162"/>
      <c r="BA153" s="162"/>
      <c r="BB153" s="162"/>
      <c r="BC153" s="162"/>
      <c r="BD153" s="162"/>
      <c r="BE153" s="162"/>
      <c r="BF153" s="162"/>
      <c r="BG153" s="162"/>
      <c r="BH153" s="162"/>
      <c r="BI153" s="162"/>
      <c r="BJ153" s="162"/>
      <c r="BK153" s="162"/>
      <c r="BL153" s="162"/>
      <c r="BM153" s="162"/>
      <c r="BN153" s="162"/>
      <c r="BO153" s="162"/>
      <c r="BP153" s="162"/>
      <c r="BQ153" s="162"/>
      <c r="BR153" s="162"/>
      <c r="BS153" s="162"/>
      <c r="BT153" s="162"/>
      <c r="BU153" s="162"/>
      <c r="BV153" s="162"/>
      <c r="BW153" s="162"/>
      <c r="BX153" s="162"/>
      <c r="BY153" s="17"/>
      <c r="BZ153" s="49"/>
    </row>
    <row r="154" spans="1:78" ht="46.5" x14ac:dyDescent="0.25">
      <c r="A154" s="26" t="s">
        <v>2365</v>
      </c>
      <c r="B154" s="26" t="s">
        <v>236</v>
      </c>
      <c r="C154" s="107" t="s">
        <v>836</v>
      </c>
      <c r="D154" s="28"/>
      <c r="E154" s="28"/>
      <c r="F154" s="29">
        <v>1650</v>
      </c>
      <c r="G154" s="30">
        <v>6</v>
      </c>
      <c r="H154" s="31" t="s">
        <v>229</v>
      </c>
      <c r="I154" s="32">
        <v>3</v>
      </c>
      <c r="J154" s="33">
        <v>2</v>
      </c>
      <c r="K154" s="32">
        <v>3</v>
      </c>
      <c r="L154" s="33">
        <v>1</v>
      </c>
      <c r="M154" s="32">
        <v>1</v>
      </c>
      <c r="N154" s="33">
        <v>0</v>
      </c>
      <c r="O154" s="29">
        <v>-0.70000000000000295</v>
      </c>
      <c r="P154" s="38">
        <v>1.2999999999999901</v>
      </c>
      <c r="Q154" s="36">
        <v>105.86715171244499</v>
      </c>
      <c r="R154" s="36">
        <v>2.93357585622232</v>
      </c>
      <c r="S154" s="37">
        <v>1</v>
      </c>
      <c r="T154" s="38">
        <v>1.25</v>
      </c>
      <c r="U154" s="29">
        <v>2.85</v>
      </c>
      <c r="V154" s="38">
        <v>3.85</v>
      </c>
      <c r="W154" s="39"/>
      <c r="X154" s="83">
        <v>96</v>
      </c>
      <c r="Y154" s="72">
        <v>131</v>
      </c>
      <c r="Z154" s="87">
        <v>84</v>
      </c>
      <c r="AA154" s="85" t="s">
        <v>252</v>
      </c>
      <c r="AB154" s="41" t="s">
        <v>101</v>
      </c>
      <c r="AC154" s="42" t="str">
        <f>"i" &amp; IF(AND(S154&lt;=-1.5,NOT(ISBLANK(AQ154))),"Z","")</f>
        <v>i</v>
      </c>
      <c r="AD154" s="43" t="str">
        <f>IF(AND(ISNUMBER(BD154),VALUE(BD154)&gt;=3,VALUE(T154)&gt;=-0.5),IF(AND(VALUE(Q154)&gt;=94,VALUE(Q154)&lt;444), IF(VALUE(P154)&gt;=2,"***","**"),"*"),"")</f>
        <v/>
      </c>
      <c r="AE154" s="44"/>
      <c r="AF154" s="45" t="s">
        <v>681</v>
      </c>
      <c r="AG154" s="46" t="str">
        <f>IF(OR(F154&lt;1401,F154&gt;=1600),IF(AND(OR(AB154="*",AB154="***",AB154="E*",AB154="E***"),P154&gt;=2,T154&gt;-2.1),IF(AND(ISNUMBER(BD154),VALUE(BD154)&gt;2),"**","*"),""),"")</f>
        <v/>
      </c>
      <c r="AH154" s="30">
        <v>6</v>
      </c>
      <c r="AI154" s="84">
        <v>96</v>
      </c>
      <c r="AJ154" s="48" t="str">
        <f>IF(AND(S154&gt;=2,T154&gt;=0),IF(AND(ISNUMBER(BD154),VALUE(BD154)&gt;=3),IF(LEN(AQ154)&gt;0,"***","**"),"*"),"")</f>
        <v/>
      </c>
      <c r="AK154" s="42" t="str">
        <f>IF(AND(S154&gt;=3,AND(OR(AND(I154&lt;=7,I154-K154&gt;=3),AND(K154&lt;=7,K154-M154&gt;=3)),N154&lt;=4)),6,IF(S154&gt;=3,"3T",IF(AND(OR(AND(I154&lt;=7,I154-K154&gt;=3),AND(K154&lt;=7,K154-M154&gt;=3)),N154&lt;=4),"3P","")))</f>
        <v/>
      </c>
      <c r="AL154" s="46" t="str">
        <f>IF(OR(K154-M154&gt;=5,T154&gt;4.9,AND(K154-M154&gt;=1,T154&gt;5)),IF(P154&lt;-3,"***",IF(P154&lt;0,"**","*")),"")</f>
        <v/>
      </c>
      <c r="AM154" s="83">
        <v>96</v>
      </c>
      <c r="AN154" s="78" t="str">
        <f>CONCATENATE(IF(AND(OR(M154=1,M154=2,M154=3,M154=4),Q154&gt;=97.5),"G",IF(OR(AND(N154&lt;=3,M154&lt;8,T154&gt;-1.6,Q154&gt;=95,Q154&lt;300),AND(OR(M154=1,M154=2,M154=3),Q154&lt;97.5)),"GR","")),"*")</f>
        <v>G*</v>
      </c>
      <c r="AO154" s="82">
        <v>1</v>
      </c>
      <c r="AP154" s="28" t="s">
        <v>32</v>
      </c>
      <c r="AQ154" s="28" t="s">
        <v>33</v>
      </c>
      <c r="AR154" s="28"/>
      <c r="AS154" s="28"/>
      <c r="AT154" s="50" t="str">
        <f>IF(LEN(AN154)&gt;0,IF(AL154="**","$",IF(AL154="***",IF(LEN(AQ154)&gt;0,"$$$","$$"), "")), "")</f>
        <v/>
      </c>
      <c r="AU154" s="48" t="str">
        <f>CONCATENATE(IF(LEN(AN154)&gt;0,IF(AND(AD154="**",AB154="*"),IF(LEN(AQ154)&gt;0,"$$$","$$"),IF(AJ154="***","$$$",IF(AND(AJ154="**",AB154="*"),"$$",IF(AND(OR(AD154="**",AD154="***"),LEN(AQ154)&gt;0),"$$","")))),IF(AND(OR(AD154="**",AD154="***"),LEN(AQ154)&gt;0),"$$","")),IF(AND(T154&lt;2,AQ154="#"),"#",""))</f>
        <v>#</v>
      </c>
      <c r="AV154" s="48" t="str">
        <f>IF(LEN(AN154)&gt;0,IF(AG154="**","$$",IF(AG154="***","$$$",IF(AD154="***",IF(OR(AB154="***",LEN(AQ154)&gt;0),"$$$",""),""))),"")</f>
        <v/>
      </c>
      <c r="AW154" s="26" t="s">
        <v>229</v>
      </c>
      <c r="AX154" s="51">
        <v>14</v>
      </c>
      <c r="AY154" s="52">
        <v>1127</v>
      </c>
      <c r="AZ154" s="24" t="s">
        <v>945</v>
      </c>
      <c r="BA154" s="29">
        <v>105.86715171244499</v>
      </c>
      <c r="BB154" s="98">
        <v>95.214485045778005</v>
      </c>
      <c r="BC154" s="54" t="s">
        <v>2370</v>
      </c>
      <c r="BD154" s="29">
        <v>1</v>
      </c>
      <c r="BE154" s="55"/>
      <c r="BF154" s="55"/>
      <c r="BG154" s="55"/>
      <c r="BH154" s="55"/>
      <c r="BI154" s="189" t="s">
        <v>2371</v>
      </c>
      <c r="BJ154" s="68" t="s">
        <v>2372</v>
      </c>
      <c r="BK154" s="69" t="s">
        <v>1921</v>
      </c>
      <c r="BL154" s="68" t="s">
        <v>2373</v>
      </c>
      <c r="BM154" s="69" t="s">
        <v>1713</v>
      </c>
      <c r="BN154" s="68"/>
      <c r="BO154" s="17"/>
      <c r="BP154" s="29">
        <v>131</v>
      </c>
      <c r="BQ154" s="82">
        <v>1</v>
      </c>
      <c r="BR154" s="56">
        <v>95.95</v>
      </c>
      <c r="BS154" s="76" t="s">
        <v>108</v>
      </c>
      <c r="BT154" s="26"/>
      <c r="BU154" s="26"/>
      <c r="BV154" s="26"/>
      <c r="BW154" s="26"/>
      <c r="BX154" s="17"/>
      <c r="BY154" s="17"/>
      <c r="BZ154" s="49" t="str">
        <f>IF(AND(S154&gt;=3,AND(OR(AND(I154&lt;=7,I154-K154&gt;=3),AND(K154&lt;=7,K154-M154&gt;=3)),N154&lt;=4)),6,IF(S154&gt;=3,"3T",IF(AND(OR(AND(I154&lt;=7,I154-K154&gt;=3),AND(K154&lt;=7,K154-M154&gt;=3)),N154&lt;=4),"3P","")))</f>
        <v/>
      </c>
    </row>
    <row r="155" spans="1:78" ht="30" customHeight="1" x14ac:dyDescent="0.25">
      <c r="A155" s="156" t="s">
        <v>152</v>
      </c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BI155" s="155"/>
      <c r="BJ155" s="155"/>
      <c r="BK155" s="155"/>
      <c r="BL155" s="155"/>
      <c r="BM155" s="155"/>
      <c r="BN155" s="155"/>
      <c r="BO155" s="155"/>
      <c r="BP155" s="155"/>
      <c r="BQ155" s="155"/>
      <c r="BR155" s="155"/>
      <c r="BS155" s="155"/>
      <c r="BT155" s="155"/>
      <c r="BU155" s="155"/>
      <c r="BV155" s="155"/>
      <c r="BW155" s="155"/>
      <c r="BX155" s="155"/>
      <c r="BY155" s="17"/>
      <c r="BZ155" s="49"/>
    </row>
    <row r="156" spans="1:78" ht="46.5" x14ac:dyDescent="0.25">
      <c r="A156" s="26" t="s">
        <v>2365</v>
      </c>
      <c r="B156" s="26" t="s">
        <v>373</v>
      </c>
      <c r="C156" s="27" t="s">
        <v>731</v>
      </c>
      <c r="D156" s="28"/>
      <c r="E156" s="28"/>
      <c r="F156" s="29">
        <v>1800</v>
      </c>
      <c r="G156" s="30">
        <v>10</v>
      </c>
      <c r="H156" s="31" t="s">
        <v>78</v>
      </c>
      <c r="I156" s="70">
        <v>3</v>
      </c>
      <c r="J156" s="71">
        <v>2</v>
      </c>
      <c r="K156" s="70">
        <v>3</v>
      </c>
      <c r="L156" s="71">
        <v>1</v>
      </c>
      <c r="M156" s="59">
        <v>4</v>
      </c>
      <c r="N156" s="33">
        <v>3</v>
      </c>
      <c r="O156" s="29">
        <v>3.3500000000000099</v>
      </c>
      <c r="P156" s="34">
        <v>2.7999999999999901</v>
      </c>
      <c r="Q156" s="35">
        <v>99.379211966719097</v>
      </c>
      <c r="R156" s="36">
        <v>1.8396059833595799</v>
      </c>
      <c r="S156" s="37">
        <v>1</v>
      </c>
      <c r="T156" s="61">
        <v>-2</v>
      </c>
      <c r="U156" s="29">
        <v>-1.5</v>
      </c>
      <c r="V156" s="29">
        <v>-3.05000000000001</v>
      </c>
      <c r="W156" s="39" t="s">
        <v>79</v>
      </c>
      <c r="X156" s="40">
        <v>105</v>
      </c>
      <c r="Y156" s="72">
        <v>121</v>
      </c>
      <c r="Z156" s="29">
        <v>28</v>
      </c>
      <c r="AA156" s="77">
        <v>8</v>
      </c>
      <c r="AB156" s="41" t="s">
        <v>32</v>
      </c>
      <c r="AC156" s="42" t="str">
        <f>"" &amp; IF(AND(S156&lt;=-1.5,NOT(ISBLANK(AQ156))),"Z","")</f>
        <v/>
      </c>
      <c r="AD156" s="43" t="str">
        <f>IF(AND(ISNUMBER(BD156),VALUE(BD156)&gt;=3,VALUE(T156)&gt;=-0.5),IF(AND(VALUE(Q156)&gt;=94,VALUE(Q156)&lt;444), IF(VALUE(P156)&gt;=2,"***","**"),"*"),"")</f>
        <v/>
      </c>
      <c r="AE156" s="44"/>
      <c r="AF156" s="45" t="s">
        <v>797</v>
      </c>
      <c r="AG156" s="63" t="str">
        <f>IF(OR(F156&lt;1401,F156&gt;=1600),IF(AND(OR(AB156="*",AB156="***",AB156="E*",AB156="E***"),P156&gt;=2,T156&gt;-2.1),IF(AND(ISNUMBER(BD156),VALUE(BD156)&gt;2),"**","*"),""),"")</f>
        <v>*</v>
      </c>
      <c r="AH156" s="30">
        <v>10</v>
      </c>
      <c r="AI156" s="47">
        <v>105</v>
      </c>
      <c r="AJ156" s="48" t="str">
        <f>IF(AND(S156&gt;=2,T156&gt;=0),IF(AND(ISNUMBER(BD156),VALUE(BD156)&gt;=3),IF(LEN(AQ156)&gt;0,"***","**"),"*"),"")</f>
        <v/>
      </c>
      <c r="AK156" s="42" t="str">
        <f>IF(AND(S156&gt;=3,AND(OR(AND(I156&lt;=7,I156-K156&gt;=3),AND(K156&lt;=7,K156-M156&gt;=3)),N156&lt;=4)),6,IF(S156&gt;=3,"3T",IF(AND(OR(AND(I156&lt;=7,I156-K156&gt;=3),AND(K156&lt;=7,K156-M156&gt;=3)),N156&lt;=4),"3P","")))</f>
        <v/>
      </c>
      <c r="AL156" s="46" t="str">
        <f>IF(OR(K156-M156&gt;=5,T156&gt;4.9,AND(K156-M156&gt;=1,T156&gt;5)),IF(P156&lt;-3,"***",IF(P156&lt;0,"**","*")),"")</f>
        <v/>
      </c>
      <c r="AM156" s="40">
        <v>105</v>
      </c>
      <c r="AN156" s="81" t="str">
        <f>IF(AND(OR(M156=1,M156=2,M156=3,M156=4),Q156&gt;=97.5),"G",IF(OR(AND(N156&lt;=3,M156&lt;8,T156&gt;-1.6,Q156&gt;=95,Q156&lt;300),AND(OR(M156=1,M156=2,M156=3),Q156&lt;97.5)),"GR",""))</f>
        <v>G</v>
      </c>
      <c r="AO156" s="29">
        <v>0</v>
      </c>
      <c r="AP156" s="28"/>
      <c r="AQ156" s="28"/>
      <c r="AR156" s="28"/>
      <c r="AS156" s="28"/>
      <c r="AT156" s="50" t="str">
        <f>IF(LEN(AN156)&gt;0,IF(AL156="**","$",IF(AL156="***",IF(LEN(AQ156)&gt;0,"$$$","$$"), "")), "")</f>
        <v/>
      </c>
      <c r="AU156" s="48" t="str">
        <f>CONCATENATE(IF(LEN(AN156)&gt;0,IF(AND(AD156="**",AB156="*"),IF(LEN(AQ156)&gt;0,"$$$","$$"),IF(AJ156="***","$$$",IF(AND(AJ156="**",AB156="*"),"$$",IF(AND(OR(AD156="**",AD156="***"),LEN(AQ156)&gt;0),"$$","")))),IF(AND(OR(AD156="**",AD156="***"),LEN(AQ156)&gt;0),"$$","")),IF(AND(T156&lt;2,AQ156="#"),"#",""))</f>
        <v/>
      </c>
      <c r="AV156" s="48" t="str">
        <f>IF(LEN(AN156)&gt;0,IF(AG156="**","$$",IF(AG156="***","$$$",IF(AD156="***",IF(OR(AB156="***",LEN(AQ156)&gt;0),"$$$",""),""))),"")</f>
        <v/>
      </c>
      <c r="AW156" s="26" t="s">
        <v>78</v>
      </c>
      <c r="AX156" s="51">
        <v>11</v>
      </c>
      <c r="AY156" s="52">
        <v>1126</v>
      </c>
      <c r="AZ156" s="24" t="s">
        <v>945</v>
      </c>
      <c r="BA156" s="29">
        <v>90.179211966719194</v>
      </c>
      <c r="BB156" s="134">
        <v>84.549878633385802</v>
      </c>
      <c r="BC156" s="54" t="s">
        <v>2374</v>
      </c>
      <c r="BD156" s="29">
        <v>2</v>
      </c>
      <c r="BE156" s="55"/>
      <c r="BF156" s="55"/>
      <c r="BG156" s="55"/>
      <c r="BH156" s="55"/>
      <c r="BI156" s="190" t="s">
        <v>2375</v>
      </c>
      <c r="BJ156" s="68" t="s">
        <v>1707</v>
      </c>
      <c r="BK156" s="68" t="s">
        <v>2265</v>
      </c>
      <c r="BL156" s="69" t="s">
        <v>1692</v>
      </c>
      <c r="BM156" s="68" t="s">
        <v>1686</v>
      </c>
      <c r="BN156" s="68"/>
      <c r="BO156" s="17"/>
      <c r="BP156" s="29">
        <v>121</v>
      </c>
      <c r="BQ156" s="29">
        <v>0</v>
      </c>
      <c r="BR156" s="56">
        <v>98.2</v>
      </c>
      <c r="BS156" s="76" t="s">
        <v>117</v>
      </c>
      <c r="BT156" s="26"/>
      <c r="BU156" s="26"/>
      <c r="BV156" s="26"/>
      <c r="BW156" s="26" t="s">
        <v>79</v>
      </c>
      <c r="BX156" s="17"/>
      <c r="BY156" s="17"/>
      <c r="BZ156" s="49" t="str">
        <f>IF(AND(S156&gt;=3,AND(OR(AND(I156&lt;=7,I156-K156&gt;=3),AND(K156&lt;=7,K156-M156&gt;=3)),N156&lt;=4)),6,IF(S156&gt;=3,"3T",IF(AND(OR(AND(I156&lt;=7,I156-K156&gt;=3),AND(K156&lt;=7,K156-M156&gt;=3)),N156&lt;=4),"3P","")))</f>
        <v/>
      </c>
    </row>
    <row r="157" spans="1:78" ht="46.5" x14ac:dyDescent="0.25">
      <c r="A157" s="26" t="s">
        <v>2365</v>
      </c>
      <c r="B157" s="26" t="s">
        <v>483</v>
      </c>
      <c r="C157" s="27" t="s">
        <v>862</v>
      </c>
      <c r="D157" s="28"/>
      <c r="E157" s="28"/>
      <c r="F157" s="58">
        <v>2000</v>
      </c>
      <c r="G157" s="30">
        <v>10</v>
      </c>
      <c r="H157" s="31" t="s">
        <v>6</v>
      </c>
      <c r="I157" s="70">
        <v>1</v>
      </c>
      <c r="J157" s="71">
        <v>0</v>
      </c>
      <c r="K157" s="59">
        <v>1</v>
      </c>
      <c r="L157" s="33">
        <v>0</v>
      </c>
      <c r="M157" s="59">
        <v>9</v>
      </c>
      <c r="N157" s="33">
        <v>11</v>
      </c>
      <c r="O157" s="29">
        <v>7.3499999999999899</v>
      </c>
      <c r="P157" s="60">
        <v>0</v>
      </c>
      <c r="Q157" s="35">
        <v>444</v>
      </c>
      <c r="R157" s="35">
        <v>172</v>
      </c>
      <c r="S157" s="37">
        <v>0</v>
      </c>
      <c r="T157" s="61">
        <v>-10.75</v>
      </c>
      <c r="U157" s="29">
        <v>-2.6</v>
      </c>
      <c r="V157" s="60">
        <v>-11.1</v>
      </c>
      <c r="W157" s="39"/>
      <c r="X157" s="40">
        <v>105</v>
      </c>
      <c r="Y157" s="29">
        <v>123</v>
      </c>
      <c r="Z157" s="29">
        <v>14</v>
      </c>
      <c r="AA157" s="85" t="s">
        <v>119</v>
      </c>
      <c r="AB157" s="41" t="s">
        <v>32</v>
      </c>
      <c r="AC157" s="42" t="str">
        <f>"" &amp; IF(AND(S157&lt;=-1.5,NOT(ISBLANK(AQ157))),"Z","")</f>
        <v/>
      </c>
      <c r="AD157" s="43" t="str">
        <f>IF(AND(ISNUMBER(BD157),VALUE(BD157)&gt;=3,VALUE(T157)&gt;=-0.5),IF(AND(VALUE(Q157)&gt;=94,VALUE(Q157)&lt;444), IF(VALUE(P157)&gt;=2,"***","**"),"*"),"")</f>
        <v/>
      </c>
      <c r="AE157" s="44"/>
      <c r="AF157" s="45"/>
      <c r="AG157" s="63" t="str">
        <f>IF(OR(F157&lt;1401,F157&gt;=1600),IF(AND(OR(AB157="*",AB157="***",AB157="E*",AB157="E***"),P157&gt;=2,T157&gt;-2.1),IF(AND(ISNUMBER(BD157),VALUE(BD157)&gt;2),"**","*"),""),"")</f>
        <v/>
      </c>
      <c r="AH157" s="30">
        <v>10</v>
      </c>
      <c r="AI157" s="47">
        <v>105</v>
      </c>
      <c r="AJ157" s="48" t="str">
        <f>IF(AND(S157&gt;=2,T157&gt;=0),IF(AND(ISNUMBER(BD157),VALUE(BD157)&gt;=3),IF(LEN(AQ157)&gt;0,"***","**"),"*"),"")</f>
        <v/>
      </c>
      <c r="AK157" s="42" t="str">
        <f>IF(AND(S157&gt;=3,AND(OR(AND(I157&lt;=7,I157-K157&gt;=3),AND(K157&lt;=7,K157-M157&gt;=3)),N157&lt;=4)),6,IF(S157&gt;=3,"3T",IF(AND(OR(AND(I157&lt;=7,I157-K157&gt;=3),AND(K157&lt;=7,K157-M157&gt;=3)),N157&lt;=4),"3P","")))</f>
        <v/>
      </c>
      <c r="AL157" s="46" t="str">
        <f>IF(OR(K157-M157&gt;=5,T157&gt;4.9,AND(K157-M157&gt;=1,T157&gt;5)),IF(P157&lt;-3,"***",IF(P157&lt;0,"**","*")),"")</f>
        <v/>
      </c>
      <c r="AM157" s="40">
        <v>105</v>
      </c>
      <c r="AN157" s="49" t="str">
        <f>CONCATENATE(IF(AND(OR(M157=1,M157=2,M157=3,M157=4),Q157&gt;=97.5),"G",IF(OR(AND(N157&lt;=3,M157&lt;8,T157&gt;-1.6,Q157&gt;=95,Q157&lt;300),AND(OR(M157=1,M157=2,M157=3),Q157&lt;97.5)),"GR","")),"*")</f>
        <v>*</v>
      </c>
      <c r="AO157" s="29">
        <v>-2</v>
      </c>
      <c r="AP157" s="28"/>
      <c r="AQ157" s="28"/>
      <c r="AR157" s="28"/>
      <c r="AS157" s="28"/>
      <c r="AT157" s="50" t="str">
        <f>IF(LEN(AN157)&gt;0,IF(AL157="**","$",IF(AL157="***",IF(LEN(AQ157)&gt;0,"$$$","$$"), "")), "")</f>
        <v/>
      </c>
      <c r="AU157" s="48" t="str">
        <f>CONCATENATE(IF(LEN(AN157)&gt;0,IF(AND(AD157="**",AB157="*"),IF(LEN(AQ157)&gt;0,"$$$","$$"),IF(AJ157="***","$$$",IF(AND(AJ157="**",AB157="*"),"$$",IF(AND(OR(AD157="**",AD157="***"),LEN(AQ157)&gt;0),"$$","")))),IF(AND(OR(AD157="**",AD157="***"),LEN(AQ157)&gt;0),"$$","")),IF(AND(T157&lt;2,AQ157="#"),"#",""))</f>
        <v/>
      </c>
      <c r="AV157" s="48" t="str">
        <f>IF(LEN(AN157)&gt;0,IF(AG157="**","$$",IF(AG157="***","$$$",IF(AD157="***",IF(OR(AB157="***",LEN(AQ157)&gt;0),"$$$",""),""))),"")</f>
        <v/>
      </c>
      <c r="AW157" s="26" t="s">
        <v>6</v>
      </c>
      <c r="AX157" s="64">
        <v>57</v>
      </c>
      <c r="AY157" s="52">
        <v>1128</v>
      </c>
      <c r="AZ157" s="24" t="s">
        <v>945</v>
      </c>
      <c r="BA157" s="29">
        <v>53.5</v>
      </c>
      <c r="BB157" s="66">
        <v>51.5</v>
      </c>
      <c r="BC157" s="54" t="s">
        <v>1671</v>
      </c>
      <c r="BD157" s="29">
        <v>1</v>
      </c>
      <c r="BE157" s="55"/>
      <c r="BF157" s="55"/>
      <c r="BG157" s="55"/>
      <c r="BH157" s="55"/>
      <c r="BI157" s="190" t="s">
        <v>2345</v>
      </c>
      <c r="BJ157" s="69" t="s">
        <v>2219</v>
      </c>
      <c r="BK157" s="68" t="s">
        <v>1712</v>
      </c>
      <c r="BL157" s="68" t="s">
        <v>1686</v>
      </c>
      <c r="BM157" s="68" t="s">
        <v>1707</v>
      </c>
      <c r="BN157" s="68" t="s">
        <v>2273</v>
      </c>
      <c r="BO157" s="17"/>
      <c r="BP157" s="29">
        <v>123</v>
      </c>
      <c r="BQ157" s="29">
        <v>-2</v>
      </c>
      <c r="BR157" s="56">
        <v>111.85</v>
      </c>
      <c r="BS157" s="57" t="s">
        <v>126</v>
      </c>
      <c r="BT157" s="26"/>
      <c r="BU157" s="26"/>
      <c r="BV157" s="26"/>
      <c r="BW157" s="26"/>
      <c r="BX157" s="17"/>
      <c r="BY157" s="17"/>
      <c r="BZ157" s="49" t="str">
        <f>IF(AND(S157&gt;=3,AND(OR(AND(I157&lt;=7,I157-K157&gt;=3),AND(K157&lt;=7,K157-M157&gt;=3)),N157&lt;=4)),6,IF(S157&gt;=3,"3T",IF(AND(OR(AND(I157&lt;=7,I157-K157&gt;=3),AND(K157&lt;=7,K157-M157&gt;=3)),N157&lt;=4),"3P","")))</f>
        <v/>
      </c>
    </row>
    <row r="158" spans="1:78" ht="18.95" customHeight="1" x14ac:dyDescent="0.25">
      <c r="A158" s="162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78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BI158" s="155"/>
      <c r="BJ158" s="155"/>
      <c r="BK158" s="155"/>
      <c r="BL158" s="155"/>
      <c r="BM158" s="155"/>
      <c r="BN158" s="155"/>
      <c r="BO158" s="155"/>
      <c r="BP158" s="155"/>
      <c r="BQ158" s="155"/>
      <c r="BR158" s="155"/>
      <c r="BS158" s="155"/>
      <c r="BT158" s="155"/>
      <c r="BU158" s="155"/>
      <c r="BV158" s="155"/>
      <c r="BW158" s="155"/>
      <c r="BX158" s="155"/>
      <c r="BY158" s="17"/>
      <c r="BZ158" s="49"/>
    </row>
    <row r="159" spans="1:78" ht="30" customHeight="1" x14ac:dyDescent="0.25">
      <c r="A159" s="175" t="s">
        <v>153</v>
      </c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  <c r="AD159" s="162"/>
      <c r="AE159" s="162"/>
      <c r="AF159" s="162"/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7"/>
      <c r="BZ159" s="49"/>
    </row>
    <row r="160" spans="1:78" ht="46.5" x14ac:dyDescent="0.25">
      <c r="A160" s="26" t="s">
        <v>2365</v>
      </c>
      <c r="B160" s="26" t="s">
        <v>416</v>
      </c>
      <c r="C160" s="107" t="s">
        <v>836</v>
      </c>
      <c r="D160" s="28"/>
      <c r="E160" s="28"/>
      <c r="F160" s="29">
        <v>1650</v>
      </c>
      <c r="G160" s="30">
        <v>5</v>
      </c>
      <c r="H160" s="31" t="s">
        <v>229</v>
      </c>
      <c r="I160" s="32">
        <v>2</v>
      </c>
      <c r="J160" s="33">
        <v>2</v>
      </c>
      <c r="K160" s="32">
        <v>4</v>
      </c>
      <c r="L160" s="33">
        <v>2</v>
      </c>
      <c r="M160" s="32">
        <v>1</v>
      </c>
      <c r="N160" s="33">
        <v>0</v>
      </c>
      <c r="O160" s="29">
        <v>-3.6500000000000199</v>
      </c>
      <c r="P160" s="29">
        <v>-0.37500000000001399</v>
      </c>
      <c r="Q160" s="36">
        <v>100.331413166285</v>
      </c>
      <c r="R160" s="36">
        <v>0.165706583142438</v>
      </c>
      <c r="S160" s="37">
        <v>0</v>
      </c>
      <c r="T160" s="38">
        <v>1.75</v>
      </c>
      <c r="U160" s="29">
        <v>2.5499999999999901</v>
      </c>
      <c r="V160" s="29">
        <v>3.95</v>
      </c>
      <c r="W160" s="39"/>
      <c r="X160" s="40">
        <v>105</v>
      </c>
      <c r="Y160" s="72">
        <v>135</v>
      </c>
      <c r="Z160" s="87">
        <v>49</v>
      </c>
      <c r="AA160" s="26" t="s">
        <v>252</v>
      </c>
      <c r="AB160" s="41" t="s">
        <v>101</v>
      </c>
      <c r="AC160" s="42" t="str">
        <f>"i" &amp; IF(AND(S160&lt;=-1.5,NOT(ISBLANK(AQ160))),"Z","")</f>
        <v>i</v>
      </c>
      <c r="AD160" s="43" t="str">
        <f>IF(AND(ISNUMBER(BD160),VALUE(BD160)&gt;=3,VALUE(T160)&gt;=-0.5),IF(AND(VALUE(Q160)&gt;=94,VALUE(Q160)&lt;444), IF(VALUE(P160)&gt;=2,"***","**"),"*"),"")</f>
        <v/>
      </c>
      <c r="AE160" s="44"/>
      <c r="AF160" s="45"/>
      <c r="AG160" s="46" t="str">
        <f>IF(OR(F160&lt;1401,F160&gt;=1600),IF(AND(OR(AB160="*",AB160="***",AB160="E*",AB160="E***"),P160&gt;=2,T160&gt;-2.1),IF(AND(ISNUMBER(BD160),VALUE(BD160)&gt;2),"**","*"),""),"")</f>
        <v/>
      </c>
      <c r="AH160" s="30">
        <v>5</v>
      </c>
      <c r="AI160" s="47">
        <v>105</v>
      </c>
      <c r="AJ160" s="48" t="str">
        <f>IF(AND(S160&gt;=2,T160&gt;=0),IF(AND(ISNUMBER(BD160),VALUE(BD160)&gt;=3),IF(LEN(AQ160)&gt;0,"***","**"),"*"),"")</f>
        <v/>
      </c>
      <c r="AK160" s="42" t="str">
        <f>IF(AND(S160&gt;=3,AND(OR(AND(I160&lt;=7,I160-K160&gt;=3),AND(K160&lt;=7,K160-M160&gt;=3)),N160&lt;=4)),6,IF(S160&gt;=3,"3T",IF(AND(OR(AND(I160&lt;=7,I160-K160&gt;=3),AND(K160&lt;=7,K160-M160&gt;=3)),N160&lt;=4),"3P","")))</f>
        <v>3P</v>
      </c>
      <c r="AL160" s="46" t="str">
        <f>IF(OR(K160-M160&gt;=5,T160&gt;4.9,AND(K160-M160&gt;=1,T160&gt;5)),IF(P160&lt;-3,"***",IF(P160&lt;0,"**","*")),"")</f>
        <v/>
      </c>
      <c r="AM160" s="40">
        <v>105</v>
      </c>
      <c r="AN160" s="135" t="str">
        <f>IF(AND(OR(M160=1,M160=2,M160=3,M160=4),Q160&gt;=97.5),"G",IF(OR(AND(N160&lt;=3,M160&lt;8,T160&gt;-1.6,Q160&gt;=95,Q160&lt;300),AND(OR(M160=1,M160=2,M160=3),Q160&lt;97.5)),"GR",""))</f>
        <v>G</v>
      </c>
      <c r="AO160" s="82">
        <v>1</v>
      </c>
      <c r="AP160" s="28" t="s">
        <v>32</v>
      </c>
      <c r="AQ160" s="28"/>
      <c r="AR160" s="28"/>
      <c r="AS160" s="28"/>
      <c r="AT160" s="50" t="str">
        <f>IF(LEN(AN160)&gt;0,IF(AL160="**","$",IF(AL160="***",IF(LEN(AQ160)&gt;0,"$$$","$$"), "")), "")</f>
        <v/>
      </c>
      <c r="AU160" s="48" t="str">
        <f>CONCATENATE(IF(LEN(AN160)&gt;0,IF(AND(AD160="**",AB160="*"),IF(LEN(AQ160)&gt;0,"$$$","$$"),IF(AJ160="***","$$$",IF(AND(AJ160="**",AB160="*"),"$$",IF(AND(OR(AD160="**",AD160="***"),LEN(AQ160)&gt;0),"$$","")))),IF(AND(OR(AD160="**",AD160="***"),LEN(AQ160)&gt;0),"$$","")),IF(AND(T160&lt;2,AQ160="#"),"#",""))</f>
        <v/>
      </c>
      <c r="AV160" s="48" t="str">
        <f>IF(LEN(AN160)&gt;0,IF(AG160="**","$$",IF(AG160="***","$$$",IF(AD160="***",IF(OR(AB160="***",LEN(AQ160)&gt;0),"$$$",""),""))),"")</f>
        <v/>
      </c>
      <c r="AW160" s="26" t="s">
        <v>229</v>
      </c>
      <c r="AX160" s="74">
        <v>2</v>
      </c>
      <c r="AY160" s="79">
        <v>1144</v>
      </c>
      <c r="AZ160" s="24" t="s">
        <v>945</v>
      </c>
      <c r="BA160" s="29">
        <v>100.331413166285</v>
      </c>
      <c r="BB160" s="136">
        <v>91.352746499618206</v>
      </c>
      <c r="BC160" s="54" t="s">
        <v>2376</v>
      </c>
      <c r="BD160" s="29">
        <v>1</v>
      </c>
      <c r="BE160" s="100">
        <v>26.923076923076898</v>
      </c>
      <c r="BF160" s="101">
        <v>56.153846153846203</v>
      </c>
      <c r="BG160" s="102">
        <v>130</v>
      </c>
      <c r="BH160" s="102">
        <v>130</v>
      </c>
      <c r="BI160" s="188" t="s">
        <v>2377</v>
      </c>
      <c r="BJ160" s="69" t="s">
        <v>855</v>
      </c>
      <c r="BK160" s="68" t="s">
        <v>742</v>
      </c>
      <c r="BL160" s="68" t="s">
        <v>2378</v>
      </c>
      <c r="BM160" s="69" t="s">
        <v>2379</v>
      </c>
      <c r="BN160" s="68"/>
      <c r="BO160" s="17"/>
      <c r="BP160" s="29">
        <v>135</v>
      </c>
      <c r="BQ160" s="82">
        <v>1</v>
      </c>
      <c r="BR160" s="56">
        <v>93.4</v>
      </c>
      <c r="BS160" s="76" t="s">
        <v>1002</v>
      </c>
      <c r="BT160" s="26"/>
      <c r="BU160" s="26"/>
      <c r="BV160" s="26"/>
      <c r="BW160" s="26"/>
      <c r="BX160" s="17"/>
      <c r="BY160" s="17"/>
      <c r="BZ160" s="49" t="str">
        <f>IF(AND(S160&gt;=3,AND(OR(AND(I160&lt;=7,I160-K160&gt;=3),AND(K160&lt;=7,K160-M160&gt;=3)),N160&lt;=4)),6,IF(S160&gt;=3,"3T",IF(AND(OR(AND(I160&lt;=7,I160-K160&gt;=3),AND(K160&lt;=7,K160-M160&gt;=3)),N160&lt;=4),"3P","")))</f>
        <v>3P</v>
      </c>
    </row>
    <row r="161" spans="1:78" ht="30" customHeight="1" x14ac:dyDescent="0.25">
      <c r="A161" s="156" t="s">
        <v>152</v>
      </c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BI161" s="155"/>
      <c r="BJ161" s="155"/>
      <c r="BK161" s="155"/>
      <c r="BL161" s="155"/>
      <c r="BM161" s="155"/>
      <c r="BN161" s="155"/>
      <c r="BO161" s="155"/>
      <c r="BP161" s="155"/>
      <c r="BQ161" s="155"/>
      <c r="BR161" s="155"/>
      <c r="BS161" s="155"/>
      <c r="BT161" s="155"/>
      <c r="BU161" s="155"/>
      <c r="BV161" s="155"/>
      <c r="BW161" s="155"/>
      <c r="BX161" s="155"/>
      <c r="BY161" s="17"/>
      <c r="BZ161" s="49"/>
    </row>
    <row r="162" spans="1:78" ht="46.5" x14ac:dyDescent="0.25">
      <c r="A162" s="26" t="s">
        <v>2365</v>
      </c>
      <c r="B162" s="112" t="s">
        <v>403</v>
      </c>
      <c r="C162" s="27" t="s">
        <v>862</v>
      </c>
      <c r="D162" s="28"/>
      <c r="E162" s="28"/>
      <c r="F162" s="29">
        <v>1800</v>
      </c>
      <c r="G162" s="30">
        <v>3</v>
      </c>
      <c r="H162" s="31" t="s">
        <v>6</v>
      </c>
      <c r="I162" s="70">
        <v>1</v>
      </c>
      <c r="J162" s="71">
        <v>0</v>
      </c>
      <c r="K162" s="70">
        <v>1</v>
      </c>
      <c r="L162" s="71">
        <v>0</v>
      </c>
      <c r="M162" s="32">
        <v>8</v>
      </c>
      <c r="N162" s="33">
        <v>4</v>
      </c>
      <c r="O162" s="29">
        <v>4.45</v>
      </c>
      <c r="P162" s="29">
        <v>6.6000000000000201</v>
      </c>
      <c r="Q162" s="35">
        <v>99.820100221265903</v>
      </c>
      <c r="R162" s="36">
        <v>3.0600501106329099</v>
      </c>
      <c r="S162" s="37">
        <v>0</v>
      </c>
      <c r="T162" s="61">
        <v>-4</v>
      </c>
      <c r="U162" s="29">
        <v>-2.3500000000000099</v>
      </c>
      <c r="V162" s="29">
        <v>-5.5000000000000098</v>
      </c>
      <c r="W162" s="39" t="s">
        <v>79</v>
      </c>
      <c r="X162" s="62">
        <v>111</v>
      </c>
      <c r="Y162" s="29">
        <v>131</v>
      </c>
      <c r="Z162" s="119">
        <v>26</v>
      </c>
      <c r="AA162" s="77">
        <v>8</v>
      </c>
      <c r="AB162" s="41" t="s">
        <v>698</v>
      </c>
      <c r="AC162" s="42" t="str">
        <f>"" &amp; IF(AND(S162&lt;=-1.5,NOT(ISBLANK(AQ162))),"Z","")</f>
        <v/>
      </c>
      <c r="AD162" s="48" t="str">
        <f>IF(AND(ISNUMBER(BD162),VALUE(BD162)&gt;=3,VALUE(T162)&gt;=-0.5),IF(AND(VALUE(Q162)&gt;=94,VALUE(Q162)&lt;444), IF(VALUE(P162)&gt;=2,"***","**"),"*"),"")</f>
        <v/>
      </c>
      <c r="AE162" s="44"/>
      <c r="AF162" s="45"/>
      <c r="AG162" s="63" t="str">
        <f>IF(OR(F162&lt;1401,F162&gt;=1600),IF(AND(OR(AB162="*",AB162="***",AB162="E*",AB162="E***"),P162&gt;=2,T162&gt;-2.1),IF(AND(ISNUMBER(BD162),VALUE(BD162)&gt;2),"**","*"),""),"")</f>
        <v/>
      </c>
      <c r="AH162" s="30">
        <v>3</v>
      </c>
      <c r="AI162" s="62">
        <v>111</v>
      </c>
      <c r="AJ162" s="48" t="str">
        <f>IF(AND(S162&gt;=2,T162&gt;=0),IF(AND(ISNUMBER(BD162),VALUE(BD162)&gt;=3),IF(LEN(AQ162)&gt;0,"***","**"),"*"),"")</f>
        <v/>
      </c>
      <c r="AK162" s="42" t="str">
        <f>IF(AND(S162&gt;=3,AND(OR(AND(I162&lt;=7,I162-K162&gt;=3),AND(K162&lt;=7,K162-M162&gt;=3)),N162&lt;=4)),6,IF(S162&gt;=3,"3T",IF(AND(OR(AND(I162&lt;=7,I162-K162&gt;=3),AND(K162&lt;=7,K162-M162&gt;=3)),N162&lt;=4),"3P","")))</f>
        <v/>
      </c>
      <c r="AL162" s="63" t="str">
        <f>IF(OR(K162-M162&gt;=5,T162&gt;4.9,AND(K162-M162&gt;=1,T162&gt;5)),IF(P162&lt;-3,"***",IF(P162&lt;0,"**","*")),"")</f>
        <v/>
      </c>
      <c r="AM162" s="62">
        <v>111</v>
      </c>
      <c r="AN162" s="49" t="str">
        <f>IF(AND(OR(M162=1,M162=2,M162=3,M162=4),Q162&gt;=97.5),"G",IF(OR(AND(N162&lt;=3,M162&lt;8,T162&gt;-1.6,Q162&gt;=95,Q162&lt;300),AND(OR(M162=1,M162=2,M162=3),Q162&lt;97.5)),"GR",""))</f>
        <v/>
      </c>
      <c r="AO162" s="29">
        <v>0</v>
      </c>
      <c r="AP162" s="28"/>
      <c r="AQ162" s="28"/>
      <c r="AR162" s="28"/>
      <c r="AS162" s="28"/>
      <c r="AT162" s="50" t="str">
        <f>IF(LEN(AN162)&gt;0,IF(AL162="**","$",IF(AL162="***",IF(LEN(AQ162)&gt;0,"$$$","$$"), "")), "")</f>
        <v/>
      </c>
      <c r="AU162" s="48" t="str">
        <f>CONCATENATE(IF(LEN(AN162)&gt;0,IF(AND(AD162="**",AB162="*"),IF(LEN(AQ162)&gt;0,"$$$","$$"),IF(AJ162="***","$$$",IF(AND(AJ162="**",AB162="*"),"$$",IF(AND(OR(AD162="**",AD162="***"),LEN(AQ162)&gt;0),"$$","")))),IF(AND(OR(AD162="**",AD162="***"),LEN(AQ162)&gt;0),"$$","")),IF(AND(T162&lt;2,AQ162="#"),"#",""))</f>
        <v/>
      </c>
      <c r="AV162" s="48" t="str">
        <f>IF(LEN(AN162)&gt;0,IF(AG162="**","$$",IF(AG162="***","$$$",IF(AD162="***",IF(OR(AB162="***",LEN(AQ162)&gt;0),"$$$",""),""))),"")</f>
        <v/>
      </c>
      <c r="AW162" s="26" t="s">
        <v>6</v>
      </c>
      <c r="AX162" s="64">
        <v>42</v>
      </c>
      <c r="AY162" s="65">
        <v>1147</v>
      </c>
      <c r="AZ162" s="24" t="s">
        <v>945</v>
      </c>
      <c r="BA162" s="29">
        <v>90</v>
      </c>
      <c r="BB162" s="134">
        <v>92.363333333333301</v>
      </c>
      <c r="BC162" s="54" t="s">
        <v>528</v>
      </c>
      <c r="BD162" s="29">
        <v>1</v>
      </c>
      <c r="BE162" s="55"/>
      <c r="BF162" s="55"/>
      <c r="BG162" s="55"/>
      <c r="BH162" s="55"/>
      <c r="BI162" s="190" t="s">
        <v>757</v>
      </c>
      <c r="BJ162" s="68" t="s">
        <v>1692</v>
      </c>
      <c r="BK162" s="68" t="s">
        <v>1922</v>
      </c>
      <c r="BL162" s="68" t="s">
        <v>1707</v>
      </c>
      <c r="BM162" s="68" t="s">
        <v>2273</v>
      </c>
      <c r="BN162" s="68" t="s">
        <v>2220</v>
      </c>
      <c r="BO162" s="17"/>
      <c r="BP162" s="29">
        <v>131</v>
      </c>
      <c r="BQ162" s="29">
        <v>0</v>
      </c>
      <c r="BR162" s="56">
        <v>100.7</v>
      </c>
      <c r="BS162" s="76" t="s">
        <v>108</v>
      </c>
      <c r="BT162" s="26"/>
      <c r="BU162" s="26"/>
      <c r="BV162" s="26"/>
      <c r="BW162" s="26" t="s">
        <v>79</v>
      </c>
      <c r="BX162" s="17"/>
      <c r="BY162" s="17"/>
      <c r="BZ162" s="49" t="str">
        <f>IF(AND(S162&gt;=3,AND(OR(AND(I162&lt;=7,I162-K162&gt;=3),AND(K162&lt;=7,K162-M162&gt;=3)),N162&lt;=4)),6,IF(S162&gt;=3,"3T",IF(AND(OR(AND(I162&lt;=7,I162-K162&gt;=3),AND(K162&lt;=7,K162-M162&gt;=3)),N162&lt;=4),"3P","")))</f>
        <v/>
      </c>
    </row>
    <row r="163" spans="1:78" ht="36" customHeight="1" x14ac:dyDescent="0.25">
      <c r="A163" s="17"/>
      <c r="B163" s="173" t="s">
        <v>2380</v>
      </c>
      <c r="C163" s="173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65" t="s">
        <v>444</v>
      </c>
      <c r="R163" s="165"/>
      <c r="S163" s="17"/>
      <c r="T163" s="90" t="s">
        <v>411</v>
      </c>
      <c r="U163" s="17"/>
      <c r="V163" s="17"/>
      <c r="W163" s="17"/>
      <c r="X163" s="91">
        <v>111</v>
      </c>
      <c r="Y163" s="113" t="s">
        <v>478</v>
      </c>
      <c r="Z163" s="119">
        <v>23</v>
      </c>
      <c r="AA163" s="104">
        <v>2</v>
      </c>
      <c r="AB163" s="17"/>
      <c r="AC163" s="17"/>
      <c r="AD163" s="17"/>
      <c r="AE163" s="17"/>
      <c r="AF163" s="17"/>
      <c r="AG163" s="17"/>
      <c r="AH163" s="17"/>
      <c r="AI163" s="91">
        <v>111</v>
      </c>
      <c r="AJ163" s="17"/>
      <c r="AK163" s="17"/>
      <c r="AL163" s="17"/>
      <c r="AM163" s="91">
        <v>111</v>
      </c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66">
        <v>23</v>
      </c>
      <c r="AY163" s="95">
        <v>1143</v>
      </c>
      <c r="AZ163" s="17"/>
      <c r="BA163" s="17"/>
      <c r="BB163" s="17"/>
      <c r="BC163" s="17"/>
      <c r="BD163" s="17"/>
      <c r="BE163" s="17"/>
      <c r="BF163" s="17"/>
      <c r="BG163" s="17"/>
      <c r="BH163" s="17"/>
      <c r="BI163" s="187"/>
      <c r="BJ163" s="17"/>
      <c r="BK163" s="17"/>
      <c r="BL163" s="17"/>
      <c r="BM163" s="17"/>
      <c r="BN163" s="17"/>
      <c r="BO163" s="17"/>
      <c r="BP163" s="113" t="s">
        <v>478</v>
      </c>
      <c r="BQ163" s="17"/>
      <c r="BR163" s="17"/>
      <c r="BS163" s="17"/>
      <c r="BT163" s="17"/>
      <c r="BU163" s="17"/>
      <c r="BV163" s="17"/>
      <c r="BW163" s="17"/>
      <c r="BX163" s="29">
        <v>0</v>
      </c>
      <c r="BY163" s="26" t="s">
        <v>149</v>
      </c>
      <c r="BZ163" s="17"/>
    </row>
    <row r="164" spans="1:78" x14ac:dyDescent="0.25">
      <c r="A164" s="17"/>
      <c r="B164" s="173"/>
      <c r="C164" s="173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68" t="s">
        <v>2381</v>
      </c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  <c r="AK164" s="168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67"/>
      <c r="AY164" s="105" t="s">
        <v>340</v>
      </c>
      <c r="AZ164" s="17"/>
      <c r="BA164" s="17"/>
      <c r="BB164" s="17"/>
      <c r="BC164" s="17"/>
      <c r="BD164" s="17"/>
      <c r="BE164" s="17"/>
      <c r="BF164" s="17"/>
      <c r="BG164" s="17"/>
      <c r="BH164" s="17"/>
      <c r="BI164" s="18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</row>
    <row r="165" spans="1:78" ht="30" customHeight="1" x14ac:dyDescent="0.25">
      <c r="A165" s="163" t="s">
        <v>2382</v>
      </c>
      <c r="B165" s="153"/>
      <c r="C165" s="153"/>
      <c r="D165" s="153"/>
      <c r="E165" s="153"/>
      <c r="F165" s="153"/>
      <c r="G165" s="153"/>
      <c r="H165" s="153"/>
      <c r="I165" s="153"/>
      <c r="J165" s="153"/>
      <c r="K165" s="153"/>
      <c r="L165" s="153"/>
      <c r="M165" s="153"/>
      <c r="N165" s="153"/>
      <c r="O165" s="153"/>
      <c r="P165" s="153"/>
      <c r="Q165" s="153"/>
      <c r="R165" s="153"/>
      <c r="S165" s="153"/>
      <c r="T165" s="153"/>
      <c r="U165" s="153"/>
      <c r="V165" s="153"/>
      <c r="W165" s="153"/>
      <c r="X165" s="153"/>
      <c r="Y165" s="153"/>
      <c r="Z165" s="153"/>
      <c r="AA165" s="153"/>
      <c r="AB165" s="153"/>
      <c r="AC165" s="153"/>
      <c r="AD165" s="153"/>
      <c r="AE165" s="153"/>
      <c r="AF165" s="153"/>
      <c r="AG165" s="153"/>
      <c r="AH165" s="153"/>
      <c r="AI165" s="153"/>
      <c r="AJ165" s="153"/>
      <c r="AK165" s="153"/>
      <c r="AL165" s="153"/>
      <c r="AM165" s="153"/>
      <c r="AN165" s="153"/>
      <c r="AO165" s="153"/>
      <c r="AP165" s="153"/>
      <c r="AQ165" s="153"/>
      <c r="AR165" s="153"/>
      <c r="AS165" s="153"/>
      <c r="AT165" s="153"/>
      <c r="AU165" s="153"/>
      <c r="AV165" s="153"/>
      <c r="AW165" s="153"/>
      <c r="AX165" s="153"/>
      <c r="AY165" s="153"/>
      <c r="AZ165" s="153"/>
      <c r="BA165" s="153"/>
      <c r="BB165" s="153"/>
      <c r="BC165" s="153"/>
      <c r="BD165" s="153"/>
      <c r="BE165" s="153"/>
      <c r="BF165" s="153"/>
      <c r="BG165" s="153"/>
      <c r="BH165" s="153"/>
      <c r="BI165" s="153"/>
      <c r="BJ165" s="153"/>
      <c r="BK165" s="153"/>
      <c r="BL165" s="153"/>
      <c r="BM165" s="153"/>
      <c r="BN165" s="153"/>
      <c r="BO165" s="153"/>
      <c r="BP165" s="153"/>
      <c r="BQ165" s="153"/>
      <c r="BR165" s="153"/>
      <c r="BS165" s="153"/>
      <c r="BT165" s="153"/>
      <c r="BU165" s="153"/>
      <c r="BV165" s="153"/>
      <c r="BW165" s="153"/>
      <c r="BX165" s="153"/>
      <c r="BY165" s="17"/>
      <c r="BZ165" s="17"/>
    </row>
    <row r="166" spans="1:78" x14ac:dyDescent="0.25">
      <c r="A166" s="18" t="s">
        <v>1</v>
      </c>
      <c r="B166" s="18" t="s">
        <v>2</v>
      </c>
      <c r="C166" s="18" t="s">
        <v>3</v>
      </c>
      <c r="D166" s="19"/>
      <c r="E166" s="19"/>
      <c r="F166" s="18" t="s">
        <v>4</v>
      </c>
      <c r="G166" s="20" t="s">
        <v>5</v>
      </c>
      <c r="H166" s="21" t="s">
        <v>6</v>
      </c>
      <c r="I166" s="154" t="s">
        <v>7</v>
      </c>
      <c r="J166" s="155"/>
      <c r="K166" s="155"/>
      <c r="L166" s="155"/>
      <c r="M166" s="155"/>
      <c r="N166" s="155"/>
      <c r="O166" s="21" t="s">
        <v>8</v>
      </c>
      <c r="P166" s="21" t="s">
        <v>9</v>
      </c>
      <c r="Q166" s="22" t="s">
        <v>10</v>
      </c>
      <c r="R166" s="22" t="s">
        <v>11</v>
      </c>
      <c r="S166" s="21" t="s">
        <v>12</v>
      </c>
      <c r="T166" s="21" t="s">
        <v>13</v>
      </c>
      <c r="U166" s="21" t="s">
        <v>14</v>
      </c>
      <c r="V166" s="21" t="s">
        <v>15</v>
      </c>
      <c r="W166" s="23" t="s">
        <v>16</v>
      </c>
      <c r="X166" s="21" t="s">
        <v>17</v>
      </c>
      <c r="Y166" s="21" t="s">
        <v>18</v>
      </c>
      <c r="Z166" s="21" t="s">
        <v>19</v>
      </c>
      <c r="AA166" s="21" t="s">
        <v>20</v>
      </c>
      <c r="AB166" s="21" t="s">
        <v>21</v>
      </c>
      <c r="AC166" s="21" t="s">
        <v>22</v>
      </c>
      <c r="AD166" s="21" t="s">
        <v>23</v>
      </c>
      <c r="AE166" s="21" t="s">
        <v>24</v>
      </c>
      <c r="AF166" s="21" t="s">
        <v>25</v>
      </c>
      <c r="AG166" s="21" t="s">
        <v>26</v>
      </c>
      <c r="AH166" s="21" t="s">
        <v>5</v>
      </c>
      <c r="AI166" s="21" t="s">
        <v>17</v>
      </c>
      <c r="AJ166" s="21" t="s">
        <v>27</v>
      </c>
      <c r="AK166" s="21" t="s">
        <v>28</v>
      </c>
      <c r="AL166" s="21" t="s">
        <v>29</v>
      </c>
      <c r="AM166" s="21" t="s">
        <v>17</v>
      </c>
      <c r="AN166" s="21" t="s">
        <v>30</v>
      </c>
      <c r="AO166" s="21" t="s">
        <v>31</v>
      </c>
      <c r="AP166" s="21" t="s">
        <v>32</v>
      </c>
      <c r="AQ166" s="21" t="s">
        <v>33</v>
      </c>
      <c r="AR166" s="21" t="s">
        <v>34</v>
      </c>
      <c r="AS166" s="21" t="s">
        <v>35</v>
      </c>
      <c r="AT166" s="21" t="s">
        <v>36</v>
      </c>
      <c r="AU166" s="21" t="s">
        <v>37</v>
      </c>
      <c r="AV166" s="21" t="s">
        <v>38</v>
      </c>
      <c r="AW166" s="21" t="s">
        <v>6</v>
      </c>
      <c r="AX166" s="21" t="s">
        <v>39</v>
      </c>
      <c r="AY166" s="21" t="s">
        <v>40</v>
      </c>
      <c r="AZ166" s="24" t="s">
        <v>41</v>
      </c>
      <c r="BA166" s="21" t="s">
        <v>42</v>
      </c>
      <c r="BB166" s="21" t="s">
        <v>43</v>
      </c>
      <c r="BC166" s="21" t="s">
        <v>44</v>
      </c>
      <c r="BD166" s="21" t="s">
        <v>45</v>
      </c>
      <c r="BE166" s="21" t="s">
        <v>46</v>
      </c>
      <c r="BF166" s="21" t="s">
        <v>47</v>
      </c>
      <c r="BG166" s="21" t="s">
        <v>48</v>
      </c>
      <c r="BH166" s="21" t="s">
        <v>49</v>
      </c>
      <c r="BI166" s="186"/>
      <c r="BJ166" s="25"/>
      <c r="BK166" s="25"/>
      <c r="BL166" s="25"/>
      <c r="BM166" s="25"/>
      <c r="BN166" s="25"/>
      <c r="BO166" s="25"/>
      <c r="BP166" s="21" t="s">
        <v>18</v>
      </c>
      <c r="BQ166" s="21" t="s">
        <v>31</v>
      </c>
      <c r="BR166" s="21" t="s">
        <v>50</v>
      </c>
      <c r="BS166" s="21" t="s">
        <v>51</v>
      </c>
      <c r="BT166" s="25"/>
      <c r="BU166" s="25"/>
      <c r="BV166" s="21" t="s">
        <v>24</v>
      </c>
      <c r="BW166" s="21" t="s">
        <v>16</v>
      </c>
      <c r="BX166" s="21" t="s">
        <v>52</v>
      </c>
      <c r="BY166" s="21" t="s">
        <v>53</v>
      </c>
      <c r="BZ166" s="21" t="s">
        <v>28</v>
      </c>
    </row>
    <row r="167" spans="1:78" ht="46.5" x14ac:dyDescent="0.25">
      <c r="A167" s="26" t="s">
        <v>2383</v>
      </c>
      <c r="B167" s="26" t="s">
        <v>2384</v>
      </c>
      <c r="C167" s="106" t="s">
        <v>717</v>
      </c>
      <c r="D167" s="28"/>
      <c r="E167" s="28"/>
      <c r="F167" s="29">
        <v>1650</v>
      </c>
      <c r="G167" s="30">
        <v>9</v>
      </c>
      <c r="H167" s="31" t="s">
        <v>6</v>
      </c>
      <c r="I167" s="59">
        <v>8</v>
      </c>
      <c r="J167" s="33">
        <v>5</v>
      </c>
      <c r="K167" s="59">
        <v>9</v>
      </c>
      <c r="L167" s="33">
        <v>5</v>
      </c>
      <c r="M167" s="59">
        <v>2</v>
      </c>
      <c r="N167" s="33">
        <v>0</v>
      </c>
      <c r="O167" s="29">
        <v>-3.0999999999999899</v>
      </c>
      <c r="P167" s="29">
        <v>-1.2874999999999801</v>
      </c>
      <c r="Q167" s="35">
        <v>99.047753569214095</v>
      </c>
      <c r="R167" s="35">
        <v>-0.126123215392937</v>
      </c>
      <c r="S167" s="37">
        <v>0</v>
      </c>
      <c r="T167" s="38">
        <v>4.6500000000000004</v>
      </c>
      <c r="U167" s="29">
        <v>-1.5</v>
      </c>
      <c r="V167" s="29">
        <v>1.95</v>
      </c>
      <c r="W167" s="39"/>
      <c r="X167" s="40">
        <v>78</v>
      </c>
      <c r="Y167" s="72">
        <v>135</v>
      </c>
      <c r="Z167" s="17"/>
      <c r="AA167" s="26" t="s">
        <v>57</v>
      </c>
      <c r="AB167" s="41" t="s">
        <v>58</v>
      </c>
      <c r="AC167" s="42" t="str">
        <f>"" &amp; IF(AND(S167&lt;=-1.5,NOT(ISBLANK(AQ167))),"Z","")</f>
        <v/>
      </c>
      <c r="AD167" s="43" t="str">
        <f>IF(AND(ISNUMBER(BD167),VALUE(BD167)&gt;=3,VALUE(T167)&gt;=-0.5),IF(AND(VALUE(Q167)&gt;=94,VALUE(Q167)&lt;444), IF(VALUE(P167)&gt;=2,"***","**"),"*"),"")</f>
        <v/>
      </c>
      <c r="AE167" s="48" t="str">
        <f>IF(AND(BD167&gt;2,OR(ISNUMBER(SEARCH("P",AA167)),ISNUMBER(SEARCH("EP",AA167)),ISNUMBER(SEARCH("E",AA167)))),"WP@",IF(BD167&gt;2,"W@",IF(OR(ISNUMBER(SEARCH("P",AA167)),ISNUMBER(SEARCH("EP",AA167)),ISNUMBER(SEARCH("E",AA167))),"P@","@")))</f>
        <v>@</v>
      </c>
      <c r="AF167" s="45"/>
      <c r="AG167" s="46" t="str">
        <f>IF(OR(F167&lt;1401,F167&gt;=1600),IF(AND(OR(AB167="*",AB167="***",AB167="E*",AB167="E***"),P167&gt;=2,T167&gt;-2.1),IF(AND(ISNUMBER(BD167),VALUE(BD167)&gt;2),"**","*"),""),"")</f>
        <v/>
      </c>
      <c r="AH167" s="30">
        <v>9</v>
      </c>
      <c r="AI167" s="47">
        <v>78</v>
      </c>
      <c r="AJ167" s="48" t="str">
        <f>IF(AND(S167&gt;=2,T167&gt;=0),IF(AND(ISNUMBER(BD167),VALUE(BD167)&gt;=3),IF(LEN(AQ167)&gt;0,"***","**"),"*"),"")</f>
        <v/>
      </c>
      <c r="AK167" s="42" t="str">
        <f>IF(AND(S167&gt;=3,AND(OR(AND(I167&lt;=7,I167-K167&gt;=3),AND(K167&lt;=7,K167-M167&gt;=3)),N167&lt;=4)),6,IF(S167&gt;=3,"3T",IF(AND(OR(AND(I167&lt;=7,I167-K167&gt;=3),AND(K167&lt;=7,K167-M167&gt;=3)),N167&lt;=4),"3P","")))</f>
        <v/>
      </c>
      <c r="AL167" s="46" t="str">
        <f>IF(OR(K167-M167&gt;=5,T167&gt;4.9,AND(K167-M167&gt;=1,T167&gt;5)),IF(P167&lt;-3,"***",IF(P167&lt;0,"**","*")),"")</f>
        <v>**</v>
      </c>
      <c r="AM167" s="40">
        <v>78</v>
      </c>
      <c r="AN167" s="49" t="str">
        <f>IF(AND(OR(M167=1,M167=2,M167=3,M167=4),Q167&gt;=97.5),"G",IF(OR(AND(N167&lt;=3,M167&lt;8,T167&gt;-1.6,Q167&gt;=95,Q167&lt;300),AND(OR(M167=1,M167=2,M167=3),Q167&lt;97.5)),"GR",""))</f>
        <v>G</v>
      </c>
      <c r="AO167" s="82">
        <v>1</v>
      </c>
      <c r="AP167" s="28"/>
      <c r="AQ167" s="28" t="s">
        <v>33</v>
      </c>
      <c r="AR167" s="28"/>
      <c r="AS167" s="28"/>
      <c r="AT167" s="50" t="str">
        <f>IF(LEN(AN167)&gt;0,IF(AL167="**","$",IF(AL167="***",IF(LEN(AQ167)&gt;0,"$$$","$$"), "")), "")</f>
        <v>$</v>
      </c>
      <c r="AU167" s="48" t="str">
        <f>CONCATENATE(IF(LEN(AN167)&gt;0,IF(AND(AD167="**",AB167="*"),IF(LEN(AQ167)&gt;0,"$$$","$$"),IF(AJ167="***","$$$",IF(AND(AJ167="**",AB167="*"),"$$",IF(AND(OR(AD167="**",AD167="***"),LEN(AQ167)&gt;0),"$$","")))),IF(AND(OR(AD167="**",AD167="***"),LEN(AQ167)&gt;0),"$$","")),IF(AND(T167&lt;2,AQ167="#"),"#",""))</f>
        <v/>
      </c>
      <c r="AV167" s="48" t="str">
        <f>IF(LEN(AN167)&gt;0,IF(AG167="**","$$",IF(AG167="***","$$$",IF(AD167="***",IF(OR(AB167="***",LEN(AQ167)&gt;0),"$$$",""),""))),"")</f>
        <v/>
      </c>
      <c r="AW167" s="26" t="s">
        <v>6</v>
      </c>
      <c r="AX167" s="51">
        <v>19</v>
      </c>
      <c r="AY167" s="79">
        <v>1075</v>
      </c>
      <c r="AZ167" s="24" t="s">
        <v>2385</v>
      </c>
      <c r="BA167" s="29">
        <v>95.547753569214095</v>
      </c>
      <c r="BB167" s="53">
        <v>91.111086902547498</v>
      </c>
      <c r="BC167" s="54" t="s">
        <v>2386</v>
      </c>
      <c r="BD167" s="29">
        <v>1</v>
      </c>
      <c r="BE167" s="55"/>
      <c r="BF167" s="55"/>
      <c r="BG167" s="55"/>
      <c r="BH167" s="55"/>
      <c r="BI167" s="187"/>
      <c r="BJ167" s="17"/>
      <c r="BK167" s="17"/>
      <c r="BL167" s="17"/>
      <c r="BM167" s="17"/>
      <c r="BN167" s="17"/>
      <c r="BO167" s="17"/>
      <c r="BP167" s="29">
        <v>135</v>
      </c>
      <c r="BQ167" s="82">
        <v>1</v>
      </c>
      <c r="BR167" s="56">
        <v>91.95</v>
      </c>
      <c r="BS167" s="57" t="s">
        <v>75</v>
      </c>
      <c r="BT167" s="26"/>
      <c r="BU167" s="26"/>
      <c r="BV167" s="49" t="str">
        <f>IF(AND(BD167&gt;2,OR(ISNUMBER(SEARCH("P",AA167)),ISNUMBER(SEARCH("EP",AA167)),ISNUMBER(SEARCH("E",AA167)))),"WP@",IF(BD167&gt;2,"W@",IF(OR(ISNUMBER(SEARCH("P",AA167)),ISNUMBER(SEARCH("EP",AA167)),ISNUMBER(SEARCH("E",AA167))),"P@","@")))</f>
        <v>@</v>
      </c>
      <c r="BW167" s="26"/>
      <c r="BX167" s="17"/>
      <c r="BY167" s="17"/>
      <c r="BZ167" s="49" t="str">
        <f>IF(AND(S167&gt;=3,AND(OR(AND(I167&lt;=7,I167-K167&gt;=3),AND(K167&lt;=7,K167-M167&gt;=3)),N167&lt;=4)),6,IF(S167&gt;=3,"3T",IF(AND(OR(AND(I167&lt;=7,I167-K167&gt;=3),AND(K167&lt;=7,K167-M167&gt;=3)),N167&lt;=4),"3P","")))</f>
        <v/>
      </c>
    </row>
    <row r="168" spans="1:78" ht="15.95" customHeight="1" x14ac:dyDescent="0.25">
      <c r="A168" s="162"/>
      <c r="B168" s="155"/>
      <c r="C168" s="155"/>
      <c r="D168" s="155"/>
      <c r="E168" s="155"/>
      <c r="F168" s="155"/>
      <c r="G168" s="155"/>
      <c r="H168" s="155"/>
      <c r="I168" s="155"/>
      <c r="J168" s="155"/>
      <c r="K168" s="155"/>
      <c r="L168" s="155"/>
      <c r="M168" s="155"/>
      <c r="N168" s="155"/>
      <c r="O168" s="155"/>
      <c r="P168" s="155"/>
      <c r="Q168" s="155"/>
      <c r="R168" s="155"/>
      <c r="S168" s="155"/>
      <c r="T168" s="155"/>
      <c r="U168" s="155"/>
      <c r="V168" s="155"/>
      <c r="W168" s="155"/>
      <c r="X168" s="155"/>
      <c r="Y168" s="155"/>
      <c r="Z168" s="155"/>
      <c r="AA168" s="155"/>
      <c r="AB168" s="155"/>
      <c r="AC168" s="155"/>
      <c r="AD168" s="155"/>
      <c r="AE168" s="155"/>
      <c r="AF168" s="155"/>
      <c r="AG168" s="155"/>
      <c r="AH168" s="155"/>
      <c r="AI168" s="155"/>
      <c r="AJ168" s="155"/>
      <c r="AK168" s="155"/>
      <c r="AL168" s="155"/>
      <c r="AM168" s="155"/>
      <c r="AN168" s="155"/>
      <c r="AO168" s="155"/>
      <c r="AP168" s="155"/>
      <c r="AQ168" s="155"/>
      <c r="AR168" s="155"/>
      <c r="AS168" s="155"/>
      <c r="AT168" s="155"/>
      <c r="AU168" s="155"/>
      <c r="AV168" s="155"/>
      <c r="AW168" s="155"/>
      <c r="AX168" s="155"/>
      <c r="AY168" s="155"/>
      <c r="AZ168" s="155"/>
      <c r="BA168" s="155"/>
      <c r="BB168" s="155"/>
      <c r="BC168" s="155"/>
      <c r="BD168" s="155"/>
      <c r="BE168" s="155"/>
      <c r="BF168" s="155"/>
      <c r="BG168" s="155"/>
      <c r="BH168" s="155"/>
      <c r="BI168" s="155"/>
      <c r="BJ168" s="155"/>
      <c r="BK168" s="155"/>
      <c r="BL168" s="155"/>
      <c r="BM168" s="155"/>
      <c r="BN168" s="155"/>
      <c r="BO168" s="155"/>
      <c r="BP168" s="155"/>
      <c r="BQ168" s="155"/>
      <c r="BR168" s="155"/>
      <c r="BS168" s="155"/>
      <c r="BT168" s="155"/>
      <c r="BU168" s="155"/>
      <c r="BV168" s="155"/>
      <c r="BW168" s="155"/>
      <c r="BX168" s="155"/>
      <c r="BY168" s="17"/>
      <c r="BZ168" s="49"/>
    </row>
    <row r="169" spans="1:78" ht="46.5" x14ac:dyDescent="0.25">
      <c r="A169" s="26" t="s">
        <v>2383</v>
      </c>
      <c r="B169" s="26" t="s">
        <v>992</v>
      </c>
      <c r="C169" s="106" t="s">
        <v>717</v>
      </c>
      <c r="D169" s="28"/>
      <c r="E169" s="28"/>
      <c r="F169" s="29">
        <v>1650</v>
      </c>
      <c r="G169" s="30">
        <v>1</v>
      </c>
      <c r="H169" s="31" t="s">
        <v>6</v>
      </c>
      <c r="I169" s="32">
        <v>7</v>
      </c>
      <c r="J169" s="33">
        <v>5</v>
      </c>
      <c r="K169" s="32">
        <v>8</v>
      </c>
      <c r="L169" s="33">
        <v>4</v>
      </c>
      <c r="M169" s="32">
        <v>10</v>
      </c>
      <c r="N169" s="33">
        <v>2</v>
      </c>
      <c r="O169" s="29">
        <v>-2.6500000000000101</v>
      </c>
      <c r="P169" s="34">
        <v>0.640000000000015</v>
      </c>
      <c r="Q169" s="35">
        <v>92.817873343569801</v>
      </c>
      <c r="R169" s="35">
        <v>-1.54106332821513</v>
      </c>
      <c r="S169" s="37">
        <v>1</v>
      </c>
      <c r="T169" s="38">
        <v>1.5</v>
      </c>
      <c r="U169" s="29">
        <v>-1.7</v>
      </c>
      <c r="V169" s="29">
        <v>-0.54999999999999705</v>
      </c>
      <c r="W169" s="39"/>
      <c r="X169" s="62">
        <v>79</v>
      </c>
      <c r="Y169" s="29">
        <v>134</v>
      </c>
      <c r="Z169" s="87">
        <v>35</v>
      </c>
      <c r="AA169" s="26" t="s">
        <v>80</v>
      </c>
      <c r="AB169" s="41" t="s">
        <v>65</v>
      </c>
      <c r="AC169" s="42" t="str">
        <f>"" &amp; IF(AND(S169&lt;=-1.5,NOT(ISBLANK(AQ169))),"Z","")</f>
        <v/>
      </c>
      <c r="AD169" s="48" t="str">
        <f t="shared" ref="AD169:AD174" si="0">IF(AND(ISNUMBER(BD169),VALUE(BD169)&gt;=3,VALUE(T169)&gt;=-0.5),IF(AND(VALUE(Q169)&gt;=94,VALUE(Q169)&lt;444), IF(VALUE(P169)&gt;=2,"***","**"),"*"),"")</f>
        <v/>
      </c>
      <c r="AE169" s="44"/>
      <c r="AF169" s="45" t="s">
        <v>2387</v>
      </c>
      <c r="AG169" s="46" t="str">
        <f t="shared" ref="AG169:AG174" si="1">IF(OR(F169&lt;1401,F169&gt;=1600),IF(AND(OR(AB169="*",AB169="***",AB169="E*",AB169="E***"),P169&gt;=2,T169&gt;-2.1),IF(AND(ISNUMBER(BD169),VALUE(BD169)&gt;2),"**","*"),""),"")</f>
        <v/>
      </c>
      <c r="AH169" s="30">
        <v>1</v>
      </c>
      <c r="AI169" s="62">
        <v>79</v>
      </c>
      <c r="AJ169" s="48" t="str">
        <f t="shared" ref="AJ169:AJ174" si="2">IF(AND(S169&gt;=2,T169&gt;=0),IF(AND(ISNUMBER(BD169),VALUE(BD169)&gt;=3),IF(LEN(AQ169)&gt;0,"***","**"),"*"),"")</f>
        <v/>
      </c>
      <c r="AK169" s="42" t="str">
        <f t="shared" ref="AK169:AK174" si="3">IF(AND(S169&gt;=3,AND(OR(AND(I169&lt;=7,I169-K169&gt;=3),AND(K169&lt;=7,K169-M169&gt;=3)),N169&lt;=4)),6,IF(S169&gt;=3,"3T",IF(AND(OR(AND(I169&lt;=7,I169-K169&gt;=3),AND(K169&lt;=7,K169-M169&gt;=3)),N169&lt;=4),"3P","")))</f>
        <v/>
      </c>
      <c r="AL169" s="63" t="str">
        <f t="shared" ref="AL169:AL174" si="4">IF(OR(K169-M169&gt;=5,T169&gt;4.9,AND(K169-M169&gt;=1,T169&gt;5)),IF(P169&lt;-3,"***",IF(P169&lt;0,"**","*")),"")</f>
        <v/>
      </c>
      <c r="AM169" s="62">
        <v>79</v>
      </c>
      <c r="AN169" s="49" t="str">
        <f>IF(AND(OR(M169=1,M169=2,M169=3,M169=4),Q169&gt;=97.5),"G",IF(OR(AND(N169&lt;=3,M169&lt;8,T169&gt;-1.6,Q169&gt;=95,Q169&lt;300),AND(OR(M169=1,M169=2,M169=3),Q169&lt;97.5)),"GR",""))</f>
        <v/>
      </c>
      <c r="AO169" s="29">
        <v>0</v>
      </c>
      <c r="AP169" s="28"/>
      <c r="AQ169" s="28"/>
      <c r="AR169" s="28"/>
      <c r="AS169" s="28" t="s">
        <v>66</v>
      </c>
      <c r="AT169" s="50" t="str">
        <f t="shared" ref="AT169:AT174" si="5">IF(LEN(AN169)&gt;0,IF(AL169="**","$",IF(AL169="***",IF(LEN(AQ169)&gt;0,"$$$","$$"), "")), "")</f>
        <v/>
      </c>
      <c r="AU169" s="48" t="str">
        <f t="shared" ref="AU169:AU174" si="6">CONCATENATE(IF(LEN(AN169)&gt;0,IF(AND(AD169="**",AB169="*"),IF(LEN(AQ169)&gt;0,"$$$","$$"),IF(AJ169="***","$$$",IF(AND(AJ169="**",AB169="*"),"$$",IF(AND(OR(AD169="**",AD169="***"),LEN(AQ169)&gt;0),"$$","")))),IF(AND(OR(AD169="**",AD169="***"),LEN(AQ169)&gt;0),"$$","")),IF(AND(T169&lt;2,AQ169="#"),"#",""))</f>
        <v/>
      </c>
      <c r="AV169" s="48" t="str">
        <f t="shared" ref="AV169:AV174" si="7">IF(LEN(AN169)&gt;0,IF(AG169="**","$$",IF(AG169="***","$$$",IF(AD169="***",IF(OR(AB169="***",LEN(AQ169)&gt;0),"$$$",""),""))),"")</f>
        <v/>
      </c>
      <c r="AW169" s="26" t="s">
        <v>6</v>
      </c>
      <c r="AX169" s="51">
        <v>14</v>
      </c>
      <c r="AY169" s="65">
        <v>1064</v>
      </c>
      <c r="AZ169" s="24" t="s">
        <v>2385</v>
      </c>
      <c r="BA169" s="29">
        <v>87.917873343569696</v>
      </c>
      <c r="BB169" s="53">
        <v>82.395206676903101</v>
      </c>
      <c r="BC169" s="54" t="s">
        <v>2388</v>
      </c>
      <c r="BD169" s="29">
        <v>1</v>
      </c>
      <c r="BE169" s="55"/>
      <c r="BF169" s="55"/>
      <c r="BG169" s="55"/>
      <c r="BH169" s="55"/>
      <c r="BI169" s="187"/>
      <c r="BJ169" s="17"/>
      <c r="BK169" s="17"/>
      <c r="BL169" s="17"/>
      <c r="BM169" s="17"/>
      <c r="BN169" s="17"/>
      <c r="BO169" s="17"/>
      <c r="BP169" s="29">
        <v>134</v>
      </c>
      <c r="BQ169" s="29">
        <v>0</v>
      </c>
      <c r="BR169" s="56">
        <v>92.8</v>
      </c>
      <c r="BS169" s="57" t="s">
        <v>126</v>
      </c>
      <c r="BT169" s="26"/>
      <c r="BU169" s="26"/>
      <c r="BV169" s="26"/>
      <c r="BW169" s="26"/>
      <c r="BX169" s="17"/>
      <c r="BY169" s="17"/>
      <c r="BZ169" s="49" t="str">
        <f t="shared" ref="BZ169:BZ174" si="8">IF(AND(S169&gt;=3,AND(OR(AND(I169&lt;=7,I169-K169&gt;=3),AND(K169&lt;=7,K169-M169&gt;=3)),N169&lt;=4)),6,IF(S169&gt;=3,"3T",IF(AND(OR(AND(I169&lt;=7,I169-K169&gt;=3),AND(K169&lt;=7,K169-M169&gt;=3)),N169&lt;=4),"3P","")))</f>
        <v/>
      </c>
    </row>
    <row r="170" spans="1:78" ht="46.5" x14ac:dyDescent="0.25">
      <c r="A170" s="26" t="s">
        <v>2383</v>
      </c>
      <c r="B170" s="26" t="s">
        <v>218</v>
      </c>
      <c r="C170" s="106" t="s">
        <v>827</v>
      </c>
      <c r="D170" s="28" t="s">
        <v>220</v>
      </c>
      <c r="E170" s="28"/>
      <c r="F170" s="29">
        <v>1650</v>
      </c>
      <c r="G170" s="30">
        <v>8</v>
      </c>
      <c r="H170" s="31" t="s">
        <v>221</v>
      </c>
      <c r="I170" s="70">
        <v>2</v>
      </c>
      <c r="J170" s="71">
        <v>1</v>
      </c>
      <c r="K170" s="59">
        <v>2</v>
      </c>
      <c r="L170" s="33">
        <v>1</v>
      </c>
      <c r="M170" s="59">
        <v>7</v>
      </c>
      <c r="N170" s="33">
        <v>7</v>
      </c>
      <c r="O170" s="29">
        <v>3.9500000000000299</v>
      </c>
      <c r="P170" s="37">
        <v>1.3624999999999901</v>
      </c>
      <c r="Q170" s="35">
        <v>91.677931335317297</v>
      </c>
      <c r="R170" s="36">
        <v>1.1889656676586899</v>
      </c>
      <c r="S170" s="37">
        <v>0</v>
      </c>
      <c r="T170" s="61">
        <v>-6</v>
      </c>
      <c r="U170" s="29">
        <v>-4.0499999999999901</v>
      </c>
      <c r="V170" s="60">
        <v>-8.7999999999999901</v>
      </c>
      <c r="W170" s="39" t="s">
        <v>79</v>
      </c>
      <c r="X170" s="40">
        <v>79</v>
      </c>
      <c r="Y170" s="29">
        <v>134</v>
      </c>
      <c r="Z170" s="29">
        <v>21</v>
      </c>
      <c r="AA170" s="85" t="s">
        <v>119</v>
      </c>
      <c r="AB170" s="41" t="s">
        <v>32</v>
      </c>
      <c r="AC170" s="42" t="str">
        <f>"" &amp; IF(AND(S170&lt;=-1.5,NOT(ISBLANK(AQ170))),"Z","")</f>
        <v/>
      </c>
      <c r="AD170" s="43" t="str">
        <f t="shared" si="0"/>
        <v/>
      </c>
      <c r="AE170" s="44"/>
      <c r="AF170" s="45"/>
      <c r="AG170" s="63" t="str">
        <f t="shared" si="1"/>
        <v/>
      </c>
      <c r="AH170" s="30">
        <v>8</v>
      </c>
      <c r="AI170" s="47">
        <v>79</v>
      </c>
      <c r="AJ170" s="48" t="str">
        <f t="shared" si="2"/>
        <v/>
      </c>
      <c r="AK170" s="42" t="str">
        <f t="shared" si="3"/>
        <v/>
      </c>
      <c r="AL170" s="46" t="str">
        <f t="shared" si="4"/>
        <v/>
      </c>
      <c r="AM170" s="40">
        <v>79</v>
      </c>
      <c r="AN170" s="49" t="str">
        <f>CONCATENATE(IF(AND(OR(M170=1,M170=2,M170=3,M170=4),Q170&gt;=97.5),"G",IF(OR(AND(N170&lt;=3,M170&lt;8,T170&gt;-1.6,Q170&gt;=95,Q170&lt;300),AND(OR(M170=1,M170=2,M170=3),Q170&lt;97.5)),"GR","")),"*")</f>
        <v>*</v>
      </c>
      <c r="AO170" s="29">
        <v>-2</v>
      </c>
      <c r="AP170" s="28"/>
      <c r="AQ170" s="28"/>
      <c r="AR170" s="28"/>
      <c r="AS170" s="28"/>
      <c r="AT170" s="50" t="str">
        <f t="shared" si="5"/>
        <v/>
      </c>
      <c r="AU170" s="48" t="str">
        <f t="shared" si="6"/>
        <v/>
      </c>
      <c r="AV170" s="48" t="str">
        <f t="shared" si="7"/>
        <v/>
      </c>
      <c r="AW170" s="26" t="s">
        <v>221</v>
      </c>
      <c r="AX170" s="64">
        <v>29</v>
      </c>
      <c r="AY170" s="52">
        <v>1064</v>
      </c>
      <c r="AZ170" s="24" t="s">
        <v>2385</v>
      </c>
      <c r="BA170" s="29">
        <v>84.877931335317399</v>
      </c>
      <c r="BB170" s="53">
        <v>80.387264668650701</v>
      </c>
      <c r="BC170" s="54" t="s">
        <v>2389</v>
      </c>
      <c r="BD170" s="29">
        <v>2</v>
      </c>
      <c r="BE170" s="55"/>
      <c r="BF170" s="55"/>
      <c r="BG170" s="55"/>
      <c r="BH170" s="55"/>
      <c r="BI170" s="187"/>
      <c r="BJ170" s="17"/>
      <c r="BK170" s="17"/>
      <c r="BL170" s="17"/>
      <c r="BM170" s="17"/>
      <c r="BN170" s="17"/>
      <c r="BO170" s="17"/>
      <c r="BP170" s="29">
        <v>134</v>
      </c>
      <c r="BQ170" s="29">
        <v>-2</v>
      </c>
      <c r="BR170" s="56">
        <v>102.6</v>
      </c>
      <c r="BS170" s="57" t="s">
        <v>61</v>
      </c>
      <c r="BT170" s="26" t="s">
        <v>220</v>
      </c>
      <c r="BU170" s="26"/>
      <c r="BV170" s="26"/>
      <c r="BW170" s="26" t="s">
        <v>79</v>
      </c>
      <c r="BX170" s="17"/>
      <c r="BY170" s="17"/>
      <c r="BZ170" s="49" t="str">
        <f t="shared" si="8"/>
        <v/>
      </c>
    </row>
    <row r="171" spans="1:78" ht="46.5" x14ac:dyDescent="0.25">
      <c r="A171" s="26" t="s">
        <v>2383</v>
      </c>
      <c r="B171" s="26" t="s">
        <v>995</v>
      </c>
      <c r="C171" s="106" t="s">
        <v>349</v>
      </c>
      <c r="D171" s="28"/>
      <c r="E171" s="28"/>
      <c r="F171" s="29">
        <v>1800</v>
      </c>
      <c r="G171" s="30">
        <v>4</v>
      </c>
      <c r="H171" s="31" t="s">
        <v>6</v>
      </c>
      <c r="I171" s="32">
        <v>3</v>
      </c>
      <c r="J171" s="33">
        <v>2</v>
      </c>
      <c r="K171" s="32">
        <v>3</v>
      </c>
      <c r="L171" s="33">
        <v>2</v>
      </c>
      <c r="M171" s="32">
        <v>2</v>
      </c>
      <c r="N171" s="33">
        <v>1</v>
      </c>
      <c r="O171" s="29">
        <v>0.20000000000003099</v>
      </c>
      <c r="P171" s="29">
        <v>1.3500000000000301</v>
      </c>
      <c r="Q171" s="36">
        <v>103.859775812633</v>
      </c>
      <c r="R171" s="36">
        <v>2.52988790631662</v>
      </c>
      <c r="S171" s="37">
        <v>0</v>
      </c>
      <c r="T171" s="38">
        <v>0.75</v>
      </c>
      <c r="U171" s="29">
        <v>0.15000000000000599</v>
      </c>
      <c r="V171" s="29">
        <v>0.74999999999999301</v>
      </c>
      <c r="W171" s="39"/>
      <c r="X171" s="40">
        <v>79</v>
      </c>
      <c r="Y171" s="72">
        <v>135</v>
      </c>
      <c r="Z171" s="29">
        <v>14</v>
      </c>
      <c r="AA171" s="85" t="s">
        <v>252</v>
      </c>
      <c r="AB171" s="41" t="s">
        <v>101</v>
      </c>
      <c r="AC171" s="42" t="str">
        <f>"i" &amp; IF(AND(S171&lt;=-1.5,NOT(ISBLANK(AQ171))),"Z","")</f>
        <v>i</v>
      </c>
      <c r="AD171" s="43" t="str">
        <f t="shared" si="0"/>
        <v/>
      </c>
      <c r="AE171" s="44"/>
      <c r="AF171" s="45"/>
      <c r="AG171" s="46" t="str">
        <f t="shared" si="1"/>
        <v/>
      </c>
      <c r="AH171" s="30">
        <v>4</v>
      </c>
      <c r="AI171" s="47">
        <v>79</v>
      </c>
      <c r="AJ171" s="48" t="str">
        <f t="shared" si="2"/>
        <v/>
      </c>
      <c r="AK171" s="42" t="str">
        <f t="shared" si="3"/>
        <v/>
      </c>
      <c r="AL171" s="46" t="str">
        <f t="shared" si="4"/>
        <v/>
      </c>
      <c r="AM171" s="40">
        <v>79</v>
      </c>
      <c r="AN171" s="108" t="str">
        <f>CONCATENATE(IF(AND(OR(M171=1,M171=2,M171=3,M171=4),Q171&gt;=97.5),"G",IF(OR(AND(N171&lt;=3,M171&lt;8,T171&gt;-1.6,Q171&gt;=95,Q171&lt;300),AND(OR(M171=1,M171=2,M171=3),Q171&lt;97.5)),"GR","")),"*")</f>
        <v>G*</v>
      </c>
      <c r="AO171" s="29">
        <v>0</v>
      </c>
      <c r="AP171" s="28"/>
      <c r="AQ171" s="28"/>
      <c r="AR171" s="28"/>
      <c r="AS171" s="28"/>
      <c r="AT171" s="50" t="str">
        <f t="shared" si="5"/>
        <v/>
      </c>
      <c r="AU171" s="48" t="str">
        <f t="shared" si="6"/>
        <v/>
      </c>
      <c r="AV171" s="48" t="str">
        <f t="shared" si="7"/>
        <v/>
      </c>
      <c r="AW171" s="26" t="s">
        <v>6</v>
      </c>
      <c r="AX171" s="51">
        <v>17</v>
      </c>
      <c r="AY171" s="52">
        <v>1062</v>
      </c>
      <c r="AZ171" s="24" t="s">
        <v>2385</v>
      </c>
      <c r="BA171" s="29">
        <v>94.559775812633205</v>
      </c>
      <c r="BB171" s="53">
        <v>95.605109145966594</v>
      </c>
      <c r="BC171" s="54" t="s">
        <v>83</v>
      </c>
      <c r="BD171" s="29">
        <v>1</v>
      </c>
      <c r="BE171" s="55"/>
      <c r="BF171" s="55"/>
      <c r="BG171" s="55"/>
      <c r="BH171" s="55"/>
      <c r="BI171" s="187"/>
      <c r="BJ171" s="17"/>
      <c r="BK171" s="17"/>
      <c r="BL171" s="17"/>
      <c r="BM171" s="17"/>
      <c r="BN171" s="17"/>
      <c r="BO171" s="17"/>
      <c r="BP171" s="29">
        <v>135</v>
      </c>
      <c r="BQ171" s="29">
        <v>0</v>
      </c>
      <c r="BR171" s="56">
        <v>98.75</v>
      </c>
      <c r="BS171" s="76" t="s">
        <v>108</v>
      </c>
      <c r="BT171" s="26"/>
      <c r="BU171" s="26"/>
      <c r="BV171" s="26"/>
      <c r="BW171" s="26"/>
      <c r="BX171" s="17"/>
      <c r="BY171" s="17"/>
      <c r="BZ171" s="49" t="str">
        <f t="shared" si="8"/>
        <v/>
      </c>
    </row>
    <row r="172" spans="1:78" ht="46.5" x14ac:dyDescent="0.25">
      <c r="A172" s="26" t="s">
        <v>2383</v>
      </c>
      <c r="B172" s="26" t="s">
        <v>99</v>
      </c>
      <c r="C172" s="27" t="s">
        <v>378</v>
      </c>
      <c r="D172" s="28"/>
      <c r="E172" s="28"/>
      <c r="F172" s="58">
        <v>2000</v>
      </c>
      <c r="G172" s="30">
        <v>10</v>
      </c>
      <c r="H172" s="31" t="s">
        <v>6</v>
      </c>
      <c r="I172" s="59">
        <v>3</v>
      </c>
      <c r="J172" s="33">
        <v>2</v>
      </c>
      <c r="K172" s="59">
        <v>3</v>
      </c>
      <c r="L172" s="33">
        <v>1</v>
      </c>
      <c r="M172" s="59">
        <v>5</v>
      </c>
      <c r="N172" s="33">
        <v>2</v>
      </c>
      <c r="O172" s="29">
        <v>-4.9999999999954498E-2</v>
      </c>
      <c r="P172" s="29">
        <v>0</v>
      </c>
      <c r="Q172" s="35">
        <v>444</v>
      </c>
      <c r="R172" s="35">
        <v>172</v>
      </c>
      <c r="S172" s="37">
        <v>0</v>
      </c>
      <c r="T172" s="61">
        <v>-1</v>
      </c>
      <c r="U172" s="29">
        <v>1.25</v>
      </c>
      <c r="V172" s="29">
        <v>0.50000000000000699</v>
      </c>
      <c r="W172" s="39"/>
      <c r="X172" s="62">
        <v>80</v>
      </c>
      <c r="Y172" s="29">
        <v>132</v>
      </c>
      <c r="Z172" s="29">
        <v>11</v>
      </c>
      <c r="AA172" s="85" t="s">
        <v>252</v>
      </c>
      <c r="AB172" s="41" t="s">
        <v>101</v>
      </c>
      <c r="AC172" s="42" t="str">
        <f>"" &amp; IF(AND(S172&lt;=-1.5,NOT(ISBLANK(AQ172))),"Z","")</f>
        <v/>
      </c>
      <c r="AD172" s="48" t="str">
        <f t="shared" si="0"/>
        <v/>
      </c>
      <c r="AE172" s="44"/>
      <c r="AF172" s="45"/>
      <c r="AG172" s="63" t="str">
        <f t="shared" si="1"/>
        <v/>
      </c>
      <c r="AH172" s="30">
        <v>10</v>
      </c>
      <c r="AI172" s="62">
        <v>80</v>
      </c>
      <c r="AJ172" s="48" t="str">
        <f t="shared" si="2"/>
        <v/>
      </c>
      <c r="AK172" s="42" t="str">
        <f t="shared" si="3"/>
        <v/>
      </c>
      <c r="AL172" s="63" t="str">
        <f t="shared" si="4"/>
        <v/>
      </c>
      <c r="AM172" s="62">
        <v>80</v>
      </c>
      <c r="AN172" s="49" t="str">
        <f>IF(AND(OR(M172=1,M172=2,M172=3,M172=4),Q172&gt;=97.5),"G",IF(OR(AND(N172&lt;=3,M172&lt;8,T172&gt;-1.6,Q172&gt;=95,Q172&lt;300),AND(OR(M172=1,M172=2,M172=3),Q172&lt;97.5)),"GR",""))</f>
        <v/>
      </c>
      <c r="AO172" s="29">
        <v>0</v>
      </c>
      <c r="AP172" s="28"/>
      <c r="AQ172" s="28"/>
      <c r="AR172" s="28" t="s">
        <v>34</v>
      </c>
      <c r="AS172" s="28"/>
      <c r="AT172" s="50" t="str">
        <f t="shared" si="5"/>
        <v/>
      </c>
      <c r="AU172" s="48" t="str">
        <f t="shared" si="6"/>
        <v/>
      </c>
      <c r="AV172" s="48" t="str">
        <f t="shared" si="7"/>
        <v/>
      </c>
      <c r="AW172" s="26" t="s">
        <v>6</v>
      </c>
      <c r="AX172" s="64">
        <v>31</v>
      </c>
      <c r="AY172" s="65">
        <v>1065</v>
      </c>
      <c r="AZ172" s="24" t="s">
        <v>2390</v>
      </c>
      <c r="BA172" s="29">
        <v>77.5</v>
      </c>
      <c r="BB172" s="66">
        <v>74.5</v>
      </c>
      <c r="BC172" s="54" t="s">
        <v>2391</v>
      </c>
      <c r="BD172" s="29">
        <v>2</v>
      </c>
      <c r="BE172" s="55"/>
      <c r="BF172" s="55"/>
      <c r="BG172" s="55"/>
      <c r="BH172" s="55"/>
      <c r="BI172" s="187"/>
      <c r="BJ172" s="17"/>
      <c r="BK172" s="17"/>
      <c r="BL172" s="17"/>
      <c r="BM172" s="17"/>
      <c r="BN172" s="17"/>
      <c r="BO172" s="17"/>
      <c r="BP172" s="29">
        <v>132</v>
      </c>
      <c r="BQ172" s="29">
        <v>0</v>
      </c>
      <c r="BR172" s="56">
        <v>100</v>
      </c>
      <c r="BS172" s="76" t="s">
        <v>108</v>
      </c>
      <c r="BT172" s="26"/>
      <c r="BU172" s="26"/>
      <c r="BV172" s="26"/>
      <c r="BW172" s="26"/>
      <c r="BX172" s="17"/>
      <c r="BY172" s="17"/>
      <c r="BZ172" s="49" t="str">
        <f t="shared" si="8"/>
        <v/>
      </c>
    </row>
    <row r="173" spans="1:78" ht="46.5" x14ac:dyDescent="0.25">
      <c r="A173" s="26" t="s">
        <v>2383</v>
      </c>
      <c r="B173" s="26" t="s">
        <v>353</v>
      </c>
      <c r="C173" s="27" t="s">
        <v>352</v>
      </c>
      <c r="D173" s="28"/>
      <c r="E173" s="28"/>
      <c r="F173" s="29">
        <v>1800</v>
      </c>
      <c r="G173" s="30">
        <v>8</v>
      </c>
      <c r="H173" s="31" t="s">
        <v>6</v>
      </c>
      <c r="I173" s="70">
        <v>3</v>
      </c>
      <c r="J173" s="71">
        <v>2</v>
      </c>
      <c r="K173" s="59">
        <v>3</v>
      </c>
      <c r="L173" s="33">
        <v>1</v>
      </c>
      <c r="M173" s="59">
        <v>7</v>
      </c>
      <c r="N173" s="33">
        <v>4</v>
      </c>
      <c r="O173" s="29">
        <v>2.3499999999999899</v>
      </c>
      <c r="P173" s="60">
        <v>-1.4000000000000099</v>
      </c>
      <c r="Q173" s="35">
        <v>96.625358103455994</v>
      </c>
      <c r="R173" s="36">
        <v>1.06267905172807</v>
      </c>
      <c r="S173" s="37">
        <v>1</v>
      </c>
      <c r="T173" s="61">
        <v>-2.25</v>
      </c>
      <c r="U173" s="29">
        <v>0.200000000000014</v>
      </c>
      <c r="V173" s="60">
        <v>-1.5499999999999901</v>
      </c>
      <c r="W173" s="39" t="s">
        <v>79</v>
      </c>
      <c r="X173" s="62">
        <v>80</v>
      </c>
      <c r="Y173" s="29">
        <v>135</v>
      </c>
      <c r="Z173" s="29">
        <v>13</v>
      </c>
      <c r="AA173" s="85" t="s">
        <v>252</v>
      </c>
      <c r="AB173" s="41" t="s">
        <v>32</v>
      </c>
      <c r="AC173" s="42" t="str">
        <f>"i" &amp; IF(AND(S173&lt;=-1.5,NOT(ISBLANK(AQ173))),"Z","")</f>
        <v>i</v>
      </c>
      <c r="AD173" s="48" t="str">
        <f t="shared" si="0"/>
        <v/>
      </c>
      <c r="AE173" s="44"/>
      <c r="AF173" s="45"/>
      <c r="AG173" s="63" t="str">
        <f t="shared" si="1"/>
        <v/>
      </c>
      <c r="AH173" s="30">
        <v>8</v>
      </c>
      <c r="AI173" s="62">
        <v>80</v>
      </c>
      <c r="AJ173" s="48" t="str">
        <f t="shared" si="2"/>
        <v/>
      </c>
      <c r="AK173" s="42" t="str">
        <f t="shared" si="3"/>
        <v/>
      </c>
      <c r="AL173" s="63" t="str">
        <f t="shared" si="4"/>
        <v/>
      </c>
      <c r="AM173" s="62">
        <v>80</v>
      </c>
      <c r="AN173" s="49" t="str">
        <f>IF(AND(OR(M173=1,M173=2,M173=3,M173=4),Q173&gt;=97.5),"G",IF(OR(AND(N173&lt;=3,M173&lt;8,T173&gt;-1.6,Q173&gt;=95,Q173&lt;300),AND(OR(M173=1,M173=2,M173=3),Q173&lt;97.5)),"GR",""))</f>
        <v/>
      </c>
      <c r="AO173" s="29">
        <v>0</v>
      </c>
      <c r="AP173" s="28"/>
      <c r="AQ173" s="28"/>
      <c r="AR173" s="28"/>
      <c r="AS173" s="28" t="s">
        <v>66</v>
      </c>
      <c r="AT173" s="50" t="str">
        <f t="shared" si="5"/>
        <v/>
      </c>
      <c r="AU173" s="48" t="str">
        <f t="shared" si="6"/>
        <v/>
      </c>
      <c r="AV173" s="48" t="str">
        <f t="shared" si="7"/>
        <v/>
      </c>
      <c r="AW173" s="26" t="s">
        <v>6</v>
      </c>
      <c r="AX173" s="51">
        <v>16</v>
      </c>
      <c r="AY173" s="65">
        <v>1048</v>
      </c>
      <c r="AZ173" s="24" t="s">
        <v>859</v>
      </c>
      <c r="BA173" s="29">
        <v>90.125358103456094</v>
      </c>
      <c r="BB173" s="53">
        <v>86.256024770122806</v>
      </c>
      <c r="BC173" s="54" t="s">
        <v>2392</v>
      </c>
      <c r="BD173" s="29">
        <v>2</v>
      </c>
      <c r="BE173" s="55"/>
      <c r="BF173" s="55"/>
      <c r="BG173" s="55"/>
      <c r="BH173" s="55"/>
      <c r="BI173" s="190" t="s">
        <v>2322</v>
      </c>
      <c r="BJ173" s="68" t="s">
        <v>1797</v>
      </c>
      <c r="BK173" s="68" t="s">
        <v>2393</v>
      </c>
      <c r="BL173" s="68" t="s">
        <v>1071</v>
      </c>
      <c r="BM173" s="68" t="s">
        <v>2394</v>
      </c>
      <c r="BN173" s="68" t="s">
        <v>1605</v>
      </c>
      <c r="BO173" s="17"/>
      <c r="BP173" s="29">
        <v>135</v>
      </c>
      <c r="BQ173" s="29">
        <v>0</v>
      </c>
      <c r="BR173" s="56">
        <v>101.05</v>
      </c>
      <c r="BS173" s="76" t="s">
        <v>126</v>
      </c>
      <c r="BT173" s="26"/>
      <c r="BU173" s="26"/>
      <c r="BV173" s="26"/>
      <c r="BW173" s="26" t="s">
        <v>79</v>
      </c>
      <c r="BX173" s="17"/>
      <c r="BY173" s="17"/>
      <c r="BZ173" s="49" t="str">
        <f t="shared" si="8"/>
        <v/>
      </c>
    </row>
    <row r="174" spans="1:78" ht="46.5" x14ac:dyDescent="0.25">
      <c r="A174" s="26" t="s">
        <v>2383</v>
      </c>
      <c r="B174" s="26" t="s">
        <v>109</v>
      </c>
      <c r="C174" s="27" t="s">
        <v>378</v>
      </c>
      <c r="D174" s="28"/>
      <c r="E174" s="28"/>
      <c r="F174" s="58">
        <v>2000</v>
      </c>
      <c r="G174" s="80">
        <v>7</v>
      </c>
      <c r="H174" s="31" t="s">
        <v>78</v>
      </c>
      <c r="I174" s="32">
        <v>8</v>
      </c>
      <c r="J174" s="33">
        <v>3</v>
      </c>
      <c r="K174" s="32">
        <v>7</v>
      </c>
      <c r="L174" s="33">
        <v>4</v>
      </c>
      <c r="M174" s="32">
        <v>4</v>
      </c>
      <c r="N174" s="33">
        <v>2</v>
      </c>
      <c r="O174" s="29">
        <v>5</v>
      </c>
      <c r="P174" s="60">
        <v>0</v>
      </c>
      <c r="Q174" s="35">
        <v>444</v>
      </c>
      <c r="R174" s="35">
        <v>172</v>
      </c>
      <c r="S174" s="37">
        <v>0</v>
      </c>
      <c r="T174" s="38">
        <v>1.75</v>
      </c>
      <c r="U174" s="29">
        <v>-2.6</v>
      </c>
      <c r="V174" s="60">
        <v>-1.25</v>
      </c>
      <c r="W174" s="39"/>
      <c r="X174" s="40">
        <v>79</v>
      </c>
      <c r="Y174" s="72">
        <v>134</v>
      </c>
      <c r="Z174" s="29">
        <v>15</v>
      </c>
      <c r="AA174" s="26" t="s">
        <v>80</v>
      </c>
      <c r="AB174" s="41" t="s">
        <v>101</v>
      </c>
      <c r="AC174" s="42" t="str">
        <f>"" &amp; IF(AND(S174&lt;=-1.5,NOT(ISBLANK(AQ174))),"Z","")</f>
        <v/>
      </c>
      <c r="AD174" s="43" t="str">
        <f t="shared" si="0"/>
        <v/>
      </c>
      <c r="AE174" s="44"/>
      <c r="AF174" s="45"/>
      <c r="AG174" s="46" t="str">
        <f t="shared" si="1"/>
        <v/>
      </c>
      <c r="AH174" s="30">
        <v>7</v>
      </c>
      <c r="AI174" s="47">
        <v>79</v>
      </c>
      <c r="AJ174" s="48" t="str">
        <f t="shared" si="2"/>
        <v/>
      </c>
      <c r="AK174" s="42" t="str">
        <f t="shared" si="3"/>
        <v>3P</v>
      </c>
      <c r="AL174" s="46" t="str">
        <f t="shared" si="4"/>
        <v/>
      </c>
      <c r="AM174" s="40">
        <v>79</v>
      </c>
      <c r="AN174" s="81" t="str">
        <f>IF(AND(OR(M174=1,M174=2,M174=3,M174=4),Q174&gt;=97.5),"G",IF(OR(AND(N174&lt;=3,M174&lt;8,T174&gt;-1.6,Q174&gt;=95,Q174&lt;300),AND(OR(M174=1,M174=2,M174=3),Q174&lt;97.5)),"GR",""))</f>
        <v>G</v>
      </c>
      <c r="AO174" s="29">
        <v>0</v>
      </c>
      <c r="AP174" s="28"/>
      <c r="AQ174" s="28"/>
      <c r="AR174" s="28"/>
      <c r="AS174" s="28"/>
      <c r="AT174" s="50" t="str">
        <f t="shared" si="5"/>
        <v/>
      </c>
      <c r="AU174" s="48" t="str">
        <f t="shared" si="6"/>
        <v/>
      </c>
      <c r="AV174" s="48" t="str">
        <f t="shared" si="7"/>
        <v/>
      </c>
      <c r="AW174" s="26" t="s">
        <v>78</v>
      </c>
      <c r="AX174" s="51">
        <v>21</v>
      </c>
      <c r="AY174" s="52">
        <v>1054</v>
      </c>
      <c r="AZ174" s="24" t="s">
        <v>2395</v>
      </c>
      <c r="BA174" s="29">
        <v>78.5</v>
      </c>
      <c r="BB174" s="66">
        <v>76.8333333333333</v>
      </c>
      <c r="BC174" s="54" t="s">
        <v>232</v>
      </c>
      <c r="BD174" s="29">
        <v>1</v>
      </c>
      <c r="BE174" s="55"/>
      <c r="BF174" s="55"/>
      <c r="BG174" s="55"/>
      <c r="BH174" s="55"/>
      <c r="BI174" s="190" t="s">
        <v>2396</v>
      </c>
      <c r="BJ174" s="68" t="s">
        <v>1920</v>
      </c>
      <c r="BK174" s="68" t="s">
        <v>1841</v>
      </c>
      <c r="BL174" s="69" t="s">
        <v>1921</v>
      </c>
      <c r="BM174" s="68" t="s">
        <v>1923</v>
      </c>
      <c r="BN174" s="68"/>
      <c r="BO174" s="17"/>
      <c r="BP174" s="29">
        <v>134</v>
      </c>
      <c r="BQ174" s="29">
        <v>0</v>
      </c>
      <c r="BR174" s="56">
        <v>103.65</v>
      </c>
      <c r="BS174" s="76" t="s">
        <v>108</v>
      </c>
      <c r="BT174" s="26"/>
      <c r="BU174" s="26"/>
      <c r="BV174" s="26"/>
      <c r="BW174" s="26"/>
      <c r="BX174" s="17"/>
      <c r="BY174" s="17"/>
      <c r="BZ174" s="49" t="str">
        <f t="shared" si="8"/>
        <v>3P</v>
      </c>
    </row>
    <row r="175" spans="1:78" ht="29.1" customHeight="1" x14ac:dyDescent="0.25">
      <c r="A175" s="162"/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BI175" s="155"/>
      <c r="BJ175" s="155"/>
      <c r="BK175" s="155"/>
      <c r="BL175" s="155"/>
      <c r="BM175" s="155"/>
      <c r="BN175" s="155"/>
      <c r="BO175" s="155"/>
      <c r="BP175" s="155"/>
      <c r="BQ175" s="155"/>
      <c r="BR175" s="155"/>
      <c r="BS175" s="155"/>
      <c r="BT175" s="155"/>
      <c r="BU175" s="155"/>
      <c r="BV175" s="155"/>
      <c r="BW175" s="155"/>
      <c r="BX175" s="155"/>
      <c r="BY175" s="17"/>
      <c r="BZ175" s="49"/>
    </row>
    <row r="176" spans="1:78" ht="46.5" x14ac:dyDescent="0.25">
      <c r="A176" s="26" t="s">
        <v>2383</v>
      </c>
      <c r="B176" s="26" t="s">
        <v>359</v>
      </c>
      <c r="C176" s="27" t="s">
        <v>352</v>
      </c>
      <c r="D176" s="28"/>
      <c r="E176" s="28"/>
      <c r="F176" s="29">
        <v>1600</v>
      </c>
      <c r="G176" s="30">
        <v>2</v>
      </c>
      <c r="H176" s="31" t="s">
        <v>6</v>
      </c>
      <c r="I176" s="32">
        <v>8</v>
      </c>
      <c r="J176" s="33">
        <v>10</v>
      </c>
      <c r="K176" s="32">
        <v>10</v>
      </c>
      <c r="L176" s="33">
        <v>9</v>
      </c>
      <c r="M176" s="32">
        <v>12</v>
      </c>
      <c r="N176" s="33">
        <v>6</v>
      </c>
      <c r="O176" s="29">
        <v>3.80000000000003</v>
      </c>
      <c r="P176" s="34">
        <v>4.4750000000000503</v>
      </c>
      <c r="Q176" s="35">
        <v>93.413750004015995</v>
      </c>
      <c r="R176" s="36">
        <v>1.50687500200796</v>
      </c>
      <c r="S176" s="37">
        <v>1</v>
      </c>
      <c r="T176" s="38">
        <v>3</v>
      </c>
      <c r="U176" s="29">
        <v>-1.45</v>
      </c>
      <c r="V176" s="29">
        <v>0.94999999999998896</v>
      </c>
      <c r="W176" s="39"/>
      <c r="X176" s="62">
        <v>79</v>
      </c>
      <c r="Y176" s="29">
        <v>132</v>
      </c>
      <c r="Z176" s="87">
        <v>97</v>
      </c>
      <c r="AA176" s="26" t="s">
        <v>57</v>
      </c>
      <c r="AB176" s="41" t="s">
        <v>58</v>
      </c>
      <c r="AC176" s="42" t="str">
        <f>"" &amp; IF(AND(S176&lt;=-1.5,NOT(ISBLANK(AQ176))),"Z","")</f>
        <v/>
      </c>
      <c r="AD176" s="48" t="str">
        <f>IF(AND(ISNUMBER(BD176),VALUE(BD176)&gt;=3,VALUE(T176)&gt;=-0.5),IF(AND(VALUE(Q176)&gt;=94,VALUE(Q176)&lt;444), IF(VALUE(P176)&gt;=2,"***","**"),"*"),"")</f>
        <v/>
      </c>
      <c r="AE176" s="48" t="str">
        <f>IF(AND(BD176&gt;2,OR(ISNUMBER(SEARCH("P",AA176)),ISNUMBER(SEARCH("EP",AA176)),ISNUMBER(SEARCH("E",AA176)))),"WP@",IF(BD176&gt;2,"W@",IF(OR(ISNUMBER(SEARCH("P",AA176)),ISNUMBER(SEARCH("EP",AA176)),ISNUMBER(SEARCH("E",AA176))),"P@","@")))</f>
        <v>@</v>
      </c>
      <c r="AF176" s="45"/>
      <c r="AG176" s="46" t="str">
        <f>IF(OR(F176&lt;1401,F176&gt;=1600),IF(AND(OR(AB176="*",AB176="***",AB176="E*",AB176="E***"),P176&gt;=2,T176&gt;-2.1),IF(AND(ISNUMBER(BD176),VALUE(BD176)&gt;2),"**","*"),""),"")</f>
        <v/>
      </c>
      <c r="AH176" s="30">
        <v>2</v>
      </c>
      <c r="AI176" s="62">
        <v>79</v>
      </c>
      <c r="AJ176" s="48" t="str">
        <f>IF(AND(S176&gt;=2,T176&gt;=0),IF(AND(ISNUMBER(BD176),VALUE(BD176)&gt;=3),IF(LEN(AQ176)&gt;0,"***","**"),"*"),"")</f>
        <v/>
      </c>
      <c r="AK176" s="42" t="str">
        <f>IF(AND(S176&gt;=3,AND(OR(AND(I176&lt;=7,I176-K176&gt;=3),AND(K176&lt;=7,K176-M176&gt;=3)),N176&lt;=4)),6,IF(S176&gt;=3,"3T",IF(AND(OR(AND(I176&lt;=7,I176-K176&gt;=3),AND(K176&lt;=7,K176-M176&gt;=3)),N176&lt;=4),"3P","")))</f>
        <v/>
      </c>
      <c r="AL176" s="63" t="str">
        <f>IF(OR(K176-M176&gt;=5,T176&gt;4.9,AND(K176-M176&gt;=1,T176&gt;5)),IF(P176&lt;-3,"***",IF(P176&lt;0,"**","*")),"")</f>
        <v/>
      </c>
      <c r="AM176" s="62">
        <v>79</v>
      </c>
      <c r="AN176" s="49" t="str">
        <f>IF(AND(OR(M176=1,M176=2,M176=3,M176=4),Q176&gt;=97.5),"G",IF(OR(AND(N176&lt;=3,M176&lt;8,T176&gt;-1.6,Q176&gt;=95,Q176&lt;300),AND(OR(M176=1,M176=2,M176=3),Q176&lt;97.5)),"GR",""))</f>
        <v/>
      </c>
      <c r="AO176" s="29">
        <v>0</v>
      </c>
      <c r="AP176" s="28"/>
      <c r="AQ176" s="28"/>
      <c r="AR176" s="28"/>
      <c r="AS176" s="28"/>
      <c r="AT176" s="50" t="str">
        <f>IF(LEN(AN176)&gt;0,IF(AL176="**","$",IF(AL176="***",IF(LEN(AQ176)&gt;0,"$$$","$$"), "")), "")</f>
        <v/>
      </c>
      <c r="AU176" s="48" t="str">
        <f>CONCATENATE(IF(LEN(AN176)&gt;0,IF(AND(AD176="**",AB176="*"),IF(LEN(AQ176)&gt;0,"$$$","$$"),IF(AJ176="***","$$$",IF(AND(AJ176="**",AB176="*"),"$$",IF(AND(OR(AD176="**",AD176="***"),LEN(AQ176)&gt;0),"$$","")))),IF(AND(OR(AD176="**",AD176="***"),LEN(AQ176)&gt;0),"$$","")),IF(AND(T176&lt;2,AQ176="#"),"#",""))</f>
        <v/>
      </c>
      <c r="AV176" s="48" t="str">
        <f>IF(LEN(AN176)&gt;0,IF(AG176="**","$$",IF(AG176="***","$$$",IF(AD176="***",IF(OR(AB176="***",LEN(AQ176)&gt;0),"$$$",""),""))),"")</f>
        <v/>
      </c>
      <c r="AW176" s="26" t="s">
        <v>6</v>
      </c>
      <c r="AX176" s="51">
        <v>25</v>
      </c>
      <c r="AY176" s="65">
        <v>1050</v>
      </c>
      <c r="AZ176" s="24" t="s">
        <v>51</v>
      </c>
      <c r="BA176" s="29">
        <v>86.013750004015904</v>
      </c>
      <c r="BB176" s="53">
        <v>80.613750004015898</v>
      </c>
      <c r="BC176" s="54" t="s">
        <v>2397</v>
      </c>
      <c r="BD176" s="29">
        <v>2</v>
      </c>
      <c r="BE176" s="55"/>
      <c r="BF176" s="55"/>
      <c r="BG176" s="55"/>
      <c r="BH176" s="55"/>
      <c r="BI176" s="188" t="s">
        <v>2398</v>
      </c>
      <c r="BJ176" s="68" t="s">
        <v>2399</v>
      </c>
      <c r="BK176" s="69" t="s">
        <v>1799</v>
      </c>
      <c r="BL176" s="68" t="s">
        <v>1145</v>
      </c>
      <c r="BM176" s="69" t="s">
        <v>781</v>
      </c>
      <c r="BN176" s="68" t="s">
        <v>1159</v>
      </c>
      <c r="BO176" s="17"/>
      <c r="BP176" s="29">
        <v>132</v>
      </c>
      <c r="BQ176" s="29">
        <v>0</v>
      </c>
      <c r="BR176" s="56">
        <v>94.8</v>
      </c>
      <c r="BS176" s="76" t="s">
        <v>108</v>
      </c>
      <c r="BT176" s="26"/>
      <c r="BU176" s="26"/>
      <c r="BV176" s="49" t="str">
        <f>IF(AND(BD176&gt;2,OR(ISNUMBER(SEARCH("P",AA176)),ISNUMBER(SEARCH("EP",AA176)),ISNUMBER(SEARCH("E",AA176)))),"WP@",IF(BD176&gt;2,"W@",IF(OR(ISNUMBER(SEARCH("P",AA176)),ISNUMBER(SEARCH("EP",AA176)),ISNUMBER(SEARCH("E",AA176))),"P@","@")))</f>
        <v>@</v>
      </c>
      <c r="BW176" s="26"/>
      <c r="BX176" s="17"/>
      <c r="BY176" s="17"/>
      <c r="BZ176" s="49" t="str">
        <f>IF(AND(S176&gt;=3,AND(OR(AND(I176&lt;=7,I176-K176&gt;=3),AND(K176&lt;=7,K176-M176&gt;=3)),N176&lt;=4)),6,IF(S176&gt;=3,"3T",IF(AND(OR(AND(I176&lt;=7,I176-K176&gt;=3),AND(K176&lt;=7,K176-M176&gt;=3)),N176&lt;=4),"3P","")))</f>
        <v/>
      </c>
    </row>
    <row r="177" spans="1:78" ht="46.5" x14ac:dyDescent="0.25">
      <c r="A177" s="26" t="s">
        <v>2383</v>
      </c>
      <c r="B177" s="26" t="s">
        <v>174</v>
      </c>
      <c r="C177" s="27" t="s">
        <v>212</v>
      </c>
      <c r="D177" s="28"/>
      <c r="E177" s="28"/>
      <c r="F177" s="58">
        <v>2000</v>
      </c>
      <c r="G177" s="80">
        <v>3</v>
      </c>
      <c r="H177" s="31" t="s">
        <v>78</v>
      </c>
      <c r="I177" s="32">
        <v>3</v>
      </c>
      <c r="J177" s="33">
        <v>3</v>
      </c>
      <c r="K177" s="32">
        <v>5</v>
      </c>
      <c r="L177" s="33">
        <v>1</v>
      </c>
      <c r="M177" s="32">
        <v>1</v>
      </c>
      <c r="N177" s="33">
        <v>0</v>
      </c>
      <c r="O177" s="29">
        <v>-1.7000000000000199</v>
      </c>
      <c r="P177" s="29">
        <v>0</v>
      </c>
      <c r="Q177" s="35">
        <v>444</v>
      </c>
      <c r="R177" s="35">
        <v>172</v>
      </c>
      <c r="S177" s="37">
        <v>2</v>
      </c>
      <c r="T177" s="38">
        <v>1</v>
      </c>
      <c r="U177" s="29">
        <v>2.1000000000000099</v>
      </c>
      <c r="V177" s="29">
        <v>2.9000000000000101</v>
      </c>
      <c r="W177" s="39"/>
      <c r="X177" s="40">
        <v>77</v>
      </c>
      <c r="Y177" s="72">
        <v>127</v>
      </c>
      <c r="Z177" s="29">
        <v>15</v>
      </c>
      <c r="AA177" s="26" t="s">
        <v>91</v>
      </c>
      <c r="AB177" s="41" t="s">
        <v>101</v>
      </c>
      <c r="AC177" s="42" t="str">
        <f>"" &amp; IF(AND(S177&lt;=-1.5,NOT(ISBLANK(AQ177))),"Z","")</f>
        <v/>
      </c>
      <c r="AD177" s="43" t="str">
        <f>IF(AND(ISNUMBER(BD177),VALUE(BD177)&gt;=3,VALUE(T177)&gt;=-0.5),IF(AND(VALUE(Q177)&gt;=94,VALUE(Q177)&lt;444), IF(VALUE(P177)&gt;=2,"***","**"),"*"),"")</f>
        <v/>
      </c>
      <c r="AE177" s="44"/>
      <c r="AF177" s="45"/>
      <c r="AG177" s="46" t="str">
        <f>IF(OR(F177&lt;1401,F177&gt;=1600),IF(AND(OR(AB177="*",AB177="***",AB177="E*",AB177="E***"),P177&gt;=2,T177&gt;-2.1),IF(AND(ISNUMBER(BD177),VALUE(BD177)&gt;2),"**","*"),""),"")</f>
        <v/>
      </c>
      <c r="AH177" s="30">
        <v>3</v>
      </c>
      <c r="AI177" s="47">
        <v>77</v>
      </c>
      <c r="AJ177" s="48" t="str">
        <f>IF(AND(S177&gt;=2,T177&gt;=0),IF(AND(ISNUMBER(BD177),VALUE(BD177)&gt;=3),IF(LEN(AQ177)&gt;0,"***","**"),"*"),"")</f>
        <v>*</v>
      </c>
      <c r="AK177" s="42" t="str">
        <f>IF(AND(S177&gt;=3,AND(OR(AND(I177&lt;=7,I177-K177&gt;=3),AND(K177&lt;=7,K177-M177&gt;=3)),N177&lt;=4)),6,IF(S177&gt;=3,"3T",IF(AND(OR(AND(I177&lt;=7,I177-K177&gt;=3),AND(K177&lt;=7,K177-M177&gt;=3)),N177&lt;=4),"3P","")))</f>
        <v>3P</v>
      </c>
      <c r="AL177" s="46" t="str">
        <f>IF(OR(K177-M177&gt;=5,T177&gt;4.9,AND(K177-M177&gt;=1,T177&gt;5)),IF(P177&lt;-3,"***",IF(P177&lt;0,"**","*")),"")</f>
        <v/>
      </c>
      <c r="AM177" s="40">
        <v>77</v>
      </c>
      <c r="AN177" s="81" t="str">
        <f>IF(AND(OR(M177=1,M177=2,M177=3,M177=4),Q177&gt;=97.5),"G",IF(OR(AND(N177&lt;=3,M177&lt;8,T177&gt;-1.6,Q177&gt;=95,Q177&lt;300),AND(OR(M177=1,M177=2,M177=3),Q177&lt;97.5)),"GR",""))</f>
        <v>G</v>
      </c>
      <c r="AO177" s="29">
        <v>1</v>
      </c>
      <c r="AP177" s="28"/>
      <c r="AQ177" s="28"/>
      <c r="AR177" s="28"/>
      <c r="AS177" s="28"/>
      <c r="AT177" s="50" t="str">
        <f>IF(LEN(AN177)&gt;0,IF(AL177="**","$",IF(AL177="***",IF(LEN(AQ177)&gt;0,"$$$","$$"), "")), "")</f>
        <v/>
      </c>
      <c r="AU177" s="48" t="str">
        <f>CONCATENATE(IF(LEN(AN177)&gt;0,IF(AND(AD177="**",AB177="*"),IF(LEN(AQ177)&gt;0,"$$$","$$"),IF(AJ177="***","$$$",IF(AND(AJ177="**",AB177="*"),"$$",IF(AND(OR(AD177="**",AD177="***"),LEN(AQ177)&gt;0),"$$","")))),IF(AND(OR(AD177="**",AD177="***"),LEN(AQ177)&gt;0),"$$","")),IF(AND(T177&lt;2,AQ177="#"),"#",""))</f>
        <v/>
      </c>
      <c r="AV177" s="48" t="str">
        <f>IF(LEN(AN177)&gt;0,IF(AG177="**","$$",IF(AG177="***","$$$",IF(AD177="***",IF(OR(AB177="***",LEN(AQ177)&gt;0),"$$$",""),""))),"")</f>
        <v/>
      </c>
      <c r="AW177" s="26" t="s">
        <v>78</v>
      </c>
      <c r="AX177" s="51">
        <v>15</v>
      </c>
      <c r="AY177" s="52">
        <v>1044</v>
      </c>
      <c r="AZ177" s="24" t="s">
        <v>51</v>
      </c>
      <c r="BA177" s="29">
        <v>82</v>
      </c>
      <c r="BB177" s="66">
        <v>75.6666666666667</v>
      </c>
      <c r="BC177" s="54" t="s">
        <v>2400</v>
      </c>
      <c r="BD177" s="29">
        <v>1</v>
      </c>
      <c r="BE177" s="55"/>
      <c r="BF177" s="55"/>
      <c r="BG177" s="55"/>
      <c r="BH177" s="55"/>
      <c r="BI177" s="190" t="s">
        <v>2401</v>
      </c>
      <c r="BJ177" s="68" t="s">
        <v>2280</v>
      </c>
      <c r="BK177" s="68" t="s">
        <v>1920</v>
      </c>
      <c r="BL177" s="69" t="s">
        <v>1707</v>
      </c>
      <c r="BM177" s="68" t="s">
        <v>2281</v>
      </c>
      <c r="BN177" s="68"/>
      <c r="BO177" s="17"/>
      <c r="BP177" s="29">
        <v>127</v>
      </c>
      <c r="BQ177" s="29">
        <v>1</v>
      </c>
      <c r="BR177" s="56">
        <v>97.35</v>
      </c>
      <c r="BS177" s="76" t="s">
        <v>117</v>
      </c>
      <c r="BT177" s="26"/>
      <c r="BU177" s="26"/>
      <c r="BV177" s="26"/>
      <c r="BW177" s="26"/>
      <c r="BX177" s="17"/>
      <c r="BY177" s="17"/>
      <c r="BZ177" s="49" t="str">
        <f>IF(AND(S177&gt;=3,AND(OR(AND(I177&lt;=7,I177-K177&gt;=3),AND(K177&lt;=7,K177-M177&gt;=3)),N177&lt;=4)),6,IF(S177&gt;=3,"3T",IF(AND(OR(AND(I177&lt;=7,I177-K177&gt;=3),AND(K177&lt;=7,K177-M177&gt;=3)),N177&lt;=4),"3P","")))</f>
        <v>3P</v>
      </c>
    </row>
    <row r="178" spans="1:78" ht="15.95" customHeight="1" x14ac:dyDescent="0.25">
      <c r="A178" s="162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55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BI178" s="155"/>
      <c r="BJ178" s="155"/>
      <c r="BK178" s="155"/>
      <c r="BL178" s="155"/>
      <c r="BM178" s="155"/>
      <c r="BN178" s="155"/>
      <c r="BO178" s="155"/>
      <c r="BP178" s="155"/>
      <c r="BQ178" s="155"/>
      <c r="BR178" s="155"/>
      <c r="BS178" s="155"/>
      <c r="BT178" s="155"/>
      <c r="BU178" s="155"/>
      <c r="BV178" s="155"/>
      <c r="BW178" s="155"/>
      <c r="BX178" s="155"/>
      <c r="BY178" s="17"/>
      <c r="BZ178" s="49"/>
    </row>
    <row r="179" spans="1:78" ht="15" customHeight="1" x14ac:dyDescent="0.25">
      <c r="A179" s="154"/>
      <c r="B179" s="162"/>
      <c r="C179" s="162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2"/>
      <c r="T179" s="162"/>
      <c r="U179" s="162"/>
      <c r="V179" s="162"/>
      <c r="W179" s="162"/>
      <c r="X179" s="162"/>
      <c r="Y179" s="162"/>
      <c r="Z179" s="162"/>
      <c r="AA179" s="162"/>
      <c r="AB179" s="162"/>
      <c r="AC179" s="162"/>
      <c r="AD179" s="162"/>
      <c r="AE179" s="162"/>
      <c r="AF179" s="162"/>
      <c r="AG179" s="162"/>
      <c r="AH179" s="162"/>
      <c r="AI179" s="162"/>
      <c r="AJ179" s="162"/>
      <c r="AK179" s="162"/>
      <c r="AL179" s="162"/>
      <c r="AM179" s="162"/>
      <c r="AN179" s="162"/>
      <c r="AO179" s="162"/>
      <c r="AP179" s="162"/>
      <c r="AQ179" s="162"/>
      <c r="AR179" s="162"/>
      <c r="AS179" s="162"/>
      <c r="AT179" s="162"/>
      <c r="AU179" s="162"/>
      <c r="AV179" s="162"/>
      <c r="AW179" s="162"/>
      <c r="AX179" s="162"/>
      <c r="AY179" s="162"/>
      <c r="AZ179" s="162"/>
      <c r="BA179" s="162"/>
      <c r="BB179" s="162"/>
      <c r="BC179" s="162"/>
      <c r="BD179" s="162"/>
      <c r="BE179" s="162"/>
      <c r="BF179" s="162"/>
      <c r="BG179" s="162"/>
      <c r="BH179" s="162"/>
      <c r="BI179" s="162"/>
      <c r="BJ179" s="162"/>
      <c r="BK179" s="162"/>
      <c r="BL179" s="162"/>
      <c r="BM179" s="162"/>
      <c r="BN179" s="162"/>
      <c r="BO179" s="162"/>
      <c r="BP179" s="162"/>
      <c r="BQ179" s="162"/>
      <c r="BR179" s="162"/>
      <c r="BS179" s="162"/>
      <c r="BT179" s="162"/>
      <c r="BU179" s="162"/>
      <c r="BV179" s="162"/>
      <c r="BW179" s="162"/>
      <c r="BX179" s="162"/>
      <c r="BY179" s="17"/>
      <c r="BZ179" s="49"/>
    </row>
    <row r="180" spans="1:78" ht="46.5" x14ac:dyDescent="0.25">
      <c r="A180" s="26" t="s">
        <v>2383</v>
      </c>
      <c r="B180" s="26" t="s">
        <v>483</v>
      </c>
      <c r="C180" s="27" t="s">
        <v>862</v>
      </c>
      <c r="D180" s="28"/>
      <c r="E180" s="28"/>
      <c r="F180" s="58">
        <v>2000</v>
      </c>
      <c r="G180" s="30">
        <v>8</v>
      </c>
      <c r="H180" s="31" t="s">
        <v>6</v>
      </c>
      <c r="I180" s="70">
        <v>2</v>
      </c>
      <c r="J180" s="71">
        <v>2</v>
      </c>
      <c r="K180" s="59">
        <v>5</v>
      </c>
      <c r="L180" s="33">
        <v>2</v>
      </c>
      <c r="M180" s="59">
        <v>11</v>
      </c>
      <c r="N180" s="33">
        <v>14</v>
      </c>
      <c r="O180" s="29">
        <v>7.3499999999999899</v>
      </c>
      <c r="P180" s="60">
        <v>0</v>
      </c>
      <c r="Q180" s="35">
        <v>444</v>
      </c>
      <c r="R180" s="35">
        <v>172</v>
      </c>
      <c r="S180" s="37">
        <v>0</v>
      </c>
      <c r="T180" s="61">
        <v>-12.25</v>
      </c>
      <c r="U180" s="29">
        <v>-2.6</v>
      </c>
      <c r="V180" s="60">
        <v>-12.35</v>
      </c>
      <c r="W180" s="39"/>
      <c r="X180" s="40">
        <v>82</v>
      </c>
      <c r="Y180" s="29">
        <v>123</v>
      </c>
      <c r="Z180" s="87">
        <v>35</v>
      </c>
      <c r="AA180" s="26" t="s">
        <v>91</v>
      </c>
      <c r="AB180" s="41" t="s">
        <v>32</v>
      </c>
      <c r="AC180" s="42" t="str">
        <f>"" &amp; IF(AND(S180&lt;=-1.5,NOT(ISBLANK(AQ180))),"Z","")</f>
        <v/>
      </c>
      <c r="AD180" s="43" t="str">
        <f>IF(AND(ISNUMBER(BD180),VALUE(BD180)&gt;=3,VALUE(T180)&gt;=-0.5),IF(AND(VALUE(Q180)&gt;=94,VALUE(Q180)&lt;444), IF(VALUE(P180)&gt;=2,"***","**"),"*"),"")</f>
        <v/>
      </c>
      <c r="AE180" s="44"/>
      <c r="AF180" s="45"/>
      <c r="AG180" s="63" t="str">
        <f>IF(OR(F180&lt;1401,F180&gt;=1600),IF(AND(OR(AB180="*",AB180="***",AB180="E*",AB180="E***"),P180&gt;=2,T180&gt;-2.1),IF(AND(ISNUMBER(BD180),VALUE(BD180)&gt;2),"**","*"),""),"")</f>
        <v/>
      </c>
      <c r="AH180" s="30">
        <v>8</v>
      </c>
      <c r="AI180" s="47">
        <v>82</v>
      </c>
      <c r="AJ180" s="48" t="str">
        <f>IF(AND(S180&gt;=2,T180&gt;=0),IF(AND(ISNUMBER(BD180),VALUE(BD180)&gt;=3),IF(LEN(AQ180)&gt;0,"***","**"),"*"),"")</f>
        <v/>
      </c>
      <c r="AK180" s="42" t="str">
        <f>IF(AND(S180&gt;=3,AND(OR(AND(I180&lt;=7,I180-K180&gt;=3),AND(K180&lt;=7,K180-M180&gt;=3)),N180&lt;=4)),6,IF(S180&gt;=3,"3T",IF(AND(OR(AND(I180&lt;=7,I180-K180&gt;=3),AND(K180&lt;=7,K180-M180&gt;=3)),N180&lt;=4),"3P","")))</f>
        <v/>
      </c>
      <c r="AL180" s="46" t="str">
        <f>IF(OR(K180-M180&gt;=5,T180&gt;4.9,AND(K180-M180&gt;=1,T180&gt;5)),IF(P180&lt;-3,"***",IF(P180&lt;0,"**","*")),"")</f>
        <v/>
      </c>
      <c r="AM180" s="40">
        <v>82</v>
      </c>
      <c r="AN180" s="49" t="str">
        <f>CONCATENATE(IF(AND(OR(M180=1,M180=2,M180=3,M180=4),Q180&gt;=97.5),"G",IF(OR(AND(N180&lt;=3,M180&lt;8,T180&gt;-1.6,Q180&gt;=95,Q180&lt;300),AND(OR(M180=1,M180=2,M180=3),Q180&lt;97.5)),"GR","")),"*")</f>
        <v>*</v>
      </c>
      <c r="AO180" s="29">
        <v>-2</v>
      </c>
      <c r="AP180" s="28"/>
      <c r="AQ180" s="28"/>
      <c r="AR180" s="28"/>
      <c r="AS180" s="28"/>
      <c r="AT180" s="50" t="str">
        <f>IF(LEN(AN180)&gt;0,IF(AL180="**","$",IF(AL180="***",IF(LEN(AQ180)&gt;0,"$$$","$$"), "")), "")</f>
        <v/>
      </c>
      <c r="AU180" s="48" t="str">
        <f>CONCATENATE(IF(LEN(AN180)&gt;0,IF(AND(AD180="**",AB180="*"),IF(LEN(AQ180)&gt;0,"$$$","$$"),IF(AJ180="***","$$$",IF(AND(AJ180="**",AB180="*"),"$$",IF(AND(OR(AD180="**",AD180="***"),LEN(AQ180)&gt;0),"$$","")))),IF(AND(OR(AD180="**",AD180="***"),LEN(AQ180)&gt;0),"$$","")),IF(AND(T180&lt;2,AQ180="#"),"#",""))</f>
        <v/>
      </c>
      <c r="AV180" s="48" t="str">
        <f>IF(LEN(AN180)&gt;0,IF(AG180="**","$$",IF(AG180="***","$$$",IF(AD180="***",IF(OR(AB180="***",LEN(AQ180)&gt;0),"$$$",""),""))),"")</f>
        <v/>
      </c>
      <c r="AW180" s="26" t="s">
        <v>6</v>
      </c>
      <c r="AX180" s="64">
        <v>84</v>
      </c>
      <c r="AY180" s="52">
        <v>1059</v>
      </c>
      <c r="AZ180" s="24" t="s">
        <v>51</v>
      </c>
      <c r="BA180" s="29">
        <v>46.5</v>
      </c>
      <c r="BB180" s="66">
        <v>44.5</v>
      </c>
      <c r="BC180" s="54" t="s">
        <v>861</v>
      </c>
      <c r="BD180" s="29">
        <v>2</v>
      </c>
      <c r="BE180" s="55"/>
      <c r="BF180" s="55"/>
      <c r="BG180" s="55"/>
      <c r="BH180" s="55"/>
      <c r="BI180" s="190" t="s">
        <v>2345</v>
      </c>
      <c r="BJ180" s="69" t="s">
        <v>2219</v>
      </c>
      <c r="BK180" s="68" t="s">
        <v>1712</v>
      </c>
      <c r="BL180" s="68" t="s">
        <v>1686</v>
      </c>
      <c r="BM180" s="68" t="s">
        <v>1707</v>
      </c>
      <c r="BN180" s="68" t="s">
        <v>2273</v>
      </c>
      <c r="BO180" s="17"/>
      <c r="BP180" s="29">
        <v>123</v>
      </c>
      <c r="BQ180" s="29">
        <v>-2</v>
      </c>
      <c r="BR180" s="56">
        <v>110.65</v>
      </c>
      <c r="BS180" s="57" t="s">
        <v>126</v>
      </c>
      <c r="BT180" s="26"/>
      <c r="BU180" s="26"/>
      <c r="BV180" s="26"/>
      <c r="BW180" s="26"/>
      <c r="BX180" s="17"/>
      <c r="BY180" s="17"/>
      <c r="BZ180" s="49" t="str">
        <f>IF(AND(S180&gt;=3,AND(OR(AND(I180&lt;=7,I180-K180&gt;=3),AND(K180&lt;=7,K180-M180&gt;=3)),N180&lt;=4)),6,IF(S180&gt;=3,"3T",IF(AND(OR(AND(I180&lt;=7,I180-K180&gt;=3),AND(K180&lt;=7,K180-M180&gt;=3)),N180&lt;=4),"3P","")))</f>
        <v/>
      </c>
    </row>
    <row r="181" spans="1:78" ht="18" customHeight="1" x14ac:dyDescent="0.25">
      <c r="A181" s="162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BI181" s="155"/>
      <c r="BJ181" s="155"/>
      <c r="BK181" s="155"/>
      <c r="BL181" s="155"/>
      <c r="BM181" s="155"/>
      <c r="BN181" s="155"/>
      <c r="BO181" s="155"/>
      <c r="BP181" s="155"/>
      <c r="BQ181" s="155"/>
      <c r="BR181" s="155"/>
      <c r="BS181" s="155"/>
      <c r="BT181" s="155"/>
      <c r="BU181" s="155"/>
      <c r="BV181" s="155"/>
      <c r="BW181" s="155"/>
      <c r="BX181" s="155"/>
      <c r="BY181" s="17"/>
      <c r="BZ181" s="49"/>
    </row>
    <row r="182" spans="1:78" ht="30" customHeight="1" x14ac:dyDescent="0.25">
      <c r="A182" s="175" t="s">
        <v>153</v>
      </c>
      <c r="B182" s="162"/>
      <c r="C182" s="162"/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162"/>
      <c r="P182" s="162"/>
      <c r="Q182" s="162"/>
      <c r="R182" s="162"/>
      <c r="S182" s="162"/>
      <c r="T182" s="162"/>
      <c r="U182" s="162"/>
      <c r="V182" s="162"/>
      <c r="W182" s="162"/>
      <c r="X182" s="162"/>
      <c r="Y182" s="162"/>
      <c r="Z182" s="162"/>
      <c r="AA182" s="162"/>
      <c r="AB182" s="162"/>
      <c r="AC182" s="162"/>
      <c r="AD182" s="162"/>
      <c r="AE182" s="162"/>
      <c r="AF182" s="162"/>
      <c r="AG182" s="162"/>
      <c r="AH182" s="162"/>
      <c r="AI182" s="162"/>
      <c r="AJ182" s="162"/>
      <c r="AK182" s="162"/>
      <c r="AL182" s="162"/>
      <c r="AM182" s="162"/>
      <c r="AN182" s="162"/>
      <c r="AO182" s="162"/>
      <c r="AP182" s="162"/>
      <c r="AQ182" s="162"/>
      <c r="AR182" s="162"/>
      <c r="AS182" s="162"/>
      <c r="AT182" s="162"/>
      <c r="AU182" s="162"/>
      <c r="AV182" s="162"/>
      <c r="AW182" s="162"/>
      <c r="AX182" s="162"/>
      <c r="AY182" s="162"/>
      <c r="AZ182" s="162"/>
      <c r="BA182" s="162"/>
      <c r="BB182" s="162"/>
      <c r="BC182" s="162"/>
      <c r="BD182" s="162"/>
      <c r="BE182" s="162"/>
      <c r="BF182" s="162"/>
      <c r="BG182" s="162"/>
      <c r="BH182" s="162"/>
      <c r="BI182" s="162"/>
      <c r="BJ182" s="162"/>
      <c r="BK182" s="162"/>
      <c r="BL182" s="162"/>
      <c r="BM182" s="162"/>
      <c r="BN182" s="162"/>
      <c r="BO182" s="162"/>
      <c r="BP182" s="162"/>
      <c r="BQ182" s="162"/>
      <c r="BR182" s="162"/>
      <c r="BS182" s="162"/>
      <c r="BT182" s="162"/>
      <c r="BU182" s="162"/>
      <c r="BV182" s="162"/>
      <c r="BW182" s="162"/>
      <c r="BX182" s="162"/>
      <c r="BY182" s="17"/>
      <c r="BZ182" s="49"/>
    </row>
    <row r="183" spans="1:78" ht="46.5" x14ac:dyDescent="0.25">
      <c r="A183" s="26" t="s">
        <v>2383</v>
      </c>
      <c r="B183" s="26" t="s">
        <v>393</v>
      </c>
      <c r="C183" s="27" t="s">
        <v>822</v>
      </c>
      <c r="D183" s="28"/>
      <c r="E183" s="28"/>
      <c r="F183" s="58">
        <v>2000</v>
      </c>
      <c r="G183" s="80">
        <v>4</v>
      </c>
      <c r="H183" s="31" t="s">
        <v>6</v>
      </c>
      <c r="I183" s="70">
        <v>3</v>
      </c>
      <c r="J183" s="71">
        <v>2</v>
      </c>
      <c r="K183" s="32">
        <v>3</v>
      </c>
      <c r="L183" s="33">
        <v>1</v>
      </c>
      <c r="M183" s="32">
        <v>2</v>
      </c>
      <c r="N183" s="33">
        <v>1</v>
      </c>
      <c r="O183" s="29">
        <v>3.1499999999999799</v>
      </c>
      <c r="P183" s="60">
        <v>0</v>
      </c>
      <c r="Q183" s="35">
        <v>444</v>
      </c>
      <c r="R183" s="35">
        <v>172</v>
      </c>
      <c r="S183" s="37">
        <v>1</v>
      </c>
      <c r="T183" s="38">
        <v>0</v>
      </c>
      <c r="U183" s="29">
        <v>-1.1000000000000101</v>
      </c>
      <c r="V183" s="60">
        <v>-1.1000000000000101</v>
      </c>
      <c r="W183" s="39"/>
      <c r="X183" s="40">
        <v>82</v>
      </c>
      <c r="Y183" s="72">
        <v>124</v>
      </c>
      <c r="Z183" s="87">
        <v>42</v>
      </c>
      <c r="AA183" s="85" t="s">
        <v>252</v>
      </c>
      <c r="AB183" s="41" t="s">
        <v>101</v>
      </c>
      <c r="AC183" s="42" t="str">
        <f>"" &amp; IF(AND(S183&lt;=-1.5,NOT(ISBLANK(AQ183))),"Z","")</f>
        <v/>
      </c>
      <c r="AD183" s="43" t="str">
        <f>IF(AND(ISNUMBER(BD183),VALUE(BD183)&gt;=3,VALUE(T183)&gt;=-0.5),IF(AND(VALUE(Q183)&gt;=94,VALUE(Q183)&lt;444), IF(VALUE(P183)&gt;=2,"***","**"),"*"),"")</f>
        <v/>
      </c>
      <c r="AE183" s="44"/>
      <c r="AF183" s="45"/>
      <c r="AG183" s="46" t="str">
        <f>IF(OR(F183&lt;1401,F183&gt;=1600),IF(AND(OR(AB183="*",AB183="***",AB183="E*",AB183="E***"),P183&gt;=2,T183&gt;-2.1),IF(AND(ISNUMBER(BD183),VALUE(BD183)&gt;2),"**","*"),""),"")</f>
        <v/>
      </c>
      <c r="AH183" s="30">
        <v>4</v>
      </c>
      <c r="AI183" s="47">
        <v>82</v>
      </c>
      <c r="AJ183" s="48" t="str">
        <f>IF(AND(S183&gt;=2,T183&gt;=0),IF(AND(ISNUMBER(BD183),VALUE(BD183)&gt;=3),IF(LEN(AQ183)&gt;0,"***","**"),"*"),"")</f>
        <v/>
      </c>
      <c r="AK183" s="42" t="str">
        <f>IF(AND(S183&gt;=3,AND(OR(AND(I183&lt;=7,I183-K183&gt;=3),AND(K183&lt;=7,K183-M183&gt;=3)),N183&lt;=4)),6,IF(S183&gt;=3,"3T",IF(AND(OR(AND(I183&lt;=7,I183-K183&gt;=3),AND(K183&lt;=7,K183-M183&gt;=3)),N183&lt;=4),"3P","")))</f>
        <v/>
      </c>
      <c r="AL183" s="46" t="str">
        <f>IF(OR(K183-M183&gt;=5,T183&gt;4.9,AND(K183-M183&gt;=1,T183&gt;5)),IF(P183&lt;-3,"***",IF(P183&lt;0,"**","*")),"")</f>
        <v/>
      </c>
      <c r="AM183" s="40">
        <v>82</v>
      </c>
      <c r="AN183" s="81" t="str">
        <f>IF(AND(OR(M183=1,M183=2,M183=3,M183=4),Q183&gt;=97.5),"G",IF(OR(AND(N183&lt;=3,M183&lt;8,T183&gt;-1.6,Q183&gt;=95,Q183&lt;300),AND(OR(M183=1,M183=2,M183=3),Q183&lt;97.5)),"GR",""))</f>
        <v>G</v>
      </c>
      <c r="AO183" s="29">
        <v>0</v>
      </c>
      <c r="AP183" s="28"/>
      <c r="AQ183" s="28"/>
      <c r="AR183" s="28"/>
      <c r="AS183" s="28"/>
      <c r="AT183" s="50" t="str">
        <f>IF(LEN(AN183)&gt;0,IF(AL183="**","$",IF(AL183="***",IF(LEN(AQ183)&gt;0,"$$$","$$"), "")), "")</f>
        <v/>
      </c>
      <c r="AU183" s="48" t="str">
        <f>CONCATENATE(IF(LEN(AN183)&gt;0,IF(AND(AD183="**",AB183="*"),IF(LEN(AQ183)&gt;0,"$$$","$$"),IF(AJ183="***","$$$",IF(AND(AJ183="**",AB183="*"),"$$",IF(AND(OR(AD183="**",AD183="***"),LEN(AQ183)&gt;0),"$$","")))),IF(AND(OR(AD183="**",AD183="***"),LEN(AQ183)&gt;0),"$$","")),IF(AND(T183&lt;2,AQ183="#"),"#",""))</f>
        <v/>
      </c>
      <c r="AV183" s="48" t="str">
        <f>IF(LEN(AN183)&gt;0,IF(AG183="**","$$",IF(AG183="***","$$$",IF(AD183="***",IF(OR(AB183="***",LEN(AQ183)&gt;0),"$$$",""),""))),"")</f>
        <v/>
      </c>
      <c r="AW183" s="26" t="s">
        <v>6</v>
      </c>
      <c r="AX183" s="74">
        <v>17</v>
      </c>
      <c r="AY183" s="52">
        <v>1062</v>
      </c>
      <c r="AZ183" s="24" t="s">
        <v>51</v>
      </c>
      <c r="BA183" s="29">
        <v>82</v>
      </c>
      <c r="BB183" s="66">
        <v>71.6666666666667</v>
      </c>
      <c r="BC183" s="54" t="s">
        <v>103</v>
      </c>
      <c r="BD183" s="29">
        <v>2</v>
      </c>
      <c r="BE183" s="55"/>
      <c r="BF183" s="55"/>
      <c r="BG183" s="55"/>
      <c r="BH183" s="55"/>
      <c r="BI183" s="190" t="s">
        <v>2402</v>
      </c>
      <c r="BJ183" s="68" t="s">
        <v>2403</v>
      </c>
      <c r="BK183" s="68" t="s">
        <v>2404</v>
      </c>
      <c r="BL183" s="68" t="s">
        <v>1049</v>
      </c>
      <c r="BM183" s="68" t="s">
        <v>2405</v>
      </c>
      <c r="BN183" s="68"/>
      <c r="BO183" s="17"/>
      <c r="BP183" s="29">
        <v>124</v>
      </c>
      <c r="BQ183" s="29">
        <v>0</v>
      </c>
      <c r="BR183" s="56">
        <v>101.85</v>
      </c>
      <c r="BS183" s="76" t="s">
        <v>432</v>
      </c>
      <c r="BT183" s="26"/>
      <c r="BU183" s="26"/>
      <c r="BV183" s="26"/>
      <c r="BW183" s="26"/>
      <c r="BX183" s="17"/>
      <c r="BY183" s="17"/>
      <c r="BZ183" s="49" t="str">
        <f>IF(AND(S183&gt;=3,AND(OR(AND(I183&lt;=7,I183-K183&gt;=3),AND(K183&lt;=7,K183-M183&gt;=3)),N183&lt;=4)),6,IF(S183&gt;=3,"3T",IF(AND(OR(AND(I183&lt;=7,I183-K183&gt;=3),AND(K183&lt;=7,K183-M183&gt;=3)),N183&lt;=4),"3P","")))</f>
        <v/>
      </c>
    </row>
    <row r="184" spans="1:78" ht="46.5" x14ac:dyDescent="0.25">
      <c r="A184" s="26" t="s">
        <v>2383</v>
      </c>
      <c r="B184" s="26" t="s">
        <v>191</v>
      </c>
      <c r="C184" s="27" t="s">
        <v>904</v>
      </c>
      <c r="D184" s="28"/>
      <c r="E184" s="28"/>
      <c r="F184" s="58">
        <v>2000</v>
      </c>
      <c r="G184" s="30">
        <v>4</v>
      </c>
      <c r="H184" s="31" t="s">
        <v>78</v>
      </c>
      <c r="I184" s="70">
        <v>3</v>
      </c>
      <c r="J184" s="71">
        <v>2</v>
      </c>
      <c r="K184" s="32">
        <v>2</v>
      </c>
      <c r="L184" s="33">
        <v>0</v>
      </c>
      <c r="M184" s="32">
        <v>2</v>
      </c>
      <c r="N184" s="33">
        <v>1</v>
      </c>
      <c r="O184" s="29">
        <v>4.3</v>
      </c>
      <c r="P184" s="29">
        <v>0</v>
      </c>
      <c r="Q184" s="35">
        <v>444</v>
      </c>
      <c r="R184" s="35">
        <v>172</v>
      </c>
      <c r="S184" s="37">
        <v>2</v>
      </c>
      <c r="T184" s="61">
        <v>-0.25</v>
      </c>
      <c r="U184" s="29">
        <v>-0.10000000000001601</v>
      </c>
      <c r="V184" s="29">
        <v>-0.44999999999999901</v>
      </c>
      <c r="W184" s="39"/>
      <c r="X184" s="40">
        <v>83</v>
      </c>
      <c r="Y184" s="72">
        <v>127</v>
      </c>
      <c r="Z184" s="29">
        <v>21</v>
      </c>
      <c r="AA184" s="85" t="s">
        <v>252</v>
      </c>
      <c r="AB184" s="41" t="s">
        <v>101</v>
      </c>
      <c r="AC184" s="42" t="str">
        <f>"" &amp; IF(AND(S184&lt;=-1.5,NOT(ISBLANK(AQ184))),"Z","")</f>
        <v/>
      </c>
      <c r="AD184" s="43" t="str">
        <f>IF(AND(ISNUMBER(BD184),VALUE(BD184)&gt;=3,VALUE(T184)&gt;=-0.5),IF(AND(VALUE(Q184)&gt;=94,VALUE(Q184)&lt;444), IF(VALUE(P184)&gt;=2,"***","**"),"*"),"")</f>
        <v/>
      </c>
      <c r="AE184" s="44"/>
      <c r="AF184" s="45"/>
      <c r="AG184" s="63" t="str">
        <f>IF(OR(F184&lt;1401,F184&gt;=1600),IF(AND(OR(AB184="*",AB184="***",AB184="E*",AB184="E***"),P184&gt;=2,T184&gt;-2.1),IF(AND(ISNUMBER(BD184),VALUE(BD184)&gt;2),"**","*"),""),"")</f>
        <v/>
      </c>
      <c r="AH184" s="30">
        <v>4</v>
      </c>
      <c r="AI184" s="47">
        <v>83</v>
      </c>
      <c r="AJ184" s="48" t="str">
        <f>IF(AND(S184&gt;=2,T184&gt;=0),IF(AND(ISNUMBER(BD184),VALUE(BD184)&gt;=3),IF(LEN(AQ184)&gt;0,"***","**"),"*"),"")</f>
        <v/>
      </c>
      <c r="AK184" s="42" t="str">
        <f>IF(AND(S184&gt;=3,AND(OR(AND(I184&lt;=7,I184-K184&gt;=3),AND(K184&lt;=7,K184-M184&gt;=3)),N184&lt;=4)),6,IF(S184&gt;=3,"3T",IF(AND(OR(AND(I184&lt;=7,I184-K184&gt;=3),AND(K184&lt;=7,K184-M184&gt;=3)),N184&lt;=4),"3P","")))</f>
        <v/>
      </c>
      <c r="AL184" s="46" t="str">
        <f>IF(OR(K184-M184&gt;=5,T184&gt;4.9,AND(K184-M184&gt;=1,T184&gt;5)),IF(P184&lt;-3,"***",IF(P184&lt;0,"**","*")),"")</f>
        <v/>
      </c>
      <c r="AM184" s="40">
        <v>83</v>
      </c>
      <c r="AN184" s="81" t="str">
        <f>CONCATENATE(IF(AND(OR(M184=1,M184=2,M184=3,M184=4),Q184&gt;=97.5),"G",IF(OR(AND(N184&lt;=3,M184&lt;8,T184&gt;-1.6,Q184&gt;=95,Q184&lt;300),AND(OR(M184=1,M184=2,M184=3),Q184&lt;97.5)),"GR","")),"*")</f>
        <v>G*</v>
      </c>
      <c r="AO184" s="29">
        <v>0</v>
      </c>
      <c r="AP184" s="28"/>
      <c r="AQ184" s="28"/>
      <c r="AR184" s="28"/>
      <c r="AS184" s="28"/>
      <c r="AT184" s="50" t="str">
        <f>IF(LEN(AN184)&gt;0,IF(AL184="**","$",IF(AL184="***",IF(LEN(AQ184)&gt;0,"$$$","$$"), "")), "")</f>
        <v/>
      </c>
      <c r="AU184" s="48" t="str">
        <f>CONCATENATE(IF(LEN(AN184)&gt;0,IF(AND(AD184="**",AB184="*"),IF(LEN(AQ184)&gt;0,"$$$","$$"),IF(AJ184="***","$$$",IF(AND(AJ184="**",AB184="*"),"$$",IF(AND(OR(AD184="**",AD184="***"),LEN(AQ184)&gt;0),"$$","")))),IF(AND(OR(AD184="**",AD184="***"),LEN(AQ184)&gt;0),"$$","")),IF(AND(T184&lt;2,AQ184="#"),"#",""))</f>
        <v/>
      </c>
      <c r="AV184" s="48" t="str">
        <f>IF(LEN(AN184)&gt;0,IF(AG184="**","$$",IF(AG184="***","$$$",IF(AD184="***",IF(OR(AB184="***",LEN(AQ184)&gt;0),"$$$",""),""))),"")</f>
        <v/>
      </c>
      <c r="AW184" s="26" t="s">
        <v>78</v>
      </c>
      <c r="AX184" s="64">
        <v>30</v>
      </c>
      <c r="AY184" s="52">
        <v>1068</v>
      </c>
      <c r="AZ184" s="24" t="s">
        <v>51</v>
      </c>
      <c r="BA184" s="29">
        <v>82.5</v>
      </c>
      <c r="BB184" s="66">
        <v>74.1666666666667</v>
      </c>
      <c r="BC184" s="54" t="s">
        <v>2406</v>
      </c>
      <c r="BD184" s="29">
        <v>1</v>
      </c>
      <c r="BE184" s="100">
        <v>16.542288557213901</v>
      </c>
      <c r="BF184" s="101">
        <v>42.910447761194</v>
      </c>
      <c r="BG184" s="102">
        <v>804</v>
      </c>
      <c r="BH184" s="102">
        <v>804</v>
      </c>
      <c r="BI184" s="190" t="s">
        <v>2407</v>
      </c>
      <c r="BJ184" s="68" t="s">
        <v>2408</v>
      </c>
      <c r="BK184" s="68" t="s">
        <v>1797</v>
      </c>
      <c r="BL184" s="68" t="s">
        <v>1832</v>
      </c>
      <c r="BM184" s="68" t="s">
        <v>2403</v>
      </c>
      <c r="BN184" s="68"/>
      <c r="BO184" s="17"/>
      <c r="BP184" s="29">
        <v>127</v>
      </c>
      <c r="BQ184" s="29">
        <v>0</v>
      </c>
      <c r="BR184" s="56">
        <v>103.2</v>
      </c>
      <c r="BS184" s="76" t="s">
        <v>88</v>
      </c>
      <c r="BT184" s="26"/>
      <c r="BU184" s="26"/>
      <c r="BV184" s="26"/>
      <c r="BW184" s="26"/>
      <c r="BX184" s="17"/>
      <c r="BY184" s="17"/>
      <c r="BZ184" s="49" t="str">
        <f>IF(AND(S184&gt;=3,AND(OR(AND(I184&lt;=7,I184-K184&gt;=3),AND(K184&lt;=7,K184-M184&gt;=3)),N184&lt;=4)),6,IF(S184&gt;=3,"3T",IF(AND(OR(AND(I184&lt;=7,I184-K184&gt;=3),AND(K184&lt;=7,K184-M184&gt;=3)),N184&lt;=4),"3P","")))</f>
        <v/>
      </c>
    </row>
    <row r="185" spans="1:78" ht="30" customHeight="1" x14ac:dyDescent="0.25">
      <c r="A185" s="156" t="s">
        <v>152</v>
      </c>
      <c r="B185" s="155"/>
      <c r="C185" s="155"/>
      <c r="D185" s="155"/>
      <c r="E185" s="155"/>
      <c r="F185" s="155"/>
      <c r="G185" s="155"/>
      <c r="H185" s="155"/>
      <c r="I185" s="155"/>
      <c r="J185" s="155"/>
      <c r="K185" s="155"/>
      <c r="L185" s="155"/>
      <c r="M185" s="155"/>
      <c r="N185" s="155"/>
      <c r="O185" s="155"/>
      <c r="P185" s="155"/>
      <c r="Q185" s="155"/>
      <c r="R185" s="155"/>
      <c r="S185" s="155"/>
      <c r="T185" s="155"/>
      <c r="U185" s="155"/>
      <c r="V185" s="155"/>
      <c r="W185" s="155"/>
      <c r="X185" s="155"/>
      <c r="Y185" s="155"/>
      <c r="Z185" s="155"/>
      <c r="AA185" s="155"/>
      <c r="AB185" s="155"/>
      <c r="AC185" s="155"/>
      <c r="AD185" s="155"/>
      <c r="AE185" s="155"/>
      <c r="AF185" s="155"/>
      <c r="AG185" s="155"/>
      <c r="AH185" s="155"/>
      <c r="AI185" s="155"/>
      <c r="AJ185" s="155"/>
      <c r="AK185" s="155"/>
      <c r="AL185" s="155"/>
      <c r="AM185" s="155"/>
      <c r="AN185" s="155"/>
      <c r="AO185" s="155"/>
      <c r="AP185" s="155"/>
      <c r="AQ185" s="155"/>
      <c r="AR185" s="155"/>
      <c r="AS185" s="155"/>
      <c r="AT185" s="155"/>
      <c r="AU185" s="155"/>
      <c r="AV185" s="155"/>
      <c r="AW185" s="155"/>
      <c r="AX185" s="155"/>
      <c r="AY185" s="155"/>
      <c r="AZ185" s="155"/>
      <c r="BA185" s="155"/>
      <c r="BB185" s="155"/>
      <c r="BC185" s="155"/>
      <c r="BD185" s="155"/>
      <c r="BE185" s="155"/>
      <c r="BF185" s="155"/>
      <c r="BG185" s="155"/>
      <c r="BH185" s="155"/>
      <c r="BI185" s="155"/>
      <c r="BJ185" s="155"/>
      <c r="BK185" s="155"/>
      <c r="BL185" s="155"/>
      <c r="BM185" s="155"/>
      <c r="BN185" s="155"/>
      <c r="BO185" s="155"/>
      <c r="BP185" s="155"/>
      <c r="BQ185" s="155"/>
      <c r="BR185" s="155"/>
      <c r="BS185" s="155"/>
      <c r="BT185" s="155"/>
      <c r="BU185" s="155"/>
      <c r="BV185" s="155"/>
      <c r="BW185" s="155"/>
      <c r="BX185" s="155"/>
      <c r="BY185" s="17"/>
      <c r="BZ185" s="49"/>
    </row>
    <row r="186" spans="1:78" ht="46.5" x14ac:dyDescent="0.25">
      <c r="A186" s="26" t="s">
        <v>2383</v>
      </c>
      <c r="B186" s="112" t="s">
        <v>403</v>
      </c>
      <c r="C186" s="27" t="s">
        <v>862</v>
      </c>
      <c r="D186" s="28"/>
      <c r="E186" s="28"/>
      <c r="F186" s="29">
        <v>1800</v>
      </c>
      <c r="G186" s="30">
        <v>6</v>
      </c>
      <c r="H186" s="31" t="s">
        <v>6</v>
      </c>
      <c r="I186" s="32">
        <v>4</v>
      </c>
      <c r="J186" s="33">
        <v>4</v>
      </c>
      <c r="K186" s="70">
        <v>3</v>
      </c>
      <c r="L186" s="71">
        <v>2</v>
      </c>
      <c r="M186" s="32">
        <v>2</v>
      </c>
      <c r="N186" s="33">
        <v>1</v>
      </c>
      <c r="O186" s="29">
        <v>4.45</v>
      </c>
      <c r="P186" s="38">
        <v>6.6000000000000201</v>
      </c>
      <c r="Q186" s="36">
        <v>104.72010022126599</v>
      </c>
      <c r="R186" s="36">
        <v>3.0600501106329099</v>
      </c>
      <c r="S186" s="114">
        <v>3</v>
      </c>
      <c r="T186" s="38">
        <v>0.75</v>
      </c>
      <c r="U186" s="29">
        <v>-2.3500000000000099</v>
      </c>
      <c r="V186" s="38">
        <v>-1.85</v>
      </c>
      <c r="W186" s="39"/>
      <c r="X186" s="40">
        <v>85</v>
      </c>
      <c r="Y186" s="72">
        <v>115</v>
      </c>
      <c r="Z186" s="29">
        <v>12</v>
      </c>
      <c r="AA186" s="26" t="s">
        <v>64</v>
      </c>
      <c r="AB186" s="41" t="s">
        <v>65</v>
      </c>
      <c r="AC186" s="42" t="str">
        <f>"i" &amp; IF(AND(S186&lt;=-1.5,NOT(ISBLANK(AQ186))),"Z","")</f>
        <v>i</v>
      </c>
      <c r="AD186" s="43" t="str">
        <f>IF(AND(ISNUMBER(BD186),VALUE(BD186)&gt;=3,VALUE(T186)&gt;=-0.5),IF(AND(VALUE(Q186)&gt;=94,VALUE(Q186)&lt;444), IF(VALUE(P186)&gt;=2,"***","**"),"*"),"")</f>
        <v/>
      </c>
      <c r="AE186" s="44"/>
      <c r="AF186" s="45" t="s">
        <v>93</v>
      </c>
      <c r="AG186" s="46" t="str">
        <f>IF(OR(F186&lt;1401,F186&gt;=1600),IF(AND(OR(AB186="*",AB186="***",AB186="E*",AB186="E***"),P186&gt;=2,T186&gt;-2.1),IF(AND(ISNUMBER(BD186),VALUE(BD186)&gt;2),"**","*"),""),"")</f>
        <v/>
      </c>
      <c r="AH186" s="30">
        <v>6</v>
      </c>
      <c r="AI186" s="47">
        <v>85</v>
      </c>
      <c r="AJ186" s="43" t="str">
        <f>IF(AND(S186&gt;=2,T186&gt;=0),IF(AND(ISNUMBER(BD186),VALUE(BD186)&gt;=3),IF(LEN(AQ186)&gt;0,"***","**"),"*"),"")</f>
        <v>*</v>
      </c>
      <c r="AK186" s="42" t="str">
        <f>IF(AND(S186&gt;=3,AND(OR(AND(I186&lt;=7,I186-K186&gt;=3),AND(K186&lt;=7,K186-M186&gt;=3)),N186&lt;=4)),6,IF(S186&gt;=3,"3T",IF(AND(OR(AND(I186&lt;=7,I186-K186&gt;=3),AND(K186&lt;=7,K186-M186&gt;=3)),N186&lt;=4),"3P","")))</f>
        <v>3T</v>
      </c>
      <c r="AL186" s="46" t="str">
        <f>IF(OR(K186-M186&gt;=5,T186&gt;4.9,AND(K186-M186&gt;=1,T186&gt;5)),IF(P186&lt;-3,"***",IF(P186&lt;0,"**","*")),"")</f>
        <v/>
      </c>
      <c r="AM186" s="40">
        <v>85</v>
      </c>
      <c r="AN186" s="103" t="str">
        <f>IF(AND(OR(M186=1,M186=2,M186=3,M186=4),Q186&gt;=97.5),"G",IF(OR(AND(N186&lt;=3,M186&lt;8,T186&gt;-1.6,Q186&gt;=95,Q186&lt;300),AND(OR(M186=1,M186=2,M186=3),Q186&lt;97.5)),"GR",""))</f>
        <v>G</v>
      </c>
      <c r="AO186" s="29">
        <v>0</v>
      </c>
      <c r="AP186" s="28"/>
      <c r="AQ186" s="28"/>
      <c r="AR186" s="28"/>
      <c r="AS186" s="28"/>
      <c r="AT186" s="50" t="str">
        <f>IF(LEN(AN186)&gt;0,IF(AL186="**","$",IF(AL186="***",IF(LEN(AQ186)&gt;0,"$$$","$$"), "")), "")</f>
        <v/>
      </c>
      <c r="AU186" s="48" t="str">
        <f>CONCATENATE(IF(LEN(AN186)&gt;0,IF(AND(AD186="**",AB186="*"),IF(LEN(AQ186)&gt;0,"$$$","$$"),IF(AJ186="***","$$$",IF(AND(AJ186="**",AB186="*"),"$$",IF(AND(OR(AD186="**",AD186="***"),LEN(AQ186)&gt;0),"$$","")))),IF(AND(OR(AD186="**",AD186="***"),LEN(AQ186)&gt;0),"$$","")),IF(AND(T186&lt;2,AQ186="#"),"#",""))</f>
        <v/>
      </c>
      <c r="AV186" s="48" t="str">
        <f>IF(LEN(AN186)&gt;0,IF(AG186="**","$$",IF(AG186="***","$$$",IF(AD186="***",IF(OR(AB186="***",LEN(AQ186)&gt;0),"$$$",""),""))),"")</f>
        <v/>
      </c>
      <c r="AW186" s="26" t="s">
        <v>6</v>
      </c>
      <c r="AX186" s="51">
        <v>29</v>
      </c>
      <c r="AY186" s="52">
        <v>1060</v>
      </c>
      <c r="AZ186" s="24" t="s">
        <v>51</v>
      </c>
      <c r="BA186" s="29">
        <v>96.5</v>
      </c>
      <c r="BB186" s="53">
        <v>86.966666666666697</v>
      </c>
      <c r="BC186" s="54" t="s">
        <v>1137</v>
      </c>
      <c r="BD186" s="29">
        <v>2</v>
      </c>
      <c r="BE186" s="100">
        <v>22.4489795918367</v>
      </c>
      <c r="BF186" s="101">
        <v>50</v>
      </c>
      <c r="BG186" s="102">
        <v>49</v>
      </c>
      <c r="BH186" s="102">
        <v>22</v>
      </c>
      <c r="BI186" s="190" t="s">
        <v>535</v>
      </c>
      <c r="BJ186" s="68" t="s">
        <v>1692</v>
      </c>
      <c r="BK186" s="68" t="s">
        <v>1707</v>
      </c>
      <c r="BL186" s="68" t="s">
        <v>2273</v>
      </c>
      <c r="BM186" s="68" t="s">
        <v>2220</v>
      </c>
      <c r="BN186" s="68"/>
      <c r="BO186" s="17"/>
      <c r="BP186" s="29">
        <v>115</v>
      </c>
      <c r="BQ186" s="29">
        <v>0</v>
      </c>
      <c r="BR186" s="56">
        <v>97.3</v>
      </c>
      <c r="BS186" s="76" t="s">
        <v>1023</v>
      </c>
      <c r="BT186" s="26"/>
      <c r="BU186" s="26"/>
      <c r="BV186" s="26"/>
      <c r="BW186" s="26"/>
      <c r="BX186" s="17"/>
      <c r="BY186" s="17"/>
      <c r="BZ186" s="49" t="str">
        <f>IF(AND(S186&gt;=3,AND(OR(AND(I186&lt;=7,I186-K186&gt;=3),AND(K186&lt;=7,K186-M186&gt;=3)),N186&lt;=4)),6,IF(S186&gt;=3,"3T",IF(AND(OR(AND(I186&lt;=7,I186-K186&gt;=3),AND(K186&lt;=7,K186-M186&gt;=3)),N186&lt;=4),"3P","")))</f>
        <v>3T</v>
      </c>
    </row>
    <row r="187" spans="1:78" ht="18.75" customHeight="1" x14ac:dyDescent="0.35">
      <c r="B187" s="177" t="s">
        <v>51</v>
      </c>
      <c r="C187" s="177"/>
      <c r="Q187" s="158" t="s">
        <v>476</v>
      </c>
      <c r="R187" s="158"/>
      <c r="T187" s="15" t="s">
        <v>580</v>
      </c>
      <c r="X187" s="3">
        <v>88</v>
      </c>
      <c r="Y187" s="13" t="s">
        <v>478</v>
      </c>
      <c r="Z187" s="5">
        <v>23</v>
      </c>
      <c r="AA187" s="11">
        <v>3</v>
      </c>
      <c r="AI187" s="3">
        <v>88</v>
      </c>
      <c r="AM187" s="3">
        <v>88</v>
      </c>
      <c r="AX187" s="159">
        <v>8.6</v>
      </c>
      <c r="AY187" s="5">
        <v>1074</v>
      </c>
      <c r="BP187" s="13" t="s">
        <v>478</v>
      </c>
      <c r="BX187" s="2">
        <v>0</v>
      </c>
      <c r="BY187" s="1" t="s">
        <v>149</v>
      </c>
    </row>
    <row r="188" spans="1:78" x14ac:dyDescent="0.35">
      <c r="B188" s="177"/>
      <c r="C188" s="177"/>
      <c r="O188" s="161" t="s">
        <v>2409</v>
      </c>
      <c r="P188" s="161"/>
      <c r="Q188" s="161"/>
      <c r="R188" s="161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X188" s="160"/>
      <c r="AY188" s="9" t="s">
        <v>1129</v>
      </c>
    </row>
  </sheetData>
  <mergeCells count="113">
    <mergeCell ref="A1:BX1"/>
    <mergeCell ref="I2:N2"/>
    <mergeCell ref="A4:BX4"/>
    <mergeCell ref="A6:BX6"/>
    <mergeCell ref="A8:BX8"/>
    <mergeCell ref="B14:C15"/>
    <mergeCell ref="Q14:R14"/>
    <mergeCell ref="AX14:AX15"/>
    <mergeCell ref="O15:AK15"/>
    <mergeCell ref="A11:BX11"/>
    <mergeCell ref="A27:BX27"/>
    <mergeCell ref="A29:BX29"/>
    <mergeCell ref="B35:C36"/>
    <mergeCell ref="Q35:R35"/>
    <mergeCell ref="AX35:AX36"/>
    <mergeCell ref="O36:AK36"/>
    <mergeCell ref="A32:BX32"/>
    <mergeCell ref="A34:BX34"/>
    <mergeCell ref="A13:BX13"/>
    <mergeCell ref="A16:BX16"/>
    <mergeCell ref="I17:N17"/>
    <mergeCell ref="A19:BX19"/>
    <mergeCell ref="A22:BX22"/>
    <mergeCell ref="A24:BX24"/>
    <mergeCell ref="A53:BX53"/>
    <mergeCell ref="B56:C57"/>
    <mergeCell ref="Q56:R56"/>
    <mergeCell ref="AX56:AX57"/>
    <mergeCell ref="O57:AK57"/>
    <mergeCell ref="A58:BX58"/>
    <mergeCell ref="A37:BX37"/>
    <mergeCell ref="I38:N38"/>
    <mergeCell ref="A41:BX41"/>
    <mergeCell ref="A42:BX42"/>
    <mergeCell ref="A44:BX44"/>
    <mergeCell ref="A48:BX48"/>
    <mergeCell ref="A73:BX73"/>
    <mergeCell ref="I74:N74"/>
    <mergeCell ref="A76:BX76"/>
    <mergeCell ref="A79:BX79"/>
    <mergeCell ref="A81:BX81"/>
    <mergeCell ref="A84:BX84"/>
    <mergeCell ref="I59:N59"/>
    <mergeCell ref="A62:BX62"/>
    <mergeCell ref="A63:BX63"/>
    <mergeCell ref="A65:BX65"/>
    <mergeCell ref="B71:C72"/>
    <mergeCell ref="Q71:R71"/>
    <mergeCell ref="AX71:AX72"/>
    <mergeCell ref="O72:AK72"/>
    <mergeCell ref="A69:BX69"/>
    <mergeCell ref="A92:BX92"/>
    <mergeCell ref="A95:BX95"/>
    <mergeCell ref="A97:BX97"/>
    <mergeCell ref="B102:C103"/>
    <mergeCell ref="Q102:R102"/>
    <mergeCell ref="AX102:AX103"/>
    <mergeCell ref="O103:AK103"/>
    <mergeCell ref="A100:BX100"/>
    <mergeCell ref="B87:C88"/>
    <mergeCell ref="Q87:R87"/>
    <mergeCell ref="AX87:AX88"/>
    <mergeCell ref="O88:AK88"/>
    <mergeCell ref="A89:BX89"/>
    <mergeCell ref="I90:N90"/>
    <mergeCell ref="A119:BX119"/>
    <mergeCell ref="B122:C123"/>
    <mergeCell ref="Q122:R122"/>
    <mergeCell ref="AX122:AX123"/>
    <mergeCell ref="O123:AK123"/>
    <mergeCell ref="A124:BX124"/>
    <mergeCell ref="A104:BX104"/>
    <mergeCell ref="I105:N105"/>
    <mergeCell ref="A107:BX107"/>
    <mergeCell ref="A109:BX109"/>
    <mergeCell ref="A110:BX110"/>
    <mergeCell ref="A115:BX115"/>
    <mergeCell ref="I125:N125"/>
    <mergeCell ref="A127:BX127"/>
    <mergeCell ref="A129:BX129"/>
    <mergeCell ref="A133:BX133"/>
    <mergeCell ref="A138:BX138"/>
    <mergeCell ref="B141:C142"/>
    <mergeCell ref="Q141:R141"/>
    <mergeCell ref="AX141:AX142"/>
    <mergeCell ref="O142:AK142"/>
    <mergeCell ref="A155:BX155"/>
    <mergeCell ref="A158:BX158"/>
    <mergeCell ref="A159:BX159"/>
    <mergeCell ref="B163:C164"/>
    <mergeCell ref="Q163:R163"/>
    <mergeCell ref="AX163:AX164"/>
    <mergeCell ref="O164:AK164"/>
    <mergeCell ref="A161:BX161"/>
    <mergeCell ref="A143:BX143"/>
    <mergeCell ref="I144:N144"/>
    <mergeCell ref="A146:BX146"/>
    <mergeCell ref="A149:BX149"/>
    <mergeCell ref="A152:BX152"/>
    <mergeCell ref="A153:BX153"/>
    <mergeCell ref="A181:BX181"/>
    <mergeCell ref="A182:BX182"/>
    <mergeCell ref="B187:C188"/>
    <mergeCell ref="Q187:R187"/>
    <mergeCell ref="AX187:AX188"/>
    <mergeCell ref="O188:AK188"/>
    <mergeCell ref="A185:BX185"/>
    <mergeCell ref="A165:BX165"/>
    <mergeCell ref="I166:N166"/>
    <mergeCell ref="A168:BX168"/>
    <mergeCell ref="A175:BX175"/>
    <mergeCell ref="A178:BX178"/>
    <mergeCell ref="A179:BX179"/>
  </mergeCells>
  <hyperlinks>
    <hyperlink ref="A1" r:id="rId1" tooltip="VOYAGE BUBBLE (E436) (1)"/>
    <hyperlink ref="C3" r:id="rId2" tooltip="GR S / A+3"/>
    <hyperlink ref="AY3" r:id="rId3" tooltip="1224" display="1224"/>
    <hyperlink ref="C5" r:id="rId4" tooltip="GR S / A"/>
    <hyperlink ref="AY5" r:id="rId5" tooltip="1215" display="1215"/>
    <hyperlink ref="C7" r:id="rId6" tooltip="GR S / A+3"/>
    <hyperlink ref="AY7" r:id="rId7" tooltip="1237" display="1237"/>
    <hyperlink ref="C9" r:id="rId8" tooltip="GR S / B+2"/>
    <hyperlink ref="AY9" r:id="rId9" tooltip="1239" display="1239"/>
    <hyperlink ref="C10" r:id="rId10" tooltip="GR S / A"/>
    <hyperlink ref="AY10" r:id="rId11" tooltip="1233" display="1233"/>
    <hyperlink ref="C12" r:id="rId12" tooltip="GR S / A"/>
    <hyperlink ref="AY12" r:id="rId13" tooltip="1249" display="1249"/>
    <hyperlink ref="I14" r:id="rId14" location="stb1" tooltip="T1"/>
    <hyperlink ref="A16" r:id="rId15" tooltip="GALAXY PATCH (H399) (2)"/>
    <hyperlink ref="C18" r:id="rId16" tooltip="2 S / B+2"/>
    <hyperlink ref="AY18" r:id="rId17" tooltip="1157" display="1157"/>
    <hyperlink ref="C20" r:id="rId18" tooltip="GR S / C"/>
    <hyperlink ref="AY20" r:id="rId19" tooltip="1151" display="1151"/>
    <hyperlink ref="C21" r:id="rId20" tooltip="1 S / A"/>
    <hyperlink ref="AY21" r:id="rId21" tooltip="1147" display="1147"/>
    <hyperlink ref="C23" r:id="rId22" tooltip="GR S / A"/>
    <hyperlink ref="AY23" r:id="rId23" tooltip="1150" display="1150"/>
    <hyperlink ref="C25" r:id="rId24" tooltip="GR S / B"/>
    <hyperlink ref="AY25" r:id="rId25" tooltip="1153" display="1153"/>
    <hyperlink ref="C26" r:id="rId26" tooltip="GR S / A"/>
    <hyperlink ref="AY26" r:id="rId27" tooltip="1154" display="1154"/>
    <hyperlink ref="C28" r:id="rId28" tooltip="GR S / A+3"/>
    <hyperlink ref="AY28" r:id="rId29" tooltip="1155" display="1155"/>
    <hyperlink ref="C30" r:id="rId30" tooltip="GR S / B+2"/>
    <hyperlink ref="AY30" r:id="rId31" tooltip="1148" display="1148"/>
    <hyperlink ref="C31" r:id="rId32" tooltip="GR S / A"/>
    <hyperlink ref="AY31" r:id="rId33" tooltip="1168" display="1168"/>
    <hyperlink ref="C33" r:id="rId34" tooltip="GR S / A"/>
    <hyperlink ref="AY33" r:id="rId35" tooltip="1161" display="1161"/>
    <hyperlink ref="I35" r:id="rId36" location="stb2" tooltip="T1"/>
    <hyperlink ref="A37" r:id="rId37" tooltip="CHANCHENG GLORY (H212) (3)"/>
    <hyperlink ref="C39" r:id="rId38" tooltip="1 S / B+2"/>
    <hyperlink ref="AY39" r:id="rId39" tooltip="1166" display="1166"/>
    <hyperlink ref="C40" r:id="rId40" tooltip="1 S / A"/>
    <hyperlink ref="AY40" r:id="rId41" tooltip="1161" display="1161"/>
    <hyperlink ref="C43" r:id="rId42" tooltip="2 S / C"/>
    <hyperlink ref="AY43" r:id="rId43" tooltip="1138" display="1138"/>
    <hyperlink ref="C45" r:id="rId44" tooltip="GR S / B"/>
    <hyperlink ref="AY45" r:id="rId45" tooltip="1156" display="1156"/>
    <hyperlink ref="C46" r:id="rId46" tooltip="GR S / A"/>
    <hyperlink ref="AY46" r:id="rId47" tooltip="1153" display="1153"/>
    <hyperlink ref="C47" r:id="rId48" tooltip="1 S / A"/>
    <hyperlink ref="AY47" r:id="rId49" tooltip="1158" display="1158"/>
    <hyperlink ref="C49" r:id="rId50" tooltip="GR S / A+3"/>
    <hyperlink ref="AY49" r:id="rId51" tooltip="1160" display="1160"/>
    <hyperlink ref="C50" r:id="rId52" tooltip="GR S / C+3"/>
    <hyperlink ref="AY50" r:id="rId53" tooltip="1162" display="1162"/>
    <hyperlink ref="C51" r:id="rId54" tooltip="GR S / B+2"/>
    <hyperlink ref="AY51" r:id="rId55" tooltip="1171" display="1171"/>
    <hyperlink ref="C52" r:id="rId56" tooltip="GR S / A"/>
    <hyperlink ref="AY52" r:id="rId57" tooltip="1162" display="1162"/>
    <hyperlink ref="C54" r:id="rId58" tooltip="GR S / A"/>
    <hyperlink ref="AY54" r:id="rId59" tooltip="1168" display="1168"/>
    <hyperlink ref="C55" r:id="rId60" tooltip="GR S / B+2"/>
    <hyperlink ref="AY55" r:id="rId61" tooltip="1165" display="1165"/>
    <hyperlink ref="A58" r:id="rId62" tooltip="ENSUED (H452) (4)"/>
    <hyperlink ref="C60" r:id="rId63" tooltip="1 S / B+2"/>
    <hyperlink ref="AY60" r:id="rId64" tooltip="1069" display="1069"/>
    <hyperlink ref="C61" r:id="rId65" tooltip="1 S / A"/>
    <hyperlink ref="AY61" r:id="rId66" tooltip="1053" display="1053"/>
    <hyperlink ref="C64" r:id="rId67" tooltip="3 S / A+3"/>
    <hyperlink ref="AY64" r:id="rId68" tooltip="1072" display="1072"/>
    <hyperlink ref="C66" r:id="rId69" tooltip="GR S / C+3"/>
    <hyperlink ref="AY66" r:id="rId70" tooltip="1081" display="1081"/>
    <hyperlink ref="C67" r:id="rId71" tooltip="GR S / B+2"/>
    <hyperlink ref="AY67" r:id="rId72" tooltip="1081" display="1081"/>
    <hyperlink ref="C68" r:id="rId73" tooltip="GR S / A"/>
    <hyperlink ref="AY68" r:id="rId74" tooltip="1072" display="1072"/>
    <hyperlink ref="C70" r:id="rId75" tooltip="GR S / B+2"/>
    <hyperlink ref="AY70" r:id="rId76" tooltip="1065" display="1065"/>
    <hyperlink ref="I71" r:id="rId77" location="stb1" tooltip="T1"/>
    <hyperlink ref="A73" r:id="rId78" tooltip="HAPPY TOGETHER (G446) (5)"/>
    <hyperlink ref="C75" r:id="rId79" tooltip="2 S / C"/>
    <hyperlink ref="AY75" r:id="rId80" tooltip="1137" display="1137"/>
    <hyperlink ref="C77" r:id="rId81" tooltip="GR S / B+2"/>
    <hyperlink ref="AY77" r:id="rId82" tooltip="1118" display="1118"/>
    <hyperlink ref="C78" r:id="rId83" tooltip="GR S / A"/>
    <hyperlink ref="AY78" r:id="rId84" tooltip="1137" display="1137"/>
    <hyperlink ref="C80" r:id="rId85" tooltip="GR S / A"/>
    <hyperlink ref="AY80" r:id="rId86" tooltip="1125" display="1125"/>
    <hyperlink ref="C82" r:id="rId87" tooltip="GR S / B+2"/>
    <hyperlink ref="AY82" r:id="rId88" tooltip="1131" display="1131"/>
    <hyperlink ref="C83" r:id="rId89" tooltip="GR S / A"/>
    <hyperlink ref="AY83" r:id="rId90" tooltip="1142" display="1142"/>
    <hyperlink ref="C85" r:id="rId91" tooltip="GR H / A"/>
    <hyperlink ref="AY85" r:id="rId92" tooltip="1159" display="1159"/>
    <hyperlink ref="C86" r:id="rId93" tooltip="GR S / B+2"/>
    <hyperlink ref="AY86" r:id="rId94" tooltip="1143" display="1143"/>
    <hyperlink ref="A89" r:id="rId95" tooltip="STRAIGHT ARRON (G435) (6)"/>
    <hyperlink ref="C91" r:id="rId96" tooltip="GR S / A+3"/>
    <hyperlink ref="AY91" r:id="rId97" tooltip="1130" display="1130"/>
    <hyperlink ref="C93" r:id="rId98" tooltip="GR S / A"/>
    <hyperlink ref="AY93" r:id="rId99" tooltip="1124" display="1124"/>
    <hyperlink ref="C94" r:id="rId100" tooltip="GR S / A"/>
    <hyperlink ref="AY94" r:id="rId101" tooltip="1118" display="1118"/>
    <hyperlink ref="C96" r:id="rId102" tooltip="GR S / A+3"/>
    <hyperlink ref="AY96" r:id="rId103" tooltip="1104" display="1104"/>
    <hyperlink ref="C98" r:id="rId104" tooltip="GR S / B+2"/>
    <hyperlink ref="AY98" r:id="rId105" tooltip="1125" display="1125"/>
    <hyperlink ref="C99" r:id="rId106" tooltip="GR S / A"/>
    <hyperlink ref="AY99" r:id="rId107" tooltip="1117" display="1117"/>
    <hyperlink ref="C101" r:id="rId108" tooltip="GR S / B+2"/>
    <hyperlink ref="AY101" r:id="rId109" tooltip="1120" display="1120"/>
    <hyperlink ref="A104" r:id="rId110" tooltip="FIVE G PATCH (G286) (7)"/>
    <hyperlink ref="C106" r:id="rId111" tooltip="GR S / A+3"/>
    <hyperlink ref="AY106" r:id="rId112" tooltip="1021" display="1021"/>
    <hyperlink ref="C108" r:id="rId113" tooltip="2 S / C"/>
    <hyperlink ref="AY108" r:id="rId114" tooltip="1020" display="1020"/>
    <hyperlink ref="C111" r:id="rId115" tooltip="GR S / A"/>
    <hyperlink ref="AY111" r:id="rId116" tooltip="1017" display="1017"/>
    <hyperlink ref="C112" r:id="rId117" tooltip="GR S / B"/>
    <hyperlink ref="AY112" r:id="rId118" tooltip="1003" display="1003"/>
    <hyperlink ref="C113" r:id="rId119" tooltip="GR S / A"/>
    <hyperlink ref="AY113" r:id="rId120" tooltip="1000" display="1000"/>
    <hyperlink ref="C114" r:id="rId121" tooltip="GR S / A"/>
    <hyperlink ref="AY114" r:id="rId122" tooltip="1003" display="1003"/>
    <hyperlink ref="C116" r:id="rId123" tooltip="GR S / C+3"/>
    <hyperlink ref="AY116" r:id="rId124" tooltip="1009" display="1009"/>
    <hyperlink ref="C117" r:id="rId125" tooltip="GR S / B+2"/>
    <hyperlink ref="AY117" r:id="rId126" tooltip="1015" display="1015"/>
    <hyperlink ref="C118" r:id="rId127" tooltip="GR S / A"/>
    <hyperlink ref="AY118" r:id="rId128" tooltip="1016" display="1016"/>
    <hyperlink ref="C120" r:id="rId129" tooltip="GR H / A"/>
    <hyperlink ref="AY120" r:id="rId130" tooltip="1002" display="1002"/>
    <hyperlink ref="C121" r:id="rId131" tooltip="GR S / B+2"/>
    <hyperlink ref="AY121" r:id="rId132" tooltip="1000" display="1000"/>
    <hyperlink ref="A124" r:id="rId133" tooltip="LA CITY BLANCHE (G371) (8)"/>
    <hyperlink ref="C126" r:id="rId134" tooltip="2 S / C"/>
    <hyperlink ref="AY126" r:id="rId135" tooltip="1016" display="1016"/>
    <hyperlink ref="C128" r:id="rId136" tooltip="2 S / C+3"/>
    <hyperlink ref="AY128" r:id="rId137" tooltip="1008" display="1008"/>
    <hyperlink ref="C130" r:id="rId138" tooltip="GR S / B"/>
    <hyperlink ref="AY130" r:id="rId139" tooltip="1000" display="1000"/>
    <hyperlink ref="C131" r:id="rId140" tooltip="GR S / A"/>
    <hyperlink ref="AY131" r:id="rId141" tooltip="1009" display="1009"/>
    <hyperlink ref="C132" r:id="rId142" tooltip="GR S / A"/>
    <hyperlink ref="AY132" r:id="rId143" tooltip="1001" display="1001"/>
    <hyperlink ref="C134" r:id="rId144" tooltip="GR S / A+3"/>
    <hyperlink ref="AY134" r:id="rId145" tooltip="1003" display="1003"/>
    <hyperlink ref="C135" r:id="rId146" tooltip="GR S / C+3"/>
    <hyperlink ref="AY135" r:id="rId147" tooltip="1006" display="1006"/>
    <hyperlink ref="C136" r:id="rId148" tooltip="GR S / B+2"/>
    <hyperlink ref="AY136" r:id="rId149" tooltip="1011" display="1011"/>
    <hyperlink ref="C137" r:id="rId150" tooltip="GR S / A"/>
    <hyperlink ref="AY137" r:id="rId151" tooltip="1002" display="1002"/>
    <hyperlink ref="C139" r:id="rId152" tooltip="GR H / A"/>
    <hyperlink ref="AY139" r:id="rId153" tooltip="996" display="996"/>
    <hyperlink ref="C140" r:id="rId154" tooltip="GR S / B+2"/>
    <hyperlink ref="AY140" r:id="rId155" tooltip="1003" display="1003"/>
    <hyperlink ref="A143" r:id="rId156" tooltip="SWORD POINT (G448) (9)"/>
    <hyperlink ref="C145" r:id="rId157" tooltip="GR S / A+3"/>
    <hyperlink ref="AY145" r:id="rId158" tooltip="1135" display="1135"/>
    <hyperlink ref="C147" r:id="rId159" tooltip="GR S / B+2"/>
    <hyperlink ref="AY147" r:id="rId160" tooltip="1133" display="1133"/>
    <hyperlink ref="C148" r:id="rId161" tooltip="GR S / A"/>
    <hyperlink ref="AY148" r:id="rId162" tooltip="1143" display="1143"/>
    <hyperlink ref="C150" r:id="rId163" tooltip="GR S / A"/>
    <hyperlink ref="AY150" r:id="rId164" tooltip="1135" display="1135"/>
    <hyperlink ref="C151" r:id="rId165" tooltip="1 S / A"/>
    <hyperlink ref="AY151" r:id="rId166" tooltip="1143" display="1143"/>
    <hyperlink ref="C154" r:id="rId167" tooltip="2 S / AW"/>
    <hyperlink ref="AY154" r:id="rId168" tooltip="1127" display="1127"/>
    <hyperlink ref="C156" r:id="rId169" tooltip="GR S / C+3"/>
    <hyperlink ref="AY156" r:id="rId170" tooltip="1126" display="1126"/>
    <hyperlink ref="C157" r:id="rId171" tooltip="GR S / B+2"/>
    <hyperlink ref="AY157" r:id="rId172" tooltip="1128" display="1128"/>
    <hyperlink ref="C160" r:id="rId173" tooltip="2 S / AW"/>
    <hyperlink ref="AY160" r:id="rId174" tooltip="1144" display="1144"/>
    <hyperlink ref="C162" r:id="rId175" tooltip="GR S / B+2"/>
    <hyperlink ref="AY162" r:id="rId176" tooltip="1147" display="1147"/>
    <hyperlink ref="A165" r:id="rId177" tooltip="WINNING DRAGON (E461) (10)"/>
    <hyperlink ref="C167" r:id="rId178" tooltip="3 H / B"/>
    <hyperlink ref="AY167" r:id="rId179" tooltip="1075" display="1075"/>
    <hyperlink ref="C169" r:id="rId180" tooltip="3 H / B"/>
    <hyperlink ref="AY169" r:id="rId181" tooltip="1064" display="1064"/>
    <hyperlink ref="C170" r:id="rId182" tooltip="3 H / A"/>
    <hyperlink ref="AY170" r:id="rId183" tooltip="1064" display="1064"/>
    <hyperlink ref="C171" r:id="rId184" tooltip="3 H / C"/>
    <hyperlink ref="AY171" r:id="rId185" tooltip="1062" display="1062"/>
    <hyperlink ref="C172" r:id="rId186" tooltip="3 S / A"/>
    <hyperlink ref="AY172" r:id="rId187" tooltip="1065" display="1065"/>
    <hyperlink ref="C173" r:id="rId188" tooltip="3 S / C"/>
    <hyperlink ref="AY173" r:id="rId189" tooltip="1048" display="1048"/>
    <hyperlink ref="C174" r:id="rId190" tooltip="3 S / A"/>
    <hyperlink ref="AY174" r:id="rId191" tooltip="1054" display="1054"/>
    <hyperlink ref="C176" r:id="rId192" tooltip="3 S / C"/>
    <hyperlink ref="AY176" r:id="rId193" tooltip="1050" display="1050"/>
    <hyperlink ref="C177" r:id="rId194" tooltip="3 S / A+3"/>
    <hyperlink ref="AY177" r:id="rId195" tooltip="1044" display="1044"/>
    <hyperlink ref="C180" r:id="rId196" tooltip="GR S / B+2"/>
    <hyperlink ref="AY180" r:id="rId197" tooltip="1059" display="1059"/>
    <hyperlink ref="C183" r:id="rId198" tooltip="2 S / B+2"/>
    <hyperlink ref="AY183" r:id="rId199" tooltip="1062" display="1062"/>
    <hyperlink ref="C184" r:id="rId200" tooltip="2 S / A"/>
    <hyperlink ref="AY184" r:id="rId201" tooltip="1068" display="1068"/>
    <hyperlink ref="C186" r:id="rId202" tooltip="GR S / B+2"/>
    <hyperlink ref="AY186" r:id="rId203" tooltip="1060" display="1060"/>
  </hyperlinks>
  <pageMargins left="0.7" right="0.7" top="0.75" bottom="0.75" header="0.3" footer="0.3"/>
  <legacyDrawing r:id="rId20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Z274"/>
  <sheetViews>
    <sheetView topLeftCell="B229" zoomScale="80" zoomScaleNormal="80" workbookViewId="0">
      <selection activeCell="Q124" sqref="Q124:R124"/>
    </sheetView>
  </sheetViews>
  <sheetFormatPr defaultRowHeight="21" x14ac:dyDescent="0.35"/>
  <cols>
    <col min="1" max="1" width="25.5703125" hidden="1" customWidth="1"/>
    <col min="2" max="2" width="12.140625" bestFit="1" customWidth="1"/>
    <col min="3" max="3" width="9.42578125" bestFit="1" customWidth="1"/>
    <col min="4" max="5" width="4.28515625" bestFit="1" customWidth="1"/>
    <col min="6" max="6" width="8.5703125" bestFit="1" customWidth="1"/>
    <col min="7" max="7" width="3" bestFit="1" customWidth="1"/>
    <col min="8" max="8" width="3.5703125" bestFit="1" customWidth="1"/>
    <col min="9" max="9" width="4.42578125" bestFit="1" customWidth="1"/>
    <col min="10" max="10" width="3" bestFit="1" customWidth="1"/>
    <col min="11" max="11" width="4.42578125" bestFit="1" customWidth="1"/>
    <col min="12" max="12" width="3" bestFit="1" customWidth="1"/>
    <col min="13" max="13" width="4.42578125" bestFit="1" customWidth="1"/>
    <col min="14" max="14" width="3" bestFit="1" customWidth="1"/>
    <col min="15" max="15" width="3.710937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5.710937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4.7109375" hidden="1" customWidth="1"/>
    <col min="25" max="25" width="5.5703125" bestFit="1" customWidth="1"/>
    <col min="26" max="26" width="4.1406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5.85546875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4.7109375" hidden="1" customWidth="1"/>
    <col min="36" max="36" width="4.85546875" bestFit="1" customWidth="1"/>
    <col min="37" max="38" width="4.5703125" bestFit="1" customWidth="1"/>
    <col min="39" max="39" width="10.140625" bestFit="1" customWidth="1"/>
    <col min="40" max="40" width="4.42578125" bestFit="1" customWidth="1"/>
    <col min="41" max="41" width="3.42578125" bestFit="1" customWidth="1"/>
    <col min="42" max="44" width="2" bestFit="1" customWidth="1"/>
    <col min="45" max="45" width="3.5703125" bestFit="1" customWidth="1"/>
    <col min="46" max="46" width="4" bestFit="1" customWidth="1"/>
    <col min="47" max="47" width="4.140625" bestFit="1" customWidth="1"/>
    <col min="48" max="48" width="3" bestFit="1" customWidth="1"/>
    <col min="49" max="49" width="3.5703125" hidden="1" customWidth="1"/>
    <col min="50" max="50" width="5.5703125" bestFit="1" customWidth="1"/>
    <col min="51" max="51" width="7.85546875" bestFit="1" customWidth="1"/>
    <col min="52" max="52" width="3.28515625" customWidth="1"/>
    <col min="53" max="53" width="3.85546875" hidden="1" customWidth="1"/>
    <col min="54" max="54" width="12.42578125" bestFit="1" customWidth="1"/>
    <col min="55" max="55" width="22.8554687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59" width="7.5703125" bestFit="1" customWidth="1"/>
    <col min="60" max="60" width="6" bestFit="1" customWidth="1"/>
    <col min="61" max="61" width="17.28515625" style="192" bestFit="1" customWidth="1"/>
    <col min="62" max="64" width="22.42578125" bestFit="1" customWidth="1"/>
    <col min="65" max="65" width="20.85546875" bestFit="1" customWidth="1"/>
    <col min="66" max="66" width="20" bestFit="1" customWidth="1"/>
    <col min="68" max="68" width="5.5703125" bestFit="1" customWidth="1"/>
    <col min="69" max="69" width="3.42578125" bestFit="1" customWidth="1"/>
    <col min="70" max="70" width="5.5703125" bestFit="1" customWidth="1"/>
    <col min="71" max="71" width="9.28515625" bestFit="1" customWidth="1"/>
    <col min="72" max="73" width="4.28515625" bestFit="1" customWidth="1"/>
    <col min="74" max="74" width="5.855468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69" t="s">
        <v>1821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1822</v>
      </c>
      <c r="B3" s="26" t="s">
        <v>373</v>
      </c>
      <c r="C3" s="27" t="s">
        <v>136</v>
      </c>
      <c r="D3" s="28"/>
      <c r="E3" s="28"/>
      <c r="F3" s="29">
        <v>1400</v>
      </c>
      <c r="G3" s="30">
        <v>1</v>
      </c>
      <c r="H3" s="31" t="s">
        <v>78</v>
      </c>
      <c r="I3" s="32">
        <v>9</v>
      </c>
      <c r="J3" s="33">
        <v>7</v>
      </c>
      <c r="K3" s="32">
        <v>13</v>
      </c>
      <c r="L3" s="33">
        <v>8</v>
      </c>
      <c r="M3" s="32">
        <v>13</v>
      </c>
      <c r="N3" s="33">
        <v>12</v>
      </c>
      <c r="O3" s="29">
        <v>0.19999999999999599</v>
      </c>
      <c r="P3" s="37">
        <v>0.89999999999996805</v>
      </c>
      <c r="Q3" s="35">
        <v>84.158405081845899</v>
      </c>
      <c r="R3" s="36">
        <v>1.87920254092298</v>
      </c>
      <c r="S3" s="37">
        <v>0</v>
      </c>
      <c r="T3" s="61">
        <v>-4.5</v>
      </c>
      <c r="U3" s="29">
        <v>1.05</v>
      </c>
      <c r="V3" s="60">
        <v>-2.5499999999999901</v>
      </c>
      <c r="W3" s="39"/>
      <c r="X3" s="40">
        <v>64</v>
      </c>
      <c r="Y3" s="29">
        <v>122</v>
      </c>
      <c r="Z3" s="17"/>
      <c r="AA3" s="26" t="s">
        <v>57</v>
      </c>
      <c r="AB3" s="41" t="s">
        <v>58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/>
      </c>
      <c r="AE3" s="44"/>
      <c r="AF3" s="45"/>
      <c r="AG3" s="63" t="str">
        <f>IF(OR(F3&lt;1401,F3&gt;=1600),IF(AND(OR(AB3="*",AB3="***",AB3="E*",AB3="E***"),P3&gt;=2,T3&gt;-2.1),IF(AND(ISNUMBER(BD3),VALUE(BD3)&gt;2),"**","*"),""),"")</f>
        <v/>
      </c>
      <c r="AH3" s="30">
        <v>1</v>
      </c>
      <c r="AI3" s="47">
        <v>64</v>
      </c>
      <c r="AJ3" s="48" t="str">
        <f>IF(AND(S3&gt;=2,T3&gt;=0),IF(AND(ISNUMBER(BD3),VALUE(BD3)&gt;=3),IF(LEN(AQ3)&gt;0,"***","**"),"*"),"")</f>
        <v/>
      </c>
      <c r="AK3" s="42" t="str">
        <f>IF(AND(S3&gt;=3,AND(OR(AND(I3&lt;=7,I3-K3&gt;=3),AND(K3&lt;=7,K3-M3&gt;=3)),N3&lt;=4)),6,IF(S3&gt;=3,"3T",IF(AND(OR(AND(I3&lt;=7,I3-K3&gt;=3),AND(K3&lt;=7,K3-M3&gt;=3)),N3&lt;=4),"3P","")))</f>
        <v/>
      </c>
      <c r="AL3" s="46" t="str">
        <f>IF(OR(K3-M3&gt;=5,T3&gt;4.9,AND(K3-M3&gt;=1,T3&gt;5)),IF(P3&lt;-3,"***",IF(P3&lt;0,"**","*")),"")</f>
        <v/>
      </c>
      <c r="AM3" s="40">
        <v>64</v>
      </c>
      <c r="AN3" s="49" t="str">
        <f>CONCATENATE(IF(AND(OR(M3=1,M3=2,M3=3,M3=4),Q3&gt;=97.5),"G",IF(OR(AND(N3&lt;=3,M3&lt;8,T3&gt;-1.6,Q3&gt;=95,Q3&lt;300),AND(OR(M3=1,M3=2,M3=3),Q3&lt;97.5)),"GR","")),"*")</f>
        <v>*</v>
      </c>
      <c r="AO3" s="29">
        <v>0</v>
      </c>
      <c r="AP3" s="28"/>
      <c r="AQ3" s="28"/>
      <c r="AR3" s="28"/>
      <c r="AS3" s="28" t="s">
        <v>66</v>
      </c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78</v>
      </c>
      <c r="AX3" s="51">
        <v>149</v>
      </c>
      <c r="AY3" s="52">
        <v>1072</v>
      </c>
      <c r="AZ3" s="24" t="s">
        <v>1094</v>
      </c>
      <c r="BA3" s="29">
        <v>74.258405081846007</v>
      </c>
      <c r="BB3" s="53">
        <v>63.699738415179297</v>
      </c>
      <c r="BC3" s="54" t="s">
        <v>1823</v>
      </c>
      <c r="BD3" s="29">
        <v>2</v>
      </c>
      <c r="BE3" s="55"/>
      <c r="BF3" s="55"/>
      <c r="BG3" s="55"/>
      <c r="BH3" s="55"/>
      <c r="BI3" s="189" t="s">
        <v>1824</v>
      </c>
      <c r="BJ3" s="69" t="s">
        <v>140</v>
      </c>
      <c r="BK3" s="69" t="s">
        <v>372</v>
      </c>
      <c r="BL3" s="68" t="s">
        <v>376</v>
      </c>
      <c r="BM3" s="68" t="s">
        <v>364</v>
      </c>
      <c r="BN3" s="68" t="s">
        <v>1063</v>
      </c>
      <c r="BO3" s="17"/>
      <c r="BP3" s="29">
        <v>122</v>
      </c>
      <c r="BQ3" s="29">
        <v>0</v>
      </c>
      <c r="BR3" s="56">
        <v>94.65</v>
      </c>
      <c r="BS3" s="76" t="s">
        <v>108</v>
      </c>
      <c r="BT3" s="26"/>
      <c r="BU3" s="26"/>
      <c r="BV3" s="26"/>
      <c r="BW3" s="26"/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/>
      </c>
    </row>
    <row r="4" spans="1:78" ht="46.5" x14ac:dyDescent="0.25">
      <c r="A4" s="26" t="s">
        <v>1822</v>
      </c>
      <c r="B4" s="26" t="s">
        <v>545</v>
      </c>
      <c r="C4" s="27" t="s">
        <v>352</v>
      </c>
      <c r="D4" s="28"/>
      <c r="E4" s="28"/>
      <c r="F4" s="58">
        <v>1600</v>
      </c>
      <c r="G4" s="30">
        <v>11</v>
      </c>
      <c r="H4" s="31" t="s">
        <v>78</v>
      </c>
      <c r="I4" s="59">
        <v>9</v>
      </c>
      <c r="J4" s="33">
        <v>5</v>
      </c>
      <c r="K4" s="59">
        <v>12</v>
      </c>
      <c r="L4" s="33">
        <v>5</v>
      </c>
      <c r="M4" s="59">
        <v>13</v>
      </c>
      <c r="N4" s="33">
        <v>10</v>
      </c>
      <c r="O4" s="29">
        <v>0.65000000000001301</v>
      </c>
      <c r="P4" s="37">
        <v>-2.5166666666666</v>
      </c>
      <c r="Q4" s="35">
        <v>79.552144369656503</v>
      </c>
      <c r="R4" s="35">
        <v>-2.2239278151717898</v>
      </c>
      <c r="S4" s="37">
        <v>0</v>
      </c>
      <c r="T4" s="34">
        <v>-4.75</v>
      </c>
      <c r="U4" s="29">
        <v>-0.50000000000000699</v>
      </c>
      <c r="V4" s="60">
        <v>-4.3</v>
      </c>
      <c r="W4" s="39" t="s">
        <v>79</v>
      </c>
      <c r="X4" s="62">
        <v>64</v>
      </c>
      <c r="Y4" s="29">
        <v>121</v>
      </c>
      <c r="Z4" s="29">
        <v>21</v>
      </c>
      <c r="AA4" s="26" t="s">
        <v>57</v>
      </c>
      <c r="AB4" s="41" t="s">
        <v>58</v>
      </c>
      <c r="AC4" s="42" t="str">
        <f>"" &amp; IF(AND(S4&lt;=-1.5,NOT(ISBLANK(AQ4))),"Z","")</f>
        <v/>
      </c>
      <c r="AD4" s="48" t="str">
        <f>IF(AND(ISNUMBER(BD4),VALUE(BD4)&gt;=3,VALUE(T4)&gt;=-0.5),IF(AND(VALUE(Q4)&gt;=94,VALUE(Q4)&lt;444), IF(VALUE(P4)&gt;=2,"***","**"),"*"),"")</f>
        <v/>
      </c>
      <c r="AE4" s="44"/>
      <c r="AF4" s="45"/>
      <c r="AG4" s="63" t="str">
        <f>IF(OR(F4&lt;1401,F4&gt;=1600),IF(AND(OR(AB4="*",AB4="***",AB4="E*",AB4="E***"),P4&gt;=2,T4&gt;-2.1),IF(AND(ISNUMBER(BD4),VALUE(BD4)&gt;2),"**","*"),""),"")</f>
        <v/>
      </c>
      <c r="AH4" s="30">
        <v>11</v>
      </c>
      <c r="AI4" s="62">
        <v>64</v>
      </c>
      <c r="AJ4" s="48" t="str">
        <f>IF(AND(S4&gt;=2,T4&gt;=0),IF(AND(ISNUMBER(BD4),VALUE(BD4)&gt;=3),IF(LEN(AQ4)&gt;0,"***","**"),"*"),"")</f>
        <v/>
      </c>
      <c r="AK4" s="42" t="str">
        <f>IF(AND(S4&gt;=3,AND(OR(AND(I4&lt;=7,I4-K4&gt;=3),AND(K4&lt;=7,K4-M4&gt;=3)),N4&lt;=4)),6,IF(S4&gt;=3,"3T",IF(AND(OR(AND(I4&lt;=7,I4-K4&gt;=3),AND(K4&lt;=7,K4-M4&gt;=3)),N4&lt;=4),"3P","")))</f>
        <v/>
      </c>
      <c r="AL4" s="63" t="str">
        <f>IF(OR(K4-M4&gt;=5,T4&gt;4.9,AND(K4-M4&gt;=1,T4&gt;5)),IF(P4&lt;-3,"***",IF(P4&lt;0,"**","*")),"")</f>
        <v/>
      </c>
      <c r="AM4" s="62">
        <v>64</v>
      </c>
      <c r="AN4" s="49" t="str">
        <f>IF(AND(OR(M4=1,M4=2,M4=3,M4=4),Q4&gt;=97.5),"G",IF(OR(AND(N4&lt;=3,M4&lt;8,T4&gt;-1.6,Q4&gt;=95,Q4&lt;300),AND(OR(M4=1,M4=2,M4=3),Q4&lt;97.5)),"GR",""))</f>
        <v/>
      </c>
      <c r="AO4" s="29">
        <v>0</v>
      </c>
      <c r="AP4" s="28"/>
      <c r="AQ4" s="28"/>
      <c r="AR4" s="28"/>
      <c r="AS4" s="28"/>
      <c r="AT4" s="50" t="str">
        <f>IF(LEN(AN4)&gt;0,IF(AL4="**","$",IF(AL4="***",IF(LEN(AQ4)&gt;0,"$$$","$$"), "")), "")</f>
        <v/>
      </c>
      <c r="AU4" s="48" t="str">
        <f>CONCATENATE(IF(LEN(AN4)&gt;0,IF(AND(AD4="**",AB4="*"),IF(LEN(AQ4)&gt;0,"$$$","$$"),IF(AJ4="***","$$$",IF(AND(AJ4="**",AB4="*"),"$$",IF(AND(OR(AD4="**",AD4="***"),LEN(AQ4)&gt;0),"$$","")))),IF(AND(OR(AD4="**",AD4="***"),LEN(AQ4)&gt;0),"$$","")),IF(AND(T4&lt;2,AQ4="#"),"#",""))</f>
        <v/>
      </c>
      <c r="AV4" s="48" t="str">
        <f>IF(LEN(AN4)&gt;0,IF(AG4="**","$$",IF(AG4="***","$$$",IF(AD4="***",IF(OR(AB4="***",LEN(AQ4)&gt;0),"$$$",""),""))),"")</f>
        <v/>
      </c>
      <c r="AW4" s="26" t="s">
        <v>78</v>
      </c>
      <c r="AX4" s="51">
        <v>145</v>
      </c>
      <c r="AY4" s="65">
        <v>1060</v>
      </c>
      <c r="AZ4" s="24" t="s">
        <v>1184</v>
      </c>
      <c r="BA4" s="29">
        <v>70.552144369656403</v>
      </c>
      <c r="BB4" s="66">
        <v>61.302144369656403</v>
      </c>
      <c r="BC4" s="54" t="s">
        <v>1825</v>
      </c>
      <c r="BD4" s="29">
        <v>4</v>
      </c>
      <c r="BE4" s="55"/>
      <c r="BF4" s="55"/>
      <c r="BG4" s="55"/>
      <c r="BH4" s="55"/>
      <c r="BI4" s="190" t="s">
        <v>1826</v>
      </c>
      <c r="BJ4" s="68" t="s">
        <v>372</v>
      </c>
      <c r="BK4" s="68" t="s">
        <v>1827</v>
      </c>
      <c r="BL4" s="68" t="s">
        <v>1828</v>
      </c>
      <c r="BM4" s="69" t="s">
        <v>1829</v>
      </c>
      <c r="BN4" s="68" t="s">
        <v>1060</v>
      </c>
      <c r="BO4" s="17"/>
      <c r="BP4" s="29">
        <v>121</v>
      </c>
      <c r="BQ4" s="29">
        <v>0</v>
      </c>
      <c r="BR4" s="56">
        <v>95.85</v>
      </c>
      <c r="BS4" s="76" t="s">
        <v>108</v>
      </c>
      <c r="BT4" s="26"/>
      <c r="BU4" s="26"/>
      <c r="BV4" s="26"/>
      <c r="BW4" s="26" t="s">
        <v>79</v>
      </c>
      <c r="BX4" s="17"/>
      <c r="BY4" s="17"/>
      <c r="BZ4" s="49" t="str">
        <f>IF(AND(S4&gt;=3,AND(OR(AND(I4&lt;=7,I4-K4&gt;=3),AND(K4&lt;=7,K4-M4&gt;=3)),N4&lt;=4)),6,IF(S4&gt;=3,"3T",IF(AND(OR(AND(I4&lt;=7,I4-K4&gt;=3),AND(K4&lt;=7,K4-M4&gt;=3)),N4&lt;=4),"3P","")))</f>
        <v/>
      </c>
    </row>
    <row r="5" spans="1:78" ht="46.5" x14ac:dyDescent="0.25">
      <c r="A5" s="26" t="s">
        <v>1822</v>
      </c>
      <c r="B5" s="26" t="s">
        <v>460</v>
      </c>
      <c r="C5" s="27" t="s">
        <v>136</v>
      </c>
      <c r="D5" s="28"/>
      <c r="E5" s="28"/>
      <c r="F5" s="58">
        <v>1600</v>
      </c>
      <c r="G5" s="30">
        <v>5</v>
      </c>
      <c r="H5" s="31" t="s">
        <v>6</v>
      </c>
      <c r="I5" s="32">
        <v>8</v>
      </c>
      <c r="J5" s="33">
        <v>5</v>
      </c>
      <c r="K5" s="32">
        <v>11</v>
      </c>
      <c r="L5" s="33">
        <v>5</v>
      </c>
      <c r="M5" s="32">
        <v>9</v>
      </c>
      <c r="N5" s="33">
        <v>3</v>
      </c>
      <c r="O5" s="29">
        <v>2.0500000000000198</v>
      </c>
      <c r="P5" s="29">
        <v>-0.224999999999973</v>
      </c>
      <c r="Q5" s="35">
        <v>96.379854325990493</v>
      </c>
      <c r="R5" s="36">
        <v>0.73992716299521499</v>
      </c>
      <c r="S5" s="37">
        <v>0</v>
      </c>
      <c r="T5" s="38">
        <v>1.5</v>
      </c>
      <c r="U5" s="29">
        <v>1.6</v>
      </c>
      <c r="V5" s="29">
        <v>2.85</v>
      </c>
      <c r="W5" s="39"/>
      <c r="X5" s="62">
        <v>62</v>
      </c>
      <c r="Y5" s="29">
        <v>119</v>
      </c>
      <c r="Z5" s="29">
        <v>21</v>
      </c>
      <c r="AA5" s="26" t="s">
        <v>57</v>
      </c>
      <c r="AB5" s="41" t="s">
        <v>65</v>
      </c>
      <c r="AC5" s="42" t="str">
        <f>"i" &amp; IF(AND(S5&lt;=-1.5,NOT(ISBLANK(AQ5))),"Z","")</f>
        <v>i</v>
      </c>
      <c r="AD5" s="48" t="str">
        <f>IF(AND(ISNUMBER(BD5),VALUE(BD5)&gt;=3,VALUE(T5)&gt;=-0.5),IF(AND(VALUE(Q5)&gt;=94,VALUE(Q5)&lt;444), IF(VALUE(P5)&gt;=2,"***","**"),"*"),"")</f>
        <v/>
      </c>
      <c r="AE5" s="44"/>
      <c r="AF5" s="45" t="s">
        <v>233</v>
      </c>
      <c r="AG5" s="46" t="str">
        <f>IF(OR(F5&lt;1401,F5&gt;=1600),IF(AND(OR(AB5="*",AB5="***",AB5="E*",AB5="E***"),P5&gt;=2,T5&gt;-2.1),IF(AND(ISNUMBER(BD5),VALUE(BD5)&gt;2),"**","*"),""),"")</f>
        <v/>
      </c>
      <c r="AH5" s="30">
        <v>5</v>
      </c>
      <c r="AI5" s="62">
        <v>62</v>
      </c>
      <c r="AJ5" s="48" t="str">
        <f>IF(AND(S5&gt;=2,T5&gt;=0),IF(AND(ISNUMBER(BD5),VALUE(BD5)&gt;=3),IF(LEN(AQ5)&gt;0,"***","**"),"*"),"")</f>
        <v/>
      </c>
      <c r="AK5" s="42" t="str">
        <f>IF(AND(S5&gt;=3,AND(OR(AND(I5&lt;=7,I5-K5&gt;=3),AND(K5&lt;=7,K5-M5&gt;=3)),N5&lt;=4)),6,IF(S5&gt;=3,"3T",IF(AND(OR(AND(I5&lt;=7,I5-K5&gt;=3),AND(K5&lt;=7,K5-M5&gt;=3)),N5&lt;=4),"3P","")))</f>
        <v/>
      </c>
      <c r="AL5" s="63" t="str">
        <f>IF(OR(K5-M5&gt;=5,T5&gt;4.9,AND(K5-M5&gt;=1,T5&gt;5)),IF(P5&lt;-3,"***",IF(P5&lt;0,"**","*")),"")</f>
        <v/>
      </c>
      <c r="AM5" s="62">
        <v>62</v>
      </c>
      <c r="AN5" s="49" t="str">
        <f>IF(AND(OR(M5=1,M5=2,M5=3,M5=4),Q5&gt;=97.5),"G",IF(OR(AND(N5&lt;=3,M5&lt;8,T5&gt;-1.6,Q5&gt;=95,Q5&lt;300),AND(OR(M5=1,M5=2,M5=3),Q5&lt;97.5)),"GR",""))</f>
        <v/>
      </c>
      <c r="AO5" s="29">
        <v>0</v>
      </c>
      <c r="AP5" s="28"/>
      <c r="AQ5" s="28" t="s">
        <v>33</v>
      </c>
      <c r="AR5" s="28"/>
      <c r="AS5" s="28"/>
      <c r="AT5" s="50" t="str">
        <f>IF(LEN(AN5)&gt;0,IF(AL5="**","$",IF(AL5="***",IF(LEN(AQ5)&gt;0,"$$$","$$"), "")), "")</f>
        <v/>
      </c>
      <c r="AU5" s="48" t="str">
        <f>CONCATENATE(IF(LEN(AN5)&gt;0,IF(AND(AD5="**",AB5="*"),IF(LEN(AQ5)&gt;0,"$$$","$$"),IF(AJ5="***","$$$",IF(AND(AJ5="**",AB5="*"),"$$",IF(AND(OR(AD5="**",AD5="***"),LEN(AQ5)&gt;0),"$$","")))),IF(AND(OR(AD5="**",AD5="***"),LEN(AQ5)&gt;0),"$$","")),IF(AND(T5&lt;2,AQ5="#"),"#",""))</f>
        <v>#</v>
      </c>
      <c r="AV5" s="48" t="str">
        <f>IF(LEN(AN5)&gt;0,IF(AG5="**","$$",IF(AG5="***","$$$",IF(AD5="***",IF(OR(AB5="***",LEN(AQ5)&gt;0),"$$$",""),""))),"")</f>
        <v/>
      </c>
      <c r="AW5" s="26" t="s">
        <v>6</v>
      </c>
      <c r="AX5" s="51">
        <v>162</v>
      </c>
      <c r="AY5" s="65">
        <v>1056</v>
      </c>
      <c r="AZ5" s="24" t="s">
        <v>1830</v>
      </c>
      <c r="BA5" s="29">
        <v>89.979854325990402</v>
      </c>
      <c r="BB5" s="66">
        <v>77.326520992657095</v>
      </c>
      <c r="BC5" s="54" t="s">
        <v>1831</v>
      </c>
      <c r="BD5" s="29">
        <v>2</v>
      </c>
      <c r="BE5" s="55"/>
      <c r="BF5" s="55"/>
      <c r="BG5" s="55"/>
      <c r="BH5" s="55"/>
      <c r="BI5" s="190" t="s">
        <v>518</v>
      </c>
      <c r="BJ5" s="68" t="s">
        <v>1832</v>
      </c>
      <c r="BK5" s="68" t="s">
        <v>1833</v>
      </c>
      <c r="BL5" s="68" t="s">
        <v>1834</v>
      </c>
      <c r="BM5" s="68" t="s">
        <v>1827</v>
      </c>
      <c r="BN5" s="68" t="s">
        <v>1066</v>
      </c>
      <c r="BO5" s="17"/>
      <c r="BP5" s="29">
        <v>119</v>
      </c>
      <c r="BQ5" s="29">
        <v>0</v>
      </c>
      <c r="BR5" s="56">
        <v>97.25</v>
      </c>
      <c r="BS5" s="76" t="s">
        <v>126</v>
      </c>
      <c r="BT5" s="26"/>
      <c r="BU5" s="26"/>
      <c r="BV5" s="26"/>
      <c r="BW5" s="26"/>
      <c r="BX5" s="17"/>
      <c r="BY5" s="17"/>
      <c r="BZ5" s="49" t="str">
        <f>IF(AND(S5&gt;=3,AND(OR(AND(I5&lt;=7,I5-K5&gt;=3),AND(K5&lt;=7,K5-M5&gt;=3)),N5&lt;=4)),6,IF(S5&gt;=3,"3T",IF(AND(OR(AND(I5&lt;=7,I5-K5&gt;=3),AND(K5&lt;=7,K5-M5&gt;=3)),N5&lt;=4),"3P","")))</f>
        <v/>
      </c>
    </row>
    <row r="6" spans="1:78" ht="46.5" x14ac:dyDescent="0.25">
      <c r="A6" s="26" t="s">
        <v>1822</v>
      </c>
      <c r="B6" s="26" t="s">
        <v>533</v>
      </c>
      <c r="C6" s="106" t="s">
        <v>827</v>
      </c>
      <c r="D6" s="28"/>
      <c r="E6" s="28"/>
      <c r="F6" s="29">
        <v>1800</v>
      </c>
      <c r="G6" s="30">
        <v>3</v>
      </c>
      <c r="H6" s="31" t="s">
        <v>6</v>
      </c>
      <c r="I6" s="32">
        <v>9</v>
      </c>
      <c r="J6" s="33">
        <v>5</v>
      </c>
      <c r="K6" s="32">
        <v>11</v>
      </c>
      <c r="L6" s="33">
        <v>4</v>
      </c>
      <c r="M6" s="32">
        <v>10</v>
      </c>
      <c r="N6" s="33">
        <v>4</v>
      </c>
      <c r="O6" s="29">
        <v>3.3000000000000198</v>
      </c>
      <c r="P6" s="34">
        <v>2.8099999999999898</v>
      </c>
      <c r="Q6" s="35">
        <v>95.294868821058699</v>
      </c>
      <c r="R6" s="36">
        <v>1.3474344105293301</v>
      </c>
      <c r="S6" s="37">
        <v>1</v>
      </c>
      <c r="T6" s="61">
        <v>-0.25</v>
      </c>
      <c r="U6" s="29">
        <v>0.54999999999999705</v>
      </c>
      <c r="V6" s="29">
        <v>0.250000000000004</v>
      </c>
      <c r="W6" s="39" t="s">
        <v>79</v>
      </c>
      <c r="X6" s="62">
        <v>61</v>
      </c>
      <c r="Y6" s="29">
        <v>117</v>
      </c>
      <c r="Z6" s="29">
        <v>24</v>
      </c>
      <c r="AA6" s="26" t="s">
        <v>57</v>
      </c>
      <c r="AB6" s="41" t="s">
        <v>58</v>
      </c>
      <c r="AC6" s="42" t="str">
        <f>"" &amp; IF(AND(S6&lt;=-1.5,NOT(ISBLANK(AQ6))),"Z","")</f>
        <v/>
      </c>
      <c r="AD6" s="48" t="str">
        <f>IF(AND(ISNUMBER(BD6),VALUE(BD6)&gt;=3,VALUE(T6)&gt;=-0.5),IF(AND(VALUE(Q6)&gt;=94,VALUE(Q6)&lt;444), IF(VALUE(P6)&gt;=2,"***","**"),"*"),"")</f>
        <v/>
      </c>
      <c r="AE6" s="48" t="str">
        <f>IF(AND(BD6&gt;2,OR(ISNUMBER(SEARCH("P",AA6)),ISNUMBER(SEARCH("EP",AA6)),ISNUMBER(SEARCH("E",AA6)))),"WP@",IF(BD6&gt;2,"W@",IF(OR(ISNUMBER(SEARCH("P",AA6)),ISNUMBER(SEARCH("EP",AA6)),ISNUMBER(SEARCH("E",AA6))),"P@","@")))</f>
        <v>@</v>
      </c>
      <c r="AF6" s="45"/>
      <c r="AG6" s="63" t="str">
        <f>IF(OR(F6&lt;1401,F6&gt;=1600),IF(AND(OR(AB6="*",AB6="***",AB6="E*",AB6="E***"),P6&gt;=2,T6&gt;-2.1),IF(AND(ISNUMBER(BD6),VALUE(BD6)&gt;2),"**","*"),""),"")</f>
        <v/>
      </c>
      <c r="AH6" s="30">
        <v>3</v>
      </c>
      <c r="AI6" s="62">
        <v>61</v>
      </c>
      <c r="AJ6" s="48" t="str">
        <f>IF(AND(S6&gt;=2,T6&gt;=0),IF(AND(ISNUMBER(BD6),VALUE(BD6)&gt;=3),IF(LEN(AQ6)&gt;0,"***","**"),"*"),"")</f>
        <v/>
      </c>
      <c r="AK6" s="42" t="str">
        <f>IF(AND(S6&gt;=3,AND(OR(AND(I6&lt;=7,I6-K6&gt;=3),AND(K6&lt;=7,K6-M6&gt;=3)),N6&lt;=4)),6,IF(S6&gt;=3,"3T",IF(AND(OR(AND(I6&lt;=7,I6-K6&gt;=3),AND(K6&lt;=7,K6-M6&gt;=3)),N6&lt;=4),"3P","")))</f>
        <v/>
      </c>
      <c r="AL6" s="63" t="str">
        <f>IF(OR(K6-M6&gt;=5,T6&gt;4.9,AND(K6-M6&gt;=1,T6&gt;5)),IF(P6&lt;-3,"***",IF(P6&lt;0,"**","*")),"")</f>
        <v/>
      </c>
      <c r="AM6" s="62">
        <v>61</v>
      </c>
      <c r="AN6" s="49" t="str">
        <f>IF(AND(OR(M6=1,M6=2,M6=3,M6=4),Q6&gt;=97.5),"G",IF(OR(AND(N6&lt;=3,M6&lt;8,T6&gt;-1.6,Q6&gt;=95,Q6&lt;300),AND(OR(M6=1,M6=2,M6=3),Q6&lt;97.5)),"GR",""))</f>
        <v/>
      </c>
      <c r="AO6" s="29">
        <v>0</v>
      </c>
      <c r="AP6" s="28"/>
      <c r="AQ6" s="28"/>
      <c r="AR6" s="28"/>
      <c r="AS6" s="28"/>
      <c r="AT6" s="50" t="str">
        <f>IF(LEN(AN6)&gt;0,IF(AL6="**","$",IF(AL6="***",IF(LEN(AQ6)&gt;0,"$$$","$$"), "")), "")</f>
        <v/>
      </c>
      <c r="AU6" s="48" t="str">
        <f>CONCATENATE(IF(LEN(AN6)&gt;0,IF(AND(AD6="**",AB6="*"),IF(LEN(AQ6)&gt;0,"$$$","$$"),IF(AJ6="***","$$$",IF(AND(AJ6="**",AB6="*"),"$$",IF(AND(OR(AD6="**",AD6="***"),LEN(AQ6)&gt;0),"$$","")))),IF(AND(OR(AD6="**",AD6="***"),LEN(AQ6)&gt;0),"$$","")),IF(AND(T6&lt;2,AQ6="#"),"#",""))</f>
        <v/>
      </c>
      <c r="AV6" s="48" t="str">
        <f>IF(LEN(AN6)&gt;0,IF(AG6="**","$$",IF(AG6="***","$$$",IF(AD6="***",IF(OR(AB6="***",LEN(AQ6)&gt;0),"$$$",""),""))),"")</f>
        <v/>
      </c>
      <c r="AW6" s="26" t="s">
        <v>6</v>
      </c>
      <c r="AX6" s="74">
        <v>21</v>
      </c>
      <c r="AY6" s="65">
        <v>1061</v>
      </c>
      <c r="AZ6" s="24" t="s">
        <v>1835</v>
      </c>
      <c r="BA6" s="29">
        <v>84.694868821058705</v>
      </c>
      <c r="BB6" s="53">
        <v>77.830868821058701</v>
      </c>
      <c r="BC6" s="54" t="s">
        <v>1836</v>
      </c>
      <c r="BD6" s="29">
        <v>2</v>
      </c>
      <c r="BE6" s="55"/>
      <c r="BF6" s="55"/>
      <c r="BG6" s="55"/>
      <c r="BH6" s="55"/>
      <c r="BI6" s="190" t="s">
        <v>1837</v>
      </c>
      <c r="BJ6" s="68" t="s">
        <v>1838</v>
      </c>
      <c r="BK6" s="69" t="s">
        <v>1368</v>
      </c>
      <c r="BL6" s="68" t="s">
        <v>1839</v>
      </c>
      <c r="BM6" s="68" t="s">
        <v>1840</v>
      </c>
      <c r="BN6" s="68" t="s">
        <v>1841</v>
      </c>
      <c r="BO6" s="17"/>
      <c r="BP6" s="29">
        <v>117</v>
      </c>
      <c r="BQ6" s="29">
        <v>0</v>
      </c>
      <c r="BR6" s="56">
        <v>99.05</v>
      </c>
      <c r="BS6" s="57" t="s">
        <v>209</v>
      </c>
      <c r="BT6" s="26"/>
      <c r="BU6" s="26"/>
      <c r="BV6" s="49" t="str">
        <f>IF(AND(BD6&gt;2,OR(ISNUMBER(SEARCH("P",AA6)),ISNUMBER(SEARCH("EP",AA6)),ISNUMBER(SEARCH("E",AA6)))),"WP@",IF(BD6&gt;2,"W@",IF(OR(ISNUMBER(SEARCH("P",AA6)),ISNUMBER(SEARCH("EP",AA6)),ISNUMBER(SEARCH("E",AA6))),"P@","@")))</f>
        <v>@</v>
      </c>
      <c r="BW6" s="26" t="s">
        <v>79</v>
      </c>
      <c r="BX6" s="17"/>
      <c r="BY6" s="17"/>
      <c r="BZ6" s="49" t="str">
        <f>IF(AND(S6&gt;=3,AND(OR(AND(I6&lt;=7,I6-K6&gt;=3),AND(K6&lt;=7,K6-M6&gt;=3)),N6&lt;=4)),6,IF(S6&gt;=3,"3T",IF(AND(OR(AND(I6&lt;=7,I6-K6&gt;=3),AND(K6&lt;=7,K6-M6&gt;=3)),N6&lt;=4),"3P","")))</f>
        <v/>
      </c>
    </row>
    <row r="7" spans="1:78" ht="18" customHeight="1" x14ac:dyDescent="0.25">
      <c r="A7" s="162"/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55"/>
      <c r="AM7" s="155"/>
      <c r="AN7" s="155"/>
      <c r="AO7" s="155"/>
      <c r="AP7" s="155"/>
      <c r="AQ7" s="155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55"/>
      <c r="BD7" s="155"/>
      <c r="BE7" s="155"/>
      <c r="BF7" s="155"/>
      <c r="BG7" s="155"/>
      <c r="BH7" s="155"/>
      <c r="BI7" s="155"/>
      <c r="BJ7" s="155"/>
      <c r="BK7" s="155"/>
      <c r="BL7" s="155"/>
      <c r="BM7" s="155"/>
      <c r="BN7" s="155"/>
      <c r="BO7" s="155"/>
      <c r="BP7" s="155"/>
      <c r="BQ7" s="155"/>
      <c r="BR7" s="155"/>
      <c r="BS7" s="155"/>
      <c r="BT7" s="155"/>
      <c r="BU7" s="155"/>
      <c r="BV7" s="155"/>
      <c r="BW7" s="155"/>
      <c r="BX7" s="155"/>
      <c r="BY7" s="17"/>
      <c r="BZ7" s="49"/>
    </row>
    <row r="8" spans="1:78" ht="30" customHeight="1" x14ac:dyDescent="0.25">
      <c r="A8" s="175" t="s">
        <v>153</v>
      </c>
      <c r="B8" s="162"/>
      <c r="C8" s="162"/>
      <c r="D8" s="162"/>
      <c r="E8" s="162"/>
      <c r="F8" s="162"/>
      <c r="G8" s="162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62"/>
      <c r="AL8" s="162"/>
      <c r="AM8" s="162"/>
      <c r="AN8" s="162"/>
      <c r="AO8" s="162"/>
      <c r="AP8" s="162"/>
      <c r="AQ8" s="162"/>
      <c r="AR8" s="162"/>
      <c r="AS8" s="162"/>
      <c r="AT8" s="162"/>
      <c r="AU8" s="162"/>
      <c r="AV8" s="162"/>
      <c r="AW8" s="162"/>
      <c r="AX8" s="162"/>
      <c r="AY8" s="162"/>
      <c r="AZ8" s="162"/>
      <c r="BA8" s="162"/>
      <c r="BB8" s="162"/>
      <c r="BC8" s="162"/>
      <c r="BD8" s="162"/>
      <c r="BE8" s="162"/>
      <c r="BF8" s="162"/>
      <c r="BG8" s="162"/>
      <c r="BH8" s="162"/>
      <c r="BI8" s="162"/>
      <c r="BJ8" s="162"/>
      <c r="BK8" s="162"/>
      <c r="BL8" s="162"/>
      <c r="BM8" s="162"/>
      <c r="BN8" s="162"/>
      <c r="BO8" s="162"/>
      <c r="BP8" s="162"/>
      <c r="BQ8" s="162"/>
      <c r="BR8" s="162"/>
      <c r="BS8" s="162"/>
      <c r="BT8" s="162"/>
      <c r="BU8" s="162"/>
      <c r="BV8" s="162"/>
      <c r="BW8" s="162"/>
      <c r="BX8" s="162"/>
      <c r="BY8" s="17"/>
      <c r="BZ8" s="49"/>
    </row>
    <row r="9" spans="1:78" ht="36" customHeight="1" x14ac:dyDescent="0.25">
      <c r="A9" s="17"/>
      <c r="B9" s="173" t="s">
        <v>1842</v>
      </c>
      <c r="C9" s="173"/>
      <c r="D9" s="17"/>
      <c r="E9" s="17"/>
      <c r="F9" s="17"/>
      <c r="G9" s="17"/>
      <c r="H9" s="17"/>
      <c r="I9" s="89" t="s">
        <v>150</v>
      </c>
      <c r="J9" s="17"/>
      <c r="K9" s="17"/>
      <c r="L9" s="17"/>
      <c r="M9" s="17"/>
      <c r="N9" s="17"/>
      <c r="O9" s="17"/>
      <c r="P9" s="17"/>
      <c r="Q9" s="165" t="s">
        <v>616</v>
      </c>
      <c r="R9" s="165"/>
      <c r="S9" s="17"/>
      <c r="T9" s="121" t="s">
        <v>580</v>
      </c>
      <c r="U9" s="17"/>
      <c r="V9" s="17"/>
      <c r="W9" s="17"/>
      <c r="X9" s="91">
        <v>59</v>
      </c>
      <c r="Y9" s="92" t="s">
        <v>146</v>
      </c>
      <c r="Z9" s="93">
        <v>46</v>
      </c>
      <c r="AA9" s="94">
        <v>0</v>
      </c>
      <c r="AB9" s="17"/>
      <c r="AC9" s="17"/>
      <c r="AD9" s="17"/>
      <c r="AE9" s="17"/>
      <c r="AF9" s="17"/>
      <c r="AG9" s="17"/>
      <c r="AH9" s="17"/>
      <c r="AI9" s="91">
        <v>59</v>
      </c>
      <c r="AJ9" s="17"/>
      <c r="AK9" s="17"/>
      <c r="AL9" s="17"/>
      <c r="AM9" s="91">
        <v>59</v>
      </c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66">
        <v>10</v>
      </c>
      <c r="AY9" s="95">
        <v>1044</v>
      </c>
      <c r="AZ9" s="17"/>
      <c r="BA9" s="17"/>
      <c r="BB9" s="17"/>
      <c r="BC9" s="17"/>
      <c r="BD9" s="17"/>
      <c r="BE9" s="17"/>
      <c r="BF9" s="17"/>
      <c r="BG9" s="17"/>
      <c r="BH9" s="17"/>
      <c r="BI9" s="187"/>
      <c r="BJ9" s="17"/>
      <c r="BK9" s="17"/>
      <c r="BL9" s="17"/>
      <c r="BM9" s="17"/>
      <c r="BN9" s="17"/>
      <c r="BO9" s="17"/>
      <c r="BP9" s="92" t="s">
        <v>146</v>
      </c>
      <c r="BQ9" s="17"/>
      <c r="BR9" s="17"/>
      <c r="BS9" s="17"/>
      <c r="BT9" s="17"/>
      <c r="BU9" s="17"/>
      <c r="BV9" s="17"/>
      <c r="BW9" s="17"/>
      <c r="BX9" s="29">
        <v>0</v>
      </c>
      <c r="BY9" s="26" t="s">
        <v>149</v>
      </c>
      <c r="BZ9" s="17"/>
    </row>
    <row r="10" spans="1:78" x14ac:dyDescent="0.25">
      <c r="A10" s="17"/>
      <c r="B10" s="173"/>
      <c r="C10" s="173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68" t="s">
        <v>1843</v>
      </c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67"/>
      <c r="AY10" s="105" t="s">
        <v>512</v>
      </c>
      <c r="AZ10" s="17"/>
      <c r="BA10" s="17"/>
      <c r="BB10" s="17"/>
      <c r="BC10" s="17"/>
      <c r="BD10" s="17"/>
      <c r="BE10" s="17"/>
      <c r="BF10" s="17"/>
      <c r="BG10" s="17"/>
      <c r="BH10" s="17"/>
      <c r="BI10" s="18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</row>
    <row r="11" spans="1:78" ht="30" customHeight="1" x14ac:dyDescent="0.25">
      <c r="A11" s="152" t="s">
        <v>1844</v>
      </c>
      <c r="B11" s="153"/>
      <c r="C11" s="153"/>
      <c r="D11" s="153"/>
      <c r="E11" s="153"/>
      <c r="F11" s="153"/>
      <c r="G11" s="153"/>
      <c r="H11" s="153"/>
      <c r="I11" s="153"/>
      <c r="J11" s="153"/>
      <c r="K11" s="153"/>
      <c r="L11" s="153"/>
      <c r="M11" s="153"/>
      <c r="N11" s="153"/>
      <c r="O11" s="153"/>
      <c r="P11" s="153"/>
      <c r="Q11" s="153"/>
      <c r="R11" s="153"/>
      <c r="S11" s="153"/>
      <c r="T11" s="153"/>
      <c r="U11" s="153"/>
      <c r="V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  <c r="AX11" s="153"/>
      <c r="AY11" s="153"/>
      <c r="AZ11" s="153"/>
      <c r="BA11" s="153"/>
      <c r="BB11" s="153"/>
      <c r="BC11" s="153"/>
      <c r="BD11" s="153"/>
      <c r="BE11" s="153"/>
      <c r="BF11" s="153"/>
      <c r="BG11" s="153"/>
      <c r="BH11" s="153"/>
      <c r="BI11" s="153"/>
      <c r="BJ11" s="153"/>
      <c r="BK11" s="153"/>
      <c r="BL11" s="153"/>
      <c r="BM11" s="153"/>
      <c r="BN11" s="153"/>
      <c r="BO11" s="153"/>
      <c r="BP11" s="153"/>
      <c r="BQ11" s="153"/>
      <c r="BR11" s="153"/>
      <c r="BS11" s="153"/>
      <c r="BT11" s="153"/>
      <c r="BU11" s="153"/>
      <c r="BV11" s="153"/>
      <c r="BW11" s="153"/>
      <c r="BX11" s="153"/>
      <c r="BY11" s="17"/>
      <c r="BZ11" s="17"/>
    </row>
    <row r="12" spans="1:78" x14ac:dyDescent="0.25">
      <c r="A12" s="18" t="s">
        <v>1</v>
      </c>
      <c r="B12" s="18" t="s">
        <v>2</v>
      </c>
      <c r="C12" s="18" t="s">
        <v>3</v>
      </c>
      <c r="D12" s="19"/>
      <c r="E12" s="19"/>
      <c r="F12" s="18" t="s">
        <v>4</v>
      </c>
      <c r="G12" s="20" t="s">
        <v>5</v>
      </c>
      <c r="H12" s="21" t="s">
        <v>6</v>
      </c>
      <c r="I12" s="154" t="s">
        <v>7</v>
      </c>
      <c r="J12" s="155"/>
      <c r="K12" s="155"/>
      <c r="L12" s="155"/>
      <c r="M12" s="155"/>
      <c r="N12" s="155"/>
      <c r="O12" s="21" t="s">
        <v>8</v>
      </c>
      <c r="P12" s="21" t="s">
        <v>9</v>
      </c>
      <c r="Q12" s="22" t="s">
        <v>10</v>
      </c>
      <c r="R12" s="22" t="s">
        <v>11</v>
      </c>
      <c r="S12" s="21" t="s">
        <v>12</v>
      </c>
      <c r="T12" s="21" t="s">
        <v>13</v>
      </c>
      <c r="U12" s="21" t="s">
        <v>14</v>
      </c>
      <c r="V12" s="21" t="s">
        <v>15</v>
      </c>
      <c r="W12" s="23" t="s">
        <v>16</v>
      </c>
      <c r="X12" s="21" t="s">
        <v>17</v>
      </c>
      <c r="Y12" s="21" t="s">
        <v>18</v>
      </c>
      <c r="Z12" s="21" t="s">
        <v>19</v>
      </c>
      <c r="AA12" s="21" t="s">
        <v>20</v>
      </c>
      <c r="AB12" s="21" t="s">
        <v>21</v>
      </c>
      <c r="AC12" s="21" t="s">
        <v>22</v>
      </c>
      <c r="AD12" s="21" t="s">
        <v>23</v>
      </c>
      <c r="AE12" s="21" t="s">
        <v>24</v>
      </c>
      <c r="AF12" s="21" t="s">
        <v>25</v>
      </c>
      <c r="AG12" s="21" t="s">
        <v>26</v>
      </c>
      <c r="AH12" s="21" t="s">
        <v>5</v>
      </c>
      <c r="AI12" s="21" t="s">
        <v>17</v>
      </c>
      <c r="AJ12" s="21" t="s">
        <v>27</v>
      </c>
      <c r="AK12" s="21" t="s">
        <v>28</v>
      </c>
      <c r="AL12" s="21" t="s">
        <v>29</v>
      </c>
      <c r="AM12" s="21" t="s">
        <v>17</v>
      </c>
      <c r="AN12" s="21" t="s">
        <v>30</v>
      </c>
      <c r="AO12" s="21" t="s">
        <v>31</v>
      </c>
      <c r="AP12" s="21" t="s">
        <v>32</v>
      </c>
      <c r="AQ12" s="21" t="s">
        <v>33</v>
      </c>
      <c r="AR12" s="21" t="s">
        <v>34</v>
      </c>
      <c r="AS12" s="21" t="s">
        <v>35</v>
      </c>
      <c r="AT12" s="21" t="s">
        <v>36</v>
      </c>
      <c r="AU12" s="21" t="s">
        <v>37</v>
      </c>
      <c r="AV12" s="21" t="s">
        <v>38</v>
      </c>
      <c r="AW12" s="21" t="s">
        <v>6</v>
      </c>
      <c r="AX12" s="21" t="s">
        <v>39</v>
      </c>
      <c r="AY12" s="21" t="s">
        <v>40</v>
      </c>
      <c r="AZ12" s="24" t="s">
        <v>41</v>
      </c>
      <c r="BA12" s="21" t="s">
        <v>42</v>
      </c>
      <c r="BB12" s="21" t="s">
        <v>43</v>
      </c>
      <c r="BC12" s="21" t="s">
        <v>44</v>
      </c>
      <c r="BD12" s="21" t="s">
        <v>45</v>
      </c>
      <c r="BE12" s="21" t="s">
        <v>46</v>
      </c>
      <c r="BF12" s="21" t="s">
        <v>47</v>
      </c>
      <c r="BG12" s="21" t="s">
        <v>48</v>
      </c>
      <c r="BH12" s="21" t="s">
        <v>49</v>
      </c>
      <c r="BI12" s="186"/>
      <c r="BJ12" s="25"/>
      <c r="BK12" s="25"/>
      <c r="BL12" s="25"/>
      <c r="BM12" s="25"/>
      <c r="BN12" s="25"/>
      <c r="BO12" s="25"/>
      <c r="BP12" s="21" t="s">
        <v>18</v>
      </c>
      <c r="BQ12" s="21" t="s">
        <v>31</v>
      </c>
      <c r="BR12" s="21" t="s">
        <v>50</v>
      </c>
      <c r="BS12" s="21" t="s">
        <v>51</v>
      </c>
      <c r="BT12" s="25"/>
      <c r="BU12" s="25"/>
      <c r="BV12" s="21" t="s">
        <v>24</v>
      </c>
      <c r="BW12" s="21" t="s">
        <v>16</v>
      </c>
      <c r="BX12" s="21" t="s">
        <v>52</v>
      </c>
      <c r="BY12" s="21" t="s">
        <v>53</v>
      </c>
      <c r="BZ12" s="21" t="s">
        <v>28</v>
      </c>
    </row>
    <row r="13" spans="1:78" ht="46.5" x14ac:dyDescent="0.25">
      <c r="A13" s="26" t="s">
        <v>1845</v>
      </c>
      <c r="B13" s="26" t="s">
        <v>211</v>
      </c>
      <c r="C13" s="27" t="s">
        <v>56</v>
      </c>
      <c r="D13" s="28" t="s">
        <v>213</v>
      </c>
      <c r="E13" s="28"/>
      <c r="F13" s="29">
        <v>1000</v>
      </c>
      <c r="G13" s="30">
        <v>8</v>
      </c>
      <c r="H13" s="31" t="s">
        <v>6</v>
      </c>
      <c r="I13" s="59">
        <v>14</v>
      </c>
      <c r="J13" s="33">
        <v>6</v>
      </c>
      <c r="K13" s="59">
        <v>14</v>
      </c>
      <c r="L13" s="33">
        <v>7</v>
      </c>
      <c r="M13" s="59">
        <v>9</v>
      </c>
      <c r="N13" s="33">
        <v>4</v>
      </c>
      <c r="O13" s="29">
        <v>0.149999999999997</v>
      </c>
      <c r="P13" s="34">
        <v>2.9999999999999698</v>
      </c>
      <c r="Q13" s="35">
        <v>98.572094722687396</v>
      </c>
      <c r="R13" s="36">
        <v>2.0360473613436598</v>
      </c>
      <c r="S13" s="37">
        <v>-1</v>
      </c>
      <c r="T13" s="38">
        <v>3.75</v>
      </c>
      <c r="U13" s="29">
        <v>-0.59999999999998699</v>
      </c>
      <c r="V13" s="29">
        <v>2.4500000000000099</v>
      </c>
      <c r="W13" s="39"/>
      <c r="X13" s="62">
        <v>52</v>
      </c>
      <c r="Y13" s="29">
        <v>125</v>
      </c>
      <c r="Z13" s="17"/>
      <c r="AA13" s="26" t="s">
        <v>57</v>
      </c>
      <c r="AB13" s="41" t="s">
        <v>58</v>
      </c>
      <c r="AC13" s="42" t="str">
        <f>"" &amp; IF(AND(S13&lt;=-1.5,NOT(ISBLANK(AQ13))),"Z","")</f>
        <v/>
      </c>
      <c r="AD13" s="48" t="str">
        <f>IF(AND(ISNUMBER(BD13),VALUE(BD13)&gt;=3,VALUE(T13)&gt;=-0.5),IF(AND(VALUE(Q13)&gt;=94,VALUE(Q13)&lt;444), IF(VALUE(P13)&gt;=2,"***","**"),"*"),"")</f>
        <v/>
      </c>
      <c r="AE13" s="48" t="str">
        <f>IF(AND(BD13&gt;2,OR(ISNUMBER(SEARCH("P",AA13)),ISNUMBER(SEARCH("EP",AA13)),ISNUMBER(SEARCH("E",AA13)))),"WP@",IF(BD13&gt;2,"W@",IF(OR(ISNUMBER(SEARCH("P",AA13)),ISNUMBER(SEARCH("EP",AA13)),ISNUMBER(SEARCH("E",AA13))),"P@","@")))</f>
        <v>@</v>
      </c>
      <c r="AF13" s="45" t="s">
        <v>82</v>
      </c>
      <c r="AG13" s="46" t="str">
        <f>IF(OR(F13&lt;1401,F13&gt;=1600),IF(AND(OR(AB13="*",AB13="***",AB13="E*",AB13="E***"),P13&gt;=2,T13&gt;-2.1),IF(AND(ISNUMBER(BD13),VALUE(BD13)&gt;2),"**","*"),""),"")</f>
        <v/>
      </c>
      <c r="AH13" s="30">
        <v>8</v>
      </c>
      <c r="AI13" s="62">
        <v>52</v>
      </c>
      <c r="AJ13" s="48" t="str">
        <f>IF(AND(S13&gt;=2,T13&gt;=0),IF(AND(ISNUMBER(BD13),VALUE(BD13)&gt;=3),IF(LEN(AQ13)&gt;0,"***","**"),"*"),"")</f>
        <v/>
      </c>
      <c r="AK13" s="42" t="str">
        <f>IF(AND(S13&gt;=3,AND(OR(AND(I13&lt;=7,I13-K13&gt;=3),AND(K13&lt;=7,K13-M13&gt;=3)),N13&lt;=4)),6,IF(S13&gt;=3,"3T",IF(AND(OR(AND(I13&lt;=7,I13-K13&gt;=3),AND(K13&lt;=7,K13-M13&gt;=3)),N13&lt;=4),"3P","")))</f>
        <v/>
      </c>
      <c r="AL13" s="63" t="str">
        <f>IF(OR(K13-M13&gt;=5,T13&gt;4.9,AND(K13-M13&gt;=1,T13&gt;5)),IF(P13&lt;-3,"***",IF(P13&lt;0,"**","*")),"")</f>
        <v>*</v>
      </c>
      <c r="AM13" s="62">
        <v>52</v>
      </c>
      <c r="AN13" s="49" t="str">
        <f>IF(AND(OR(M13=1,M13=2,M13=3,M13=4),Q13&gt;=97.5),"G",IF(OR(AND(N13&lt;=3,M13&lt;8,T13&gt;-1.6,Q13&gt;=95,Q13&lt;300),AND(OR(M13=1,M13=2,M13=3),Q13&lt;97.5)),"GR",""))</f>
        <v/>
      </c>
      <c r="AO13" s="29">
        <v>1</v>
      </c>
      <c r="AP13" s="28" t="s">
        <v>32</v>
      </c>
      <c r="AQ13" s="28" t="s">
        <v>33</v>
      </c>
      <c r="AR13" s="28"/>
      <c r="AS13" s="28" t="s">
        <v>35</v>
      </c>
      <c r="AT13" s="50" t="str">
        <f>IF(LEN(AN13)&gt;0,IF(AL13="**","$",IF(AL13="***",IF(LEN(AQ13)&gt;0,"$$$","$$"), "")), "")</f>
        <v/>
      </c>
      <c r="AU13" s="48" t="str">
        <f>CONCATENATE(IF(LEN(AN13)&gt;0,IF(AND(AD13="**",AB13="*"),IF(LEN(AQ13)&gt;0,"$$$","$$"),IF(AJ13="***","$$$",IF(AND(AJ13="**",AB13="*"),"$$",IF(AND(OR(AD13="**",AD13="***"),LEN(AQ13)&gt;0),"$$","")))),IF(AND(OR(AD13="**",AD13="***"),LEN(AQ13)&gt;0),"$$","")),IF(AND(T13&lt;2,AQ13="#"),"#",""))</f>
        <v/>
      </c>
      <c r="AV13" s="48" t="str">
        <f>IF(LEN(AN13)&gt;0,IF(AG13="**","$$",IF(AG13="***","$$$",IF(AD13="***",IF(OR(AB13="***",LEN(AQ13)&gt;0),"$$$",""),""))),"")</f>
        <v/>
      </c>
      <c r="AW13" s="26" t="s">
        <v>6</v>
      </c>
      <c r="AX13" s="51">
        <v>46</v>
      </c>
      <c r="AY13" s="65">
        <v>1093</v>
      </c>
      <c r="AZ13" s="24" t="s">
        <v>59</v>
      </c>
      <c r="BA13" s="29">
        <v>92.072094722687297</v>
      </c>
      <c r="BB13" s="53">
        <v>85.872094722687294</v>
      </c>
      <c r="BC13" s="54" t="s">
        <v>1846</v>
      </c>
      <c r="BD13" s="29">
        <v>1</v>
      </c>
      <c r="BE13" s="55"/>
      <c r="BF13" s="55"/>
      <c r="BG13" s="55"/>
      <c r="BH13" s="55"/>
      <c r="BI13" s="187"/>
      <c r="BJ13" s="17"/>
      <c r="BK13" s="17"/>
      <c r="BL13" s="17"/>
      <c r="BM13" s="17"/>
      <c r="BN13" s="17"/>
      <c r="BO13" s="17"/>
      <c r="BP13" s="29">
        <v>125</v>
      </c>
      <c r="BQ13" s="29">
        <v>1</v>
      </c>
      <c r="BR13" s="56">
        <v>94.95</v>
      </c>
      <c r="BS13" s="57" t="s">
        <v>75</v>
      </c>
      <c r="BT13" s="26" t="s">
        <v>213</v>
      </c>
      <c r="BU13" s="26"/>
      <c r="BV13" s="49" t="str">
        <f>IF(AND(BD13&gt;2,OR(ISNUMBER(SEARCH("P",AA13)),ISNUMBER(SEARCH("EP",AA13)),ISNUMBER(SEARCH("E",AA13)))),"WP@",IF(BD13&gt;2,"W@",IF(OR(ISNUMBER(SEARCH("P",AA13)),ISNUMBER(SEARCH("EP",AA13)),ISNUMBER(SEARCH("E",AA13))),"P@","@")))</f>
        <v>@</v>
      </c>
      <c r="BW13" s="26"/>
      <c r="BX13" s="17"/>
      <c r="BY13" s="17"/>
      <c r="BZ13" s="49" t="str">
        <f>IF(AND(S13&gt;=3,AND(OR(AND(I13&lt;=7,I13-K13&gt;=3),AND(K13&lt;=7,K13-M13&gt;=3)),N13&lt;=4)),6,IF(S13&gt;=3,"3T",IF(AND(OR(AND(I13&lt;=7,I13-K13&gt;=3),AND(K13&lt;=7,K13-M13&gt;=3)),N13&lt;=4),"3P","")))</f>
        <v/>
      </c>
    </row>
    <row r="14" spans="1:78" ht="46.5" x14ac:dyDescent="0.25">
      <c r="A14" s="26" t="s">
        <v>1845</v>
      </c>
      <c r="B14" s="26" t="s">
        <v>1776</v>
      </c>
      <c r="C14" s="27" t="s">
        <v>417</v>
      </c>
      <c r="D14" s="28" t="s">
        <v>166</v>
      </c>
      <c r="E14" s="28"/>
      <c r="F14" s="29">
        <v>1400</v>
      </c>
      <c r="G14" s="30">
        <v>12</v>
      </c>
      <c r="H14" s="31" t="s">
        <v>6</v>
      </c>
      <c r="I14" s="59">
        <v>14</v>
      </c>
      <c r="J14" s="33">
        <v>10</v>
      </c>
      <c r="K14" s="59">
        <v>13</v>
      </c>
      <c r="L14" s="33">
        <v>7</v>
      </c>
      <c r="M14" s="59">
        <v>12</v>
      </c>
      <c r="N14" s="33">
        <v>8</v>
      </c>
      <c r="O14" s="29">
        <v>-2.6500000000000101</v>
      </c>
      <c r="P14" s="29">
        <v>-1.4750000000000101</v>
      </c>
      <c r="Q14" s="35">
        <v>89.755470675981996</v>
      </c>
      <c r="R14" s="36">
        <v>1.42773533799101</v>
      </c>
      <c r="S14" s="37">
        <v>3</v>
      </c>
      <c r="T14" s="61">
        <v>-1.5</v>
      </c>
      <c r="U14" s="29">
        <v>3.95</v>
      </c>
      <c r="V14" s="29">
        <v>2.7999999999999901</v>
      </c>
      <c r="W14" s="39"/>
      <c r="X14" s="40">
        <v>52</v>
      </c>
      <c r="Y14" s="29">
        <v>123</v>
      </c>
      <c r="Z14" s="29">
        <v>20</v>
      </c>
      <c r="AA14" s="26" t="s">
        <v>57</v>
      </c>
      <c r="AB14" s="41" t="s">
        <v>58</v>
      </c>
      <c r="AC14" s="42" t="str">
        <f>"" &amp; IF(AND(S14&lt;=-1.5,NOT(ISBLANK(AQ14))),"Z","")</f>
        <v/>
      </c>
      <c r="AD14" s="43" t="str">
        <f>IF(AND(ISNUMBER(BD14),VALUE(BD14)&gt;=3,VALUE(T14)&gt;=-0.5),IF(AND(VALUE(Q14)&gt;=94,VALUE(Q14)&lt;444), IF(VALUE(P14)&gt;=2,"***","**"),"*"),"")</f>
        <v/>
      </c>
      <c r="AE14" s="44"/>
      <c r="AF14" s="45"/>
      <c r="AG14" s="63" t="str">
        <f>IF(OR(F14&lt;1401,F14&gt;=1600),IF(AND(OR(AB14="*",AB14="***",AB14="E*",AB14="E***"),P14&gt;=2,T14&gt;-2.1),IF(AND(ISNUMBER(BD14),VALUE(BD14)&gt;2),"**","*"),""),"")</f>
        <v/>
      </c>
      <c r="AH14" s="30">
        <v>12</v>
      </c>
      <c r="AI14" s="47">
        <v>52</v>
      </c>
      <c r="AJ14" s="48" t="str">
        <f>IF(AND(S14&gt;=2,T14&gt;=0),IF(AND(ISNUMBER(BD14),VALUE(BD14)&gt;=3),IF(LEN(AQ14)&gt;0,"***","**"),"*"),"")</f>
        <v/>
      </c>
      <c r="AK14" s="42" t="str">
        <f>IF(AND(S14&gt;=3,AND(OR(AND(I14&lt;=7,I14-K14&gt;=3),AND(K14&lt;=7,K14-M14&gt;=3)),N14&lt;=4)),6,IF(S14&gt;=3,"3T",IF(AND(OR(AND(I14&lt;=7,I14-K14&gt;=3),AND(K14&lt;=7,K14-M14&gt;=3)),N14&lt;=4),"3P","")))</f>
        <v>3T</v>
      </c>
      <c r="AL14" s="46" t="str">
        <f>IF(OR(K14-M14&gt;=5,T14&gt;4.9,AND(K14-M14&gt;=1,T14&gt;5)),IF(P14&lt;-3,"***",IF(P14&lt;0,"**","*")),"")</f>
        <v/>
      </c>
      <c r="AM14" s="40">
        <v>52</v>
      </c>
      <c r="AN14" s="49" t="str">
        <f>CONCATENATE(IF(AND(OR(M14=1,M14=2,M14=3,M14=4),Q14&gt;=97.5),"G",IF(OR(AND(N14&lt;=3,M14&lt;8,T14&gt;-1.6,Q14&gt;=95,Q14&lt;300),AND(OR(M14=1,M14=2,M14=3),Q14&lt;97.5)),"GR","")),"*")</f>
        <v>*</v>
      </c>
      <c r="AO14" s="82">
        <v>1</v>
      </c>
      <c r="AP14" s="28"/>
      <c r="AQ14" s="28"/>
      <c r="AR14" s="28"/>
      <c r="AS14" s="28"/>
      <c r="AT14" s="50" t="str">
        <f>IF(LEN(AN14)&gt;0,IF(AL14="**","$",IF(AL14="***",IF(LEN(AQ14)&gt;0,"$$$","$$"), "")), "")</f>
        <v/>
      </c>
      <c r="AU14" s="48" t="str">
        <f>CONCATENATE(IF(LEN(AN14)&gt;0,IF(AND(AD14="**",AB14="*"),IF(LEN(AQ14)&gt;0,"$$$","$$"),IF(AJ14="***","$$$",IF(AND(AJ14="**",AB14="*"),"$$",IF(AND(OR(AD14="**",AD14="***"),LEN(AQ14)&gt;0),"$$","")))),IF(AND(OR(AD14="**",AD14="***"),LEN(AQ14)&gt;0),"$$","")),IF(AND(T14&lt;2,AQ14="#"),"#",""))</f>
        <v/>
      </c>
      <c r="AV14" s="48" t="str">
        <f>IF(LEN(AN14)&gt;0,IF(AG14="**","$$",IF(AG14="***","$$$",IF(AD14="***",IF(OR(AB14="***",LEN(AQ14)&gt;0),"$$$",""),""))),"")</f>
        <v/>
      </c>
      <c r="AW14" s="26" t="s">
        <v>6</v>
      </c>
      <c r="AX14" s="51">
        <v>31</v>
      </c>
      <c r="AY14" s="52">
        <v>1101</v>
      </c>
      <c r="AZ14" s="24" t="s">
        <v>59</v>
      </c>
      <c r="BA14" s="29">
        <v>79.355470675982005</v>
      </c>
      <c r="BB14" s="53">
        <v>73.072137342648702</v>
      </c>
      <c r="BC14" s="54" t="s">
        <v>157</v>
      </c>
      <c r="BD14" s="29">
        <v>1</v>
      </c>
      <c r="BE14" s="55"/>
      <c r="BF14" s="55"/>
      <c r="BG14" s="55"/>
      <c r="BH14" s="55"/>
      <c r="BI14" s="187"/>
      <c r="BJ14" s="17"/>
      <c r="BK14" s="17"/>
      <c r="BL14" s="17"/>
      <c r="BM14" s="17"/>
      <c r="BN14" s="17"/>
      <c r="BO14" s="17"/>
      <c r="BP14" s="29">
        <v>123</v>
      </c>
      <c r="BQ14" s="82">
        <v>1</v>
      </c>
      <c r="BR14" s="56">
        <v>90.3</v>
      </c>
      <c r="BS14" s="76" t="s">
        <v>117</v>
      </c>
      <c r="BT14" s="26" t="s">
        <v>166</v>
      </c>
      <c r="BU14" s="26"/>
      <c r="BV14" s="26"/>
      <c r="BW14" s="26"/>
      <c r="BX14" s="17"/>
      <c r="BY14" s="17"/>
      <c r="BZ14" s="49" t="str">
        <f>IF(AND(S14&gt;=3,AND(OR(AND(I14&lt;=7,I14-K14&gt;=3),AND(K14&lt;=7,K14-M14&gt;=3)),N14&lt;=4)),6,IF(S14&gt;=3,"3T",IF(AND(OR(AND(I14&lt;=7,I14-K14&gt;=3),AND(K14&lt;=7,K14-M14&gt;=3)),N14&lt;=4),"3P","")))</f>
        <v>3T</v>
      </c>
    </row>
    <row r="15" spans="1:78" ht="46.5" x14ac:dyDescent="0.25">
      <c r="A15" s="26" t="s">
        <v>1845</v>
      </c>
      <c r="B15" s="26" t="s">
        <v>89</v>
      </c>
      <c r="C15" s="27" t="s">
        <v>90</v>
      </c>
      <c r="D15" s="28"/>
      <c r="E15" s="28"/>
      <c r="F15" s="29">
        <v>1400</v>
      </c>
      <c r="G15" s="30">
        <v>12</v>
      </c>
      <c r="H15" s="31" t="s">
        <v>6</v>
      </c>
      <c r="I15" s="59">
        <v>9</v>
      </c>
      <c r="J15" s="33">
        <v>5</v>
      </c>
      <c r="K15" s="59">
        <v>10</v>
      </c>
      <c r="L15" s="33">
        <v>5</v>
      </c>
      <c r="M15" s="59">
        <v>9</v>
      </c>
      <c r="N15" s="33">
        <v>6</v>
      </c>
      <c r="O15" s="29">
        <v>2.9499999999999802</v>
      </c>
      <c r="P15" s="34">
        <v>4.3100000000000103</v>
      </c>
      <c r="Q15" s="35">
        <v>96.307284317827396</v>
      </c>
      <c r="R15" s="36">
        <v>2.6536421589136698</v>
      </c>
      <c r="S15" s="37">
        <v>0</v>
      </c>
      <c r="T15" s="61">
        <v>-0.5</v>
      </c>
      <c r="U15" s="29">
        <v>-1.95</v>
      </c>
      <c r="V15" s="29">
        <v>-2.4500000000000099</v>
      </c>
      <c r="W15" s="39"/>
      <c r="X15" s="40">
        <v>50</v>
      </c>
      <c r="Y15" s="29">
        <v>124</v>
      </c>
      <c r="Z15" s="29">
        <v>15</v>
      </c>
      <c r="AA15" s="26" t="s">
        <v>57</v>
      </c>
      <c r="AB15" s="41" t="s">
        <v>58</v>
      </c>
      <c r="AC15" s="42" t="str">
        <f>"" &amp; IF(AND(S15&lt;=-1.5,NOT(ISBLANK(AQ15))),"Z","")</f>
        <v/>
      </c>
      <c r="AD15" s="43" t="str">
        <f>IF(AND(ISNUMBER(BD15),VALUE(BD15)&gt;=3,VALUE(T15)&gt;=-0.5),IF(AND(VALUE(Q15)&gt;=94,VALUE(Q15)&lt;444), IF(VALUE(P15)&gt;=2,"***","**"),"*"),"")</f>
        <v>***</v>
      </c>
      <c r="AE15" s="44"/>
      <c r="AF15" s="45"/>
      <c r="AG15" s="63" t="str">
        <f>IF(OR(F15&lt;1401,F15&gt;=1600),IF(AND(OR(AB15="*",AB15="***",AB15="E*",AB15="E***"),P15&gt;=2,T15&gt;-2.1),IF(AND(ISNUMBER(BD15),VALUE(BD15)&gt;2),"**","*"),""),"")</f>
        <v/>
      </c>
      <c r="AH15" s="30">
        <v>12</v>
      </c>
      <c r="AI15" s="47">
        <v>50</v>
      </c>
      <c r="AJ15" s="48" t="str">
        <f>IF(AND(S15&gt;=2,T15&gt;=0),IF(AND(ISNUMBER(BD15),VALUE(BD15)&gt;=3),IF(LEN(AQ15)&gt;0,"***","**"),"*"),"")</f>
        <v/>
      </c>
      <c r="AK15" s="42" t="str">
        <f>IF(AND(S15&gt;=3,AND(OR(AND(I15&lt;=7,I15-K15&gt;=3),AND(K15&lt;=7,K15-M15&gt;=3)),N15&lt;=4)),6,IF(S15&gt;=3,"3T",IF(AND(OR(AND(I15&lt;=7,I15-K15&gt;=3),AND(K15&lt;=7,K15-M15&gt;=3)),N15&lt;=4),"3P","")))</f>
        <v/>
      </c>
      <c r="AL15" s="46" t="str">
        <f>IF(OR(K15-M15&gt;=5,T15&gt;4.9,AND(K15-M15&gt;=1,T15&gt;5)),IF(P15&lt;-3,"***",IF(P15&lt;0,"**","*")),"")</f>
        <v/>
      </c>
      <c r="AM15" s="40">
        <v>50</v>
      </c>
      <c r="AN15" s="49" t="str">
        <f>CONCATENATE(IF(AND(OR(M15=1,M15=2,M15=3,M15=4),Q15&gt;=97.5),"G",IF(OR(AND(N15&lt;=3,M15&lt;8,T15&gt;-1.6,Q15&gt;=95,Q15&lt;300),AND(OR(M15=1,M15=2,M15=3),Q15&lt;97.5)),"GR","")),"*")</f>
        <v>*</v>
      </c>
      <c r="AO15" s="29">
        <v>0</v>
      </c>
      <c r="AP15" s="28"/>
      <c r="AQ15" s="28"/>
      <c r="AR15" s="28"/>
      <c r="AS15" s="28"/>
      <c r="AT15" s="50" t="str">
        <f>IF(LEN(AN15)&gt;0,IF(AL15="**","$",IF(AL15="***",IF(LEN(AQ15)&gt;0,"$$$","$$"), "")), "")</f>
        <v/>
      </c>
      <c r="AU15" s="48" t="str">
        <f>CONCATENATE(IF(LEN(AN15)&gt;0,IF(AND(AD15="**",AB15="*"),IF(LEN(AQ15)&gt;0,"$$$","$$"),IF(AJ15="***","$$$",IF(AND(AJ15="**",AB15="*"),"$$",IF(AND(OR(AD15="**",AD15="***"),LEN(AQ15)&gt;0),"$$","")))),IF(AND(OR(AD15="**",AD15="***"),LEN(AQ15)&gt;0),"$$","")),IF(AND(T15&lt;2,AQ15="#"),"#",""))</f>
        <v/>
      </c>
      <c r="AV15" s="48" t="str">
        <f>IF(LEN(AN15)&gt;0,IF(AG15="**","$$",IF(AG15="***","$$$",IF(AD15="***",IF(OR(AB15="***",LEN(AQ15)&gt;0),"$$$",""),""))),"")</f>
        <v/>
      </c>
      <c r="AW15" s="26" t="s">
        <v>6</v>
      </c>
      <c r="AX15" s="64">
        <v>98</v>
      </c>
      <c r="AY15" s="52">
        <v>1099</v>
      </c>
      <c r="AZ15" s="24" t="s">
        <v>59</v>
      </c>
      <c r="BA15" s="29">
        <v>87.307284317827296</v>
      </c>
      <c r="BB15" s="53">
        <v>83.640617651160696</v>
      </c>
      <c r="BC15" s="54" t="s">
        <v>1847</v>
      </c>
      <c r="BD15" s="29">
        <v>3</v>
      </c>
      <c r="BE15" s="55"/>
      <c r="BF15" s="55"/>
      <c r="BG15" s="55"/>
      <c r="BH15" s="55"/>
      <c r="BI15" s="187"/>
      <c r="BJ15" s="17"/>
      <c r="BK15" s="17"/>
      <c r="BL15" s="17"/>
      <c r="BM15" s="17"/>
      <c r="BN15" s="17"/>
      <c r="BO15" s="17"/>
      <c r="BP15" s="29">
        <v>124</v>
      </c>
      <c r="BQ15" s="29">
        <v>0</v>
      </c>
      <c r="BR15" s="56">
        <v>99.7</v>
      </c>
      <c r="BS15" s="76" t="s">
        <v>108</v>
      </c>
      <c r="BT15" s="26"/>
      <c r="BU15" s="26"/>
      <c r="BV15" s="26"/>
      <c r="BW15" s="26"/>
      <c r="BX15" s="17"/>
      <c r="BY15" s="17"/>
      <c r="BZ15" s="49" t="str">
        <f>IF(AND(S15&gt;=3,AND(OR(AND(I15&lt;=7,I15-K15&gt;=3),AND(K15&lt;=7,K15-M15&gt;=3)),N15&lt;=4)),6,IF(S15&gt;=3,"3T",IF(AND(OR(AND(I15&lt;=7,I15-K15&gt;=3),AND(K15&lt;=7,K15-M15&gt;=3)),N15&lt;=4),"3P","")))</f>
        <v/>
      </c>
    </row>
    <row r="16" spans="1:78" ht="15" customHeight="1" x14ac:dyDescent="0.25">
      <c r="A16" s="162"/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/>
      <c r="AE16" s="155"/>
      <c r="AF16" s="155"/>
      <c r="AG16" s="155"/>
      <c r="AH16" s="155"/>
      <c r="AI16" s="155"/>
      <c r="AJ16" s="155"/>
      <c r="AK16" s="155"/>
      <c r="AL16" s="155"/>
      <c r="AM16" s="155"/>
      <c r="AN16" s="155"/>
      <c r="AO16" s="155"/>
      <c r="AP16" s="155"/>
      <c r="AQ16" s="155"/>
      <c r="AR16" s="155"/>
      <c r="AS16" s="155"/>
      <c r="AT16" s="155"/>
      <c r="AU16" s="155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55"/>
      <c r="BH16" s="155"/>
      <c r="BI16" s="155"/>
      <c r="BJ16" s="155"/>
      <c r="BK16" s="155"/>
      <c r="BL16" s="155"/>
      <c r="BM16" s="155"/>
      <c r="BN16" s="155"/>
      <c r="BO16" s="155"/>
      <c r="BP16" s="155"/>
      <c r="BQ16" s="155"/>
      <c r="BR16" s="155"/>
      <c r="BS16" s="155"/>
      <c r="BT16" s="155"/>
      <c r="BU16" s="155"/>
      <c r="BV16" s="155"/>
      <c r="BW16" s="155"/>
      <c r="BX16" s="155"/>
      <c r="BY16" s="17"/>
      <c r="BZ16" s="49"/>
    </row>
    <row r="17" spans="1:78" ht="46.5" x14ac:dyDescent="0.25">
      <c r="A17" s="26" t="s">
        <v>1845</v>
      </c>
      <c r="B17" s="26" t="s">
        <v>1848</v>
      </c>
      <c r="C17" s="106" t="s">
        <v>219</v>
      </c>
      <c r="D17" s="28"/>
      <c r="E17" s="28"/>
      <c r="F17" s="29">
        <v>1650</v>
      </c>
      <c r="G17" s="30">
        <v>10</v>
      </c>
      <c r="H17" s="31" t="s">
        <v>221</v>
      </c>
      <c r="I17" s="59">
        <v>12</v>
      </c>
      <c r="J17" s="33">
        <v>9</v>
      </c>
      <c r="K17" s="59">
        <v>12</v>
      </c>
      <c r="L17" s="33">
        <v>9</v>
      </c>
      <c r="M17" s="59">
        <v>12</v>
      </c>
      <c r="N17" s="33">
        <v>22</v>
      </c>
      <c r="O17" s="29">
        <v>-2.5</v>
      </c>
      <c r="P17" s="37">
        <v>-0.73749999999995097</v>
      </c>
      <c r="Q17" s="35">
        <v>64.652787372692998</v>
      </c>
      <c r="R17" s="35">
        <v>-0.32360631365349901</v>
      </c>
      <c r="S17" s="37">
        <v>0</v>
      </c>
      <c r="T17" s="34">
        <v>-12.5</v>
      </c>
      <c r="U17" s="29">
        <v>-1.6</v>
      </c>
      <c r="V17" s="60">
        <v>-11.55</v>
      </c>
      <c r="W17" s="39"/>
      <c r="X17" s="62">
        <v>48</v>
      </c>
      <c r="Y17" s="29">
        <v>122</v>
      </c>
      <c r="Z17" s="29">
        <v>31</v>
      </c>
      <c r="AA17" s="26" t="s">
        <v>57</v>
      </c>
      <c r="AB17" s="41" t="s">
        <v>58</v>
      </c>
      <c r="AC17" s="42" t="str">
        <f>"" &amp; IF(AND(S17&lt;=-1.5,NOT(ISBLANK(AQ17))),"Z","")</f>
        <v/>
      </c>
      <c r="AD17" s="48" t="str">
        <f>IF(AND(ISNUMBER(BD17),VALUE(BD17)&gt;=3,VALUE(T17)&gt;=-0.5),IF(AND(VALUE(Q17)&gt;=94,VALUE(Q17)&lt;444), IF(VALUE(P17)&gt;=2,"***","**"),"*"),"")</f>
        <v/>
      </c>
      <c r="AE17" s="44"/>
      <c r="AF17" s="45"/>
      <c r="AG17" s="63" t="str">
        <f>IF(OR(F17&lt;1401,F17&gt;=1600),IF(AND(OR(AB17="*",AB17="***",AB17="E*",AB17="E***"),P17&gt;=2,T17&gt;-2.1),IF(AND(ISNUMBER(BD17),VALUE(BD17)&gt;2),"**","*"),""),"")</f>
        <v/>
      </c>
      <c r="AH17" s="30">
        <v>10</v>
      </c>
      <c r="AI17" s="62">
        <v>48</v>
      </c>
      <c r="AJ17" s="48" t="str">
        <f>IF(AND(S17&gt;=2,T17&gt;=0),IF(AND(ISNUMBER(BD17),VALUE(BD17)&gt;=3),IF(LEN(AQ17)&gt;0,"***","**"),"*"),"")</f>
        <v/>
      </c>
      <c r="AK17" s="42" t="str">
        <f>IF(AND(S17&gt;=3,AND(OR(AND(I17&lt;=7,I17-K17&gt;=3),AND(K17&lt;=7,K17-M17&gt;=3)),N17&lt;=4)),6,IF(S17&gt;=3,"3T",IF(AND(OR(AND(I17&lt;=7,I17-K17&gt;=3),AND(K17&lt;=7,K17-M17&gt;=3)),N17&lt;=4),"3P","")))</f>
        <v/>
      </c>
      <c r="AL17" s="63" t="str">
        <f>IF(OR(K17-M17&gt;=5,T17&gt;4.9,AND(K17-M17&gt;=1,T17&gt;5)),IF(P17&lt;-3,"***",IF(P17&lt;0,"**","*")),"")</f>
        <v/>
      </c>
      <c r="AM17" s="62">
        <v>48</v>
      </c>
      <c r="AN17" s="49" t="str">
        <f>IF(AND(OR(M17=1,M17=2,M17=3,M17=4),Q17&gt;=97.5),"G",IF(OR(AND(N17&lt;=3,M17&lt;8,T17&gt;-1.6,Q17&gt;=95,Q17&lt;300),AND(OR(M17=1,M17=2,M17=3),Q17&lt;97.5)),"GR",""))</f>
        <v/>
      </c>
      <c r="AO17" s="29">
        <v>-1</v>
      </c>
      <c r="AP17" s="28"/>
      <c r="AQ17" s="28"/>
      <c r="AR17" s="28"/>
      <c r="AS17" s="28"/>
      <c r="AT17" s="50" t="str">
        <f>IF(LEN(AN17)&gt;0,IF(AL17="**","$",IF(AL17="***",IF(LEN(AQ17)&gt;0,"$$$","$$"), "")), "")</f>
        <v/>
      </c>
      <c r="AU17" s="48" t="str">
        <f>CONCATENATE(IF(LEN(AN17)&gt;0,IF(AND(AD17="**",AB17="*"),IF(LEN(AQ17)&gt;0,"$$$","$$"),IF(AJ17="***","$$$",IF(AND(AJ17="**",AB17="*"),"$$",IF(AND(OR(AD17="**",AD17="***"),LEN(AQ17)&gt;0),"$$","")))),IF(AND(OR(AD17="**",AD17="***"),LEN(AQ17)&gt;0),"$$","")),IF(AND(T17&lt;2,AQ17="#"),"#",""))</f>
        <v/>
      </c>
      <c r="AV17" s="48" t="str">
        <f>IF(LEN(AN17)&gt;0,IF(AG17="**","$$",IF(AG17="***","$$$",IF(AD17="***",IF(OR(AB17="***",LEN(AQ17)&gt;0),"$$$",""),""))),"")</f>
        <v/>
      </c>
      <c r="AW17" s="26" t="s">
        <v>221</v>
      </c>
      <c r="AX17" s="51">
        <v>70</v>
      </c>
      <c r="AY17" s="65">
        <v>1080</v>
      </c>
      <c r="AZ17" s="24" t="s">
        <v>59</v>
      </c>
      <c r="BA17" s="29">
        <v>48.852787372693001</v>
      </c>
      <c r="BB17" s="53">
        <v>41.146787372692998</v>
      </c>
      <c r="BC17" s="54" t="s">
        <v>1849</v>
      </c>
      <c r="BD17" s="29">
        <v>2</v>
      </c>
      <c r="BE17" s="55"/>
      <c r="BF17" s="55"/>
      <c r="BG17" s="55"/>
      <c r="BH17" s="55"/>
      <c r="BI17" s="187"/>
      <c r="BJ17" s="17"/>
      <c r="BK17" s="17"/>
      <c r="BL17" s="17"/>
      <c r="BM17" s="17"/>
      <c r="BN17" s="17"/>
      <c r="BO17" s="17"/>
      <c r="BP17" s="29">
        <v>122</v>
      </c>
      <c r="BQ17" s="29">
        <v>-1</v>
      </c>
      <c r="BR17" s="56">
        <v>89.6</v>
      </c>
      <c r="BS17" s="57" t="s">
        <v>61</v>
      </c>
      <c r="BT17" s="26"/>
      <c r="BU17" s="26"/>
      <c r="BV17" s="26"/>
      <c r="BW17" s="26"/>
      <c r="BX17" s="17"/>
      <c r="BY17" s="17"/>
      <c r="BZ17" s="49" t="str">
        <f>IF(AND(S17&gt;=3,AND(OR(AND(I17&lt;=7,I17-K17&gt;=3),AND(K17&lt;=7,K17-M17&gt;=3)),N17&lt;=4)),6,IF(S17&gt;=3,"3T",IF(AND(OR(AND(I17&lt;=7,I17-K17&gt;=3),AND(K17&lt;=7,K17-M17&gt;=3)),N17&lt;=4),"3P","")))</f>
        <v/>
      </c>
    </row>
    <row r="18" spans="1:78" ht="15" customHeight="1" x14ac:dyDescent="0.25">
      <c r="A18" s="162"/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7"/>
      <c r="BZ18" s="49"/>
    </row>
    <row r="19" spans="1:78" ht="46.5" x14ac:dyDescent="0.25">
      <c r="A19" s="26" t="s">
        <v>1845</v>
      </c>
      <c r="B19" s="26" t="s">
        <v>317</v>
      </c>
      <c r="C19" s="106" t="s">
        <v>219</v>
      </c>
      <c r="D19" s="28"/>
      <c r="E19" s="28"/>
      <c r="F19" s="29">
        <v>1650</v>
      </c>
      <c r="G19" s="30">
        <v>9</v>
      </c>
      <c r="H19" s="31" t="s">
        <v>6</v>
      </c>
      <c r="I19" s="59">
        <v>11</v>
      </c>
      <c r="J19" s="33">
        <v>10</v>
      </c>
      <c r="K19" s="59">
        <v>10</v>
      </c>
      <c r="L19" s="33">
        <v>6</v>
      </c>
      <c r="M19" s="59">
        <v>7</v>
      </c>
      <c r="N19" s="33">
        <v>4</v>
      </c>
      <c r="O19" s="29">
        <v>3.8500000000000201</v>
      </c>
      <c r="P19" s="29">
        <v>-9.99999999999623E-2</v>
      </c>
      <c r="Q19" s="35">
        <v>94.330309128629807</v>
      </c>
      <c r="R19" s="36">
        <v>0.26515456431489798</v>
      </c>
      <c r="S19" s="37">
        <v>3</v>
      </c>
      <c r="T19" s="38">
        <v>2.5</v>
      </c>
      <c r="U19" s="29">
        <v>-1.85</v>
      </c>
      <c r="V19" s="29">
        <v>0.250000000000004</v>
      </c>
      <c r="W19" s="39"/>
      <c r="X19" s="40">
        <v>46</v>
      </c>
      <c r="Y19" s="29">
        <v>120</v>
      </c>
      <c r="Z19" s="29">
        <v>29</v>
      </c>
      <c r="AA19" s="26" t="s">
        <v>57</v>
      </c>
      <c r="AB19" s="41" t="s">
        <v>58</v>
      </c>
      <c r="AC19" s="42" t="str">
        <f>"i" &amp; IF(AND(S19&lt;=-1.5,NOT(ISBLANK(AQ19))),"Z","")</f>
        <v>i</v>
      </c>
      <c r="AD19" s="43" t="str">
        <f>IF(AND(ISNUMBER(BD19),VALUE(BD19)&gt;=3,VALUE(T19)&gt;=-0.5),IF(AND(VALUE(Q19)&gt;=94,VALUE(Q19)&lt;444), IF(VALUE(P19)&gt;=2,"***","**"),"*"),"")</f>
        <v/>
      </c>
      <c r="AE19" s="44"/>
      <c r="AF19" s="45" t="s">
        <v>233</v>
      </c>
      <c r="AG19" s="46" t="str">
        <f>IF(OR(F19&lt;1401,F19&gt;=1600),IF(AND(OR(AB19="*",AB19="***",AB19="E*",AB19="E***"),P19&gt;=2,T19&gt;-2.1),IF(AND(ISNUMBER(BD19),VALUE(BD19)&gt;2),"**","*"),""),"")</f>
        <v/>
      </c>
      <c r="AH19" s="30">
        <v>9</v>
      </c>
      <c r="AI19" s="47">
        <v>46</v>
      </c>
      <c r="AJ19" s="48" t="str">
        <f>IF(AND(S19&gt;=2,T19&gt;=0),IF(AND(ISNUMBER(BD19),VALUE(BD19)&gt;=3),IF(LEN(AQ19)&gt;0,"***","**"),"*"),"")</f>
        <v>*</v>
      </c>
      <c r="AK19" s="42" t="str">
        <f>IF(AND(S19&gt;=3,AND(OR(AND(I19&lt;=7,I19-K19&gt;=3),AND(K19&lt;=7,K19-M19&gt;=3)),N19&lt;=4)),6,IF(S19&gt;=3,"3T",IF(AND(OR(AND(I19&lt;=7,I19-K19&gt;=3),AND(K19&lt;=7,K19-M19&gt;=3)),N19&lt;=4),"3P","")))</f>
        <v>3T</v>
      </c>
      <c r="AL19" s="46" t="str">
        <f>IF(OR(K19-M19&gt;=5,T19&gt;4.9,AND(K19-M19&gt;=1,T19&gt;5)),IF(P19&lt;-3,"***",IF(P19&lt;0,"**","*")),"")</f>
        <v/>
      </c>
      <c r="AM19" s="40">
        <v>46</v>
      </c>
      <c r="AN19" s="49" t="str">
        <f>CONCATENATE(IF(AND(OR(M19=1,M19=2,M19=3,M19=4),Q19&gt;=97.5),"G",IF(OR(AND(N19&lt;=3,M19&lt;8,T19&gt;-1.6,Q19&gt;=95,Q19&lt;300),AND(OR(M19=1,M19=2,M19=3),Q19&lt;97.5)),"GR","")),"*")</f>
        <v>*</v>
      </c>
      <c r="AO19" s="29">
        <v>0</v>
      </c>
      <c r="AP19" s="28"/>
      <c r="AQ19" s="28" t="s">
        <v>33</v>
      </c>
      <c r="AR19" s="28"/>
      <c r="AS19" s="28"/>
      <c r="AT19" s="50" t="str">
        <f>IF(LEN(AN19)&gt;0,IF(AL19="**","$",IF(AL19="***",IF(LEN(AQ19)&gt;0,"$$$","$$"), "")), "")</f>
        <v/>
      </c>
      <c r="AU19" s="48" t="str">
        <f>CONCATENATE(IF(LEN(AN19)&gt;0,IF(AND(AD19="**",AB19="*"),IF(LEN(AQ19)&gt;0,"$$$","$$"),IF(AJ19="***","$$$",IF(AND(AJ19="**",AB19="*"),"$$",IF(AND(OR(AD19="**",AD19="***"),LEN(AQ19)&gt;0),"$$","")))),IF(AND(OR(AD19="**",AD19="***"),LEN(AQ19)&gt;0),"$$","")),IF(AND(T19&lt;2,AQ19="#"),"#",""))</f>
        <v/>
      </c>
      <c r="AV19" s="48" t="str">
        <f>IF(LEN(AN19)&gt;0,IF(AG19="**","$$",IF(AG19="***","$$$",IF(AD19="***",IF(OR(AB19="***",LEN(AQ19)&gt;0),"$$$",""),""))),"")</f>
        <v/>
      </c>
      <c r="AW19" s="26" t="s">
        <v>6</v>
      </c>
      <c r="AX19" s="51">
        <v>35</v>
      </c>
      <c r="AY19" s="52">
        <v>1072</v>
      </c>
      <c r="AZ19" s="24" t="s">
        <v>169</v>
      </c>
      <c r="BA19" s="29">
        <v>85.530309128629796</v>
      </c>
      <c r="BB19" s="53">
        <v>76.2009757952965</v>
      </c>
      <c r="BC19" s="54" t="s">
        <v>1850</v>
      </c>
      <c r="BD19" s="29">
        <v>2</v>
      </c>
      <c r="BE19" s="55"/>
      <c r="BF19" s="55"/>
      <c r="BG19" s="55"/>
      <c r="BH19" s="55"/>
      <c r="BI19" s="188" t="s">
        <v>1315</v>
      </c>
      <c r="BJ19" s="68" t="s">
        <v>262</v>
      </c>
      <c r="BK19" s="68" t="s">
        <v>1316</v>
      </c>
      <c r="BL19" s="69" t="s">
        <v>1317</v>
      </c>
      <c r="BM19" s="69" t="s">
        <v>1213</v>
      </c>
      <c r="BN19" s="68" t="s">
        <v>242</v>
      </c>
      <c r="BO19" s="17"/>
      <c r="BP19" s="29">
        <v>120</v>
      </c>
      <c r="BQ19" s="29">
        <v>0</v>
      </c>
      <c r="BR19" s="56">
        <v>95.55</v>
      </c>
      <c r="BS19" s="76" t="s">
        <v>88</v>
      </c>
      <c r="BT19" s="26"/>
      <c r="BU19" s="26"/>
      <c r="BV19" s="26"/>
      <c r="BW19" s="26"/>
      <c r="BX19" s="17"/>
      <c r="BY19" s="17"/>
      <c r="BZ19" s="49" t="str">
        <f>IF(AND(S19&gt;=3,AND(OR(AND(I19&lt;=7,I19-K19&gt;=3),AND(K19&lt;=7,K19-M19&gt;=3)),N19&lt;=4)),6,IF(S19&gt;=3,"3T",IF(AND(OR(AND(I19&lt;=7,I19-K19&gt;=3),AND(K19&lt;=7,K19-M19&gt;=3)),N19&lt;=4),"3P","")))</f>
        <v>3T</v>
      </c>
    </row>
    <row r="20" spans="1:78" ht="46.5" x14ac:dyDescent="0.25">
      <c r="A20" s="26" t="s">
        <v>1845</v>
      </c>
      <c r="B20" s="26" t="s">
        <v>1097</v>
      </c>
      <c r="C20" s="106" t="s">
        <v>269</v>
      </c>
      <c r="D20" s="28"/>
      <c r="E20" s="28"/>
      <c r="F20" s="29">
        <v>1650</v>
      </c>
      <c r="G20" s="30">
        <v>7</v>
      </c>
      <c r="H20" s="31" t="s">
        <v>78</v>
      </c>
      <c r="I20" s="32">
        <v>6</v>
      </c>
      <c r="J20" s="33">
        <v>4</v>
      </c>
      <c r="K20" s="32">
        <v>6</v>
      </c>
      <c r="L20" s="33">
        <v>3</v>
      </c>
      <c r="M20" s="32">
        <v>2</v>
      </c>
      <c r="N20" s="33">
        <v>1</v>
      </c>
      <c r="O20" s="29">
        <v>-2.2999999999999998</v>
      </c>
      <c r="P20" s="29">
        <v>-4.9999999999999796</v>
      </c>
      <c r="Q20" s="35">
        <v>93.884791179160203</v>
      </c>
      <c r="R20" s="35">
        <v>-2.4076044104199199</v>
      </c>
      <c r="S20" s="37">
        <v>0</v>
      </c>
      <c r="T20" s="38">
        <v>2.5</v>
      </c>
      <c r="U20" s="29">
        <v>3.55</v>
      </c>
      <c r="V20" s="29">
        <v>5.5000000000000098</v>
      </c>
      <c r="W20" s="39"/>
      <c r="X20" s="40">
        <v>44</v>
      </c>
      <c r="Y20" s="72">
        <v>120</v>
      </c>
      <c r="Z20" s="29">
        <v>6</v>
      </c>
      <c r="AA20" s="26" t="s">
        <v>230</v>
      </c>
      <c r="AB20" s="41" t="s">
        <v>101</v>
      </c>
      <c r="AC20" s="42" t="str">
        <f>"" &amp; IF(AND(S20&lt;=-1.5,NOT(ISBLANK(AQ20))),"Z","")</f>
        <v/>
      </c>
      <c r="AD20" s="43" t="str">
        <f>IF(AND(ISNUMBER(BD20),VALUE(BD20)&gt;=3,VALUE(T20)&gt;=-0.5),IF(AND(VALUE(Q20)&gt;=94,VALUE(Q20)&lt;444), IF(VALUE(P20)&gt;=2,"***","**"),"*"),"")</f>
        <v/>
      </c>
      <c r="AE20" s="44"/>
      <c r="AF20" s="45"/>
      <c r="AG20" s="46" t="str">
        <f>IF(OR(F20&lt;1401,F20&gt;=1600),IF(AND(OR(AB20="*",AB20="***",AB20="E*",AB20="E***"),P20&gt;=2,T20&gt;-2.1),IF(AND(ISNUMBER(BD20),VALUE(BD20)&gt;2),"**","*"),""),"")</f>
        <v/>
      </c>
      <c r="AH20" s="30">
        <v>7</v>
      </c>
      <c r="AI20" s="47">
        <v>44</v>
      </c>
      <c r="AJ20" s="48" t="str">
        <f>IF(AND(S20&gt;=2,T20&gt;=0),IF(AND(ISNUMBER(BD20),VALUE(BD20)&gt;=3),IF(LEN(AQ20)&gt;0,"***","**"),"*"),"")</f>
        <v/>
      </c>
      <c r="AK20" s="42" t="str">
        <f>IF(AND(S20&gt;=3,AND(OR(AND(I20&lt;=7,I20-K20&gt;=3),AND(K20&lt;=7,K20-M20&gt;=3)),N20&lt;=4)),6,IF(S20&gt;=3,"3T",IF(AND(OR(AND(I20&lt;=7,I20-K20&gt;=3),AND(K20&lt;=7,K20-M20&gt;=3)),N20&lt;=4),"3P","")))</f>
        <v>3P</v>
      </c>
      <c r="AL20" s="46" t="str">
        <f>IF(OR(K20-M20&gt;=5,T20&gt;4.9,AND(K20-M20&gt;=1,T20&gt;5)),IF(P20&lt;-3,"***",IF(P20&lt;0,"**","*")),"")</f>
        <v/>
      </c>
      <c r="AM20" s="40">
        <v>44</v>
      </c>
      <c r="AN20" s="137" t="str">
        <f>IF(AND(OR(M20=1,M20=2,M20=3,M20=4),Q20&gt;=97.5),"G",IF(OR(AND(N20&lt;=3,M20&lt;8,T20&gt;-1.6,Q20&gt;=95,Q20&lt;300),AND(OR(M20=1,M20=2,M20=3),Q20&lt;97.5)),"GR",""))</f>
        <v>GR</v>
      </c>
      <c r="AO20" s="82">
        <v>2</v>
      </c>
      <c r="AP20" s="28"/>
      <c r="AQ20" s="28" t="s">
        <v>33</v>
      </c>
      <c r="AR20" s="28"/>
      <c r="AS20" s="28"/>
      <c r="AT20" s="50" t="str">
        <f>IF(LEN(AN20)&gt;0,IF(AL20="**","$",IF(AL20="***",IF(LEN(AQ20)&gt;0,"$$$","$$"), "")), "")</f>
        <v/>
      </c>
      <c r="AU20" s="48" t="str">
        <f>CONCATENATE(IF(LEN(AN20)&gt;0,IF(AND(AD20="**",AB20="*"),IF(LEN(AQ20)&gt;0,"$$$","$$"),IF(AJ20="***","$$$",IF(AND(AJ20="**",AB20="*"),"$$",IF(AND(OR(AD20="**",AD20="***"),LEN(AQ20)&gt;0),"$$","")))),IF(AND(OR(AD20="**",AD20="***"),LEN(AQ20)&gt;0),"$$","")),IF(AND(T20&lt;2,AQ20="#"),"#",""))</f>
        <v/>
      </c>
      <c r="AV20" s="48" t="str">
        <f>IF(LEN(AN20)&gt;0,IF(AG20="**","$$",IF(AG20="***","$$$",IF(AD20="***",IF(OR(AB20="***",LEN(AQ20)&gt;0),"$$$",""),""))),"")</f>
        <v/>
      </c>
      <c r="AW20" s="26" t="s">
        <v>78</v>
      </c>
      <c r="AX20" s="74">
        <v>4.0999999999999996</v>
      </c>
      <c r="AY20" s="52">
        <v>1058</v>
      </c>
      <c r="AZ20" s="24" t="s">
        <v>176</v>
      </c>
      <c r="BA20" s="29">
        <v>86.6847911791602</v>
      </c>
      <c r="BB20" s="136">
        <v>79.151457845826798</v>
      </c>
      <c r="BC20" s="54" t="s">
        <v>1851</v>
      </c>
      <c r="BD20" s="29">
        <v>2</v>
      </c>
      <c r="BE20" s="55"/>
      <c r="BF20" s="55"/>
      <c r="BG20" s="55"/>
      <c r="BH20" s="55"/>
      <c r="BI20" s="188" t="s">
        <v>1852</v>
      </c>
      <c r="BJ20" s="68" t="s">
        <v>1853</v>
      </c>
      <c r="BK20" s="69" t="s">
        <v>1162</v>
      </c>
      <c r="BL20" s="68" t="s">
        <v>1854</v>
      </c>
      <c r="BM20" s="68" t="s">
        <v>1855</v>
      </c>
      <c r="BN20" s="68"/>
      <c r="BO20" s="17"/>
      <c r="BP20" s="29">
        <v>120</v>
      </c>
      <c r="BQ20" s="82">
        <v>2</v>
      </c>
      <c r="BR20" s="56">
        <v>94.2</v>
      </c>
      <c r="BS20" s="76" t="s">
        <v>126</v>
      </c>
      <c r="BT20" s="26"/>
      <c r="BU20" s="26"/>
      <c r="BV20" s="26"/>
      <c r="BW20" s="26"/>
      <c r="BX20" s="17"/>
      <c r="BY20" s="17"/>
      <c r="BZ20" s="49" t="str">
        <f>IF(AND(S20&gt;=3,AND(OR(AND(I20&lt;=7,I20-K20&gt;=3),AND(K20&lt;=7,K20-M20&gt;=3)),N20&lt;=4)),6,IF(S20&gt;=3,"3T",IF(AND(OR(AND(I20&lt;=7,I20-K20&gt;=3),AND(K20&lt;=7,K20-M20&gt;=3)),N20&lt;=4),"3P","")))</f>
        <v>3P</v>
      </c>
    </row>
    <row r="21" spans="1:78" ht="21.95" customHeight="1" x14ac:dyDescent="0.25">
      <c r="A21" s="162"/>
      <c r="B21" s="155"/>
      <c r="C21" s="155"/>
      <c r="D21" s="155"/>
      <c r="E21" s="155"/>
      <c r="F21" s="155"/>
      <c r="G21" s="155"/>
      <c r="H21" s="155"/>
      <c r="I21" s="155"/>
      <c r="J21" s="155"/>
      <c r="K21" s="155"/>
      <c r="L21" s="155"/>
      <c r="M21" s="155"/>
      <c r="N21" s="155"/>
      <c r="O21" s="155"/>
      <c r="P21" s="155"/>
      <c r="Q21" s="155"/>
      <c r="R21" s="155"/>
      <c r="S21" s="155"/>
      <c r="T21" s="155"/>
      <c r="U21" s="155"/>
      <c r="V21" s="155"/>
      <c r="W21" s="155"/>
      <c r="X21" s="155"/>
      <c r="Y21" s="155"/>
      <c r="Z21" s="155"/>
      <c r="AA21" s="155"/>
      <c r="AB21" s="155"/>
      <c r="AC21" s="155"/>
      <c r="AD21" s="155"/>
      <c r="AE21" s="155"/>
      <c r="AF21" s="155"/>
      <c r="AG21" s="155"/>
      <c r="AH21" s="155"/>
      <c r="AI21" s="155"/>
      <c r="AJ21" s="155"/>
      <c r="AK21" s="155"/>
      <c r="AL21" s="155"/>
      <c r="AM21" s="155"/>
      <c r="AN21" s="155"/>
      <c r="AO21" s="155"/>
      <c r="AP21" s="155"/>
      <c r="AQ21" s="155"/>
      <c r="AR21" s="155"/>
      <c r="AS21" s="155"/>
      <c r="AT21" s="155"/>
      <c r="AU21" s="155"/>
      <c r="AV21" s="155"/>
      <c r="AW21" s="155"/>
      <c r="AX21" s="155"/>
      <c r="AY21" s="155"/>
      <c r="AZ21" s="155"/>
      <c r="BA21" s="155"/>
      <c r="BB21" s="155"/>
      <c r="BC21" s="155"/>
      <c r="BD21" s="155"/>
      <c r="BE21" s="155"/>
      <c r="BF21" s="155"/>
      <c r="BG21" s="155"/>
      <c r="BH21" s="155"/>
      <c r="BI21" s="155"/>
      <c r="BJ21" s="155"/>
      <c r="BK21" s="155"/>
      <c r="BL21" s="155"/>
      <c r="BM21" s="155"/>
      <c r="BN21" s="155"/>
      <c r="BO21" s="155"/>
      <c r="BP21" s="155"/>
      <c r="BQ21" s="155"/>
      <c r="BR21" s="155"/>
      <c r="BS21" s="155"/>
      <c r="BT21" s="155"/>
      <c r="BU21" s="155"/>
      <c r="BV21" s="155"/>
      <c r="BW21" s="155"/>
      <c r="BX21" s="155"/>
      <c r="BY21" s="17"/>
      <c r="BZ21" s="49"/>
    </row>
    <row r="22" spans="1:78" ht="46.5" x14ac:dyDescent="0.25">
      <c r="A22" s="26" t="s">
        <v>1845</v>
      </c>
      <c r="B22" s="26" t="s">
        <v>323</v>
      </c>
      <c r="C22" s="106" t="s">
        <v>219</v>
      </c>
      <c r="D22" s="28"/>
      <c r="E22" s="28"/>
      <c r="F22" s="29">
        <v>1650</v>
      </c>
      <c r="G22" s="30">
        <v>10</v>
      </c>
      <c r="H22" s="31" t="s">
        <v>6</v>
      </c>
      <c r="I22" s="59">
        <v>8</v>
      </c>
      <c r="J22" s="33">
        <v>7</v>
      </c>
      <c r="K22" s="59">
        <v>8</v>
      </c>
      <c r="L22" s="33">
        <v>5</v>
      </c>
      <c r="M22" s="59">
        <v>1</v>
      </c>
      <c r="N22" s="33">
        <v>0</v>
      </c>
      <c r="O22" s="29">
        <v>1.2000000000000099</v>
      </c>
      <c r="P22" s="29">
        <v>1.86666666666667</v>
      </c>
      <c r="Q22" s="36">
        <v>103.158524225733</v>
      </c>
      <c r="R22" s="36">
        <v>1.57926211286657</v>
      </c>
      <c r="S22" s="37">
        <v>2</v>
      </c>
      <c r="T22" s="38">
        <v>5</v>
      </c>
      <c r="U22" s="29">
        <v>-5.8</v>
      </c>
      <c r="V22" s="29">
        <v>-1.8</v>
      </c>
      <c r="W22" s="39"/>
      <c r="X22" s="40">
        <v>46</v>
      </c>
      <c r="Y22" s="72">
        <v>121</v>
      </c>
      <c r="Z22" s="87">
        <v>63</v>
      </c>
      <c r="AA22" s="26" t="s">
        <v>57</v>
      </c>
      <c r="AB22" s="41" t="s">
        <v>58</v>
      </c>
      <c r="AC22" s="42" t="str">
        <f>"i" &amp; IF(AND(S22&lt;=-1.5,NOT(ISBLANK(AQ22))),"Z","")</f>
        <v>i</v>
      </c>
      <c r="AD22" s="43" t="str">
        <f>IF(AND(ISNUMBER(BD22),VALUE(BD22)&gt;=3,VALUE(T22)&gt;=-0.5),IF(AND(VALUE(Q22)&gt;=94,VALUE(Q22)&lt;444), IF(VALUE(P22)&gt;=2,"***","**"),"*"),"")</f>
        <v>**</v>
      </c>
      <c r="AE22" s="48" t="str">
        <f>IF(AND(BD22&gt;2,OR(ISNUMBER(SEARCH("P",AA22)),ISNUMBER(SEARCH("EP",AA22)),ISNUMBER(SEARCH("E",AA22)))),"WP@",IF(BD22&gt;2,"W@",IF(OR(ISNUMBER(SEARCH("P",AA22)),ISNUMBER(SEARCH("EP",AA22)),ISNUMBER(SEARCH("E",AA22))),"P@","@")))</f>
        <v>W@</v>
      </c>
      <c r="AF22" s="45" t="s">
        <v>681</v>
      </c>
      <c r="AG22" s="46" t="str">
        <f>IF(OR(F22&lt;1401,F22&gt;=1600),IF(AND(OR(AB22="*",AB22="***",AB22="E*",AB22="E***"),P22&gt;=2,T22&gt;-2.1),IF(AND(ISNUMBER(BD22),VALUE(BD22)&gt;2),"**","*"),""),"")</f>
        <v/>
      </c>
      <c r="AH22" s="30">
        <v>10</v>
      </c>
      <c r="AI22" s="47">
        <v>46</v>
      </c>
      <c r="AJ22" s="48" t="str">
        <f>IF(AND(S22&gt;=2,T22&gt;=0),IF(AND(ISNUMBER(BD22),VALUE(BD22)&gt;=3),IF(LEN(AQ22)&gt;0,"***","**"),"*"),"")</f>
        <v>***</v>
      </c>
      <c r="AK22" s="42" t="str">
        <f>IF(AND(S22&gt;=3,AND(OR(AND(I22&lt;=7,I22-K22&gt;=3),AND(K22&lt;=7,K22-M22&gt;=3)),N22&lt;=4)),6,IF(S22&gt;=3,"3T",IF(AND(OR(AND(I22&lt;=7,I22-K22&gt;=3),AND(K22&lt;=7,K22-M22&gt;=3)),N22&lt;=4),"3P","")))</f>
        <v/>
      </c>
      <c r="AL22" s="46" t="str">
        <f>IF(OR(K22-M22&gt;=5,T22&gt;4.9,AND(K22-M22&gt;=1,T22&gt;5)),IF(P22&lt;-3,"***",IF(P22&lt;0,"**","*")),"")</f>
        <v>*</v>
      </c>
      <c r="AM22" s="40">
        <v>46</v>
      </c>
      <c r="AN22" s="144" t="str">
        <f>IF(AND(OR(M22=1,M22=2,M22=3,M22=4),Q22&gt;=97.5),"G",IF(OR(AND(N22&lt;=3,M22&lt;8,T22&gt;-1.6,Q22&gt;=95,Q22&lt;300),AND(OR(M22=1,M22=2,M22=3),Q22&lt;97.5)),"GR",""))</f>
        <v>G</v>
      </c>
      <c r="AO22" s="29">
        <v>0</v>
      </c>
      <c r="AP22" s="28"/>
      <c r="AQ22" s="28" t="s">
        <v>33</v>
      </c>
      <c r="AR22" s="28"/>
      <c r="AS22" s="28"/>
      <c r="AT22" s="50" t="str">
        <f>IF(LEN(AN22)&gt;0,IF(AL22="**","$",IF(AL22="***",IF(LEN(AQ22)&gt;0,"$$$","$$"), "")), "")</f>
        <v/>
      </c>
      <c r="AU22" s="48" t="str">
        <f>CONCATENATE(IF(LEN(AN22)&gt;0,IF(AND(AD22="**",AB22="*"),IF(LEN(AQ22)&gt;0,"$$$","$$"),IF(AJ22="***","$$$",IF(AND(AJ22="**",AB22="*"),"$$",IF(AND(OR(AD22="**",AD22="***"),LEN(AQ22)&gt;0),"$$","")))),IF(AND(OR(AD22="**",AD22="***"),LEN(AQ22)&gt;0),"$$","")),IF(AND(T22&lt;2,AQ22="#"),"#",""))</f>
        <v>$$$</v>
      </c>
      <c r="AV22" s="48" t="str">
        <f>IF(LEN(AN22)&gt;0,IF(AG22="**","$$",IF(AG22="***","$$$",IF(AD22="***",IF(OR(AB22="***",LEN(AQ22)&gt;0),"$$$",""),""))),"")</f>
        <v/>
      </c>
      <c r="AW22" s="26" t="s">
        <v>6</v>
      </c>
      <c r="AX22" s="64">
        <v>9.1</v>
      </c>
      <c r="AY22" s="79">
        <v>1085</v>
      </c>
      <c r="AZ22" s="24" t="s">
        <v>176</v>
      </c>
      <c r="BA22" s="29">
        <v>96.158524225733103</v>
      </c>
      <c r="BB22" s="53">
        <v>88.695190892399793</v>
      </c>
      <c r="BC22" s="54" t="s">
        <v>1856</v>
      </c>
      <c r="BD22" s="29">
        <v>3</v>
      </c>
      <c r="BE22" s="55"/>
      <c r="BF22" s="55"/>
      <c r="BG22" s="55"/>
      <c r="BH22" s="55"/>
      <c r="BI22" s="191" t="s">
        <v>1857</v>
      </c>
      <c r="BJ22" s="68" t="s">
        <v>1858</v>
      </c>
      <c r="BK22" s="68" t="s">
        <v>1859</v>
      </c>
      <c r="BL22" s="68" t="s">
        <v>1860</v>
      </c>
      <c r="BM22" s="68" t="s">
        <v>266</v>
      </c>
      <c r="BN22" s="68"/>
      <c r="BO22" s="17"/>
      <c r="BP22" s="29">
        <v>121</v>
      </c>
      <c r="BQ22" s="29">
        <v>0</v>
      </c>
      <c r="BR22" s="56">
        <v>95.3</v>
      </c>
      <c r="BS22" s="76" t="s">
        <v>88</v>
      </c>
      <c r="BT22" s="26"/>
      <c r="BU22" s="26"/>
      <c r="BV22" s="49" t="str">
        <f>IF(AND(BD22&gt;2,OR(ISNUMBER(SEARCH("P",AA22)),ISNUMBER(SEARCH("EP",AA22)),ISNUMBER(SEARCH("E",AA22)))),"WP@",IF(BD22&gt;2,"W@",IF(OR(ISNUMBER(SEARCH("P",AA22)),ISNUMBER(SEARCH("EP",AA22)),ISNUMBER(SEARCH("E",AA22))),"P@","@")))</f>
        <v>W@</v>
      </c>
      <c r="BW22" s="26"/>
      <c r="BX22" s="17"/>
      <c r="BY22" s="17"/>
      <c r="BZ22" s="49" t="str">
        <f>IF(AND(S22&gt;=3,AND(OR(AND(I22&lt;=7,I22-K22&gt;=3),AND(K22&lt;=7,K22-M22&gt;=3)),N22&lt;=4)),6,IF(S22&gt;=3,"3T",IF(AND(OR(AND(I22&lt;=7,I22-K22&gt;=3),AND(K22&lt;=7,K22-M22&gt;=3)),N22&lt;=4),"3P","")))</f>
        <v/>
      </c>
    </row>
    <row r="23" spans="1:78" ht="46.5" x14ac:dyDescent="0.25">
      <c r="A23" s="26" t="s">
        <v>1845</v>
      </c>
      <c r="B23" s="26" t="s">
        <v>1003</v>
      </c>
      <c r="C23" s="106" t="s">
        <v>216</v>
      </c>
      <c r="D23" s="28"/>
      <c r="E23" s="28"/>
      <c r="F23" s="29">
        <v>1650</v>
      </c>
      <c r="G23" s="30">
        <v>1</v>
      </c>
      <c r="H23" s="31" t="s">
        <v>6</v>
      </c>
      <c r="I23" s="32">
        <v>4</v>
      </c>
      <c r="J23" s="33">
        <v>2</v>
      </c>
      <c r="K23" s="32">
        <v>3</v>
      </c>
      <c r="L23" s="33">
        <v>1</v>
      </c>
      <c r="M23" s="32">
        <v>6</v>
      </c>
      <c r="N23" s="33">
        <v>4</v>
      </c>
      <c r="O23" s="29">
        <v>1.6499999999999899</v>
      </c>
      <c r="P23" s="60">
        <v>-0.96249999999996005</v>
      </c>
      <c r="Q23" s="86">
        <v>93.267945515476796</v>
      </c>
      <c r="R23" s="86">
        <v>-0.316027242261612</v>
      </c>
      <c r="S23" s="37">
        <v>0</v>
      </c>
      <c r="T23" s="61">
        <v>-2.75</v>
      </c>
      <c r="U23" s="29">
        <v>1.6500000000000099</v>
      </c>
      <c r="V23" s="60">
        <v>-0.60000000000000497</v>
      </c>
      <c r="W23" s="39" t="s">
        <v>79</v>
      </c>
      <c r="X23" s="40">
        <v>52</v>
      </c>
      <c r="Y23" s="29">
        <v>127</v>
      </c>
      <c r="Z23" s="29">
        <v>14</v>
      </c>
      <c r="AA23" s="26" t="s">
        <v>91</v>
      </c>
      <c r="AB23" s="41" t="s">
        <v>32</v>
      </c>
      <c r="AC23" s="42" t="str">
        <f>"" &amp; IF(AND(S23&lt;=-1.5,NOT(ISBLANK(AQ23))),"Z","")</f>
        <v/>
      </c>
      <c r="AD23" s="43" t="str">
        <f>IF(AND(ISNUMBER(BD23),VALUE(BD23)&gt;=3,VALUE(T23)&gt;=-0.5),IF(AND(VALUE(Q23)&gt;=94,VALUE(Q23)&lt;444), IF(VALUE(P23)&gt;=2,"***","**"),"*"),"")</f>
        <v/>
      </c>
      <c r="AE23" s="44"/>
      <c r="AF23" s="45"/>
      <c r="AG23" s="63" t="str">
        <f>IF(OR(F23&lt;1401,F23&gt;=1600),IF(AND(OR(AB23="*",AB23="***",AB23="E*",AB23="E***"),P23&gt;=2,T23&gt;-2.1),IF(AND(ISNUMBER(BD23),VALUE(BD23)&gt;2),"**","*"),""),"")</f>
        <v/>
      </c>
      <c r="AH23" s="30">
        <v>1</v>
      </c>
      <c r="AI23" s="47">
        <v>52</v>
      </c>
      <c r="AJ23" s="48" t="str">
        <f>IF(AND(S23&gt;=2,T23&gt;=0),IF(AND(ISNUMBER(BD23),VALUE(BD23)&gt;=3),IF(LEN(AQ23)&gt;0,"***","**"),"*"),"")</f>
        <v/>
      </c>
      <c r="AK23" s="42" t="str">
        <f>IF(AND(S23&gt;=3,AND(OR(AND(I23&lt;=7,I23-K23&gt;=3),AND(K23&lt;=7,K23-M23&gt;=3)),N23&lt;=4)),6,IF(S23&gt;=3,"3T",IF(AND(OR(AND(I23&lt;=7,I23-K23&gt;=3),AND(K23&lt;=7,K23-M23&gt;=3)),N23&lt;=4),"3P","")))</f>
        <v/>
      </c>
      <c r="AL23" s="46" t="str">
        <f>IF(OR(K23-M23&gt;=5,T23&gt;4.9,AND(K23-M23&gt;=1,T23&gt;5)),IF(P23&lt;-3,"***",IF(P23&lt;0,"**","*")),"")</f>
        <v/>
      </c>
      <c r="AM23" s="40">
        <v>52</v>
      </c>
      <c r="AN23" s="49" t="str">
        <f>CONCATENATE(IF(AND(OR(M23=1,M23=2,M23=3,M23=4),Q23&gt;=97.5),"G",IF(OR(AND(N23&lt;=3,M23&lt;8,T23&gt;-1.6,Q23&gt;=95,Q23&lt;300),AND(OR(M23=1,M23=2,M23=3),Q23&lt;97.5)),"GR","")),"*")</f>
        <v>*</v>
      </c>
      <c r="AO23" s="29">
        <v>0</v>
      </c>
      <c r="AP23" s="28"/>
      <c r="AQ23" s="28"/>
      <c r="AR23" s="28"/>
      <c r="AS23" s="28"/>
      <c r="AT23" s="50" t="str">
        <f>IF(LEN(AN23)&gt;0,IF(AL23="**","$",IF(AL23="***",IF(LEN(AQ23)&gt;0,"$$$","$$"), "")), "")</f>
        <v/>
      </c>
      <c r="AU23" s="48" t="str">
        <f>CONCATENATE(IF(LEN(AN23)&gt;0,IF(AND(AD23="**",AB23="*"),IF(LEN(AQ23)&gt;0,"$$$","$$"),IF(AJ23="***","$$$",IF(AND(AJ23="**",AB23="*"),"$$",IF(AND(OR(AD23="**",AD23="***"),LEN(AQ23)&gt;0),"$$","")))),IF(AND(OR(AD23="**",AD23="***"),LEN(AQ23)&gt;0),"$$","")),IF(AND(T23&lt;2,AQ23="#"),"#",""))</f>
        <v/>
      </c>
      <c r="AV23" s="48" t="str">
        <f>IF(LEN(AN23)&gt;0,IF(AG23="**","$$",IF(AG23="***","$$$",IF(AD23="***",IF(OR(AB23="***",LEN(AQ23)&gt;0),"$$$",""),""))),"")</f>
        <v/>
      </c>
      <c r="AW23" s="26" t="s">
        <v>6</v>
      </c>
      <c r="AX23" s="74">
        <v>2.7</v>
      </c>
      <c r="AY23" s="79">
        <v>1083</v>
      </c>
      <c r="AZ23" s="24" t="s">
        <v>176</v>
      </c>
      <c r="BA23" s="29">
        <v>84.867945515476805</v>
      </c>
      <c r="BB23" s="53">
        <v>80.267945515476796</v>
      </c>
      <c r="BC23" s="54" t="s">
        <v>1861</v>
      </c>
      <c r="BD23" s="29">
        <v>1</v>
      </c>
      <c r="BE23" s="55"/>
      <c r="BF23" s="55"/>
      <c r="BG23" s="55"/>
      <c r="BH23" s="55"/>
      <c r="BI23" s="189" t="s">
        <v>1862</v>
      </c>
      <c r="BJ23" s="69" t="s">
        <v>1154</v>
      </c>
      <c r="BK23" s="69" t="s">
        <v>1158</v>
      </c>
      <c r="BL23" s="68" t="s">
        <v>1863</v>
      </c>
      <c r="BM23" s="68" t="s">
        <v>1864</v>
      </c>
      <c r="BN23" s="69" t="s">
        <v>1865</v>
      </c>
      <c r="BO23" s="17"/>
      <c r="BP23" s="29">
        <v>127</v>
      </c>
      <c r="BQ23" s="29">
        <v>0</v>
      </c>
      <c r="BR23" s="56">
        <v>99.95</v>
      </c>
      <c r="BS23" s="57" t="s">
        <v>61</v>
      </c>
      <c r="BT23" s="26"/>
      <c r="BU23" s="26"/>
      <c r="BV23" s="26"/>
      <c r="BW23" s="26" t="s">
        <v>79</v>
      </c>
      <c r="BX23" s="17"/>
      <c r="BY23" s="17"/>
      <c r="BZ23" s="49" t="str">
        <f>IF(AND(S23&gt;=3,AND(OR(AND(I23&lt;=7,I23-K23&gt;=3),AND(K23&lt;=7,K23-M23&gt;=3)),N23&lt;=4)),6,IF(S23&gt;=3,"3T",IF(AND(OR(AND(I23&lt;=7,I23-K23&gt;=3),AND(K23&lt;=7,K23-M23&gt;=3)),N23&lt;=4),"3P","")))</f>
        <v/>
      </c>
    </row>
    <row r="24" spans="1:78" ht="17.100000000000001" customHeight="1" x14ac:dyDescent="0.25">
      <c r="A24" s="162"/>
      <c r="B24" s="155"/>
      <c r="C24" s="155"/>
      <c r="D24" s="155"/>
      <c r="E24" s="155"/>
      <c r="F24" s="155"/>
      <c r="G24" s="155"/>
      <c r="H24" s="155"/>
      <c r="I24" s="155"/>
      <c r="J24" s="155"/>
      <c r="K24" s="155"/>
      <c r="L24" s="155"/>
      <c r="M24" s="155"/>
      <c r="N24" s="155"/>
      <c r="O24" s="155"/>
      <c r="P24" s="155"/>
      <c r="Q24" s="155"/>
      <c r="R24" s="155"/>
      <c r="S24" s="155"/>
      <c r="T24" s="155"/>
      <c r="U24" s="155"/>
      <c r="V24" s="155"/>
      <c r="W24" s="155"/>
      <c r="X24" s="155"/>
      <c r="Y24" s="155"/>
      <c r="Z24" s="155"/>
      <c r="AA24" s="155"/>
      <c r="AB24" s="155"/>
      <c r="AC24" s="155"/>
      <c r="AD24" s="155"/>
      <c r="AE24" s="155"/>
      <c r="AF24" s="155"/>
      <c r="AG24" s="155"/>
      <c r="AH24" s="155"/>
      <c r="AI24" s="155"/>
      <c r="AJ24" s="155"/>
      <c r="AK24" s="155"/>
      <c r="AL24" s="155"/>
      <c r="AM24" s="155"/>
      <c r="AN24" s="155"/>
      <c r="AO24" s="155"/>
      <c r="AP24" s="155"/>
      <c r="AQ24" s="155"/>
      <c r="AR24" s="155"/>
      <c r="AS24" s="155"/>
      <c r="AT24" s="155"/>
      <c r="AU24" s="155"/>
      <c r="AV24" s="155"/>
      <c r="AW24" s="155"/>
      <c r="AX24" s="155"/>
      <c r="AY24" s="155"/>
      <c r="AZ24" s="155"/>
      <c r="BA24" s="155"/>
      <c r="BB24" s="155"/>
      <c r="BC24" s="155"/>
      <c r="BD24" s="155"/>
      <c r="BE24" s="155"/>
      <c r="BF24" s="155"/>
      <c r="BG24" s="155"/>
      <c r="BH24" s="155"/>
      <c r="BI24" s="155"/>
      <c r="BJ24" s="155"/>
      <c r="BK24" s="155"/>
      <c r="BL24" s="155"/>
      <c r="BM24" s="155"/>
      <c r="BN24" s="155"/>
      <c r="BO24" s="155"/>
      <c r="BP24" s="155"/>
      <c r="BQ24" s="155"/>
      <c r="BR24" s="155"/>
      <c r="BS24" s="155"/>
      <c r="BT24" s="155"/>
      <c r="BU24" s="155"/>
      <c r="BV24" s="155"/>
      <c r="BW24" s="155"/>
      <c r="BX24" s="155"/>
      <c r="BY24" s="17"/>
      <c r="BZ24" s="49"/>
    </row>
    <row r="25" spans="1:78" ht="46.5" x14ac:dyDescent="0.25">
      <c r="A25" s="26" t="s">
        <v>1845</v>
      </c>
      <c r="B25" s="26" t="s">
        <v>373</v>
      </c>
      <c r="C25" s="27" t="s">
        <v>417</v>
      </c>
      <c r="D25" s="28"/>
      <c r="E25" s="28"/>
      <c r="F25" s="29">
        <v>1400</v>
      </c>
      <c r="G25" s="30">
        <v>12</v>
      </c>
      <c r="H25" s="31" t="s">
        <v>78</v>
      </c>
      <c r="I25" s="59">
        <v>14</v>
      </c>
      <c r="J25" s="33">
        <v>6</v>
      </c>
      <c r="K25" s="59">
        <v>14</v>
      </c>
      <c r="L25" s="33">
        <v>6</v>
      </c>
      <c r="M25" s="59">
        <v>10</v>
      </c>
      <c r="N25" s="33">
        <v>4</v>
      </c>
      <c r="O25" s="29">
        <v>-1.2000000000000099</v>
      </c>
      <c r="P25" s="29">
        <v>-0.15000000000000099</v>
      </c>
      <c r="Q25" s="35">
        <v>90.733364449563396</v>
      </c>
      <c r="R25" s="35">
        <v>-1.73331777521831</v>
      </c>
      <c r="S25" s="37">
        <v>0</v>
      </c>
      <c r="T25" s="38">
        <v>3</v>
      </c>
      <c r="U25" s="29">
        <v>-0.85000000000000897</v>
      </c>
      <c r="V25" s="29">
        <v>1.45</v>
      </c>
      <c r="W25" s="39"/>
      <c r="X25" s="62">
        <v>52</v>
      </c>
      <c r="Y25" s="29">
        <v>127</v>
      </c>
      <c r="Z25" s="87">
        <v>39</v>
      </c>
      <c r="AA25" s="26" t="s">
        <v>57</v>
      </c>
      <c r="AB25" s="41" t="s">
        <v>58</v>
      </c>
      <c r="AC25" s="42" t="str">
        <f>"" &amp; IF(AND(S25&lt;=-1.5,NOT(ISBLANK(AQ25))),"Z","")</f>
        <v/>
      </c>
      <c r="AD25" s="48" t="str">
        <f>IF(AND(ISNUMBER(BD25),VALUE(BD25)&gt;=3,VALUE(T25)&gt;=-0.5),IF(AND(VALUE(Q25)&gt;=94,VALUE(Q25)&lt;444), IF(VALUE(P25)&gt;=2,"***","**"),"*"),"")</f>
        <v/>
      </c>
      <c r="AE25" s="48" t="str">
        <f>IF(AND(BD25&gt;2,OR(ISNUMBER(SEARCH("P",AA25)),ISNUMBER(SEARCH("EP",AA25)),ISNUMBER(SEARCH("E",AA25)))),"WP@",IF(BD25&gt;2,"W@",IF(OR(ISNUMBER(SEARCH("P",AA25)),ISNUMBER(SEARCH("EP",AA25)),ISNUMBER(SEARCH("E",AA25))),"P@","@")))</f>
        <v>@</v>
      </c>
      <c r="AF25" s="45"/>
      <c r="AG25" s="46" t="str">
        <f>IF(OR(F25&lt;1401,F25&gt;=1600),IF(AND(OR(AB25="*",AB25="***",AB25="E*",AB25="E***"),P25&gt;=2,T25&gt;-2.1),IF(AND(ISNUMBER(BD25),VALUE(BD25)&gt;2),"**","*"),""),"")</f>
        <v/>
      </c>
      <c r="AH25" s="30">
        <v>12</v>
      </c>
      <c r="AI25" s="62">
        <v>52</v>
      </c>
      <c r="AJ25" s="48" t="str">
        <f>IF(AND(S25&gt;=2,T25&gt;=0),IF(AND(ISNUMBER(BD25),VALUE(BD25)&gt;=3),IF(LEN(AQ25)&gt;0,"***","**"),"*"),"")</f>
        <v/>
      </c>
      <c r="AK25" s="42" t="str">
        <f>IF(AND(S25&gt;=3,AND(OR(AND(I25&lt;=7,I25-K25&gt;=3),AND(K25&lt;=7,K25-M25&gt;=3)),N25&lt;=4)),6,IF(S25&gt;=3,"3T",IF(AND(OR(AND(I25&lt;=7,I25-K25&gt;=3),AND(K25&lt;=7,K25-M25&gt;=3)),N25&lt;=4),"3P","")))</f>
        <v/>
      </c>
      <c r="AL25" s="63" t="str">
        <f>IF(OR(K25-M25&gt;=5,T25&gt;4.9,AND(K25-M25&gt;=1,T25&gt;5)),IF(P25&lt;-3,"***",IF(P25&lt;0,"**","*")),"")</f>
        <v/>
      </c>
      <c r="AM25" s="62">
        <v>52</v>
      </c>
      <c r="AN25" s="49" t="str">
        <f>IF(AND(OR(M25=1,M25=2,M25=3,M25=4),Q25&gt;=97.5),"G",IF(OR(AND(N25&lt;=3,M25&lt;8,T25&gt;-1.6,Q25&gt;=95,Q25&lt;300),AND(OR(M25=1,M25=2,M25=3),Q25&lt;97.5)),"GR",""))</f>
        <v/>
      </c>
      <c r="AO25" s="29">
        <v>0</v>
      </c>
      <c r="AP25" s="28"/>
      <c r="AQ25" s="28" t="s">
        <v>33</v>
      </c>
      <c r="AR25" s="28"/>
      <c r="AS25" s="28"/>
      <c r="AT25" s="50" t="str">
        <f>IF(LEN(AN25)&gt;0,IF(AL25="**","$",IF(AL25="***",IF(LEN(AQ25)&gt;0,"$$$","$$"), "")), "")</f>
        <v/>
      </c>
      <c r="AU25" s="48" t="str">
        <f>CONCATENATE(IF(LEN(AN25)&gt;0,IF(AND(AD25="**",AB25="*"),IF(LEN(AQ25)&gt;0,"$$$","$$"),IF(AJ25="***","$$$",IF(AND(AJ25="**",AB25="*"),"$$",IF(AND(OR(AD25="**",AD25="***"),LEN(AQ25)&gt;0),"$$","")))),IF(AND(OR(AD25="**",AD25="***"),LEN(AQ25)&gt;0),"$$","")),IF(AND(T25&lt;2,AQ25="#"),"#",""))</f>
        <v/>
      </c>
      <c r="AV25" s="48" t="str">
        <f>IF(LEN(AN25)&gt;0,IF(AG25="**","$$",IF(AG25="***","$$$",IF(AD25="***",IF(OR(AB25="***",LEN(AQ25)&gt;0),"$$$",""),""))),"")</f>
        <v/>
      </c>
      <c r="AW25" s="26" t="s">
        <v>78</v>
      </c>
      <c r="AX25" s="64">
        <v>62</v>
      </c>
      <c r="AY25" s="65">
        <v>1083</v>
      </c>
      <c r="AZ25" s="24" t="s">
        <v>176</v>
      </c>
      <c r="BA25" s="29">
        <v>82.533364449563393</v>
      </c>
      <c r="BB25" s="53">
        <v>77.882697782896699</v>
      </c>
      <c r="BC25" s="54" t="s">
        <v>1866</v>
      </c>
      <c r="BD25" s="29">
        <v>2</v>
      </c>
      <c r="BE25" s="55"/>
      <c r="BF25" s="55"/>
      <c r="BG25" s="55"/>
      <c r="BH25" s="55"/>
      <c r="BI25" s="189" t="s">
        <v>1867</v>
      </c>
      <c r="BJ25" s="68" t="s">
        <v>615</v>
      </c>
      <c r="BK25" s="69" t="s">
        <v>1219</v>
      </c>
      <c r="BL25" s="68" t="s">
        <v>613</v>
      </c>
      <c r="BM25" s="69" t="s">
        <v>489</v>
      </c>
      <c r="BN25" s="69" t="s">
        <v>440</v>
      </c>
      <c r="BO25" s="17"/>
      <c r="BP25" s="29">
        <v>127</v>
      </c>
      <c r="BQ25" s="29">
        <v>0</v>
      </c>
      <c r="BR25" s="56">
        <v>94.35</v>
      </c>
      <c r="BS25" s="76" t="s">
        <v>88</v>
      </c>
      <c r="BT25" s="26"/>
      <c r="BU25" s="26"/>
      <c r="BV25" s="49" t="str">
        <f>IF(AND(BD25&gt;2,OR(ISNUMBER(SEARCH("P",AA25)),ISNUMBER(SEARCH("EP",AA25)),ISNUMBER(SEARCH("E",AA25)))),"WP@",IF(BD25&gt;2,"W@",IF(OR(ISNUMBER(SEARCH("P",AA25)),ISNUMBER(SEARCH("EP",AA25)),ISNUMBER(SEARCH("E",AA25))),"P@","@")))</f>
        <v>@</v>
      </c>
      <c r="BW25" s="26"/>
      <c r="BX25" s="17"/>
      <c r="BY25" s="17"/>
      <c r="BZ25" s="49" t="str">
        <f>IF(AND(S25&gt;=3,AND(OR(AND(I25&lt;=7,I25-K25&gt;=3),AND(K25&lt;=7,K25-M25&gt;=3)),N25&lt;=4)),6,IF(S25&gt;=3,"3T",IF(AND(OR(AND(I25&lt;=7,I25-K25&gt;=3),AND(K25&lt;=7,K25-M25&gt;=3)),N25&lt;=4),"3P","")))</f>
        <v/>
      </c>
    </row>
    <row r="26" spans="1:78" ht="46.5" x14ac:dyDescent="0.25">
      <c r="A26" s="26" t="s">
        <v>1845</v>
      </c>
      <c r="B26" s="26" t="s">
        <v>545</v>
      </c>
      <c r="C26" s="27" t="s">
        <v>77</v>
      </c>
      <c r="D26" s="28"/>
      <c r="E26" s="28"/>
      <c r="F26" s="58">
        <v>1600</v>
      </c>
      <c r="G26" s="80">
        <v>3</v>
      </c>
      <c r="H26" s="31" t="s">
        <v>6</v>
      </c>
      <c r="I26" s="70">
        <v>5</v>
      </c>
      <c r="J26" s="71">
        <v>2</v>
      </c>
      <c r="K26" s="32">
        <v>4</v>
      </c>
      <c r="L26" s="33">
        <v>3</v>
      </c>
      <c r="M26" s="32">
        <v>1</v>
      </c>
      <c r="N26" s="33">
        <v>0</v>
      </c>
      <c r="O26" s="29">
        <v>6.45</v>
      </c>
      <c r="P26" s="29">
        <v>2.88333333333332</v>
      </c>
      <c r="Q26" s="36">
        <v>100.639959451864</v>
      </c>
      <c r="R26" s="36">
        <v>0.31997972593181601</v>
      </c>
      <c r="S26" s="37">
        <v>0</v>
      </c>
      <c r="T26" s="38">
        <v>2.75</v>
      </c>
      <c r="U26" s="29">
        <v>-3.5</v>
      </c>
      <c r="V26" s="29">
        <v>-1.2999999999999901</v>
      </c>
      <c r="W26" s="39"/>
      <c r="X26" s="40">
        <v>52</v>
      </c>
      <c r="Y26" s="72">
        <v>129</v>
      </c>
      <c r="Z26" s="29">
        <v>21</v>
      </c>
      <c r="AA26" s="26" t="s">
        <v>100</v>
      </c>
      <c r="AB26" s="41" t="s">
        <v>101</v>
      </c>
      <c r="AC26" s="42" t="str">
        <f>"i" &amp; IF(AND(S26&lt;=-1.5,NOT(ISBLANK(AQ26))),"Z","")</f>
        <v>i</v>
      </c>
      <c r="AD26" s="43" t="str">
        <f>IF(AND(ISNUMBER(BD26),VALUE(BD26)&gt;=3,VALUE(T26)&gt;=-0.5),IF(AND(VALUE(Q26)&gt;=94,VALUE(Q26)&lt;444), IF(VALUE(P26)&gt;=2,"***","**"),"*"),"")</f>
        <v/>
      </c>
      <c r="AE26" s="48" t="str">
        <f>IF(AND(BD26&gt;2,OR(ISNUMBER(SEARCH("P",AA26)),ISNUMBER(SEARCH("EP",AA26)),ISNUMBER(SEARCH("E",AA26)))),"WP@",IF(BD26&gt;2,"W@",IF(OR(ISNUMBER(SEARCH("P",AA26)),ISNUMBER(SEARCH("EP",AA26)),ISNUMBER(SEARCH("E",AA26))),"P@","@")))</f>
        <v>P@</v>
      </c>
      <c r="AF26" s="45" t="s">
        <v>93</v>
      </c>
      <c r="AG26" s="46" t="str">
        <f>IF(OR(F26&lt;1401,F26&gt;=1600),IF(AND(OR(AB26="*",AB26="***",AB26="E*",AB26="E***"),P26&gt;=2,T26&gt;-2.1),IF(AND(ISNUMBER(BD26),VALUE(BD26)&gt;2),"**","*"),""),"")</f>
        <v>*</v>
      </c>
      <c r="AH26" s="30">
        <v>3</v>
      </c>
      <c r="AI26" s="47">
        <v>52</v>
      </c>
      <c r="AJ26" s="48" t="str">
        <f>IF(AND(S26&gt;=2,T26&gt;=0),IF(AND(ISNUMBER(BD26),VALUE(BD26)&gt;=3),IF(LEN(AQ26)&gt;0,"***","**"),"*"),"")</f>
        <v/>
      </c>
      <c r="AK26" s="42" t="str">
        <f>IF(AND(S26&gt;=3,AND(OR(AND(I26&lt;=7,I26-K26&gt;=3),AND(K26&lt;=7,K26-M26&gt;=3)),N26&lt;=4)),6,IF(S26&gt;=3,"3T",IF(AND(OR(AND(I26&lt;=7,I26-K26&gt;=3),AND(K26&lt;=7,K26-M26&gt;=3)),N26&lt;=4),"3P","")))</f>
        <v>3P</v>
      </c>
      <c r="AL26" s="46" t="str">
        <f>IF(OR(K26-M26&gt;=5,T26&gt;4.9,AND(K26-M26&gt;=1,T26&gt;5)),IF(P26&lt;-3,"***",IF(P26&lt;0,"**","*")),"")</f>
        <v/>
      </c>
      <c r="AM26" s="40">
        <v>52</v>
      </c>
      <c r="AN26" s="103" t="str">
        <f>IF(AND(OR(M26=1,M26=2,M26=3,M26=4),Q26&gt;=97.5),"G",IF(OR(AND(N26&lt;=3,M26&lt;8,T26&gt;-1.6,Q26&gt;=95,Q26&lt;300),AND(OR(M26=1,M26=2,M26=3),Q26&lt;97.5)),"GR",""))</f>
        <v>G</v>
      </c>
      <c r="AO26" s="29">
        <v>0</v>
      </c>
      <c r="AP26" s="28"/>
      <c r="AQ26" s="28"/>
      <c r="AR26" s="28"/>
      <c r="AS26" s="28"/>
      <c r="AT26" s="50" t="str">
        <f>IF(LEN(AN26)&gt;0,IF(AL26="**","$",IF(AL26="***",IF(LEN(AQ26)&gt;0,"$$$","$$"), "")), "")</f>
        <v/>
      </c>
      <c r="AU26" s="48" t="str">
        <f>CONCATENATE(IF(LEN(AN26)&gt;0,IF(AND(AD26="**",AB26="*"),IF(LEN(AQ26)&gt;0,"$$$","$$"),IF(AJ26="***","$$$",IF(AND(AJ26="**",AB26="*"),"$$",IF(AND(OR(AD26="**",AD26="***"),LEN(AQ26)&gt;0),"$$","")))),IF(AND(OR(AD26="**",AD26="***"),LEN(AQ26)&gt;0),"$$","")),IF(AND(T26&lt;2,AQ26="#"),"#",""))</f>
        <v/>
      </c>
      <c r="AV26" s="48" t="str">
        <f>IF(LEN(AN26)&gt;0,IF(AG26="**","$$",IF(AG26="***","$$$",IF(AD26="***",IF(OR(AB26="***",LEN(AQ26)&gt;0),"$$$",""),""))),"")</f>
        <v/>
      </c>
      <c r="AW26" s="26" t="s">
        <v>6</v>
      </c>
      <c r="AX26" s="51">
        <v>45</v>
      </c>
      <c r="AY26" s="79">
        <v>1086</v>
      </c>
      <c r="AZ26" s="24" t="s">
        <v>176</v>
      </c>
      <c r="BA26" s="29">
        <v>93.639959451863604</v>
      </c>
      <c r="BB26" s="66">
        <v>94.231292785196999</v>
      </c>
      <c r="BC26" s="54" t="s">
        <v>1868</v>
      </c>
      <c r="BD26" s="29">
        <v>1</v>
      </c>
      <c r="BE26" s="100">
        <v>25</v>
      </c>
      <c r="BF26" s="101">
        <v>60</v>
      </c>
      <c r="BG26" s="102">
        <v>20</v>
      </c>
      <c r="BH26" s="102">
        <v>15</v>
      </c>
      <c r="BI26" s="190" t="s">
        <v>1869</v>
      </c>
      <c r="BJ26" s="68" t="s">
        <v>615</v>
      </c>
      <c r="BK26" s="68" t="s">
        <v>113</v>
      </c>
      <c r="BL26" s="68" t="s">
        <v>1373</v>
      </c>
      <c r="BM26" s="69" t="s">
        <v>130</v>
      </c>
      <c r="BN26" s="68"/>
      <c r="BO26" s="17"/>
      <c r="BP26" s="29">
        <v>129</v>
      </c>
      <c r="BQ26" s="29">
        <v>0</v>
      </c>
      <c r="BR26" s="56">
        <v>103.95</v>
      </c>
      <c r="BS26" s="76" t="s">
        <v>108</v>
      </c>
      <c r="BT26" s="26"/>
      <c r="BU26" s="26"/>
      <c r="BV26" s="49" t="str">
        <f>IF(AND(BD26&gt;2,OR(ISNUMBER(SEARCH("P",AA26)),ISNUMBER(SEARCH("EP",AA26)),ISNUMBER(SEARCH("E",AA26)))),"WP@",IF(BD26&gt;2,"W@",IF(OR(ISNUMBER(SEARCH("P",AA26)),ISNUMBER(SEARCH("EP",AA26)),ISNUMBER(SEARCH("E",AA26))),"P@","@")))</f>
        <v>P@</v>
      </c>
      <c r="BW26" s="26"/>
      <c r="BX26" s="17"/>
      <c r="BY26" s="17"/>
      <c r="BZ26" s="49" t="str">
        <f>IF(AND(S26&gt;=3,AND(OR(AND(I26&lt;=7,I26-K26&gt;=3),AND(K26&lt;=7,K26-M26&gt;=3)),N26&lt;=4)),6,IF(S26&gt;=3,"3T",IF(AND(OR(AND(I26&lt;=7,I26-K26&gt;=3),AND(K26&lt;=7,K26-M26&gt;=3)),N26&lt;=4),"3P","")))</f>
        <v>3P</v>
      </c>
    </row>
    <row r="27" spans="1:78" ht="17.100000000000001" customHeight="1" x14ac:dyDescent="0.25">
      <c r="A27" s="162"/>
      <c r="B27" s="155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  <c r="BG27" s="155"/>
      <c r="BH27" s="155"/>
      <c r="BI27" s="155"/>
      <c r="BJ27" s="155"/>
      <c r="BK27" s="155"/>
      <c r="BL27" s="155"/>
      <c r="BM27" s="155"/>
      <c r="BN27" s="155"/>
      <c r="BO27" s="155"/>
      <c r="BP27" s="155"/>
      <c r="BQ27" s="155"/>
      <c r="BR27" s="155"/>
      <c r="BS27" s="155"/>
      <c r="BT27" s="155"/>
      <c r="BU27" s="155"/>
      <c r="BV27" s="155"/>
      <c r="BW27" s="155"/>
      <c r="BX27" s="155"/>
      <c r="BY27" s="17"/>
      <c r="BZ27" s="49"/>
    </row>
    <row r="28" spans="1:78" ht="46.5" x14ac:dyDescent="0.25">
      <c r="A28" s="26" t="s">
        <v>1845</v>
      </c>
      <c r="B28" s="26" t="s">
        <v>551</v>
      </c>
      <c r="C28" s="27" t="s">
        <v>77</v>
      </c>
      <c r="D28" s="28"/>
      <c r="E28" s="28"/>
      <c r="F28" s="58">
        <v>1600</v>
      </c>
      <c r="G28" s="80">
        <v>9</v>
      </c>
      <c r="H28" s="31" t="s">
        <v>6</v>
      </c>
      <c r="I28" s="59">
        <v>8</v>
      </c>
      <c r="J28" s="33">
        <v>6</v>
      </c>
      <c r="K28" s="59">
        <v>6</v>
      </c>
      <c r="L28" s="33">
        <v>3</v>
      </c>
      <c r="M28" s="59">
        <v>3</v>
      </c>
      <c r="N28" s="33">
        <v>1</v>
      </c>
      <c r="O28" s="29">
        <v>-3.4</v>
      </c>
      <c r="P28" s="29">
        <v>-0.41666666666666702</v>
      </c>
      <c r="Q28" s="35">
        <v>97.327328419763106</v>
      </c>
      <c r="R28" s="35">
        <v>-0.286335790118386</v>
      </c>
      <c r="S28" s="37">
        <v>3</v>
      </c>
      <c r="T28" s="38">
        <v>1.5</v>
      </c>
      <c r="U28" s="29">
        <v>1.2000000000000099</v>
      </c>
      <c r="V28" s="29">
        <v>2.3500000000000099</v>
      </c>
      <c r="W28" s="39"/>
      <c r="X28" s="40">
        <v>58</v>
      </c>
      <c r="Y28" s="72">
        <v>133</v>
      </c>
      <c r="Z28" s="87">
        <v>38</v>
      </c>
      <c r="AA28" s="26" t="s">
        <v>80</v>
      </c>
      <c r="AB28" s="41" t="s">
        <v>58</v>
      </c>
      <c r="AC28" s="42" t="str">
        <f>"" &amp; IF(AND(S28&lt;=-1.5,NOT(ISBLANK(AQ28))),"Z","")</f>
        <v/>
      </c>
      <c r="AD28" s="43" t="str">
        <f>IF(AND(ISNUMBER(BD28),VALUE(BD28)&gt;=3,VALUE(T28)&gt;=-0.5),IF(AND(VALUE(Q28)&gt;=94,VALUE(Q28)&lt;444), IF(VALUE(P28)&gt;=2,"***","**"),"*"),"")</f>
        <v>**</v>
      </c>
      <c r="AE28" s="48" t="str">
        <f>IF(AND(BD28&gt;2,OR(ISNUMBER(SEARCH("P",AA28)),ISNUMBER(SEARCH("EP",AA28)),ISNUMBER(SEARCH("E",AA28)))),"WP@",IF(BD28&gt;2,"W@",IF(OR(ISNUMBER(SEARCH("P",AA28)),ISNUMBER(SEARCH("EP",AA28)),ISNUMBER(SEARCH("E",AA28))),"P@","@")))</f>
        <v>W@</v>
      </c>
      <c r="AF28" s="45"/>
      <c r="AG28" s="46" t="str">
        <f>IF(OR(F28&lt;1401,F28&gt;=1600),IF(AND(OR(AB28="*",AB28="***",AB28="E*",AB28="E***"),P28&gt;=2,T28&gt;-2.1),IF(AND(ISNUMBER(BD28),VALUE(BD28)&gt;2),"**","*"),""),"")</f>
        <v/>
      </c>
      <c r="AH28" s="30">
        <v>9</v>
      </c>
      <c r="AI28" s="47">
        <v>58</v>
      </c>
      <c r="AJ28" s="48" t="str">
        <f>IF(AND(S28&gt;=2,T28&gt;=0),IF(AND(ISNUMBER(BD28),VALUE(BD28)&gt;=3),IF(LEN(AQ28)&gt;0,"***","**"),"*"),"")</f>
        <v>**</v>
      </c>
      <c r="AK28" s="42">
        <f>IF(AND(S28&gt;=3,AND(OR(AND(I28&lt;=7,I28-K28&gt;=3),AND(K28&lt;=7,K28-M28&gt;=3)),N28&lt;=4)),6,IF(S28&gt;=3,"3T",IF(AND(OR(AND(I28&lt;=7,I28-K28&gt;=3),AND(K28&lt;=7,K28-M28&gt;=3)),N28&lt;=4),"3P","")))</f>
        <v>6</v>
      </c>
      <c r="AL28" s="46" t="str">
        <f>IF(OR(K28-M28&gt;=5,T28&gt;4.9,AND(K28-M28&gt;=1,T28&gt;5)),IF(P28&lt;-3,"***",IF(P28&lt;0,"**","*")),"")</f>
        <v/>
      </c>
      <c r="AM28" s="40">
        <v>58</v>
      </c>
      <c r="AN28" s="81" t="str">
        <f>IF(AND(OR(M28=1,M28=2,M28=3,M28=4),Q28&gt;=97.5),"G",IF(OR(AND(N28&lt;=3,M28&lt;8,T28&gt;-1.6,Q28&gt;=95,Q28&lt;300),AND(OR(M28=1,M28=2,M28=3),Q28&lt;97.5)),"GR",""))</f>
        <v>GR</v>
      </c>
      <c r="AO28" s="82">
        <v>1</v>
      </c>
      <c r="AP28" s="28"/>
      <c r="AQ28" s="28"/>
      <c r="AR28" s="28"/>
      <c r="AS28" s="28" t="s">
        <v>168</v>
      </c>
      <c r="AT28" s="50" t="str">
        <f>IF(LEN(AN28)&gt;0,IF(AL28="**","$",IF(AL28="***",IF(LEN(AQ28)&gt;0,"$$$","$$"), "")), "")</f>
        <v/>
      </c>
      <c r="AU28" s="48" t="str">
        <f>CONCATENATE(IF(LEN(AN28)&gt;0,IF(AND(AD28="**",AB28="*"),IF(LEN(AQ28)&gt;0,"$$$","$$"),IF(AJ28="***","$$$",IF(AND(AJ28="**",AB28="*"),"$$",IF(AND(OR(AD28="**",AD28="***"),LEN(AQ28)&gt;0),"$$","")))),IF(AND(OR(AD28="**",AD28="***"),LEN(AQ28)&gt;0),"$$","")),IF(AND(T28&lt;2,AQ28="#"),"#",""))</f>
        <v/>
      </c>
      <c r="AV28" s="48" t="str">
        <f>IF(LEN(AN28)&gt;0,IF(AG28="**","$$",IF(AG28="***","$$$",IF(AD28="***",IF(OR(AB28="***",LEN(AQ28)&gt;0),"$$$",""),""))),"")</f>
        <v/>
      </c>
      <c r="AW28" s="26" t="s">
        <v>6</v>
      </c>
      <c r="AX28" s="74">
        <v>16</v>
      </c>
      <c r="AY28" s="52">
        <v>1090</v>
      </c>
      <c r="AZ28" s="24" t="s">
        <v>176</v>
      </c>
      <c r="BA28" s="29">
        <v>89.927328419763199</v>
      </c>
      <c r="BB28" s="66">
        <v>89.292661753096596</v>
      </c>
      <c r="BC28" s="54" t="s">
        <v>1870</v>
      </c>
      <c r="BD28" s="29">
        <v>3</v>
      </c>
      <c r="BE28" s="100">
        <v>25</v>
      </c>
      <c r="BF28" s="101">
        <v>55.5555555555556</v>
      </c>
      <c r="BG28" s="102">
        <v>8</v>
      </c>
      <c r="BH28" s="102">
        <v>18</v>
      </c>
      <c r="BI28" s="190" t="s">
        <v>1871</v>
      </c>
      <c r="BJ28" s="68" t="s">
        <v>1528</v>
      </c>
      <c r="BK28" s="68" t="s">
        <v>615</v>
      </c>
      <c r="BL28" s="68" t="s">
        <v>123</v>
      </c>
      <c r="BM28" s="68" t="s">
        <v>1872</v>
      </c>
      <c r="BN28" s="68"/>
      <c r="BO28" s="17"/>
      <c r="BP28" s="29">
        <v>133</v>
      </c>
      <c r="BQ28" s="82">
        <v>1</v>
      </c>
      <c r="BR28" s="56">
        <v>91.5</v>
      </c>
      <c r="BS28" s="76" t="s">
        <v>88</v>
      </c>
      <c r="BT28" s="26"/>
      <c r="BU28" s="26"/>
      <c r="BV28" s="49" t="str">
        <f>IF(AND(BD28&gt;2,OR(ISNUMBER(SEARCH("P",AA28)),ISNUMBER(SEARCH("EP",AA28)),ISNUMBER(SEARCH("E",AA28)))),"WP@",IF(BD28&gt;2,"W@",IF(OR(ISNUMBER(SEARCH("P",AA28)),ISNUMBER(SEARCH("EP",AA28)),ISNUMBER(SEARCH("E",AA28))),"P@","@")))</f>
        <v>W@</v>
      </c>
      <c r="BW28" s="26"/>
      <c r="BX28" s="17"/>
      <c r="BY28" s="17"/>
      <c r="BZ28" s="49">
        <f>IF(AND(S28&gt;=3,AND(OR(AND(I28&lt;=7,I28-K28&gt;=3),AND(K28&lt;=7,K28-M28&gt;=3)),N28&lt;=4)),6,IF(S28&gt;=3,"3T",IF(AND(OR(AND(I28&lt;=7,I28-K28&gt;=3),AND(K28&lt;=7,K28-M28&gt;=3)),N28&lt;=4),"3P","")))</f>
        <v>6</v>
      </c>
    </row>
    <row r="29" spans="1:78" ht="46.5" x14ac:dyDescent="0.25">
      <c r="A29" s="26" t="s">
        <v>1845</v>
      </c>
      <c r="B29" s="26" t="s">
        <v>191</v>
      </c>
      <c r="C29" s="27" t="s">
        <v>63</v>
      </c>
      <c r="D29" s="28"/>
      <c r="E29" s="28"/>
      <c r="F29" s="58">
        <v>1600</v>
      </c>
      <c r="G29" s="30">
        <v>12</v>
      </c>
      <c r="H29" s="31" t="s">
        <v>6</v>
      </c>
      <c r="I29" s="59">
        <v>7</v>
      </c>
      <c r="J29" s="33">
        <v>4</v>
      </c>
      <c r="K29" s="59">
        <v>5</v>
      </c>
      <c r="L29" s="33">
        <v>3</v>
      </c>
      <c r="M29" s="59">
        <v>10</v>
      </c>
      <c r="N29" s="33">
        <v>8</v>
      </c>
      <c r="O29" s="29">
        <v>3.95</v>
      </c>
      <c r="P29" s="60">
        <v>0</v>
      </c>
      <c r="Q29" s="35">
        <v>444</v>
      </c>
      <c r="R29" s="35">
        <v>172</v>
      </c>
      <c r="S29" s="37">
        <v>1</v>
      </c>
      <c r="T29" s="61">
        <v>-5</v>
      </c>
      <c r="U29" s="29">
        <v>-2.85</v>
      </c>
      <c r="V29" s="60">
        <v>-6.8500000000000103</v>
      </c>
      <c r="W29" s="39" t="s">
        <v>79</v>
      </c>
      <c r="X29" s="62">
        <v>58</v>
      </c>
      <c r="Y29" s="29">
        <v>134</v>
      </c>
      <c r="Z29" s="29">
        <v>18</v>
      </c>
      <c r="AA29" s="26" t="s">
        <v>230</v>
      </c>
      <c r="AB29" s="41" t="s">
        <v>32</v>
      </c>
      <c r="AC29" s="42" t="str">
        <f>"" &amp; IF(AND(S29&lt;=-1.5,NOT(ISBLANK(AQ29))),"Z","")</f>
        <v/>
      </c>
      <c r="AD29" s="48" t="str">
        <f>IF(AND(ISNUMBER(BD29),VALUE(BD29)&gt;=3,VALUE(T29)&gt;=-0.5),IF(AND(VALUE(Q29)&gt;=94,VALUE(Q29)&lt;444), IF(VALUE(P29)&gt;=2,"***","**"),"*"),"")</f>
        <v/>
      </c>
      <c r="AE29" s="44"/>
      <c r="AF29" s="45"/>
      <c r="AG29" s="63" t="str">
        <f>IF(OR(F29&lt;1401,F29&gt;=1600),IF(AND(OR(AB29="*",AB29="***",AB29="E*",AB29="E***"),P29&gt;=2,T29&gt;-2.1),IF(AND(ISNUMBER(BD29),VALUE(BD29)&gt;2),"**","*"),""),"")</f>
        <v/>
      </c>
      <c r="AH29" s="30">
        <v>12</v>
      </c>
      <c r="AI29" s="62">
        <v>58</v>
      </c>
      <c r="AJ29" s="48" t="str">
        <f>IF(AND(S29&gt;=2,T29&gt;=0),IF(AND(ISNUMBER(BD29),VALUE(BD29)&gt;=3),IF(LEN(AQ29)&gt;0,"***","**"),"*"),"")</f>
        <v/>
      </c>
      <c r="AK29" s="42" t="str">
        <f>IF(AND(S29&gt;=3,AND(OR(AND(I29&lt;=7,I29-K29&gt;=3),AND(K29&lt;=7,K29-M29&gt;=3)),N29&lt;=4)),6,IF(S29&gt;=3,"3T",IF(AND(OR(AND(I29&lt;=7,I29-K29&gt;=3),AND(K29&lt;=7,K29-M29&gt;=3)),N29&lt;=4),"3P","")))</f>
        <v/>
      </c>
      <c r="AL29" s="63" t="str">
        <f>IF(OR(K29-M29&gt;=5,T29&gt;4.9,AND(K29-M29&gt;=1,T29&gt;5)),IF(P29&lt;-3,"***",IF(P29&lt;0,"**","*")),"")</f>
        <v/>
      </c>
      <c r="AM29" s="62">
        <v>58</v>
      </c>
      <c r="AN29" s="49" t="str">
        <f>IF(AND(OR(M29=1,M29=2,M29=3,M29=4),Q29&gt;=97.5),"G",IF(OR(AND(N29&lt;=3,M29&lt;8,T29&gt;-1.6,Q29&gt;=95,Q29&lt;300),AND(OR(M29=1,M29=2,M29=3),Q29&lt;97.5)),"GR",""))</f>
        <v/>
      </c>
      <c r="AO29" s="29">
        <v>-2</v>
      </c>
      <c r="AP29" s="28"/>
      <c r="AQ29" s="28"/>
      <c r="AR29" s="28"/>
      <c r="AS29" s="28" t="s">
        <v>66</v>
      </c>
      <c r="AT29" s="50" t="str">
        <f>IF(LEN(AN29)&gt;0,IF(AL29="**","$",IF(AL29="***",IF(LEN(AQ29)&gt;0,"$$$","$$"), "")), "")</f>
        <v/>
      </c>
      <c r="AU29" s="48" t="str">
        <f>CONCATENATE(IF(LEN(AN29)&gt;0,IF(AND(AD29="**",AB29="*"),IF(LEN(AQ29)&gt;0,"$$$","$$"),IF(AJ29="***","$$$",IF(AND(AJ29="**",AB29="*"),"$$",IF(AND(OR(AD29="**",AD29="***"),LEN(AQ29)&gt;0),"$$","")))),IF(AND(OR(AD29="**",AD29="***"),LEN(AQ29)&gt;0),"$$","")),IF(AND(T29&lt;2,AQ29="#"),"#",""))</f>
        <v/>
      </c>
      <c r="AV29" s="48" t="str">
        <f>IF(LEN(AN29)&gt;0,IF(AG29="**","$$",IF(AG29="***","$$$",IF(AD29="***",IF(OR(AB29="***",LEN(AQ29)&gt;0),"$$$",""),""))),"")</f>
        <v/>
      </c>
      <c r="AW29" s="26" t="s">
        <v>6</v>
      </c>
      <c r="AX29" s="74">
        <v>5.7</v>
      </c>
      <c r="AY29" s="65">
        <v>1090</v>
      </c>
      <c r="AZ29" s="24" t="s">
        <v>176</v>
      </c>
      <c r="BA29" s="29">
        <v>67.5</v>
      </c>
      <c r="BB29" s="66">
        <v>67.5</v>
      </c>
      <c r="BC29" s="54" t="s">
        <v>1873</v>
      </c>
      <c r="BD29" s="29">
        <v>4</v>
      </c>
      <c r="BE29" s="55"/>
      <c r="BF29" s="55"/>
      <c r="BG29" s="55"/>
      <c r="BH29" s="55"/>
      <c r="BI29" s="190" t="s">
        <v>611</v>
      </c>
      <c r="BJ29" s="68" t="s">
        <v>612</v>
      </c>
      <c r="BK29" s="68" t="s">
        <v>613</v>
      </c>
      <c r="BL29" s="68" t="s">
        <v>494</v>
      </c>
      <c r="BM29" s="68" t="s">
        <v>614</v>
      </c>
      <c r="BN29" s="68" t="s">
        <v>615</v>
      </c>
      <c r="BO29" s="17"/>
      <c r="BP29" s="29">
        <v>134</v>
      </c>
      <c r="BQ29" s="29">
        <v>-2</v>
      </c>
      <c r="BR29" s="56">
        <v>100.65</v>
      </c>
      <c r="BS29" s="76" t="s">
        <v>88</v>
      </c>
      <c r="BT29" s="26"/>
      <c r="BU29" s="26"/>
      <c r="BV29" s="26"/>
      <c r="BW29" s="26" t="s">
        <v>79</v>
      </c>
      <c r="BX29" s="17"/>
      <c r="BY29" s="17"/>
      <c r="BZ29" s="49" t="str">
        <f>IF(AND(S29&gt;=3,AND(OR(AND(I29&lt;=7,I29-K29&gt;=3),AND(K29&lt;=7,K29-M29&gt;=3)),N29&lt;=4)),6,IF(S29&gt;=3,"3T",IF(AND(OR(AND(I29&lt;=7,I29-K29&gt;=3),AND(K29&lt;=7,K29-M29&gt;=3)),N29&lt;=4),"3P","")))</f>
        <v/>
      </c>
    </row>
    <row r="30" spans="1:78" ht="15.95" customHeight="1" x14ac:dyDescent="0.25">
      <c r="A30" s="162"/>
      <c r="B30" s="155"/>
      <c r="C30" s="155"/>
      <c r="D30" s="155"/>
      <c r="E30" s="155"/>
      <c r="F30" s="155"/>
      <c r="G30" s="155"/>
      <c r="H30" s="155"/>
      <c r="I30" s="155"/>
      <c r="J30" s="155"/>
      <c r="K30" s="155"/>
      <c r="L30" s="155"/>
      <c r="M30" s="155"/>
      <c r="N30" s="155"/>
      <c r="O30" s="155"/>
      <c r="P30" s="155"/>
      <c r="Q30" s="155"/>
      <c r="R30" s="155"/>
      <c r="S30" s="155"/>
      <c r="T30" s="155"/>
      <c r="U30" s="155"/>
      <c r="V30" s="155"/>
      <c r="W30" s="155"/>
      <c r="X30" s="155"/>
      <c r="Y30" s="155"/>
      <c r="Z30" s="155"/>
      <c r="AA30" s="155"/>
      <c r="AB30" s="155"/>
      <c r="AC30" s="155"/>
      <c r="AD30" s="155"/>
      <c r="AE30" s="155"/>
      <c r="AF30" s="155"/>
      <c r="AG30" s="155"/>
      <c r="AH30" s="155"/>
      <c r="AI30" s="155"/>
      <c r="AJ30" s="155"/>
      <c r="AK30" s="155"/>
      <c r="AL30" s="155"/>
      <c r="AM30" s="155"/>
      <c r="AN30" s="155"/>
      <c r="AO30" s="155"/>
      <c r="AP30" s="155"/>
      <c r="AQ30" s="155"/>
      <c r="AR30" s="155"/>
      <c r="AS30" s="155"/>
      <c r="AT30" s="155"/>
      <c r="AU30" s="155"/>
      <c r="AV30" s="155"/>
      <c r="AW30" s="155"/>
      <c r="AX30" s="155"/>
      <c r="AY30" s="155"/>
      <c r="AZ30" s="155"/>
      <c r="BA30" s="155"/>
      <c r="BB30" s="155"/>
      <c r="BC30" s="155"/>
      <c r="BD30" s="155"/>
      <c r="BE30" s="155"/>
      <c r="BF30" s="155"/>
      <c r="BG30" s="155"/>
      <c r="BH30" s="155"/>
      <c r="BI30" s="155"/>
      <c r="BJ30" s="155"/>
      <c r="BK30" s="155"/>
      <c r="BL30" s="155"/>
      <c r="BM30" s="155"/>
      <c r="BN30" s="155"/>
      <c r="BO30" s="155"/>
      <c r="BP30" s="155"/>
      <c r="BQ30" s="155"/>
      <c r="BR30" s="155"/>
      <c r="BS30" s="155"/>
      <c r="BT30" s="155"/>
      <c r="BU30" s="155"/>
      <c r="BV30" s="155"/>
      <c r="BW30" s="155"/>
      <c r="BX30" s="155"/>
      <c r="BY30" s="17"/>
      <c r="BZ30" s="49"/>
    </row>
    <row r="31" spans="1:78" ht="18.75" customHeight="1" x14ac:dyDescent="0.25">
      <c r="A31" s="17"/>
      <c r="B31" s="164" t="s">
        <v>176</v>
      </c>
      <c r="C31" s="164"/>
      <c r="D31" s="17"/>
      <c r="E31" s="17"/>
      <c r="F31" s="17"/>
      <c r="G31" s="17"/>
      <c r="H31" s="17"/>
      <c r="I31" s="89" t="s">
        <v>150</v>
      </c>
      <c r="J31" s="17"/>
      <c r="K31" s="17"/>
      <c r="L31" s="17"/>
      <c r="M31" s="17"/>
      <c r="N31" s="17"/>
      <c r="O31" s="17"/>
      <c r="P31" s="17"/>
      <c r="Q31" s="165" t="s">
        <v>579</v>
      </c>
      <c r="R31" s="165"/>
      <c r="S31" s="17"/>
      <c r="T31" s="121" t="s">
        <v>169</v>
      </c>
      <c r="U31" s="17"/>
      <c r="V31" s="17"/>
      <c r="W31" s="17"/>
      <c r="X31" s="91">
        <v>58</v>
      </c>
      <c r="Y31" s="92" t="s">
        <v>1438</v>
      </c>
      <c r="Z31" s="93">
        <v>35</v>
      </c>
      <c r="AA31" s="104">
        <v>2</v>
      </c>
      <c r="AB31" s="17"/>
      <c r="AC31" s="17"/>
      <c r="AD31" s="17"/>
      <c r="AE31" s="17"/>
      <c r="AF31" s="17"/>
      <c r="AG31" s="17"/>
      <c r="AH31" s="17"/>
      <c r="AI31" s="91">
        <v>58</v>
      </c>
      <c r="AJ31" s="17"/>
      <c r="AK31" s="17"/>
      <c r="AL31" s="17"/>
      <c r="AM31" s="91">
        <v>58</v>
      </c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4">
        <v>9.6</v>
      </c>
      <c r="AY31" s="95">
        <v>1083</v>
      </c>
      <c r="AZ31" s="17"/>
      <c r="BA31" s="17"/>
      <c r="BB31" s="17"/>
      <c r="BC31" s="17"/>
      <c r="BD31" s="17"/>
      <c r="BE31" s="17"/>
      <c r="BF31" s="17"/>
      <c r="BG31" s="17"/>
      <c r="BH31" s="17"/>
      <c r="BI31" s="187"/>
      <c r="BJ31" s="17"/>
      <c r="BK31" s="17"/>
      <c r="BL31" s="17"/>
      <c r="BM31" s="17"/>
      <c r="BN31" s="17"/>
      <c r="BO31" s="17"/>
      <c r="BP31" s="92" t="s">
        <v>1438</v>
      </c>
      <c r="BQ31" s="17"/>
      <c r="BR31" s="17"/>
      <c r="BS31" s="17"/>
      <c r="BT31" s="17"/>
      <c r="BU31" s="17"/>
      <c r="BV31" s="17"/>
      <c r="BW31" s="17"/>
      <c r="BX31" s="29">
        <v>0</v>
      </c>
      <c r="BY31" s="26" t="s">
        <v>149</v>
      </c>
      <c r="BZ31" s="17"/>
    </row>
    <row r="32" spans="1:78" x14ac:dyDescent="0.25">
      <c r="A32" s="17"/>
      <c r="B32" s="164"/>
      <c r="C32" s="164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68" t="s">
        <v>1874</v>
      </c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67"/>
      <c r="AY32" s="105" t="s">
        <v>202</v>
      </c>
      <c r="AZ32" s="17"/>
      <c r="BA32" s="17"/>
      <c r="BB32" s="17"/>
      <c r="BC32" s="17"/>
      <c r="BD32" s="17"/>
      <c r="BE32" s="17"/>
      <c r="BF32" s="17"/>
      <c r="BG32" s="17"/>
      <c r="BH32" s="17"/>
      <c r="BI32" s="18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</row>
    <row r="33" spans="1:78" ht="30" customHeight="1" x14ac:dyDescent="0.25">
      <c r="A33" s="152" t="s">
        <v>1875</v>
      </c>
      <c r="B33" s="153"/>
      <c r="C33" s="153"/>
      <c r="D33" s="153"/>
      <c r="E33" s="153"/>
      <c r="F33" s="153"/>
      <c r="G33" s="153"/>
      <c r="H33" s="153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153"/>
      <c r="U33" s="153"/>
      <c r="V33" s="153"/>
      <c r="W33" s="153"/>
      <c r="X33" s="153"/>
      <c r="Y33" s="153"/>
      <c r="Z33" s="153"/>
      <c r="AA33" s="153"/>
      <c r="AB33" s="153"/>
      <c r="AC33" s="153"/>
      <c r="AD33" s="153"/>
      <c r="AE33" s="153"/>
      <c r="AF33" s="153"/>
      <c r="AG33" s="153"/>
      <c r="AH33" s="153"/>
      <c r="AI33" s="153"/>
      <c r="AJ33" s="153"/>
      <c r="AK33" s="153"/>
      <c r="AL33" s="153"/>
      <c r="AM33" s="153"/>
      <c r="AN33" s="153"/>
      <c r="AO33" s="153"/>
      <c r="AP33" s="153"/>
      <c r="AQ33" s="153"/>
      <c r="AR33" s="153"/>
      <c r="AS33" s="153"/>
      <c r="AT33" s="153"/>
      <c r="AU33" s="153"/>
      <c r="AV33" s="153"/>
      <c r="AW33" s="153"/>
      <c r="AX33" s="153"/>
      <c r="AY33" s="153"/>
      <c r="AZ33" s="153"/>
      <c r="BA33" s="153"/>
      <c r="BB33" s="153"/>
      <c r="BC33" s="153"/>
      <c r="BD33" s="153"/>
      <c r="BE33" s="153"/>
      <c r="BF33" s="153"/>
      <c r="BG33" s="153"/>
      <c r="BH33" s="153"/>
      <c r="BI33" s="153"/>
      <c r="BJ33" s="153"/>
      <c r="BK33" s="153"/>
      <c r="BL33" s="153"/>
      <c r="BM33" s="153"/>
      <c r="BN33" s="153"/>
      <c r="BO33" s="153"/>
      <c r="BP33" s="153"/>
      <c r="BQ33" s="153"/>
      <c r="BR33" s="153"/>
      <c r="BS33" s="153"/>
      <c r="BT33" s="153"/>
      <c r="BU33" s="153"/>
      <c r="BV33" s="153"/>
      <c r="BW33" s="153"/>
      <c r="BX33" s="153"/>
      <c r="BY33" s="17"/>
      <c r="BZ33" s="17"/>
    </row>
    <row r="34" spans="1:78" x14ac:dyDescent="0.25">
      <c r="A34" s="18" t="s">
        <v>1</v>
      </c>
      <c r="B34" s="18" t="s">
        <v>2</v>
      </c>
      <c r="C34" s="18" t="s">
        <v>3</v>
      </c>
      <c r="D34" s="19"/>
      <c r="E34" s="19"/>
      <c r="F34" s="18" t="s">
        <v>4</v>
      </c>
      <c r="G34" s="20" t="s">
        <v>5</v>
      </c>
      <c r="H34" s="21" t="s">
        <v>6</v>
      </c>
      <c r="I34" s="154" t="s">
        <v>7</v>
      </c>
      <c r="J34" s="155"/>
      <c r="K34" s="155"/>
      <c r="L34" s="155"/>
      <c r="M34" s="155"/>
      <c r="N34" s="155"/>
      <c r="O34" s="21" t="s">
        <v>8</v>
      </c>
      <c r="P34" s="21" t="s">
        <v>9</v>
      </c>
      <c r="Q34" s="22" t="s">
        <v>10</v>
      </c>
      <c r="R34" s="22" t="s">
        <v>11</v>
      </c>
      <c r="S34" s="21" t="s">
        <v>12</v>
      </c>
      <c r="T34" s="21" t="s">
        <v>13</v>
      </c>
      <c r="U34" s="21" t="s">
        <v>14</v>
      </c>
      <c r="V34" s="21" t="s">
        <v>15</v>
      </c>
      <c r="W34" s="23" t="s">
        <v>16</v>
      </c>
      <c r="X34" s="21" t="s">
        <v>17</v>
      </c>
      <c r="Y34" s="21" t="s">
        <v>18</v>
      </c>
      <c r="Z34" s="21" t="s">
        <v>19</v>
      </c>
      <c r="AA34" s="21" t="s">
        <v>20</v>
      </c>
      <c r="AB34" s="21" t="s">
        <v>21</v>
      </c>
      <c r="AC34" s="21" t="s">
        <v>22</v>
      </c>
      <c r="AD34" s="21" t="s">
        <v>23</v>
      </c>
      <c r="AE34" s="21" t="s">
        <v>24</v>
      </c>
      <c r="AF34" s="21" t="s">
        <v>25</v>
      </c>
      <c r="AG34" s="21" t="s">
        <v>26</v>
      </c>
      <c r="AH34" s="21" t="s">
        <v>5</v>
      </c>
      <c r="AI34" s="21" t="s">
        <v>17</v>
      </c>
      <c r="AJ34" s="21" t="s">
        <v>27</v>
      </c>
      <c r="AK34" s="21" t="s">
        <v>28</v>
      </c>
      <c r="AL34" s="21" t="s">
        <v>29</v>
      </c>
      <c r="AM34" s="21" t="s">
        <v>17</v>
      </c>
      <c r="AN34" s="21" t="s">
        <v>30</v>
      </c>
      <c r="AO34" s="21" t="s">
        <v>31</v>
      </c>
      <c r="AP34" s="21" t="s">
        <v>32</v>
      </c>
      <c r="AQ34" s="21" t="s">
        <v>33</v>
      </c>
      <c r="AR34" s="21" t="s">
        <v>34</v>
      </c>
      <c r="AS34" s="21" t="s">
        <v>35</v>
      </c>
      <c r="AT34" s="21" t="s">
        <v>36</v>
      </c>
      <c r="AU34" s="21" t="s">
        <v>37</v>
      </c>
      <c r="AV34" s="21" t="s">
        <v>38</v>
      </c>
      <c r="AW34" s="21" t="s">
        <v>6</v>
      </c>
      <c r="AX34" s="21" t="s">
        <v>39</v>
      </c>
      <c r="AY34" s="21" t="s">
        <v>40</v>
      </c>
      <c r="AZ34" s="24" t="s">
        <v>41</v>
      </c>
      <c r="BA34" s="21" t="s">
        <v>42</v>
      </c>
      <c r="BB34" s="21" t="s">
        <v>43</v>
      </c>
      <c r="BC34" s="21" t="s">
        <v>44</v>
      </c>
      <c r="BD34" s="21" t="s">
        <v>45</v>
      </c>
      <c r="BE34" s="21" t="s">
        <v>46</v>
      </c>
      <c r="BF34" s="21" t="s">
        <v>47</v>
      </c>
      <c r="BG34" s="21" t="s">
        <v>48</v>
      </c>
      <c r="BH34" s="21" t="s">
        <v>49</v>
      </c>
      <c r="BI34" s="186"/>
      <c r="BJ34" s="25"/>
      <c r="BK34" s="25"/>
      <c r="BL34" s="25"/>
      <c r="BM34" s="25"/>
      <c r="BN34" s="25"/>
      <c r="BO34" s="25"/>
      <c r="BP34" s="21" t="s">
        <v>18</v>
      </c>
      <c r="BQ34" s="21" t="s">
        <v>31</v>
      </c>
      <c r="BR34" s="21" t="s">
        <v>50</v>
      </c>
      <c r="BS34" s="21" t="s">
        <v>51</v>
      </c>
      <c r="BT34" s="25"/>
      <c r="BU34" s="25"/>
      <c r="BV34" s="21" t="s">
        <v>24</v>
      </c>
      <c r="BW34" s="21" t="s">
        <v>16</v>
      </c>
      <c r="BX34" s="21" t="s">
        <v>52</v>
      </c>
      <c r="BY34" s="21" t="s">
        <v>53</v>
      </c>
      <c r="BZ34" s="21" t="s">
        <v>28</v>
      </c>
    </row>
    <row r="35" spans="1:78" ht="46.5" x14ac:dyDescent="0.25">
      <c r="A35" s="26" t="s">
        <v>1876</v>
      </c>
      <c r="B35" s="26" t="s">
        <v>816</v>
      </c>
      <c r="C35" s="27" t="s">
        <v>63</v>
      </c>
      <c r="D35" s="28" t="s">
        <v>817</v>
      </c>
      <c r="E35" s="28"/>
      <c r="F35" s="29">
        <v>1200</v>
      </c>
      <c r="G35" s="30">
        <v>13</v>
      </c>
      <c r="H35" s="31" t="s">
        <v>818</v>
      </c>
      <c r="I35" s="59">
        <v>7</v>
      </c>
      <c r="J35" s="33">
        <v>6</v>
      </c>
      <c r="K35" s="59">
        <v>14</v>
      </c>
      <c r="L35" s="33">
        <v>7</v>
      </c>
      <c r="M35" s="59">
        <v>14</v>
      </c>
      <c r="N35" s="33">
        <v>12</v>
      </c>
      <c r="O35" s="29">
        <v>-0.35000000000000098</v>
      </c>
      <c r="P35" s="37">
        <v>-1.0499999999999901</v>
      </c>
      <c r="Q35" s="35">
        <v>88.296959823472704</v>
      </c>
      <c r="R35" s="36">
        <v>3.2984799117363699</v>
      </c>
      <c r="S35" s="37">
        <v>-2</v>
      </c>
      <c r="T35" s="34">
        <v>-4.25</v>
      </c>
      <c r="U35" s="29">
        <v>0.94999999999998896</v>
      </c>
      <c r="V35" s="60">
        <v>-2.4</v>
      </c>
      <c r="W35" s="39" t="s">
        <v>79</v>
      </c>
      <c r="X35" s="40">
        <v>52</v>
      </c>
      <c r="Y35" s="29">
        <v>125</v>
      </c>
      <c r="Z35" s="17"/>
      <c r="AA35" s="26" t="s">
        <v>57</v>
      </c>
      <c r="AB35" s="41" t="s">
        <v>58</v>
      </c>
      <c r="AC35" s="42" t="str">
        <f>"" &amp; IF(AND(S35&lt;=-1.5,NOT(ISBLANK(AQ35))),"Z","")</f>
        <v/>
      </c>
      <c r="AD35" s="43" t="str">
        <f>IF(AND(ISNUMBER(BD35),VALUE(BD35)&gt;=3,VALUE(T35)&gt;=-0.5),IF(AND(VALUE(Q35)&gt;=94,VALUE(Q35)&lt;444), IF(VALUE(P35)&gt;=2,"***","**"),"*"),"")</f>
        <v/>
      </c>
      <c r="AE35" s="44"/>
      <c r="AF35" s="45"/>
      <c r="AG35" s="63" t="str">
        <f>IF(OR(F35&lt;1401,F35&gt;=1600),IF(AND(OR(AB35="*",AB35="***",AB35="E*",AB35="E***"),P35&gt;=2,T35&gt;-2.1),IF(AND(ISNUMBER(BD35),VALUE(BD35)&gt;2),"**","*"),""),"")</f>
        <v/>
      </c>
      <c r="AH35" s="30">
        <v>13</v>
      </c>
      <c r="AI35" s="47">
        <v>52</v>
      </c>
      <c r="AJ35" s="48" t="str">
        <f>IF(AND(S35&gt;=2,T35&gt;=0),IF(AND(ISNUMBER(BD35),VALUE(BD35)&gt;=3),IF(LEN(AQ35)&gt;0,"***","**"),"*"),"")</f>
        <v/>
      </c>
      <c r="AK35" s="42" t="str">
        <f>IF(AND(S35&gt;=3,AND(OR(AND(I35&lt;=7,I35-K35&gt;=3),AND(K35&lt;=7,K35-M35&gt;=3)),N35&lt;=4)),6,IF(S35&gt;=3,"3T",IF(AND(OR(AND(I35&lt;=7,I35-K35&gt;=3),AND(K35&lt;=7,K35-M35&gt;=3)),N35&lt;=4),"3P","")))</f>
        <v/>
      </c>
      <c r="AL35" s="46" t="str">
        <f>IF(OR(K35-M35&gt;=5,T35&gt;4.9,AND(K35-M35&gt;=1,T35&gt;5)),IF(P35&lt;-3,"***",IF(P35&lt;0,"**","*")),"")</f>
        <v/>
      </c>
      <c r="AM35" s="40">
        <v>52</v>
      </c>
      <c r="AN35" s="49" t="str">
        <f>CONCATENATE(IF(AND(OR(M35=1,M35=2,M35=3,M35=4),Q35&gt;=97.5),"G",IF(OR(AND(N35&lt;=3,M35&lt;8,T35&gt;-1.6,Q35&gt;=95,Q35&lt;300),AND(OR(M35=1,M35=2,M35=3),Q35&lt;97.5)),"GR","")),"*")</f>
        <v>*</v>
      </c>
      <c r="AO35" s="29">
        <v>0</v>
      </c>
      <c r="AP35" s="28"/>
      <c r="AQ35" s="28"/>
      <c r="AR35" s="28"/>
      <c r="AS35" s="28"/>
      <c r="AT35" s="50" t="str">
        <f>IF(LEN(AN35)&gt;0,IF(AL35="**","$",IF(AL35="***",IF(LEN(AQ35)&gt;0,"$$$","$$"), "")), "")</f>
        <v/>
      </c>
      <c r="AU35" s="48" t="str">
        <f>CONCATENATE(IF(LEN(AN35)&gt;0,IF(AND(AD35="**",AB35="*"),IF(LEN(AQ35)&gt;0,"$$$","$$"),IF(AJ35="***","$$$",IF(AND(AJ35="**",AB35="*"),"$$",IF(AND(OR(AD35="**",AD35="***"),LEN(AQ35)&gt;0),"$$","")))),IF(AND(OR(AD35="**",AD35="***"),LEN(AQ35)&gt;0),"$$","")),IF(AND(T35&lt;2,AQ35="#"),"#",""))</f>
        <v/>
      </c>
      <c r="AV35" s="48" t="str">
        <f>IF(LEN(AN35)&gt;0,IF(AG35="**","$$",IF(AG35="***","$$$",IF(AD35="***",IF(OR(AB35="***",LEN(AQ35)&gt;0),"$$$",""),""))),"")</f>
        <v/>
      </c>
      <c r="AW35" s="26" t="s">
        <v>818</v>
      </c>
      <c r="AX35" s="51">
        <v>88</v>
      </c>
      <c r="AY35" s="52">
        <v>983</v>
      </c>
      <c r="AZ35" s="24" t="s">
        <v>59</v>
      </c>
      <c r="BA35" s="29">
        <v>75</v>
      </c>
      <c r="BB35" s="53">
        <v>73.133333333333297</v>
      </c>
      <c r="BC35" s="54" t="s">
        <v>1877</v>
      </c>
      <c r="BD35" s="29">
        <v>3</v>
      </c>
      <c r="BE35" s="55"/>
      <c r="BF35" s="55"/>
      <c r="BG35" s="55"/>
      <c r="BH35" s="55"/>
      <c r="BI35" s="189" t="s">
        <v>1878</v>
      </c>
      <c r="BJ35" s="69" t="s">
        <v>948</v>
      </c>
      <c r="BK35" s="69" t="s">
        <v>976</v>
      </c>
      <c r="BL35" s="69" t="s">
        <v>778</v>
      </c>
      <c r="BM35" s="68" t="s">
        <v>1879</v>
      </c>
      <c r="BN35" s="69" t="s">
        <v>1880</v>
      </c>
      <c r="BO35" s="17"/>
      <c r="BP35" s="29">
        <v>125</v>
      </c>
      <c r="BQ35" s="29">
        <v>0</v>
      </c>
      <c r="BR35" s="56">
        <v>93.8</v>
      </c>
      <c r="BS35" s="57" t="s">
        <v>223</v>
      </c>
      <c r="BT35" s="26" t="s">
        <v>817</v>
      </c>
      <c r="BU35" s="26"/>
      <c r="BV35" s="26"/>
      <c r="BW35" s="26" t="s">
        <v>79</v>
      </c>
      <c r="BX35" s="17"/>
      <c r="BY35" s="17"/>
      <c r="BZ35" s="49" t="str">
        <f>IF(AND(S35&gt;=3,AND(OR(AND(I35&lt;=7,I35-K35&gt;=3),AND(K35&lt;=7,K35-M35&gt;=3)),N35&lt;=4)),6,IF(S35&gt;=3,"3T",IF(AND(OR(AND(I35&lt;=7,I35-K35&gt;=3),AND(K35&lt;=7,K35-M35&gt;=3)),N35&lt;=4),"3P","")))</f>
        <v/>
      </c>
    </row>
    <row r="36" spans="1:78" ht="46.5" x14ac:dyDescent="0.25">
      <c r="A36" s="26" t="s">
        <v>1876</v>
      </c>
      <c r="B36" s="26" t="s">
        <v>820</v>
      </c>
      <c r="C36" s="27" t="s">
        <v>417</v>
      </c>
      <c r="D36" s="28" t="s">
        <v>166</v>
      </c>
      <c r="E36" s="28" t="s">
        <v>19</v>
      </c>
      <c r="F36" s="29">
        <v>1200</v>
      </c>
      <c r="G36" s="30">
        <v>1</v>
      </c>
      <c r="H36" s="31" t="s">
        <v>6</v>
      </c>
      <c r="I36" s="32">
        <v>10</v>
      </c>
      <c r="J36" s="33">
        <v>8</v>
      </c>
      <c r="K36" s="32">
        <v>10</v>
      </c>
      <c r="L36" s="33">
        <v>8</v>
      </c>
      <c r="M36" s="32">
        <v>6</v>
      </c>
      <c r="N36" s="33">
        <v>8</v>
      </c>
      <c r="O36" s="29">
        <v>2.25</v>
      </c>
      <c r="P36" s="34">
        <v>0.81875000000003295</v>
      </c>
      <c r="Q36" s="35">
        <v>92.061255331149397</v>
      </c>
      <c r="R36" s="36">
        <v>2.1806276655747299</v>
      </c>
      <c r="S36" s="37">
        <v>0</v>
      </c>
      <c r="T36" s="61">
        <v>-0.25</v>
      </c>
      <c r="U36" s="29">
        <v>-1.25</v>
      </c>
      <c r="V36" s="29">
        <v>-1.4000000000000099</v>
      </c>
      <c r="W36" s="39" t="s">
        <v>79</v>
      </c>
      <c r="X36" s="40">
        <v>52</v>
      </c>
      <c r="Y36" s="29">
        <v>131</v>
      </c>
      <c r="Z36" s="29">
        <v>21</v>
      </c>
      <c r="AA36" s="26" t="s">
        <v>57</v>
      </c>
      <c r="AB36" s="41" t="s">
        <v>58</v>
      </c>
      <c r="AC36" s="42" t="str">
        <f>"" &amp; IF(AND(S36&lt;=-1.5,NOT(ISBLANK(AQ36))),"Z","")</f>
        <v/>
      </c>
      <c r="AD36" s="43" t="str">
        <f>IF(AND(ISNUMBER(BD36),VALUE(BD36)&gt;=3,VALUE(T36)&gt;=-0.5),IF(AND(VALUE(Q36)&gt;=94,VALUE(Q36)&lt;444), IF(VALUE(P36)&gt;=2,"***","**"),"*"),"")</f>
        <v/>
      </c>
      <c r="AE36" s="48" t="str">
        <f>IF(AND(BD36&gt;2,OR(ISNUMBER(SEARCH("P",AA36)),ISNUMBER(SEARCH("EP",AA36)),ISNUMBER(SEARCH("E",AA36)))),"WP@",IF(BD36&gt;2,"W@",IF(OR(ISNUMBER(SEARCH("P",AA36)),ISNUMBER(SEARCH("EP",AA36)),ISNUMBER(SEARCH("E",AA36))),"P@","@")))</f>
        <v>@</v>
      </c>
      <c r="AF36" s="45"/>
      <c r="AG36" s="63" t="str">
        <f>IF(OR(F36&lt;1401,F36&gt;=1600),IF(AND(OR(AB36="*",AB36="***",AB36="E*",AB36="E***"),P36&gt;=2,T36&gt;-2.1),IF(AND(ISNUMBER(BD36),VALUE(BD36)&gt;2),"**","*"),""),"")</f>
        <v/>
      </c>
      <c r="AH36" s="30">
        <v>1</v>
      </c>
      <c r="AI36" s="47">
        <v>52</v>
      </c>
      <c r="AJ36" s="48" t="str">
        <f>IF(AND(S36&gt;=2,T36&gt;=0),IF(AND(ISNUMBER(BD36),VALUE(BD36)&gt;=3),IF(LEN(AQ36)&gt;0,"***","**"),"*"),"")</f>
        <v/>
      </c>
      <c r="AK36" s="42" t="str">
        <f>IF(AND(S36&gt;=3,AND(OR(AND(I36&lt;=7,I36-K36&gt;=3),AND(K36&lt;=7,K36-M36&gt;=3)),N36&lt;=4)),6,IF(S36&gt;=3,"3T",IF(AND(OR(AND(I36&lt;=7,I36-K36&gt;=3),AND(K36&lt;=7,K36-M36&gt;=3)),N36&lt;=4),"3P","")))</f>
        <v/>
      </c>
      <c r="AL36" s="46" t="str">
        <f>IF(OR(K36-M36&gt;=5,T36&gt;4.9,AND(K36-M36&gt;=1,T36&gt;5)),IF(P36&lt;-3,"***",IF(P36&lt;0,"**","*")),"")</f>
        <v/>
      </c>
      <c r="AM36" s="40">
        <v>52</v>
      </c>
      <c r="AN36" s="49" t="str">
        <f>CONCATENATE(IF(AND(OR(M36=1,M36=2,M36=3,M36=4),Q36&gt;=97.5),"G",IF(OR(AND(N36&lt;=3,M36&lt;8,T36&gt;-1.6,Q36&gt;=95,Q36&lt;300),AND(OR(M36=1,M36=2,M36=3),Q36&lt;97.5)),"GR","")),"*")</f>
        <v>*</v>
      </c>
      <c r="AO36" s="29">
        <v>0</v>
      </c>
      <c r="AP36" s="28"/>
      <c r="AQ36" s="28"/>
      <c r="AR36" s="28"/>
      <c r="AS36" s="28"/>
      <c r="AT36" s="50" t="str">
        <f>IF(LEN(AN36)&gt;0,IF(AL36="**","$",IF(AL36="***",IF(LEN(AQ36)&gt;0,"$$$","$$"), "")), "")</f>
        <v/>
      </c>
      <c r="AU36" s="48" t="str">
        <f>CONCATENATE(IF(LEN(AN36)&gt;0,IF(AND(AD36="**",AB36="*"),IF(LEN(AQ36)&gt;0,"$$$","$$"),IF(AJ36="***","$$$",IF(AND(AJ36="**",AB36="*"),"$$",IF(AND(OR(AD36="**",AD36="***"),LEN(AQ36)&gt;0),"$$","")))),IF(AND(OR(AD36="**",AD36="***"),LEN(AQ36)&gt;0),"$$","")),IF(AND(T36&lt;2,AQ36="#"),"#",""))</f>
        <v/>
      </c>
      <c r="AV36" s="48" t="str">
        <f>IF(LEN(AN36)&gt;0,IF(AG36="**","$$",IF(AG36="***","$$$",IF(AD36="***",IF(OR(AB36="***",LEN(AQ36)&gt;0),"$$$",""),""))),"")</f>
        <v/>
      </c>
      <c r="AW36" s="26" t="s">
        <v>6</v>
      </c>
      <c r="AX36" s="74">
        <v>14</v>
      </c>
      <c r="AY36" s="52">
        <v>978</v>
      </c>
      <c r="AZ36" s="24" t="s">
        <v>1094</v>
      </c>
      <c r="BA36" s="29">
        <v>80.861255331149493</v>
      </c>
      <c r="BB36" s="53">
        <v>82.613255331149503</v>
      </c>
      <c r="BC36" s="54" t="s">
        <v>1881</v>
      </c>
      <c r="BD36" s="29">
        <v>1</v>
      </c>
      <c r="BE36" s="55"/>
      <c r="BF36" s="55"/>
      <c r="BG36" s="55"/>
      <c r="BH36" s="55"/>
      <c r="BI36" s="189" t="s">
        <v>1882</v>
      </c>
      <c r="BJ36" s="69" t="s">
        <v>1883</v>
      </c>
      <c r="BK36" s="69" t="s">
        <v>1484</v>
      </c>
      <c r="BL36" s="68" t="s">
        <v>1879</v>
      </c>
      <c r="BM36" s="68" t="s">
        <v>1884</v>
      </c>
      <c r="BN36" s="69" t="s">
        <v>1885</v>
      </c>
      <c r="BO36" s="17"/>
      <c r="BP36" s="29">
        <v>131</v>
      </c>
      <c r="BQ36" s="29">
        <v>0</v>
      </c>
      <c r="BR36" s="56">
        <v>94.8</v>
      </c>
      <c r="BS36" s="57" t="s">
        <v>126</v>
      </c>
      <c r="BT36" s="26" t="s">
        <v>166</v>
      </c>
      <c r="BU36" s="26" t="s">
        <v>19</v>
      </c>
      <c r="BV36" s="49" t="str">
        <f>IF(AND(BD36&gt;2,OR(ISNUMBER(SEARCH("P",AA36)),ISNUMBER(SEARCH("EP",AA36)),ISNUMBER(SEARCH("E",AA36)))),"WP@",IF(BD36&gt;2,"W@",IF(OR(ISNUMBER(SEARCH("P",AA36)),ISNUMBER(SEARCH("EP",AA36)),ISNUMBER(SEARCH("E",AA36))),"P@","@")))</f>
        <v>@</v>
      </c>
      <c r="BW36" s="26" t="s">
        <v>79</v>
      </c>
      <c r="BX36" s="17"/>
      <c r="BY36" s="17"/>
      <c r="BZ36" s="49" t="str">
        <f>IF(AND(S36&gt;=3,AND(OR(AND(I36&lt;=7,I36-K36&gt;=3),AND(K36&lt;=7,K36-M36&gt;=3)),N36&lt;=4)),6,IF(S36&gt;=3,"3T",IF(AND(OR(AND(I36&lt;=7,I36-K36&gt;=3),AND(K36&lt;=7,K36-M36&gt;=3)),N36&lt;=4),"3P","")))</f>
        <v/>
      </c>
    </row>
    <row r="37" spans="1:78" ht="18" customHeight="1" x14ac:dyDescent="0.25">
      <c r="A37" s="162"/>
      <c r="B37" s="155"/>
      <c r="C37" s="155"/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55"/>
      <c r="Z37" s="155"/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5"/>
      <c r="AX37" s="155"/>
      <c r="AY37" s="155"/>
      <c r="AZ37" s="155"/>
      <c r="BA37" s="155"/>
      <c r="BB37" s="155"/>
      <c r="BC37" s="155"/>
      <c r="BD37" s="155"/>
      <c r="BE37" s="155"/>
      <c r="BF37" s="155"/>
      <c r="BG37" s="155"/>
      <c r="BH37" s="155"/>
      <c r="BI37" s="155"/>
      <c r="BJ37" s="155"/>
      <c r="BK37" s="155"/>
      <c r="BL37" s="155"/>
      <c r="BM37" s="155"/>
      <c r="BN37" s="155"/>
      <c r="BO37" s="155"/>
      <c r="BP37" s="155"/>
      <c r="BQ37" s="155"/>
      <c r="BR37" s="155"/>
      <c r="BS37" s="155"/>
      <c r="BT37" s="155"/>
      <c r="BU37" s="155"/>
      <c r="BV37" s="155"/>
      <c r="BW37" s="155"/>
      <c r="BX37" s="155"/>
      <c r="BY37" s="17"/>
      <c r="BZ37" s="49"/>
    </row>
    <row r="38" spans="1:78" ht="46.5" x14ac:dyDescent="0.25">
      <c r="A38" s="26" t="s">
        <v>1876</v>
      </c>
      <c r="B38" s="26" t="s">
        <v>642</v>
      </c>
      <c r="C38" s="27" t="s">
        <v>90</v>
      </c>
      <c r="D38" s="28"/>
      <c r="E38" s="28"/>
      <c r="F38" s="29">
        <v>1400</v>
      </c>
      <c r="G38" s="30">
        <v>3</v>
      </c>
      <c r="H38" s="31" t="s">
        <v>6</v>
      </c>
      <c r="I38" s="32">
        <v>7</v>
      </c>
      <c r="J38" s="33">
        <v>6</v>
      </c>
      <c r="K38" s="32">
        <v>8</v>
      </c>
      <c r="L38" s="33">
        <v>4</v>
      </c>
      <c r="M38" s="32">
        <v>1</v>
      </c>
      <c r="N38" s="33">
        <v>0</v>
      </c>
      <c r="O38" s="29">
        <v>-0.19999999999999599</v>
      </c>
      <c r="P38" s="29">
        <v>-1.3299999999999901</v>
      </c>
      <c r="Q38" s="35">
        <v>96.174028645690399</v>
      </c>
      <c r="R38" s="35">
        <v>-1.91298567715478</v>
      </c>
      <c r="S38" s="37">
        <v>2</v>
      </c>
      <c r="T38" s="38">
        <v>3.75</v>
      </c>
      <c r="U38" s="29">
        <v>2.0999999999999899</v>
      </c>
      <c r="V38" s="29">
        <v>5.0999999999999996</v>
      </c>
      <c r="W38" s="39"/>
      <c r="X38" s="40">
        <v>50</v>
      </c>
      <c r="Y38" s="72">
        <v>127</v>
      </c>
      <c r="Z38" s="87">
        <v>43</v>
      </c>
      <c r="AA38" s="26" t="s">
        <v>57</v>
      </c>
      <c r="AB38" s="41" t="s">
        <v>58</v>
      </c>
      <c r="AC38" s="42" t="str">
        <f>"" &amp; IF(AND(S38&lt;=-1.5,NOT(ISBLANK(AQ38))),"Z","")</f>
        <v/>
      </c>
      <c r="AD38" s="43" t="str">
        <f>IF(AND(ISNUMBER(BD38),VALUE(BD38)&gt;=3,VALUE(T38)&gt;=-0.5),IF(AND(VALUE(Q38)&gt;=94,VALUE(Q38)&lt;444), IF(VALUE(P38)&gt;=2,"***","**"),"*"),"")</f>
        <v/>
      </c>
      <c r="AE38" s="48" t="str">
        <f>IF(AND(BD38&gt;2,OR(ISNUMBER(SEARCH("P",AA38)),ISNUMBER(SEARCH("EP",AA38)),ISNUMBER(SEARCH("E",AA38)))),"WP@",IF(BD38&gt;2,"W@",IF(OR(ISNUMBER(SEARCH("P",AA38)),ISNUMBER(SEARCH("EP",AA38)),ISNUMBER(SEARCH("E",AA38))),"P@","@")))</f>
        <v>@</v>
      </c>
      <c r="AF38" s="45" t="s">
        <v>102</v>
      </c>
      <c r="AG38" s="46" t="str">
        <f>IF(OR(F38&lt;1401,F38&gt;=1600),IF(AND(OR(AB38="*",AB38="***",AB38="E*",AB38="E***"),P38&gt;=2,T38&gt;-2.1),IF(AND(ISNUMBER(BD38),VALUE(BD38)&gt;2),"**","*"),""),"")</f>
        <v/>
      </c>
      <c r="AH38" s="30">
        <v>3</v>
      </c>
      <c r="AI38" s="47">
        <v>50</v>
      </c>
      <c r="AJ38" s="48" t="str">
        <f>IF(AND(S38&gt;=2,T38&gt;=0),IF(AND(ISNUMBER(BD38),VALUE(BD38)&gt;=3),IF(LEN(AQ38)&gt;0,"***","**"),"*"),"")</f>
        <v>*</v>
      </c>
      <c r="AK38" s="42" t="str">
        <f>IF(AND(S38&gt;=3,AND(OR(AND(I38&lt;=7,I38-K38&gt;=3),AND(K38&lt;=7,K38-M38&gt;=3)),N38&lt;=4)),6,IF(S38&gt;=3,"3T",IF(AND(OR(AND(I38&lt;=7,I38-K38&gt;=3),AND(K38&lt;=7,K38-M38&gt;=3)),N38&lt;=4),"3P","")))</f>
        <v/>
      </c>
      <c r="AL38" s="46" t="str">
        <f>IF(OR(K38-M38&gt;=5,T38&gt;4.9,AND(K38-M38&gt;=1,T38&gt;5)),IF(P38&lt;-3,"***",IF(P38&lt;0,"**","*")),"")</f>
        <v>**</v>
      </c>
      <c r="AM38" s="40">
        <v>50</v>
      </c>
      <c r="AN38" s="137" t="str">
        <f>IF(AND(OR(M38=1,M38=2,M38=3,M38=4),Q38&gt;=97.5),"G",IF(OR(AND(N38&lt;=3,M38&lt;8,T38&gt;-1.6,Q38&gt;=95,Q38&lt;300),AND(OR(M38=1,M38=2,M38=3),Q38&lt;97.5)),"GR",""))</f>
        <v>GR</v>
      </c>
      <c r="AO38" s="82">
        <v>2</v>
      </c>
      <c r="AP38" s="28"/>
      <c r="AQ38" s="28" t="s">
        <v>33</v>
      </c>
      <c r="AR38" s="28"/>
      <c r="AS38" s="28"/>
      <c r="AT38" s="50" t="str">
        <f>IF(LEN(AN38)&gt;0,IF(AL38="**","$",IF(AL38="***",IF(LEN(AQ38)&gt;0,"$$$","$$"), "")), "")</f>
        <v>$</v>
      </c>
      <c r="AU38" s="48" t="str">
        <f>CONCATENATE(IF(LEN(AN38)&gt;0,IF(AND(AD38="**",AB38="*"),IF(LEN(AQ38)&gt;0,"$$$","$$"),IF(AJ38="***","$$$",IF(AND(AJ38="**",AB38="*"),"$$",IF(AND(OR(AD38="**",AD38="***"),LEN(AQ38)&gt;0),"$$","")))),IF(AND(OR(AD38="**",AD38="***"),LEN(AQ38)&gt;0),"$$","")),IF(AND(T38&lt;2,AQ38="#"),"#",""))</f>
        <v/>
      </c>
      <c r="AV38" s="48" t="str">
        <f>IF(LEN(AN38)&gt;0,IF(AG38="**","$$",IF(AG38="***","$$$",IF(AD38="***",IF(OR(AB38="***",LEN(AQ38)&gt;0),"$$$",""),""))),"")</f>
        <v/>
      </c>
      <c r="AW38" s="26" t="s">
        <v>6</v>
      </c>
      <c r="AX38" s="64">
        <v>49</v>
      </c>
      <c r="AY38" s="52">
        <v>984</v>
      </c>
      <c r="AZ38" s="24" t="s">
        <v>1184</v>
      </c>
      <c r="BA38" s="29">
        <v>89.174028645690399</v>
      </c>
      <c r="BB38" s="136">
        <v>87.624695312357105</v>
      </c>
      <c r="BC38" s="54" t="s">
        <v>1886</v>
      </c>
      <c r="BD38" s="29">
        <v>1</v>
      </c>
      <c r="BE38" s="55"/>
      <c r="BF38" s="55"/>
      <c r="BG38" s="55"/>
      <c r="BH38" s="55"/>
      <c r="BI38" s="188" t="s">
        <v>1887</v>
      </c>
      <c r="BJ38" s="68" t="s">
        <v>558</v>
      </c>
      <c r="BK38" s="68" t="s">
        <v>1251</v>
      </c>
      <c r="BL38" s="69" t="s">
        <v>1484</v>
      </c>
      <c r="BM38" s="69" t="s">
        <v>390</v>
      </c>
      <c r="BN38" s="68"/>
      <c r="BO38" s="17"/>
      <c r="BP38" s="29">
        <v>127</v>
      </c>
      <c r="BQ38" s="82">
        <v>2</v>
      </c>
      <c r="BR38" s="56">
        <v>95.55</v>
      </c>
      <c r="BS38" s="76" t="s">
        <v>126</v>
      </c>
      <c r="BT38" s="26"/>
      <c r="BU38" s="26"/>
      <c r="BV38" s="49" t="str">
        <f>IF(AND(BD38&gt;2,OR(ISNUMBER(SEARCH("P",AA38)),ISNUMBER(SEARCH("EP",AA38)),ISNUMBER(SEARCH("E",AA38)))),"WP@",IF(BD38&gt;2,"W@",IF(OR(ISNUMBER(SEARCH("P",AA38)),ISNUMBER(SEARCH("EP",AA38)),ISNUMBER(SEARCH("E",AA38))),"P@","@")))</f>
        <v>@</v>
      </c>
      <c r="BW38" s="26"/>
      <c r="BX38" s="17"/>
      <c r="BY38" s="17"/>
      <c r="BZ38" s="49" t="str">
        <f>IF(AND(S38&gt;=3,AND(OR(AND(I38&lt;=7,I38-K38&gt;=3),AND(K38&lt;=7,K38-M38&gt;=3)),N38&lt;=4)),6,IF(S38&gt;=3,"3T",IF(AND(OR(AND(I38&lt;=7,I38-K38&gt;=3),AND(K38&lt;=7,K38-M38&gt;=3)),N38&lt;=4),"3P","")))</f>
        <v/>
      </c>
    </row>
    <row r="39" spans="1:78" ht="24" customHeight="1" x14ac:dyDescent="0.25">
      <c r="A39" s="162"/>
      <c r="B39" s="155"/>
      <c r="C39" s="155"/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5"/>
      <c r="AF39" s="155"/>
      <c r="AG39" s="155"/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55"/>
      <c r="BD39" s="155"/>
      <c r="BE39" s="155"/>
      <c r="BF39" s="155"/>
      <c r="BG39" s="155"/>
      <c r="BH39" s="155"/>
      <c r="BI39" s="155"/>
      <c r="BJ39" s="155"/>
      <c r="BK39" s="155"/>
      <c r="BL39" s="155"/>
      <c r="BM39" s="155"/>
      <c r="BN39" s="155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7"/>
      <c r="BZ39" s="49"/>
    </row>
    <row r="40" spans="1:78" ht="46.5" x14ac:dyDescent="0.25">
      <c r="A40" s="26" t="s">
        <v>1876</v>
      </c>
      <c r="B40" s="26" t="s">
        <v>127</v>
      </c>
      <c r="C40" s="27" t="s">
        <v>56</v>
      </c>
      <c r="D40" s="28"/>
      <c r="E40" s="28"/>
      <c r="F40" s="29">
        <v>1400</v>
      </c>
      <c r="G40" s="30">
        <v>11</v>
      </c>
      <c r="H40" s="31" t="s">
        <v>78</v>
      </c>
      <c r="I40" s="59">
        <v>9</v>
      </c>
      <c r="J40" s="33">
        <v>4</v>
      </c>
      <c r="K40" s="59">
        <v>7</v>
      </c>
      <c r="L40" s="33">
        <v>3</v>
      </c>
      <c r="M40" s="59">
        <v>2</v>
      </c>
      <c r="N40" s="33">
        <v>2</v>
      </c>
      <c r="O40" s="29">
        <v>0</v>
      </c>
      <c r="P40" s="34">
        <v>1.72142857142857</v>
      </c>
      <c r="Q40" s="35">
        <v>97.971239225616202</v>
      </c>
      <c r="R40" s="36">
        <v>0.185619612808097</v>
      </c>
      <c r="S40" s="37">
        <v>1</v>
      </c>
      <c r="T40" s="38">
        <v>1.5</v>
      </c>
      <c r="U40" s="29">
        <v>1.1499999999999999</v>
      </c>
      <c r="V40" s="29">
        <v>2.3499999999999899</v>
      </c>
      <c r="W40" s="39"/>
      <c r="X40" s="40">
        <v>55</v>
      </c>
      <c r="Y40" s="72">
        <v>130</v>
      </c>
      <c r="Z40" s="87">
        <v>76</v>
      </c>
      <c r="AA40" s="26" t="s">
        <v>57</v>
      </c>
      <c r="AB40" s="41" t="s">
        <v>65</v>
      </c>
      <c r="AC40" s="42" t="str">
        <f>"" &amp; IF(AND(S40&lt;=-1.5,NOT(ISBLANK(AQ40))),"Z","")</f>
        <v/>
      </c>
      <c r="AD40" s="43" t="str">
        <f>IF(AND(ISNUMBER(BD40),VALUE(BD40)&gt;=3,VALUE(T40)&gt;=-0.5),IF(AND(VALUE(Q40)&gt;=94,VALUE(Q40)&lt;444), IF(VALUE(P40)&gt;=2,"***","**"),"*"),"")</f>
        <v>**</v>
      </c>
      <c r="AE40" s="44"/>
      <c r="AF40" s="45" t="s">
        <v>102</v>
      </c>
      <c r="AG40" s="46" t="str">
        <f>IF(OR(F40&lt;1401,F40&gt;=1600),IF(AND(OR(AB40="*",AB40="***",AB40="E*",AB40="E***"),P40&gt;=2,T40&gt;-2.1),IF(AND(ISNUMBER(BD40),VALUE(BD40)&gt;2),"**","*"),""),"")</f>
        <v/>
      </c>
      <c r="AH40" s="30">
        <v>11</v>
      </c>
      <c r="AI40" s="47">
        <v>55</v>
      </c>
      <c r="AJ40" s="48" t="str">
        <f>IF(AND(S40&gt;=2,T40&gt;=0),IF(AND(ISNUMBER(BD40),VALUE(BD40)&gt;=3),IF(LEN(AQ40)&gt;0,"***","**"),"*"),"")</f>
        <v/>
      </c>
      <c r="AK40" s="42" t="str">
        <f>IF(AND(S40&gt;=3,AND(OR(AND(I40&lt;=7,I40-K40&gt;=3),AND(K40&lt;=7,K40-M40&gt;=3)),N40&lt;=4)),6,IF(S40&gt;=3,"3T",IF(AND(OR(AND(I40&lt;=7,I40-K40&gt;=3),AND(K40&lt;=7,K40-M40&gt;=3)),N40&lt;=4),"3P","")))</f>
        <v>3P</v>
      </c>
      <c r="AL40" s="46" t="str">
        <f>IF(OR(K40-M40&gt;=5,T40&gt;4.9,AND(K40-M40&gt;=1,T40&gt;5)),IF(P40&lt;-3,"***",IF(P40&lt;0,"**","*")),"")</f>
        <v>*</v>
      </c>
      <c r="AM40" s="40">
        <v>55</v>
      </c>
      <c r="AN40" s="81" t="str">
        <f>CONCATENATE(IF(AND(OR(M40=1,M40=2,M40=3,M40=4),Q40&gt;=97.5),"G",IF(OR(AND(N40&lt;=3,M40&lt;8,T40&gt;-1.6,Q40&gt;=95,Q40&lt;300),AND(OR(M40=1,M40=2,M40=3),Q40&lt;97.5)),"GR","")),"*")</f>
        <v>G*</v>
      </c>
      <c r="AO40" s="29">
        <v>0</v>
      </c>
      <c r="AP40" s="28"/>
      <c r="AQ40" s="28"/>
      <c r="AR40" s="28"/>
      <c r="AS40" s="28"/>
      <c r="AT40" s="50" t="str">
        <f>IF(LEN(AN40)&gt;0,IF(AL40="**","$",IF(AL40="***",IF(LEN(AQ40)&gt;0,"$$$","$$"), "")), "")</f>
        <v/>
      </c>
      <c r="AU40" s="48" t="str">
        <f>CONCATENATE(IF(LEN(AN40)&gt;0,IF(AND(AD40="**",AB40="*"),IF(LEN(AQ40)&gt;0,"$$$","$$"),IF(AJ40="***","$$$",IF(AND(AJ40="**",AB40="*"),"$$",IF(AND(OR(AD40="**",AD40="***"),LEN(AQ40)&gt;0),"$$","")))),IF(AND(OR(AD40="**",AD40="***"),LEN(AQ40)&gt;0),"$$","")),IF(AND(T40&lt;2,AQ40="#"),"#",""))</f>
        <v/>
      </c>
      <c r="AV40" s="48" t="str">
        <f>IF(LEN(AN40)&gt;0,IF(AG40="**","$$",IF(AG40="***","$$$",IF(AD40="***",IF(OR(AB40="***",LEN(AQ40)&gt;0),"$$$",""),""))),"")</f>
        <v/>
      </c>
      <c r="AW40" s="26" t="s">
        <v>78</v>
      </c>
      <c r="AX40" s="74">
        <v>14</v>
      </c>
      <c r="AY40" s="79">
        <v>1000</v>
      </c>
      <c r="AZ40" s="24" t="s">
        <v>1184</v>
      </c>
      <c r="BA40" s="29">
        <v>90.371239225616193</v>
      </c>
      <c r="BB40" s="53">
        <v>91.719905892282895</v>
      </c>
      <c r="BC40" s="54" t="s">
        <v>1888</v>
      </c>
      <c r="BD40" s="29">
        <v>3</v>
      </c>
      <c r="BE40" s="55"/>
      <c r="BF40" s="55"/>
      <c r="BG40" s="55"/>
      <c r="BH40" s="55"/>
      <c r="BI40" s="190" t="s">
        <v>1889</v>
      </c>
      <c r="BJ40" s="69" t="s">
        <v>527</v>
      </c>
      <c r="BK40" s="68" t="s">
        <v>1336</v>
      </c>
      <c r="BL40" s="68" t="s">
        <v>1890</v>
      </c>
      <c r="BM40" s="68" t="s">
        <v>1891</v>
      </c>
      <c r="BN40" s="68"/>
      <c r="BO40" s="17"/>
      <c r="BP40" s="29">
        <v>130</v>
      </c>
      <c r="BQ40" s="29">
        <v>0</v>
      </c>
      <c r="BR40" s="56">
        <v>97.75</v>
      </c>
      <c r="BS40" s="76" t="s">
        <v>108</v>
      </c>
      <c r="BT40" s="26"/>
      <c r="BU40" s="26"/>
      <c r="BV40" s="26"/>
      <c r="BW40" s="26"/>
      <c r="BX40" s="17"/>
      <c r="BY40" s="17"/>
      <c r="BZ40" s="49" t="str">
        <f>IF(AND(S40&gt;=3,AND(OR(AND(I40&lt;=7,I40-K40&gt;=3),AND(K40&lt;=7,K40-M40&gt;=3)),N40&lt;=4)),6,IF(S40&gt;=3,"3T",IF(AND(OR(AND(I40&lt;=7,I40-K40&gt;=3),AND(K40&lt;=7,K40-M40&gt;=3)),N40&lt;=4),"3P","")))</f>
        <v>3P</v>
      </c>
    </row>
    <row r="41" spans="1:78" ht="15.95" customHeight="1" x14ac:dyDescent="0.25">
      <c r="A41" s="162"/>
      <c r="B41" s="155"/>
      <c r="C41" s="155"/>
      <c r="D41" s="155"/>
      <c r="E41" s="155"/>
      <c r="F41" s="155"/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55"/>
      <c r="AA41" s="155"/>
      <c r="AB41" s="155"/>
      <c r="AC41" s="155"/>
      <c r="AD41" s="155"/>
      <c r="AE41" s="155"/>
      <c r="AF41" s="155"/>
      <c r="AG41" s="155"/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55"/>
      <c r="BD41" s="155"/>
      <c r="BE41" s="155"/>
      <c r="BF41" s="155"/>
      <c r="BG41" s="155"/>
      <c r="BH41" s="155"/>
      <c r="BI41" s="155"/>
      <c r="BJ41" s="155"/>
      <c r="BK41" s="155"/>
      <c r="BL41" s="155"/>
      <c r="BM41" s="155"/>
      <c r="BN41" s="155"/>
      <c r="BO41" s="155"/>
      <c r="BP41" s="155"/>
      <c r="BQ41" s="155"/>
      <c r="BR41" s="155"/>
      <c r="BS41" s="155"/>
      <c r="BT41" s="155"/>
      <c r="BU41" s="155"/>
      <c r="BV41" s="155"/>
      <c r="BW41" s="155"/>
      <c r="BX41" s="155"/>
      <c r="BY41" s="17"/>
      <c r="BZ41" s="49"/>
    </row>
    <row r="42" spans="1:78" ht="46.5" x14ac:dyDescent="0.25">
      <c r="A42" s="26" t="s">
        <v>1876</v>
      </c>
      <c r="B42" s="26" t="s">
        <v>368</v>
      </c>
      <c r="C42" s="27" t="s">
        <v>165</v>
      </c>
      <c r="D42" s="28"/>
      <c r="E42" s="28"/>
      <c r="F42" s="29">
        <v>1400</v>
      </c>
      <c r="G42" s="30">
        <v>13</v>
      </c>
      <c r="H42" s="31" t="s">
        <v>78</v>
      </c>
      <c r="I42" s="59">
        <v>13</v>
      </c>
      <c r="J42" s="33">
        <v>8</v>
      </c>
      <c r="K42" s="59">
        <v>12</v>
      </c>
      <c r="L42" s="33">
        <v>8</v>
      </c>
      <c r="M42" s="59">
        <v>10</v>
      </c>
      <c r="N42" s="33">
        <v>8</v>
      </c>
      <c r="O42" s="29">
        <v>-1.8500000000000201</v>
      </c>
      <c r="P42" s="29">
        <v>-1.9642857142857</v>
      </c>
      <c r="Q42" s="35">
        <v>84.247901110430206</v>
      </c>
      <c r="R42" s="35">
        <v>-1.47604944478488</v>
      </c>
      <c r="S42" s="37">
        <v>0</v>
      </c>
      <c r="T42" s="38">
        <v>0</v>
      </c>
      <c r="U42" s="29">
        <v>2.0999999999999899</v>
      </c>
      <c r="V42" s="29">
        <v>2.0999999999999899</v>
      </c>
      <c r="W42" s="39" t="s">
        <v>79</v>
      </c>
      <c r="X42" s="40">
        <v>56</v>
      </c>
      <c r="Y42" s="29">
        <v>132</v>
      </c>
      <c r="Z42" s="87">
        <v>35</v>
      </c>
      <c r="AA42" s="26" t="s">
        <v>57</v>
      </c>
      <c r="AB42" s="41" t="s">
        <v>58</v>
      </c>
      <c r="AC42" s="42" t="str">
        <f>"" &amp; IF(AND(S42&lt;=-1.5,NOT(ISBLANK(AQ42))),"Z","")</f>
        <v/>
      </c>
      <c r="AD42" s="43" t="str">
        <f>IF(AND(ISNUMBER(BD42),VALUE(BD42)&gt;=3,VALUE(T42)&gt;=-0.5),IF(AND(VALUE(Q42)&gt;=94,VALUE(Q42)&lt;444), IF(VALUE(P42)&gt;=2,"***","**"),"*"),"")</f>
        <v/>
      </c>
      <c r="AE42" s="44"/>
      <c r="AF42" s="45"/>
      <c r="AG42" s="46" t="str">
        <f>IF(OR(F42&lt;1401,F42&gt;=1600),IF(AND(OR(AB42="*",AB42="***",AB42="E*",AB42="E***"),P42&gt;=2,T42&gt;-2.1),IF(AND(ISNUMBER(BD42),VALUE(BD42)&gt;2),"**","*"),""),"")</f>
        <v/>
      </c>
      <c r="AH42" s="30">
        <v>13</v>
      </c>
      <c r="AI42" s="47">
        <v>56</v>
      </c>
      <c r="AJ42" s="48" t="str">
        <f>IF(AND(S42&gt;=2,T42&gt;=0),IF(AND(ISNUMBER(BD42),VALUE(BD42)&gt;=3),IF(LEN(AQ42)&gt;0,"***","**"),"*"),"")</f>
        <v/>
      </c>
      <c r="AK42" s="42" t="str">
        <f>IF(AND(S42&gt;=3,AND(OR(AND(I42&lt;=7,I42-K42&gt;=3),AND(K42&lt;=7,K42-M42&gt;=3)),N42&lt;=4)),6,IF(S42&gt;=3,"3T",IF(AND(OR(AND(I42&lt;=7,I42-K42&gt;=3),AND(K42&lt;=7,K42-M42&gt;=3)),N42&lt;=4),"3P","")))</f>
        <v/>
      </c>
      <c r="AL42" s="46" t="str">
        <f>IF(OR(K42-M42&gt;=5,T42&gt;4.9,AND(K42-M42&gt;=1,T42&gt;5)),IF(P42&lt;-3,"***",IF(P42&lt;0,"**","*")),"")</f>
        <v/>
      </c>
      <c r="AM42" s="40">
        <v>56</v>
      </c>
      <c r="AN42" s="49" t="str">
        <f>CONCATENATE(IF(AND(OR(M42=1,M42=2,M42=3,M42=4),Q42&gt;=97.5),"G",IF(OR(AND(N42&lt;=3,M42&lt;8,T42&gt;-1.6,Q42&gt;=95,Q42&lt;300),AND(OR(M42=1,M42=2,M42=3),Q42&lt;97.5)),"GR","")),"*")</f>
        <v>*</v>
      </c>
      <c r="AO42" s="82">
        <v>1</v>
      </c>
      <c r="AP42" s="28"/>
      <c r="AQ42" s="28"/>
      <c r="AR42" s="28"/>
      <c r="AS42" s="28"/>
      <c r="AT42" s="50" t="str">
        <f>IF(LEN(AN42)&gt;0,IF(AL42="**","$",IF(AL42="***",IF(LEN(AQ42)&gt;0,"$$$","$$"), "")), "")</f>
        <v/>
      </c>
      <c r="AU42" s="48" t="str">
        <f>CONCATENATE(IF(LEN(AN42)&gt;0,IF(AND(AD42="**",AB42="*"),IF(LEN(AQ42)&gt;0,"$$$","$$"),IF(AJ42="***","$$$",IF(AND(AJ42="**",AB42="*"),"$$",IF(AND(OR(AD42="**",AD42="***"),LEN(AQ42)&gt;0),"$$","")))),IF(AND(OR(AD42="**",AD42="***"),LEN(AQ42)&gt;0),"$$","")),IF(AND(T42&lt;2,AQ42="#"),"#",""))</f>
        <v/>
      </c>
      <c r="AV42" s="48" t="str">
        <f>IF(LEN(AN42)&gt;0,IF(AG42="**","$$",IF(AG42="***","$$$",IF(AD42="***",IF(OR(AB42="***",LEN(AQ42)&gt;0),"$$$",""),""))),"")</f>
        <v/>
      </c>
      <c r="AW42" s="26" t="s">
        <v>78</v>
      </c>
      <c r="AX42" s="51">
        <v>15</v>
      </c>
      <c r="AY42" s="79">
        <v>1004</v>
      </c>
      <c r="AZ42" s="24" t="s">
        <v>1184</v>
      </c>
      <c r="BA42" s="29">
        <v>74.047901110430203</v>
      </c>
      <c r="BB42" s="53">
        <v>77.5145677770969</v>
      </c>
      <c r="BC42" s="54" t="s">
        <v>598</v>
      </c>
      <c r="BD42" s="29">
        <v>2</v>
      </c>
      <c r="BE42" s="55"/>
      <c r="BF42" s="55"/>
      <c r="BG42" s="55"/>
      <c r="BH42" s="55"/>
      <c r="BI42" s="190" t="s">
        <v>1253</v>
      </c>
      <c r="BJ42" s="68" t="s">
        <v>115</v>
      </c>
      <c r="BK42" s="68" t="s">
        <v>1254</v>
      </c>
      <c r="BL42" s="68" t="s">
        <v>532</v>
      </c>
      <c r="BM42" s="68" t="s">
        <v>113</v>
      </c>
      <c r="BN42" s="68" t="s">
        <v>334</v>
      </c>
      <c r="BO42" s="17"/>
      <c r="BP42" s="29">
        <v>132</v>
      </c>
      <c r="BQ42" s="82">
        <v>1</v>
      </c>
      <c r="BR42" s="56">
        <v>92.3</v>
      </c>
      <c r="BS42" s="76" t="s">
        <v>126</v>
      </c>
      <c r="BT42" s="26"/>
      <c r="BU42" s="26"/>
      <c r="BV42" s="26"/>
      <c r="BW42" s="26" t="s">
        <v>79</v>
      </c>
      <c r="BX42" s="17"/>
      <c r="BY42" s="17"/>
      <c r="BZ42" s="49" t="str">
        <f>IF(AND(S42&gt;=3,AND(OR(AND(I42&lt;=7,I42-K42&gt;=3),AND(K42&lt;=7,K42-M42&gt;=3)),N42&lt;=4)),6,IF(S42&gt;=3,"3T",IF(AND(OR(AND(I42&lt;=7,I42-K42&gt;=3),AND(K42&lt;=7,K42-M42&gt;=3)),N42&lt;=4),"3P","")))</f>
        <v/>
      </c>
    </row>
    <row r="43" spans="1:78" ht="18" customHeight="1" x14ac:dyDescent="0.25">
      <c r="A43" s="162"/>
      <c r="B43" s="155"/>
      <c r="C43" s="155"/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  <c r="AA43" s="155"/>
      <c r="AB43" s="155"/>
      <c r="AC43" s="155"/>
      <c r="AD43" s="155"/>
      <c r="AE43" s="155"/>
      <c r="AF43" s="155"/>
      <c r="AG43" s="155"/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55"/>
      <c r="BD43" s="155"/>
      <c r="BE43" s="155"/>
      <c r="BF43" s="155"/>
      <c r="BG43" s="155"/>
      <c r="BH43" s="155"/>
      <c r="BI43" s="155"/>
      <c r="BJ43" s="155"/>
      <c r="BK43" s="155"/>
      <c r="BL43" s="155"/>
      <c r="BM43" s="155"/>
      <c r="BN43" s="155"/>
      <c r="BO43" s="155"/>
      <c r="BP43" s="155"/>
      <c r="BQ43" s="155"/>
      <c r="BR43" s="155"/>
      <c r="BS43" s="155"/>
      <c r="BT43" s="155"/>
      <c r="BU43" s="155"/>
      <c r="BV43" s="155"/>
      <c r="BW43" s="155"/>
      <c r="BX43" s="155"/>
      <c r="BY43" s="17"/>
      <c r="BZ43" s="49"/>
    </row>
    <row r="44" spans="1:78" ht="46.5" x14ac:dyDescent="0.25">
      <c r="A44" s="26" t="s">
        <v>1876</v>
      </c>
      <c r="B44" s="26" t="s">
        <v>490</v>
      </c>
      <c r="C44" s="106" t="s">
        <v>219</v>
      </c>
      <c r="D44" s="28"/>
      <c r="E44" s="28"/>
      <c r="F44" s="29">
        <v>1650</v>
      </c>
      <c r="G44" s="30">
        <v>4</v>
      </c>
      <c r="H44" s="31" t="s">
        <v>6</v>
      </c>
      <c r="I44" s="32">
        <v>4</v>
      </c>
      <c r="J44" s="33">
        <v>2</v>
      </c>
      <c r="K44" s="32">
        <v>6</v>
      </c>
      <c r="L44" s="33">
        <v>4</v>
      </c>
      <c r="M44" s="32">
        <v>5</v>
      </c>
      <c r="N44" s="33">
        <v>3</v>
      </c>
      <c r="O44" s="29">
        <v>-1.95</v>
      </c>
      <c r="P44" s="60">
        <v>-2.8199999999999799</v>
      </c>
      <c r="Q44" s="35">
        <v>93.083460962438494</v>
      </c>
      <c r="R44" s="35">
        <v>-1.1082695187807401</v>
      </c>
      <c r="S44" s="37">
        <v>-2</v>
      </c>
      <c r="T44" s="38">
        <v>1.5</v>
      </c>
      <c r="U44" s="29">
        <v>9.9999999999997896E-2</v>
      </c>
      <c r="V44" s="60">
        <v>1.35</v>
      </c>
      <c r="W44" s="39"/>
      <c r="X44" s="40">
        <v>56</v>
      </c>
      <c r="Y44" s="29">
        <v>132</v>
      </c>
      <c r="Z44" s="87">
        <v>45</v>
      </c>
      <c r="AA44" s="26" t="s">
        <v>64</v>
      </c>
      <c r="AB44" s="41" t="s">
        <v>58</v>
      </c>
      <c r="AC44" s="42" t="str">
        <f>"i" &amp; IF(AND(S44&lt;=-1.5,NOT(ISBLANK(AQ44))),"Z","")</f>
        <v>iZ</v>
      </c>
      <c r="AD44" s="43" t="str">
        <f>IF(AND(ISNUMBER(BD44),VALUE(BD44)&gt;=3,VALUE(T44)&gt;=-0.5),IF(AND(VALUE(Q44)&gt;=94,VALUE(Q44)&lt;444), IF(VALUE(P44)&gt;=2,"***","**"),"*"),"")</f>
        <v/>
      </c>
      <c r="AE44" s="44"/>
      <c r="AF44" s="45"/>
      <c r="AG44" s="46" t="str">
        <f>IF(OR(F44&lt;1401,F44&gt;=1600),IF(AND(OR(AB44="*",AB44="***",AB44="E*",AB44="E***"),P44&gt;=2,T44&gt;-2.1),IF(AND(ISNUMBER(BD44),VALUE(BD44)&gt;2),"**","*"),""),"")</f>
        <v/>
      </c>
      <c r="AH44" s="30">
        <v>4</v>
      </c>
      <c r="AI44" s="47">
        <v>56</v>
      </c>
      <c r="AJ44" s="48" t="str">
        <f>IF(AND(S44&gt;=2,T44&gt;=0),IF(AND(ISNUMBER(BD44),VALUE(BD44)&gt;=3),IF(LEN(AQ44)&gt;0,"***","**"),"*"),"")</f>
        <v/>
      </c>
      <c r="AK44" s="42" t="str">
        <f>IF(AND(S44&gt;=3,AND(OR(AND(I44&lt;=7,I44-K44&gt;=3),AND(K44&lt;=7,K44-M44&gt;=3)),N44&lt;=4)),6,IF(S44&gt;=3,"3T",IF(AND(OR(AND(I44&lt;=7,I44-K44&gt;=3),AND(K44&lt;=7,K44-M44&gt;=3)),N44&lt;=4),"3P","")))</f>
        <v/>
      </c>
      <c r="AL44" s="46" t="str">
        <f>IF(OR(K44-M44&gt;=5,T44&gt;4.9,AND(K44-M44&gt;=1,T44&gt;5)),IF(P44&lt;-3,"***",IF(P44&lt;0,"**","*")),"")</f>
        <v/>
      </c>
      <c r="AM44" s="40">
        <v>56</v>
      </c>
      <c r="AN44" s="49" t="str">
        <f>CONCATENATE(IF(AND(OR(M44=1,M44=2,M44=3,M44=4),Q44&gt;=97.5),"G",IF(OR(AND(N44&lt;=3,M44&lt;8,T44&gt;-1.6,Q44&gt;=95,Q44&lt;300),AND(OR(M44=1,M44=2,M44=3),Q44&lt;97.5)),"GR","")),"*")</f>
        <v>*</v>
      </c>
      <c r="AO44" s="29">
        <v>0</v>
      </c>
      <c r="AP44" s="28"/>
      <c r="AQ44" s="28" t="s">
        <v>33</v>
      </c>
      <c r="AR44" s="28"/>
      <c r="AS44" s="28"/>
      <c r="AT44" s="50" t="str">
        <f>IF(LEN(AN44)&gt;0,IF(AL44="**","$",IF(AL44="***",IF(LEN(AQ44)&gt;0,"$$$","$$"), "")), "")</f>
        <v/>
      </c>
      <c r="AU44" s="48" t="str">
        <f>CONCATENATE(IF(LEN(AN44)&gt;0,IF(AND(AD44="**",AB44="*"),IF(LEN(AQ44)&gt;0,"$$$","$$"),IF(AJ44="***","$$$",IF(AND(AJ44="**",AB44="*"),"$$",IF(AND(OR(AD44="**",AD44="***"),LEN(AQ44)&gt;0),"$$","")))),IF(AND(OR(AD44="**",AD44="***"),LEN(AQ44)&gt;0),"$$","")),IF(AND(T44&lt;2,AQ44="#"),"#",""))</f>
        <v>#</v>
      </c>
      <c r="AV44" s="48" t="str">
        <f>IF(LEN(AN44)&gt;0,IF(AG44="**","$$",IF(AG44="***","$$$",IF(AD44="***",IF(OR(AB44="***",LEN(AQ44)&gt;0),"$$$",""),""))),"")</f>
        <v/>
      </c>
      <c r="AW44" s="26" t="s">
        <v>6</v>
      </c>
      <c r="AX44" s="51">
        <v>9.3000000000000007</v>
      </c>
      <c r="AY44" s="52">
        <v>995</v>
      </c>
      <c r="AZ44" s="24" t="s">
        <v>1184</v>
      </c>
      <c r="BA44" s="29">
        <v>84.783460962438497</v>
      </c>
      <c r="BB44" s="53">
        <v>88.207460962438503</v>
      </c>
      <c r="BC44" s="54" t="s">
        <v>1892</v>
      </c>
      <c r="BD44" s="29">
        <v>2</v>
      </c>
      <c r="BE44" s="55"/>
      <c r="BF44" s="55"/>
      <c r="BG44" s="55"/>
      <c r="BH44" s="55"/>
      <c r="BI44" s="190" t="s">
        <v>1893</v>
      </c>
      <c r="BJ44" s="68" t="s">
        <v>493</v>
      </c>
      <c r="BK44" s="68" t="s">
        <v>275</v>
      </c>
      <c r="BL44" s="68" t="s">
        <v>163</v>
      </c>
      <c r="BM44" s="68" t="s">
        <v>273</v>
      </c>
      <c r="BN44" s="68"/>
      <c r="BO44" s="17"/>
      <c r="BP44" s="29">
        <v>132</v>
      </c>
      <c r="BQ44" s="29">
        <v>0</v>
      </c>
      <c r="BR44" s="56">
        <v>95.75</v>
      </c>
      <c r="BS44" s="57" t="s">
        <v>223</v>
      </c>
      <c r="BT44" s="26"/>
      <c r="BU44" s="26"/>
      <c r="BV44" s="26"/>
      <c r="BW44" s="26"/>
      <c r="BX44" s="17"/>
      <c r="BY44" s="17"/>
      <c r="BZ44" s="49" t="str">
        <f>IF(AND(S44&gt;=3,AND(OR(AND(I44&lt;=7,I44-K44&gt;=3),AND(K44&lt;=7,K44-M44&gt;=3)),N44&lt;=4)),6,IF(S44&gt;=3,"3T",IF(AND(OR(AND(I44&lt;=7,I44-K44&gt;=3),AND(K44&lt;=7,K44-M44&gt;=3)),N44&lt;=4),"3P","")))</f>
        <v/>
      </c>
    </row>
    <row r="45" spans="1:78" ht="18" customHeight="1" x14ac:dyDescent="0.25">
      <c r="A45" s="162"/>
      <c r="B45" s="155"/>
      <c r="C45" s="155"/>
      <c r="D45" s="155"/>
      <c r="E45" s="155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D45" s="155"/>
      <c r="AE45" s="155"/>
      <c r="AF45" s="155"/>
      <c r="AG45" s="155"/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  <c r="AT45" s="155"/>
      <c r="AU45" s="155"/>
      <c r="AV45" s="155"/>
      <c r="AW45" s="155"/>
      <c r="AX45" s="155"/>
      <c r="AY45" s="155"/>
      <c r="AZ45" s="155"/>
      <c r="BA45" s="155"/>
      <c r="BB45" s="155"/>
      <c r="BC45" s="155"/>
      <c r="BD45" s="155"/>
      <c r="BE45" s="155"/>
      <c r="BF45" s="155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7"/>
      <c r="BZ45" s="49"/>
    </row>
    <row r="46" spans="1:78" ht="46.5" x14ac:dyDescent="0.25">
      <c r="A46" s="26" t="s">
        <v>1876</v>
      </c>
      <c r="B46" s="26" t="s">
        <v>191</v>
      </c>
      <c r="C46" s="27" t="s">
        <v>63</v>
      </c>
      <c r="D46" s="28"/>
      <c r="E46" s="28"/>
      <c r="F46" s="58">
        <v>1600</v>
      </c>
      <c r="G46" s="80">
        <v>10</v>
      </c>
      <c r="H46" s="31" t="s">
        <v>6</v>
      </c>
      <c r="I46" s="59">
        <v>13</v>
      </c>
      <c r="J46" s="33">
        <v>6</v>
      </c>
      <c r="K46" s="59">
        <v>11</v>
      </c>
      <c r="L46" s="33">
        <v>5</v>
      </c>
      <c r="M46" s="59">
        <v>3</v>
      </c>
      <c r="N46" s="33">
        <v>2</v>
      </c>
      <c r="O46" s="29">
        <v>3.95</v>
      </c>
      <c r="P46" s="29">
        <v>0</v>
      </c>
      <c r="Q46" s="35">
        <v>444</v>
      </c>
      <c r="R46" s="35">
        <v>172</v>
      </c>
      <c r="S46" s="37">
        <v>2</v>
      </c>
      <c r="T46" s="38">
        <v>3.25</v>
      </c>
      <c r="U46" s="29">
        <v>-2.85</v>
      </c>
      <c r="V46" s="29">
        <v>-0.149999999999988</v>
      </c>
      <c r="W46" s="39"/>
      <c r="X46" s="40">
        <v>56</v>
      </c>
      <c r="Y46" s="72">
        <v>132</v>
      </c>
      <c r="Z46" s="87">
        <v>46</v>
      </c>
      <c r="AA46" s="26" t="s">
        <v>57</v>
      </c>
      <c r="AB46" s="41" t="s">
        <v>58</v>
      </c>
      <c r="AC46" s="42" t="str">
        <f>"" &amp; IF(AND(S46&lt;=-1.5,NOT(ISBLANK(AQ46))),"Z","")</f>
        <v/>
      </c>
      <c r="AD46" s="43" t="str">
        <f>IF(AND(ISNUMBER(BD46),VALUE(BD46)&gt;=3,VALUE(T46)&gt;=-0.5),IF(AND(VALUE(Q46)&gt;=94,VALUE(Q46)&lt;444), IF(VALUE(P46)&gt;=2,"***","**"),"*"),"")</f>
        <v>*</v>
      </c>
      <c r="AE46" s="48" t="str">
        <f>IF(AND(BD46&gt;2,OR(ISNUMBER(SEARCH("P",AA46)),ISNUMBER(SEARCH("EP",AA46)),ISNUMBER(SEARCH("E",AA46)))),"WP@",IF(BD46&gt;2,"W@",IF(OR(ISNUMBER(SEARCH("P",AA46)),ISNUMBER(SEARCH("EP",AA46)),ISNUMBER(SEARCH("E",AA46))),"P@","@")))</f>
        <v>W@</v>
      </c>
      <c r="AF46" s="45"/>
      <c r="AG46" s="46" t="str">
        <f>IF(OR(F46&lt;1401,F46&gt;=1600),IF(AND(OR(AB46="*",AB46="***",AB46="E*",AB46="E***"),P46&gt;=2,T46&gt;-2.1),IF(AND(ISNUMBER(BD46),VALUE(BD46)&gt;2),"**","*"),""),"")</f>
        <v/>
      </c>
      <c r="AH46" s="30">
        <v>10</v>
      </c>
      <c r="AI46" s="47">
        <v>56</v>
      </c>
      <c r="AJ46" s="48" t="str">
        <f>IF(AND(S46&gt;=2,T46&gt;=0),IF(AND(ISNUMBER(BD46),VALUE(BD46)&gt;=3),IF(LEN(AQ46)&gt;0,"***","**"),"*"),"")</f>
        <v>**</v>
      </c>
      <c r="AK46" s="42" t="str">
        <f>IF(AND(S46&gt;=3,AND(OR(AND(I46&lt;=7,I46-K46&gt;=3),AND(K46&lt;=7,K46-M46&gt;=3)),N46&lt;=4)),6,IF(S46&gt;=3,"3T",IF(AND(OR(AND(I46&lt;=7,I46-K46&gt;=3),AND(K46&lt;=7,K46-M46&gt;=3)),N46&lt;=4),"3P","")))</f>
        <v/>
      </c>
      <c r="AL46" s="46" t="str">
        <f>IF(OR(K46-M46&gt;=5,T46&gt;4.9,AND(K46-M46&gt;=1,T46&gt;5)),IF(P46&lt;-3,"***",IF(P46&lt;0,"**","*")),"")</f>
        <v>*</v>
      </c>
      <c r="AM46" s="40">
        <v>56</v>
      </c>
      <c r="AN46" s="81" t="str">
        <f>IF(AND(OR(M46=1,M46=2,M46=3,M46=4),Q46&gt;=97.5),"G",IF(OR(AND(N46&lt;=3,M46&lt;8,T46&gt;-1.6,Q46&gt;=95,Q46&lt;300),AND(OR(M46=1,M46=2,M46=3),Q46&lt;97.5)),"GR",""))</f>
        <v>G</v>
      </c>
      <c r="AO46" s="29">
        <v>0</v>
      </c>
      <c r="AP46" s="28"/>
      <c r="AQ46" s="28"/>
      <c r="AR46" s="28"/>
      <c r="AS46" s="28"/>
      <c r="AT46" s="50" t="str">
        <f>IF(LEN(AN46)&gt;0,IF(AL46="**","$",IF(AL46="***",IF(LEN(AQ46)&gt;0,"$$$","$$"), "")), "")</f>
        <v/>
      </c>
      <c r="AU46" s="48" t="str">
        <f>CONCATENATE(IF(LEN(AN46)&gt;0,IF(AND(AD46="**",AB46="*"),IF(LEN(AQ46)&gt;0,"$$$","$$"),IF(AJ46="***","$$$",IF(AND(AJ46="**",AB46="*"),"$$",IF(AND(OR(AD46="**",AD46="***"),LEN(AQ46)&gt;0),"$$","")))),IF(AND(OR(AD46="**",AD46="***"),LEN(AQ46)&gt;0),"$$","")),IF(AND(T46&lt;2,AQ46="#"),"#",""))</f>
        <v/>
      </c>
      <c r="AV46" s="48" t="str">
        <f>IF(LEN(AN46)&gt;0,IF(AG46="**","$$",IF(AG46="***","$$$",IF(AD46="***",IF(OR(AB46="***",LEN(AQ46)&gt;0),"$$$",""),""))),"")</f>
        <v/>
      </c>
      <c r="AW46" s="26" t="s">
        <v>6</v>
      </c>
      <c r="AX46" s="64">
        <v>29</v>
      </c>
      <c r="AY46" s="52">
        <v>995</v>
      </c>
      <c r="AZ46" s="24" t="s">
        <v>1894</v>
      </c>
      <c r="BA46" s="29">
        <v>79.5</v>
      </c>
      <c r="BB46" s="66">
        <v>80.8333333333333</v>
      </c>
      <c r="BC46" s="54" t="s">
        <v>1895</v>
      </c>
      <c r="BD46" s="29">
        <v>4</v>
      </c>
      <c r="BE46" s="100">
        <v>25</v>
      </c>
      <c r="BF46" s="55"/>
      <c r="BG46" s="102">
        <v>24</v>
      </c>
      <c r="BH46" s="55"/>
      <c r="BI46" s="190" t="s">
        <v>848</v>
      </c>
      <c r="BJ46" s="68" t="s">
        <v>612</v>
      </c>
      <c r="BK46" s="68" t="s">
        <v>613</v>
      </c>
      <c r="BL46" s="68" t="s">
        <v>614</v>
      </c>
      <c r="BM46" s="68" t="s">
        <v>615</v>
      </c>
      <c r="BN46" s="68"/>
      <c r="BO46" s="17"/>
      <c r="BP46" s="29">
        <v>132</v>
      </c>
      <c r="BQ46" s="29">
        <v>0</v>
      </c>
      <c r="BR46" s="56">
        <v>98.25</v>
      </c>
      <c r="BS46" s="76" t="s">
        <v>432</v>
      </c>
      <c r="BT46" s="26"/>
      <c r="BU46" s="26"/>
      <c r="BV46" s="49" t="str">
        <f>IF(AND(BD46&gt;2,OR(ISNUMBER(SEARCH("P",AA46)),ISNUMBER(SEARCH("EP",AA46)),ISNUMBER(SEARCH("E",AA46)))),"WP@",IF(BD46&gt;2,"W@",IF(OR(ISNUMBER(SEARCH("P",AA46)),ISNUMBER(SEARCH("EP",AA46)),ISNUMBER(SEARCH("E",AA46))),"P@","@")))</f>
        <v>W@</v>
      </c>
      <c r="BW46" s="26"/>
      <c r="BX46" s="17"/>
      <c r="BY46" s="17"/>
      <c r="BZ46" s="49" t="str">
        <f>IF(AND(S46&gt;=3,AND(OR(AND(I46&lt;=7,I46-K46&gt;=3),AND(K46&lt;=7,K46-M46&gt;=3)),N46&lt;=4)),6,IF(S46&gt;=3,"3T",IF(AND(OR(AND(I46&lt;=7,I46-K46&gt;=3),AND(K46&lt;=7,K46-M46&gt;=3)),N46&lt;=4),"3P","")))</f>
        <v/>
      </c>
    </row>
    <row r="47" spans="1:78" ht="15.95" customHeight="1" x14ac:dyDescent="0.25">
      <c r="A47" s="162"/>
      <c r="B47" s="155"/>
      <c r="C47" s="155"/>
      <c r="D47" s="155"/>
      <c r="E47" s="155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D47" s="155"/>
      <c r="AE47" s="155"/>
      <c r="AF47" s="155"/>
      <c r="AG47" s="155"/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7"/>
      <c r="BZ47" s="49"/>
    </row>
    <row r="48" spans="1:78" ht="18.75" customHeight="1" x14ac:dyDescent="0.25">
      <c r="A48" s="17"/>
      <c r="B48" s="164" t="s">
        <v>176</v>
      </c>
      <c r="C48" s="164"/>
      <c r="D48" s="17"/>
      <c r="E48" s="17"/>
      <c r="F48" s="17"/>
      <c r="G48" s="17"/>
      <c r="H48" s="17"/>
      <c r="I48" s="89" t="s">
        <v>150</v>
      </c>
      <c r="J48" s="17"/>
      <c r="K48" s="17"/>
      <c r="L48" s="17"/>
      <c r="M48" s="17"/>
      <c r="N48" s="17"/>
      <c r="O48" s="17"/>
      <c r="P48" s="17"/>
      <c r="Q48" s="165" t="s">
        <v>144</v>
      </c>
      <c r="R48" s="165"/>
      <c r="S48" s="17"/>
      <c r="T48" s="121" t="s">
        <v>361</v>
      </c>
      <c r="U48" s="17"/>
      <c r="V48" s="17"/>
      <c r="W48" s="17"/>
      <c r="X48" s="91">
        <v>56</v>
      </c>
      <c r="Y48" s="113" t="s">
        <v>201</v>
      </c>
      <c r="Z48" s="93">
        <v>35</v>
      </c>
      <c r="AA48" s="94">
        <v>1</v>
      </c>
      <c r="AB48" s="17"/>
      <c r="AC48" s="17"/>
      <c r="AD48" s="17"/>
      <c r="AE48" s="17"/>
      <c r="AF48" s="17"/>
      <c r="AG48" s="17"/>
      <c r="AH48" s="17"/>
      <c r="AI48" s="91">
        <v>56</v>
      </c>
      <c r="AJ48" s="17"/>
      <c r="AK48" s="17"/>
      <c r="AL48" s="17"/>
      <c r="AM48" s="91">
        <v>56</v>
      </c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67">
        <v>31</v>
      </c>
      <c r="AY48" s="95">
        <v>1000</v>
      </c>
      <c r="AZ48" s="17"/>
      <c r="BA48" s="17"/>
      <c r="BB48" s="17"/>
      <c r="BC48" s="17"/>
      <c r="BD48" s="17"/>
      <c r="BE48" s="17"/>
      <c r="BF48" s="17"/>
      <c r="BG48" s="17"/>
      <c r="BH48" s="17"/>
      <c r="BI48" s="187"/>
      <c r="BJ48" s="17"/>
      <c r="BK48" s="17"/>
      <c r="BL48" s="17"/>
      <c r="BM48" s="17"/>
      <c r="BN48" s="17"/>
      <c r="BO48" s="17"/>
      <c r="BP48" s="113" t="s">
        <v>201</v>
      </c>
      <c r="BQ48" s="17"/>
      <c r="BR48" s="17"/>
      <c r="BS48" s="17"/>
      <c r="BT48" s="17"/>
      <c r="BU48" s="17"/>
      <c r="BV48" s="17"/>
      <c r="BW48" s="17"/>
      <c r="BX48" s="29">
        <v>0</v>
      </c>
      <c r="BY48" s="26" t="s">
        <v>149</v>
      </c>
      <c r="BZ48" s="17"/>
    </row>
    <row r="49" spans="1:78" x14ac:dyDescent="0.25">
      <c r="A49" s="17"/>
      <c r="B49" s="164"/>
      <c r="C49" s="164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68" t="s">
        <v>1896</v>
      </c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67"/>
      <c r="AY49" s="96" t="s">
        <v>340</v>
      </c>
      <c r="AZ49" s="17"/>
      <c r="BA49" s="17"/>
      <c r="BB49" s="17"/>
      <c r="BC49" s="17"/>
      <c r="BD49" s="17"/>
      <c r="BE49" s="17"/>
      <c r="BF49" s="17"/>
      <c r="BG49" s="17"/>
      <c r="BH49" s="17"/>
      <c r="BI49" s="18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</row>
    <row r="50" spans="1:78" ht="30" customHeight="1" x14ac:dyDescent="0.25">
      <c r="A50" s="152" t="s">
        <v>1897</v>
      </c>
      <c r="B50" s="153"/>
      <c r="C50" s="153"/>
      <c r="D50" s="153"/>
      <c r="E50" s="153"/>
      <c r="F50" s="153"/>
      <c r="G50" s="153"/>
      <c r="H50" s="153"/>
      <c r="I50" s="153"/>
      <c r="J50" s="153"/>
      <c r="K50" s="153"/>
      <c r="L50" s="153"/>
      <c r="M50" s="153"/>
      <c r="N50" s="153"/>
      <c r="O50" s="153"/>
      <c r="P50" s="153"/>
      <c r="Q50" s="153"/>
      <c r="R50" s="153"/>
      <c r="S50" s="153"/>
      <c r="T50" s="153"/>
      <c r="U50" s="153"/>
      <c r="V50" s="153"/>
      <c r="W50" s="153"/>
      <c r="X50" s="153"/>
      <c r="Y50" s="153"/>
      <c r="Z50" s="153"/>
      <c r="AA50" s="153"/>
      <c r="AB50" s="153"/>
      <c r="AC50" s="153"/>
      <c r="AD50" s="153"/>
      <c r="AE50" s="153"/>
      <c r="AF50" s="153"/>
      <c r="AG50" s="153"/>
      <c r="AH50" s="153"/>
      <c r="AI50" s="153"/>
      <c r="AJ50" s="153"/>
      <c r="AK50" s="153"/>
      <c r="AL50" s="153"/>
      <c r="AM50" s="153"/>
      <c r="AN50" s="153"/>
      <c r="AO50" s="153"/>
      <c r="AP50" s="153"/>
      <c r="AQ50" s="153"/>
      <c r="AR50" s="153"/>
      <c r="AS50" s="153"/>
      <c r="AT50" s="153"/>
      <c r="AU50" s="153"/>
      <c r="AV50" s="153"/>
      <c r="AW50" s="153"/>
      <c r="AX50" s="153"/>
      <c r="AY50" s="153"/>
      <c r="AZ50" s="153"/>
      <c r="BA50" s="153"/>
      <c r="BB50" s="153"/>
      <c r="BC50" s="153"/>
      <c r="BD50" s="153"/>
      <c r="BE50" s="153"/>
      <c r="BF50" s="153"/>
      <c r="BG50" s="153"/>
      <c r="BH50" s="153"/>
      <c r="BI50" s="153"/>
      <c r="BJ50" s="153"/>
      <c r="BK50" s="153"/>
      <c r="BL50" s="153"/>
      <c r="BM50" s="153"/>
      <c r="BN50" s="153"/>
      <c r="BO50" s="153"/>
      <c r="BP50" s="153"/>
      <c r="BQ50" s="153"/>
      <c r="BR50" s="153"/>
      <c r="BS50" s="153"/>
      <c r="BT50" s="153"/>
      <c r="BU50" s="153"/>
      <c r="BV50" s="153"/>
      <c r="BW50" s="153"/>
      <c r="BX50" s="153"/>
      <c r="BY50" s="17"/>
      <c r="BZ50" s="17"/>
    </row>
    <row r="51" spans="1:78" x14ac:dyDescent="0.25">
      <c r="A51" s="18" t="s">
        <v>1</v>
      </c>
      <c r="B51" s="18" t="s">
        <v>2</v>
      </c>
      <c r="C51" s="18" t="s">
        <v>3</v>
      </c>
      <c r="D51" s="19"/>
      <c r="E51" s="19"/>
      <c r="F51" s="18" t="s">
        <v>4</v>
      </c>
      <c r="G51" s="20" t="s">
        <v>5</v>
      </c>
      <c r="H51" s="21" t="s">
        <v>6</v>
      </c>
      <c r="I51" s="154" t="s">
        <v>7</v>
      </c>
      <c r="J51" s="155"/>
      <c r="K51" s="155"/>
      <c r="L51" s="155"/>
      <c r="M51" s="155"/>
      <c r="N51" s="155"/>
      <c r="O51" s="21" t="s">
        <v>8</v>
      </c>
      <c r="P51" s="21" t="s">
        <v>9</v>
      </c>
      <c r="Q51" s="22" t="s">
        <v>10</v>
      </c>
      <c r="R51" s="22" t="s">
        <v>11</v>
      </c>
      <c r="S51" s="21" t="s">
        <v>12</v>
      </c>
      <c r="T51" s="21" t="s">
        <v>13</v>
      </c>
      <c r="U51" s="21" t="s">
        <v>14</v>
      </c>
      <c r="V51" s="21" t="s">
        <v>15</v>
      </c>
      <c r="W51" s="23" t="s">
        <v>16</v>
      </c>
      <c r="X51" s="21" t="s">
        <v>17</v>
      </c>
      <c r="Y51" s="21" t="s">
        <v>18</v>
      </c>
      <c r="Z51" s="21" t="s">
        <v>19</v>
      </c>
      <c r="AA51" s="21" t="s">
        <v>20</v>
      </c>
      <c r="AB51" s="21" t="s">
        <v>21</v>
      </c>
      <c r="AC51" s="21" t="s">
        <v>22</v>
      </c>
      <c r="AD51" s="21" t="s">
        <v>23</v>
      </c>
      <c r="AE51" s="21" t="s">
        <v>24</v>
      </c>
      <c r="AF51" s="21" t="s">
        <v>25</v>
      </c>
      <c r="AG51" s="21" t="s">
        <v>26</v>
      </c>
      <c r="AH51" s="21" t="s">
        <v>5</v>
      </c>
      <c r="AI51" s="21" t="s">
        <v>17</v>
      </c>
      <c r="AJ51" s="21" t="s">
        <v>27</v>
      </c>
      <c r="AK51" s="21" t="s">
        <v>28</v>
      </c>
      <c r="AL51" s="21" t="s">
        <v>29</v>
      </c>
      <c r="AM51" s="21" t="s">
        <v>17</v>
      </c>
      <c r="AN51" s="21" t="s">
        <v>30</v>
      </c>
      <c r="AO51" s="21" t="s">
        <v>31</v>
      </c>
      <c r="AP51" s="21" t="s">
        <v>32</v>
      </c>
      <c r="AQ51" s="21" t="s">
        <v>33</v>
      </c>
      <c r="AR51" s="21" t="s">
        <v>34</v>
      </c>
      <c r="AS51" s="21" t="s">
        <v>35</v>
      </c>
      <c r="AT51" s="21" t="s">
        <v>36</v>
      </c>
      <c r="AU51" s="21" t="s">
        <v>37</v>
      </c>
      <c r="AV51" s="21" t="s">
        <v>38</v>
      </c>
      <c r="AW51" s="21" t="s">
        <v>6</v>
      </c>
      <c r="AX51" s="21" t="s">
        <v>39</v>
      </c>
      <c r="AY51" s="21" t="s">
        <v>40</v>
      </c>
      <c r="AZ51" s="24" t="s">
        <v>41</v>
      </c>
      <c r="BA51" s="21" t="s">
        <v>42</v>
      </c>
      <c r="BB51" s="21" t="s">
        <v>43</v>
      </c>
      <c r="BC51" s="21" t="s">
        <v>44</v>
      </c>
      <c r="BD51" s="21" t="s">
        <v>45</v>
      </c>
      <c r="BE51" s="21" t="s">
        <v>46</v>
      </c>
      <c r="BF51" s="21" t="s">
        <v>47</v>
      </c>
      <c r="BG51" s="21" t="s">
        <v>48</v>
      </c>
      <c r="BH51" s="21" t="s">
        <v>49</v>
      </c>
      <c r="BI51" s="186"/>
      <c r="BJ51" s="25"/>
      <c r="BK51" s="25"/>
      <c r="BL51" s="25"/>
      <c r="BM51" s="25"/>
      <c r="BN51" s="25"/>
      <c r="BO51" s="25"/>
      <c r="BP51" s="21" t="s">
        <v>18</v>
      </c>
      <c r="BQ51" s="21" t="s">
        <v>31</v>
      </c>
      <c r="BR51" s="21" t="s">
        <v>50</v>
      </c>
      <c r="BS51" s="21" t="s">
        <v>51</v>
      </c>
      <c r="BT51" s="25"/>
      <c r="BU51" s="25"/>
      <c r="BV51" s="21" t="s">
        <v>24</v>
      </c>
      <c r="BW51" s="21" t="s">
        <v>16</v>
      </c>
      <c r="BX51" s="21" t="s">
        <v>52</v>
      </c>
      <c r="BY51" s="21" t="s">
        <v>53</v>
      </c>
      <c r="BZ51" s="21" t="s">
        <v>28</v>
      </c>
    </row>
    <row r="52" spans="1:78" ht="46.5" x14ac:dyDescent="0.25">
      <c r="A52" s="26" t="s">
        <v>1898</v>
      </c>
      <c r="B52" s="26" t="s">
        <v>236</v>
      </c>
      <c r="C52" s="27" t="s">
        <v>63</v>
      </c>
      <c r="D52" s="28"/>
      <c r="E52" s="28"/>
      <c r="F52" s="29">
        <v>1200</v>
      </c>
      <c r="G52" s="30">
        <v>6</v>
      </c>
      <c r="H52" s="31" t="s">
        <v>78</v>
      </c>
      <c r="I52" s="32">
        <v>6</v>
      </c>
      <c r="J52" s="33">
        <v>4</v>
      </c>
      <c r="K52" s="32">
        <v>6</v>
      </c>
      <c r="L52" s="33">
        <v>3</v>
      </c>
      <c r="M52" s="32">
        <v>7</v>
      </c>
      <c r="N52" s="33">
        <v>4</v>
      </c>
      <c r="O52" s="29">
        <v>-0.15000000000000599</v>
      </c>
      <c r="P52" s="29">
        <v>2.8571428571422901E-2</v>
      </c>
      <c r="Q52" s="35">
        <v>95.726221127154105</v>
      </c>
      <c r="R52" s="36">
        <v>1.41311056357701</v>
      </c>
      <c r="S52" s="37">
        <v>1</v>
      </c>
      <c r="T52" s="61">
        <v>-1.75</v>
      </c>
      <c r="U52" s="29">
        <v>2.44999999999999</v>
      </c>
      <c r="V52" s="29">
        <v>1.0999999999999901</v>
      </c>
      <c r="W52" s="39" t="s">
        <v>79</v>
      </c>
      <c r="X52" s="40">
        <v>52</v>
      </c>
      <c r="Y52" s="29">
        <v>128</v>
      </c>
      <c r="Z52" s="17"/>
      <c r="AA52" s="26" t="s">
        <v>192</v>
      </c>
      <c r="AB52" s="41" t="s">
        <v>65</v>
      </c>
      <c r="AC52" s="42" t="str">
        <f>"" &amp; IF(AND(S52&lt;=-1.5,NOT(ISBLANK(AQ52))),"Z","")</f>
        <v/>
      </c>
      <c r="AD52" s="43" t="str">
        <f>IF(AND(ISNUMBER(BD52),VALUE(BD52)&gt;=3,VALUE(T52)&gt;=-0.5),IF(AND(VALUE(Q52)&gt;=94,VALUE(Q52)&lt;444), IF(VALUE(P52)&gt;=2,"***","**"),"*"),"")</f>
        <v/>
      </c>
      <c r="AE52" s="44"/>
      <c r="AF52" s="45"/>
      <c r="AG52" s="63" t="str">
        <f>IF(OR(F52&lt;1401,F52&gt;=1600),IF(AND(OR(AB52="*",AB52="***",AB52="E*",AB52="E***"),P52&gt;=2,T52&gt;-2.1),IF(AND(ISNUMBER(BD52),VALUE(BD52)&gt;2),"**","*"),""),"")</f>
        <v/>
      </c>
      <c r="AH52" s="30">
        <v>6</v>
      </c>
      <c r="AI52" s="47">
        <v>52</v>
      </c>
      <c r="AJ52" s="48" t="str">
        <f>IF(AND(S52&gt;=2,T52&gt;=0),IF(AND(ISNUMBER(BD52),VALUE(BD52)&gt;=3),IF(LEN(AQ52)&gt;0,"***","**"),"*"),"")</f>
        <v/>
      </c>
      <c r="AK52" s="42" t="str">
        <f>IF(AND(S52&gt;=3,AND(OR(AND(I52&lt;=7,I52-K52&gt;=3),AND(K52&lt;=7,K52-M52&gt;=3)),N52&lt;=4)),6,IF(S52&gt;=3,"3T",IF(AND(OR(AND(I52&lt;=7,I52-K52&gt;=3),AND(K52&lt;=7,K52-M52&gt;=3)),N52&lt;=4),"3P","")))</f>
        <v/>
      </c>
      <c r="AL52" s="46" t="str">
        <f>IF(OR(K52-M52&gt;=5,T52&gt;4.9,AND(K52-M52&gt;=1,T52&gt;5)),IF(P52&lt;-3,"***",IF(P52&lt;0,"**","*")),"")</f>
        <v/>
      </c>
      <c r="AM52" s="40">
        <v>52</v>
      </c>
      <c r="AN52" s="49" t="str">
        <f>CONCATENATE(IF(AND(OR(M52=1,M52=2,M52=3,M52=4),Q52&gt;=97.5),"G",IF(OR(AND(N52&lt;=3,M52&lt;8,T52&gt;-1.6,Q52&gt;=95,Q52&lt;300),AND(OR(M52=1,M52=2,M52=3),Q52&lt;97.5)),"GR","")),"*")</f>
        <v>*</v>
      </c>
      <c r="AO52" s="29">
        <v>0</v>
      </c>
      <c r="AP52" s="28"/>
      <c r="AQ52" s="28"/>
      <c r="AR52" s="28" t="s">
        <v>34</v>
      </c>
      <c r="AS52" s="28" t="s">
        <v>168</v>
      </c>
      <c r="AT52" s="50" t="str">
        <f>IF(LEN(AN52)&gt;0,IF(AL52="**","$",IF(AL52="***",IF(LEN(AQ52)&gt;0,"$$$","$$"), "")), "")</f>
        <v/>
      </c>
      <c r="AU52" s="48" t="str">
        <f>CONCATENATE(IF(LEN(AN52)&gt;0,IF(AND(AD52="**",AB52="*"),IF(LEN(AQ52)&gt;0,"$$$","$$"),IF(AJ52="***","$$$",IF(AND(AJ52="**",AB52="*"),"$$",IF(AND(OR(AD52="**",AD52="***"),LEN(AQ52)&gt;0),"$$","")))),IF(AND(OR(AD52="**",AD52="***"),LEN(AQ52)&gt;0),"$$","")),IF(AND(T52&lt;2,AQ52="#"),"#",""))</f>
        <v/>
      </c>
      <c r="AV52" s="48" t="str">
        <f>IF(LEN(AN52)&gt;0,IF(AG52="**","$$",IF(AG52="***","$$$",IF(AD52="***",IF(OR(AB52="***",LEN(AQ52)&gt;0),"$$$",""),""))),"")</f>
        <v/>
      </c>
      <c r="AW52" s="26" t="s">
        <v>78</v>
      </c>
      <c r="AX52" s="51">
        <v>16</v>
      </c>
      <c r="AY52" s="79">
        <v>1034</v>
      </c>
      <c r="AZ52" s="24" t="s">
        <v>169</v>
      </c>
      <c r="BA52" s="29">
        <v>85.826221127154</v>
      </c>
      <c r="BB52" s="53">
        <v>84.826221127154</v>
      </c>
      <c r="BC52" s="54" t="s">
        <v>1899</v>
      </c>
      <c r="BD52" s="29">
        <v>3</v>
      </c>
      <c r="BE52" s="55"/>
      <c r="BF52" s="55"/>
      <c r="BG52" s="55"/>
      <c r="BH52" s="55"/>
      <c r="BI52" s="188" t="s">
        <v>1900</v>
      </c>
      <c r="BJ52" s="68" t="s">
        <v>830</v>
      </c>
      <c r="BK52" s="68" t="s">
        <v>576</v>
      </c>
      <c r="BL52" s="68" t="s">
        <v>1588</v>
      </c>
      <c r="BM52" s="69" t="s">
        <v>586</v>
      </c>
      <c r="BN52" s="69" t="s">
        <v>1901</v>
      </c>
      <c r="BO52" s="17"/>
      <c r="BP52" s="29">
        <v>128</v>
      </c>
      <c r="BQ52" s="29">
        <v>0</v>
      </c>
      <c r="BR52" s="56">
        <v>95.8</v>
      </c>
      <c r="BS52" s="57" t="s">
        <v>75</v>
      </c>
      <c r="BT52" s="26"/>
      <c r="BU52" s="26"/>
      <c r="BV52" s="26"/>
      <c r="BW52" s="26" t="s">
        <v>79</v>
      </c>
      <c r="BX52" s="17"/>
      <c r="BY52" s="17"/>
      <c r="BZ52" s="49" t="str">
        <f>IF(AND(S52&gt;=3,AND(OR(AND(I52&lt;=7,I52-K52&gt;=3),AND(K52&lt;=7,K52-M52&gt;=3)),N52&lt;=4)),6,IF(S52&gt;=3,"3T",IF(AND(OR(AND(I52&lt;=7,I52-K52&gt;=3),AND(K52&lt;=7,K52-M52&gt;=3)),N52&lt;=4),"3P","")))</f>
        <v/>
      </c>
    </row>
    <row r="53" spans="1:78" ht="15.95" customHeight="1" x14ac:dyDescent="0.25">
      <c r="A53" s="162"/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D53" s="155"/>
      <c r="AE53" s="155"/>
      <c r="AF53" s="155"/>
      <c r="AG53" s="155"/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7"/>
      <c r="BZ53" s="49"/>
    </row>
    <row r="54" spans="1:78" ht="46.5" x14ac:dyDescent="0.25">
      <c r="A54" s="26" t="s">
        <v>1898</v>
      </c>
      <c r="B54" s="26" t="s">
        <v>182</v>
      </c>
      <c r="C54" s="27" t="s">
        <v>56</v>
      </c>
      <c r="D54" s="28"/>
      <c r="E54" s="28"/>
      <c r="F54" s="29">
        <v>1400</v>
      </c>
      <c r="G54" s="30">
        <v>11</v>
      </c>
      <c r="H54" s="31" t="s">
        <v>78</v>
      </c>
      <c r="I54" s="59">
        <v>12</v>
      </c>
      <c r="J54" s="33">
        <v>7</v>
      </c>
      <c r="K54" s="59">
        <v>11</v>
      </c>
      <c r="L54" s="33">
        <v>5</v>
      </c>
      <c r="M54" s="59">
        <v>7</v>
      </c>
      <c r="N54" s="33">
        <v>5</v>
      </c>
      <c r="O54" s="29">
        <v>0.54999999999999705</v>
      </c>
      <c r="P54" s="34">
        <v>0.89999999999998703</v>
      </c>
      <c r="Q54" s="35">
        <v>96.2815853220023</v>
      </c>
      <c r="R54" s="36">
        <v>2.3407926610011001</v>
      </c>
      <c r="S54" s="37">
        <v>2</v>
      </c>
      <c r="T54" s="61">
        <v>-0.25</v>
      </c>
      <c r="U54" s="29">
        <v>0.94999999999998896</v>
      </c>
      <c r="V54" s="29">
        <v>0.74999999999999301</v>
      </c>
      <c r="W54" s="39"/>
      <c r="X54" s="62">
        <v>52</v>
      </c>
      <c r="Y54" s="29">
        <v>128</v>
      </c>
      <c r="Z54" s="29">
        <v>34</v>
      </c>
      <c r="AA54" s="26" t="s">
        <v>57</v>
      </c>
      <c r="AB54" s="41" t="s">
        <v>58</v>
      </c>
      <c r="AC54" s="42" t="str">
        <f>"" &amp; IF(AND(S54&lt;=-1.5,NOT(ISBLANK(AQ54))),"Z","")</f>
        <v/>
      </c>
      <c r="AD54" s="48" t="str">
        <f>IF(AND(ISNUMBER(BD54),VALUE(BD54)&gt;=3,VALUE(T54)&gt;=-0.5),IF(AND(VALUE(Q54)&gt;=94,VALUE(Q54)&lt;444), IF(VALUE(P54)&gt;=2,"***","**"),"*"),"")</f>
        <v/>
      </c>
      <c r="AE54" s="44"/>
      <c r="AF54" s="45"/>
      <c r="AG54" s="63" t="str">
        <f>IF(OR(F54&lt;1401,F54&gt;=1600),IF(AND(OR(AB54="*",AB54="***",AB54="E*",AB54="E***"),P54&gt;=2,T54&gt;-2.1),IF(AND(ISNUMBER(BD54),VALUE(BD54)&gt;2),"**","*"),""),"")</f>
        <v/>
      </c>
      <c r="AH54" s="30">
        <v>11</v>
      </c>
      <c r="AI54" s="62">
        <v>52</v>
      </c>
      <c r="AJ54" s="48" t="str">
        <f>IF(AND(S54&gt;=2,T54&gt;=0),IF(AND(ISNUMBER(BD54),VALUE(BD54)&gt;=3),IF(LEN(AQ54)&gt;0,"***","**"),"*"),"")</f>
        <v/>
      </c>
      <c r="AK54" s="42" t="str">
        <f>IF(AND(S54&gt;=3,AND(OR(AND(I54&lt;=7,I54-K54&gt;=3),AND(K54&lt;=7,K54-M54&gt;=3)),N54&lt;=4)),6,IF(S54&gt;=3,"3T",IF(AND(OR(AND(I54&lt;=7,I54-K54&gt;=3),AND(K54&lt;=7,K54-M54&gt;=3)),N54&lt;=4),"3P","")))</f>
        <v/>
      </c>
      <c r="AL54" s="63" t="str">
        <f>IF(OR(K54-M54&gt;=5,T54&gt;4.9,AND(K54-M54&gt;=1,T54&gt;5)),IF(P54&lt;-3,"***",IF(P54&lt;0,"**","*")),"")</f>
        <v/>
      </c>
      <c r="AM54" s="62">
        <v>52</v>
      </c>
      <c r="AN54" s="49" t="str">
        <f>IF(AND(OR(M54=1,M54=2,M54=3,M54=4),Q54&gt;=97.5),"G",IF(OR(AND(N54&lt;=3,M54&lt;8,T54&gt;-1.6,Q54&gt;=95,Q54&lt;300),AND(OR(M54=1,M54=2,M54=3),Q54&lt;97.5)),"GR",""))</f>
        <v/>
      </c>
      <c r="AO54" s="29">
        <v>0</v>
      </c>
      <c r="AP54" s="28"/>
      <c r="AQ54" s="28"/>
      <c r="AR54" s="28" t="s">
        <v>34</v>
      </c>
      <c r="AS54" s="28" t="s">
        <v>296</v>
      </c>
      <c r="AT54" s="50" t="str">
        <f>IF(LEN(AN54)&gt;0,IF(AL54="**","$",IF(AL54="***",IF(LEN(AQ54)&gt;0,"$$$","$$"), "")), "")</f>
        <v/>
      </c>
      <c r="AU54" s="48" t="str">
        <f>CONCATENATE(IF(LEN(AN54)&gt;0,IF(AND(AD54="**",AB54="*"),IF(LEN(AQ54)&gt;0,"$$$","$$"),IF(AJ54="***","$$$",IF(AND(AJ54="**",AB54="*"),"$$",IF(AND(OR(AD54="**",AD54="***"),LEN(AQ54)&gt;0),"$$","")))),IF(AND(OR(AD54="**",AD54="***"),LEN(AQ54)&gt;0),"$$","")),IF(AND(T54&lt;2,AQ54="#"),"#",""))</f>
        <v/>
      </c>
      <c r="AV54" s="48" t="str">
        <f>IF(LEN(AN54)&gt;0,IF(AG54="**","$$",IF(AG54="***","$$$",IF(AD54="***",IF(OR(AB54="***",LEN(AQ54)&gt;0),"$$$",""),""))),"")</f>
        <v/>
      </c>
      <c r="AW54" s="26" t="s">
        <v>78</v>
      </c>
      <c r="AX54" s="64">
        <v>30</v>
      </c>
      <c r="AY54" s="65">
        <v>1039</v>
      </c>
      <c r="AZ54" s="24" t="s">
        <v>176</v>
      </c>
      <c r="BA54" s="29">
        <v>87.181585322002206</v>
      </c>
      <c r="BB54" s="53">
        <v>85.451585322002202</v>
      </c>
      <c r="BC54" s="54" t="s">
        <v>1902</v>
      </c>
      <c r="BD54" s="29">
        <v>2</v>
      </c>
      <c r="BE54" s="55"/>
      <c r="BF54" s="55"/>
      <c r="BG54" s="55"/>
      <c r="BH54" s="55"/>
      <c r="BI54" s="190" t="s">
        <v>1609</v>
      </c>
      <c r="BJ54" s="68" t="s">
        <v>196</v>
      </c>
      <c r="BK54" s="69" t="s">
        <v>1528</v>
      </c>
      <c r="BL54" s="68" t="s">
        <v>1610</v>
      </c>
      <c r="BM54" s="68" t="s">
        <v>1611</v>
      </c>
      <c r="BN54" s="68" t="s">
        <v>1612</v>
      </c>
      <c r="BO54" s="17"/>
      <c r="BP54" s="29">
        <v>128</v>
      </c>
      <c r="BQ54" s="29">
        <v>0</v>
      </c>
      <c r="BR54" s="56">
        <v>95.7</v>
      </c>
      <c r="BS54" s="76" t="s">
        <v>432</v>
      </c>
      <c r="BT54" s="26"/>
      <c r="BU54" s="26"/>
      <c r="BV54" s="26"/>
      <c r="BW54" s="26"/>
      <c r="BX54" s="17"/>
      <c r="BY54" s="17"/>
      <c r="BZ54" s="49" t="str">
        <f>IF(AND(S54&gt;=3,AND(OR(AND(I54&lt;=7,I54-K54&gt;=3),AND(K54&lt;=7,K54-M54&gt;=3)),N54&lt;=4)),6,IF(S54&gt;=3,"3T",IF(AND(OR(AND(I54&lt;=7,I54-K54&gt;=3),AND(K54&lt;=7,K54-M54&gt;=3)),N54&lt;=4),"3P","")))</f>
        <v/>
      </c>
    </row>
    <row r="55" spans="1:78" ht="15.95" customHeight="1" x14ac:dyDescent="0.25">
      <c r="A55" s="162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7"/>
      <c r="BZ55" s="49"/>
    </row>
    <row r="56" spans="1:78" ht="46.5" x14ac:dyDescent="0.25">
      <c r="A56" s="26" t="s">
        <v>1898</v>
      </c>
      <c r="B56" s="26" t="s">
        <v>460</v>
      </c>
      <c r="C56" s="27" t="s">
        <v>417</v>
      </c>
      <c r="D56" s="28"/>
      <c r="E56" s="28"/>
      <c r="F56" s="58">
        <v>1600</v>
      </c>
      <c r="G56" s="30">
        <v>6</v>
      </c>
      <c r="H56" s="31" t="s">
        <v>6</v>
      </c>
      <c r="I56" s="32">
        <v>9</v>
      </c>
      <c r="J56" s="33">
        <v>5</v>
      </c>
      <c r="K56" s="32">
        <v>9</v>
      </c>
      <c r="L56" s="33">
        <v>2</v>
      </c>
      <c r="M56" s="32">
        <v>7</v>
      </c>
      <c r="N56" s="33">
        <v>4</v>
      </c>
      <c r="O56" s="29">
        <v>3.4</v>
      </c>
      <c r="P56" s="60">
        <v>0.224999999999973</v>
      </c>
      <c r="Q56" s="35">
        <v>91.3015544747186</v>
      </c>
      <c r="R56" s="35">
        <v>-0.69922276264073002</v>
      </c>
      <c r="S56" s="37">
        <v>3</v>
      </c>
      <c r="T56" s="61">
        <v>-2.5</v>
      </c>
      <c r="U56" s="29">
        <v>-0.19999999999999599</v>
      </c>
      <c r="V56" s="60">
        <v>-2.25</v>
      </c>
      <c r="W56" s="39" t="s">
        <v>79</v>
      </c>
      <c r="X56" s="62">
        <v>50</v>
      </c>
      <c r="Y56" s="29">
        <v>126</v>
      </c>
      <c r="Z56" s="87">
        <v>36</v>
      </c>
      <c r="AA56" s="26" t="s">
        <v>192</v>
      </c>
      <c r="AB56" s="41" t="s">
        <v>58</v>
      </c>
      <c r="AC56" s="42" t="str">
        <f>"" &amp; IF(AND(S56&lt;=-1.5,NOT(ISBLANK(AQ56))),"Z","")</f>
        <v/>
      </c>
      <c r="AD56" s="48" t="str">
        <f>IF(AND(ISNUMBER(BD56),VALUE(BD56)&gt;=3,VALUE(T56)&gt;=-0.5),IF(AND(VALUE(Q56)&gt;=94,VALUE(Q56)&lt;444), IF(VALUE(P56)&gt;=2,"***","**"),"*"),"")</f>
        <v/>
      </c>
      <c r="AE56" s="44"/>
      <c r="AF56" s="45"/>
      <c r="AG56" s="63" t="str">
        <f>IF(OR(F56&lt;1401,F56&gt;=1600),IF(AND(OR(AB56="*",AB56="***",AB56="E*",AB56="E***"),P56&gt;=2,T56&gt;-2.1),IF(AND(ISNUMBER(BD56),VALUE(BD56)&gt;2),"**","*"),""),"")</f>
        <v/>
      </c>
      <c r="AH56" s="30">
        <v>6</v>
      </c>
      <c r="AI56" s="62">
        <v>50</v>
      </c>
      <c r="AJ56" s="48" t="str">
        <f>IF(AND(S56&gt;=2,T56&gt;=0),IF(AND(ISNUMBER(BD56),VALUE(BD56)&gt;=3),IF(LEN(AQ56)&gt;0,"***","**"),"*"),"")</f>
        <v/>
      </c>
      <c r="AK56" s="42" t="str">
        <f>IF(AND(S56&gt;=3,AND(OR(AND(I56&lt;=7,I56-K56&gt;=3),AND(K56&lt;=7,K56-M56&gt;=3)),N56&lt;=4)),6,IF(S56&gt;=3,"3T",IF(AND(OR(AND(I56&lt;=7,I56-K56&gt;=3),AND(K56&lt;=7,K56-M56&gt;=3)),N56&lt;=4),"3P","")))</f>
        <v>3T</v>
      </c>
      <c r="AL56" s="63" t="str">
        <f>IF(OR(K56-M56&gt;=5,T56&gt;4.9,AND(K56-M56&gt;=1,T56&gt;5)),IF(P56&lt;-3,"***",IF(P56&lt;0,"**","*")),"")</f>
        <v/>
      </c>
      <c r="AM56" s="62">
        <v>50</v>
      </c>
      <c r="AN56" s="49" t="str">
        <f>IF(AND(OR(M56=1,M56=2,M56=3,M56=4),Q56&gt;=97.5),"G",IF(OR(AND(N56&lt;=3,M56&lt;8,T56&gt;-1.6,Q56&gt;=95,Q56&lt;300),AND(OR(M56=1,M56=2,M56=3),Q56&lt;97.5)),"GR",""))</f>
        <v/>
      </c>
      <c r="AO56" s="29">
        <v>0</v>
      </c>
      <c r="AP56" s="28"/>
      <c r="AQ56" s="28"/>
      <c r="AR56" s="28"/>
      <c r="AS56" s="28" t="s">
        <v>66</v>
      </c>
      <c r="AT56" s="50" t="str">
        <f>IF(LEN(AN56)&gt;0,IF(AL56="**","$",IF(AL56="***",IF(LEN(AQ56)&gt;0,"$$$","$$"), "")), "")</f>
        <v/>
      </c>
      <c r="AU56" s="48" t="str">
        <f>CONCATENATE(IF(LEN(AN56)&gt;0,IF(AND(AD56="**",AB56="*"),IF(LEN(AQ56)&gt;0,"$$$","$$"),IF(AJ56="***","$$$",IF(AND(AJ56="**",AB56="*"),"$$",IF(AND(OR(AD56="**",AD56="***"),LEN(AQ56)&gt;0),"$$","")))),IF(AND(OR(AD56="**",AD56="***"),LEN(AQ56)&gt;0),"$$","")),IF(AND(T56&lt;2,AQ56="#"),"#",""))</f>
        <v/>
      </c>
      <c r="AV56" s="48" t="str">
        <f>IF(LEN(AN56)&gt;0,IF(AG56="**","$$",IF(AG56="***","$$$",IF(AD56="***",IF(OR(AB56="***",LEN(AQ56)&gt;0),"$$$",""),""))),"")</f>
        <v/>
      </c>
      <c r="AW56" s="26" t="s">
        <v>6</v>
      </c>
      <c r="AX56" s="74">
        <v>14</v>
      </c>
      <c r="AY56" s="65">
        <v>1034</v>
      </c>
      <c r="AZ56" s="24" t="s">
        <v>176</v>
      </c>
      <c r="BA56" s="29">
        <v>82.601554474718498</v>
      </c>
      <c r="BB56" s="66">
        <v>79.2895544747185</v>
      </c>
      <c r="BC56" s="54" t="s">
        <v>1903</v>
      </c>
      <c r="BD56" s="29">
        <v>3</v>
      </c>
      <c r="BE56" s="55"/>
      <c r="BF56" s="55"/>
      <c r="BG56" s="55"/>
      <c r="BH56" s="55"/>
      <c r="BI56" s="188" t="s">
        <v>1328</v>
      </c>
      <c r="BJ56" s="68" t="s">
        <v>114</v>
      </c>
      <c r="BK56" s="69" t="s">
        <v>1219</v>
      </c>
      <c r="BL56" s="68" t="s">
        <v>615</v>
      </c>
      <c r="BM56" s="68" t="s">
        <v>1221</v>
      </c>
      <c r="BN56" s="69" t="s">
        <v>130</v>
      </c>
      <c r="BO56" s="17"/>
      <c r="BP56" s="29">
        <v>126</v>
      </c>
      <c r="BQ56" s="29">
        <v>0</v>
      </c>
      <c r="BR56" s="56">
        <v>98.9</v>
      </c>
      <c r="BS56" s="76" t="s">
        <v>88</v>
      </c>
      <c r="BT56" s="26"/>
      <c r="BU56" s="26"/>
      <c r="BV56" s="26"/>
      <c r="BW56" s="26" t="s">
        <v>79</v>
      </c>
      <c r="BX56" s="17"/>
      <c r="BY56" s="17"/>
      <c r="BZ56" s="49" t="str">
        <f>IF(AND(S56&gt;=3,AND(OR(AND(I56&lt;=7,I56-K56&gt;=3),AND(K56&lt;=7,K56-M56&gt;=3)),N56&lt;=4)),6,IF(S56&gt;=3,"3T",IF(AND(OR(AND(I56&lt;=7,I56-K56&gt;=3),AND(K56&lt;=7,K56-M56&gt;=3)),N56&lt;=4),"3P","")))</f>
        <v>3T</v>
      </c>
    </row>
    <row r="57" spans="1:78" ht="15.95" customHeight="1" x14ac:dyDescent="0.25">
      <c r="A57" s="162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  <c r="BR57" s="155"/>
      <c r="BS57" s="155"/>
      <c r="BT57" s="155"/>
      <c r="BU57" s="155"/>
      <c r="BV57" s="155"/>
      <c r="BW57" s="155"/>
      <c r="BX57" s="155"/>
      <c r="BY57" s="17"/>
      <c r="BZ57" s="49"/>
    </row>
    <row r="58" spans="1:78" ht="46.5" x14ac:dyDescent="0.25">
      <c r="A58" s="26" t="s">
        <v>1898</v>
      </c>
      <c r="B58" s="26" t="s">
        <v>191</v>
      </c>
      <c r="C58" s="27" t="s">
        <v>63</v>
      </c>
      <c r="D58" s="28"/>
      <c r="E58" s="28"/>
      <c r="F58" s="58">
        <v>1600</v>
      </c>
      <c r="G58" s="80">
        <v>7</v>
      </c>
      <c r="H58" s="31" t="s">
        <v>6</v>
      </c>
      <c r="I58" s="32">
        <v>9</v>
      </c>
      <c r="J58" s="33">
        <v>4</v>
      </c>
      <c r="K58" s="32">
        <v>6</v>
      </c>
      <c r="L58" s="33">
        <v>4</v>
      </c>
      <c r="M58" s="32">
        <v>1</v>
      </c>
      <c r="N58" s="33">
        <v>0</v>
      </c>
      <c r="O58" s="29">
        <v>3.95</v>
      </c>
      <c r="P58" s="29">
        <v>0</v>
      </c>
      <c r="Q58" s="35">
        <v>444</v>
      </c>
      <c r="R58" s="35">
        <v>172</v>
      </c>
      <c r="S58" s="37">
        <v>0</v>
      </c>
      <c r="T58" s="38">
        <v>3.5</v>
      </c>
      <c r="U58" s="29">
        <v>-2.85</v>
      </c>
      <c r="V58" s="29">
        <v>-4.9999999999990101E-2</v>
      </c>
      <c r="W58" s="39"/>
      <c r="X58" s="40">
        <v>48</v>
      </c>
      <c r="Y58" s="72">
        <v>124</v>
      </c>
      <c r="Z58" s="87">
        <v>35</v>
      </c>
      <c r="AA58" s="26" t="s">
        <v>80</v>
      </c>
      <c r="AB58" s="41" t="s">
        <v>101</v>
      </c>
      <c r="AC58" s="42" t="str">
        <f>"" &amp; IF(AND(S58&lt;=-1.5,NOT(ISBLANK(AQ58))),"Z","")</f>
        <v/>
      </c>
      <c r="AD58" s="43" t="str">
        <f>IF(AND(ISNUMBER(BD58),VALUE(BD58)&gt;=3,VALUE(T58)&gt;=-0.5),IF(AND(VALUE(Q58)&gt;=94,VALUE(Q58)&lt;444), IF(VALUE(P58)&gt;=2,"***","**"),"*"),"")</f>
        <v/>
      </c>
      <c r="AE58" s="48" t="str">
        <f>IF(AND(BD58&gt;2,OR(ISNUMBER(SEARCH("P",AA58)),ISNUMBER(SEARCH("EP",AA58)),ISNUMBER(SEARCH("E",AA58)))),"WP@",IF(BD58&gt;2,"W@",IF(OR(ISNUMBER(SEARCH("P",AA58)),ISNUMBER(SEARCH("EP",AA58)),ISNUMBER(SEARCH("E",AA58))),"P@","@")))</f>
        <v>@</v>
      </c>
      <c r="AF58" s="45"/>
      <c r="AG58" s="46" t="str">
        <f>IF(OR(F58&lt;1401,F58&gt;=1600),IF(AND(OR(AB58="*",AB58="***",AB58="E*",AB58="E***"),P58&gt;=2,T58&gt;-2.1),IF(AND(ISNUMBER(BD58),VALUE(BD58)&gt;2),"**","*"),""),"")</f>
        <v/>
      </c>
      <c r="AH58" s="30">
        <v>7</v>
      </c>
      <c r="AI58" s="47">
        <v>48</v>
      </c>
      <c r="AJ58" s="48" t="str">
        <f>IF(AND(S58&gt;=2,T58&gt;=0),IF(AND(ISNUMBER(BD58),VALUE(BD58)&gt;=3),IF(LEN(AQ58)&gt;0,"***","**"),"*"),"")</f>
        <v/>
      </c>
      <c r="AK58" s="42" t="str">
        <f>IF(AND(S58&gt;=3,AND(OR(AND(I58&lt;=7,I58-K58&gt;=3),AND(K58&lt;=7,K58-M58&gt;=3)),N58&lt;=4)),6,IF(S58&gt;=3,"3T",IF(AND(OR(AND(I58&lt;=7,I58-K58&gt;=3),AND(K58&lt;=7,K58-M58&gt;=3)),N58&lt;=4),"3P","")))</f>
        <v>3P</v>
      </c>
      <c r="AL58" s="46" t="str">
        <f>IF(OR(K58-M58&gt;=5,T58&gt;4.9,AND(K58-M58&gt;=1,T58&gt;5)),IF(P58&lt;-3,"***",IF(P58&lt;0,"**","*")),"")</f>
        <v>*</v>
      </c>
      <c r="AM58" s="40">
        <v>48</v>
      </c>
      <c r="AN58" s="81" t="str">
        <f>IF(AND(OR(M58=1,M58=2,M58=3,M58=4),Q58&gt;=97.5),"G",IF(OR(AND(N58&lt;=3,M58&lt;8,T58&gt;-1.6,Q58&gt;=95,Q58&lt;300),AND(OR(M58=1,M58=2,M58=3),Q58&lt;97.5)),"GR",""))</f>
        <v>G</v>
      </c>
      <c r="AO58" s="29">
        <v>0</v>
      </c>
      <c r="AP58" s="28"/>
      <c r="AQ58" s="28" t="s">
        <v>33</v>
      </c>
      <c r="AR58" s="28"/>
      <c r="AS58" s="28" t="s">
        <v>168</v>
      </c>
      <c r="AT58" s="50" t="str">
        <f>IF(LEN(AN58)&gt;0,IF(AL58="**","$",IF(AL58="***",IF(LEN(AQ58)&gt;0,"$$$","$$"), "")), "")</f>
        <v/>
      </c>
      <c r="AU58" s="48" t="str">
        <f>CONCATENATE(IF(LEN(AN58)&gt;0,IF(AND(AD58="**",AB58="*"),IF(LEN(AQ58)&gt;0,"$$$","$$"),IF(AJ58="***","$$$",IF(AND(AJ58="**",AB58="*"),"$$",IF(AND(OR(AD58="**",AD58="***"),LEN(AQ58)&gt;0),"$$","")))),IF(AND(OR(AD58="**",AD58="***"),LEN(AQ58)&gt;0),"$$","")),IF(AND(T58&lt;2,AQ58="#"),"#",""))</f>
        <v/>
      </c>
      <c r="AV58" s="48" t="str">
        <f>IF(LEN(AN58)&gt;0,IF(AG58="**","$$",IF(AG58="***","$$$",IF(AD58="***",IF(OR(AB58="***",LEN(AQ58)&gt;0),"$$$",""),""))),"")</f>
        <v/>
      </c>
      <c r="AW58" s="26" t="s">
        <v>6</v>
      </c>
      <c r="AX58" s="64">
        <v>23</v>
      </c>
      <c r="AY58" s="52">
        <v>1040</v>
      </c>
      <c r="AZ58" s="24" t="s">
        <v>176</v>
      </c>
      <c r="BA58" s="29">
        <v>83</v>
      </c>
      <c r="BB58" s="66">
        <v>78.3333333333333</v>
      </c>
      <c r="BC58" s="54" t="s">
        <v>1904</v>
      </c>
      <c r="BD58" s="29">
        <v>1</v>
      </c>
      <c r="BE58" s="100">
        <v>30</v>
      </c>
      <c r="BF58" s="101">
        <v>63.636363636363598</v>
      </c>
      <c r="BG58" s="102">
        <v>10</v>
      </c>
      <c r="BH58" s="102">
        <v>11</v>
      </c>
      <c r="BI58" s="190" t="s">
        <v>611</v>
      </c>
      <c r="BJ58" s="68" t="s">
        <v>613</v>
      </c>
      <c r="BK58" s="68" t="s">
        <v>494</v>
      </c>
      <c r="BL58" s="68" t="s">
        <v>614</v>
      </c>
      <c r="BM58" s="68" t="s">
        <v>615</v>
      </c>
      <c r="BN58" s="68"/>
      <c r="BO58" s="17"/>
      <c r="BP58" s="29">
        <v>124</v>
      </c>
      <c r="BQ58" s="29">
        <v>0</v>
      </c>
      <c r="BR58" s="56">
        <v>100.45</v>
      </c>
      <c r="BS58" s="76" t="s">
        <v>88</v>
      </c>
      <c r="BT58" s="26"/>
      <c r="BU58" s="26"/>
      <c r="BV58" s="49" t="str">
        <f>IF(AND(BD58&gt;2,OR(ISNUMBER(SEARCH("P",AA58)),ISNUMBER(SEARCH("EP",AA58)),ISNUMBER(SEARCH("E",AA58)))),"WP@",IF(BD58&gt;2,"W@",IF(OR(ISNUMBER(SEARCH("P",AA58)),ISNUMBER(SEARCH("EP",AA58)),ISNUMBER(SEARCH("E",AA58))),"P@","@")))</f>
        <v>@</v>
      </c>
      <c r="BW58" s="26"/>
      <c r="BX58" s="17"/>
      <c r="BY58" s="17"/>
      <c r="BZ58" s="49" t="str">
        <f>IF(AND(S58&gt;=3,AND(OR(AND(I58&lt;=7,I58-K58&gt;=3),AND(K58&lt;=7,K58-M58&gt;=3)),N58&lt;=4)),6,IF(S58&gt;=3,"3T",IF(AND(OR(AND(I58&lt;=7,I58-K58&gt;=3),AND(K58&lt;=7,K58-M58&gt;=3)),N58&lt;=4),"3P","")))</f>
        <v>3P</v>
      </c>
    </row>
    <row r="59" spans="1:78" ht="15.95" customHeight="1" x14ac:dyDescent="0.25">
      <c r="A59" s="162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  <c r="BR59" s="155"/>
      <c r="BS59" s="155"/>
      <c r="BT59" s="155"/>
      <c r="BU59" s="155"/>
      <c r="BV59" s="155"/>
      <c r="BW59" s="155"/>
      <c r="BX59" s="155"/>
      <c r="BY59" s="17"/>
      <c r="BZ59" s="49"/>
    </row>
    <row r="60" spans="1:78" ht="18.75" customHeight="1" x14ac:dyDescent="0.25">
      <c r="A60" s="17"/>
      <c r="B60" s="164" t="s">
        <v>176</v>
      </c>
      <c r="C60" s="164"/>
      <c r="D60" s="17"/>
      <c r="E60" s="17"/>
      <c r="F60" s="17"/>
      <c r="G60" s="17"/>
      <c r="H60" s="17"/>
      <c r="I60" s="89" t="s">
        <v>150</v>
      </c>
      <c r="J60" s="17"/>
      <c r="K60" s="17"/>
      <c r="L60" s="17"/>
      <c r="M60" s="17"/>
      <c r="N60" s="17"/>
      <c r="O60" s="17"/>
      <c r="P60" s="17"/>
      <c r="Q60" s="165" t="s">
        <v>444</v>
      </c>
      <c r="R60" s="165"/>
      <c r="S60" s="17"/>
      <c r="T60" s="90" t="s">
        <v>411</v>
      </c>
      <c r="U60" s="17"/>
      <c r="V60" s="17"/>
      <c r="W60" s="17"/>
      <c r="X60" s="91">
        <v>55</v>
      </c>
      <c r="Y60" s="92" t="s">
        <v>339</v>
      </c>
      <c r="Z60" s="93">
        <v>35</v>
      </c>
      <c r="AA60" s="94">
        <v>1</v>
      </c>
      <c r="AB60" s="17"/>
      <c r="AC60" s="17"/>
      <c r="AD60" s="17"/>
      <c r="AE60" s="17"/>
      <c r="AF60" s="17"/>
      <c r="AG60" s="17"/>
      <c r="AH60" s="17"/>
      <c r="AI60" s="91">
        <v>55</v>
      </c>
      <c r="AJ60" s="17"/>
      <c r="AK60" s="17"/>
      <c r="AL60" s="17"/>
      <c r="AM60" s="91">
        <v>55</v>
      </c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67">
        <v>33</v>
      </c>
      <c r="AY60" s="95">
        <v>1035</v>
      </c>
      <c r="AZ60" s="17"/>
      <c r="BA60" s="17"/>
      <c r="BB60" s="17"/>
      <c r="BC60" s="17"/>
      <c r="BD60" s="17"/>
      <c r="BE60" s="17"/>
      <c r="BF60" s="17"/>
      <c r="BG60" s="17"/>
      <c r="BH60" s="17"/>
      <c r="BI60" s="187"/>
      <c r="BJ60" s="17"/>
      <c r="BK60" s="17"/>
      <c r="BL60" s="17"/>
      <c r="BM60" s="17"/>
      <c r="BN60" s="17"/>
      <c r="BO60" s="17"/>
      <c r="BP60" s="92" t="s">
        <v>339</v>
      </c>
      <c r="BQ60" s="17"/>
      <c r="BR60" s="17"/>
      <c r="BS60" s="17"/>
      <c r="BT60" s="17"/>
      <c r="BU60" s="17"/>
      <c r="BV60" s="17"/>
      <c r="BW60" s="17"/>
      <c r="BX60" s="29">
        <v>0</v>
      </c>
      <c r="BY60" s="26" t="s">
        <v>149</v>
      </c>
      <c r="BZ60" s="17"/>
    </row>
    <row r="61" spans="1:78" x14ac:dyDescent="0.25">
      <c r="A61" s="17"/>
      <c r="B61" s="164"/>
      <c r="C61" s="164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68" t="s">
        <v>1905</v>
      </c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  <c r="AC61" s="168"/>
      <c r="AD61" s="168"/>
      <c r="AE61" s="168"/>
      <c r="AF61" s="168"/>
      <c r="AG61" s="168"/>
      <c r="AH61" s="168"/>
      <c r="AI61" s="168"/>
      <c r="AJ61" s="168"/>
      <c r="AK61" s="168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67"/>
      <c r="AY61" s="105" t="s">
        <v>340</v>
      </c>
      <c r="AZ61" s="17"/>
      <c r="BA61" s="17"/>
      <c r="BB61" s="17"/>
      <c r="BC61" s="17"/>
      <c r="BD61" s="17"/>
      <c r="BE61" s="17"/>
      <c r="BF61" s="17"/>
      <c r="BG61" s="17"/>
      <c r="BH61" s="17"/>
      <c r="BI61" s="18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</row>
    <row r="62" spans="1:78" ht="30" customHeight="1" x14ac:dyDescent="0.25">
      <c r="A62" s="163" t="s">
        <v>1906</v>
      </c>
      <c r="B62" s="153"/>
      <c r="C62" s="153"/>
      <c r="D62" s="153"/>
      <c r="E62" s="153"/>
      <c r="F62" s="153"/>
      <c r="G62" s="153"/>
      <c r="H62" s="153"/>
      <c r="I62" s="153"/>
      <c r="J62" s="153"/>
      <c r="K62" s="153"/>
      <c r="L62" s="153"/>
      <c r="M62" s="153"/>
      <c r="N62" s="153"/>
      <c r="O62" s="153"/>
      <c r="P62" s="153"/>
      <c r="Q62" s="153"/>
      <c r="R62" s="153"/>
      <c r="S62" s="153"/>
      <c r="T62" s="153"/>
      <c r="U62" s="153"/>
      <c r="V62" s="153"/>
      <c r="W62" s="153"/>
      <c r="X62" s="153"/>
      <c r="Y62" s="153"/>
      <c r="Z62" s="153"/>
      <c r="AA62" s="153"/>
      <c r="AB62" s="153"/>
      <c r="AC62" s="153"/>
      <c r="AD62" s="153"/>
      <c r="AE62" s="153"/>
      <c r="AF62" s="153"/>
      <c r="AG62" s="153"/>
      <c r="AH62" s="153"/>
      <c r="AI62" s="153"/>
      <c r="AJ62" s="153"/>
      <c r="AK62" s="153"/>
      <c r="AL62" s="153"/>
      <c r="AM62" s="153"/>
      <c r="AN62" s="153"/>
      <c r="AO62" s="153"/>
      <c r="AP62" s="153"/>
      <c r="AQ62" s="153"/>
      <c r="AR62" s="153"/>
      <c r="AS62" s="153"/>
      <c r="AT62" s="153"/>
      <c r="AU62" s="153"/>
      <c r="AV62" s="153"/>
      <c r="AW62" s="153"/>
      <c r="AX62" s="153"/>
      <c r="AY62" s="153"/>
      <c r="AZ62" s="153"/>
      <c r="BA62" s="153"/>
      <c r="BB62" s="153"/>
      <c r="BC62" s="153"/>
      <c r="BD62" s="153"/>
      <c r="BE62" s="153"/>
      <c r="BF62" s="153"/>
      <c r="BG62" s="153"/>
      <c r="BH62" s="153"/>
      <c r="BI62" s="153"/>
      <c r="BJ62" s="153"/>
      <c r="BK62" s="153"/>
      <c r="BL62" s="153"/>
      <c r="BM62" s="153"/>
      <c r="BN62" s="153"/>
      <c r="BO62" s="153"/>
      <c r="BP62" s="153"/>
      <c r="BQ62" s="153"/>
      <c r="BR62" s="153"/>
      <c r="BS62" s="153"/>
      <c r="BT62" s="153"/>
      <c r="BU62" s="153"/>
      <c r="BV62" s="153"/>
      <c r="BW62" s="153"/>
      <c r="BX62" s="153"/>
      <c r="BY62" s="17"/>
      <c r="BZ62" s="17"/>
    </row>
    <row r="63" spans="1:78" x14ac:dyDescent="0.25">
      <c r="A63" s="18" t="s">
        <v>1</v>
      </c>
      <c r="B63" s="18" t="s">
        <v>2</v>
      </c>
      <c r="C63" s="18" t="s">
        <v>3</v>
      </c>
      <c r="D63" s="19"/>
      <c r="E63" s="19"/>
      <c r="F63" s="18" t="s">
        <v>4</v>
      </c>
      <c r="G63" s="20" t="s">
        <v>5</v>
      </c>
      <c r="H63" s="21" t="s">
        <v>6</v>
      </c>
      <c r="I63" s="154" t="s">
        <v>7</v>
      </c>
      <c r="J63" s="155"/>
      <c r="K63" s="155"/>
      <c r="L63" s="155"/>
      <c r="M63" s="155"/>
      <c r="N63" s="155"/>
      <c r="O63" s="21" t="s">
        <v>8</v>
      </c>
      <c r="P63" s="21" t="s">
        <v>9</v>
      </c>
      <c r="Q63" s="22" t="s">
        <v>10</v>
      </c>
      <c r="R63" s="22" t="s">
        <v>11</v>
      </c>
      <c r="S63" s="21" t="s">
        <v>12</v>
      </c>
      <c r="T63" s="21" t="s">
        <v>13</v>
      </c>
      <c r="U63" s="21" t="s">
        <v>14</v>
      </c>
      <c r="V63" s="21" t="s">
        <v>15</v>
      </c>
      <c r="W63" s="23" t="s">
        <v>16</v>
      </c>
      <c r="X63" s="21" t="s">
        <v>17</v>
      </c>
      <c r="Y63" s="21" t="s">
        <v>18</v>
      </c>
      <c r="Z63" s="21" t="s">
        <v>19</v>
      </c>
      <c r="AA63" s="21" t="s">
        <v>20</v>
      </c>
      <c r="AB63" s="21" t="s">
        <v>21</v>
      </c>
      <c r="AC63" s="21" t="s">
        <v>22</v>
      </c>
      <c r="AD63" s="21" t="s">
        <v>23</v>
      </c>
      <c r="AE63" s="21" t="s">
        <v>24</v>
      </c>
      <c r="AF63" s="21" t="s">
        <v>25</v>
      </c>
      <c r="AG63" s="21" t="s">
        <v>26</v>
      </c>
      <c r="AH63" s="21" t="s">
        <v>5</v>
      </c>
      <c r="AI63" s="21" t="s">
        <v>17</v>
      </c>
      <c r="AJ63" s="21" t="s">
        <v>27</v>
      </c>
      <c r="AK63" s="21" t="s">
        <v>28</v>
      </c>
      <c r="AL63" s="21" t="s">
        <v>29</v>
      </c>
      <c r="AM63" s="21" t="s">
        <v>17</v>
      </c>
      <c r="AN63" s="21" t="s">
        <v>30</v>
      </c>
      <c r="AO63" s="21" t="s">
        <v>31</v>
      </c>
      <c r="AP63" s="21" t="s">
        <v>32</v>
      </c>
      <c r="AQ63" s="21" t="s">
        <v>33</v>
      </c>
      <c r="AR63" s="21" t="s">
        <v>34</v>
      </c>
      <c r="AS63" s="21" t="s">
        <v>35</v>
      </c>
      <c r="AT63" s="21" t="s">
        <v>36</v>
      </c>
      <c r="AU63" s="21" t="s">
        <v>37</v>
      </c>
      <c r="AV63" s="21" t="s">
        <v>38</v>
      </c>
      <c r="AW63" s="21" t="s">
        <v>6</v>
      </c>
      <c r="AX63" s="21" t="s">
        <v>39</v>
      </c>
      <c r="AY63" s="21" t="s">
        <v>40</v>
      </c>
      <c r="AZ63" s="24" t="s">
        <v>41</v>
      </c>
      <c r="BA63" s="21" t="s">
        <v>42</v>
      </c>
      <c r="BB63" s="21" t="s">
        <v>43</v>
      </c>
      <c r="BC63" s="21" t="s">
        <v>44</v>
      </c>
      <c r="BD63" s="21" t="s">
        <v>45</v>
      </c>
      <c r="BE63" s="21" t="s">
        <v>46</v>
      </c>
      <c r="BF63" s="21" t="s">
        <v>47</v>
      </c>
      <c r="BG63" s="21" t="s">
        <v>48</v>
      </c>
      <c r="BH63" s="21" t="s">
        <v>49</v>
      </c>
      <c r="BI63" s="186"/>
      <c r="BJ63" s="25"/>
      <c r="BK63" s="25"/>
      <c r="BL63" s="25"/>
      <c r="BM63" s="25"/>
      <c r="BN63" s="25"/>
      <c r="BO63" s="25"/>
      <c r="BP63" s="21" t="s">
        <v>18</v>
      </c>
      <c r="BQ63" s="21" t="s">
        <v>31</v>
      </c>
      <c r="BR63" s="21" t="s">
        <v>50</v>
      </c>
      <c r="BS63" s="21" t="s">
        <v>51</v>
      </c>
      <c r="BT63" s="25"/>
      <c r="BU63" s="25"/>
      <c r="BV63" s="21" t="s">
        <v>24</v>
      </c>
      <c r="BW63" s="21" t="s">
        <v>16</v>
      </c>
      <c r="BX63" s="21" t="s">
        <v>52</v>
      </c>
      <c r="BY63" s="21" t="s">
        <v>53</v>
      </c>
      <c r="BZ63" s="21" t="s">
        <v>28</v>
      </c>
    </row>
    <row r="64" spans="1:78" ht="46.5" x14ac:dyDescent="0.25">
      <c r="A64" s="26" t="s">
        <v>1907</v>
      </c>
      <c r="B64" s="26" t="s">
        <v>206</v>
      </c>
      <c r="C64" s="27" t="s">
        <v>165</v>
      </c>
      <c r="D64" s="28"/>
      <c r="E64" s="28"/>
      <c r="F64" s="29">
        <v>1200</v>
      </c>
      <c r="G64" s="30">
        <v>4</v>
      </c>
      <c r="H64" s="31" t="s">
        <v>6</v>
      </c>
      <c r="I64" s="32">
        <v>2</v>
      </c>
      <c r="J64" s="33">
        <v>1</v>
      </c>
      <c r="K64" s="32">
        <v>2</v>
      </c>
      <c r="L64" s="33">
        <v>0</v>
      </c>
      <c r="M64" s="32">
        <v>1</v>
      </c>
      <c r="N64" s="33">
        <v>0</v>
      </c>
      <c r="O64" s="29">
        <v>-1.95</v>
      </c>
      <c r="P64" s="29">
        <v>-5.9999999999995203E-2</v>
      </c>
      <c r="Q64" s="36">
        <v>102.19145609368</v>
      </c>
      <c r="R64" s="36">
        <v>1.09572804684021</v>
      </c>
      <c r="S64" s="37">
        <v>0</v>
      </c>
      <c r="T64" s="38">
        <v>0.5</v>
      </c>
      <c r="U64" s="29">
        <v>0.24999999999998601</v>
      </c>
      <c r="V64" s="29">
        <v>0.64999999999999503</v>
      </c>
      <c r="W64" s="39"/>
      <c r="X64" s="40">
        <v>59</v>
      </c>
      <c r="Y64" s="72">
        <v>134</v>
      </c>
      <c r="Z64" s="17"/>
      <c r="AA64" s="85" t="s">
        <v>119</v>
      </c>
      <c r="AB64" s="41" t="s">
        <v>101</v>
      </c>
      <c r="AC64" s="42" t="str">
        <f>"" &amp; IF(AND(S64&lt;=-1.5,NOT(ISBLANK(AQ64))),"Z","")</f>
        <v/>
      </c>
      <c r="AD64" s="43" t="str">
        <f>IF(AND(ISNUMBER(BD64),VALUE(BD64)&gt;=3,VALUE(T64)&gt;=-0.5),IF(AND(VALUE(Q64)&gt;=94,VALUE(Q64)&lt;444), IF(VALUE(P64)&gt;=2,"***","**"),"*"),"")</f>
        <v/>
      </c>
      <c r="AE64" s="44"/>
      <c r="AF64" s="45"/>
      <c r="AG64" s="46" t="str">
        <f>IF(OR(F64&lt;1401,F64&gt;=1600),IF(AND(OR(AB64="*",AB64="***",AB64="E*",AB64="E***"),P64&gt;=2,T64&gt;-2.1),IF(AND(ISNUMBER(BD64),VALUE(BD64)&gt;2),"**","*"),""),"")</f>
        <v/>
      </c>
      <c r="AH64" s="30">
        <v>4</v>
      </c>
      <c r="AI64" s="47">
        <v>59</v>
      </c>
      <c r="AJ64" s="48" t="str">
        <f>IF(AND(S64&gt;=2,T64&gt;=0),IF(AND(ISNUMBER(BD64),VALUE(BD64)&gt;=3),IF(LEN(AQ64)&gt;0,"***","**"),"*"),"")</f>
        <v/>
      </c>
      <c r="AK64" s="42" t="str">
        <f>IF(AND(S64&gt;=3,AND(OR(AND(I64&lt;=7,I64-K64&gt;=3),AND(K64&lt;=7,K64-M64&gt;=3)),N64&lt;=4)),6,IF(S64&gt;=3,"3T",IF(AND(OR(AND(I64&lt;=7,I64-K64&gt;=3),AND(K64&lt;=7,K64-M64&gt;=3)),N64&lt;=4),"3P","")))</f>
        <v/>
      </c>
      <c r="AL64" s="46" t="str">
        <f>IF(OR(K64-M64&gt;=5,T64&gt;4.9,AND(K64-M64&gt;=1,T64&gt;5)),IF(P64&lt;-3,"***",IF(P64&lt;0,"**","*")),"")</f>
        <v/>
      </c>
      <c r="AM64" s="115" t="s">
        <v>1908</v>
      </c>
      <c r="AN64" s="108" t="str">
        <f>IF(AND(OR(M64=1,M64=2,M64=3,M64=4),Q64&gt;=97.5),"G",IF(OR(AND(N64&lt;=3,M64&lt;8,T64&gt;-1.6,Q64&gt;=95,Q64&lt;300),AND(OR(M64=1,M64=2,M64=3),Q64&lt;97.5)),"GR",""))</f>
        <v>G</v>
      </c>
      <c r="AO64" s="29">
        <v>0</v>
      </c>
      <c r="AP64" s="28"/>
      <c r="AQ64" s="28"/>
      <c r="AR64" s="28"/>
      <c r="AS64" s="28"/>
      <c r="AT64" s="50" t="str">
        <f>IF(LEN(AN64)&gt;0,IF(AL64="**","$",IF(AL64="***",IF(LEN(AQ64)&gt;0,"$$$","$$"), "")), "")</f>
        <v/>
      </c>
      <c r="AU64" s="48" t="str">
        <f>CONCATENATE(IF(LEN(AN64)&gt;0,IF(AND(AD64="**",AB64="*"),IF(LEN(AQ64)&gt;0,"$$$","$$"),IF(AJ64="***","$$$",IF(AND(AJ64="**",AB64="*"),"$$",IF(AND(OR(AD64="**",AD64="***"),LEN(AQ64)&gt;0),"$$","")))),IF(AND(OR(AD64="**",AD64="***"),LEN(AQ64)&gt;0),"$$","")),IF(AND(T64&lt;2,AQ64="#"),"#",""))</f>
        <v/>
      </c>
      <c r="AV64" s="48" t="str">
        <f>IF(LEN(AN64)&gt;0,IF(AG64="**","$$",IF(AG64="***","$$$",IF(AD64="***",IF(OR(AB64="***",LEN(AQ64)&gt;0),"$$$",""),""))),"")</f>
        <v/>
      </c>
      <c r="AW64" s="26" t="s">
        <v>6</v>
      </c>
      <c r="AX64" s="51">
        <v>4.8</v>
      </c>
      <c r="AY64" s="52">
        <v>1242</v>
      </c>
      <c r="AZ64" s="24" t="s">
        <v>475</v>
      </c>
      <c r="BA64" s="29">
        <v>94.191456093680401</v>
      </c>
      <c r="BB64" s="53">
        <v>97.191456093680401</v>
      </c>
      <c r="BC64" s="54" t="s">
        <v>1909</v>
      </c>
      <c r="BD64" s="29">
        <v>2</v>
      </c>
      <c r="BE64" s="55"/>
      <c r="BF64" s="55"/>
      <c r="BG64" s="55"/>
      <c r="BH64" s="55"/>
      <c r="BI64" s="187"/>
      <c r="BJ64" s="17"/>
      <c r="BK64" s="17"/>
      <c r="BL64" s="17"/>
      <c r="BM64" s="17"/>
      <c r="BN64" s="17"/>
      <c r="BO64" s="17"/>
      <c r="BP64" s="29">
        <v>134</v>
      </c>
      <c r="BQ64" s="29">
        <v>0</v>
      </c>
      <c r="BR64" s="56">
        <v>96.2</v>
      </c>
      <c r="BS64" s="57" t="s">
        <v>126</v>
      </c>
      <c r="BT64" s="26"/>
      <c r="BU64" s="26"/>
      <c r="BV64" s="26"/>
      <c r="BW64" s="26"/>
      <c r="BX64" s="17"/>
      <c r="BY64" s="17"/>
      <c r="BZ64" s="49" t="str">
        <f>IF(AND(S64&gt;=3,AND(OR(AND(I64&lt;=7,I64-K64&gt;=3),AND(K64&lt;=7,K64-M64&gt;=3)),N64&lt;=4)),6,IF(S64&gt;=3,"3T",IF(AND(OR(AND(I64&lt;=7,I64-K64&gt;=3),AND(K64&lt;=7,K64-M64&gt;=3)),N64&lt;=4),"3P","")))</f>
        <v/>
      </c>
    </row>
    <row r="65" spans="1:78" ht="30" customHeight="1" x14ac:dyDescent="0.25">
      <c r="A65" s="156" t="s">
        <v>152</v>
      </c>
      <c r="B65" s="155"/>
      <c r="C65" s="155"/>
      <c r="D65" s="155"/>
      <c r="E65" s="155"/>
      <c r="F65" s="155"/>
      <c r="G65" s="155"/>
      <c r="H65" s="155"/>
      <c r="I65" s="155"/>
      <c r="J65" s="155"/>
      <c r="K65" s="155"/>
      <c r="L65" s="155"/>
      <c r="M65" s="155"/>
      <c r="N65" s="155"/>
      <c r="O65" s="155"/>
      <c r="P65" s="155"/>
      <c r="Q65" s="155"/>
      <c r="R65" s="155"/>
      <c r="S65" s="155"/>
      <c r="T65" s="155"/>
      <c r="U65" s="155"/>
      <c r="V65" s="155"/>
      <c r="W65" s="155"/>
      <c r="X65" s="155"/>
      <c r="Y65" s="155"/>
      <c r="Z65" s="155"/>
      <c r="AA65" s="155"/>
      <c r="AB65" s="155"/>
      <c r="AC65" s="155"/>
      <c r="AD65" s="155"/>
      <c r="AE65" s="155"/>
      <c r="AF65" s="155"/>
      <c r="AG65" s="155"/>
      <c r="AH65" s="155"/>
      <c r="AI65" s="155"/>
      <c r="AJ65" s="155"/>
      <c r="AK65" s="155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  <c r="BR65" s="155"/>
      <c r="BS65" s="155"/>
      <c r="BT65" s="155"/>
      <c r="BU65" s="155"/>
      <c r="BV65" s="155"/>
      <c r="BW65" s="155"/>
      <c r="BX65" s="155"/>
      <c r="BY65" s="17"/>
      <c r="BZ65" s="49"/>
    </row>
    <row r="66" spans="1:78" ht="46.5" x14ac:dyDescent="0.25">
      <c r="A66" s="26" t="s">
        <v>1907</v>
      </c>
      <c r="B66" s="26" t="s">
        <v>210</v>
      </c>
      <c r="C66" s="27" t="s">
        <v>136</v>
      </c>
      <c r="D66" s="28"/>
      <c r="E66" s="28"/>
      <c r="F66" s="29">
        <v>1200</v>
      </c>
      <c r="G66" s="30">
        <v>9</v>
      </c>
      <c r="H66" s="31" t="s">
        <v>6</v>
      </c>
      <c r="I66" s="59">
        <v>7</v>
      </c>
      <c r="J66" s="33">
        <v>5</v>
      </c>
      <c r="K66" s="59">
        <v>9</v>
      </c>
      <c r="L66" s="33">
        <v>6</v>
      </c>
      <c r="M66" s="59">
        <v>11</v>
      </c>
      <c r="N66" s="33">
        <v>6</v>
      </c>
      <c r="O66" s="29">
        <v>0.49999999999998901</v>
      </c>
      <c r="P66" s="34">
        <v>0.93333333333330704</v>
      </c>
      <c r="Q66" s="35">
        <v>92.554262423130396</v>
      </c>
      <c r="R66" s="36">
        <v>1.1271312115651699</v>
      </c>
      <c r="S66" s="37">
        <v>-1</v>
      </c>
      <c r="T66" s="38">
        <v>0.5</v>
      </c>
      <c r="U66" s="29">
        <v>-0.80000000000000104</v>
      </c>
      <c r="V66" s="29">
        <v>-0.44999999999999901</v>
      </c>
      <c r="W66" s="39"/>
      <c r="X66" s="62">
        <v>64</v>
      </c>
      <c r="Y66" s="29">
        <v>122</v>
      </c>
      <c r="Z66" s="29">
        <v>13</v>
      </c>
      <c r="AA66" s="26" t="s">
        <v>57</v>
      </c>
      <c r="AB66" s="41" t="s">
        <v>58</v>
      </c>
      <c r="AC66" s="42" t="str">
        <f>"" &amp; IF(AND(S66&lt;=-1.5,NOT(ISBLANK(AQ66))),"Z","")</f>
        <v/>
      </c>
      <c r="AD66" s="48" t="str">
        <f t="shared" ref="AD66:AD73" si="0">IF(AND(ISNUMBER(BD66),VALUE(BD66)&gt;=3,VALUE(T66)&gt;=-0.5),IF(AND(VALUE(Q66)&gt;=94,VALUE(Q66)&lt;444), IF(VALUE(P66)&gt;=2,"***","**"),"*"),"")</f>
        <v>*</v>
      </c>
      <c r="AE66" s="44"/>
      <c r="AF66" s="45"/>
      <c r="AG66" s="46" t="str">
        <f t="shared" ref="AG66:AG73" si="1">IF(OR(F66&lt;1401,F66&gt;=1600),IF(AND(OR(AB66="*",AB66="***",AB66="E*",AB66="E***"),P66&gt;=2,T66&gt;-2.1),IF(AND(ISNUMBER(BD66),VALUE(BD66)&gt;2),"**","*"),""),"")</f>
        <v/>
      </c>
      <c r="AH66" s="30">
        <v>9</v>
      </c>
      <c r="AI66" s="62">
        <v>64</v>
      </c>
      <c r="AJ66" s="48" t="str">
        <f t="shared" ref="AJ66:AJ73" si="2">IF(AND(S66&gt;=2,T66&gt;=0),IF(AND(ISNUMBER(BD66),VALUE(BD66)&gt;=3),IF(LEN(AQ66)&gt;0,"***","**"),"*"),"")</f>
        <v/>
      </c>
      <c r="AK66" s="42" t="str">
        <f t="shared" ref="AK66:AK73" si="3">IF(AND(S66&gt;=3,AND(OR(AND(I66&lt;=7,I66-K66&gt;=3),AND(K66&lt;=7,K66-M66&gt;=3)),N66&lt;=4)),6,IF(S66&gt;=3,"3T",IF(AND(OR(AND(I66&lt;=7,I66-K66&gt;=3),AND(K66&lt;=7,K66-M66&gt;=3)),N66&lt;=4),"3P","")))</f>
        <v/>
      </c>
      <c r="AL66" s="63" t="str">
        <f t="shared" ref="AL66:AL73" si="4">IF(OR(K66-M66&gt;=5,T66&gt;4.9,AND(K66-M66&gt;=1,T66&gt;5)),IF(P66&lt;-3,"***",IF(P66&lt;0,"**","*")),"")</f>
        <v/>
      </c>
      <c r="AM66" s="62">
        <v>64</v>
      </c>
      <c r="AN66" s="49" t="str">
        <f>IF(AND(OR(M66=1,M66=2,M66=3,M66=4),Q66&gt;=97.5),"G",IF(OR(AND(N66&lt;=3,M66&lt;8,T66&gt;-1.6,Q66&gt;=95,Q66&lt;300),AND(OR(M66=1,M66=2,M66=3),Q66&lt;97.5)),"GR",""))</f>
        <v/>
      </c>
      <c r="AO66" s="29">
        <v>0</v>
      </c>
      <c r="AP66" s="28"/>
      <c r="AQ66" s="28"/>
      <c r="AR66" s="28"/>
      <c r="AS66" s="28"/>
      <c r="AT66" s="50" t="str">
        <f t="shared" ref="AT66:AT73" si="5">IF(LEN(AN66)&gt;0,IF(AL66="**","$",IF(AL66="***",IF(LEN(AQ66)&gt;0,"$$$","$$"), "")), "")</f>
        <v/>
      </c>
      <c r="AU66" s="48" t="str">
        <f t="shared" ref="AU66:AU73" si="6">CONCATENATE(IF(LEN(AN66)&gt;0,IF(AND(AD66="**",AB66="*"),IF(LEN(AQ66)&gt;0,"$$$","$$"),IF(AJ66="***","$$$",IF(AND(AJ66="**",AB66="*"),"$$",IF(AND(OR(AD66="**",AD66="***"),LEN(AQ66)&gt;0),"$$","")))),IF(AND(OR(AD66="**",AD66="***"),LEN(AQ66)&gt;0),"$$","")),IF(AND(T66&lt;2,AQ66="#"),"#",""))</f>
        <v/>
      </c>
      <c r="AV66" s="48" t="str">
        <f t="shared" ref="AV66:AV73" si="7">IF(LEN(AN66)&gt;0,IF(AG66="**","$$",IF(AG66="***","$$$",IF(AD66="***",IF(OR(AB66="***",LEN(AQ66)&gt;0),"$$$",""),""))),"")</f>
        <v/>
      </c>
      <c r="AW66" s="26" t="s">
        <v>6</v>
      </c>
      <c r="AX66" s="64">
        <v>12</v>
      </c>
      <c r="AY66" s="65">
        <v>1232</v>
      </c>
      <c r="AZ66" s="24" t="s">
        <v>475</v>
      </c>
      <c r="BA66" s="29">
        <v>84.254262423130299</v>
      </c>
      <c r="BB66" s="53">
        <v>77.470262423130293</v>
      </c>
      <c r="BC66" s="54" t="s">
        <v>1910</v>
      </c>
      <c r="BD66" s="29">
        <v>3</v>
      </c>
      <c r="BE66" s="55"/>
      <c r="BF66" s="55"/>
      <c r="BG66" s="55"/>
      <c r="BH66" s="55"/>
      <c r="BI66" s="187"/>
      <c r="BJ66" s="17"/>
      <c r="BK66" s="17"/>
      <c r="BL66" s="17"/>
      <c r="BM66" s="17"/>
      <c r="BN66" s="17"/>
      <c r="BO66" s="17"/>
      <c r="BP66" s="29">
        <v>122</v>
      </c>
      <c r="BQ66" s="29">
        <v>0</v>
      </c>
      <c r="BR66" s="56">
        <v>95.3</v>
      </c>
      <c r="BS66" s="76" t="s">
        <v>126</v>
      </c>
      <c r="BT66" s="26"/>
      <c r="BU66" s="26"/>
      <c r="BV66" s="26"/>
      <c r="BW66" s="26"/>
      <c r="BX66" s="17"/>
      <c r="BY66" s="17"/>
      <c r="BZ66" s="49" t="str">
        <f t="shared" ref="BZ66:BZ73" si="8">IF(AND(S66&gt;=3,AND(OR(AND(I66&lt;=7,I66-K66&gt;=3),AND(K66&lt;=7,K66-M66&gt;=3)),N66&lt;=4)),6,IF(S66&gt;=3,"3T",IF(AND(OR(AND(I66&lt;=7,I66-K66&gt;=3),AND(K66&lt;=7,K66-M66&gt;=3)),N66&lt;=4),"3P","")))</f>
        <v/>
      </c>
    </row>
    <row r="67" spans="1:78" ht="46.5" x14ac:dyDescent="0.25">
      <c r="A67" s="26" t="s">
        <v>1907</v>
      </c>
      <c r="B67" s="26" t="s">
        <v>211</v>
      </c>
      <c r="C67" s="27" t="s">
        <v>212</v>
      </c>
      <c r="D67" s="28" t="s">
        <v>213</v>
      </c>
      <c r="E67" s="28"/>
      <c r="F67" s="29">
        <v>1400</v>
      </c>
      <c r="G67" s="30">
        <v>7</v>
      </c>
      <c r="H67" s="31" t="s">
        <v>6</v>
      </c>
      <c r="I67" s="32">
        <v>2</v>
      </c>
      <c r="J67" s="33">
        <v>1</v>
      </c>
      <c r="K67" s="32">
        <v>6</v>
      </c>
      <c r="L67" s="33">
        <v>2</v>
      </c>
      <c r="M67" s="32">
        <v>9</v>
      </c>
      <c r="N67" s="33">
        <v>6</v>
      </c>
      <c r="O67" s="29">
        <v>0.94999999999998896</v>
      </c>
      <c r="P67" s="37">
        <v>-2.55000000000003</v>
      </c>
      <c r="Q67" s="86">
        <v>83.969651018797407</v>
      </c>
      <c r="R67" s="86">
        <v>-3.0151744906012801</v>
      </c>
      <c r="S67" s="37">
        <v>-1</v>
      </c>
      <c r="T67" s="34">
        <v>-4.5</v>
      </c>
      <c r="U67" s="29">
        <v>0.50000000000000699</v>
      </c>
      <c r="V67" s="60">
        <v>-3.1000000000000099</v>
      </c>
      <c r="W67" s="39" t="s">
        <v>79</v>
      </c>
      <c r="X67" s="40">
        <v>64</v>
      </c>
      <c r="Y67" s="29">
        <v>123</v>
      </c>
      <c r="Z67" s="29">
        <v>15</v>
      </c>
      <c r="AA67" s="26" t="s">
        <v>91</v>
      </c>
      <c r="AB67" s="41" t="s">
        <v>32</v>
      </c>
      <c r="AC67" s="42" t="str">
        <f>"" &amp; IF(AND(S67&lt;=-1.5,NOT(ISBLANK(AQ67))),"Z","")</f>
        <v/>
      </c>
      <c r="AD67" s="43" t="str">
        <f t="shared" si="0"/>
        <v/>
      </c>
      <c r="AE67" s="44"/>
      <c r="AF67" s="45"/>
      <c r="AG67" s="63" t="str">
        <f t="shared" si="1"/>
        <v/>
      </c>
      <c r="AH67" s="30">
        <v>7</v>
      </c>
      <c r="AI67" s="47">
        <v>64</v>
      </c>
      <c r="AJ67" s="48" t="str">
        <f t="shared" si="2"/>
        <v/>
      </c>
      <c r="AK67" s="42" t="str">
        <f t="shared" si="3"/>
        <v/>
      </c>
      <c r="AL67" s="46" t="str">
        <f t="shared" si="4"/>
        <v/>
      </c>
      <c r="AM67" s="40">
        <v>64</v>
      </c>
      <c r="AN67" s="49" t="str">
        <f>CONCATENATE(IF(AND(OR(M67=1,M67=2,M67=3,M67=4),Q67&gt;=97.5),"G",IF(OR(AND(N67&lt;=3,M67&lt;8,T67&gt;-1.6,Q67&gt;=95,Q67&lt;300),AND(OR(M67=1,M67=2,M67=3),Q67&lt;97.5)),"GR","")),"*")</f>
        <v>*</v>
      </c>
      <c r="AO67" s="29">
        <v>0</v>
      </c>
      <c r="AP67" s="28"/>
      <c r="AQ67" s="28"/>
      <c r="AR67" s="28"/>
      <c r="AS67" s="28"/>
      <c r="AT67" s="50" t="str">
        <f t="shared" si="5"/>
        <v/>
      </c>
      <c r="AU67" s="48" t="str">
        <f t="shared" si="6"/>
        <v/>
      </c>
      <c r="AV67" s="48" t="str">
        <f t="shared" si="7"/>
        <v/>
      </c>
      <c r="AW67" s="26" t="s">
        <v>6</v>
      </c>
      <c r="AX67" s="64">
        <v>29</v>
      </c>
      <c r="AY67" s="52">
        <v>1237</v>
      </c>
      <c r="AZ67" s="24" t="s">
        <v>475</v>
      </c>
      <c r="BA67" s="29">
        <v>76.469651018797407</v>
      </c>
      <c r="BB67" s="53">
        <v>70.037651018797405</v>
      </c>
      <c r="BC67" s="54" t="s">
        <v>1911</v>
      </c>
      <c r="BD67" s="29">
        <v>1</v>
      </c>
      <c r="BE67" s="55"/>
      <c r="BF67" s="55"/>
      <c r="BG67" s="55"/>
      <c r="BH67" s="55"/>
      <c r="BI67" s="187"/>
      <c r="BJ67" s="17"/>
      <c r="BK67" s="17"/>
      <c r="BL67" s="17"/>
      <c r="BM67" s="17"/>
      <c r="BN67" s="17"/>
      <c r="BO67" s="17"/>
      <c r="BP67" s="29">
        <v>123</v>
      </c>
      <c r="BQ67" s="29">
        <v>0</v>
      </c>
      <c r="BR67" s="56">
        <v>100.4</v>
      </c>
      <c r="BS67" s="57" t="s">
        <v>1912</v>
      </c>
      <c r="BT67" s="26" t="s">
        <v>213</v>
      </c>
      <c r="BU67" s="26"/>
      <c r="BV67" s="26"/>
      <c r="BW67" s="26" t="s">
        <v>79</v>
      </c>
      <c r="BX67" s="17"/>
      <c r="BY67" s="17"/>
      <c r="BZ67" s="49" t="str">
        <f t="shared" si="8"/>
        <v/>
      </c>
    </row>
    <row r="68" spans="1:78" ht="46.5" x14ac:dyDescent="0.25">
      <c r="A68" s="26" t="s">
        <v>1907</v>
      </c>
      <c r="B68" s="26" t="s">
        <v>76</v>
      </c>
      <c r="C68" s="27" t="s">
        <v>352</v>
      </c>
      <c r="D68" s="28"/>
      <c r="E68" s="28"/>
      <c r="F68" s="29">
        <v>1400</v>
      </c>
      <c r="G68" s="30">
        <v>8</v>
      </c>
      <c r="H68" s="31" t="s">
        <v>78</v>
      </c>
      <c r="I68" s="59">
        <v>2</v>
      </c>
      <c r="J68" s="33">
        <v>0</v>
      </c>
      <c r="K68" s="59">
        <v>2</v>
      </c>
      <c r="L68" s="33">
        <v>1</v>
      </c>
      <c r="M68" s="59">
        <v>3</v>
      </c>
      <c r="N68" s="33">
        <v>1</v>
      </c>
      <c r="O68" s="29">
        <v>-1.6</v>
      </c>
      <c r="P68" s="29">
        <v>0.47999999999996801</v>
      </c>
      <c r="Q68" s="35">
        <v>97.395270489266906</v>
      </c>
      <c r="R68" s="35">
        <v>-0.65236475536657701</v>
      </c>
      <c r="S68" s="37">
        <v>-1</v>
      </c>
      <c r="T68" s="38">
        <v>0.25</v>
      </c>
      <c r="U68" s="29">
        <v>1.8</v>
      </c>
      <c r="V68" s="29">
        <v>1.95</v>
      </c>
      <c r="W68" s="39"/>
      <c r="X68" s="40">
        <v>64</v>
      </c>
      <c r="Y68" s="72">
        <v>115</v>
      </c>
      <c r="Z68" s="29">
        <v>14</v>
      </c>
      <c r="AA68" s="85" t="s">
        <v>119</v>
      </c>
      <c r="AB68" s="41" t="s">
        <v>101</v>
      </c>
      <c r="AC68" s="42" t="str">
        <f>"i" &amp; IF(AND(S68&lt;=-1.5,NOT(ISBLANK(AQ68))),"Z","")</f>
        <v>i</v>
      </c>
      <c r="AD68" s="43" t="str">
        <f t="shared" si="0"/>
        <v/>
      </c>
      <c r="AE68" s="44"/>
      <c r="AF68" s="45"/>
      <c r="AG68" s="46" t="str">
        <f t="shared" si="1"/>
        <v/>
      </c>
      <c r="AH68" s="30">
        <v>8</v>
      </c>
      <c r="AI68" s="47">
        <v>64</v>
      </c>
      <c r="AJ68" s="48" t="str">
        <f t="shared" si="2"/>
        <v/>
      </c>
      <c r="AK68" s="42" t="str">
        <f t="shared" si="3"/>
        <v/>
      </c>
      <c r="AL68" s="46" t="str">
        <f t="shared" si="4"/>
        <v/>
      </c>
      <c r="AM68" s="115" t="s">
        <v>1913</v>
      </c>
      <c r="AN68" s="49" t="str">
        <f>IF(AND(OR(M68=1,M68=2,M68=3,M68=4),Q68&gt;=97.5),"G",IF(OR(AND(N68&lt;=3,M68&lt;8,T68&gt;-1.6,Q68&gt;=95,Q68&lt;300),AND(OR(M68=1,M68=2,M68=3),Q68&lt;97.5)),"GR",""))</f>
        <v>GR</v>
      </c>
      <c r="AO68" s="29">
        <v>0</v>
      </c>
      <c r="AP68" s="28"/>
      <c r="AQ68" s="28"/>
      <c r="AR68" s="28"/>
      <c r="AS68" s="28"/>
      <c r="AT68" s="50" t="str">
        <f t="shared" si="5"/>
        <v/>
      </c>
      <c r="AU68" s="48" t="str">
        <f t="shared" si="6"/>
        <v/>
      </c>
      <c r="AV68" s="48" t="str">
        <f t="shared" si="7"/>
        <v/>
      </c>
      <c r="AW68" s="26" t="s">
        <v>78</v>
      </c>
      <c r="AX68" s="64">
        <v>49</v>
      </c>
      <c r="AY68" s="52">
        <v>1229</v>
      </c>
      <c r="AZ68" s="24" t="s">
        <v>475</v>
      </c>
      <c r="BA68" s="29">
        <v>92.195270489266804</v>
      </c>
      <c r="BB68" s="53">
        <v>79.678603822600195</v>
      </c>
      <c r="BC68" s="54" t="s">
        <v>1914</v>
      </c>
      <c r="BD68" s="29">
        <v>2</v>
      </c>
      <c r="BE68" s="55"/>
      <c r="BF68" s="55"/>
      <c r="BG68" s="55"/>
      <c r="BH68" s="55"/>
      <c r="BI68" s="187"/>
      <c r="BJ68" s="17"/>
      <c r="BK68" s="17"/>
      <c r="BL68" s="17"/>
      <c r="BM68" s="17"/>
      <c r="BN68" s="17"/>
      <c r="BO68" s="17"/>
      <c r="BP68" s="29">
        <v>115</v>
      </c>
      <c r="BQ68" s="29">
        <v>0</v>
      </c>
      <c r="BR68" s="56">
        <v>98.45</v>
      </c>
      <c r="BS68" s="76" t="s">
        <v>108</v>
      </c>
      <c r="BT68" s="26"/>
      <c r="BU68" s="26"/>
      <c r="BV68" s="26"/>
      <c r="BW68" s="26"/>
      <c r="BX68" s="17"/>
      <c r="BY68" s="17"/>
      <c r="BZ68" s="49" t="str">
        <f t="shared" si="8"/>
        <v/>
      </c>
    </row>
    <row r="69" spans="1:78" ht="46.5" x14ac:dyDescent="0.25">
      <c r="A69" s="26" t="s">
        <v>1907</v>
      </c>
      <c r="B69" s="26" t="s">
        <v>816</v>
      </c>
      <c r="C69" s="27" t="s">
        <v>378</v>
      </c>
      <c r="D69" s="28" t="s">
        <v>817</v>
      </c>
      <c r="E69" s="28"/>
      <c r="F69" s="29">
        <v>1400</v>
      </c>
      <c r="G69" s="30">
        <v>8</v>
      </c>
      <c r="H69" s="31" t="s">
        <v>818</v>
      </c>
      <c r="I69" s="59">
        <v>13</v>
      </c>
      <c r="J69" s="33">
        <v>9</v>
      </c>
      <c r="K69" s="59">
        <v>13</v>
      </c>
      <c r="L69" s="33">
        <v>8</v>
      </c>
      <c r="M69" s="59">
        <v>14</v>
      </c>
      <c r="N69" s="33">
        <v>12</v>
      </c>
      <c r="O69" s="29">
        <v>-3.44999999999999</v>
      </c>
      <c r="P69" s="37">
        <v>-6.8000000000000096</v>
      </c>
      <c r="Q69" s="35">
        <v>73.542106722165499</v>
      </c>
      <c r="R69" s="35">
        <v>-3.1789466389172101</v>
      </c>
      <c r="S69" s="37">
        <v>1</v>
      </c>
      <c r="T69" s="34">
        <v>-4.25</v>
      </c>
      <c r="U69" s="29">
        <v>1.05</v>
      </c>
      <c r="V69" s="60">
        <v>-2.4</v>
      </c>
      <c r="W69" s="39" t="s">
        <v>79</v>
      </c>
      <c r="X69" s="62">
        <v>64</v>
      </c>
      <c r="Y69" s="29">
        <v>120</v>
      </c>
      <c r="Z69" s="29">
        <v>14</v>
      </c>
      <c r="AA69" s="26" t="s">
        <v>57</v>
      </c>
      <c r="AB69" s="41" t="s">
        <v>58</v>
      </c>
      <c r="AC69" s="42" t="str">
        <f>"" &amp; IF(AND(S69&lt;=-1.5,NOT(ISBLANK(AQ69))),"Z","")</f>
        <v/>
      </c>
      <c r="AD69" s="48" t="str">
        <f t="shared" si="0"/>
        <v/>
      </c>
      <c r="AE69" s="44"/>
      <c r="AF69" s="45"/>
      <c r="AG69" s="63" t="str">
        <f t="shared" si="1"/>
        <v/>
      </c>
      <c r="AH69" s="30">
        <v>8</v>
      </c>
      <c r="AI69" s="62">
        <v>64</v>
      </c>
      <c r="AJ69" s="48" t="str">
        <f t="shared" si="2"/>
        <v/>
      </c>
      <c r="AK69" s="42" t="str">
        <f t="shared" si="3"/>
        <v/>
      </c>
      <c r="AL69" s="63" t="str">
        <f t="shared" si="4"/>
        <v/>
      </c>
      <c r="AM69" s="62">
        <v>64</v>
      </c>
      <c r="AN69" s="49" t="str">
        <f>IF(AND(OR(M69=1,M69=2,M69=3,M69=4),Q69&gt;=97.5),"G",IF(OR(AND(N69&lt;=3,M69&lt;8,T69&gt;-1.6,Q69&gt;=95,Q69&lt;300),AND(OR(M69=1,M69=2,M69=3),Q69&lt;97.5)),"GR",""))</f>
        <v/>
      </c>
      <c r="AO69" s="29">
        <v>0</v>
      </c>
      <c r="AP69" s="28"/>
      <c r="AQ69" s="28"/>
      <c r="AR69" s="28"/>
      <c r="AS69" s="28"/>
      <c r="AT69" s="50" t="str">
        <f t="shared" si="5"/>
        <v/>
      </c>
      <c r="AU69" s="48" t="str">
        <f t="shared" si="6"/>
        <v/>
      </c>
      <c r="AV69" s="48" t="str">
        <f t="shared" si="7"/>
        <v/>
      </c>
      <c r="AW69" s="26" t="s">
        <v>818</v>
      </c>
      <c r="AX69" s="51">
        <v>46</v>
      </c>
      <c r="AY69" s="65">
        <v>1236</v>
      </c>
      <c r="AZ69" s="24" t="s">
        <v>475</v>
      </c>
      <c r="BA69" s="29">
        <v>63.6421067221656</v>
      </c>
      <c r="BB69" s="53">
        <v>59.108773388832198</v>
      </c>
      <c r="BC69" s="54" t="s">
        <v>1915</v>
      </c>
      <c r="BD69" s="29">
        <v>1</v>
      </c>
      <c r="BE69" s="55"/>
      <c r="BF69" s="55"/>
      <c r="BG69" s="55"/>
      <c r="BH69" s="55"/>
      <c r="BI69" s="187"/>
      <c r="BJ69" s="17"/>
      <c r="BK69" s="17"/>
      <c r="BL69" s="17"/>
      <c r="BM69" s="17"/>
      <c r="BN69" s="17"/>
      <c r="BO69" s="17"/>
      <c r="BP69" s="29">
        <v>120</v>
      </c>
      <c r="BQ69" s="29">
        <v>0</v>
      </c>
      <c r="BR69" s="56">
        <v>89.4</v>
      </c>
      <c r="BS69" s="57" t="s">
        <v>209</v>
      </c>
      <c r="BT69" s="26" t="s">
        <v>817</v>
      </c>
      <c r="BU69" s="26"/>
      <c r="BV69" s="26"/>
      <c r="BW69" s="26" t="s">
        <v>79</v>
      </c>
      <c r="BX69" s="17"/>
      <c r="BY69" s="17"/>
      <c r="BZ69" s="49" t="str">
        <f t="shared" si="8"/>
        <v/>
      </c>
    </row>
    <row r="70" spans="1:78" ht="46.5" x14ac:dyDescent="0.25">
      <c r="A70" s="26" t="s">
        <v>1907</v>
      </c>
      <c r="B70" s="26" t="s">
        <v>89</v>
      </c>
      <c r="C70" s="27" t="s">
        <v>775</v>
      </c>
      <c r="D70" s="28"/>
      <c r="E70" s="28"/>
      <c r="F70" s="29">
        <v>1800</v>
      </c>
      <c r="G70" s="30">
        <v>4</v>
      </c>
      <c r="H70" s="31" t="s">
        <v>6</v>
      </c>
      <c r="I70" s="70">
        <v>2</v>
      </c>
      <c r="J70" s="71">
        <v>1</v>
      </c>
      <c r="K70" s="32">
        <v>2</v>
      </c>
      <c r="L70" s="33">
        <v>0</v>
      </c>
      <c r="M70" s="32">
        <v>2</v>
      </c>
      <c r="N70" s="33">
        <v>0</v>
      </c>
      <c r="O70" s="29">
        <v>2.4500000000000099</v>
      </c>
      <c r="P70" s="60">
        <v>0</v>
      </c>
      <c r="Q70" s="35">
        <v>444</v>
      </c>
      <c r="R70" s="35">
        <v>172</v>
      </c>
      <c r="S70" s="37">
        <v>0</v>
      </c>
      <c r="T70" s="38">
        <v>0</v>
      </c>
      <c r="U70" s="29">
        <v>-2.15</v>
      </c>
      <c r="V70" s="60">
        <v>-2.25</v>
      </c>
      <c r="W70" s="39"/>
      <c r="X70" s="40">
        <v>63</v>
      </c>
      <c r="Y70" s="72">
        <v>118</v>
      </c>
      <c r="Z70" s="29">
        <v>7</v>
      </c>
      <c r="AA70" s="85" t="s">
        <v>119</v>
      </c>
      <c r="AB70" s="41" t="s">
        <v>101</v>
      </c>
      <c r="AC70" s="42" t="str">
        <f>"" &amp; IF(AND(S70&lt;=-1.5,NOT(ISBLANK(AQ70))),"Z","")</f>
        <v/>
      </c>
      <c r="AD70" s="43" t="str">
        <f t="shared" si="0"/>
        <v/>
      </c>
      <c r="AE70" s="44"/>
      <c r="AF70" s="45"/>
      <c r="AG70" s="46" t="str">
        <f t="shared" si="1"/>
        <v/>
      </c>
      <c r="AH70" s="30">
        <v>4</v>
      </c>
      <c r="AI70" s="47">
        <v>63</v>
      </c>
      <c r="AJ70" s="48" t="str">
        <f t="shared" si="2"/>
        <v/>
      </c>
      <c r="AK70" s="42" t="str">
        <f t="shared" si="3"/>
        <v/>
      </c>
      <c r="AL70" s="46" t="str">
        <f t="shared" si="4"/>
        <v/>
      </c>
      <c r="AM70" s="115" t="s">
        <v>354</v>
      </c>
      <c r="AN70" s="49" t="str">
        <f>IF(AND(OR(M70=1,M70=2,M70=3,M70=4),Q70&gt;=97.5),"G",IF(OR(AND(N70&lt;=3,M70&lt;8,T70&gt;-1.6,Q70&gt;=95,Q70&lt;300),AND(OR(M70=1,M70=2,M70=3),Q70&lt;97.5)),"GR",""))</f>
        <v>G</v>
      </c>
      <c r="AO70" s="29">
        <v>0</v>
      </c>
      <c r="AP70" s="28"/>
      <c r="AQ70" s="28"/>
      <c r="AR70" s="28"/>
      <c r="AS70" s="28"/>
      <c r="AT70" s="50" t="str">
        <f t="shared" si="5"/>
        <v/>
      </c>
      <c r="AU70" s="48" t="str">
        <f t="shared" si="6"/>
        <v/>
      </c>
      <c r="AV70" s="48" t="str">
        <f t="shared" si="7"/>
        <v/>
      </c>
      <c r="AW70" s="26" t="s">
        <v>6</v>
      </c>
      <c r="AX70" s="51">
        <v>69</v>
      </c>
      <c r="AY70" s="52">
        <v>1220</v>
      </c>
      <c r="AZ70" s="24" t="s">
        <v>1916</v>
      </c>
      <c r="BA70" s="29">
        <v>84</v>
      </c>
      <c r="BB70" s="53">
        <v>73.3333333333333</v>
      </c>
      <c r="BC70" s="54" t="s">
        <v>1909</v>
      </c>
      <c r="BD70" s="29">
        <v>2</v>
      </c>
      <c r="BE70" s="55"/>
      <c r="BF70" s="55"/>
      <c r="BG70" s="55"/>
      <c r="BH70" s="55"/>
      <c r="BI70" s="187"/>
      <c r="BJ70" s="17"/>
      <c r="BK70" s="17"/>
      <c r="BL70" s="17"/>
      <c r="BM70" s="17"/>
      <c r="BN70" s="17"/>
      <c r="BO70" s="17"/>
      <c r="BP70" s="29">
        <v>118</v>
      </c>
      <c r="BQ70" s="29">
        <v>0</v>
      </c>
      <c r="BR70" s="56">
        <v>102.15</v>
      </c>
      <c r="BS70" s="76" t="s">
        <v>88</v>
      </c>
      <c r="BT70" s="26"/>
      <c r="BU70" s="26"/>
      <c r="BV70" s="26"/>
      <c r="BW70" s="26"/>
      <c r="BX70" s="17"/>
      <c r="BY70" s="17"/>
      <c r="BZ70" s="49" t="str">
        <f t="shared" si="8"/>
        <v/>
      </c>
    </row>
    <row r="71" spans="1:78" ht="46.5" x14ac:dyDescent="0.25">
      <c r="A71" s="26" t="s">
        <v>1907</v>
      </c>
      <c r="B71" s="26" t="s">
        <v>820</v>
      </c>
      <c r="C71" s="27" t="s">
        <v>136</v>
      </c>
      <c r="D71" s="28" t="s">
        <v>166</v>
      </c>
      <c r="E71" s="28" t="s">
        <v>19</v>
      </c>
      <c r="F71" s="58">
        <v>1600</v>
      </c>
      <c r="G71" s="30">
        <v>13</v>
      </c>
      <c r="H71" s="31" t="s">
        <v>6</v>
      </c>
      <c r="I71" s="70">
        <v>4</v>
      </c>
      <c r="J71" s="71">
        <v>2</v>
      </c>
      <c r="K71" s="59">
        <v>4</v>
      </c>
      <c r="L71" s="33">
        <v>2</v>
      </c>
      <c r="M71" s="59">
        <v>10</v>
      </c>
      <c r="N71" s="33">
        <v>6</v>
      </c>
      <c r="O71" s="29">
        <v>4.3500000000000201</v>
      </c>
      <c r="P71" s="60">
        <v>-2.0749999999999602</v>
      </c>
      <c r="Q71" s="86">
        <v>89.649746583052007</v>
      </c>
      <c r="R71" s="86">
        <v>-0.82512670847400205</v>
      </c>
      <c r="S71" s="37">
        <v>0</v>
      </c>
      <c r="T71" s="61">
        <v>-3.25</v>
      </c>
      <c r="U71" s="29">
        <v>-1.6500000000000099</v>
      </c>
      <c r="V71" s="60">
        <v>-4.2</v>
      </c>
      <c r="W71" s="39" t="s">
        <v>79</v>
      </c>
      <c r="X71" s="62">
        <v>64</v>
      </c>
      <c r="Y71" s="29">
        <v>119</v>
      </c>
      <c r="Z71" s="29">
        <v>14</v>
      </c>
      <c r="AA71" s="26" t="s">
        <v>100</v>
      </c>
      <c r="AB71" s="41" t="s">
        <v>32</v>
      </c>
      <c r="AC71" s="42" t="str">
        <f>"" &amp; IF(AND(S71&lt;=-1.5,NOT(ISBLANK(AQ71))),"Z","")</f>
        <v/>
      </c>
      <c r="AD71" s="48" t="str">
        <f t="shared" si="0"/>
        <v/>
      </c>
      <c r="AE71" s="44"/>
      <c r="AF71" s="45"/>
      <c r="AG71" s="63" t="str">
        <f t="shared" si="1"/>
        <v/>
      </c>
      <c r="AH71" s="30">
        <v>13</v>
      </c>
      <c r="AI71" s="62">
        <v>64</v>
      </c>
      <c r="AJ71" s="48" t="str">
        <f t="shared" si="2"/>
        <v/>
      </c>
      <c r="AK71" s="42" t="str">
        <f t="shared" si="3"/>
        <v/>
      </c>
      <c r="AL71" s="63" t="str">
        <f t="shared" si="4"/>
        <v/>
      </c>
      <c r="AM71" s="62">
        <v>64</v>
      </c>
      <c r="AN71" s="49" t="str">
        <f>IF(AND(OR(M71=1,M71=2,M71=3,M71=4),Q71&gt;=97.5),"G",IF(OR(AND(N71&lt;=3,M71&lt;8,T71&gt;-1.6,Q71&gt;=95,Q71&lt;300),AND(OR(M71=1,M71=2,M71=3),Q71&lt;97.5)),"GR",""))</f>
        <v/>
      </c>
      <c r="AO71" s="29">
        <v>-1</v>
      </c>
      <c r="AP71" s="28"/>
      <c r="AQ71" s="28"/>
      <c r="AR71" s="28"/>
      <c r="AS71" s="28" t="s">
        <v>66</v>
      </c>
      <c r="AT71" s="50" t="str">
        <f t="shared" si="5"/>
        <v/>
      </c>
      <c r="AU71" s="48" t="str">
        <f t="shared" si="6"/>
        <v/>
      </c>
      <c r="AV71" s="48" t="str">
        <f t="shared" si="7"/>
        <v/>
      </c>
      <c r="AW71" s="26" t="s">
        <v>6</v>
      </c>
      <c r="AX71" s="51">
        <v>41</v>
      </c>
      <c r="AY71" s="65">
        <v>1229</v>
      </c>
      <c r="AZ71" s="24" t="s">
        <v>176</v>
      </c>
      <c r="BA71" s="29">
        <v>82.349746583051996</v>
      </c>
      <c r="BB71" s="66">
        <v>72.937746583052004</v>
      </c>
      <c r="BC71" s="54" t="s">
        <v>1917</v>
      </c>
      <c r="BD71" s="29">
        <v>3</v>
      </c>
      <c r="BE71" s="55"/>
      <c r="BF71" s="55"/>
      <c r="BG71" s="55"/>
      <c r="BH71" s="55"/>
      <c r="BI71" s="187"/>
      <c r="BJ71" s="17"/>
      <c r="BK71" s="17"/>
      <c r="BL71" s="17"/>
      <c r="BM71" s="17"/>
      <c r="BN71" s="17"/>
      <c r="BO71" s="17"/>
      <c r="BP71" s="29">
        <v>119</v>
      </c>
      <c r="BQ71" s="29">
        <v>-1</v>
      </c>
      <c r="BR71" s="56">
        <v>101.55</v>
      </c>
      <c r="BS71" s="57" t="s">
        <v>61</v>
      </c>
      <c r="BT71" s="26" t="s">
        <v>166</v>
      </c>
      <c r="BU71" s="26" t="s">
        <v>19</v>
      </c>
      <c r="BV71" s="26"/>
      <c r="BW71" s="26" t="s">
        <v>79</v>
      </c>
      <c r="BX71" s="17"/>
      <c r="BY71" s="17"/>
      <c r="BZ71" s="49" t="str">
        <f t="shared" si="8"/>
        <v/>
      </c>
    </row>
    <row r="72" spans="1:78" ht="46.5" x14ac:dyDescent="0.25">
      <c r="A72" s="26" t="s">
        <v>1907</v>
      </c>
      <c r="B72" s="26" t="s">
        <v>997</v>
      </c>
      <c r="C72" s="27" t="s">
        <v>136</v>
      </c>
      <c r="D72" s="28" t="s">
        <v>166</v>
      </c>
      <c r="E72" s="28"/>
      <c r="F72" s="58">
        <v>1600</v>
      </c>
      <c r="G72" s="30">
        <v>11</v>
      </c>
      <c r="H72" s="31" t="s">
        <v>25</v>
      </c>
      <c r="I72" s="70">
        <v>1</v>
      </c>
      <c r="J72" s="71">
        <v>0</v>
      </c>
      <c r="K72" s="70">
        <v>1</v>
      </c>
      <c r="L72" s="71">
        <v>0</v>
      </c>
      <c r="M72" s="59">
        <v>2</v>
      </c>
      <c r="N72" s="33">
        <v>1</v>
      </c>
      <c r="O72" s="29">
        <v>3.9500000000000299</v>
      </c>
      <c r="P72" s="60">
        <v>3.8750000000000302</v>
      </c>
      <c r="Q72" s="36">
        <v>102.956609271465</v>
      </c>
      <c r="R72" s="36">
        <v>2.5283046357323999</v>
      </c>
      <c r="S72" s="37">
        <v>0</v>
      </c>
      <c r="T72" s="61">
        <v>-1.25</v>
      </c>
      <c r="U72" s="29">
        <v>-4.8</v>
      </c>
      <c r="V72" s="60">
        <v>-5.8500000000000103</v>
      </c>
      <c r="W72" s="39"/>
      <c r="X72" s="40">
        <v>64</v>
      </c>
      <c r="Y72" s="72">
        <v>122</v>
      </c>
      <c r="Z72" s="29">
        <v>27</v>
      </c>
      <c r="AA72" s="77">
        <v>8</v>
      </c>
      <c r="AB72" s="41" t="s">
        <v>92</v>
      </c>
      <c r="AC72" s="42" t="str">
        <f>"i" &amp; IF(AND(S72&lt;=-1.5,NOT(ISBLANK(AQ72))),"Z","")</f>
        <v>i</v>
      </c>
      <c r="AD72" s="43" t="str">
        <f t="shared" si="0"/>
        <v/>
      </c>
      <c r="AE72" s="44"/>
      <c r="AF72" s="45" t="s">
        <v>93</v>
      </c>
      <c r="AG72" s="63" t="str">
        <f t="shared" si="1"/>
        <v>*</v>
      </c>
      <c r="AH72" s="30">
        <v>11</v>
      </c>
      <c r="AI72" s="47">
        <v>64</v>
      </c>
      <c r="AJ72" s="48" t="str">
        <f t="shared" si="2"/>
        <v/>
      </c>
      <c r="AK72" s="42" t="str">
        <f t="shared" si="3"/>
        <v/>
      </c>
      <c r="AL72" s="46" t="str">
        <f t="shared" si="4"/>
        <v/>
      </c>
      <c r="AM72" s="115" t="s">
        <v>1913</v>
      </c>
      <c r="AN72" s="108" t="str">
        <f>CONCATENATE(IF(AND(OR(M72=1,M72=2,M72=3,M72=4),Q72&gt;=97.5),"G",IF(OR(AND(N72&lt;=3,M72&lt;8,T72&gt;-1.6,Q72&gt;=95,Q72&lt;300),AND(OR(M72=1,M72=2,M72=3),Q72&lt;97.5)),"GR","")),"*")</f>
        <v>G*</v>
      </c>
      <c r="AO72" s="29">
        <v>-1</v>
      </c>
      <c r="AP72" s="28"/>
      <c r="AQ72" s="28"/>
      <c r="AR72" s="28"/>
      <c r="AS72" s="28"/>
      <c r="AT72" s="50" t="str">
        <f t="shared" si="5"/>
        <v/>
      </c>
      <c r="AU72" s="48" t="str">
        <f t="shared" si="6"/>
        <v/>
      </c>
      <c r="AV72" s="48" t="str">
        <f t="shared" si="7"/>
        <v/>
      </c>
      <c r="AW72" s="26" t="s">
        <v>25</v>
      </c>
      <c r="AX72" s="51">
        <v>30</v>
      </c>
      <c r="AY72" s="52">
        <v>1217</v>
      </c>
      <c r="AZ72" s="24" t="s">
        <v>176</v>
      </c>
      <c r="BA72" s="29">
        <v>97.556609271464794</v>
      </c>
      <c r="BB72" s="66">
        <v>95.586609271464795</v>
      </c>
      <c r="BC72" s="54" t="s">
        <v>1918</v>
      </c>
      <c r="BD72" s="29">
        <v>1</v>
      </c>
      <c r="BE72" s="55"/>
      <c r="BF72" s="55"/>
      <c r="BG72" s="55"/>
      <c r="BH72" s="55"/>
      <c r="BI72" s="187"/>
      <c r="BJ72" s="17"/>
      <c r="BK72" s="17"/>
      <c r="BL72" s="17"/>
      <c r="BM72" s="17"/>
      <c r="BN72" s="17"/>
      <c r="BO72" s="17"/>
      <c r="BP72" s="29">
        <v>122</v>
      </c>
      <c r="BQ72" s="29">
        <v>-1</v>
      </c>
      <c r="BR72" s="56">
        <v>102.95</v>
      </c>
      <c r="BS72" s="57" t="s">
        <v>223</v>
      </c>
      <c r="BT72" s="26" t="s">
        <v>166</v>
      </c>
      <c r="BU72" s="26"/>
      <c r="BV72" s="26"/>
      <c r="BW72" s="26"/>
      <c r="BX72" s="17"/>
      <c r="BY72" s="17"/>
      <c r="BZ72" s="49" t="str">
        <f t="shared" si="8"/>
        <v/>
      </c>
    </row>
    <row r="73" spans="1:78" ht="46.5" x14ac:dyDescent="0.25">
      <c r="A73" s="26" t="s">
        <v>1907</v>
      </c>
      <c r="B73" s="26" t="s">
        <v>109</v>
      </c>
      <c r="C73" s="27" t="s">
        <v>378</v>
      </c>
      <c r="D73" s="28"/>
      <c r="E73" s="28"/>
      <c r="F73" s="29">
        <v>2000</v>
      </c>
      <c r="G73" s="30">
        <v>1</v>
      </c>
      <c r="H73" s="31" t="s">
        <v>78</v>
      </c>
      <c r="I73" s="70">
        <v>2</v>
      </c>
      <c r="J73" s="71">
        <v>0</v>
      </c>
      <c r="K73" s="32">
        <v>2</v>
      </c>
      <c r="L73" s="33">
        <v>1</v>
      </c>
      <c r="M73" s="32">
        <v>13</v>
      </c>
      <c r="N73" s="33">
        <v>8</v>
      </c>
      <c r="O73" s="29">
        <v>5</v>
      </c>
      <c r="P73" s="60">
        <v>0</v>
      </c>
      <c r="Q73" s="35">
        <v>444</v>
      </c>
      <c r="R73" s="35">
        <v>172</v>
      </c>
      <c r="S73" s="37">
        <v>-1</v>
      </c>
      <c r="T73" s="61">
        <v>-7</v>
      </c>
      <c r="U73" s="29">
        <v>-2.6</v>
      </c>
      <c r="V73" s="60">
        <v>-8.2499999999999893</v>
      </c>
      <c r="W73" s="39"/>
      <c r="X73" s="62">
        <v>65</v>
      </c>
      <c r="Y73" s="29">
        <v>120</v>
      </c>
      <c r="Z73" s="29">
        <v>8</v>
      </c>
      <c r="AA73" s="85" t="s">
        <v>119</v>
      </c>
      <c r="AB73" s="41" t="s">
        <v>32</v>
      </c>
      <c r="AC73" s="42" t="str">
        <f>"" &amp; IF(AND(S73&lt;=-1.5,NOT(ISBLANK(AQ73))),"Z","")</f>
        <v/>
      </c>
      <c r="AD73" s="48" t="str">
        <f t="shared" si="0"/>
        <v/>
      </c>
      <c r="AE73" s="44"/>
      <c r="AF73" s="45"/>
      <c r="AG73" s="63" t="str">
        <f t="shared" si="1"/>
        <v/>
      </c>
      <c r="AH73" s="30">
        <v>1</v>
      </c>
      <c r="AI73" s="62">
        <v>65</v>
      </c>
      <c r="AJ73" s="48" t="str">
        <f t="shared" si="2"/>
        <v/>
      </c>
      <c r="AK73" s="42" t="str">
        <f t="shared" si="3"/>
        <v/>
      </c>
      <c r="AL73" s="63" t="str">
        <f t="shared" si="4"/>
        <v/>
      </c>
      <c r="AM73" s="62">
        <v>65</v>
      </c>
      <c r="AN73" s="49" t="str">
        <f>IF(AND(OR(M73=1,M73=2,M73=3,M73=4),Q73&gt;=97.5),"G",IF(OR(AND(N73&lt;=3,M73&lt;8,T73&gt;-1.6,Q73&gt;=95,Q73&lt;300),AND(OR(M73=1,M73=2,M73=3),Q73&lt;97.5)),"GR",""))</f>
        <v/>
      </c>
      <c r="AO73" s="29">
        <v>-1</v>
      </c>
      <c r="AP73" s="28"/>
      <c r="AQ73" s="28"/>
      <c r="AR73" s="28"/>
      <c r="AS73" s="28"/>
      <c r="AT73" s="50" t="str">
        <f t="shared" si="5"/>
        <v/>
      </c>
      <c r="AU73" s="48" t="str">
        <f t="shared" si="6"/>
        <v/>
      </c>
      <c r="AV73" s="48" t="str">
        <f t="shared" si="7"/>
        <v/>
      </c>
      <c r="AW73" s="26" t="s">
        <v>78</v>
      </c>
      <c r="AX73" s="74">
        <v>12</v>
      </c>
      <c r="AY73" s="65">
        <v>1216</v>
      </c>
      <c r="AZ73" s="24" t="s">
        <v>176</v>
      </c>
      <c r="BA73" s="29">
        <v>66.5</v>
      </c>
      <c r="BB73" s="53">
        <v>60.1666666666667</v>
      </c>
      <c r="BC73" s="54" t="s">
        <v>1671</v>
      </c>
      <c r="BD73" s="29">
        <v>1</v>
      </c>
      <c r="BE73" s="55"/>
      <c r="BF73" s="55"/>
      <c r="BG73" s="55"/>
      <c r="BH73" s="55"/>
      <c r="BI73" s="188" t="s">
        <v>1919</v>
      </c>
      <c r="BJ73" s="68" t="s">
        <v>1920</v>
      </c>
      <c r="BK73" s="68" t="s">
        <v>1841</v>
      </c>
      <c r="BL73" s="69" t="s">
        <v>1921</v>
      </c>
      <c r="BM73" s="69" t="s">
        <v>1922</v>
      </c>
      <c r="BN73" s="68" t="s">
        <v>1923</v>
      </c>
      <c r="BO73" s="17"/>
      <c r="BP73" s="29">
        <v>120</v>
      </c>
      <c r="BQ73" s="29">
        <v>-1</v>
      </c>
      <c r="BR73" s="56">
        <v>106.05</v>
      </c>
      <c r="BS73" s="76" t="s">
        <v>108</v>
      </c>
      <c r="BT73" s="26"/>
      <c r="BU73" s="26"/>
      <c r="BV73" s="26"/>
      <c r="BW73" s="26"/>
      <c r="BX73" s="17"/>
      <c r="BY73" s="17"/>
      <c r="BZ73" s="49" t="str">
        <f t="shared" si="8"/>
        <v/>
      </c>
    </row>
    <row r="74" spans="1:78" ht="26.1" customHeight="1" x14ac:dyDescent="0.25">
      <c r="A74" s="162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  <c r="Z74" s="155"/>
      <c r="AA74" s="155"/>
      <c r="AB74" s="155"/>
      <c r="AC74" s="155"/>
      <c r="AD74" s="155"/>
      <c r="AE74" s="155"/>
      <c r="AF74" s="155"/>
      <c r="AG74" s="155"/>
      <c r="AH74" s="155"/>
      <c r="AI74" s="155"/>
      <c r="AJ74" s="155"/>
      <c r="AK74" s="155"/>
      <c r="AL74" s="155"/>
      <c r="AM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  <c r="BR74" s="155"/>
      <c r="BS74" s="155"/>
      <c r="BT74" s="155"/>
      <c r="BU74" s="155"/>
      <c r="BV74" s="155"/>
      <c r="BW74" s="155"/>
      <c r="BX74" s="155"/>
      <c r="BY74" s="17"/>
      <c r="BZ74" s="49"/>
    </row>
    <row r="75" spans="1:78" ht="46.5" x14ac:dyDescent="0.25">
      <c r="A75" s="26" t="s">
        <v>1907</v>
      </c>
      <c r="B75" s="26" t="s">
        <v>127</v>
      </c>
      <c r="C75" s="27" t="s">
        <v>212</v>
      </c>
      <c r="D75" s="28"/>
      <c r="E75" s="28"/>
      <c r="F75" s="29">
        <v>1000</v>
      </c>
      <c r="G75" s="30">
        <v>13</v>
      </c>
      <c r="H75" s="31" t="s">
        <v>78</v>
      </c>
      <c r="I75" s="59">
        <v>12</v>
      </c>
      <c r="J75" s="33">
        <v>4</v>
      </c>
      <c r="K75" s="59">
        <v>14</v>
      </c>
      <c r="L75" s="33">
        <v>6</v>
      </c>
      <c r="M75" s="59">
        <v>11</v>
      </c>
      <c r="N75" s="33">
        <v>6</v>
      </c>
      <c r="O75" s="29">
        <v>-0.999999999999996</v>
      </c>
      <c r="P75" s="29">
        <v>-1.6285714285713999</v>
      </c>
      <c r="Q75" s="35">
        <v>98.908525685084101</v>
      </c>
      <c r="R75" s="36">
        <v>4.0542628425420402</v>
      </c>
      <c r="S75" s="37">
        <v>-2</v>
      </c>
      <c r="T75" s="38">
        <v>0.5</v>
      </c>
      <c r="U75" s="29">
        <v>6.05</v>
      </c>
      <c r="V75" s="29">
        <v>6.45</v>
      </c>
      <c r="W75" s="39"/>
      <c r="X75" s="62">
        <v>65</v>
      </c>
      <c r="Y75" s="29">
        <v>120</v>
      </c>
      <c r="Z75" s="87">
        <v>84</v>
      </c>
      <c r="AA75" s="26" t="s">
        <v>57</v>
      </c>
      <c r="AB75" s="41" t="s">
        <v>58</v>
      </c>
      <c r="AC75" s="42" t="str">
        <f>"" &amp; IF(AND(S75&lt;=-1.5,NOT(ISBLANK(AQ75))),"Z","")</f>
        <v/>
      </c>
      <c r="AD75" s="48" t="str">
        <f>IF(AND(ISNUMBER(BD75),VALUE(BD75)&gt;=3,VALUE(T75)&gt;=-0.5),IF(AND(VALUE(Q75)&gt;=94,VALUE(Q75)&lt;444), IF(VALUE(P75)&gt;=2,"***","**"),"*"),"")</f>
        <v/>
      </c>
      <c r="AE75" s="44"/>
      <c r="AF75" s="45"/>
      <c r="AG75" s="46" t="str">
        <f>IF(OR(F75&lt;1401,F75&gt;=1600),IF(AND(OR(AB75="*",AB75="***",AB75="E*",AB75="E***"),P75&gt;=2,T75&gt;-2.1),IF(AND(ISNUMBER(BD75),VALUE(BD75)&gt;2),"**","*"),""),"")</f>
        <v/>
      </c>
      <c r="AH75" s="30">
        <v>13</v>
      </c>
      <c r="AI75" s="62">
        <v>65</v>
      </c>
      <c r="AJ75" s="48" t="str">
        <f>IF(AND(S75&gt;=2,T75&gt;=0),IF(AND(ISNUMBER(BD75),VALUE(BD75)&gt;=3),IF(LEN(AQ75)&gt;0,"***","**"),"*"),"")</f>
        <v/>
      </c>
      <c r="AK75" s="42" t="str">
        <f>IF(AND(S75&gt;=3,AND(OR(AND(I75&lt;=7,I75-K75&gt;=3),AND(K75&lt;=7,K75-M75&gt;=3)),N75&lt;=4)),6,IF(S75&gt;=3,"3T",IF(AND(OR(AND(I75&lt;=7,I75-K75&gt;=3),AND(K75&lt;=7,K75-M75&gt;=3)),N75&lt;=4),"3P","")))</f>
        <v/>
      </c>
      <c r="AL75" s="63" t="str">
        <f>IF(OR(K75-M75&gt;=5,T75&gt;4.9,AND(K75-M75&gt;=1,T75&gt;5)),IF(P75&lt;-3,"***",IF(P75&lt;0,"**","*")),"")</f>
        <v/>
      </c>
      <c r="AM75" s="62">
        <v>65</v>
      </c>
      <c r="AN75" s="49" t="str">
        <f>IF(AND(OR(M75=1,M75=2,M75=3,M75=4),Q75&gt;=97.5),"G",IF(OR(AND(N75&lt;=3,M75&lt;8,T75&gt;-1.6,Q75&gt;=95,Q75&lt;300),AND(OR(M75=1,M75=2,M75=3),Q75&lt;97.5)),"GR",""))</f>
        <v/>
      </c>
      <c r="AO75" s="29">
        <v>5</v>
      </c>
      <c r="AP75" s="28"/>
      <c r="AQ75" s="28"/>
      <c r="AR75" s="28"/>
      <c r="AS75" s="28"/>
      <c r="AT75" s="50" t="str">
        <f>IF(LEN(AN75)&gt;0,IF(AL75="**","$",IF(AL75="***",IF(LEN(AQ75)&gt;0,"$$$","$$"), "")), "")</f>
        <v/>
      </c>
      <c r="AU75" s="48" t="str">
        <f>CONCATENATE(IF(LEN(AN75)&gt;0,IF(AND(AD75="**",AB75="*"),IF(LEN(AQ75)&gt;0,"$$$","$$"),IF(AJ75="***","$$$",IF(AND(AJ75="**",AB75="*"),"$$",IF(AND(OR(AD75="**",AD75="***"),LEN(AQ75)&gt;0),"$$","")))),IF(AND(OR(AD75="**",AD75="***"),LEN(AQ75)&gt;0),"$$","")),IF(AND(T75&lt;2,AQ75="#"),"#",""))</f>
        <v/>
      </c>
      <c r="AV75" s="48" t="str">
        <f>IF(LEN(AN75)&gt;0,IF(AG75="**","$$",IF(AG75="***","$$$",IF(AD75="***",IF(OR(AB75="***",LEN(AQ75)&gt;0),"$$$",""),""))),"")</f>
        <v/>
      </c>
      <c r="AW75" s="26" t="s">
        <v>78</v>
      </c>
      <c r="AX75" s="64">
        <v>32</v>
      </c>
      <c r="AY75" s="65">
        <v>1206</v>
      </c>
      <c r="AZ75" s="24" t="s">
        <v>176</v>
      </c>
      <c r="BA75" s="29">
        <v>91.5</v>
      </c>
      <c r="BB75" s="53">
        <v>81.190666666666701</v>
      </c>
      <c r="BC75" s="54" t="s">
        <v>1924</v>
      </c>
      <c r="BD75" s="29">
        <v>1</v>
      </c>
      <c r="BE75" s="55"/>
      <c r="BF75" s="55"/>
      <c r="BG75" s="55"/>
      <c r="BH75" s="55"/>
      <c r="BI75" s="188" t="s">
        <v>1405</v>
      </c>
      <c r="BJ75" s="69" t="s">
        <v>882</v>
      </c>
      <c r="BK75" s="69" t="s">
        <v>726</v>
      </c>
      <c r="BL75" s="68" t="s">
        <v>727</v>
      </c>
      <c r="BM75" s="68" t="s">
        <v>728</v>
      </c>
      <c r="BN75" s="68" t="s">
        <v>729</v>
      </c>
      <c r="BO75" s="17"/>
      <c r="BP75" s="29">
        <v>120</v>
      </c>
      <c r="BQ75" s="29">
        <v>5</v>
      </c>
      <c r="BR75" s="56">
        <v>95.15</v>
      </c>
      <c r="BS75" s="57" t="s">
        <v>223</v>
      </c>
      <c r="BT75" s="26"/>
      <c r="BU75" s="26"/>
      <c r="BV75" s="26"/>
      <c r="BW75" s="26"/>
      <c r="BX75" s="17"/>
      <c r="BY75" s="17"/>
      <c r="BZ75" s="49" t="str">
        <f>IF(AND(S75&gt;=3,AND(OR(AND(I75&lt;=7,I75-K75&gt;=3),AND(K75&lt;=7,K75-M75&gt;=3)),N75&lt;=4)),6,IF(S75&gt;=3,"3T",IF(AND(OR(AND(I75&lt;=7,I75-K75&gt;=3),AND(K75&lt;=7,K75-M75&gt;=3)),N75&lt;=4),"3P","")))</f>
        <v/>
      </c>
    </row>
    <row r="76" spans="1:78" ht="46.5" x14ac:dyDescent="0.25">
      <c r="A76" s="26" t="s">
        <v>1907</v>
      </c>
      <c r="B76" s="26" t="s">
        <v>359</v>
      </c>
      <c r="C76" s="27" t="s">
        <v>352</v>
      </c>
      <c r="D76" s="28"/>
      <c r="E76" s="28"/>
      <c r="F76" s="29">
        <v>1400</v>
      </c>
      <c r="G76" s="30">
        <v>10</v>
      </c>
      <c r="H76" s="31" t="s">
        <v>6</v>
      </c>
      <c r="I76" s="59">
        <v>12</v>
      </c>
      <c r="J76" s="33">
        <v>6</v>
      </c>
      <c r="K76" s="59">
        <v>11</v>
      </c>
      <c r="L76" s="33">
        <v>5</v>
      </c>
      <c r="M76" s="59">
        <v>9</v>
      </c>
      <c r="N76" s="33">
        <v>4</v>
      </c>
      <c r="O76" s="29">
        <v>1.00000000000001</v>
      </c>
      <c r="P76" s="34">
        <v>4.3749999999999902</v>
      </c>
      <c r="Q76" s="35">
        <v>94.445593705741999</v>
      </c>
      <c r="R76" s="36">
        <v>0.122796852870977</v>
      </c>
      <c r="S76" s="37">
        <v>1</v>
      </c>
      <c r="T76" s="38">
        <v>1.25</v>
      </c>
      <c r="U76" s="29">
        <v>-2.5499999999999901</v>
      </c>
      <c r="V76" s="29">
        <v>-1.45</v>
      </c>
      <c r="W76" s="39"/>
      <c r="X76" s="62">
        <v>64</v>
      </c>
      <c r="Y76" s="29">
        <v>123</v>
      </c>
      <c r="Z76" s="29">
        <v>13</v>
      </c>
      <c r="AA76" s="26" t="s">
        <v>57</v>
      </c>
      <c r="AB76" s="41" t="s">
        <v>58</v>
      </c>
      <c r="AC76" s="42" t="str">
        <f>"" &amp; IF(AND(S76&lt;=-1.5,NOT(ISBLANK(AQ76))),"Z","")</f>
        <v/>
      </c>
      <c r="AD76" s="48" t="str">
        <f>IF(AND(ISNUMBER(BD76),VALUE(BD76)&gt;=3,VALUE(T76)&gt;=-0.5),IF(AND(VALUE(Q76)&gt;=94,VALUE(Q76)&lt;444), IF(VALUE(P76)&gt;=2,"***","**"),"*"),"")</f>
        <v/>
      </c>
      <c r="AE76" s="44"/>
      <c r="AF76" s="45"/>
      <c r="AG76" s="46" t="str">
        <f>IF(OR(F76&lt;1401,F76&gt;=1600),IF(AND(OR(AB76="*",AB76="***",AB76="E*",AB76="E***"),P76&gt;=2,T76&gt;-2.1),IF(AND(ISNUMBER(BD76),VALUE(BD76)&gt;2),"**","*"),""),"")</f>
        <v/>
      </c>
      <c r="AH76" s="30">
        <v>10</v>
      </c>
      <c r="AI76" s="62">
        <v>64</v>
      </c>
      <c r="AJ76" s="48" t="str">
        <f>IF(AND(S76&gt;=2,T76&gt;=0),IF(AND(ISNUMBER(BD76),VALUE(BD76)&gt;=3),IF(LEN(AQ76)&gt;0,"***","**"),"*"),"")</f>
        <v/>
      </c>
      <c r="AK76" s="42" t="str">
        <f>IF(AND(S76&gt;=3,AND(OR(AND(I76&lt;=7,I76-K76&gt;=3),AND(K76&lt;=7,K76-M76&gt;=3)),N76&lt;=4)),6,IF(S76&gt;=3,"3T",IF(AND(OR(AND(I76&lt;=7,I76-K76&gt;=3),AND(K76&lt;=7,K76-M76&gt;=3)),N76&lt;=4),"3P","")))</f>
        <v/>
      </c>
      <c r="AL76" s="63" t="str">
        <f>IF(OR(K76-M76&gt;=5,T76&gt;4.9,AND(K76-M76&gt;=1,T76&gt;5)),IF(P76&lt;-3,"***",IF(P76&lt;0,"**","*")),"")</f>
        <v/>
      </c>
      <c r="AM76" s="62">
        <v>64</v>
      </c>
      <c r="AN76" s="49" t="str">
        <f>IF(AND(OR(M76=1,M76=2,M76=3,M76=4),Q76&gt;=97.5),"G",IF(OR(AND(N76&lt;=3,M76&lt;8,T76&gt;-1.6,Q76&gt;=95,Q76&lt;300),AND(OR(M76=1,M76=2,M76=3),Q76&lt;97.5)),"GR",""))</f>
        <v/>
      </c>
      <c r="AO76" s="29">
        <v>0</v>
      </c>
      <c r="AP76" s="28"/>
      <c r="AQ76" s="28"/>
      <c r="AR76" s="28"/>
      <c r="AS76" s="28"/>
      <c r="AT76" s="50" t="str">
        <f>IF(LEN(AN76)&gt;0,IF(AL76="**","$",IF(AL76="***",IF(LEN(AQ76)&gt;0,"$$$","$$"), "")), "")</f>
        <v/>
      </c>
      <c r="AU76" s="48" t="str">
        <f>CONCATENATE(IF(LEN(AN76)&gt;0,IF(AND(AD76="**",AB76="*"),IF(LEN(AQ76)&gt;0,"$$$","$$"),IF(AJ76="***","$$$",IF(AND(AJ76="**",AB76="*"),"$$",IF(AND(OR(AD76="**",AD76="***"),LEN(AQ76)&gt;0),"$$","")))),IF(AND(OR(AD76="**",AD76="***"),LEN(AQ76)&gt;0),"$$","")),IF(AND(T76&lt;2,AQ76="#"),"#",""))</f>
        <v/>
      </c>
      <c r="AV76" s="48" t="str">
        <f>IF(LEN(AN76)&gt;0,IF(AG76="**","$$",IF(AG76="***","$$$",IF(AD76="***",IF(OR(AB76="***",LEN(AQ76)&gt;0),"$$$",""),""))),"")</f>
        <v/>
      </c>
      <c r="AW76" s="26" t="s">
        <v>6</v>
      </c>
      <c r="AX76" s="51">
        <v>31</v>
      </c>
      <c r="AY76" s="65">
        <v>1219</v>
      </c>
      <c r="AZ76" s="24" t="s">
        <v>1925</v>
      </c>
      <c r="BA76" s="29">
        <v>87.745593705741996</v>
      </c>
      <c r="BB76" s="53">
        <v>83.412260372408596</v>
      </c>
      <c r="BC76" s="54" t="s">
        <v>157</v>
      </c>
      <c r="BD76" s="29">
        <v>1</v>
      </c>
      <c r="BE76" s="55"/>
      <c r="BF76" s="55"/>
      <c r="BG76" s="55"/>
      <c r="BH76" s="55"/>
      <c r="BI76" s="190" t="s">
        <v>1926</v>
      </c>
      <c r="BJ76" s="68" t="s">
        <v>364</v>
      </c>
      <c r="BK76" s="68" t="s">
        <v>1063</v>
      </c>
      <c r="BL76" s="68" t="s">
        <v>365</v>
      </c>
      <c r="BM76" s="68" t="s">
        <v>366</v>
      </c>
      <c r="BN76" s="69" t="s">
        <v>367</v>
      </c>
      <c r="BO76" s="17"/>
      <c r="BP76" s="29">
        <v>123</v>
      </c>
      <c r="BQ76" s="29">
        <v>0</v>
      </c>
      <c r="BR76" s="56">
        <v>96.45</v>
      </c>
      <c r="BS76" s="76" t="s">
        <v>108</v>
      </c>
      <c r="BT76" s="26"/>
      <c r="BU76" s="26"/>
      <c r="BV76" s="26"/>
      <c r="BW76" s="26"/>
      <c r="BX76" s="17"/>
      <c r="BY76" s="17"/>
      <c r="BZ76" s="49" t="str">
        <f>IF(AND(S76&gt;=3,AND(OR(AND(I76&lt;=7,I76-K76&gt;=3),AND(K76&lt;=7,K76-M76&gt;=3)),N76&lt;=4)),6,IF(S76&gt;=3,"3T",IF(AND(OR(AND(I76&lt;=7,I76-K76&gt;=3),AND(K76&lt;=7,K76-M76&gt;=3)),N76&lt;=4),"3P","")))</f>
        <v/>
      </c>
    </row>
    <row r="77" spans="1:78" ht="46.5" x14ac:dyDescent="0.25">
      <c r="A77" s="26" t="s">
        <v>1907</v>
      </c>
      <c r="B77" s="26" t="s">
        <v>368</v>
      </c>
      <c r="C77" s="27" t="s">
        <v>207</v>
      </c>
      <c r="D77" s="28"/>
      <c r="E77" s="28"/>
      <c r="F77" s="29">
        <v>1400</v>
      </c>
      <c r="G77" s="30">
        <v>3</v>
      </c>
      <c r="H77" s="31" t="s">
        <v>78</v>
      </c>
      <c r="I77" s="32">
        <v>1</v>
      </c>
      <c r="J77" s="33">
        <v>0</v>
      </c>
      <c r="K77" s="32">
        <v>1</v>
      </c>
      <c r="L77" s="33">
        <v>0</v>
      </c>
      <c r="M77" s="32">
        <v>8</v>
      </c>
      <c r="N77" s="33">
        <v>4</v>
      </c>
      <c r="O77" s="29">
        <v>1.4000000000000099</v>
      </c>
      <c r="P77" s="60">
        <v>0.135714285714269</v>
      </c>
      <c r="Q77" s="35">
        <v>92.963384069850306</v>
      </c>
      <c r="R77" s="36">
        <v>0.18169203492512101</v>
      </c>
      <c r="S77" s="37">
        <v>0</v>
      </c>
      <c r="T77" s="61">
        <v>-4.5</v>
      </c>
      <c r="U77" s="29">
        <v>1.35</v>
      </c>
      <c r="V77" s="60">
        <v>-2.3499999999999899</v>
      </c>
      <c r="W77" s="39" t="s">
        <v>79</v>
      </c>
      <c r="X77" s="40">
        <v>62</v>
      </c>
      <c r="Y77" s="29">
        <v>120</v>
      </c>
      <c r="Z77" s="29">
        <v>22</v>
      </c>
      <c r="AA77" s="85" t="s">
        <v>119</v>
      </c>
      <c r="AB77" s="41" t="s">
        <v>32</v>
      </c>
      <c r="AC77" s="42" t="str">
        <f>"" &amp; IF(AND(S77&lt;=-1.5,NOT(ISBLANK(AQ77))),"Z","")</f>
        <v/>
      </c>
      <c r="AD77" s="43" t="str">
        <f>IF(AND(ISNUMBER(BD77),VALUE(BD77)&gt;=3,VALUE(T77)&gt;=-0.5),IF(AND(VALUE(Q77)&gt;=94,VALUE(Q77)&lt;444), IF(VALUE(P77)&gt;=2,"***","**"),"*"),"")</f>
        <v/>
      </c>
      <c r="AE77" s="44"/>
      <c r="AF77" s="45"/>
      <c r="AG77" s="63" t="str">
        <f>IF(OR(F77&lt;1401,F77&gt;=1600),IF(AND(OR(AB77="*",AB77="***",AB77="E*",AB77="E***"),P77&gt;=2,T77&gt;-2.1),IF(AND(ISNUMBER(BD77),VALUE(BD77)&gt;2),"**","*"),""),"")</f>
        <v/>
      </c>
      <c r="AH77" s="30">
        <v>3</v>
      </c>
      <c r="AI77" s="47">
        <v>62</v>
      </c>
      <c r="AJ77" s="48" t="str">
        <f>IF(AND(S77&gt;=2,T77&gt;=0),IF(AND(ISNUMBER(BD77),VALUE(BD77)&gt;=3),IF(LEN(AQ77)&gt;0,"***","**"),"*"),"")</f>
        <v/>
      </c>
      <c r="AK77" s="42" t="str">
        <f>IF(AND(S77&gt;=3,AND(OR(AND(I77&lt;=7,I77-K77&gt;=3),AND(K77&lt;=7,K77-M77&gt;=3)),N77&lt;=4)),6,IF(S77&gt;=3,"3T",IF(AND(OR(AND(I77&lt;=7,I77-K77&gt;=3),AND(K77&lt;=7,K77-M77&gt;=3)),N77&lt;=4),"3P","")))</f>
        <v/>
      </c>
      <c r="AL77" s="46" t="str">
        <f>IF(OR(K77-M77&gt;=5,T77&gt;4.9,AND(K77-M77&gt;=1,T77&gt;5)),IF(P77&lt;-3,"***",IF(P77&lt;0,"**","*")),"")</f>
        <v/>
      </c>
      <c r="AM77" s="40">
        <v>62</v>
      </c>
      <c r="AN77" s="49" t="str">
        <f>CONCATENATE(IF(AND(OR(M77=1,M77=2,M77=3,M77=4),Q77&gt;=97.5),"G",IF(OR(AND(N77&lt;=3,M77&lt;8,T77&gt;-1.6,Q77&gt;=95,Q77&lt;300),AND(OR(M77=1,M77=2,M77=3),Q77&lt;97.5)),"GR","")),"*")</f>
        <v>*</v>
      </c>
      <c r="AO77" s="29">
        <v>0</v>
      </c>
      <c r="AP77" s="28"/>
      <c r="AQ77" s="28"/>
      <c r="AR77" s="28"/>
      <c r="AS77" s="28"/>
      <c r="AT77" s="50" t="str">
        <f>IF(LEN(AN77)&gt;0,IF(AL77="**","$",IF(AL77="***",IF(LEN(AQ77)&gt;0,"$$$","$$"), "")), "")</f>
        <v/>
      </c>
      <c r="AU77" s="48" t="str">
        <f>CONCATENATE(IF(LEN(AN77)&gt;0,IF(AND(AD77="**",AB77="*"),IF(LEN(AQ77)&gt;0,"$$$","$$"),IF(AJ77="***","$$$",IF(AND(AJ77="**",AB77="*"),"$$",IF(AND(OR(AD77="**",AD77="***"),LEN(AQ77)&gt;0),"$$","")))),IF(AND(OR(AD77="**",AD77="***"),LEN(AQ77)&gt;0),"$$","")),IF(AND(T77&lt;2,AQ77="#"),"#",""))</f>
        <v/>
      </c>
      <c r="AV77" s="48" t="str">
        <f>IF(LEN(AN77)&gt;0,IF(AG77="**","$$",IF(AG77="***","$$$",IF(AD77="***",IF(OR(AB77="***",LEN(AQ77)&gt;0),"$$$",""),""))),"")</f>
        <v/>
      </c>
      <c r="AW77" s="26" t="s">
        <v>78</v>
      </c>
      <c r="AX77" s="64">
        <v>59</v>
      </c>
      <c r="AY77" s="52">
        <v>1231</v>
      </c>
      <c r="AZ77" s="24" t="s">
        <v>475</v>
      </c>
      <c r="BA77" s="29">
        <v>86.363384069850198</v>
      </c>
      <c r="BB77" s="53">
        <v>77.036750736516893</v>
      </c>
      <c r="BC77" s="54" t="s">
        <v>1927</v>
      </c>
      <c r="BD77" s="29">
        <v>1</v>
      </c>
      <c r="BE77" s="55"/>
      <c r="BF77" s="55"/>
      <c r="BG77" s="55"/>
      <c r="BH77" s="55"/>
      <c r="BI77" s="189" t="s">
        <v>1062</v>
      </c>
      <c r="BJ77" s="69" t="s">
        <v>371</v>
      </c>
      <c r="BK77" s="69" t="s">
        <v>372</v>
      </c>
      <c r="BL77" s="68" t="s">
        <v>364</v>
      </c>
      <c r="BM77" s="69" t="s">
        <v>143</v>
      </c>
      <c r="BN77" s="68" t="s">
        <v>1063</v>
      </c>
      <c r="BO77" s="17"/>
      <c r="BP77" s="29">
        <v>120</v>
      </c>
      <c r="BQ77" s="29">
        <v>0</v>
      </c>
      <c r="BR77" s="56">
        <v>101.65</v>
      </c>
      <c r="BS77" s="57" t="s">
        <v>75</v>
      </c>
      <c r="BT77" s="26"/>
      <c r="BU77" s="26"/>
      <c r="BV77" s="26"/>
      <c r="BW77" s="26" t="s">
        <v>79</v>
      </c>
      <c r="BX77" s="17"/>
      <c r="BY77" s="17"/>
      <c r="BZ77" s="49" t="str">
        <f>IF(AND(S77&gt;=3,AND(OR(AND(I77&lt;=7,I77-K77&gt;=3),AND(K77&lt;=7,K77-M77&gt;=3)),N77&lt;=4)),6,IF(S77&gt;=3,"3T",IF(AND(OR(AND(I77&lt;=7,I77-K77&gt;=3),AND(K77&lt;=7,K77-M77&gt;=3)),N77&lt;=4),"3P","")))</f>
        <v/>
      </c>
    </row>
    <row r="78" spans="1:78" ht="30" customHeight="1" x14ac:dyDescent="0.25">
      <c r="A78" s="175" t="s">
        <v>153</v>
      </c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  <c r="AA78" s="155"/>
      <c r="AB78" s="155"/>
      <c r="AC78" s="155"/>
      <c r="AD78" s="155"/>
      <c r="AE78" s="155"/>
      <c r="AF78" s="155"/>
      <c r="AG78" s="155"/>
      <c r="AH78" s="155"/>
      <c r="AI78" s="155"/>
      <c r="AJ78" s="155"/>
      <c r="AK78" s="155"/>
      <c r="AL78" s="155"/>
      <c r="AM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  <c r="BR78" s="155"/>
      <c r="BS78" s="155"/>
      <c r="BT78" s="155"/>
      <c r="BU78" s="155"/>
      <c r="BV78" s="155"/>
      <c r="BW78" s="155"/>
      <c r="BX78" s="155"/>
      <c r="BY78" s="17"/>
      <c r="BZ78" s="49"/>
    </row>
    <row r="79" spans="1:78" ht="46.5" x14ac:dyDescent="0.25">
      <c r="A79" s="26" t="s">
        <v>1907</v>
      </c>
      <c r="B79" s="26" t="s">
        <v>483</v>
      </c>
      <c r="C79" s="27" t="s">
        <v>165</v>
      </c>
      <c r="D79" s="28"/>
      <c r="E79" s="28"/>
      <c r="F79" s="29">
        <v>1400</v>
      </c>
      <c r="G79" s="30">
        <v>10</v>
      </c>
      <c r="H79" s="31" t="s">
        <v>6</v>
      </c>
      <c r="I79" s="59">
        <v>9</v>
      </c>
      <c r="J79" s="33">
        <v>4</v>
      </c>
      <c r="K79" s="59">
        <v>6</v>
      </c>
      <c r="L79" s="33">
        <v>3</v>
      </c>
      <c r="M79" s="59">
        <v>4</v>
      </c>
      <c r="N79" s="33">
        <v>2</v>
      </c>
      <c r="O79" s="29">
        <v>2.0499999999999798</v>
      </c>
      <c r="P79" s="34">
        <v>0.96874999999998002</v>
      </c>
      <c r="Q79" s="35">
        <v>93.119298188341006</v>
      </c>
      <c r="R79" s="35">
        <v>-1.7403509058294699</v>
      </c>
      <c r="S79" s="37">
        <v>1</v>
      </c>
      <c r="T79" s="38">
        <v>0.5</v>
      </c>
      <c r="U79" s="29">
        <v>-0.50000000000000699</v>
      </c>
      <c r="V79" s="29">
        <v>0</v>
      </c>
      <c r="W79" s="39"/>
      <c r="X79" s="62">
        <v>60</v>
      </c>
      <c r="Y79" s="29">
        <v>135</v>
      </c>
      <c r="Z79" s="29">
        <v>28</v>
      </c>
      <c r="AA79" s="26" t="s">
        <v>57</v>
      </c>
      <c r="AB79" s="41" t="s">
        <v>65</v>
      </c>
      <c r="AC79" s="42" t="str">
        <f>"" &amp; IF(AND(S79&lt;=-1.5,NOT(ISBLANK(AQ79))),"Z","")</f>
        <v/>
      </c>
      <c r="AD79" s="48" t="str">
        <f>IF(AND(ISNUMBER(BD79),VALUE(BD79)&gt;=3,VALUE(T79)&gt;=-0.5),IF(AND(VALUE(Q79)&gt;=94,VALUE(Q79)&lt;444), IF(VALUE(P79)&gt;=2,"***","**"),"*"),"")</f>
        <v>*</v>
      </c>
      <c r="AE79" s="44"/>
      <c r="AF79" s="45" t="s">
        <v>295</v>
      </c>
      <c r="AG79" s="46" t="str">
        <f>IF(OR(F79&lt;1401,F79&gt;=1600),IF(AND(OR(AB79="*",AB79="***",AB79="E*",AB79="E***"),P79&gt;=2,T79&gt;-2.1),IF(AND(ISNUMBER(BD79),VALUE(BD79)&gt;2),"**","*"),""),"")</f>
        <v/>
      </c>
      <c r="AH79" s="30">
        <v>10</v>
      </c>
      <c r="AI79" s="62">
        <v>60</v>
      </c>
      <c r="AJ79" s="48" t="str">
        <f>IF(AND(S79&gt;=2,T79&gt;=0),IF(AND(ISNUMBER(BD79),VALUE(BD79)&gt;=3),IF(LEN(AQ79)&gt;0,"***","**"),"*"),"")</f>
        <v/>
      </c>
      <c r="AK79" s="42" t="str">
        <f>IF(AND(S79&gt;=3,AND(OR(AND(I79&lt;=7,I79-K79&gt;=3),AND(K79&lt;=7,K79-M79&gt;=3)),N79&lt;=4)),6,IF(S79&gt;=3,"3T",IF(AND(OR(AND(I79&lt;=7,I79-K79&gt;=3),AND(K79&lt;=7,K79-M79&gt;=3)),N79&lt;=4),"3P","")))</f>
        <v/>
      </c>
      <c r="AL79" s="63" t="str">
        <f>IF(OR(K79-M79&gt;=5,T79&gt;4.9,AND(K79-M79&gt;=1,T79&gt;5)),IF(P79&lt;-3,"***",IF(P79&lt;0,"**","*")),"")</f>
        <v/>
      </c>
      <c r="AM79" s="62">
        <v>60</v>
      </c>
      <c r="AN79" s="49" t="str">
        <f>IF(AND(OR(M79=1,M79=2,M79=3,M79=4),Q79&gt;=97.5),"G",IF(OR(AND(N79&lt;=3,M79&lt;8,T79&gt;-1.6,Q79&gt;=95,Q79&lt;300),AND(OR(M79=1,M79=2,M79=3),Q79&lt;97.5)),"GR",""))</f>
        <v/>
      </c>
      <c r="AO79" s="29">
        <v>0</v>
      </c>
      <c r="AP79" s="28"/>
      <c r="AQ79" s="28"/>
      <c r="AR79" s="28"/>
      <c r="AS79" s="28"/>
      <c r="AT79" s="50" t="str">
        <f>IF(LEN(AN79)&gt;0,IF(AL79="**","$",IF(AL79="***",IF(LEN(AQ79)&gt;0,"$$$","$$"), "")), "")</f>
        <v/>
      </c>
      <c r="AU79" s="48" t="str">
        <f>CONCATENATE(IF(LEN(AN79)&gt;0,IF(AND(AD79="**",AB79="*"),IF(LEN(AQ79)&gt;0,"$$$","$$"),IF(AJ79="***","$$$",IF(AND(AJ79="**",AB79="*"),"$$",IF(AND(OR(AD79="**",AD79="***"),LEN(AQ79)&gt;0),"$$","")))),IF(AND(OR(AD79="**",AD79="***"),LEN(AQ79)&gt;0),"$$","")),IF(AND(T79&lt;2,AQ79="#"),"#",""))</f>
        <v/>
      </c>
      <c r="AV79" s="48" t="str">
        <f>IF(LEN(AN79)&gt;0,IF(AG79="**","$$",IF(AG79="***","$$$",IF(AD79="***",IF(OR(AB79="***",LEN(AQ79)&gt;0),"$$$",""),""))),"")</f>
        <v/>
      </c>
      <c r="AW79" s="26" t="s">
        <v>6</v>
      </c>
      <c r="AX79" s="51">
        <v>34</v>
      </c>
      <c r="AY79" s="65">
        <v>1233</v>
      </c>
      <c r="AZ79" s="24" t="s">
        <v>475</v>
      </c>
      <c r="BA79" s="29">
        <v>85.019298188341097</v>
      </c>
      <c r="BB79" s="53">
        <v>88.152631521674394</v>
      </c>
      <c r="BC79" s="54" t="s">
        <v>1928</v>
      </c>
      <c r="BD79" s="29">
        <v>3</v>
      </c>
      <c r="BE79" s="55"/>
      <c r="BF79" s="55"/>
      <c r="BG79" s="55"/>
      <c r="BH79" s="55"/>
      <c r="BI79" s="190" t="s">
        <v>1929</v>
      </c>
      <c r="BJ79" s="68" t="s">
        <v>781</v>
      </c>
      <c r="BK79" s="68" t="s">
        <v>1109</v>
      </c>
      <c r="BL79" s="68" t="s">
        <v>532</v>
      </c>
      <c r="BM79" s="68" t="s">
        <v>1930</v>
      </c>
      <c r="BN79" s="68"/>
      <c r="BO79" s="17"/>
      <c r="BP79" s="29">
        <v>135</v>
      </c>
      <c r="BQ79" s="29">
        <v>0</v>
      </c>
      <c r="BR79" s="56">
        <v>99.6</v>
      </c>
      <c r="BS79" s="76" t="s">
        <v>1002</v>
      </c>
      <c r="BT79" s="26"/>
      <c r="BU79" s="26"/>
      <c r="BV79" s="26"/>
      <c r="BW79" s="26"/>
      <c r="BX79" s="17"/>
      <c r="BY79" s="17"/>
      <c r="BZ79" s="49" t="str">
        <f>IF(AND(S79&gt;=3,AND(OR(AND(I79&lt;=7,I79-K79&gt;=3),AND(K79&lt;=7,K79-M79&gt;=3)),N79&lt;=4)),6,IF(S79&gt;=3,"3T",IF(AND(OR(AND(I79&lt;=7,I79-K79&gt;=3),AND(K79&lt;=7,K79-M79&gt;=3)),N79&lt;=4),"3P","")))</f>
        <v/>
      </c>
    </row>
    <row r="80" spans="1:78" ht="46.5" x14ac:dyDescent="0.25">
      <c r="A80" s="26" t="s">
        <v>1907</v>
      </c>
      <c r="B80" s="26" t="s">
        <v>460</v>
      </c>
      <c r="C80" s="27" t="s">
        <v>417</v>
      </c>
      <c r="D80" s="28"/>
      <c r="E80" s="28"/>
      <c r="F80" s="58">
        <v>1600</v>
      </c>
      <c r="G80" s="30">
        <v>10</v>
      </c>
      <c r="H80" s="31" t="s">
        <v>6</v>
      </c>
      <c r="I80" s="59">
        <v>8</v>
      </c>
      <c r="J80" s="33">
        <v>4</v>
      </c>
      <c r="K80" s="59">
        <v>7</v>
      </c>
      <c r="L80" s="33">
        <v>2</v>
      </c>
      <c r="M80" s="59">
        <v>8</v>
      </c>
      <c r="N80" s="33">
        <v>4</v>
      </c>
      <c r="O80" s="29">
        <v>3.4</v>
      </c>
      <c r="P80" s="60">
        <v>0.224999999999973</v>
      </c>
      <c r="Q80" s="35">
        <v>91.201554474718606</v>
      </c>
      <c r="R80" s="35">
        <v>-0.69922276264073002</v>
      </c>
      <c r="S80" s="37">
        <v>2</v>
      </c>
      <c r="T80" s="61">
        <v>-2.5</v>
      </c>
      <c r="U80" s="29">
        <v>-0.19999999999999599</v>
      </c>
      <c r="V80" s="60">
        <v>-2.2999999999999998</v>
      </c>
      <c r="W80" s="39" t="s">
        <v>79</v>
      </c>
      <c r="X80" s="62">
        <v>59</v>
      </c>
      <c r="Y80" s="29">
        <v>135</v>
      </c>
      <c r="Z80" s="29">
        <v>28</v>
      </c>
      <c r="AA80" s="26" t="s">
        <v>80</v>
      </c>
      <c r="AB80" s="41" t="s">
        <v>58</v>
      </c>
      <c r="AC80" s="42" t="str">
        <f>"" &amp; IF(AND(S80&lt;=-1.5,NOT(ISBLANK(AQ80))),"Z","")</f>
        <v/>
      </c>
      <c r="AD80" s="48" t="str">
        <f>IF(AND(ISNUMBER(BD80),VALUE(BD80)&gt;=3,VALUE(T80)&gt;=-0.5),IF(AND(VALUE(Q80)&gt;=94,VALUE(Q80)&lt;444), IF(VALUE(P80)&gt;=2,"***","**"),"*"),"")</f>
        <v/>
      </c>
      <c r="AE80" s="44"/>
      <c r="AF80" s="45"/>
      <c r="AG80" s="63" t="str">
        <f>IF(OR(F80&lt;1401,F80&gt;=1600),IF(AND(OR(AB80="*",AB80="***",AB80="E*",AB80="E***"),P80&gt;=2,T80&gt;-2.1),IF(AND(ISNUMBER(BD80),VALUE(BD80)&gt;2),"**","*"),""),"")</f>
        <v/>
      </c>
      <c r="AH80" s="30">
        <v>10</v>
      </c>
      <c r="AI80" s="62">
        <v>59</v>
      </c>
      <c r="AJ80" s="48" t="str">
        <f>IF(AND(S80&gt;=2,T80&gt;=0),IF(AND(ISNUMBER(BD80),VALUE(BD80)&gt;=3),IF(LEN(AQ80)&gt;0,"***","**"),"*"),"")</f>
        <v/>
      </c>
      <c r="AK80" s="42" t="str">
        <f>IF(AND(S80&gt;=3,AND(OR(AND(I80&lt;=7,I80-K80&gt;=3),AND(K80&lt;=7,K80-M80&gt;=3)),N80&lt;=4)),6,IF(S80&gt;=3,"3T",IF(AND(OR(AND(I80&lt;=7,I80-K80&gt;=3),AND(K80&lt;=7,K80-M80&gt;=3)),N80&lt;=4),"3P","")))</f>
        <v/>
      </c>
      <c r="AL80" s="63" t="str">
        <f>IF(OR(K80-M80&gt;=5,T80&gt;4.9,AND(K80-M80&gt;=1,T80&gt;5)),IF(P80&lt;-3,"***",IF(P80&lt;0,"**","*")),"")</f>
        <v/>
      </c>
      <c r="AM80" s="62">
        <v>59</v>
      </c>
      <c r="AN80" s="49" t="str">
        <f>IF(AND(OR(M80=1,M80=2,M80=3,M80=4),Q80&gt;=97.5),"G",IF(OR(AND(N80&lt;=3,M80&lt;8,T80&gt;-1.6,Q80&gt;=95,Q80&lt;300),AND(OR(M80=1,M80=2,M80=3),Q80&lt;97.5)),"GR",""))</f>
        <v/>
      </c>
      <c r="AO80" s="29">
        <v>0</v>
      </c>
      <c r="AP80" s="28"/>
      <c r="AQ80" s="28"/>
      <c r="AR80" s="28"/>
      <c r="AS80" s="28" t="s">
        <v>66</v>
      </c>
      <c r="AT80" s="50" t="str">
        <f>IF(LEN(AN80)&gt;0,IF(AL80="**","$",IF(AL80="***",IF(LEN(AQ80)&gt;0,"$$$","$$"), "")), "")</f>
        <v/>
      </c>
      <c r="AU80" s="48" t="str">
        <f>CONCATENATE(IF(LEN(AN80)&gt;0,IF(AND(AD80="**",AB80="*"),IF(LEN(AQ80)&gt;0,"$$$","$$"),IF(AJ80="***","$$$",IF(AND(AJ80="**",AB80="*"),"$$",IF(AND(OR(AD80="**",AD80="***"),LEN(AQ80)&gt;0),"$$","")))),IF(AND(OR(AD80="**",AD80="***"),LEN(AQ80)&gt;0),"$$","")),IF(AND(T80&lt;2,AQ80="#"),"#",""))</f>
        <v/>
      </c>
      <c r="AV80" s="48" t="str">
        <f>IF(LEN(AN80)&gt;0,IF(AG80="**","$$",IF(AG80="***","$$$",IF(AD80="***",IF(OR(AB80="***",LEN(AQ80)&gt;0),"$$$",""),""))),"")</f>
        <v/>
      </c>
      <c r="AW80" s="26" t="s">
        <v>6</v>
      </c>
      <c r="AX80" s="51">
        <v>20</v>
      </c>
      <c r="AY80" s="65">
        <v>1236</v>
      </c>
      <c r="AZ80" s="24" t="s">
        <v>475</v>
      </c>
      <c r="BA80" s="29">
        <v>82.601554474718498</v>
      </c>
      <c r="BB80" s="66">
        <v>85.2895544747185</v>
      </c>
      <c r="BC80" s="54" t="s">
        <v>1931</v>
      </c>
      <c r="BD80" s="29">
        <v>4</v>
      </c>
      <c r="BE80" s="55"/>
      <c r="BF80" s="55"/>
      <c r="BG80" s="55"/>
      <c r="BH80" s="55"/>
      <c r="BI80" s="188" t="s">
        <v>1328</v>
      </c>
      <c r="BJ80" s="68" t="s">
        <v>114</v>
      </c>
      <c r="BK80" s="69" t="s">
        <v>1219</v>
      </c>
      <c r="BL80" s="68" t="s">
        <v>615</v>
      </c>
      <c r="BM80" s="68" t="s">
        <v>1221</v>
      </c>
      <c r="BN80" s="69" t="s">
        <v>130</v>
      </c>
      <c r="BO80" s="17"/>
      <c r="BP80" s="29">
        <v>135</v>
      </c>
      <c r="BQ80" s="29">
        <v>0</v>
      </c>
      <c r="BR80" s="56">
        <v>99.3</v>
      </c>
      <c r="BS80" s="76" t="s">
        <v>108</v>
      </c>
      <c r="BT80" s="26"/>
      <c r="BU80" s="26"/>
      <c r="BV80" s="26"/>
      <c r="BW80" s="26" t="s">
        <v>79</v>
      </c>
      <c r="BX80" s="17"/>
      <c r="BY80" s="17"/>
      <c r="BZ80" s="49" t="str">
        <f>IF(AND(S80&gt;=3,AND(OR(AND(I80&lt;=7,I80-K80&gt;=3),AND(K80&lt;=7,K80-M80&gt;=3)),N80&lt;=4)),6,IF(S80&gt;=3,"3T",IF(AND(OR(AND(I80&lt;=7,I80-K80&gt;=3),AND(K80&lt;=7,K80-M80&gt;=3)),N80&lt;=4),"3P","")))</f>
        <v/>
      </c>
    </row>
    <row r="81" spans="1:78" ht="46.5" x14ac:dyDescent="0.25">
      <c r="A81" s="26" t="s">
        <v>1907</v>
      </c>
      <c r="B81" s="26" t="s">
        <v>567</v>
      </c>
      <c r="C81" s="27" t="s">
        <v>417</v>
      </c>
      <c r="D81" s="28"/>
      <c r="E81" s="28"/>
      <c r="F81" s="29">
        <v>1400</v>
      </c>
      <c r="G81" s="30">
        <v>13</v>
      </c>
      <c r="H81" s="31" t="s">
        <v>6</v>
      </c>
      <c r="I81" s="59">
        <v>12</v>
      </c>
      <c r="J81" s="33">
        <v>6</v>
      </c>
      <c r="K81" s="59">
        <v>13</v>
      </c>
      <c r="L81" s="33">
        <v>6</v>
      </c>
      <c r="M81" s="59">
        <v>10</v>
      </c>
      <c r="N81" s="33">
        <v>6</v>
      </c>
      <c r="O81" s="29">
        <v>-0.10000000000001601</v>
      </c>
      <c r="P81" s="29">
        <v>3.0000000000001099E-2</v>
      </c>
      <c r="Q81" s="35">
        <v>91.501448276259794</v>
      </c>
      <c r="R81" s="36">
        <v>0.65072413812984597</v>
      </c>
      <c r="S81" s="37">
        <v>0</v>
      </c>
      <c r="T81" s="38">
        <v>0.25</v>
      </c>
      <c r="U81" s="29">
        <v>0</v>
      </c>
      <c r="V81" s="29">
        <v>9.9999999999997896E-2</v>
      </c>
      <c r="W81" s="39"/>
      <c r="X81" s="62">
        <v>57</v>
      </c>
      <c r="Y81" s="29">
        <v>133</v>
      </c>
      <c r="Z81" s="29">
        <v>28</v>
      </c>
      <c r="AA81" s="26" t="s">
        <v>57</v>
      </c>
      <c r="AB81" s="41" t="s">
        <v>58</v>
      </c>
      <c r="AC81" s="42" t="str">
        <f>"" &amp; IF(AND(S81&lt;=-1.5,NOT(ISBLANK(AQ81))),"Z","")</f>
        <v/>
      </c>
      <c r="AD81" s="48" t="str">
        <f>IF(AND(ISNUMBER(BD81),VALUE(BD81)&gt;=3,VALUE(T81)&gt;=-0.5),IF(AND(VALUE(Q81)&gt;=94,VALUE(Q81)&lt;444), IF(VALUE(P81)&gt;=2,"***","**"),"*"),"")</f>
        <v/>
      </c>
      <c r="AE81" s="44"/>
      <c r="AF81" s="45"/>
      <c r="AG81" s="46" t="str">
        <f>IF(OR(F81&lt;1401,F81&gt;=1600),IF(AND(OR(AB81="*",AB81="***",AB81="E*",AB81="E***"),P81&gt;=2,T81&gt;-2.1),IF(AND(ISNUMBER(BD81),VALUE(BD81)&gt;2),"**","*"),""),"")</f>
        <v/>
      </c>
      <c r="AH81" s="30">
        <v>13</v>
      </c>
      <c r="AI81" s="62">
        <v>57</v>
      </c>
      <c r="AJ81" s="48" t="str">
        <f>IF(AND(S81&gt;=2,T81&gt;=0),IF(AND(ISNUMBER(BD81),VALUE(BD81)&gt;=3),IF(LEN(AQ81)&gt;0,"***","**"),"*"),"")</f>
        <v/>
      </c>
      <c r="AK81" s="42" t="str">
        <f>IF(AND(S81&gt;=3,AND(OR(AND(I81&lt;=7,I81-K81&gt;=3),AND(K81&lt;=7,K81-M81&gt;=3)),N81&lt;=4)),6,IF(S81&gt;=3,"3T",IF(AND(OR(AND(I81&lt;=7,I81-K81&gt;=3),AND(K81&lt;=7,K81-M81&gt;=3)),N81&lt;=4),"3P","")))</f>
        <v/>
      </c>
      <c r="AL81" s="63" t="str">
        <f>IF(OR(K81-M81&gt;=5,T81&gt;4.9,AND(K81-M81&gt;=1,T81&gt;5)),IF(P81&lt;-3,"***",IF(P81&lt;0,"**","*")),"")</f>
        <v/>
      </c>
      <c r="AM81" s="62">
        <v>57</v>
      </c>
      <c r="AN81" s="49" t="str">
        <f>IF(AND(OR(M81=1,M81=2,M81=3,M81=4),Q81&gt;=97.5),"G",IF(OR(AND(N81&lt;=3,M81&lt;8,T81&gt;-1.6,Q81&gt;=95,Q81&lt;300),AND(OR(M81=1,M81=2,M81=3),Q81&lt;97.5)),"GR",""))</f>
        <v/>
      </c>
      <c r="AO81" s="29">
        <v>0</v>
      </c>
      <c r="AP81" s="28"/>
      <c r="AQ81" s="28"/>
      <c r="AR81" s="28"/>
      <c r="AS81" s="28" t="s">
        <v>168</v>
      </c>
      <c r="AT81" s="50" t="str">
        <f>IF(LEN(AN81)&gt;0,IF(AL81="**","$",IF(AL81="***",IF(LEN(AQ81)&gt;0,"$$$","$$"), "")), "")</f>
        <v/>
      </c>
      <c r="AU81" s="48" t="str">
        <f>CONCATENATE(IF(LEN(AN81)&gt;0,IF(AND(AD81="**",AB81="*"),IF(LEN(AQ81)&gt;0,"$$$","$$"),IF(AJ81="***","$$$",IF(AND(AJ81="**",AB81="*"),"$$",IF(AND(OR(AD81="**",AD81="***"),LEN(AQ81)&gt;0),"$$","")))),IF(AND(OR(AD81="**",AD81="***"),LEN(AQ81)&gt;0),"$$","")),IF(AND(T81&lt;2,AQ81="#"),"#",""))</f>
        <v/>
      </c>
      <c r="AV81" s="48" t="str">
        <f>IF(LEN(AN81)&gt;0,IF(AG81="**","$$",IF(AG81="***","$$$",IF(AD81="***",IF(OR(AB81="***",LEN(AQ81)&gt;0),"$$$",""),""))),"")</f>
        <v/>
      </c>
      <c r="AW81" s="26" t="s">
        <v>6</v>
      </c>
      <c r="AX81" s="64">
        <v>36</v>
      </c>
      <c r="AY81" s="65">
        <v>1235</v>
      </c>
      <c r="AZ81" s="24" t="s">
        <v>475</v>
      </c>
      <c r="BA81" s="29">
        <v>82.301448276259705</v>
      </c>
      <c r="BB81" s="53">
        <v>83.634781609593006</v>
      </c>
      <c r="BC81" s="54" t="s">
        <v>1932</v>
      </c>
      <c r="BD81" s="29">
        <v>2</v>
      </c>
      <c r="BE81" s="55"/>
      <c r="BF81" s="55"/>
      <c r="BG81" s="55"/>
      <c r="BH81" s="55"/>
      <c r="BI81" s="191" t="s">
        <v>1258</v>
      </c>
      <c r="BJ81" s="68" t="s">
        <v>179</v>
      </c>
      <c r="BK81" s="68" t="s">
        <v>74</v>
      </c>
      <c r="BL81" s="68" t="s">
        <v>1259</v>
      </c>
      <c r="BM81" s="68" t="s">
        <v>1260</v>
      </c>
      <c r="BN81" s="68" t="s">
        <v>442</v>
      </c>
      <c r="BO81" s="17"/>
      <c r="BP81" s="29">
        <v>133</v>
      </c>
      <c r="BQ81" s="29">
        <v>0</v>
      </c>
      <c r="BR81" s="56">
        <v>95.65</v>
      </c>
      <c r="BS81" s="76" t="s">
        <v>126</v>
      </c>
      <c r="BT81" s="26"/>
      <c r="BU81" s="26"/>
      <c r="BV81" s="26"/>
      <c r="BW81" s="26"/>
      <c r="BX81" s="17"/>
      <c r="BY81" s="17"/>
      <c r="BZ81" s="49" t="str">
        <f>IF(AND(S81&gt;=3,AND(OR(AND(I81&lt;=7,I81-K81&gt;=3),AND(K81&lt;=7,K81-M81&gt;=3)),N81&lt;=4)),6,IF(S81&gt;=3,"3T",IF(AND(OR(AND(I81&lt;=7,I81-K81&gt;=3),AND(K81&lt;=7,K81-M81&gt;=3)),N81&lt;=4),"3P","")))</f>
        <v/>
      </c>
    </row>
    <row r="82" spans="1:78" ht="46.5" x14ac:dyDescent="0.25">
      <c r="A82" s="26" t="s">
        <v>1907</v>
      </c>
      <c r="B82" s="110" t="s">
        <v>403</v>
      </c>
      <c r="C82" s="27" t="s">
        <v>165</v>
      </c>
      <c r="D82" s="28"/>
      <c r="E82" s="28"/>
      <c r="F82" s="58">
        <v>1600</v>
      </c>
      <c r="G82" s="80">
        <v>11</v>
      </c>
      <c r="H82" s="31" t="s">
        <v>6</v>
      </c>
      <c r="I82" s="70">
        <v>2</v>
      </c>
      <c r="J82" s="71">
        <v>1</v>
      </c>
      <c r="K82" s="70">
        <v>1</v>
      </c>
      <c r="L82" s="71">
        <v>0</v>
      </c>
      <c r="M82" s="59">
        <v>3</v>
      </c>
      <c r="N82" s="33">
        <v>2</v>
      </c>
      <c r="O82" s="29">
        <v>3.0000000000000102</v>
      </c>
      <c r="P82" s="37">
        <v>2.0500000000000398</v>
      </c>
      <c r="Q82" s="35">
        <v>96.852266026551604</v>
      </c>
      <c r="R82" s="35">
        <v>-0.42386698672423501</v>
      </c>
      <c r="S82" s="37">
        <v>1</v>
      </c>
      <c r="T82" s="61">
        <v>-1.5</v>
      </c>
      <c r="U82" s="29">
        <v>-1.5</v>
      </c>
      <c r="V82" s="60">
        <v>-2.6499999999999901</v>
      </c>
      <c r="W82" s="39" t="s">
        <v>79</v>
      </c>
      <c r="X82" s="40">
        <v>55</v>
      </c>
      <c r="Y82" s="72">
        <v>130</v>
      </c>
      <c r="Z82" s="29">
        <v>19</v>
      </c>
      <c r="AA82" s="77">
        <v>8</v>
      </c>
      <c r="AB82" s="41" t="s">
        <v>101</v>
      </c>
      <c r="AC82" s="42" t="str">
        <f>"i" &amp; IF(AND(S82&lt;=-1.5,NOT(ISBLANK(AQ82))),"Z","")</f>
        <v>i</v>
      </c>
      <c r="AD82" s="43" t="str">
        <f>IF(AND(ISNUMBER(BD82),VALUE(BD82)&gt;=3,VALUE(T82)&gt;=-0.5),IF(AND(VALUE(Q82)&gt;=94,VALUE(Q82)&lt;444), IF(VALUE(P82)&gt;=2,"***","**"),"*"),"")</f>
        <v/>
      </c>
      <c r="AE82" s="44"/>
      <c r="AF82" s="45" t="s">
        <v>797</v>
      </c>
      <c r="AG82" s="63" t="str">
        <f>IF(OR(F82&lt;1401,F82&gt;=1600),IF(AND(OR(AB82="*",AB82="***",AB82="E*",AB82="E***"),P82&gt;=2,T82&gt;-2.1),IF(AND(ISNUMBER(BD82),VALUE(BD82)&gt;2),"**","*"),""),"")</f>
        <v>*</v>
      </c>
      <c r="AH82" s="30">
        <v>11</v>
      </c>
      <c r="AI82" s="47">
        <v>55</v>
      </c>
      <c r="AJ82" s="48" t="str">
        <f>IF(AND(S82&gt;=2,T82&gt;=0),IF(AND(ISNUMBER(BD82),VALUE(BD82)&gt;=3),IF(LEN(AQ82)&gt;0,"***","**"),"*"),"")</f>
        <v/>
      </c>
      <c r="AK82" s="42" t="str">
        <f>IF(AND(S82&gt;=3,AND(OR(AND(I82&lt;=7,I82-K82&gt;=3),AND(K82&lt;=7,K82-M82&gt;=3)),N82&lt;=4)),6,IF(S82&gt;=3,"3T",IF(AND(OR(AND(I82&lt;=7,I82-K82&gt;=3),AND(K82&lt;=7,K82-M82&gt;=3)),N82&lt;=4),"3P","")))</f>
        <v/>
      </c>
      <c r="AL82" s="46" t="str">
        <f>IF(OR(K82-M82&gt;=5,T82&gt;4.9,AND(K82-M82&gt;=1,T82&gt;5)),IF(P82&lt;-3,"***",IF(P82&lt;0,"**","*")),"")</f>
        <v/>
      </c>
      <c r="AM82" s="40">
        <v>55</v>
      </c>
      <c r="AN82" s="120" t="str">
        <f>IF(AND(OR(M82=1,M82=2,M82=3,M82=4),Q82&gt;=97.5),"G",IF(OR(AND(N82&lt;=3,M82&lt;8,T82&gt;-1.6,Q82&gt;=95,Q82&lt;300),AND(OR(M82=1,M82=2,M82=3),Q82&lt;97.5)),"GR",""))</f>
        <v>GR</v>
      </c>
      <c r="AO82" s="29">
        <v>0</v>
      </c>
      <c r="AP82" s="28" t="s">
        <v>32</v>
      </c>
      <c r="AQ82" s="28"/>
      <c r="AR82" s="28"/>
      <c r="AS82" s="28"/>
      <c r="AT82" s="50" t="str">
        <f>IF(LEN(AN82)&gt;0,IF(AL82="**","$",IF(AL82="***",IF(LEN(AQ82)&gt;0,"$$$","$$"), "")), "")</f>
        <v/>
      </c>
      <c r="AU82" s="48" t="str">
        <f>CONCATENATE(IF(LEN(AN82)&gt;0,IF(AND(AD82="**",AB82="*"),IF(LEN(AQ82)&gt;0,"$$$","$$"),IF(AJ82="***","$$$",IF(AND(AJ82="**",AB82="*"),"$$",IF(AND(OR(AD82="**",AD82="***"),LEN(AQ82)&gt;0),"$$","")))),IF(AND(OR(AD82="**",AD82="***"),LEN(AQ82)&gt;0),"$$","")),IF(AND(T82&lt;2,AQ82="#"),"#",""))</f>
        <v/>
      </c>
      <c r="AV82" s="48" t="str">
        <f>IF(LEN(AN82)&gt;0,IF(AG82="**","$$",IF(AG82="***","$$$",IF(AD82="***",IF(OR(AB82="***",LEN(AQ82)&gt;0),"$$$",""),""))),"")</f>
        <v/>
      </c>
      <c r="AW82" s="26" t="s">
        <v>6</v>
      </c>
      <c r="AX82" s="51">
        <v>30</v>
      </c>
      <c r="AY82" s="79">
        <v>1252</v>
      </c>
      <c r="AZ82" s="24" t="s">
        <v>475</v>
      </c>
      <c r="BA82" s="29">
        <v>89.152266026551501</v>
      </c>
      <c r="BB82" s="66">
        <v>91.440299359884904</v>
      </c>
      <c r="BC82" s="54" t="s">
        <v>1933</v>
      </c>
      <c r="BD82" s="29">
        <v>2</v>
      </c>
      <c r="BE82" s="100">
        <v>30.769230769230798</v>
      </c>
      <c r="BF82" s="101">
        <v>61.538461538461497</v>
      </c>
      <c r="BG82" s="102">
        <v>13</v>
      </c>
      <c r="BH82" s="102">
        <v>13</v>
      </c>
      <c r="BI82" s="191" t="s">
        <v>1934</v>
      </c>
      <c r="BJ82" s="68" t="s">
        <v>1935</v>
      </c>
      <c r="BK82" s="68" t="s">
        <v>613</v>
      </c>
      <c r="BL82" s="68" t="s">
        <v>74</v>
      </c>
      <c r="BM82" s="68" t="s">
        <v>1936</v>
      </c>
      <c r="BN82" s="68"/>
      <c r="BO82" s="17"/>
      <c r="BP82" s="29">
        <v>130</v>
      </c>
      <c r="BQ82" s="29">
        <v>0</v>
      </c>
      <c r="BR82" s="56">
        <v>101.9</v>
      </c>
      <c r="BS82" s="57" t="s">
        <v>75</v>
      </c>
      <c r="BT82" s="26"/>
      <c r="BU82" s="26"/>
      <c r="BV82" s="26"/>
      <c r="BW82" s="26" t="s">
        <v>79</v>
      </c>
      <c r="BX82" s="17"/>
      <c r="BY82" s="17"/>
      <c r="BZ82" s="49" t="str">
        <f>IF(AND(S82&gt;=3,AND(OR(AND(I82&lt;=7,I82-K82&gt;=3),AND(K82&lt;=7,K82-M82&gt;=3)),N82&lt;=4)),6,IF(S82&gt;=3,"3T",IF(AND(OR(AND(I82&lt;=7,I82-K82&gt;=3),AND(K82&lt;=7,K82-M82&gt;=3)),N82&lt;=4),"3P","")))</f>
        <v/>
      </c>
    </row>
    <row r="83" spans="1:78" ht="18.75" customHeight="1" x14ac:dyDescent="0.25">
      <c r="A83" s="17"/>
      <c r="B83" s="164" t="s">
        <v>475</v>
      </c>
      <c r="C83" s="164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65" t="s">
        <v>449</v>
      </c>
      <c r="R83" s="165"/>
      <c r="S83" s="17"/>
      <c r="T83" s="90" t="s">
        <v>200</v>
      </c>
      <c r="U83" s="17"/>
      <c r="V83" s="17"/>
      <c r="W83" s="17"/>
      <c r="X83" s="91">
        <v>55</v>
      </c>
      <c r="Y83" s="113" t="s">
        <v>339</v>
      </c>
      <c r="Z83" s="95">
        <v>23</v>
      </c>
      <c r="AA83" s="94">
        <v>7</v>
      </c>
      <c r="AB83" s="17"/>
      <c r="AC83" s="17"/>
      <c r="AD83" s="17"/>
      <c r="AE83" s="17"/>
      <c r="AF83" s="17"/>
      <c r="AG83" s="17"/>
      <c r="AH83" s="17"/>
      <c r="AI83" s="91">
        <v>55</v>
      </c>
      <c r="AJ83" s="17"/>
      <c r="AK83" s="17"/>
      <c r="AL83" s="17"/>
      <c r="AM83" s="91">
        <v>55</v>
      </c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66">
        <v>19</v>
      </c>
      <c r="AY83" s="95">
        <v>1250</v>
      </c>
      <c r="AZ83" s="17"/>
      <c r="BA83" s="17"/>
      <c r="BB83" s="17"/>
      <c r="BC83" s="17"/>
      <c r="BD83" s="17"/>
      <c r="BE83" s="17"/>
      <c r="BF83" s="17"/>
      <c r="BG83" s="17"/>
      <c r="BH83" s="17"/>
      <c r="BI83" s="187"/>
      <c r="BJ83" s="17"/>
      <c r="BK83" s="17"/>
      <c r="BL83" s="17"/>
      <c r="BM83" s="17"/>
      <c r="BN83" s="17"/>
      <c r="BO83" s="17"/>
      <c r="BP83" s="113" t="s">
        <v>339</v>
      </c>
      <c r="BQ83" s="17"/>
      <c r="BR83" s="17"/>
      <c r="BS83" s="17"/>
      <c r="BT83" s="17"/>
      <c r="BU83" s="17"/>
      <c r="BV83" s="17"/>
      <c r="BW83" s="17"/>
      <c r="BX83" s="29">
        <v>0</v>
      </c>
      <c r="BY83" s="26" t="s">
        <v>149</v>
      </c>
      <c r="BZ83" s="17"/>
    </row>
    <row r="84" spans="1:78" x14ac:dyDescent="0.25">
      <c r="A84" s="17"/>
      <c r="B84" s="164"/>
      <c r="C84" s="164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68" t="s">
        <v>1937</v>
      </c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67"/>
      <c r="AY84" s="105" t="s">
        <v>412</v>
      </c>
      <c r="AZ84" s="17"/>
      <c r="BA84" s="17"/>
      <c r="BB84" s="17"/>
      <c r="BC84" s="17"/>
      <c r="BD84" s="17"/>
      <c r="BE84" s="17"/>
      <c r="BF84" s="17"/>
      <c r="BG84" s="17"/>
      <c r="BH84" s="17"/>
      <c r="BI84" s="18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</row>
    <row r="85" spans="1:78" ht="30" customHeight="1" x14ac:dyDescent="0.25">
      <c r="A85" s="169" t="s">
        <v>1938</v>
      </c>
      <c r="B85" s="153"/>
      <c r="C85" s="153"/>
      <c r="D85" s="153"/>
      <c r="E85" s="153"/>
      <c r="F85" s="153"/>
      <c r="G85" s="153"/>
      <c r="H85" s="153"/>
      <c r="I85" s="153"/>
      <c r="J85" s="153"/>
      <c r="K85" s="153"/>
      <c r="L85" s="153"/>
      <c r="M85" s="153"/>
      <c r="N85" s="153"/>
      <c r="O85" s="153"/>
      <c r="P85" s="153"/>
      <c r="Q85" s="153"/>
      <c r="R85" s="153"/>
      <c r="S85" s="153"/>
      <c r="T85" s="153"/>
      <c r="U85" s="153"/>
      <c r="V85" s="153"/>
      <c r="W85" s="153"/>
      <c r="X85" s="153"/>
      <c r="Y85" s="153"/>
      <c r="Z85" s="153"/>
      <c r="AA85" s="153"/>
      <c r="AB85" s="153"/>
      <c r="AC85" s="153"/>
      <c r="AD85" s="153"/>
      <c r="AE85" s="153"/>
      <c r="AF85" s="153"/>
      <c r="AG85" s="153"/>
      <c r="AH85" s="153"/>
      <c r="AI85" s="153"/>
      <c r="AJ85" s="153"/>
      <c r="AK85" s="153"/>
      <c r="AL85" s="153"/>
      <c r="AM85" s="153"/>
      <c r="AN85" s="153"/>
      <c r="AO85" s="153"/>
      <c r="AP85" s="153"/>
      <c r="AQ85" s="153"/>
      <c r="AR85" s="153"/>
      <c r="AS85" s="153"/>
      <c r="AT85" s="153"/>
      <c r="AU85" s="153"/>
      <c r="AV85" s="153"/>
      <c r="AW85" s="153"/>
      <c r="AX85" s="153"/>
      <c r="AY85" s="153"/>
      <c r="AZ85" s="153"/>
      <c r="BA85" s="153"/>
      <c r="BB85" s="153"/>
      <c r="BC85" s="153"/>
      <c r="BD85" s="153"/>
      <c r="BE85" s="153"/>
      <c r="BF85" s="153"/>
      <c r="BG85" s="153"/>
      <c r="BH85" s="153"/>
      <c r="BI85" s="153"/>
      <c r="BJ85" s="153"/>
      <c r="BK85" s="153"/>
      <c r="BL85" s="153"/>
      <c r="BM85" s="153"/>
      <c r="BN85" s="153"/>
      <c r="BO85" s="153"/>
      <c r="BP85" s="153"/>
      <c r="BQ85" s="153"/>
      <c r="BR85" s="153"/>
      <c r="BS85" s="153"/>
      <c r="BT85" s="153"/>
      <c r="BU85" s="153"/>
      <c r="BV85" s="153"/>
      <c r="BW85" s="153"/>
      <c r="BX85" s="153"/>
      <c r="BY85" s="17"/>
      <c r="BZ85" s="17"/>
    </row>
    <row r="86" spans="1:78" x14ac:dyDescent="0.25">
      <c r="A86" s="18" t="s">
        <v>1</v>
      </c>
      <c r="B86" s="18" t="s">
        <v>2</v>
      </c>
      <c r="C86" s="18" t="s">
        <v>3</v>
      </c>
      <c r="D86" s="19"/>
      <c r="E86" s="19"/>
      <c r="F86" s="18" t="s">
        <v>4</v>
      </c>
      <c r="G86" s="20" t="s">
        <v>5</v>
      </c>
      <c r="H86" s="21" t="s">
        <v>6</v>
      </c>
      <c r="I86" s="154" t="s">
        <v>7</v>
      </c>
      <c r="J86" s="155"/>
      <c r="K86" s="155"/>
      <c r="L86" s="155"/>
      <c r="M86" s="155"/>
      <c r="N86" s="155"/>
      <c r="O86" s="21" t="s">
        <v>8</v>
      </c>
      <c r="P86" s="21" t="s">
        <v>9</v>
      </c>
      <c r="Q86" s="22" t="s">
        <v>10</v>
      </c>
      <c r="R86" s="22" t="s">
        <v>11</v>
      </c>
      <c r="S86" s="21" t="s">
        <v>12</v>
      </c>
      <c r="T86" s="21" t="s">
        <v>13</v>
      </c>
      <c r="U86" s="21" t="s">
        <v>14</v>
      </c>
      <c r="V86" s="21" t="s">
        <v>15</v>
      </c>
      <c r="W86" s="23" t="s">
        <v>16</v>
      </c>
      <c r="X86" s="21" t="s">
        <v>17</v>
      </c>
      <c r="Y86" s="21" t="s">
        <v>18</v>
      </c>
      <c r="Z86" s="21" t="s">
        <v>19</v>
      </c>
      <c r="AA86" s="21" t="s">
        <v>20</v>
      </c>
      <c r="AB86" s="21" t="s">
        <v>21</v>
      </c>
      <c r="AC86" s="21" t="s">
        <v>22</v>
      </c>
      <c r="AD86" s="21" t="s">
        <v>23</v>
      </c>
      <c r="AE86" s="21" t="s">
        <v>24</v>
      </c>
      <c r="AF86" s="21" t="s">
        <v>25</v>
      </c>
      <c r="AG86" s="21" t="s">
        <v>26</v>
      </c>
      <c r="AH86" s="21" t="s">
        <v>5</v>
      </c>
      <c r="AI86" s="21" t="s">
        <v>17</v>
      </c>
      <c r="AJ86" s="21" t="s">
        <v>27</v>
      </c>
      <c r="AK86" s="21" t="s">
        <v>28</v>
      </c>
      <c r="AL86" s="21" t="s">
        <v>29</v>
      </c>
      <c r="AM86" s="21" t="s">
        <v>17</v>
      </c>
      <c r="AN86" s="21" t="s">
        <v>30</v>
      </c>
      <c r="AO86" s="21" t="s">
        <v>31</v>
      </c>
      <c r="AP86" s="21" t="s">
        <v>32</v>
      </c>
      <c r="AQ86" s="21" t="s">
        <v>33</v>
      </c>
      <c r="AR86" s="21" t="s">
        <v>34</v>
      </c>
      <c r="AS86" s="21" t="s">
        <v>35</v>
      </c>
      <c r="AT86" s="21" t="s">
        <v>36</v>
      </c>
      <c r="AU86" s="21" t="s">
        <v>37</v>
      </c>
      <c r="AV86" s="21" t="s">
        <v>38</v>
      </c>
      <c r="AW86" s="21" t="s">
        <v>6</v>
      </c>
      <c r="AX86" s="21" t="s">
        <v>39</v>
      </c>
      <c r="AY86" s="21" t="s">
        <v>40</v>
      </c>
      <c r="AZ86" s="24" t="s">
        <v>41</v>
      </c>
      <c r="BA86" s="21" t="s">
        <v>42</v>
      </c>
      <c r="BB86" s="21" t="s">
        <v>43</v>
      </c>
      <c r="BC86" s="21" t="s">
        <v>44</v>
      </c>
      <c r="BD86" s="21" t="s">
        <v>45</v>
      </c>
      <c r="BE86" s="21" t="s">
        <v>46</v>
      </c>
      <c r="BF86" s="21" t="s">
        <v>47</v>
      </c>
      <c r="BG86" s="21" t="s">
        <v>48</v>
      </c>
      <c r="BH86" s="21" t="s">
        <v>49</v>
      </c>
      <c r="BI86" s="186"/>
      <c r="BJ86" s="25"/>
      <c r="BK86" s="25"/>
      <c r="BL86" s="25"/>
      <c r="BM86" s="25"/>
      <c r="BN86" s="25"/>
      <c r="BO86" s="25"/>
      <c r="BP86" s="21" t="s">
        <v>18</v>
      </c>
      <c r="BQ86" s="21" t="s">
        <v>31</v>
      </c>
      <c r="BR86" s="21" t="s">
        <v>50</v>
      </c>
      <c r="BS86" s="21" t="s">
        <v>51</v>
      </c>
      <c r="BT86" s="25"/>
      <c r="BU86" s="25"/>
      <c r="BV86" s="21" t="s">
        <v>24</v>
      </c>
      <c r="BW86" s="21" t="s">
        <v>16</v>
      </c>
      <c r="BX86" s="21" t="s">
        <v>52</v>
      </c>
      <c r="BY86" s="21" t="s">
        <v>53</v>
      </c>
      <c r="BZ86" s="21" t="s">
        <v>28</v>
      </c>
    </row>
    <row r="87" spans="1:78" ht="46.5" x14ac:dyDescent="0.25">
      <c r="A87" s="26" t="s">
        <v>1939</v>
      </c>
      <c r="B87" s="26" t="s">
        <v>344</v>
      </c>
      <c r="C87" s="106" t="s">
        <v>345</v>
      </c>
      <c r="D87" s="28"/>
      <c r="E87" s="28"/>
      <c r="F87" s="29">
        <v>1650</v>
      </c>
      <c r="G87" s="30">
        <v>3</v>
      </c>
      <c r="H87" s="31" t="s">
        <v>6</v>
      </c>
      <c r="I87" s="32">
        <v>1</v>
      </c>
      <c r="J87" s="33">
        <v>0</v>
      </c>
      <c r="K87" s="32">
        <v>1</v>
      </c>
      <c r="L87" s="33">
        <v>0</v>
      </c>
      <c r="M87" s="32">
        <v>9</v>
      </c>
      <c r="N87" s="33">
        <v>2</v>
      </c>
      <c r="O87" s="29">
        <v>-6.8</v>
      </c>
      <c r="P87" s="60">
        <v>-7.9875000000000398</v>
      </c>
      <c r="Q87" s="86">
        <v>87.529370810539305</v>
      </c>
      <c r="R87" s="86">
        <v>-4.38531459473033</v>
      </c>
      <c r="S87" s="37">
        <v>0</v>
      </c>
      <c r="T87" s="61">
        <v>-2.25</v>
      </c>
      <c r="U87" s="29">
        <v>2.80000000000001</v>
      </c>
      <c r="V87" s="60">
        <v>0.95000000000000595</v>
      </c>
      <c r="W87" s="39"/>
      <c r="X87" s="62">
        <v>65</v>
      </c>
      <c r="Y87" s="29">
        <v>120</v>
      </c>
      <c r="Z87" s="17"/>
      <c r="AA87" s="109" t="s">
        <v>119</v>
      </c>
      <c r="AB87" s="41" t="s">
        <v>32</v>
      </c>
      <c r="AC87" s="42" t="str">
        <f>"" &amp; IF(AND(S87&lt;=-1.5,NOT(ISBLANK(AQ87))),"Z","")</f>
        <v/>
      </c>
      <c r="AD87" s="48" t="str">
        <f>IF(AND(ISNUMBER(BD87),VALUE(BD87)&gt;=3,VALUE(T87)&gt;=-0.5),IF(AND(VALUE(Q87)&gt;=94,VALUE(Q87)&lt;444), IF(VALUE(P87)&gt;=2,"***","**"),"*"),"")</f>
        <v/>
      </c>
      <c r="AE87" s="44"/>
      <c r="AF87" s="45"/>
      <c r="AG87" s="63" t="str">
        <f>IF(OR(F87&lt;1401,F87&gt;=1600),IF(AND(OR(AB87="*",AB87="***",AB87="E*",AB87="E***"),P87&gt;=2,T87&gt;-2.1),IF(AND(ISNUMBER(BD87),VALUE(BD87)&gt;2),"**","*"),""),"")</f>
        <v/>
      </c>
      <c r="AH87" s="30">
        <v>3</v>
      </c>
      <c r="AI87" s="62">
        <v>65</v>
      </c>
      <c r="AJ87" s="48" t="str">
        <f>IF(AND(S87&gt;=2,T87&gt;=0),IF(AND(ISNUMBER(BD87),VALUE(BD87)&gt;=3),IF(LEN(AQ87)&gt;0,"***","**"),"*"),"")</f>
        <v/>
      </c>
      <c r="AK87" s="42" t="str">
        <f>IF(AND(S87&gt;=3,AND(OR(AND(I87&lt;=7,I87-K87&gt;=3),AND(K87&lt;=7,K87-M87&gt;=3)),N87&lt;=4)),6,IF(S87&gt;=3,"3T",IF(AND(OR(AND(I87&lt;=7,I87-K87&gt;=3),AND(K87&lt;=7,K87-M87&gt;=3)),N87&lt;=4),"3P","")))</f>
        <v/>
      </c>
      <c r="AL87" s="63" t="str">
        <f>IF(OR(K87-M87&gt;=5,T87&gt;4.9,AND(K87-M87&gt;=1,T87&gt;5)),IF(P87&lt;-3,"***",IF(P87&lt;0,"**","*")),"")</f>
        <v/>
      </c>
      <c r="AM87" s="62">
        <v>65</v>
      </c>
      <c r="AN87" s="49" t="str">
        <f>IF(AND(OR(M87=1,M87=2,M87=3,M87=4),Q87&gt;=97.5),"G",IF(OR(AND(N87&lt;=3,M87&lt;8,T87&gt;-1.6,Q87&gt;=95,Q87&lt;300),AND(OR(M87=1,M87=2,M87=3),Q87&lt;97.5)),"GR",""))</f>
        <v/>
      </c>
      <c r="AO87" s="29">
        <v>0</v>
      </c>
      <c r="AP87" s="28"/>
      <c r="AQ87" s="28"/>
      <c r="AR87" s="28"/>
      <c r="AS87" s="28"/>
      <c r="AT87" s="50" t="str">
        <f>IF(LEN(AN87)&gt;0,IF(AL87="**","$",IF(AL87="***",IF(LEN(AQ87)&gt;0,"$$$","$$"), "")), "")</f>
        <v/>
      </c>
      <c r="AU87" s="48" t="str">
        <f>CONCATENATE(IF(LEN(AN87)&gt;0,IF(AND(AD87="**",AB87="*"),IF(LEN(AQ87)&gt;0,"$$$","$$"),IF(AJ87="***","$$$",IF(AND(AJ87="**",AB87="*"),"$$",IF(AND(OR(AD87="**",AD87="***"),LEN(AQ87)&gt;0),"$$","")))),IF(AND(OR(AD87="**",AD87="***"),LEN(AQ87)&gt;0),"$$","")),IF(AND(T87&lt;2,AQ87="#"),"#",""))</f>
        <v/>
      </c>
      <c r="AV87" s="48" t="str">
        <f>IF(LEN(AN87)&gt;0,IF(AG87="**","$$",IF(AG87="***","$$$",IF(AD87="***",IF(OR(AB87="***",LEN(AQ87)&gt;0),"$$$",""),""))),"")</f>
        <v/>
      </c>
      <c r="AW87" s="26" t="s">
        <v>6</v>
      </c>
      <c r="AX87" s="51">
        <v>6.3</v>
      </c>
      <c r="AY87" s="65">
        <v>1075</v>
      </c>
      <c r="AZ87" s="24" t="s">
        <v>945</v>
      </c>
      <c r="BA87" s="29">
        <v>82.729370810539294</v>
      </c>
      <c r="BB87" s="53">
        <v>74.396037477205994</v>
      </c>
      <c r="BC87" s="54" t="s">
        <v>1940</v>
      </c>
      <c r="BD87" s="29">
        <v>1</v>
      </c>
      <c r="BE87" s="55"/>
      <c r="BF87" s="55"/>
      <c r="BG87" s="55"/>
      <c r="BH87" s="55"/>
      <c r="BI87" s="187"/>
      <c r="BJ87" s="17"/>
      <c r="BK87" s="17"/>
      <c r="BL87" s="17"/>
      <c r="BM87" s="17"/>
      <c r="BN87" s="17"/>
      <c r="BO87" s="17"/>
      <c r="BP87" s="29">
        <v>120</v>
      </c>
      <c r="BQ87" s="29">
        <v>0</v>
      </c>
      <c r="BR87" s="56">
        <v>92.45</v>
      </c>
      <c r="BS87" s="57" t="s">
        <v>223</v>
      </c>
      <c r="BT87" s="26"/>
      <c r="BU87" s="26"/>
      <c r="BV87" s="26"/>
      <c r="BW87" s="26"/>
      <c r="BX87" s="17"/>
      <c r="BY87" s="17"/>
      <c r="BZ87" s="49" t="str">
        <f>IF(AND(S87&gt;=3,AND(OR(AND(I87&lt;=7,I87-K87&gt;=3),AND(K87&lt;=7,K87-M87&gt;=3)),N87&lt;=4)),6,IF(S87&gt;=3,"3T",IF(AND(OR(AND(I87&lt;=7,I87-K87&gt;=3),AND(K87&lt;=7,K87-M87&gt;=3)),N87&lt;=4),"3P","")))</f>
        <v/>
      </c>
    </row>
    <row r="88" spans="1:78" ht="15" customHeight="1" x14ac:dyDescent="0.25">
      <c r="A88" s="162"/>
      <c r="B88" s="155"/>
      <c r="C88" s="155"/>
      <c r="D88" s="155"/>
      <c r="E88" s="155"/>
      <c r="F88" s="155"/>
      <c r="G88" s="155"/>
      <c r="H88" s="155"/>
      <c r="I88" s="155"/>
      <c r="J88" s="155"/>
      <c r="K88" s="155"/>
      <c r="L88" s="155"/>
      <c r="M88" s="155"/>
      <c r="N88" s="155"/>
      <c r="O88" s="155"/>
      <c r="P88" s="155"/>
      <c r="Q88" s="155"/>
      <c r="R88" s="155"/>
      <c r="S88" s="155"/>
      <c r="T88" s="155"/>
      <c r="U88" s="155"/>
      <c r="V88" s="155"/>
      <c r="W88" s="155"/>
      <c r="X88" s="155"/>
      <c r="Y88" s="155"/>
      <c r="Z88" s="155"/>
      <c r="AA88" s="155"/>
      <c r="AB88" s="155"/>
      <c r="AC88" s="155"/>
      <c r="AD88" s="155"/>
      <c r="AE88" s="155"/>
      <c r="AF88" s="155"/>
      <c r="AG88" s="155"/>
      <c r="AH88" s="155"/>
      <c r="AI88" s="155"/>
      <c r="AJ88" s="155"/>
      <c r="AK88" s="155"/>
      <c r="AL88" s="155"/>
      <c r="AM88" s="155"/>
      <c r="AN88" s="155"/>
      <c r="AO88" s="155"/>
      <c r="AP88" s="155"/>
      <c r="AQ88" s="155"/>
      <c r="AR88" s="155"/>
      <c r="AS88" s="155"/>
      <c r="AT88" s="155"/>
      <c r="AU88" s="155"/>
      <c r="AV88" s="155"/>
      <c r="AW88" s="155"/>
      <c r="AX88" s="155"/>
      <c r="AY88" s="155"/>
      <c r="AZ88" s="155"/>
      <c r="BA88" s="155"/>
      <c r="BB88" s="155"/>
      <c r="BC88" s="155"/>
      <c r="BD88" s="155"/>
      <c r="BE88" s="155"/>
      <c r="BF88" s="155"/>
      <c r="BG88" s="155"/>
      <c r="BH88" s="155"/>
      <c r="BI88" s="155"/>
      <c r="BJ88" s="155"/>
      <c r="BK88" s="155"/>
      <c r="BL88" s="155"/>
      <c r="BM88" s="155"/>
      <c r="BN88" s="155"/>
      <c r="BO88" s="155"/>
      <c r="BP88" s="155"/>
      <c r="BQ88" s="155"/>
      <c r="BR88" s="155"/>
      <c r="BS88" s="155"/>
      <c r="BT88" s="155"/>
      <c r="BU88" s="155"/>
      <c r="BV88" s="155"/>
      <c r="BW88" s="155"/>
      <c r="BX88" s="155"/>
      <c r="BY88" s="17"/>
      <c r="BZ88" s="49"/>
    </row>
    <row r="89" spans="1:78" ht="46.5" x14ac:dyDescent="0.25">
      <c r="A89" s="26" t="s">
        <v>1939</v>
      </c>
      <c r="B89" s="26" t="s">
        <v>1776</v>
      </c>
      <c r="C89" s="27" t="s">
        <v>136</v>
      </c>
      <c r="D89" s="28" t="s">
        <v>166</v>
      </c>
      <c r="E89" s="28"/>
      <c r="F89" s="29">
        <v>1400</v>
      </c>
      <c r="G89" s="30">
        <v>12</v>
      </c>
      <c r="H89" s="31" t="s">
        <v>6</v>
      </c>
      <c r="I89" s="70">
        <v>2</v>
      </c>
      <c r="J89" s="71">
        <v>0</v>
      </c>
      <c r="K89" s="59">
        <v>2</v>
      </c>
      <c r="L89" s="33">
        <v>1</v>
      </c>
      <c r="M89" s="59">
        <v>5</v>
      </c>
      <c r="N89" s="33">
        <v>2</v>
      </c>
      <c r="O89" s="29">
        <v>2.0500000000000198</v>
      </c>
      <c r="P89" s="60">
        <v>7.5000000000002801E-2</v>
      </c>
      <c r="Q89" s="35">
        <v>89.020373022560904</v>
      </c>
      <c r="R89" s="35">
        <v>-3.5898134887195701</v>
      </c>
      <c r="S89" s="37">
        <v>-1</v>
      </c>
      <c r="T89" s="61">
        <v>-1.25</v>
      </c>
      <c r="U89" s="29">
        <v>-1.7</v>
      </c>
      <c r="V89" s="60">
        <v>-2.7999999999999901</v>
      </c>
      <c r="W89" s="39"/>
      <c r="X89" s="62">
        <v>64</v>
      </c>
      <c r="Y89" s="29">
        <v>119</v>
      </c>
      <c r="Z89" s="29">
        <v>31</v>
      </c>
      <c r="AA89" s="85" t="s">
        <v>119</v>
      </c>
      <c r="AB89" s="41" t="s">
        <v>101</v>
      </c>
      <c r="AC89" s="42" t="str">
        <f>"" &amp; IF(AND(S89&lt;=-1.5,NOT(ISBLANK(AQ89))),"Z","")</f>
        <v/>
      </c>
      <c r="AD89" s="48" t="str">
        <f>IF(AND(ISNUMBER(BD89),VALUE(BD89)&gt;=3,VALUE(T89)&gt;=-0.5),IF(AND(VALUE(Q89)&gt;=94,VALUE(Q89)&lt;444), IF(VALUE(P89)&gt;=2,"***","**"),"*"),"")</f>
        <v/>
      </c>
      <c r="AE89" s="44"/>
      <c r="AF89" s="45"/>
      <c r="AG89" s="63" t="str">
        <f>IF(OR(F89&lt;1401,F89&gt;=1600),IF(AND(OR(AB89="*",AB89="***",AB89="E*",AB89="E***"),P89&gt;=2,T89&gt;-2.1),IF(AND(ISNUMBER(BD89),VALUE(BD89)&gt;2),"**","*"),""),"")</f>
        <v/>
      </c>
      <c r="AH89" s="30">
        <v>12</v>
      </c>
      <c r="AI89" s="62">
        <v>64</v>
      </c>
      <c r="AJ89" s="48" t="str">
        <f>IF(AND(S89&gt;=2,T89&gt;=0),IF(AND(ISNUMBER(BD89),VALUE(BD89)&gt;=3),IF(LEN(AQ89)&gt;0,"***","**"),"*"),"")</f>
        <v/>
      </c>
      <c r="AK89" s="42" t="str">
        <f>IF(AND(S89&gt;=3,AND(OR(AND(I89&lt;=7,I89-K89&gt;=3),AND(K89&lt;=7,K89-M89&gt;=3)),N89&lt;=4)),6,IF(S89&gt;=3,"3T",IF(AND(OR(AND(I89&lt;=7,I89-K89&gt;=3),AND(K89&lt;=7,K89-M89&gt;=3)),N89&lt;=4),"3P","")))</f>
        <v/>
      </c>
      <c r="AL89" s="63" t="str">
        <f>IF(OR(K89-M89&gt;=5,T89&gt;4.9,AND(K89-M89&gt;=1,T89&gt;5)),IF(P89&lt;-3,"***",IF(P89&lt;0,"**","*")),"")</f>
        <v/>
      </c>
      <c r="AM89" s="62">
        <v>64</v>
      </c>
      <c r="AN89" s="49" t="str">
        <f>IF(AND(OR(M89=1,M89=2,M89=3,M89=4),Q89&gt;=97.5),"G",IF(OR(AND(N89&lt;=3,M89&lt;8,T89&gt;-1.6,Q89&gt;=95,Q89&lt;300),AND(OR(M89=1,M89=2,M89=3),Q89&lt;97.5)),"GR",""))</f>
        <v/>
      </c>
      <c r="AO89" s="29">
        <v>0</v>
      </c>
      <c r="AP89" s="28"/>
      <c r="AQ89" s="28"/>
      <c r="AR89" s="28"/>
      <c r="AS89" s="28"/>
      <c r="AT89" s="50" t="str">
        <f>IF(LEN(AN89)&gt;0,IF(AL89="**","$",IF(AL89="***",IF(LEN(AQ89)&gt;0,"$$$","$$"), "")), "")</f>
        <v/>
      </c>
      <c r="AU89" s="48" t="str">
        <f>CONCATENATE(IF(LEN(AN89)&gt;0,IF(AND(AD89="**",AB89="*"),IF(LEN(AQ89)&gt;0,"$$$","$$"),IF(AJ89="***","$$$",IF(AND(AJ89="**",AB89="*"),"$$",IF(AND(OR(AD89="**",AD89="***"),LEN(AQ89)&gt;0),"$$","")))),IF(AND(OR(AD89="**",AD89="***"),LEN(AQ89)&gt;0),"$$","")),IF(AND(T89&lt;2,AQ89="#"),"#",""))</f>
        <v/>
      </c>
      <c r="AV89" s="48" t="str">
        <f>IF(LEN(AN89)&gt;0,IF(AG89="**","$$",IF(AG89="***","$$$",IF(AD89="***",IF(OR(AB89="***",LEN(AQ89)&gt;0),"$$$",""),""))),"")</f>
        <v/>
      </c>
      <c r="AW89" s="26" t="s">
        <v>6</v>
      </c>
      <c r="AX89" s="64">
        <v>30</v>
      </c>
      <c r="AY89" s="65">
        <v>1075</v>
      </c>
      <c r="AZ89" s="24" t="s">
        <v>945</v>
      </c>
      <c r="BA89" s="29">
        <v>83.320373022560901</v>
      </c>
      <c r="BB89" s="53">
        <v>75.326373022560901</v>
      </c>
      <c r="BC89" s="54" t="s">
        <v>1941</v>
      </c>
      <c r="BD89" s="29">
        <v>3</v>
      </c>
      <c r="BE89" s="55"/>
      <c r="BF89" s="55"/>
      <c r="BG89" s="55"/>
      <c r="BH89" s="55"/>
      <c r="BI89" s="189" t="s">
        <v>1942</v>
      </c>
      <c r="BJ89" s="69" t="s">
        <v>1780</v>
      </c>
      <c r="BK89" s="69" t="s">
        <v>1675</v>
      </c>
      <c r="BL89" s="69" t="s">
        <v>1674</v>
      </c>
      <c r="BM89" s="69" t="s">
        <v>376</v>
      </c>
      <c r="BN89" s="68"/>
      <c r="BO89" s="17"/>
      <c r="BP89" s="29">
        <v>119</v>
      </c>
      <c r="BQ89" s="29">
        <v>0</v>
      </c>
      <c r="BR89" s="56">
        <v>102.1</v>
      </c>
      <c r="BS89" s="57" t="s">
        <v>223</v>
      </c>
      <c r="BT89" s="26" t="s">
        <v>166</v>
      </c>
      <c r="BU89" s="26"/>
      <c r="BV89" s="26"/>
      <c r="BW89" s="26"/>
      <c r="BX89" s="17"/>
      <c r="BY89" s="17"/>
      <c r="BZ89" s="49" t="str">
        <f>IF(AND(S89&gt;=3,AND(OR(AND(I89&lt;=7,I89-K89&gt;=3),AND(K89&lt;=7,K89-M89&gt;=3)),N89&lt;=4)),6,IF(S89&gt;=3,"3T",IF(AND(OR(AND(I89&lt;=7,I89-K89&gt;=3),AND(K89&lt;=7,K89-M89&gt;=3)),N89&lt;=4),"3P","")))</f>
        <v/>
      </c>
    </row>
    <row r="90" spans="1:78" ht="15" customHeight="1" x14ac:dyDescent="0.25">
      <c r="A90" s="162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  <c r="AA90" s="155"/>
      <c r="AB90" s="155"/>
      <c r="AC90" s="155"/>
      <c r="AD90" s="155"/>
      <c r="AE90" s="155"/>
      <c r="AF90" s="155"/>
      <c r="AG90" s="155"/>
      <c r="AH90" s="155"/>
      <c r="AI90" s="155"/>
      <c r="AJ90" s="155"/>
      <c r="AK90" s="155"/>
      <c r="AL90" s="155"/>
      <c r="AM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  <c r="BR90" s="155"/>
      <c r="BS90" s="155"/>
      <c r="BT90" s="155"/>
      <c r="BU90" s="155"/>
      <c r="BV90" s="155"/>
      <c r="BW90" s="155"/>
      <c r="BX90" s="155"/>
      <c r="BY90" s="17"/>
      <c r="BZ90" s="49"/>
    </row>
    <row r="91" spans="1:78" ht="46.5" x14ac:dyDescent="0.25">
      <c r="A91" s="26" t="s">
        <v>1939</v>
      </c>
      <c r="B91" s="26" t="s">
        <v>820</v>
      </c>
      <c r="C91" s="27" t="s">
        <v>136</v>
      </c>
      <c r="D91" s="28" t="s">
        <v>166</v>
      </c>
      <c r="E91" s="28" t="s">
        <v>19</v>
      </c>
      <c r="F91" s="29">
        <v>1400</v>
      </c>
      <c r="G91" s="30">
        <v>12</v>
      </c>
      <c r="H91" s="31" t="s">
        <v>6</v>
      </c>
      <c r="I91" s="70">
        <v>4</v>
      </c>
      <c r="J91" s="71">
        <v>2</v>
      </c>
      <c r="K91" s="59">
        <v>4</v>
      </c>
      <c r="L91" s="33">
        <v>1</v>
      </c>
      <c r="M91" s="59">
        <v>7</v>
      </c>
      <c r="N91" s="33">
        <v>7</v>
      </c>
      <c r="O91" s="29">
        <v>4.0000000000000204</v>
      </c>
      <c r="P91" s="37">
        <v>0.61875000000000102</v>
      </c>
      <c r="Q91" s="35">
        <v>88.102325878153593</v>
      </c>
      <c r="R91" s="35">
        <v>-0.14883706092319901</v>
      </c>
      <c r="S91" s="37">
        <v>0</v>
      </c>
      <c r="T91" s="61">
        <v>-6</v>
      </c>
      <c r="U91" s="29">
        <v>-2.8999999999999901</v>
      </c>
      <c r="V91" s="60">
        <v>-7.7</v>
      </c>
      <c r="W91" s="39" t="s">
        <v>79</v>
      </c>
      <c r="X91" s="62">
        <v>64</v>
      </c>
      <c r="Y91" s="29">
        <v>118</v>
      </c>
      <c r="Z91" s="29">
        <v>29</v>
      </c>
      <c r="AA91" s="26" t="s">
        <v>100</v>
      </c>
      <c r="AB91" s="41" t="s">
        <v>32</v>
      </c>
      <c r="AC91" s="42" t="str">
        <f>"" &amp; IF(AND(S91&lt;=-1.5,NOT(ISBLANK(AQ91))),"Z","")</f>
        <v/>
      </c>
      <c r="AD91" s="48" t="str">
        <f>IF(AND(ISNUMBER(BD91),VALUE(BD91)&gt;=3,VALUE(T91)&gt;=-0.5),IF(AND(VALUE(Q91)&gt;=94,VALUE(Q91)&lt;444), IF(VALUE(P91)&gt;=2,"***","**"),"*"),"")</f>
        <v/>
      </c>
      <c r="AE91" s="44"/>
      <c r="AF91" s="45"/>
      <c r="AG91" s="63" t="str">
        <f>IF(OR(F91&lt;1401,F91&gt;=1600),IF(AND(OR(AB91="*",AB91="***",AB91="E*",AB91="E***"),P91&gt;=2,T91&gt;-2.1),IF(AND(ISNUMBER(BD91),VALUE(BD91)&gt;2),"**","*"),""),"")</f>
        <v/>
      </c>
      <c r="AH91" s="30">
        <v>12</v>
      </c>
      <c r="AI91" s="62">
        <v>64</v>
      </c>
      <c r="AJ91" s="48" t="str">
        <f>IF(AND(S91&gt;=2,T91&gt;=0),IF(AND(ISNUMBER(BD91),VALUE(BD91)&gt;=3),IF(LEN(AQ91)&gt;0,"***","**"),"*"),"")</f>
        <v/>
      </c>
      <c r="AK91" s="42" t="str">
        <f>IF(AND(S91&gt;=3,AND(OR(AND(I91&lt;=7,I91-K91&gt;=3),AND(K91&lt;=7,K91-M91&gt;=3)),N91&lt;=4)),6,IF(S91&gt;=3,"3T",IF(AND(OR(AND(I91&lt;=7,I91-K91&gt;=3),AND(K91&lt;=7,K91-M91&gt;=3)),N91&lt;=4),"3P","")))</f>
        <v/>
      </c>
      <c r="AL91" s="63" t="str">
        <f>IF(OR(K91-M91&gt;=5,T91&gt;4.9,AND(K91-M91&gt;=1,T91&gt;5)),IF(P91&lt;-3,"***",IF(P91&lt;0,"**","*")),"")</f>
        <v/>
      </c>
      <c r="AM91" s="62">
        <v>64</v>
      </c>
      <c r="AN91" s="49" t="str">
        <f>IF(AND(OR(M91=1,M91=2,M91=3,M91=4),Q91&gt;=97.5),"G",IF(OR(AND(N91&lt;=3,M91&lt;8,T91&gt;-1.6,Q91&gt;=95,Q91&lt;300),AND(OR(M91=1,M91=2,M91=3),Q91&lt;97.5)),"GR",""))</f>
        <v/>
      </c>
      <c r="AO91" s="29">
        <v>-2</v>
      </c>
      <c r="AP91" s="28"/>
      <c r="AQ91" s="28"/>
      <c r="AR91" s="28"/>
      <c r="AS91" s="28"/>
      <c r="AT91" s="50" t="str">
        <f>IF(LEN(AN91)&gt;0,IF(AL91="**","$",IF(AL91="***",IF(LEN(AQ91)&gt;0,"$$$","$$"), "")), "")</f>
        <v/>
      </c>
      <c r="AU91" s="48" t="str">
        <f>CONCATENATE(IF(LEN(AN91)&gt;0,IF(AND(AD91="**",AB91="*"),IF(LEN(AQ91)&gt;0,"$$$","$$"),IF(AJ91="***","$$$",IF(AND(AJ91="**",AB91="*"),"$$",IF(AND(OR(AD91="**",AD91="***"),LEN(AQ91)&gt;0),"$$","")))),IF(AND(OR(AD91="**",AD91="***"),LEN(AQ91)&gt;0),"$$","")),IF(AND(T91&lt;2,AQ91="#"),"#",""))</f>
        <v/>
      </c>
      <c r="AV91" s="48" t="str">
        <f>IF(LEN(AN91)&gt;0,IF(AG91="**","$$",IF(AG91="***","$$$",IF(AD91="***",IF(OR(AB91="***",LEN(AQ91)&gt;0),"$$$",""),""))),"")</f>
        <v/>
      </c>
      <c r="AW91" s="26" t="s">
        <v>6</v>
      </c>
      <c r="AX91" s="51">
        <v>22</v>
      </c>
      <c r="AY91" s="65">
        <v>1084</v>
      </c>
      <c r="AZ91" s="24" t="s">
        <v>1943</v>
      </c>
      <c r="BA91" s="29">
        <v>80.202325878153601</v>
      </c>
      <c r="BB91" s="53">
        <v>71.751659211486896</v>
      </c>
      <c r="BC91" s="54" t="s">
        <v>1944</v>
      </c>
      <c r="BD91" s="29">
        <v>2</v>
      </c>
      <c r="BE91" s="55"/>
      <c r="BF91" s="55"/>
      <c r="BG91" s="55"/>
      <c r="BH91" s="55"/>
      <c r="BI91" s="189" t="s">
        <v>1945</v>
      </c>
      <c r="BJ91" s="69" t="s">
        <v>1674</v>
      </c>
      <c r="BK91" s="69" t="s">
        <v>795</v>
      </c>
      <c r="BL91" s="69" t="s">
        <v>1779</v>
      </c>
      <c r="BM91" s="69" t="s">
        <v>1675</v>
      </c>
      <c r="BN91" s="69" t="s">
        <v>1780</v>
      </c>
      <c r="BO91" s="17"/>
      <c r="BP91" s="29">
        <v>118</v>
      </c>
      <c r="BQ91" s="29">
        <v>-2</v>
      </c>
      <c r="BR91" s="56">
        <v>102.85</v>
      </c>
      <c r="BS91" s="57" t="s">
        <v>61</v>
      </c>
      <c r="BT91" s="26" t="s">
        <v>166</v>
      </c>
      <c r="BU91" s="26" t="s">
        <v>19</v>
      </c>
      <c r="BV91" s="26"/>
      <c r="BW91" s="26" t="s">
        <v>79</v>
      </c>
      <c r="BX91" s="17"/>
      <c r="BY91" s="17"/>
      <c r="BZ91" s="49" t="str">
        <f>IF(AND(S91&gt;=3,AND(OR(AND(I91&lt;=7,I91-K91&gt;=3),AND(K91&lt;=7,K91-M91&gt;=3)),N91&lt;=4)),6,IF(S91&gt;=3,"3T",IF(AND(OR(AND(I91&lt;=7,I91-K91&gt;=3),AND(K91&lt;=7,K91-M91&gt;=3)),N91&lt;=4),"3P","")))</f>
        <v/>
      </c>
    </row>
    <row r="92" spans="1:78" ht="46.5" x14ac:dyDescent="0.25">
      <c r="A92" s="26" t="s">
        <v>1939</v>
      </c>
      <c r="B92" s="26" t="s">
        <v>1946</v>
      </c>
      <c r="C92" s="107" t="s">
        <v>385</v>
      </c>
      <c r="D92" s="28"/>
      <c r="E92" s="28"/>
      <c r="F92" s="29">
        <v>1650</v>
      </c>
      <c r="G92" s="30">
        <v>11</v>
      </c>
      <c r="H92" s="31" t="s">
        <v>229</v>
      </c>
      <c r="I92" s="59">
        <v>5</v>
      </c>
      <c r="J92" s="33">
        <v>2</v>
      </c>
      <c r="K92" s="70">
        <v>8</v>
      </c>
      <c r="L92" s="71">
        <v>2</v>
      </c>
      <c r="M92" s="59">
        <v>5</v>
      </c>
      <c r="N92" s="33">
        <v>2</v>
      </c>
      <c r="O92" s="29">
        <v>-1.1499999999999799</v>
      </c>
      <c r="P92" s="38">
        <v>3.2124999999999901</v>
      </c>
      <c r="Q92" s="36">
        <v>101.63489329095</v>
      </c>
      <c r="R92" s="36">
        <v>2.81744664547496</v>
      </c>
      <c r="S92" s="37">
        <v>0</v>
      </c>
      <c r="T92" s="38">
        <v>0</v>
      </c>
      <c r="U92" s="29">
        <v>1.0999999999999901</v>
      </c>
      <c r="V92" s="38">
        <v>1.0999999999999901</v>
      </c>
      <c r="W92" s="39"/>
      <c r="X92" s="40">
        <v>62</v>
      </c>
      <c r="Y92" s="72">
        <v>115</v>
      </c>
      <c r="Z92" s="29">
        <v>10</v>
      </c>
      <c r="AA92" s="26" t="s">
        <v>80</v>
      </c>
      <c r="AB92" s="41" t="s">
        <v>92</v>
      </c>
      <c r="AC92" s="42" t="str">
        <f>"i" &amp; IF(AND(S92&lt;=-1.5,NOT(ISBLANK(AQ92))),"Z","")</f>
        <v>i</v>
      </c>
      <c r="AD92" s="43" t="str">
        <f>IF(AND(ISNUMBER(BD92),VALUE(BD92)&gt;=3,VALUE(T92)&gt;=-0.5),IF(AND(VALUE(Q92)&gt;=94,VALUE(Q92)&lt;444), IF(VALUE(P92)&gt;=2,"***","**"),"*"),"")</f>
        <v/>
      </c>
      <c r="AE92" s="44"/>
      <c r="AF92" s="45" t="s">
        <v>110</v>
      </c>
      <c r="AG92" s="46" t="str">
        <f>IF(OR(F92&lt;1401,F92&gt;=1600),IF(AND(OR(AB92="*",AB92="***",AB92="E*",AB92="E***"),P92&gt;=2,T92&gt;-2.1),IF(AND(ISNUMBER(BD92),VALUE(BD92)&gt;2),"**","*"),""),"")</f>
        <v>*</v>
      </c>
      <c r="AH92" s="30">
        <v>11</v>
      </c>
      <c r="AI92" s="47">
        <v>62</v>
      </c>
      <c r="AJ92" s="48" t="str">
        <f>IF(AND(S92&gt;=2,T92&gt;=0),IF(AND(ISNUMBER(BD92),VALUE(BD92)&gt;=3),IF(LEN(AQ92)&gt;0,"***","**"),"*"),"")</f>
        <v/>
      </c>
      <c r="AK92" s="42" t="str">
        <f>IF(AND(S92&gt;=3,AND(OR(AND(I92&lt;=7,I92-K92&gt;=3),AND(K92&lt;=7,K92-M92&gt;=3)),N92&lt;=4)),6,IF(S92&gt;=3,"3T",IF(AND(OR(AND(I92&lt;=7,I92-K92&gt;=3),AND(K92&lt;=7,K92-M92&gt;=3)),N92&lt;=4),"3P","")))</f>
        <v/>
      </c>
      <c r="AL92" s="46" t="str">
        <f>IF(OR(K92-M92&gt;=5,T92&gt;4.9,AND(K92-M92&gt;=1,T92&gt;5)),IF(P92&lt;-3,"***",IF(P92&lt;0,"**","*")),"")</f>
        <v/>
      </c>
      <c r="AM92" s="139" t="s">
        <v>1947</v>
      </c>
      <c r="AN92" s="137" t="str">
        <f>IF(AND(OR(M92=1,M92=2,M92=3,M92=4),Q92&gt;=97.5),"G",IF(OR(AND(N92&lt;=3,M92&lt;8,T92&gt;-1.6,Q92&gt;=95,Q92&lt;300),AND(OR(M92=1,M92=2,M92=3),Q92&lt;97.5)),"GR",""))</f>
        <v>GR</v>
      </c>
      <c r="AO92" s="29">
        <v>0</v>
      </c>
      <c r="AP92" s="28"/>
      <c r="AQ92" s="28" t="s">
        <v>33</v>
      </c>
      <c r="AR92" s="28"/>
      <c r="AS92" s="28"/>
      <c r="AT92" s="50" t="str">
        <f>IF(LEN(AN92)&gt;0,IF(AL92="**","$",IF(AL92="***",IF(LEN(AQ92)&gt;0,"$$$","$$"), "")), "")</f>
        <v/>
      </c>
      <c r="AU92" s="48" t="str">
        <f>CONCATENATE(IF(LEN(AN92)&gt;0,IF(AND(AD92="**",AB92="*"),IF(LEN(AQ92)&gt;0,"$$$","$$"),IF(AJ92="***","$$$",IF(AND(AJ92="**",AB92="*"),"$$",IF(AND(OR(AD92="**",AD92="***"),LEN(AQ92)&gt;0),"$$","")))),IF(AND(OR(AD92="**",AD92="***"),LEN(AQ92)&gt;0),"$$","")),IF(AND(T92&lt;2,AQ92="#"),"#",""))</f>
        <v>#</v>
      </c>
      <c r="AV92" s="48" t="str">
        <f>IF(LEN(AN92)&gt;0,IF(AG92="**","$$",IF(AG92="***","$$$",IF(AD92="***",IF(OR(AB92="***",LEN(AQ92)&gt;0),"$$$",""),""))),"")</f>
        <v/>
      </c>
      <c r="AW92" s="26" t="s">
        <v>229</v>
      </c>
      <c r="AX92" s="74">
        <v>9.9</v>
      </c>
      <c r="AY92" s="52">
        <v>1082</v>
      </c>
      <c r="AZ92" s="24" t="s">
        <v>1948</v>
      </c>
      <c r="BA92" s="29">
        <v>92.634893290949904</v>
      </c>
      <c r="BB92" s="136">
        <v>89.768226624283301</v>
      </c>
      <c r="BC92" s="54" t="s">
        <v>1949</v>
      </c>
      <c r="BD92" s="29">
        <v>2</v>
      </c>
      <c r="BE92" s="55"/>
      <c r="BF92" s="55"/>
      <c r="BG92" s="55"/>
      <c r="BH92" s="55"/>
      <c r="BI92" s="188" t="s">
        <v>1950</v>
      </c>
      <c r="BJ92" s="68" t="s">
        <v>1951</v>
      </c>
      <c r="BK92" s="68" t="s">
        <v>1163</v>
      </c>
      <c r="BL92" s="68" t="s">
        <v>1161</v>
      </c>
      <c r="BM92" s="69" t="s">
        <v>1952</v>
      </c>
      <c r="BN92" s="68"/>
      <c r="BO92" s="17"/>
      <c r="BP92" s="29">
        <v>115</v>
      </c>
      <c r="BQ92" s="29">
        <v>0</v>
      </c>
      <c r="BR92" s="56">
        <v>97</v>
      </c>
      <c r="BS92" s="57" t="s">
        <v>223</v>
      </c>
      <c r="BT92" s="26"/>
      <c r="BU92" s="26"/>
      <c r="BV92" s="26"/>
      <c r="BW92" s="26"/>
      <c r="BX92" s="17"/>
      <c r="BY92" s="17"/>
      <c r="BZ92" s="49" t="str">
        <f>IF(AND(S92&gt;=3,AND(OR(AND(I92&lt;=7,I92-K92&gt;=3),AND(K92&lt;=7,K92-M92&gt;=3)),N92&lt;=4)),6,IF(S92&gt;=3,"3T",IF(AND(OR(AND(I92&lt;=7,I92-K92&gt;=3),AND(K92&lt;=7,K92-M92&gt;=3)),N92&lt;=4),"3P","")))</f>
        <v/>
      </c>
    </row>
    <row r="93" spans="1:78" ht="30" customHeight="1" x14ac:dyDescent="0.25">
      <c r="A93" s="175" t="s">
        <v>153</v>
      </c>
      <c r="B93" s="155"/>
      <c r="C93" s="155"/>
      <c r="D93" s="155"/>
      <c r="E93" s="155"/>
      <c r="F93" s="155"/>
      <c r="G93" s="155"/>
      <c r="H93" s="155"/>
      <c r="I93" s="155"/>
      <c r="J93" s="155"/>
      <c r="K93" s="155"/>
      <c r="L93" s="155"/>
      <c r="M93" s="155"/>
      <c r="N93" s="155"/>
      <c r="O93" s="155"/>
      <c r="P93" s="155"/>
      <c r="Q93" s="155"/>
      <c r="R93" s="155"/>
      <c r="S93" s="155"/>
      <c r="T93" s="155"/>
      <c r="U93" s="155"/>
      <c r="V93" s="155"/>
      <c r="W93" s="155"/>
      <c r="X93" s="155"/>
      <c r="Y93" s="155"/>
      <c r="Z93" s="155"/>
      <c r="AA93" s="155"/>
      <c r="AB93" s="155"/>
      <c r="AC93" s="155"/>
      <c r="AD93" s="155"/>
      <c r="AE93" s="155"/>
      <c r="AF93" s="155"/>
      <c r="AG93" s="155"/>
      <c r="AH93" s="155"/>
      <c r="AI93" s="155"/>
      <c r="AJ93" s="155"/>
      <c r="AK93" s="155"/>
      <c r="AL93" s="155"/>
      <c r="AM93" s="155"/>
      <c r="AN93" s="155"/>
      <c r="AO93" s="155"/>
      <c r="AP93" s="155"/>
      <c r="AQ93" s="155"/>
      <c r="AR93" s="155"/>
      <c r="AS93" s="155"/>
      <c r="AT93" s="155"/>
      <c r="AU93" s="155"/>
      <c r="AV93" s="155"/>
      <c r="AW93" s="155"/>
      <c r="AX93" s="155"/>
      <c r="AY93" s="155"/>
      <c r="AZ93" s="155"/>
      <c r="BA93" s="155"/>
      <c r="BB93" s="155"/>
      <c r="BC93" s="155"/>
      <c r="BD93" s="155"/>
      <c r="BE93" s="155"/>
      <c r="BF93" s="155"/>
      <c r="BG93" s="155"/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  <c r="BR93" s="155"/>
      <c r="BS93" s="155"/>
      <c r="BT93" s="155"/>
      <c r="BU93" s="155"/>
      <c r="BV93" s="155"/>
      <c r="BW93" s="155"/>
      <c r="BX93" s="155"/>
      <c r="BY93" s="17"/>
      <c r="BZ93" s="49"/>
    </row>
    <row r="94" spans="1:78" ht="46.5" x14ac:dyDescent="0.25">
      <c r="A94" s="26" t="s">
        <v>1939</v>
      </c>
      <c r="B94" s="26" t="s">
        <v>109</v>
      </c>
      <c r="C94" s="27" t="s">
        <v>63</v>
      </c>
      <c r="D94" s="28"/>
      <c r="E94" s="28"/>
      <c r="F94" s="29">
        <v>1400</v>
      </c>
      <c r="G94" s="30">
        <v>6</v>
      </c>
      <c r="H94" s="31" t="s">
        <v>78</v>
      </c>
      <c r="I94" s="32">
        <v>3</v>
      </c>
      <c r="J94" s="33">
        <v>2</v>
      </c>
      <c r="K94" s="32">
        <v>3</v>
      </c>
      <c r="L94" s="33">
        <v>3</v>
      </c>
      <c r="M94" s="32">
        <v>5</v>
      </c>
      <c r="N94" s="33">
        <v>4</v>
      </c>
      <c r="O94" s="29">
        <v>-3.3500000000000099</v>
      </c>
      <c r="P94" s="60">
        <v>-3.0416666666666701</v>
      </c>
      <c r="Q94" s="35">
        <v>95.559003117298005</v>
      </c>
      <c r="R94" s="36">
        <v>1.2295015586490601</v>
      </c>
      <c r="S94" s="37">
        <v>-1</v>
      </c>
      <c r="T94" s="61">
        <v>-1.25</v>
      </c>
      <c r="U94" s="29">
        <v>3.3499999999999899</v>
      </c>
      <c r="V94" s="60">
        <v>2.2999999999999998</v>
      </c>
      <c r="W94" s="39"/>
      <c r="X94" s="40">
        <v>60</v>
      </c>
      <c r="Y94" s="29">
        <v>128</v>
      </c>
      <c r="Z94" s="29">
        <v>25</v>
      </c>
      <c r="AA94" s="26" t="s">
        <v>960</v>
      </c>
      <c r="AB94" s="41" t="s">
        <v>101</v>
      </c>
      <c r="AC94" s="42" t="str">
        <f>"" &amp; IF(AND(S94&lt;=-1.5,NOT(ISBLANK(AQ94))),"Z","")</f>
        <v/>
      </c>
      <c r="AD94" s="43" t="str">
        <f>IF(AND(ISNUMBER(BD94),VALUE(BD94)&gt;=3,VALUE(T94)&gt;=-0.5),IF(AND(VALUE(Q94)&gt;=94,VALUE(Q94)&lt;444), IF(VALUE(P94)&gt;=2,"***","**"),"*"),"")</f>
        <v/>
      </c>
      <c r="AE94" s="44"/>
      <c r="AF94" s="45"/>
      <c r="AG94" s="63" t="str">
        <f>IF(OR(F94&lt;1401,F94&gt;=1600),IF(AND(OR(AB94="*",AB94="***",AB94="E*",AB94="E***"),P94&gt;=2,T94&gt;-2.1),IF(AND(ISNUMBER(BD94),VALUE(BD94)&gt;2),"**","*"),""),"")</f>
        <v/>
      </c>
      <c r="AH94" s="30">
        <v>6</v>
      </c>
      <c r="AI94" s="47">
        <v>60</v>
      </c>
      <c r="AJ94" s="48" t="str">
        <f>IF(AND(S94&gt;=2,T94&gt;=0),IF(AND(ISNUMBER(BD94),VALUE(BD94)&gt;=3),IF(LEN(AQ94)&gt;0,"***","**"),"*"),"")</f>
        <v/>
      </c>
      <c r="AK94" s="42" t="str">
        <f>IF(AND(S94&gt;=3,AND(OR(AND(I94&lt;=7,I94-K94&gt;=3),AND(K94&lt;=7,K94-M94&gt;=3)),N94&lt;=4)),6,IF(S94&gt;=3,"3T",IF(AND(OR(AND(I94&lt;=7,I94-K94&gt;=3),AND(K94&lt;=7,K94-M94&gt;=3)),N94&lt;=4),"3P","")))</f>
        <v/>
      </c>
      <c r="AL94" s="46" t="str">
        <f>IF(OR(K94-M94&gt;=5,T94&gt;4.9,AND(K94-M94&gt;=1,T94&gt;5)),IF(P94&lt;-3,"***",IF(P94&lt;0,"**","*")),"")</f>
        <v/>
      </c>
      <c r="AM94" s="40">
        <v>60</v>
      </c>
      <c r="AN94" s="49" t="str">
        <f>CONCATENATE(IF(AND(OR(M94=1,M94=2,M94=3,M94=4),Q94&gt;=97.5),"G",IF(OR(AND(N94&lt;=3,M94&lt;8,T94&gt;-1.6,Q94&gt;=95,Q94&lt;300),AND(OR(M94=1,M94=2,M94=3),Q94&lt;97.5)),"GR","")),"*")</f>
        <v>*</v>
      </c>
      <c r="AO94" s="29">
        <v>0</v>
      </c>
      <c r="AP94" s="28"/>
      <c r="AQ94" s="28"/>
      <c r="AR94" s="28"/>
      <c r="AS94" s="28"/>
      <c r="AT94" s="50" t="str">
        <f>IF(LEN(AN94)&gt;0,IF(AL94="**","$",IF(AL94="***",IF(LEN(AQ94)&gt;0,"$$$","$$"), "")), "")</f>
        <v/>
      </c>
      <c r="AU94" s="48" t="str">
        <f>CONCATENATE(IF(LEN(AN94)&gt;0,IF(AND(AD94="**",AB94="*"),IF(LEN(AQ94)&gt;0,"$$$","$$"),IF(AJ94="***","$$$",IF(AND(AJ94="**",AB94="*"),"$$",IF(AND(OR(AD94="**",AD94="***"),LEN(AQ94)&gt;0),"$$","")))),IF(AND(OR(AD94="**",AD94="***"),LEN(AQ94)&gt;0),"$$","")),IF(AND(T94&lt;2,AQ94="#"),"#",""))</f>
        <v/>
      </c>
      <c r="AV94" s="48" t="str">
        <f>IF(LEN(AN94)&gt;0,IF(AG94="**","$$",IF(AG94="***","$$$",IF(AD94="***",IF(OR(AB94="***",LEN(AQ94)&gt;0),"$$$",""),""))),"")</f>
        <v/>
      </c>
      <c r="AW94" s="26" t="s">
        <v>78</v>
      </c>
      <c r="AX94" s="74">
        <v>4.9000000000000004</v>
      </c>
      <c r="AY94" s="52">
        <v>1087</v>
      </c>
      <c r="AZ94" s="24" t="s">
        <v>945</v>
      </c>
      <c r="BA94" s="29">
        <v>86.959003117298096</v>
      </c>
      <c r="BB94" s="53">
        <v>88.759003117298107</v>
      </c>
      <c r="BC94" s="54" t="s">
        <v>1953</v>
      </c>
      <c r="BD94" s="29">
        <v>1</v>
      </c>
      <c r="BE94" s="55"/>
      <c r="BF94" s="55"/>
      <c r="BG94" s="55"/>
      <c r="BH94" s="55"/>
      <c r="BI94" s="189" t="s">
        <v>1954</v>
      </c>
      <c r="BJ94" s="68" t="s">
        <v>1955</v>
      </c>
      <c r="BK94" s="69" t="s">
        <v>97</v>
      </c>
      <c r="BL94" s="69" t="s">
        <v>122</v>
      </c>
      <c r="BM94" s="68" t="s">
        <v>1890</v>
      </c>
      <c r="BN94" s="68"/>
      <c r="BO94" s="17"/>
      <c r="BP94" s="29">
        <v>128</v>
      </c>
      <c r="BQ94" s="29">
        <v>0</v>
      </c>
      <c r="BR94" s="56">
        <v>96</v>
      </c>
      <c r="BS94" s="76" t="s">
        <v>108</v>
      </c>
      <c r="BT94" s="26"/>
      <c r="BU94" s="26"/>
      <c r="BV94" s="26"/>
      <c r="BW94" s="26"/>
      <c r="BX94" s="17"/>
      <c r="BY94" s="17"/>
      <c r="BZ94" s="49" t="str">
        <f>IF(AND(S94&gt;=3,AND(OR(AND(I94&lt;=7,I94-K94&gt;=3),AND(K94&lt;=7,K94-M94&gt;=3)),N94&lt;=4)),6,IF(S94&gt;=3,"3T",IF(AND(OR(AND(I94&lt;=7,I94-K94&gt;=3),AND(K94&lt;=7,K94-M94&gt;=3)),N94&lt;=4),"3P","")))</f>
        <v/>
      </c>
    </row>
    <row r="95" spans="1:78" ht="46.5" x14ac:dyDescent="0.25">
      <c r="A95" s="26" t="s">
        <v>1939</v>
      </c>
      <c r="B95" s="26" t="s">
        <v>357</v>
      </c>
      <c r="C95" s="27" t="s">
        <v>77</v>
      </c>
      <c r="D95" s="28"/>
      <c r="E95" s="28"/>
      <c r="F95" s="29">
        <v>1400</v>
      </c>
      <c r="G95" s="30">
        <v>14</v>
      </c>
      <c r="H95" s="31" t="s">
        <v>78</v>
      </c>
      <c r="I95" s="70">
        <v>5</v>
      </c>
      <c r="J95" s="71">
        <v>2</v>
      </c>
      <c r="K95" s="59">
        <v>4</v>
      </c>
      <c r="L95" s="33">
        <v>2</v>
      </c>
      <c r="M95" s="59">
        <v>9</v>
      </c>
      <c r="N95" s="33">
        <v>7</v>
      </c>
      <c r="O95" s="29">
        <v>3.55</v>
      </c>
      <c r="P95" s="37">
        <v>1.3500000000000201</v>
      </c>
      <c r="Q95" s="35">
        <v>92.228606855543205</v>
      </c>
      <c r="R95" s="36">
        <v>1.56430342777156</v>
      </c>
      <c r="S95" s="37">
        <v>0</v>
      </c>
      <c r="T95" s="61">
        <v>-4.25</v>
      </c>
      <c r="U95" s="29">
        <v>0.64999999999999503</v>
      </c>
      <c r="V95" s="60">
        <v>-2.80000000000001</v>
      </c>
      <c r="W95" s="39" t="s">
        <v>79</v>
      </c>
      <c r="X95" s="40">
        <v>58</v>
      </c>
      <c r="Y95" s="29">
        <v>133</v>
      </c>
      <c r="Z95" s="29">
        <v>13</v>
      </c>
      <c r="AA95" s="26" t="s">
        <v>100</v>
      </c>
      <c r="AB95" s="41" t="s">
        <v>32</v>
      </c>
      <c r="AC95" s="42" t="str">
        <f>"" &amp; IF(AND(S95&lt;=-1.5,NOT(ISBLANK(AQ95))),"Z","")</f>
        <v/>
      </c>
      <c r="AD95" s="43" t="str">
        <f>IF(AND(ISNUMBER(BD95),VALUE(BD95)&gt;=3,VALUE(T95)&gt;=-0.5),IF(AND(VALUE(Q95)&gt;=94,VALUE(Q95)&lt;444), IF(VALUE(P95)&gt;=2,"***","**"),"*"),"")</f>
        <v/>
      </c>
      <c r="AE95" s="44"/>
      <c r="AF95" s="45"/>
      <c r="AG95" s="63" t="str">
        <f>IF(OR(F95&lt;1401,F95&gt;=1600),IF(AND(OR(AB95="*",AB95="***",AB95="E*",AB95="E***"),P95&gt;=2,T95&gt;-2.1),IF(AND(ISNUMBER(BD95),VALUE(BD95)&gt;2),"**","*"),""),"")</f>
        <v/>
      </c>
      <c r="AH95" s="30">
        <v>14</v>
      </c>
      <c r="AI95" s="47">
        <v>58</v>
      </c>
      <c r="AJ95" s="48" t="str">
        <f>IF(AND(S95&gt;=2,T95&gt;=0),IF(AND(ISNUMBER(BD95),VALUE(BD95)&gt;=3),IF(LEN(AQ95)&gt;0,"***","**"),"*"),"")</f>
        <v/>
      </c>
      <c r="AK95" s="42" t="str">
        <f>IF(AND(S95&gt;=3,AND(OR(AND(I95&lt;=7,I95-K95&gt;=3),AND(K95&lt;=7,K95-M95&gt;=3)),N95&lt;=4)),6,IF(S95&gt;=3,"3T",IF(AND(OR(AND(I95&lt;=7,I95-K95&gt;=3),AND(K95&lt;=7,K95-M95&gt;=3)),N95&lt;=4),"3P","")))</f>
        <v/>
      </c>
      <c r="AL95" s="46" t="str">
        <f>IF(OR(K95-M95&gt;=5,T95&gt;4.9,AND(K95-M95&gt;=1,T95&gt;5)),IF(P95&lt;-3,"***",IF(P95&lt;0,"**","*")),"")</f>
        <v/>
      </c>
      <c r="AM95" s="40">
        <v>58</v>
      </c>
      <c r="AN95" s="49" t="str">
        <f>CONCATENATE(IF(AND(OR(M95=1,M95=2,M95=3,M95=4),Q95&gt;=97.5),"G",IF(OR(AND(N95&lt;=3,M95&lt;8,T95&gt;-1.6,Q95&gt;=95,Q95&lt;300),AND(OR(M95=1,M95=2,M95=3),Q95&lt;97.5)),"GR","")),"*")</f>
        <v>*</v>
      </c>
      <c r="AO95" s="29">
        <v>0</v>
      </c>
      <c r="AP95" s="28"/>
      <c r="AQ95" s="28"/>
      <c r="AR95" s="28"/>
      <c r="AS95" s="28"/>
      <c r="AT95" s="50" t="str">
        <f>IF(LEN(AN95)&gt;0,IF(AL95="**","$",IF(AL95="***",IF(LEN(AQ95)&gt;0,"$$$","$$"), "")), "")</f>
        <v/>
      </c>
      <c r="AU95" s="48" t="str">
        <f>CONCATENATE(IF(LEN(AN95)&gt;0,IF(AND(AD95="**",AB95="*"),IF(LEN(AQ95)&gt;0,"$$$","$$"),IF(AJ95="***","$$$",IF(AND(AJ95="**",AB95="*"),"$$",IF(AND(OR(AD95="**",AD95="***"),LEN(AQ95)&gt;0),"$$","")))),IF(AND(OR(AD95="**",AD95="***"),LEN(AQ95)&gt;0),"$$","")),IF(AND(T95&lt;2,AQ95="#"),"#",""))</f>
        <v/>
      </c>
      <c r="AV95" s="48" t="str">
        <f>IF(LEN(AN95)&gt;0,IF(AG95="**","$$",IF(AG95="***","$$$",IF(AD95="***",IF(OR(AB95="***",LEN(AQ95)&gt;0),"$$$",""),""))),"")</f>
        <v/>
      </c>
      <c r="AW95" s="26" t="s">
        <v>78</v>
      </c>
      <c r="AX95" s="64">
        <v>9.9</v>
      </c>
      <c r="AY95" s="52">
        <v>1085</v>
      </c>
      <c r="AZ95" s="24" t="s">
        <v>945</v>
      </c>
      <c r="BA95" s="29">
        <v>82.628606855543097</v>
      </c>
      <c r="BB95" s="53">
        <v>87.0072735222098</v>
      </c>
      <c r="BC95" s="54" t="s">
        <v>222</v>
      </c>
      <c r="BD95" s="29">
        <v>3</v>
      </c>
      <c r="BE95" s="55"/>
      <c r="BF95" s="55"/>
      <c r="BG95" s="55"/>
      <c r="BH95" s="55"/>
      <c r="BI95" s="189" t="s">
        <v>1956</v>
      </c>
      <c r="BJ95" s="68" t="s">
        <v>532</v>
      </c>
      <c r="BK95" s="69" t="s">
        <v>655</v>
      </c>
      <c r="BL95" s="68" t="s">
        <v>1336</v>
      </c>
      <c r="BM95" s="68" t="s">
        <v>309</v>
      </c>
      <c r="BN95" s="69" t="s">
        <v>1271</v>
      </c>
      <c r="BO95" s="17"/>
      <c r="BP95" s="29">
        <v>133</v>
      </c>
      <c r="BQ95" s="29">
        <v>0</v>
      </c>
      <c r="BR95" s="56">
        <v>102.5</v>
      </c>
      <c r="BS95" s="57" t="s">
        <v>126</v>
      </c>
      <c r="BT95" s="26"/>
      <c r="BU95" s="26"/>
      <c r="BV95" s="26"/>
      <c r="BW95" s="26" t="s">
        <v>79</v>
      </c>
      <c r="BX95" s="17"/>
      <c r="BY95" s="17"/>
      <c r="BZ95" s="49" t="str">
        <f>IF(AND(S95&gt;=3,AND(OR(AND(I95&lt;=7,I95-K95&gt;=3),AND(K95&lt;=7,K95-M95&gt;=3)),N95&lt;=4)),6,IF(S95&gt;=3,"3T",IF(AND(OR(AND(I95&lt;=7,I95-K95&gt;=3),AND(K95&lt;=7,K95-M95&gt;=3)),N95&lt;=4),"3P","")))</f>
        <v/>
      </c>
    </row>
    <row r="96" spans="1:78" ht="21.95" customHeight="1" x14ac:dyDescent="0.25">
      <c r="A96" s="162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  <c r="AA96" s="155"/>
      <c r="AB96" s="155"/>
      <c r="AC96" s="155"/>
      <c r="AD96" s="155"/>
      <c r="AE96" s="155"/>
      <c r="AF96" s="155"/>
      <c r="AG96" s="155"/>
      <c r="AH96" s="155"/>
      <c r="AI96" s="155"/>
      <c r="AJ96" s="155"/>
      <c r="AK96" s="155"/>
      <c r="AL96" s="155"/>
      <c r="AM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  <c r="BR96" s="155"/>
      <c r="BS96" s="155"/>
      <c r="BT96" s="155"/>
      <c r="BU96" s="155"/>
      <c r="BV96" s="155"/>
      <c r="BW96" s="155"/>
      <c r="BX96" s="155"/>
      <c r="BY96" s="17"/>
      <c r="BZ96" s="49"/>
    </row>
    <row r="97" spans="1:78" ht="46.5" x14ac:dyDescent="0.25">
      <c r="A97" s="26" t="s">
        <v>1939</v>
      </c>
      <c r="B97" s="26" t="s">
        <v>907</v>
      </c>
      <c r="C97" s="27" t="s">
        <v>63</v>
      </c>
      <c r="D97" s="28" t="s">
        <v>166</v>
      </c>
      <c r="E97" s="28"/>
      <c r="F97" s="29">
        <v>1400</v>
      </c>
      <c r="G97" s="30">
        <v>8</v>
      </c>
      <c r="H97" s="31" t="s">
        <v>221</v>
      </c>
      <c r="I97" s="59">
        <v>1</v>
      </c>
      <c r="J97" s="33">
        <v>0</v>
      </c>
      <c r="K97" s="59">
        <v>1</v>
      </c>
      <c r="L97" s="33">
        <v>0</v>
      </c>
      <c r="M97" s="59">
        <v>3</v>
      </c>
      <c r="N97" s="33">
        <v>2</v>
      </c>
      <c r="O97" s="29">
        <v>0.19999999999999599</v>
      </c>
      <c r="P97" s="34">
        <v>1.7888888888888801</v>
      </c>
      <c r="Q97" s="35">
        <v>96.003639379715395</v>
      </c>
      <c r="R97" s="36">
        <v>5.1819689857666197E-2</v>
      </c>
      <c r="S97" s="37">
        <v>0</v>
      </c>
      <c r="T97" s="61">
        <v>-2.5</v>
      </c>
      <c r="U97" s="29">
        <v>0.74999999999999301</v>
      </c>
      <c r="V97" s="29">
        <v>-1.30000000000001</v>
      </c>
      <c r="W97" s="39" t="s">
        <v>79</v>
      </c>
      <c r="X97" s="40">
        <v>56</v>
      </c>
      <c r="Y97" s="72">
        <v>129</v>
      </c>
      <c r="Z97" s="87">
        <v>64</v>
      </c>
      <c r="AA97" s="77">
        <v>8</v>
      </c>
      <c r="AB97" s="41" t="s">
        <v>32</v>
      </c>
      <c r="AC97" s="42" t="str">
        <f>"" &amp; IF(AND(S97&lt;=-1.5,NOT(ISBLANK(AQ97))),"Z","")</f>
        <v/>
      </c>
      <c r="AD97" s="43" t="str">
        <f>IF(AND(ISNUMBER(BD97),VALUE(BD97)&gt;=3,VALUE(T97)&gt;=-0.5),IF(AND(VALUE(Q97)&gt;=94,VALUE(Q97)&lt;444), IF(VALUE(P97)&gt;=2,"***","**"),"*"),"")</f>
        <v/>
      </c>
      <c r="AE97" s="44"/>
      <c r="AF97" s="45"/>
      <c r="AG97" s="63" t="str">
        <f>IF(OR(F97&lt;1401,F97&gt;=1600),IF(AND(OR(AB97="*",AB97="***",AB97="E*",AB97="E***"),P97&gt;=2,T97&gt;-2.1),IF(AND(ISNUMBER(BD97),VALUE(BD97)&gt;2),"**","*"),""),"")</f>
        <v/>
      </c>
      <c r="AH97" s="30">
        <v>8</v>
      </c>
      <c r="AI97" s="47">
        <v>56</v>
      </c>
      <c r="AJ97" s="48" t="str">
        <f>IF(AND(S97&gt;=2,T97&gt;=0),IF(AND(ISNUMBER(BD97),VALUE(BD97)&gt;=3),IF(LEN(AQ97)&gt;0,"***","**"),"*"),"")</f>
        <v/>
      </c>
      <c r="AK97" s="42" t="str">
        <f>IF(AND(S97&gt;=3,AND(OR(AND(I97&lt;=7,I97-K97&gt;=3),AND(K97&lt;=7,K97-M97&gt;=3)),N97&lt;=4)),6,IF(S97&gt;=3,"3T",IF(AND(OR(AND(I97&lt;=7,I97-K97&gt;=3),AND(K97&lt;=7,K97-M97&gt;=3)),N97&lt;=4),"3P","")))</f>
        <v/>
      </c>
      <c r="AL97" s="46" t="str">
        <f>IF(OR(K97-M97&gt;=5,T97&gt;4.9,AND(K97-M97&gt;=1,T97&gt;5)),IF(P97&lt;-3,"***",IF(P97&lt;0,"**","*")),"")</f>
        <v/>
      </c>
      <c r="AM97" s="139" t="s">
        <v>1957</v>
      </c>
      <c r="AN97" s="137" t="str">
        <f>IF(AND(OR(M97=1,M97=2,M97=3,M97=4),Q97&gt;=97.5),"G",IF(OR(AND(N97&lt;=3,M97&lt;8,T97&gt;-1.6,Q97&gt;=95,Q97&lt;300),AND(OR(M97=1,M97=2,M97=3),Q97&lt;97.5)),"GR",""))</f>
        <v>GR</v>
      </c>
      <c r="AO97" s="29">
        <v>0</v>
      </c>
      <c r="AP97" s="28"/>
      <c r="AQ97" s="28"/>
      <c r="AR97" s="28"/>
      <c r="AS97" s="28"/>
      <c r="AT97" s="50" t="str">
        <f>IF(LEN(AN97)&gt;0,IF(AL97="**","$",IF(AL97="***",IF(LEN(AQ97)&gt;0,"$$$","$$"), "")), "")</f>
        <v/>
      </c>
      <c r="AU97" s="48" t="str">
        <f>CONCATENATE(IF(LEN(AN97)&gt;0,IF(AND(AD97="**",AB97="*"),IF(LEN(AQ97)&gt;0,"$$$","$$"),IF(AJ97="***","$$$",IF(AND(AJ97="**",AB97="*"),"$$",IF(AND(OR(AD97="**",AD97="***"),LEN(AQ97)&gt;0),"$$","")))),IF(AND(OR(AD97="**",AD97="***"),LEN(AQ97)&gt;0),"$$","")),IF(AND(T97&lt;2,AQ97="#"),"#",""))</f>
        <v/>
      </c>
      <c r="AV97" s="48" t="str">
        <f>IF(LEN(AN97)&gt;0,IF(AG97="**","$$",IF(AG97="***","$$$",IF(AD97="***",IF(OR(AB97="***",LEN(AQ97)&gt;0),"$$$",""),""))),"")</f>
        <v/>
      </c>
      <c r="AW97" s="26" t="s">
        <v>221</v>
      </c>
      <c r="AX97" s="74">
        <v>4.5</v>
      </c>
      <c r="AY97" s="52">
        <v>1074</v>
      </c>
      <c r="AZ97" s="24" t="s">
        <v>945</v>
      </c>
      <c r="BA97" s="29">
        <v>88.103639379715304</v>
      </c>
      <c r="BB97" s="136">
        <v>90.941106046382004</v>
      </c>
      <c r="BC97" s="54" t="s">
        <v>1958</v>
      </c>
      <c r="BD97" s="29">
        <v>2</v>
      </c>
      <c r="BE97" s="55"/>
      <c r="BF97" s="55"/>
      <c r="BG97" s="55"/>
      <c r="BH97" s="55"/>
      <c r="BI97" s="188" t="s">
        <v>1959</v>
      </c>
      <c r="BJ97" s="68" t="s">
        <v>487</v>
      </c>
      <c r="BK97" s="69" t="s">
        <v>390</v>
      </c>
      <c r="BL97" s="69" t="s">
        <v>105</v>
      </c>
      <c r="BM97" s="68" t="s">
        <v>1214</v>
      </c>
      <c r="BN97" s="68"/>
      <c r="BO97" s="17"/>
      <c r="BP97" s="29">
        <v>129</v>
      </c>
      <c r="BQ97" s="29">
        <v>0</v>
      </c>
      <c r="BR97" s="56">
        <v>100.95</v>
      </c>
      <c r="BS97" s="57" t="s">
        <v>75</v>
      </c>
      <c r="BT97" s="26" t="s">
        <v>166</v>
      </c>
      <c r="BU97" s="26"/>
      <c r="BV97" s="26"/>
      <c r="BW97" s="26" t="s">
        <v>79</v>
      </c>
      <c r="BX97" s="17"/>
      <c r="BY97" s="17"/>
      <c r="BZ97" s="49" t="str">
        <f>IF(AND(S97&gt;=3,AND(OR(AND(I97&lt;=7,I97-K97&gt;=3),AND(K97&lt;=7,K97-M97&gt;=3)),N97&lt;=4)),6,IF(S97&gt;=3,"3T",IF(AND(OR(AND(I97&lt;=7,I97-K97&gt;=3),AND(K97&lt;=7,K97-M97&gt;=3)),N97&lt;=4),"3P","")))</f>
        <v/>
      </c>
    </row>
    <row r="98" spans="1:78" ht="46.5" x14ac:dyDescent="0.25">
      <c r="A98" s="26" t="s">
        <v>1939</v>
      </c>
      <c r="B98" s="26" t="s">
        <v>730</v>
      </c>
      <c r="C98" s="27" t="s">
        <v>417</v>
      </c>
      <c r="D98" s="28"/>
      <c r="E98" s="28"/>
      <c r="F98" s="29">
        <v>1400</v>
      </c>
      <c r="G98" s="30">
        <v>12</v>
      </c>
      <c r="H98" s="31" t="s">
        <v>78</v>
      </c>
      <c r="I98" s="59">
        <v>3</v>
      </c>
      <c r="J98" s="33">
        <v>2</v>
      </c>
      <c r="K98" s="59">
        <v>4</v>
      </c>
      <c r="L98" s="33">
        <v>2</v>
      </c>
      <c r="M98" s="59">
        <v>11</v>
      </c>
      <c r="N98" s="33">
        <v>6</v>
      </c>
      <c r="O98" s="29">
        <v>-2.1000000000000099</v>
      </c>
      <c r="P98" s="37">
        <v>-0.52222222222223702</v>
      </c>
      <c r="Q98" s="86">
        <v>91.293184774137202</v>
      </c>
      <c r="R98" s="86">
        <v>0.14659238706862299</v>
      </c>
      <c r="S98" s="37">
        <v>0</v>
      </c>
      <c r="T98" s="34">
        <v>-3.5</v>
      </c>
      <c r="U98" s="29">
        <v>1.2999999999999901</v>
      </c>
      <c r="V98" s="60">
        <v>-1.6</v>
      </c>
      <c r="W98" s="39" t="s">
        <v>79</v>
      </c>
      <c r="X98" s="62">
        <v>56</v>
      </c>
      <c r="Y98" s="29">
        <v>125</v>
      </c>
      <c r="Z98" s="29">
        <v>23</v>
      </c>
      <c r="AA98" s="26" t="s">
        <v>91</v>
      </c>
      <c r="AB98" s="41" t="s">
        <v>32</v>
      </c>
      <c r="AC98" s="42" t="str">
        <f>"" &amp; IF(AND(S98&lt;=-1.5,NOT(ISBLANK(AQ98))),"Z","")</f>
        <v/>
      </c>
      <c r="AD98" s="48" t="str">
        <f>IF(AND(ISNUMBER(BD98),VALUE(BD98)&gt;=3,VALUE(T98)&gt;=-0.5),IF(AND(VALUE(Q98)&gt;=94,VALUE(Q98)&lt;444), IF(VALUE(P98)&gt;=2,"***","**"),"*"),"")</f>
        <v/>
      </c>
      <c r="AE98" s="44"/>
      <c r="AF98" s="45"/>
      <c r="AG98" s="63" t="str">
        <f>IF(OR(F98&lt;1401,F98&gt;=1600),IF(AND(OR(AB98="*",AB98="***",AB98="E*",AB98="E***"),P98&gt;=2,T98&gt;-2.1),IF(AND(ISNUMBER(BD98),VALUE(BD98)&gt;2),"**","*"),""),"")</f>
        <v/>
      </c>
      <c r="AH98" s="30">
        <v>12</v>
      </c>
      <c r="AI98" s="62">
        <v>56</v>
      </c>
      <c r="AJ98" s="48" t="str">
        <f>IF(AND(S98&gt;=2,T98&gt;=0),IF(AND(ISNUMBER(BD98),VALUE(BD98)&gt;=3),IF(LEN(AQ98)&gt;0,"***","**"),"*"),"")</f>
        <v/>
      </c>
      <c r="AK98" s="42" t="str">
        <f>IF(AND(S98&gt;=3,AND(OR(AND(I98&lt;=7,I98-K98&gt;=3),AND(K98&lt;=7,K98-M98&gt;=3)),N98&lt;=4)),6,IF(S98&gt;=3,"3T",IF(AND(OR(AND(I98&lt;=7,I98-K98&gt;=3),AND(K98&lt;=7,K98-M98&gt;=3)),N98&lt;=4),"3P","")))</f>
        <v/>
      </c>
      <c r="AL98" s="63" t="str">
        <f>IF(OR(K98-M98&gt;=5,T98&gt;4.9,AND(K98-M98&gt;=1,T98&gt;5)),IF(P98&lt;-3,"***",IF(P98&lt;0,"**","*")),"")</f>
        <v/>
      </c>
      <c r="AM98" s="62">
        <v>56</v>
      </c>
      <c r="AN98" s="49" t="str">
        <f>IF(AND(OR(M98=1,M98=2,M98=3,M98=4),Q98&gt;=97.5),"G",IF(OR(AND(N98&lt;=3,M98&lt;8,T98&gt;-1.6,Q98&gt;=95,Q98&lt;300),AND(OR(M98=1,M98=2,M98=3),Q98&lt;97.5)),"GR",""))</f>
        <v/>
      </c>
      <c r="AO98" s="29">
        <v>0</v>
      </c>
      <c r="AP98" s="28"/>
      <c r="AQ98" s="28"/>
      <c r="AR98" s="28"/>
      <c r="AS98" s="28"/>
      <c r="AT98" s="50" t="str">
        <f>IF(LEN(AN98)&gt;0,IF(AL98="**","$",IF(AL98="***",IF(LEN(AQ98)&gt;0,"$$$","$$"), "")), "")</f>
        <v/>
      </c>
      <c r="AU98" s="48" t="str">
        <f>CONCATENATE(IF(LEN(AN98)&gt;0,IF(AND(AD98="**",AB98="*"),IF(LEN(AQ98)&gt;0,"$$$","$$"),IF(AJ98="***","$$$",IF(AND(AJ98="**",AB98="*"),"$$",IF(AND(OR(AD98="**",AD98="***"),LEN(AQ98)&gt;0),"$$","")))),IF(AND(OR(AD98="**",AD98="***"),LEN(AQ98)&gt;0),"$$","")),IF(AND(T98&lt;2,AQ98="#"),"#",""))</f>
        <v/>
      </c>
      <c r="AV98" s="48" t="str">
        <f>IF(LEN(AN98)&gt;0,IF(AG98="**","$$",IF(AG98="***","$$$",IF(AD98="***",IF(OR(AB98="***",LEN(AQ98)&gt;0),"$$$",""),""))),"")</f>
        <v/>
      </c>
      <c r="AW98" s="26" t="s">
        <v>78</v>
      </c>
      <c r="AX98" s="64">
        <v>9.9</v>
      </c>
      <c r="AY98" s="65">
        <v>1082</v>
      </c>
      <c r="AZ98" s="24" t="s">
        <v>945</v>
      </c>
      <c r="BA98" s="29">
        <v>82.293184774137202</v>
      </c>
      <c r="BB98" s="53">
        <v>80.326518107470605</v>
      </c>
      <c r="BC98" s="54" t="s">
        <v>1960</v>
      </c>
      <c r="BD98" s="29">
        <v>2</v>
      </c>
      <c r="BE98" s="55"/>
      <c r="BF98" s="55"/>
      <c r="BG98" s="55"/>
      <c r="BH98" s="55"/>
      <c r="BI98" s="189" t="s">
        <v>1961</v>
      </c>
      <c r="BJ98" s="69" t="s">
        <v>489</v>
      </c>
      <c r="BK98" s="68" t="s">
        <v>113</v>
      </c>
      <c r="BL98" s="69" t="s">
        <v>1106</v>
      </c>
      <c r="BM98" s="68" t="s">
        <v>1312</v>
      </c>
      <c r="BN98" s="69" t="s">
        <v>527</v>
      </c>
      <c r="BO98" s="17"/>
      <c r="BP98" s="29">
        <v>125</v>
      </c>
      <c r="BQ98" s="29">
        <v>0</v>
      </c>
      <c r="BR98" s="56">
        <v>96.85</v>
      </c>
      <c r="BS98" s="76" t="s">
        <v>108</v>
      </c>
      <c r="BT98" s="26"/>
      <c r="BU98" s="26"/>
      <c r="BV98" s="26"/>
      <c r="BW98" s="26" t="s">
        <v>79</v>
      </c>
      <c r="BX98" s="17"/>
      <c r="BY98" s="17"/>
      <c r="BZ98" s="49" t="str">
        <f>IF(AND(S98&gt;=3,AND(OR(AND(I98&lt;=7,I98-K98&gt;=3),AND(K98&lt;=7,K98-M98&gt;=3)),N98&lt;=4)),6,IF(S98&gt;=3,"3T",IF(AND(OR(AND(I98&lt;=7,I98-K98&gt;=3),AND(K98&lt;=7,K98-M98&gt;=3)),N98&lt;=4),"3P","")))</f>
        <v/>
      </c>
    </row>
    <row r="99" spans="1:78" ht="24.95" customHeight="1" x14ac:dyDescent="0.25">
      <c r="A99" s="162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  <c r="AB99" s="155"/>
      <c r="AC99" s="155"/>
      <c r="AD99" s="155"/>
      <c r="AE99" s="155"/>
      <c r="AF99" s="155"/>
      <c r="AG99" s="155"/>
      <c r="AH99" s="155"/>
      <c r="AI99" s="155"/>
      <c r="AJ99" s="155"/>
      <c r="AK99" s="155"/>
      <c r="AL99" s="155"/>
      <c r="AM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  <c r="BR99" s="155"/>
      <c r="BS99" s="155"/>
      <c r="BT99" s="155"/>
      <c r="BU99" s="155"/>
      <c r="BV99" s="155"/>
      <c r="BW99" s="155"/>
      <c r="BX99" s="155"/>
      <c r="BY99" s="17"/>
      <c r="BZ99" s="49"/>
    </row>
    <row r="100" spans="1:78" ht="46.5" x14ac:dyDescent="0.25">
      <c r="A100" s="26" t="s">
        <v>1939</v>
      </c>
      <c r="B100" s="26" t="s">
        <v>263</v>
      </c>
      <c r="C100" s="107" t="s">
        <v>245</v>
      </c>
      <c r="D100" s="28"/>
      <c r="E100" s="28"/>
      <c r="F100" s="29">
        <v>1650</v>
      </c>
      <c r="G100" s="30">
        <v>10</v>
      </c>
      <c r="H100" s="31" t="s">
        <v>229</v>
      </c>
      <c r="I100" s="59">
        <v>8</v>
      </c>
      <c r="J100" s="33">
        <v>3</v>
      </c>
      <c r="K100" s="59">
        <v>10</v>
      </c>
      <c r="L100" s="33">
        <v>7</v>
      </c>
      <c r="M100" s="59">
        <v>11</v>
      </c>
      <c r="N100" s="33">
        <v>13</v>
      </c>
      <c r="O100" s="29">
        <v>-1.75000000000001</v>
      </c>
      <c r="P100" s="37">
        <v>-2.3749999999999898</v>
      </c>
      <c r="Q100" s="35">
        <v>78.678594031262193</v>
      </c>
      <c r="R100" s="35">
        <v>-1.07029843689332E-2</v>
      </c>
      <c r="S100" s="37">
        <v>-4</v>
      </c>
      <c r="T100" s="34">
        <v>-6.5</v>
      </c>
      <c r="U100" s="29">
        <v>0.89999999999999902</v>
      </c>
      <c r="V100" s="60">
        <v>-4.3500000000000103</v>
      </c>
      <c r="W100" s="39"/>
      <c r="X100" s="40">
        <v>54</v>
      </c>
      <c r="Y100" s="29">
        <v>127</v>
      </c>
      <c r="Z100" s="87">
        <v>78</v>
      </c>
      <c r="AA100" s="26" t="s">
        <v>192</v>
      </c>
      <c r="AB100" s="41" t="s">
        <v>58</v>
      </c>
      <c r="AC100" s="42" t="str">
        <f>"" &amp; IF(AND(S100&lt;=-1.5,NOT(ISBLANK(AQ100))),"Z","")</f>
        <v/>
      </c>
      <c r="AD100" s="43" t="str">
        <f>IF(AND(ISNUMBER(BD100),VALUE(BD100)&gt;=3,VALUE(T100)&gt;=-0.5),IF(AND(VALUE(Q100)&gt;=94,VALUE(Q100)&lt;444), IF(VALUE(P100)&gt;=2,"***","**"),"*"),"")</f>
        <v/>
      </c>
      <c r="AE100" s="44"/>
      <c r="AF100" s="45"/>
      <c r="AG100" s="63" t="str">
        <f>IF(OR(F100&lt;1401,F100&gt;=1600),IF(AND(OR(AB100="*",AB100="***",AB100="E*",AB100="E***"),P100&gt;=2,T100&gt;-2.1),IF(AND(ISNUMBER(BD100),VALUE(BD100)&gt;2),"**","*"),""),"")</f>
        <v/>
      </c>
      <c r="AH100" s="30">
        <v>10</v>
      </c>
      <c r="AI100" s="47">
        <v>54</v>
      </c>
      <c r="AJ100" s="48" t="str">
        <f>IF(AND(S100&gt;=2,T100&gt;=0),IF(AND(ISNUMBER(BD100),VALUE(BD100)&gt;=3),IF(LEN(AQ100)&gt;0,"***","**"),"*"),"")</f>
        <v/>
      </c>
      <c r="AK100" s="42" t="str">
        <f>IF(AND(S100&gt;=3,AND(OR(AND(I100&lt;=7,I100-K100&gt;=3),AND(K100&lt;=7,K100-M100&gt;=3)),N100&lt;=4)),6,IF(S100&gt;=3,"3T",IF(AND(OR(AND(I100&lt;=7,I100-K100&gt;=3),AND(K100&lt;=7,K100-M100&gt;=3)),N100&lt;=4),"3P","")))</f>
        <v/>
      </c>
      <c r="AL100" s="46" t="str">
        <f>IF(OR(K100-M100&gt;=5,T100&gt;4.9,AND(K100-M100&gt;=1,T100&gt;5)),IF(P100&lt;-3,"***",IF(P100&lt;0,"**","*")),"")</f>
        <v/>
      </c>
      <c r="AM100" s="40">
        <v>54</v>
      </c>
      <c r="AN100" s="49" t="str">
        <f>CONCATENATE(IF(AND(OR(M100=1,M100=2,M100=3,M100=4),Q100&gt;=97.5),"G",IF(OR(AND(N100&lt;=3,M100&lt;8,T100&gt;-1.6,Q100&gt;=95,Q100&lt;300),AND(OR(M100=1,M100=2,M100=3),Q100&lt;97.5)),"GR","")),"*")</f>
        <v>*</v>
      </c>
      <c r="AO100" s="29">
        <v>0</v>
      </c>
      <c r="AP100" s="28"/>
      <c r="AQ100" s="28"/>
      <c r="AR100" s="28"/>
      <c r="AS100" s="28"/>
      <c r="AT100" s="50" t="str">
        <f>IF(LEN(AN100)&gt;0,IF(AL100="**","$",IF(AL100="***",IF(LEN(AQ100)&gt;0,"$$$","$$"), "")), "")</f>
        <v/>
      </c>
      <c r="AU100" s="48" t="str">
        <f>CONCATENATE(IF(LEN(AN100)&gt;0,IF(AND(AD100="**",AB100="*"),IF(LEN(AQ100)&gt;0,"$$$","$$"),IF(AJ100="***","$$$",IF(AND(AJ100="**",AB100="*"),"$$",IF(AND(OR(AD100="**",AD100="***"),LEN(AQ100)&gt;0),"$$","")))),IF(AND(OR(AD100="**",AD100="***"),LEN(AQ100)&gt;0),"$$","")),IF(AND(T100&lt;2,AQ100="#"),"#",""))</f>
        <v/>
      </c>
      <c r="AV100" s="48" t="str">
        <f>IF(LEN(AN100)&gt;0,IF(AG100="**","$$",IF(AG100="***","$$$",IF(AD100="***",IF(OR(AB100="***",LEN(AQ100)&gt;0),"$$$",""),""))),"")</f>
        <v/>
      </c>
      <c r="AW100" s="26" t="s">
        <v>229</v>
      </c>
      <c r="AX100" s="64">
        <v>17</v>
      </c>
      <c r="AY100" s="52">
        <v>1089</v>
      </c>
      <c r="AZ100" s="24" t="s">
        <v>953</v>
      </c>
      <c r="BA100" s="29">
        <v>61.478594031262098</v>
      </c>
      <c r="BB100" s="53">
        <v>68.499927364595493</v>
      </c>
      <c r="BC100" s="54" t="s">
        <v>1962</v>
      </c>
      <c r="BD100" s="29">
        <v>3</v>
      </c>
      <c r="BE100" s="55"/>
      <c r="BF100" s="55"/>
      <c r="BG100" s="55"/>
      <c r="BH100" s="55"/>
      <c r="BI100" s="189" t="s">
        <v>265</v>
      </c>
      <c r="BJ100" s="69" t="s">
        <v>256</v>
      </c>
      <c r="BK100" s="68" t="s">
        <v>261</v>
      </c>
      <c r="BL100" s="68" t="s">
        <v>266</v>
      </c>
      <c r="BM100" s="69" t="s">
        <v>267</v>
      </c>
      <c r="BN100" s="68" t="s">
        <v>241</v>
      </c>
      <c r="BO100" s="17"/>
      <c r="BP100" s="29">
        <v>127</v>
      </c>
      <c r="BQ100" s="29">
        <v>0</v>
      </c>
      <c r="BR100" s="56">
        <v>93.85</v>
      </c>
      <c r="BS100" s="57" t="s">
        <v>61</v>
      </c>
      <c r="BT100" s="26"/>
      <c r="BU100" s="26"/>
      <c r="BV100" s="26"/>
      <c r="BW100" s="26"/>
      <c r="BX100" s="17"/>
      <c r="BY100" s="17"/>
      <c r="BZ100" s="49" t="str">
        <f>IF(AND(S100&gt;=3,AND(OR(AND(I100&lt;=7,I100-K100&gt;=3),AND(K100&lt;=7,K100-M100&gt;=3)),N100&lt;=4)),6,IF(S100&gt;=3,"3T",IF(AND(OR(AND(I100&lt;=7,I100-K100&gt;=3),AND(K100&lt;=7,K100-M100&gt;=3)),N100&lt;=4),"3P","")))</f>
        <v/>
      </c>
    </row>
    <row r="101" spans="1:78" ht="23.1" customHeight="1" x14ac:dyDescent="0.25">
      <c r="A101" s="162"/>
      <c r="B101" s="155"/>
      <c r="C101" s="155"/>
      <c r="D101" s="155"/>
      <c r="E101" s="155"/>
      <c r="F101" s="155"/>
      <c r="G101" s="155"/>
      <c r="H101" s="155"/>
      <c r="I101" s="155"/>
      <c r="J101" s="155"/>
      <c r="K101" s="155"/>
      <c r="L101" s="155"/>
      <c r="M101" s="155"/>
      <c r="N101" s="155"/>
      <c r="O101" s="155"/>
      <c r="P101" s="155"/>
      <c r="Q101" s="155"/>
      <c r="R101" s="155"/>
      <c r="S101" s="155"/>
      <c r="T101" s="155"/>
      <c r="U101" s="155"/>
      <c r="V101" s="155"/>
      <c r="W101" s="155"/>
      <c r="X101" s="155"/>
      <c r="Y101" s="155"/>
      <c r="Z101" s="155"/>
      <c r="AA101" s="155"/>
      <c r="AB101" s="155"/>
      <c r="AC101" s="155"/>
      <c r="AD101" s="155"/>
      <c r="AE101" s="155"/>
      <c r="AF101" s="155"/>
      <c r="AG101" s="155"/>
      <c r="AH101" s="155"/>
      <c r="AI101" s="155"/>
      <c r="AJ101" s="155"/>
      <c r="AK101" s="155"/>
      <c r="AL101" s="155"/>
      <c r="AM101" s="155"/>
      <c r="AN101" s="155"/>
      <c r="AO101" s="155"/>
      <c r="AP101" s="155"/>
      <c r="AQ101" s="155"/>
      <c r="AR101" s="155"/>
      <c r="AS101" s="155"/>
      <c r="AT101" s="155"/>
      <c r="AU101" s="155"/>
      <c r="AV101" s="155"/>
      <c r="AW101" s="155"/>
      <c r="AX101" s="155"/>
      <c r="AY101" s="155"/>
      <c r="AZ101" s="155"/>
      <c r="BA101" s="155"/>
      <c r="BB101" s="155"/>
      <c r="BC101" s="155"/>
      <c r="BD101" s="155"/>
      <c r="BE101" s="155"/>
      <c r="BF101" s="155"/>
      <c r="BG101" s="155"/>
      <c r="BH101" s="155"/>
      <c r="BI101" s="155"/>
      <c r="BJ101" s="155"/>
      <c r="BK101" s="155"/>
      <c r="BL101" s="155"/>
      <c r="BM101" s="155"/>
      <c r="BN101" s="155"/>
      <c r="BO101" s="155"/>
      <c r="BP101" s="155"/>
      <c r="BQ101" s="155"/>
      <c r="BR101" s="155"/>
      <c r="BS101" s="155"/>
      <c r="BT101" s="155"/>
      <c r="BU101" s="155"/>
      <c r="BV101" s="155"/>
      <c r="BW101" s="155"/>
      <c r="BX101" s="155"/>
      <c r="BY101" s="17"/>
      <c r="BZ101" s="49"/>
    </row>
    <row r="102" spans="1:78" ht="18.75" customHeight="1" x14ac:dyDescent="0.25">
      <c r="A102" s="17"/>
      <c r="B102" s="164" t="s">
        <v>609</v>
      </c>
      <c r="C102" s="164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65" t="s">
        <v>433</v>
      </c>
      <c r="R102" s="165"/>
      <c r="S102" s="17"/>
      <c r="T102" s="90" t="s">
        <v>617</v>
      </c>
      <c r="U102" s="17"/>
      <c r="V102" s="17"/>
      <c r="W102" s="17"/>
      <c r="X102" s="91">
        <v>52</v>
      </c>
      <c r="Y102" s="113" t="s">
        <v>445</v>
      </c>
      <c r="Z102" s="93">
        <v>67</v>
      </c>
      <c r="AA102" s="94">
        <v>0</v>
      </c>
      <c r="AB102" s="17"/>
      <c r="AC102" s="17"/>
      <c r="AD102" s="17"/>
      <c r="AE102" s="17"/>
      <c r="AF102" s="17"/>
      <c r="AG102" s="17"/>
      <c r="AH102" s="17"/>
      <c r="AI102" s="91">
        <v>52</v>
      </c>
      <c r="AJ102" s="17"/>
      <c r="AK102" s="17"/>
      <c r="AL102" s="17"/>
      <c r="AM102" s="91">
        <v>52</v>
      </c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66">
        <v>10</v>
      </c>
      <c r="AY102" s="95">
        <v>1103</v>
      </c>
      <c r="AZ102" s="17"/>
      <c r="BA102" s="17"/>
      <c r="BB102" s="17"/>
      <c r="BC102" s="17"/>
      <c r="BD102" s="17"/>
      <c r="BE102" s="17"/>
      <c r="BF102" s="17"/>
      <c r="BG102" s="17"/>
      <c r="BH102" s="17"/>
      <c r="BI102" s="187"/>
      <c r="BJ102" s="17"/>
      <c r="BK102" s="17"/>
      <c r="BL102" s="17"/>
      <c r="BM102" s="17"/>
      <c r="BN102" s="17"/>
      <c r="BO102" s="17"/>
      <c r="BP102" s="113" t="s">
        <v>445</v>
      </c>
      <c r="BQ102" s="17"/>
      <c r="BR102" s="17"/>
      <c r="BS102" s="17"/>
      <c r="BT102" s="17"/>
      <c r="BU102" s="17"/>
      <c r="BV102" s="17"/>
      <c r="BW102" s="17"/>
      <c r="BX102" s="29">
        <v>0</v>
      </c>
      <c r="BY102" s="26" t="s">
        <v>149</v>
      </c>
      <c r="BZ102" s="17"/>
    </row>
    <row r="103" spans="1:78" x14ac:dyDescent="0.25">
      <c r="A103" s="17"/>
      <c r="B103" s="164"/>
      <c r="C103" s="164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68" t="s">
        <v>1963</v>
      </c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  <c r="AK103" s="168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67"/>
      <c r="AY103" s="96" t="s">
        <v>1129</v>
      </c>
      <c r="AZ103" s="17"/>
      <c r="BA103" s="17"/>
      <c r="BB103" s="17"/>
      <c r="BC103" s="17"/>
      <c r="BD103" s="17"/>
      <c r="BE103" s="17"/>
      <c r="BF103" s="17"/>
      <c r="BG103" s="17"/>
      <c r="BH103" s="17"/>
      <c r="BI103" s="18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</row>
    <row r="104" spans="1:78" ht="30" customHeight="1" x14ac:dyDescent="0.25">
      <c r="A104" s="163" t="s">
        <v>1964</v>
      </c>
      <c r="B104" s="153"/>
      <c r="C104" s="153"/>
      <c r="D104" s="153"/>
      <c r="E104" s="153"/>
      <c r="F104" s="153"/>
      <c r="G104" s="153"/>
      <c r="H104" s="153"/>
      <c r="I104" s="153"/>
      <c r="J104" s="153"/>
      <c r="K104" s="153"/>
      <c r="L104" s="153"/>
      <c r="M104" s="153"/>
      <c r="N104" s="153"/>
      <c r="O104" s="153"/>
      <c r="P104" s="153"/>
      <c r="Q104" s="153"/>
      <c r="R104" s="153"/>
      <c r="S104" s="153"/>
      <c r="T104" s="153"/>
      <c r="U104" s="153"/>
      <c r="V104" s="153"/>
      <c r="W104" s="153"/>
      <c r="X104" s="153"/>
      <c r="Y104" s="153"/>
      <c r="Z104" s="153"/>
      <c r="AA104" s="153"/>
      <c r="AB104" s="153"/>
      <c r="AC104" s="153"/>
      <c r="AD104" s="153"/>
      <c r="AE104" s="153"/>
      <c r="AF104" s="153"/>
      <c r="AG104" s="153"/>
      <c r="AH104" s="153"/>
      <c r="AI104" s="153"/>
      <c r="AJ104" s="153"/>
      <c r="AK104" s="153"/>
      <c r="AL104" s="153"/>
      <c r="AM104" s="153"/>
      <c r="AN104" s="153"/>
      <c r="AO104" s="153"/>
      <c r="AP104" s="153"/>
      <c r="AQ104" s="153"/>
      <c r="AR104" s="153"/>
      <c r="AS104" s="153"/>
      <c r="AT104" s="153"/>
      <c r="AU104" s="153"/>
      <c r="AV104" s="153"/>
      <c r="AW104" s="153"/>
      <c r="AX104" s="153"/>
      <c r="AY104" s="153"/>
      <c r="AZ104" s="153"/>
      <c r="BA104" s="153"/>
      <c r="BB104" s="153"/>
      <c r="BC104" s="153"/>
      <c r="BD104" s="153"/>
      <c r="BE104" s="153"/>
      <c r="BF104" s="153"/>
      <c r="BG104" s="153"/>
      <c r="BH104" s="153"/>
      <c r="BI104" s="153"/>
      <c r="BJ104" s="153"/>
      <c r="BK104" s="153"/>
      <c r="BL104" s="153"/>
      <c r="BM104" s="153"/>
      <c r="BN104" s="153"/>
      <c r="BO104" s="153"/>
      <c r="BP104" s="153"/>
      <c r="BQ104" s="153"/>
      <c r="BR104" s="153"/>
      <c r="BS104" s="153"/>
      <c r="BT104" s="153"/>
      <c r="BU104" s="153"/>
      <c r="BV104" s="153"/>
      <c r="BW104" s="153"/>
      <c r="BX104" s="153"/>
      <c r="BY104" s="17"/>
      <c r="BZ104" s="17"/>
    </row>
    <row r="105" spans="1:78" x14ac:dyDescent="0.25">
      <c r="A105" s="18" t="s">
        <v>1</v>
      </c>
      <c r="B105" s="18" t="s">
        <v>2</v>
      </c>
      <c r="C105" s="18" t="s">
        <v>3</v>
      </c>
      <c r="D105" s="19"/>
      <c r="E105" s="19"/>
      <c r="F105" s="18" t="s">
        <v>4</v>
      </c>
      <c r="G105" s="20" t="s">
        <v>5</v>
      </c>
      <c r="H105" s="21" t="s">
        <v>6</v>
      </c>
      <c r="I105" s="154" t="s">
        <v>7</v>
      </c>
      <c r="J105" s="155"/>
      <c r="K105" s="155"/>
      <c r="L105" s="155"/>
      <c r="M105" s="155"/>
      <c r="N105" s="155"/>
      <c r="O105" s="21" t="s">
        <v>8</v>
      </c>
      <c r="P105" s="21" t="s">
        <v>9</v>
      </c>
      <c r="Q105" s="22" t="s">
        <v>10</v>
      </c>
      <c r="R105" s="22" t="s">
        <v>11</v>
      </c>
      <c r="S105" s="21" t="s">
        <v>12</v>
      </c>
      <c r="T105" s="21" t="s">
        <v>13</v>
      </c>
      <c r="U105" s="21" t="s">
        <v>14</v>
      </c>
      <c r="V105" s="21" t="s">
        <v>15</v>
      </c>
      <c r="W105" s="23" t="s">
        <v>16</v>
      </c>
      <c r="X105" s="21" t="s">
        <v>17</v>
      </c>
      <c r="Y105" s="21" t="s">
        <v>18</v>
      </c>
      <c r="Z105" s="21" t="s">
        <v>19</v>
      </c>
      <c r="AA105" s="21" t="s">
        <v>20</v>
      </c>
      <c r="AB105" s="21" t="s">
        <v>21</v>
      </c>
      <c r="AC105" s="21" t="s">
        <v>22</v>
      </c>
      <c r="AD105" s="21" t="s">
        <v>23</v>
      </c>
      <c r="AE105" s="21" t="s">
        <v>24</v>
      </c>
      <c r="AF105" s="21" t="s">
        <v>25</v>
      </c>
      <c r="AG105" s="21" t="s">
        <v>26</v>
      </c>
      <c r="AH105" s="21" t="s">
        <v>5</v>
      </c>
      <c r="AI105" s="21" t="s">
        <v>17</v>
      </c>
      <c r="AJ105" s="21" t="s">
        <v>27</v>
      </c>
      <c r="AK105" s="21" t="s">
        <v>28</v>
      </c>
      <c r="AL105" s="21" t="s">
        <v>29</v>
      </c>
      <c r="AM105" s="21" t="s">
        <v>17</v>
      </c>
      <c r="AN105" s="21" t="s">
        <v>30</v>
      </c>
      <c r="AO105" s="21" t="s">
        <v>31</v>
      </c>
      <c r="AP105" s="21" t="s">
        <v>32</v>
      </c>
      <c r="AQ105" s="21" t="s">
        <v>33</v>
      </c>
      <c r="AR105" s="21" t="s">
        <v>34</v>
      </c>
      <c r="AS105" s="21" t="s">
        <v>35</v>
      </c>
      <c r="AT105" s="21" t="s">
        <v>36</v>
      </c>
      <c r="AU105" s="21" t="s">
        <v>37</v>
      </c>
      <c r="AV105" s="21" t="s">
        <v>38</v>
      </c>
      <c r="AW105" s="21" t="s">
        <v>6</v>
      </c>
      <c r="AX105" s="21" t="s">
        <v>39</v>
      </c>
      <c r="AY105" s="21" t="s">
        <v>40</v>
      </c>
      <c r="AZ105" s="24" t="s">
        <v>41</v>
      </c>
      <c r="BA105" s="21" t="s">
        <v>42</v>
      </c>
      <c r="BB105" s="21" t="s">
        <v>43</v>
      </c>
      <c r="BC105" s="21" t="s">
        <v>44</v>
      </c>
      <c r="BD105" s="21" t="s">
        <v>45</v>
      </c>
      <c r="BE105" s="21" t="s">
        <v>46</v>
      </c>
      <c r="BF105" s="21" t="s">
        <v>47</v>
      </c>
      <c r="BG105" s="21" t="s">
        <v>48</v>
      </c>
      <c r="BH105" s="21" t="s">
        <v>49</v>
      </c>
      <c r="BI105" s="186"/>
      <c r="BJ105" s="25"/>
      <c r="BK105" s="25"/>
      <c r="BL105" s="25"/>
      <c r="BM105" s="25"/>
      <c r="BN105" s="25"/>
      <c r="BO105" s="25"/>
      <c r="BP105" s="21" t="s">
        <v>18</v>
      </c>
      <c r="BQ105" s="21" t="s">
        <v>31</v>
      </c>
      <c r="BR105" s="21" t="s">
        <v>50</v>
      </c>
      <c r="BS105" s="21" t="s">
        <v>51</v>
      </c>
      <c r="BT105" s="25"/>
      <c r="BU105" s="25"/>
      <c r="BV105" s="21" t="s">
        <v>24</v>
      </c>
      <c r="BW105" s="21" t="s">
        <v>16</v>
      </c>
      <c r="BX105" s="21" t="s">
        <v>52</v>
      </c>
      <c r="BY105" s="21" t="s">
        <v>53</v>
      </c>
      <c r="BZ105" s="21" t="s">
        <v>28</v>
      </c>
    </row>
    <row r="106" spans="1:78" ht="46.5" x14ac:dyDescent="0.25">
      <c r="A106" s="26" t="s">
        <v>1965</v>
      </c>
      <c r="B106" s="26" t="s">
        <v>210</v>
      </c>
      <c r="C106" s="27" t="s">
        <v>136</v>
      </c>
      <c r="D106" s="28"/>
      <c r="E106" s="28"/>
      <c r="F106" s="29">
        <v>1400</v>
      </c>
      <c r="G106" s="30">
        <v>14</v>
      </c>
      <c r="H106" s="31" t="s">
        <v>6</v>
      </c>
      <c r="I106" s="59">
        <v>8</v>
      </c>
      <c r="J106" s="33">
        <v>4</v>
      </c>
      <c r="K106" s="59">
        <v>8</v>
      </c>
      <c r="L106" s="33">
        <v>4</v>
      </c>
      <c r="M106" s="59">
        <v>7</v>
      </c>
      <c r="N106" s="33">
        <v>4</v>
      </c>
      <c r="O106" s="29">
        <v>-0.24999999999998601</v>
      </c>
      <c r="P106" s="60">
        <v>-0.51666666666665295</v>
      </c>
      <c r="Q106" s="35">
        <v>93.0097648277155</v>
      </c>
      <c r="R106" s="35">
        <v>-0.34511758614229399</v>
      </c>
      <c r="S106" s="37">
        <v>0</v>
      </c>
      <c r="T106" s="38">
        <v>0.5</v>
      </c>
      <c r="U106" s="29">
        <v>-0.35000000000000098</v>
      </c>
      <c r="V106" s="60">
        <v>9.9999999999997896E-2</v>
      </c>
      <c r="W106" s="39"/>
      <c r="X106" s="62">
        <v>62</v>
      </c>
      <c r="Y106" s="29">
        <v>120</v>
      </c>
      <c r="Z106" s="17"/>
      <c r="AA106" s="26" t="s">
        <v>57</v>
      </c>
      <c r="AB106" s="41" t="s">
        <v>65</v>
      </c>
      <c r="AC106" s="42" t="str">
        <f>"" &amp; IF(AND(S106&lt;=-1.5,NOT(ISBLANK(AQ106))),"Z","")</f>
        <v/>
      </c>
      <c r="AD106" s="48" t="str">
        <f>IF(AND(ISNUMBER(BD106),VALUE(BD106)&gt;=3,VALUE(T106)&gt;=-0.5),IF(AND(VALUE(Q106)&gt;=94,VALUE(Q106)&lt;444), IF(VALUE(P106)&gt;=2,"***","**"),"*"),"")</f>
        <v>*</v>
      </c>
      <c r="AE106" s="44"/>
      <c r="AF106" s="45"/>
      <c r="AG106" s="46" t="str">
        <f>IF(OR(F106&lt;1401,F106&gt;=1600),IF(AND(OR(AB106="*",AB106="***",AB106="E*",AB106="E***"),P106&gt;=2,T106&gt;-2.1),IF(AND(ISNUMBER(BD106),VALUE(BD106)&gt;2),"**","*"),""),"")</f>
        <v/>
      </c>
      <c r="AH106" s="30">
        <v>14</v>
      </c>
      <c r="AI106" s="62">
        <v>62</v>
      </c>
      <c r="AJ106" s="48" t="str">
        <f>IF(AND(S106&gt;=2,T106&gt;=0),IF(AND(ISNUMBER(BD106),VALUE(BD106)&gt;=3),IF(LEN(AQ106)&gt;0,"***","**"),"*"),"")</f>
        <v/>
      </c>
      <c r="AK106" s="42" t="str">
        <f>IF(AND(S106&gt;=3,AND(OR(AND(I106&lt;=7,I106-K106&gt;=3),AND(K106&lt;=7,K106-M106&gt;=3)),N106&lt;=4)),6,IF(S106&gt;=3,"3T",IF(AND(OR(AND(I106&lt;=7,I106-K106&gt;=3),AND(K106&lt;=7,K106-M106&gt;=3)),N106&lt;=4),"3P","")))</f>
        <v/>
      </c>
      <c r="AL106" s="63" t="str">
        <f>IF(OR(K106-M106&gt;=5,T106&gt;4.9,AND(K106-M106&gt;=1,T106&gt;5)),IF(P106&lt;-3,"***",IF(P106&lt;0,"**","*")),"")</f>
        <v/>
      </c>
      <c r="AM106" s="62">
        <v>62</v>
      </c>
      <c r="AN106" s="49" t="str">
        <f>IF(AND(OR(M106=1,M106=2,M106=3,M106=4),Q106&gt;=97.5),"G",IF(OR(AND(N106&lt;=3,M106&lt;8,T106&gt;-1.6,Q106&gt;=95,Q106&lt;300),AND(OR(M106=1,M106=2,M106=3),Q106&lt;97.5)),"GR",""))</f>
        <v/>
      </c>
      <c r="AO106" s="29">
        <v>0</v>
      </c>
      <c r="AP106" s="28"/>
      <c r="AQ106" s="28"/>
      <c r="AR106" s="28"/>
      <c r="AS106" s="28"/>
      <c r="AT106" s="50" t="str">
        <f>IF(LEN(AN106)&gt;0,IF(AL106="**","$",IF(AL106="***",IF(LEN(AQ106)&gt;0,"$$$","$$"), "")), "")</f>
        <v/>
      </c>
      <c r="AU106" s="48" t="str">
        <f>CONCATENATE(IF(LEN(AN106)&gt;0,IF(AND(AD106="**",AB106="*"),IF(LEN(AQ106)&gt;0,"$$$","$$"),IF(AJ106="***","$$$",IF(AND(AJ106="**",AB106="*"),"$$",IF(AND(OR(AD106="**",AD106="***"),LEN(AQ106)&gt;0),"$$","")))),IF(AND(OR(AD106="**",AD106="***"),LEN(AQ106)&gt;0),"$$","")),IF(AND(T106&lt;2,AQ106="#"),"#",""))</f>
        <v/>
      </c>
      <c r="AV106" s="48" t="str">
        <f>IF(LEN(AN106)&gt;0,IF(AG106="**","$$",IF(AG106="***","$$$",IF(AD106="***",IF(OR(AB106="***",LEN(AQ106)&gt;0),"$$$",""),""))),"")</f>
        <v/>
      </c>
      <c r="AW106" s="26" t="s">
        <v>6</v>
      </c>
      <c r="AX106" s="51">
        <v>40</v>
      </c>
      <c r="AY106" s="65">
        <v>1109</v>
      </c>
      <c r="AZ106" s="24" t="s">
        <v>609</v>
      </c>
      <c r="BA106" s="29">
        <v>86.309764827715398</v>
      </c>
      <c r="BB106" s="53">
        <v>83.043098161048704</v>
      </c>
      <c r="BC106" s="54" t="s">
        <v>1193</v>
      </c>
      <c r="BD106" s="29">
        <v>3</v>
      </c>
      <c r="BE106" s="55"/>
      <c r="BF106" s="55"/>
      <c r="BG106" s="55"/>
      <c r="BH106" s="55"/>
      <c r="BI106" s="187"/>
      <c r="BJ106" s="17"/>
      <c r="BK106" s="17"/>
      <c r="BL106" s="17"/>
      <c r="BM106" s="17"/>
      <c r="BN106" s="17"/>
      <c r="BO106" s="17"/>
      <c r="BP106" s="29">
        <v>120</v>
      </c>
      <c r="BQ106" s="29">
        <v>0</v>
      </c>
      <c r="BR106" s="56">
        <v>96.6</v>
      </c>
      <c r="BS106" s="76" t="s">
        <v>126</v>
      </c>
      <c r="BT106" s="26"/>
      <c r="BU106" s="26"/>
      <c r="BV106" s="26"/>
      <c r="BW106" s="26"/>
      <c r="BX106" s="17"/>
      <c r="BY106" s="17"/>
      <c r="BZ106" s="49" t="str">
        <f>IF(AND(S106&gt;=3,AND(OR(AND(I106&lt;=7,I106-K106&gt;=3),AND(K106&lt;=7,K106-M106&gt;=3)),N106&lt;=4)),6,IF(S106&gt;=3,"3T",IF(AND(OR(AND(I106&lt;=7,I106-K106&gt;=3),AND(K106&lt;=7,K106-M106&gt;=3)),N106&lt;=4),"3P","")))</f>
        <v/>
      </c>
    </row>
    <row r="107" spans="1:78" ht="15" customHeight="1" x14ac:dyDescent="0.25">
      <c r="A107" s="162"/>
      <c r="B107" s="155"/>
      <c r="C107" s="155"/>
      <c r="D107" s="155"/>
      <c r="E107" s="155"/>
      <c r="F107" s="155"/>
      <c r="G107" s="155"/>
      <c r="H107" s="155"/>
      <c r="I107" s="155"/>
      <c r="J107" s="155"/>
      <c r="K107" s="155"/>
      <c r="L107" s="155"/>
      <c r="M107" s="155"/>
      <c r="N107" s="155"/>
      <c r="O107" s="155"/>
      <c r="P107" s="155"/>
      <c r="Q107" s="155"/>
      <c r="R107" s="155"/>
      <c r="S107" s="155"/>
      <c r="T107" s="155"/>
      <c r="U107" s="155"/>
      <c r="V107" s="155"/>
      <c r="W107" s="155"/>
      <c r="X107" s="155"/>
      <c r="Y107" s="155"/>
      <c r="Z107" s="155"/>
      <c r="AA107" s="155"/>
      <c r="AB107" s="155"/>
      <c r="AC107" s="155"/>
      <c r="AD107" s="155"/>
      <c r="AE107" s="155"/>
      <c r="AF107" s="155"/>
      <c r="AG107" s="155"/>
      <c r="AH107" s="155"/>
      <c r="AI107" s="155"/>
      <c r="AJ107" s="155"/>
      <c r="AK107" s="155"/>
      <c r="AL107" s="155"/>
      <c r="AM107" s="155"/>
      <c r="AN107" s="155"/>
      <c r="AO107" s="155"/>
      <c r="AP107" s="155"/>
      <c r="AQ107" s="155"/>
      <c r="AR107" s="155"/>
      <c r="AS107" s="155"/>
      <c r="AT107" s="155"/>
      <c r="AU107" s="155"/>
      <c r="AV107" s="155"/>
      <c r="AW107" s="155"/>
      <c r="AX107" s="155"/>
      <c r="AY107" s="155"/>
      <c r="AZ107" s="155"/>
      <c r="BA107" s="155"/>
      <c r="BB107" s="155"/>
      <c r="BC107" s="155"/>
      <c r="BD107" s="155"/>
      <c r="BE107" s="155"/>
      <c r="BF107" s="155"/>
      <c r="BG107" s="155"/>
      <c r="BH107" s="155"/>
      <c r="BI107" s="155"/>
      <c r="BJ107" s="155"/>
      <c r="BK107" s="155"/>
      <c r="BL107" s="155"/>
      <c r="BM107" s="155"/>
      <c r="BN107" s="155"/>
      <c r="BO107" s="155"/>
      <c r="BP107" s="155"/>
      <c r="BQ107" s="155"/>
      <c r="BR107" s="155"/>
      <c r="BS107" s="155"/>
      <c r="BT107" s="155"/>
      <c r="BU107" s="155"/>
      <c r="BV107" s="155"/>
      <c r="BW107" s="155"/>
      <c r="BX107" s="155"/>
      <c r="BY107" s="17"/>
      <c r="BZ107" s="49"/>
    </row>
    <row r="108" spans="1:78" ht="46.5" x14ac:dyDescent="0.25">
      <c r="A108" s="26" t="s">
        <v>1965</v>
      </c>
      <c r="B108" s="26" t="s">
        <v>76</v>
      </c>
      <c r="C108" s="27" t="s">
        <v>352</v>
      </c>
      <c r="D108" s="28"/>
      <c r="E108" s="28"/>
      <c r="F108" s="29">
        <v>1400</v>
      </c>
      <c r="G108" s="30">
        <v>4</v>
      </c>
      <c r="H108" s="31" t="s">
        <v>78</v>
      </c>
      <c r="I108" s="32">
        <v>10</v>
      </c>
      <c r="J108" s="33">
        <v>5</v>
      </c>
      <c r="K108" s="32">
        <v>10</v>
      </c>
      <c r="L108" s="33">
        <v>5</v>
      </c>
      <c r="M108" s="32">
        <v>10</v>
      </c>
      <c r="N108" s="33">
        <v>4</v>
      </c>
      <c r="O108" s="29">
        <v>-1.6</v>
      </c>
      <c r="P108" s="29">
        <v>0.47999999999996801</v>
      </c>
      <c r="Q108" s="35">
        <v>93.095270489266994</v>
      </c>
      <c r="R108" s="35">
        <v>-0.65236475536657701</v>
      </c>
      <c r="S108" s="37">
        <v>0</v>
      </c>
      <c r="T108" s="38">
        <v>1.25</v>
      </c>
      <c r="U108" s="29">
        <v>1.8</v>
      </c>
      <c r="V108" s="29">
        <v>2.80000000000001</v>
      </c>
      <c r="W108" s="39"/>
      <c r="X108" s="62">
        <v>62</v>
      </c>
      <c r="Y108" s="29">
        <v>121</v>
      </c>
      <c r="Z108" s="29">
        <v>29</v>
      </c>
      <c r="AA108" s="26" t="s">
        <v>57</v>
      </c>
      <c r="AB108" s="41" t="s">
        <v>65</v>
      </c>
      <c r="AC108" s="42" t="str">
        <f>"" &amp; IF(AND(S108&lt;=-1.5,NOT(ISBLANK(AQ108))),"Z","")</f>
        <v/>
      </c>
      <c r="AD108" s="48" t="str">
        <f>IF(AND(ISNUMBER(BD108),VALUE(BD108)&gt;=3,VALUE(T108)&gt;=-0.5),IF(AND(VALUE(Q108)&gt;=94,VALUE(Q108)&lt;444), IF(VALUE(P108)&gt;=2,"***","**"),"*"),"")</f>
        <v/>
      </c>
      <c r="AE108" s="44"/>
      <c r="AF108" s="45" t="s">
        <v>346</v>
      </c>
      <c r="AG108" s="46" t="str">
        <f>IF(OR(F108&lt;1401,F108&gt;=1600),IF(AND(OR(AB108="*",AB108="***",AB108="E*",AB108="E***"),P108&gt;=2,T108&gt;-2.1),IF(AND(ISNUMBER(BD108),VALUE(BD108)&gt;2),"**","*"),""),"")</f>
        <v/>
      </c>
      <c r="AH108" s="30">
        <v>4</v>
      </c>
      <c r="AI108" s="62">
        <v>62</v>
      </c>
      <c r="AJ108" s="48" t="str">
        <f>IF(AND(S108&gt;=2,T108&gt;=0),IF(AND(ISNUMBER(BD108),VALUE(BD108)&gt;=3),IF(LEN(AQ108)&gt;0,"***","**"),"*"),"")</f>
        <v/>
      </c>
      <c r="AK108" s="42" t="str">
        <f>IF(AND(S108&gt;=3,AND(OR(AND(I108&lt;=7,I108-K108&gt;=3),AND(K108&lt;=7,K108-M108&gt;=3)),N108&lt;=4)),6,IF(S108&gt;=3,"3T",IF(AND(OR(AND(I108&lt;=7,I108-K108&gt;=3),AND(K108&lt;=7,K108-M108&gt;=3)),N108&lt;=4),"3P","")))</f>
        <v/>
      </c>
      <c r="AL108" s="63" t="str">
        <f>IF(OR(K108-M108&gt;=5,T108&gt;4.9,AND(K108-M108&gt;=1,T108&gt;5)),IF(P108&lt;-3,"***",IF(P108&lt;0,"**","*")),"")</f>
        <v/>
      </c>
      <c r="AM108" s="62">
        <v>62</v>
      </c>
      <c r="AN108" s="49" t="str">
        <f>IF(AND(OR(M108=1,M108=2,M108=3,M108=4),Q108&gt;=97.5),"G",IF(OR(AND(N108&lt;=3,M108&lt;8,T108&gt;-1.6,Q108&gt;=95,Q108&lt;300),AND(OR(M108=1,M108=2,M108=3),Q108&lt;97.5)),"GR",""))</f>
        <v/>
      </c>
      <c r="AO108" s="29">
        <v>1</v>
      </c>
      <c r="AP108" s="28"/>
      <c r="AQ108" s="28"/>
      <c r="AR108" s="28"/>
      <c r="AS108" s="28"/>
      <c r="AT108" s="50" t="str">
        <f>IF(LEN(AN108)&gt;0,IF(AL108="**","$",IF(AL108="***",IF(LEN(AQ108)&gt;0,"$$$","$$"), "")), "")</f>
        <v/>
      </c>
      <c r="AU108" s="48" t="str">
        <f>CONCATENATE(IF(LEN(AN108)&gt;0,IF(AND(AD108="**",AB108="*"),IF(LEN(AQ108)&gt;0,"$$$","$$"),IF(AJ108="***","$$$",IF(AND(AJ108="**",AB108="*"),"$$",IF(AND(OR(AD108="**",AD108="***"),LEN(AQ108)&gt;0),"$$","")))),IF(AND(OR(AD108="**",AD108="***"),LEN(AQ108)&gt;0),"$$","")),IF(AND(T108&lt;2,AQ108="#"),"#",""))</f>
        <v/>
      </c>
      <c r="AV108" s="48" t="str">
        <f>IF(LEN(AN108)&gt;0,IF(AG108="**","$$",IF(AG108="***","$$$",IF(AD108="***",IF(OR(AB108="***",LEN(AQ108)&gt;0),"$$$",""),""))),"")</f>
        <v/>
      </c>
      <c r="AW108" s="26" t="s">
        <v>78</v>
      </c>
      <c r="AX108" s="51">
        <v>23</v>
      </c>
      <c r="AY108" s="65">
        <v>1095</v>
      </c>
      <c r="AZ108" s="24" t="s">
        <v>609</v>
      </c>
      <c r="BA108" s="29">
        <v>86.695270489266804</v>
      </c>
      <c r="BB108" s="53">
        <v>84.111937155933504</v>
      </c>
      <c r="BC108" s="54" t="s">
        <v>128</v>
      </c>
      <c r="BD108" s="29">
        <v>1</v>
      </c>
      <c r="BE108" s="55"/>
      <c r="BF108" s="55"/>
      <c r="BG108" s="55"/>
      <c r="BH108" s="55"/>
      <c r="BI108" s="187"/>
      <c r="BJ108" s="17"/>
      <c r="BK108" s="17"/>
      <c r="BL108" s="17"/>
      <c r="BM108" s="17"/>
      <c r="BN108" s="17"/>
      <c r="BO108" s="17"/>
      <c r="BP108" s="29">
        <v>121</v>
      </c>
      <c r="BQ108" s="29">
        <v>1</v>
      </c>
      <c r="BR108" s="56">
        <v>94.85</v>
      </c>
      <c r="BS108" s="76" t="s">
        <v>108</v>
      </c>
      <c r="BT108" s="26"/>
      <c r="BU108" s="26"/>
      <c r="BV108" s="26"/>
      <c r="BW108" s="26"/>
      <c r="BX108" s="17"/>
      <c r="BY108" s="17"/>
      <c r="BZ108" s="49" t="str">
        <f>IF(AND(S108&gt;=3,AND(OR(AND(I108&lt;=7,I108-K108&gt;=3),AND(K108&lt;=7,K108-M108&gt;=3)),N108&lt;=4)),6,IF(S108&gt;=3,"3T",IF(AND(OR(AND(I108&lt;=7,I108-K108&gt;=3),AND(K108&lt;=7,K108-M108&gt;=3)),N108&lt;=4),"3P","")))</f>
        <v/>
      </c>
    </row>
    <row r="109" spans="1:78" ht="46.5" x14ac:dyDescent="0.25">
      <c r="A109" s="26" t="s">
        <v>1965</v>
      </c>
      <c r="B109" s="26" t="s">
        <v>218</v>
      </c>
      <c r="C109" s="106" t="s">
        <v>827</v>
      </c>
      <c r="D109" s="28" t="s">
        <v>220</v>
      </c>
      <c r="E109" s="28"/>
      <c r="F109" s="29">
        <v>1650</v>
      </c>
      <c r="G109" s="30">
        <v>2</v>
      </c>
      <c r="H109" s="31" t="s">
        <v>221</v>
      </c>
      <c r="I109" s="32">
        <v>7</v>
      </c>
      <c r="J109" s="33">
        <v>5</v>
      </c>
      <c r="K109" s="32">
        <v>10</v>
      </c>
      <c r="L109" s="33">
        <v>5</v>
      </c>
      <c r="M109" s="32">
        <v>10</v>
      </c>
      <c r="N109" s="33">
        <v>20</v>
      </c>
      <c r="O109" s="29">
        <v>3.9500000000000299</v>
      </c>
      <c r="P109" s="37">
        <v>1.3624999999999901</v>
      </c>
      <c r="Q109" s="35">
        <v>70.777931335317405</v>
      </c>
      <c r="R109" s="36">
        <v>1.1889656676586899</v>
      </c>
      <c r="S109" s="37">
        <v>0</v>
      </c>
      <c r="T109" s="61">
        <v>-14.75</v>
      </c>
      <c r="U109" s="29">
        <v>-4.0499999999999901</v>
      </c>
      <c r="V109" s="60">
        <v>-15.85</v>
      </c>
      <c r="W109" s="39"/>
      <c r="X109" s="40">
        <v>62</v>
      </c>
      <c r="Y109" s="29">
        <v>117</v>
      </c>
      <c r="Z109" s="29">
        <v>17</v>
      </c>
      <c r="AA109" s="26" t="s">
        <v>57</v>
      </c>
      <c r="AB109" s="41" t="s">
        <v>58</v>
      </c>
      <c r="AC109" s="42" t="str">
        <f>"" &amp; IF(AND(S109&lt;=-1.5,NOT(ISBLANK(AQ109))),"Z","")</f>
        <v/>
      </c>
      <c r="AD109" s="43" t="str">
        <f>IF(AND(ISNUMBER(BD109),VALUE(BD109)&gt;=3,VALUE(T109)&gt;=-0.5),IF(AND(VALUE(Q109)&gt;=94,VALUE(Q109)&lt;444), IF(VALUE(P109)&gt;=2,"***","**"),"*"),"")</f>
        <v/>
      </c>
      <c r="AE109" s="44"/>
      <c r="AF109" s="45"/>
      <c r="AG109" s="63" t="str">
        <f>IF(OR(F109&lt;1401,F109&gt;=1600),IF(AND(OR(AB109="*",AB109="***",AB109="E*",AB109="E***"),P109&gt;=2,T109&gt;-2.1),IF(AND(ISNUMBER(BD109),VALUE(BD109)&gt;2),"**","*"),""),"")</f>
        <v/>
      </c>
      <c r="AH109" s="30">
        <v>2</v>
      </c>
      <c r="AI109" s="47">
        <v>62</v>
      </c>
      <c r="AJ109" s="48" t="str">
        <f>IF(AND(S109&gt;=2,T109&gt;=0),IF(AND(ISNUMBER(BD109),VALUE(BD109)&gt;=3),IF(LEN(AQ109)&gt;0,"***","**"),"*"),"")</f>
        <v/>
      </c>
      <c r="AK109" s="42" t="str">
        <f>IF(AND(S109&gt;=3,AND(OR(AND(I109&lt;=7,I109-K109&gt;=3),AND(K109&lt;=7,K109-M109&gt;=3)),N109&lt;=4)),6,IF(S109&gt;=3,"3T",IF(AND(OR(AND(I109&lt;=7,I109-K109&gt;=3),AND(K109&lt;=7,K109-M109&gt;=3)),N109&lt;=4),"3P","")))</f>
        <v/>
      </c>
      <c r="AL109" s="46" t="str">
        <f>IF(OR(K109-M109&gt;=5,T109&gt;4.9,AND(K109-M109&gt;=1,T109&gt;5)),IF(P109&lt;-3,"***",IF(P109&lt;0,"**","*")),"")</f>
        <v/>
      </c>
      <c r="AM109" s="40">
        <v>62</v>
      </c>
      <c r="AN109" s="49" t="str">
        <f>CONCATENATE(IF(AND(OR(M109=1,M109=2,M109=3,M109=4),Q109&gt;=97.5),"G",IF(OR(AND(N109&lt;=3,M109&lt;8,T109&gt;-1.6,Q109&gt;=95,Q109&lt;300),AND(OR(M109=1,M109=2,M109=3),Q109&lt;97.5)),"GR","")),"*")</f>
        <v>*</v>
      </c>
      <c r="AO109" s="29">
        <v>-5</v>
      </c>
      <c r="AP109" s="28"/>
      <c r="AQ109" s="28"/>
      <c r="AR109" s="28"/>
      <c r="AS109" s="28"/>
      <c r="AT109" s="50" t="str">
        <f>IF(LEN(AN109)&gt;0,IF(AL109="**","$",IF(AL109="***",IF(LEN(AQ109)&gt;0,"$$$","$$"), "")), "")</f>
        <v/>
      </c>
      <c r="AU109" s="48" t="str">
        <f>CONCATENATE(IF(LEN(AN109)&gt;0,IF(AND(AD109="**",AB109="*"),IF(LEN(AQ109)&gt;0,"$$$","$$"),IF(AJ109="***","$$$",IF(AND(AJ109="**",AB109="*"),"$$",IF(AND(OR(AD109="**",AD109="***"),LEN(AQ109)&gt;0),"$$","")))),IF(AND(OR(AD109="**",AD109="***"),LEN(AQ109)&gt;0),"$$","")),IF(AND(T109&lt;2,AQ109="#"),"#",""))</f>
        <v/>
      </c>
      <c r="AV109" s="48" t="str">
        <f>IF(LEN(AN109)&gt;0,IF(AG109="**","$$",IF(AG109="***","$$$",IF(AD109="***",IF(OR(AB109="***",LEN(AQ109)&gt;0),"$$$",""),""))),"")</f>
        <v/>
      </c>
      <c r="AW109" s="26" t="s">
        <v>221</v>
      </c>
      <c r="AX109" s="64">
        <v>75</v>
      </c>
      <c r="AY109" s="52">
        <v>1102</v>
      </c>
      <c r="AZ109" s="24" t="s">
        <v>609</v>
      </c>
      <c r="BA109" s="29">
        <v>58.877931335317399</v>
      </c>
      <c r="BB109" s="53">
        <v>53.197931335317399</v>
      </c>
      <c r="BC109" s="54" t="s">
        <v>128</v>
      </c>
      <c r="BD109" s="29">
        <v>1</v>
      </c>
      <c r="BE109" s="55"/>
      <c r="BF109" s="55"/>
      <c r="BG109" s="55"/>
      <c r="BH109" s="55"/>
      <c r="BI109" s="187"/>
      <c r="BJ109" s="17"/>
      <c r="BK109" s="17"/>
      <c r="BL109" s="17"/>
      <c r="BM109" s="17"/>
      <c r="BN109" s="17"/>
      <c r="BO109" s="17"/>
      <c r="BP109" s="29">
        <v>117</v>
      </c>
      <c r="BQ109" s="29">
        <v>-5</v>
      </c>
      <c r="BR109" s="56">
        <v>99</v>
      </c>
      <c r="BS109" s="57" t="s">
        <v>75</v>
      </c>
      <c r="BT109" s="26" t="s">
        <v>220</v>
      </c>
      <c r="BU109" s="26"/>
      <c r="BV109" s="26"/>
      <c r="BW109" s="26"/>
      <c r="BX109" s="17"/>
      <c r="BY109" s="17"/>
      <c r="BZ109" s="49" t="str">
        <f>IF(AND(S109&gt;=3,AND(OR(AND(I109&lt;=7,I109-K109&gt;=3),AND(K109&lt;=7,K109-M109&gt;=3)),N109&lt;=4)),6,IF(S109&gt;=3,"3T",IF(AND(OR(AND(I109&lt;=7,I109-K109&gt;=3),AND(K109&lt;=7,K109-M109&gt;=3)),N109&lt;=4),"3P","")))</f>
        <v/>
      </c>
    </row>
    <row r="110" spans="1:78" ht="15.95" customHeight="1" x14ac:dyDescent="0.25">
      <c r="A110" s="162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  <c r="Z110" s="155"/>
      <c r="AA110" s="155"/>
      <c r="AB110" s="155"/>
      <c r="AC110" s="155"/>
      <c r="AD110" s="155"/>
      <c r="AE110" s="155"/>
      <c r="AF110" s="155"/>
      <c r="AG110" s="155"/>
      <c r="AH110" s="155"/>
      <c r="AI110" s="155"/>
      <c r="AJ110" s="155"/>
      <c r="AK110" s="155"/>
      <c r="AL110" s="155"/>
      <c r="AM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  <c r="BR110" s="155"/>
      <c r="BS110" s="155"/>
      <c r="BT110" s="155"/>
      <c r="BU110" s="155"/>
      <c r="BV110" s="155"/>
      <c r="BW110" s="155"/>
      <c r="BX110" s="155"/>
      <c r="BY110" s="17"/>
      <c r="BZ110" s="49"/>
    </row>
    <row r="111" spans="1:78" ht="46.5" x14ac:dyDescent="0.25">
      <c r="A111" s="26" t="s">
        <v>1965</v>
      </c>
      <c r="B111" s="26" t="s">
        <v>939</v>
      </c>
      <c r="C111" s="27" t="s">
        <v>775</v>
      </c>
      <c r="D111" s="28"/>
      <c r="E111" s="28"/>
      <c r="F111" s="29">
        <v>1400</v>
      </c>
      <c r="G111" s="30">
        <v>2</v>
      </c>
      <c r="H111" s="31" t="s">
        <v>78</v>
      </c>
      <c r="I111" s="32">
        <v>12</v>
      </c>
      <c r="J111" s="33">
        <v>6</v>
      </c>
      <c r="K111" s="32">
        <v>13</v>
      </c>
      <c r="L111" s="33">
        <v>6</v>
      </c>
      <c r="M111" s="32">
        <v>10</v>
      </c>
      <c r="N111" s="33">
        <v>5</v>
      </c>
      <c r="O111" s="29">
        <v>0.450000000000017</v>
      </c>
      <c r="P111" s="29">
        <v>0.22777777777775601</v>
      </c>
      <c r="Q111" s="35">
        <v>91.642039733387904</v>
      </c>
      <c r="R111" s="35">
        <v>-0.228980133306109</v>
      </c>
      <c r="S111" s="37">
        <v>0</v>
      </c>
      <c r="T111" s="38">
        <v>0.75</v>
      </c>
      <c r="U111" s="29">
        <v>2.2999999999999998</v>
      </c>
      <c r="V111" s="29">
        <v>2.95</v>
      </c>
      <c r="W111" s="39"/>
      <c r="X111" s="40">
        <v>61</v>
      </c>
      <c r="Y111" s="29">
        <v>121</v>
      </c>
      <c r="Z111" s="29">
        <v>32</v>
      </c>
      <c r="AA111" s="26" t="s">
        <v>57</v>
      </c>
      <c r="AB111" s="41" t="s">
        <v>58</v>
      </c>
      <c r="AC111" s="42" t="str">
        <f>"i" &amp; IF(AND(S111&lt;=-1.5,NOT(ISBLANK(AQ111))),"Z","")</f>
        <v>i</v>
      </c>
      <c r="AD111" s="43" t="str">
        <f>IF(AND(ISNUMBER(BD111),VALUE(BD111)&gt;=3,VALUE(T111)&gt;=-0.5),IF(AND(VALUE(Q111)&gt;=94,VALUE(Q111)&lt;444), IF(VALUE(P111)&gt;=2,"***","**"),"*"),"")</f>
        <v/>
      </c>
      <c r="AE111" s="44"/>
      <c r="AF111" s="45"/>
      <c r="AG111" s="46" t="str">
        <f>IF(OR(F111&lt;1401,F111&gt;=1600),IF(AND(OR(AB111="*",AB111="***",AB111="E*",AB111="E***"),P111&gt;=2,T111&gt;-2.1),IF(AND(ISNUMBER(BD111),VALUE(BD111)&gt;2),"**","*"),""),"")</f>
        <v/>
      </c>
      <c r="AH111" s="30">
        <v>2</v>
      </c>
      <c r="AI111" s="47">
        <v>61</v>
      </c>
      <c r="AJ111" s="48" t="str">
        <f>IF(AND(S111&gt;=2,T111&gt;=0),IF(AND(ISNUMBER(BD111),VALUE(BD111)&gt;=3),IF(LEN(AQ111)&gt;0,"***","**"),"*"),"")</f>
        <v/>
      </c>
      <c r="AK111" s="42" t="str">
        <f>IF(AND(S111&gt;=3,AND(OR(AND(I111&lt;=7,I111-K111&gt;=3),AND(K111&lt;=7,K111-M111&gt;=3)),N111&lt;=4)),6,IF(S111&gt;=3,"3T",IF(AND(OR(AND(I111&lt;=7,I111-K111&gt;=3),AND(K111&lt;=7,K111-M111&gt;=3)),N111&lt;=4),"3P","")))</f>
        <v/>
      </c>
      <c r="AL111" s="46" t="str">
        <f>IF(OR(K111-M111&gt;=5,T111&gt;4.9,AND(K111-M111&gt;=1,T111&gt;5)),IF(P111&lt;-3,"***",IF(P111&lt;0,"**","*")),"")</f>
        <v/>
      </c>
      <c r="AM111" s="40">
        <v>61</v>
      </c>
      <c r="AN111" s="49" t="str">
        <f>CONCATENATE(IF(AND(OR(M111=1,M111=2,M111=3,M111=4),Q111&gt;=97.5),"G",IF(OR(AND(N111&lt;=3,M111&lt;8,T111&gt;-1.6,Q111&gt;=95,Q111&lt;300),AND(OR(M111=1,M111=2,M111=3),Q111&lt;97.5)),"GR","")),"*")</f>
        <v>*</v>
      </c>
      <c r="AO111" s="82">
        <v>1</v>
      </c>
      <c r="AP111" s="28"/>
      <c r="AQ111" s="28"/>
      <c r="AR111" s="28"/>
      <c r="AS111" s="28"/>
      <c r="AT111" s="50" t="str">
        <f>IF(LEN(AN111)&gt;0,IF(AL111="**","$",IF(AL111="***",IF(LEN(AQ111)&gt;0,"$$$","$$"), "")), "")</f>
        <v/>
      </c>
      <c r="AU111" s="48" t="str">
        <f>CONCATENATE(IF(LEN(AN111)&gt;0,IF(AND(AD111="**",AB111="*"),IF(LEN(AQ111)&gt;0,"$$$","$$"),IF(AJ111="***","$$$",IF(AND(AJ111="**",AB111="*"),"$$",IF(AND(OR(AD111="**",AD111="***"),LEN(AQ111)&gt;0),"$$","")))),IF(AND(OR(AD111="**",AD111="***"),LEN(AQ111)&gt;0),"$$","")),IF(AND(T111&lt;2,AQ111="#"),"#",""))</f>
        <v/>
      </c>
      <c r="AV111" s="48" t="str">
        <f>IF(LEN(AN111)&gt;0,IF(AG111="**","$$",IF(AG111="***","$$$",IF(AD111="***",IF(OR(AB111="***",LEN(AQ111)&gt;0),"$$$",""),""))),"")</f>
        <v/>
      </c>
      <c r="AW111" s="26" t="s">
        <v>78</v>
      </c>
      <c r="AX111" s="51">
        <v>39</v>
      </c>
      <c r="AY111" s="79">
        <v>1099</v>
      </c>
      <c r="AZ111" s="24" t="s">
        <v>609</v>
      </c>
      <c r="BA111" s="29">
        <v>84.542039733387796</v>
      </c>
      <c r="BB111" s="53">
        <v>81.886039733387804</v>
      </c>
      <c r="BC111" s="54" t="s">
        <v>1966</v>
      </c>
      <c r="BD111" s="29">
        <v>1</v>
      </c>
      <c r="BE111" s="55"/>
      <c r="BF111" s="55"/>
      <c r="BG111" s="55"/>
      <c r="BH111" s="55"/>
      <c r="BI111" s="187"/>
      <c r="BJ111" s="17"/>
      <c r="BK111" s="17"/>
      <c r="BL111" s="17"/>
      <c r="BM111" s="17"/>
      <c r="BN111" s="17"/>
      <c r="BO111" s="17"/>
      <c r="BP111" s="29">
        <v>121</v>
      </c>
      <c r="BQ111" s="82">
        <v>1</v>
      </c>
      <c r="BR111" s="56">
        <v>95.7</v>
      </c>
      <c r="BS111" s="57" t="s">
        <v>61</v>
      </c>
      <c r="BT111" s="26"/>
      <c r="BU111" s="26"/>
      <c r="BV111" s="26"/>
      <c r="BW111" s="26"/>
      <c r="BX111" s="17"/>
      <c r="BY111" s="17"/>
      <c r="BZ111" s="49" t="str">
        <f>IF(AND(S111&gt;=3,AND(OR(AND(I111&lt;=7,I111-K111&gt;=3),AND(K111&lt;=7,K111-M111&gt;=3)),N111&lt;=4)),6,IF(S111&gt;=3,"3T",IF(AND(OR(AND(I111&lt;=7,I111-K111&gt;=3),AND(K111&lt;=7,K111-M111&gt;=3)),N111&lt;=4),"3P","")))</f>
        <v/>
      </c>
    </row>
    <row r="112" spans="1:78" ht="30" customHeight="1" x14ac:dyDescent="0.25">
      <c r="A112" s="175" t="s">
        <v>153</v>
      </c>
      <c r="B112" s="155"/>
      <c r="C112" s="155"/>
      <c r="D112" s="155"/>
      <c r="E112" s="155"/>
      <c r="F112" s="155"/>
      <c r="G112" s="155"/>
      <c r="H112" s="155"/>
      <c r="I112" s="155"/>
      <c r="J112" s="155"/>
      <c r="K112" s="155"/>
      <c r="L112" s="155"/>
      <c r="M112" s="155"/>
      <c r="N112" s="155"/>
      <c r="O112" s="155"/>
      <c r="P112" s="155"/>
      <c r="Q112" s="155"/>
      <c r="R112" s="155"/>
      <c r="S112" s="155"/>
      <c r="T112" s="155"/>
      <c r="U112" s="155"/>
      <c r="V112" s="155"/>
      <c r="W112" s="155"/>
      <c r="X112" s="155"/>
      <c r="Y112" s="155"/>
      <c r="Z112" s="155"/>
      <c r="AA112" s="155"/>
      <c r="AB112" s="155"/>
      <c r="AC112" s="155"/>
      <c r="AD112" s="155"/>
      <c r="AE112" s="155"/>
      <c r="AF112" s="155"/>
      <c r="AG112" s="155"/>
      <c r="AH112" s="155"/>
      <c r="AI112" s="155"/>
      <c r="AJ112" s="155"/>
      <c r="AK112" s="155"/>
      <c r="AL112" s="155"/>
      <c r="AM112" s="155"/>
      <c r="AN112" s="155"/>
      <c r="AO112" s="155"/>
      <c r="AP112" s="155"/>
      <c r="AQ112" s="155"/>
      <c r="AR112" s="155"/>
      <c r="AS112" s="155"/>
      <c r="AT112" s="155"/>
      <c r="AU112" s="155"/>
      <c r="AV112" s="155"/>
      <c r="AW112" s="155"/>
      <c r="AX112" s="155"/>
      <c r="AY112" s="155"/>
      <c r="AZ112" s="155"/>
      <c r="BA112" s="155"/>
      <c r="BB112" s="155"/>
      <c r="BC112" s="155"/>
      <c r="BD112" s="155"/>
      <c r="BE112" s="155"/>
      <c r="BF112" s="155"/>
      <c r="BG112" s="155"/>
      <c r="BH112" s="155"/>
      <c r="BI112" s="155"/>
      <c r="BJ112" s="155"/>
      <c r="BK112" s="155"/>
      <c r="BL112" s="155"/>
      <c r="BM112" s="155"/>
      <c r="BN112" s="155"/>
      <c r="BO112" s="155"/>
      <c r="BP112" s="155"/>
      <c r="BQ112" s="155"/>
      <c r="BR112" s="155"/>
      <c r="BS112" s="155"/>
      <c r="BT112" s="155"/>
      <c r="BU112" s="155"/>
      <c r="BV112" s="155"/>
      <c r="BW112" s="155"/>
      <c r="BX112" s="155"/>
      <c r="BY112" s="17"/>
      <c r="BZ112" s="49"/>
    </row>
    <row r="113" spans="1:78" ht="46.5" x14ac:dyDescent="0.25">
      <c r="A113" s="26" t="s">
        <v>1965</v>
      </c>
      <c r="B113" s="26" t="s">
        <v>109</v>
      </c>
      <c r="C113" s="27" t="s">
        <v>63</v>
      </c>
      <c r="D113" s="28"/>
      <c r="E113" s="28"/>
      <c r="F113" s="29">
        <v>1400</v>
      </c>
      <c r="G113" s="30">
        <v>2</v>
      </c>
      <c r="H113" s="31" t="s">
        <v>78</v>
      </c>
      <c r="I113" s="32">
        <v>6</v>
      </c>
      <c r="J113" s="33">
        <v>5</v>
      </c>
      <c r="K113" s="32">
        <v>6</v>
      </c>
      <c r="L113" s="33">
        <v>5</v>
      </c>
      <c r="M113" s="32">
        <v>4</v>
      </c>
      <c r="N113" s="33">
        <v>3</v>
      </c>
      <c r="O113" s="29">
        <v>-3.3500000000000099</v>
      </c>
      <c r="P113" s="29">
        <v>-3.0416666666666701</v>
      </c>
      <c r="Q113" s="35">
        <v>97.459003117298096</v>
      </c>
      <c r="R113" s="36">
        <v>1.2295015586490601</v>
      </c>
      <c r="S113" s="37">
        <v>0</v>
      </c>
      <c r="T113" s="38">
        <v>1.75</v>
      </c>
      <c r="U113" s="29">
        <v>3.3499999999999899</v>
      </c>
      <c r="V113" s="29">
        <v>4.8499999999999899</v>
      </c>
      <c r="W113" s="39"/>
      <c r="X113" s="40">
        <v>59</v>
      </c>
      <c r="Y113" s="72">
        <v>132</v>
      </c>
      <c r="Z113" s="29">
        <v>21</v>
      </c>
      <c r="AA113" s="26" t="s">
        <v>192</v>
      </c>
      <c r="AB113" s="41" t="s">
        <v>58</v>
      </c>
      <c r="AC113" s="42" t="str">
        <f>"i" &amp; IF(AND(S113&lt;=-1.5,NOT(ISBLANK(AQ113))),"Z","")</f>
        <v>i</v>
      </c>
      <c r="AD113" s="43" t="str">
        <f>IF(AND(ISNUMBER(BD113),VALUE(BD113)&gt;=3,VALUE(T113)&gt;=-0.5),IF(AND(VALUE(Q113)&gt;=94,VALUE(Q113)&lt;444), IF(VALUE(P113)&gt;=2,"***","**"),"*"),"")</f>
        <v/>
      </c>
      <c r="AE113" s="44"/>
      <c r="AF113" s="45"/>
      <c r="AG113" s="46" t="str">
        <f>IF(OR(F113&lt;1401,F113&gt;=1600),IF(AND(OR(AB113="*",AB113="***",AB113="E*",AB113="E***"),P113&gt;=2,T113&gt;-2.1),IF(AND(ISNUMBER(BD113),VALUE(BD113)&gt;2),"**","*"),""),"")</f>
        <v/>
      </c>
      <c r="AH113" s="30">
        <v>2</v>
      </c>
      <c r="AI113" s="47">
        <v>59</v>
      </c>
      <c r="AJ113" s="48" t="str">
        <f>IF(AND(S113&gt;=2,T113&gt;=0),IF(AND(ISNUMBER(BD113),VALUE(BD113)&gt;=3),IF(LEN(AQ113)&gt;0,"***","**"),"*"),"")</f>
        <v/>
      </c>
      <c r="AK113" s="42" t="str">
        <f>IF(AND(S113&gt;=3,AND(OR(AND(I113&lt;=7,I113-K113&gt;=3),AND(K113&lt;=7,K113-M113&gt;=3)),N113&lt;=4)),6,IF(S113&gt;=3,"3T",IF(AND(OR(AND(I113&lt;=7,I113-K113&gt;=3),AND(K113&lt;=7,K113-M113&gt;=3)),N113&lt;=4),"3P","")))</f>
        <v/>
      </c>
      <c r="AL113" s="46" t="str">
        <f>IF(OR(K113-M113&gt;=5,T113&gt;4.9,AND(K113-M113&gt;=1,T113&gt;5)),IF(P113&lt;-3,"***",IF(P113&lt;0,"**","*")),"")</f>
        <v/>
      </c>
      <c r="AM113" s="142" t="s">
        <v>1970</v>
      </c>
      <c r="AN113" s="73" t="str">
        <f>CONCATENATE(IF(AND(OR(M113=1,M113=2,M113=3,M113=4),Q113&gt;=97.5),"G",IF(OR(AND(N113&lt;=3,M113&lt;8,T113&gt;-1.6,Q113&gt;=95,Q113&lt;300),AND(OR(M113=1,M113=2,M113=3),Q113&lt;97.5)),"GR","")),"*")</f>
        <v>GR*</v>
      </c>
      <c r="AO113" s="82">
        <v>2</v>
      </c>
      <c r="AP113" s="28"/>
      <c r="AQ113" s="28"/>
      <c r="AR113" s="28"/>
      <c r="AS113" s="28" t="s">
        <v>168</v>
      </c>
      <c r="AT113" s="50" t="str">
        <f>IF(LEN(AN113)&gt;0,IF(AL113="**","$",IF(AL113="***",IF(LEN(AQ113)&gt;0,"$$$","$$"), "")), "")</f>
        <v/>
      </c>
      <c r="AU113" s="48" t="str">
        <f>CONCATENATE(IF(LEN(AN113)&gt;0,IF(AND(AD113="**",AB113="*"),IF(LEN(AQ113)&gt;0,"$$$","$$"),IF(AJ113="***","$$$",IF(AND(AJ113="**",AB113="*"),"$$",IF(AND(OR(AD113="**",AD113="***"),LEN(AQ113)&gt;0),"$$","")))),IF(AND(OR(AD113="**",AD113="***"),LEN(AQ113)&gt;0),"$$","")),IF(AND(T113&lt;2,AQ113="#"),"#",""))</f>
        <v/>
      </c>
      <c r="AV113" s="48" t="str">
        <f>IF(LEN(AN113)&gt;0,IF(AG113="**","$$",IF(AG113="***","$$$",IF(AD113="***",IF(OR(AB113="***",LEN(AQ113)&gt;0),"$$$",""),""))),"")</f>
        <v/>
      </c>
      <c r="AW113" s="26" t="s">
        <v>78</v>
      </c>
      <c r="AX113" s="51">
        <v>34</v>
      </c>
      <c r="AY113" s="52">
        <v>1105</v>
      </c>
      <c r="AZ113" s="24" t="s">
        <v>1967</v>
      </c>
      <c r="BA113" s="29">
        <v>88.959003117298096</v>
      </c>
      <c r="BB113" s="98">
        <v>98.625669783964796</v>
      </c>
      <c r="BC113" s="54" t="s">
        <v>1968</v>
      </c>
      <c r="BD113" s="29">
        <v>2</v>
      </c>
      <c r="BE113" s="55"/>
      <c r="BF113" s="55"/>
      <c r="BG113" s="55"/>
      <c r="BH113" s="55"/>
      <c r="BI113" s="189" t="s">
        <v>1969</v>
      </c>
      <c r="BJ113" s="68" t="s">
        <v>1955</v>
      </c>
      <c r="BK113" s="69" t="s">
        <v>97</v>
      </c>
      <c r="BL113" s="69" t="s">
        <v>122</v>
      </c>
      <c r="BM113" s="68" t="s">
        <v>1971</v>
      </c>
      <c r="BN113" s="68"/>
      <c r="BO113" s="17"/>
      <c r="BP113" s="29">
        <v>132</v>
      </c>
      <c r="BQ113" s="82">
        <v>2</v>
      </c>
      <c r="BR113" s="56">
        <v>93.6</v>
      </c>
      <c r="BS113" s="76" t="s">
        <v>108</v>
      </c>
      <c r="BT113" s="26"/>
      <c r="BU113" s="26"/>
      <c r="BV113" s="26"/>
      <c r="BW113" s="26"/>
      <c r="BX113" s="17"/>
      <c r="BY113" s="17"/>
      <c r="BZ113" s="49" t="str">
        <f>IF(AND(S113&gt;=3,AND(OR(AND(I113&lt;=7,I113-K113&gt;=3),AND(K113&lt;=7,K113-M113&gt;=3)),N113&lt;=4)),6,IF(S113&gt;=3,"3T",IF(AND(OR(AND(I113&lt;=7,I113-K113&gt;=3),AND(K113&lt;=7,K113-M113&gt;=3)),N113&lt;=4),"3P","")))</f>
        <v/>
      </c>
    </row>
    <row r="114" spans="1:78" ht="46.5" x14ac:dyDescent="0.25">
      <c r="A114" s="26" t="s">
        <v>1965</v>
      </c>
      <c r="B114" s="26" t="s">
        <v>357</v>
      </c>
      <c r="C114" s="27" t="s">
        <v>77</v>
      </c>
      <c r="D114" s="28"/>
      <c r="E114" s="28"/>
      <c r="F114" s="58">
        <v>1600</v>
      </c>
      <c r="G114" s="30">
        <v>11</v>
      </c>
      <c r="H114" s="31" t="s">
        <v>78</v>
      </c>
      <c r="I114" s="59">
        <v>12</v>
      </c>
      <c r="J114" s="33">
        <v>6</v>
      </c>
      <c r="K114" s="59">
        <v>12</v>
      </c>
      <c r="L114" s="33">
        <v>5</v>
      </c>
      <c r="M114" s="59">
        <v>9</v>
      </c>
      <c r="N114" s="33">
        <v>4</v>
      </c>
      <c r="O114" s="29">
        <v>1.99999999999999</v>
      </c>
      <c r="P114" s="34">
        <v>1.9750000000000201</v>
      </c>
      <c r="Q114" s="35">
        <v>93.911376062740899</v>
      </c>
      <c r="R114" s="36">
        <v>0.555688031370423</v>
      </c>
      <c r="S114" s="37">
        <v>1</v>
      </c>
      <c r="T114" s="38">
        <v>0.5</v>
      </c>
      <c r="U114" s="29">
        <v>1.35</v>
      </c>
      <c r="V114" s="29">
        <v>1.75000000000001</v>
      </c>
      <c r="W114" s="39"/>
      <c r="X114" s="40">
        <v>57</v>
      </c>
      <c r="Y114" s="29">
        <v>132</v>
      </c>
      <c r="Z114" s="29">
        <v>13</v>
      </c>
      <c r="AA114" s="26" t="s">
        <v>57</v>
      </c>
      <c r="AB114" s="41" t="s">
        <v>58</v>
      </c>
      <c r="AC114" s="42" t="str">
        <f>"" &amp; IF(AND(S114&lt;=-1.5,NOT(ISBLANK(AQ114))),"Z","")</f>
        <v/>
      </c>
      <c r="AD114" s="43" t="str">
        <f>IF(AND(ISNUMBER(BD114),VALUE(BD114)&gt;=3,VALUE(T114)&gt;=-0.5),IF(AND(VALUE(Q114)&gt;=94,VALUE(Q114)&lt;444), IF(VALUE(P114)&gt;=2,"***","**"),"*"),"")</f>
        <v/>
      </c>
      <c r="AE114" s="44"/>
      <c r="AF114" s="45"/>
      <c r="AG114" s="46" t="str">
        <f>IF(OR(F114&lt;1401,F114&gt;=1600),IF(AND(OR(AB114="*",AB114="***",AB114="E*",AB114="E***"),P114&gt;=2,T114&gt;-2.1),IF(AND(ISNUMBER(BD114),VALUE(BD114)&gt;2),"**","*"),""),"")</f>
        <v/>
      </c>
      <c r="AH114" s="30">
        <v>11</v>
      </c>
      <c r="AI114" s="47">
        <v>57</v>
      </c>
      <c r="AJ114" s="48" t="str">
        <f>IF(AND(S114&gt;=2,T114&gt;=0),IF(AND(ISNUMBER(BD114),VALUE(BD114)&gt;=3),IF(LEN(AQ114)&gt;0,"***","**"),"*"),"")</f>
        <v/>
      </c>
      <c r="AK114" s="42" t="str">
        <f>IF(AND(S114&gt;=3,AND(OR(AND(I114&lt;=7,I114-K114&gt;=3),AND(K114&lt;=7,K114-M114&gt;=3)),N114&lt;=4)),6,IF(S114&gt;=3,"3T",IF(AND(OR(AND(I114&lt;=7,I114-K114&gt;=3),AND(K114&lt;=7,K114-M114&gt;=3)),N114&lt;=4),"3P","")))</f>
        <v/>
      </c>
      <c r="AL114" s="46" t="str">
        <f>IF(OR(K114-M114&gt;=5,T114&gt;4.9,AND(K114-M114&gt;=1,T114&gt;5)),IF(P114&lt;-3,"***",IF(P114&lt;0,"**","*")),"")</f>
        <v/>
      </c>
      <c r="AM114" s="40">
        <v>57</v>
      </c>
      <c r="AN114" s="49" t="str">
        <f>CONCATENATE(IF(AND(OR(M114=1,M114=2,M114=3,M114=4),Q114&gt;=97.5),"G",IF(OR(AND(N114&lt;=3,M114&lt;8,T114&gt;-1.6,Q114&gt;=95,Q114&lt;300),AND(OR(M114=1,M114=2,M114=3),Q114&lt;97.5)),"GR","")),"*")</f>
        <v>*</v>
      </c>
      <c r="AO114" s="29">
        <v>0</v>
      </c>
      <c r="AP114" s="28"/>
      <c r="AQ114" s="28"/>
      <c r="AR114" s="28"/>
      <c r="AS114" s="28"/>
      <c r="AT114" s="50" t="str">
        <f>IF(LEN(AN114)&gt;0,IF(AL114="**","$",IF(AL114="***",IF(LEN(AQ114)&gt;0,"$$$","$$"), "")), "")</f>
        <v/>
      </c>
      <c r="AU114" s="48" t="str">
        <f>CONCATENATE(IF(LEN(AN114)&gt;0,IF(AND(AD114="**",AB114="*"),IF(LEN(AQ114)&gt;0,"$$$","$$"),IF(AJ114="***","$$$",IF(AND(AJ114="**",AB114="*"),"$$",IF(AND(OR(AD114="**",AD114="***"),LEN(AQ114)&gt;0),"$$","")))),IF(AND(OR(AD114="**",AD114="***"),LEN(AQ114)&gt;0),"$$","")),IF(AND(T114&lt;2,AQ114="#"),"#",""))</f>
        <v/>
      </c>
      <c r="AV114" s="48" t="str">
        <f>IF(LEN(AN114)&gt;0,IF(AG114="**","$$",IF(AG114="***","$$$",IF(AD114="***",IF(OR(AB114="***",LEN(AQ114)&gt;0),"$$$",""),""))),"")</f>
        <v/>
      </c>
      <c r="AW114" s="26" t="s">
        <v>78</v>
      </c>
      <c r="AX114" s="51">
        <v>31</v>
      </c>
      <c r="AY114" s="52">
        <v>1104</v>
      </c>
      <c r="AZ114" s="24" t="s">
        <v>475</v>
      </c>
      <c r="BA114" s="29">
        <v>85.111376062740803</v>
      </c>
      <c r="BB114" s="66">
        <v>93.111376062740803</v>
      </c>
      <c r="BC114" s="54" t="s">
        <v>1972</v>
      </c>
      <c r="BD114" s="29">
        <v>2</v>
      </c>
      <c r="BE114" s="55"/>
      <c r="BF114" s="55"/>
      <c r="BG114" s="55"/>
      <c r="BH114" s="55"/>
      <c r="BI114" s="190" t="s">
        <v>1973</v>
      </c>
      <c r="BJ114" s="68" t="s">
        <v>134</v>
      </c>
      <c r="BK114" s="68" t="s">
        <v>133</v>
      </c>
      <c r="BL114" s="69" t="s">
        <v>1158</v>
      </c>
      <c r="BM114" s="68" t="s">
        <v>106</v>
      </c>
      <c r="BN114" s="68" t="s">
        <v>1525</v>
      </c>
      <c r="BO114" s="17"/>
      <c r="BP114" s="29">
        <v>132</v>
      </c>
      <c r="BQ114" s="29">
        <v>0</v>
      </c>
      <c r="BR114" s="56">
        <v>96.7</v>
      </c>
      <c r="BS114" s="76" t="s">
        <v>88</v>
      </c>
      <c r="BT114" s="26"/>
      <c r="BU114" s="26"/>
      <c r="BV114" s="26"/>
      <c r="BW114" s="26"/>
      <c r="BX114" s="17"/>
      <c r="BY114" s="17"/>
      <c r="BZ114" s="49" t="str">
        <f>IF(AND(S114&gt;=3,AND(OR(AND(I114&lt;=7,I114-K114&gt;=3),AND(K114&lt;=7,K114-M114&gt;=3)),N114&lt;=4)),6,IF(S114&gt;=3,"3T",IF(AND(OR(AND(I114&lt;=7,I114-K114&gt;=3),AND(K114&lt;=7,K114-M114&gt;=3)),N114&lt;=4),"3P","")))</f>
        <v/>
      </c>
    </row>
    <row r="115" spans="1:78" ht="23.1" customHeight="1" x14ac:dyDescent="0.25">
      <c r="A115" s="162"/>
      <c r="B115" s="155"/>
      <c r="C115" s="155"/>
      <c r="D115" s="155"/>
      <c r="E115" s="155"/>
      <c r="F115" s="155"/>
      <c r="G115" s="155"/>
      <c r="H115" s="155"/>
      <c r="I115" s="155"/>
      <c r="J115" s="155"/>
      <c r="K115" s="155"/>
      <c r="L115" s="155"/>
      <c r="M115" s="155"/>
      <c r="N115" s="155"/>
      <c r="O115" s="155"/>
      <c r="P115" s="155"/>
      <c r="Q115" s="155"/>
      <c r="R115" s="155"/>
      <c r="S115" s="155"/>
      <c r="T115" s="155"/>
      <c r="U115" s="155"/>
      <c r="V115" s="155"/>
      <c r="W115" s="155"/>
      <c r="X115" s="155"/>
      <c r="Y115" s="155"/>
      <c r="Z115" s="155"/>
      <c r="AA115" s="155"/>
      <c r="AB115" s="155"/>
      <c r="AC115" s="155"/>
      <c r="AD115" s="155"/>
      <c r="AE115" s="155"/>
      <c r="AF115" s="155"/>
      <c r="AG115" s="155"/>
      <c r="AH115" s="155"/>
      <c r="AI115" s="155"/>
      <c r="AJ115" s="155"/>
      <c r="AK115" s="155"/>
      <c r="AL115" s="155"/>
      <c r="AM115" s="155"/>
      <c r="AN115" s="155"/>
      <c r="AO115" s="155"/>
      <c r="AP115" s="155"/>
      <c r="AQ115" s="155"/>
      <c r="AR115" s="155"/>
      <c r="AS115" s="155"/>
      <c r="AT115" s="155"/>
      <c r="AU115" s="155"/>
      <c r="AV115" s="155"/>
      <c r="AW115" s="155"/>
      <c r="AX115" s="155"/>
      <c r="AY115" s="155"/>
      <c r="AZ115" s="155"/>
      <c r="BA115" s="155"/>
      <c r="BB115" s="155"/>
      <c r="BC115" s="155"/>
      <c r="BD115" s="155"/>
      <c r="BE115" s="155"/>
      <c r="BF115" s="155"/>
      <c r="BG115" s="155"/>
      <c r="BH115" s="155"/>
      <c r="BI115" s="155"/>
      <c r="BJ115" s="155"/>
      <c r="BK115" s="155"/>
      <c r="BL115" s="155"/>
      <c r="BM115" s="155"/>
      <c r="BN115" s="155"/>
      <c r="BO115" s="155"/>
      <c r="BP115" s="155"/>
      <c r="BQ115" s="155"/>
      <c r="BR115" s="155"/>
      <c r="BS115" s="155"/>
      <c r="BT115" s="155"/>
      <c r="BU115" s="155"/>
      <c r="BV115" s="155"/>
      <c r="BW115" s="155"/>
      <c r="BX115" s="155"/>
      <c r="BY115" s="17"/>
      <c r="BZ115" s="49"/>
    </row>
    <row r="116" spans="1:78" ht="46.5" x14ac:dyDescent="0.25">
      <c r="A116" s="26" t="s">
        <v>1965</v>
      </c>
      <c r="B116" s="26" t="s">
        <v>127</v>
      </c>
      <c r="C116" s="27" t="s">
        <v>56</v>
      </c>
      <c r="D116" s="28"/>
      <c r="E116" s="28"/>
      <c r="F116" s="29">
        <v>1400</v>
      </c>
      <c r="G116" s="30">
        <v>5</v>
      </c>
      <c r="H116" s="31" t="s">
        <v>78</v>
      </c>
      <c r="I116" s="32">
        <v>12</v>
      </c>
      <c r="J116" s="33">
        <v>5</v>
      </c>
      <c r="K116" s="32">
        <v>10</v>
      </c>
      <c r="L116" s="33">
        <v>4</v>
      </c>
      <c r="M116" s="32">
        <v>4</v>
      </c>
      <c r="N116" s="33">
        <v>3</v>
      </c>
      <c r="O116" s="29">
        <v>0</v>
      </c>
      <c r="P116" s="34">
        <v>1.72142857142857</v>
      </c>
      <c r="Q116" s="35">
        <v>95.671239225616205</v>
      </c>
      <c r="R116" s="36">
        <v>0.185619612808097</v>
      </c>
      <c r="S116" s="37">
        <v>1</v>
      </c>
      <c r="T116" s="38">
        <v>1</v>
      </c>
      <c r="U116" s="29">
        <v>1.1499999999999999</v>
      </c>
      <c r="V116" s="29">
        <v>1.99999999999999</v>
      </c>
      <c r="W116" s="39"/>
      <c r="X116" s="40">
        <v>55</v>
      </c>
      <c r="Y116" s="72">
        <v>128</v>
      </c>
      <c r="Z116" s="87">
        <v>71</v>
      </c>
      <c r="AA116" s="26" t="s">
        <v>57</v>
      </c>
      <c r="AB116" s="41" t="s">
        <v>58</v>
      </c>
      <c r="AC116" s="42" t="str">
        <f>"" &amp; IF(AND(S116&lt;=-1.5,NOT(ISBLANK(AQ116))),"Z","")</f>
        <v/>
      </c>
      <c r="AD116" s="43" t="str">
        <f>IF(AND(ISNUMBER(BD116),VALUE(BD116)&gt;=3,VALUE(T116)&gt;=-0.5),IF(AND(VALUE(Q116)&gt;=94,VALUE(Q116)&lt;444), IF(VALUE(P116)&gt;=2,"***","**"),"*"),"")</f>
        <v>**</v>
      </c>
      <c r="AE116" s="44"/>
      <c r="AF116" s="45"/>
      <c r="AG116" s="46" t="str">
        <f>IF(OR(F116&lt;1401,F116&gt;=1600),IF(AND(OR(AB116="*",AB116="***",AB116="E*",AB116="E***"),P116&gt;=2,T116&gt;-2.1),IF(AND(ISNUMBER(BD116),VALUE(BD116)&gt;2),"**","*"),""),"")</f>
        <v/>
      </c>
      <c r="AH116" s="30">
        <v>5</v>
      </c>
      <c r="AI116" s="47">
        <v>55</v>
      </c>
      <c r="AJ116" s="48" t="str">
        <f>IF(AND(S116&gt;=2,T116&gt;=0),IF(AND(ISNUMBER(BD116),VALUE(BD116)&gt;=3),IF(LEN(AQ116)&gt;0,"***","**"),"*"),"")</f>
        <v/>
      </c>
      <c r="AK116" s="42" t="str">
        <f>IF(AND(S116&gt;=3,AND(OR(AND(I116&lt;=7,I116-K116&gt;=3),AND(K116&lt;=7,K116-M116&gt;=3)),N116&lt;=4)),6,IF(S116&gt;=3,"3T",IF(AND(OR(AND(I116&lt;=7,I116-K116&gt;=3),AND(K116&lt;=7,K116-M116&gt;=3)),N116&lt;=4),"3P","")))</f>
        <v/>
      </c>
      <c r="AL116" s="46" t="str">
        <f>IF(OR(K116-M116&gt;=5,T116&gt;4.9,AND(K116-M116&gt;=1,T116&gt;5)),IF(P116&lt;-3,"***",IF(P116&lt;0,"**","*")),"")</f>
        <v>*</v>
      </c>
      <c r="AM116" s="116" t="s">
        <v>1974</v>
      </c>
      <c r="AN116" s="81" t="str">
        <f>CONCATENATE(IF(AND(OR(M116=1,M116=2,M116=3,M116=4),Q116&gt;=97.5),"G",IF(OR(AND(N116&lt;=3,M116&lt;8,T116&gt;-1.6,Q116&gt;=95,Q116&lt;300),AND(OR(M116=1,M116=2,M116=3),Q116&lt;97.5)),"GR","")),"*")</f>
        <v>GR*</v>
      </c>
      <c r="AO116" s="29">
        <v>0</v>
      </c>
      <c r="AP116" s="28"/>
      <c r="AQ116" s="28"/>
      <c r="AR116" s="28" t="s">
        <v>34</v>
      </c>
      <c r="AS116" s="28"/>
      <c r="AT116" s="50" t="str">
        <f>IF(LEN(AN116)&gt;0,IF(AL116="**","$",IF(AL116="***",IF(LEN(AQ116)&gt;0,"$$$","$$"), "")), "")</f>
        <v/>
      </c>
      <c r="AU116" s="48" t="str">
        <f>CONCATENATE(IF(LEN(AN116)&gt;0,IF(AND(AD116="**",AB116="*"),IF(LEN(AQ116)&gt;0,"$$$","$$"),IF(AJ116="***","$$$",IF(AND(AJ116="**",AB116="*"),"$$",IF(AND(OR(AD116="**",AD116="***"),LEN(AQ116)&gt;0),"$$","")))),IF(AND(OR(AD116="**",AD116="***"),LEN(AQ116)&gt;0),"$$","")),IF(AND(T116&lt;2,AQ116="#"),"#",""))</f>
        <v/>
      </c>
      <c r="AV116" s="48" t="str">
        <f>IF(LEN(AN116)&gt;0,IF(AG116="**","$$",IF(AG116="***","$$$",IF(AD116="***",IF(OR(AB116="***",LEN(AQ116)&gt;0),"$$$",""),""))),"")</f>
        <v/>
      </c>
      <c r="AW116" s="26" t="s">
        <v>78</v>
      </c>
      <c r="AX116" s="74">
        <v>12</v>
      </c>
      <c r="AY116" s="79">
        <v>1096</v>
      </c>
      <c r="AZ116" s="24" t="s">
        <v>475</v>
      </c>
      <c r="BA116" s="29">
        <v>87.371239225616193</v>
      </c>
      <c r="BB116" s="53">
        <v>92.527239225616199</v>
      </c>
      <c r="BC116" s="54" t="s">
        <v>1975</v>
      </c>
      <c r="BD116" s="29">
        <v>4</v>
      </c>
      <c r="BE116" s="55"/>
      <c r="BF116" s="55"/>
      <c r="BG116" s="55"/>
      <c r="BH116" s="55"/>
      <c r="BI116" s="190" t="s">
        <v>1976</v>
      </c>
      <c r="BJ116" s="69" t="s">
        <v>527</v>
      </c>
      <c r="BK116" s="68" t="s">
        <v>494</v>
      </c>
      <c r="BL116" s="68" t="s">
        <v>1336</v>
      </c>
      <c r="BM116" s="68" t="s">
        <v>1891</v>
      </c>
      <c r="BN116" s="68"/>
      <c r="BO116" s="17"/>
      <c r="BP116" s="29">
        <v>128</v>
      </c>
      <c r="BQ116" s="29">
        <v>0</v>
      </c>
      <c r="BR116" s="56">
        <v>96.55</v>
      </c>
      <c r="BS116" s="76" t="s">
        <v>88</v>
      </c>
      <c r="BT116" s="26"/>
      <c r="BU116" s="26"/>
      <c r="BV116" s="26"/>
      <c r="BW116" s="26"/>
      <c r="BX116" s="17"/>
      <c r="BY116" s="17"/>
      <c r="BZ116" s="49" t="str">
        <f>IF(AND(S116&gt;=3,AND(OR(AND(I116&lt;=7,I116-K116&gt;=3),AND(K116&lt;=7,K116-M116&gt;=3)),N116&lt;=4)),6,IF(S116&gt;=3,"3T",IF(AND(OR(AND(I116&lt;=7,I116-K116&gt;=3),AND(K116&lt;=7,K116-M116&gt;=3)),N116&lt;=4),"3P","")))</f>
        <v/>
      </c>
    </row>
    <row r="117" spans="1:78" ht="46.5" x14ac:dyDescent="0.25">
      <c r="A117" s="26" t="s">
        <v>1965</v>
      </c>
      <c r="B117" s="26" t="s">
        <v>236</v>
      </c>
      <c r="C117" s="27" t="s">
        <v>63</v>
      </c>
      <c r="D117" s="28"/>
      <c r="E117" s="28"/>
      <c r="F117" s="29">
        <v>1400</v>
      </c>
      <c r="G117" s="30">
        <v>11</v>
      </c>
      <c r="H117" s="31" t="s">
        <v>78</v>
      </c>
      <c r="I117" s="59">
        <v>9</v>
      </c>
      <c r="J117" s="33">
        <v>7</v>
      </c>
      <c r="K117" s="59">
        <v>9</v>
      </c>
      <c r="L117" s="33">
        <v>4</v>
      </c>
      <c r="M117" s="59">
        <v>4</v>
      </c>
      <c r="N117" s="33">
        <v>4</v>
      </c>
      <c r="O117" s="29">
        <v>2.0500000000000198</v>
      </c>
      <c r="P117" s="34">
        <v>0.72857142857146096</v>
      </c>
      <c r="Q117" s="35">
        <v>97.954537230890395</v>
      </c>
      <c r="R117" s="36">
        <v>1.72726861544518</v>
      </c>
      <c r="S117" s="37">
        <v>3</v>
      </c>
      <c r="T117" s="38">
        <v>0.25</v>
      </c>
      <c r="U117" s="29">
        <v>2.19999999999999</v>
      </c>
      <c r="V117" s="29">
        <v>2.44999999999999</v>
      </c>
      <c r="W117" s="39"/>
      <c r="X117" s="40">
        <v>55</v>
      </c>
      <c r="Y117" s="72">
        <v>131</v>
      </c>
      <c r="Z117" s="29">
        <v>21</v>
      </c>
      <c r="AA117" s="26" t="s">
        <v>57</v>
      </c>
      <c r="AB117" s="41" t="s">
        <v>58</v>
      </c>
      <c r="AC117" s="42" t="str">
        <f>"" &amp; IF(AND(S117&lt;=-1.5,NOT(ISBLANK(AQ117))),"Z","")</f>
        <v/>
      </c>
      <c r="AD117" s="43" t="str">
        <f>IF(AND(ISNUMBER(BD117),VALUE(BD117)&gt;=3,VALUE(T117)&gt;=-0.5),IF(AND(VALUE(Q117)&gt;=94,VALUE(Q117)&lt;444), IF(VALUE(P117)&gt;=2,"***","**"),"*"),"")</f>
        <v>**</v>
      </c>
      <c r="AE117" s="48" t="str">
        <f>IF(AND(BD117&gt;2,OR(ISNUMBER(SEARCH("P",AA117)),ISNUMBER(SEARCH("EP",AA117)),ISNUMBER(SEARCH("E",AA117)))),"WP@",IF(BD117&gt;2,"W@",IF(OR(ISNUMBER(SEARCH("P",AA117)),ISNUMBER(SEARCH("EP",AA117)),ISNUMBER(SEARCH("E",AA117))),"P@","@")))</f>
        <v>W@</v>
      </c>
      <c r="AF117" s="45"/>
      <c r="AG117" s="46" t="str">
        <f>IF(OR(F117&lt;1401,F117&gt;=1600),IF(AND(OR(AB117="*",AB117="***",AB117="E*",AB117="E***"),P117&gt;=2,T117&gt;-2.1),IF(AND(ISNUMBER(BD117),VALUE(BD117)&gt;2),"**","*"),""),"")</f>
        <v/>
      </c>
      <c r="AH117" s="30">
        <v>11</v>
      </c>
      <c r="AI117" s="47">
        <v>55</v>
      </c>
      <c r="AJ117" s="48" t="str">
        <f>IF(AND(S117&gt;=2,T117&gt;=0),IF(AND(ISNUMBER(BD117),VALUE(BD117)&gt;=3),IF(LEN(AQ117)&gt;0,"***","**"),"*"),"")</f>
        <v>**</v>
      </c>
      <c r="AK117" s="42" t="str">
        <f>IF(AND(S117&gt;=3,AND(OR(AND(I117&lt;=7,I117-K117&gt;=3),AND(K117&lt;=7,K117-M117&gt;=3)),N117&lt;=4)),6,IF(S117&gt;=3,"3T",IF(AND(OR(AND(I117&lt;=7,I117-K117&gt;=3),AND(K117&lt;=7,K117-M117&gt;=3)),N117&lt;=4),"3P","")))</f>
        <v>3T</v>
      </c>
      <c r="AL117" s="46" t="str">
        <f>IF(OR(K117-M117&gt;=5,T117&gt;4.9,AND(K117-M117&gt;=1,T117&gt;5)),IF(P117&lt;-3,"***",IF(P117&lt;0,"**","*")),"")</f>
        <v>*</v>
      </c>
      <c r="AM117" s="139" t="s">
        <v>1974</v>
      </c>
      <c r="AN117" s="137" t="str">
        <f>CONCATENATE(IF(AND(OR(M117=1,M117=2,M117=3,M117=4),Q117&gt;=97.5),"G",IF(OR(AND(N117&lt;=3,M117&lt;8,T117&gt;-1.6,Q117&gt;=95,Q117&lt;300),AND(OR(M117=1,M117=2,M117=3),Q117&lt;97.5)),"GR","")),"*")</f>
        <v>G*</v>
      </c>
      <c r="AO117" s="29">
        <v>0</v>
      </c>
      <c r="AP117" s="28"/>
      <c r="AQ117" s="28"/>
      <c r="AR117" s="28"/>
      <c r="AS117" s="28"/>
      <c r="AT117" s="50" t="str">
        <f>IF(LEN(AN117)&gt;0,IF(AL117="**","$",IF(AL117="***",IF(LEN(AQ117)&gt;0,"$$$","$$"), "")), "")</f>
        <v/>
      </c>
      <c r="AU117" s="48" t="str">
        <f>CONCATENATE(IF(LEN(AN117)&gt;0,IF(AND(AD117="**",AB117="*"),IF(LEN(AQ117)&gt;0,"$$$","$$"),IF(AJ117="***","$$$",IF(AND(AJ117="**",AB117="*"),"$$",IF(AND(OR(AD117="**",AD117="***"),LEN(AQ117)&gt;0),"$$","")))),IF(AND(OR(AD117="**",AD117="***"),LEN(AQ117)&gt;0),"$$","")),IF(AND(T117&lt;2,AQ117="#"),"#",""))</f>
        <v/>
      </c>
      <c r="AV117" s="48" t="str">
        <f>IF(LEN(AN117)&gt;0,IF(AG117="**","$$",IF(AG117="***","$$$",IF(AD117="***",IF(OR(AB117="***",LEN(AQ117)&gt;0),"$$$",""),""))),"")</f>
        <v/>
      </c>
      <c r="AW117" s="26" t="s">
        <v>78</v>
      </c>
      <c r="AX117" s="51">
        <v>16</v>
      </c>
      <c r="AY117" s="79">
        <v>1091</v>
      </c>
      <c r="AZ117" s="24" t="s">
        <v>475</v>
      </c>
      <c r="BA117" s="29">
        <v>89.454537230890395</v>
      </c>
      <c r="BB117" s="136">
        <v>95.650537230890393</v>
      </c>
      <c r="BC117" s="54" t="s">
        <v>1977</v>
      </c>
      <c r="BD117" s="29">
        <v>3</v>
      </c>
      <c r="BE117" s="55"/>
      <c r="BF117" s="55"/>
      <c r="BG117" s="55"/>
      <c r="BH117" s="55"/>
      <c r="BI117" s="188" t="s">
        <v>1978</v>
      </c>
      <c r="BJ117" s="69" t="s">
        <v>372</v>
      </c>
      <c r="BK117" s="68" t="s">
        <v>74</v>
      </c>
      <c r="BL117" s="69" t="s">
        <v>1077</v>
      </c>
      <c r="BM117" s="68" t="s">
        <v>613</v>
      </c>
      <c r="BN117" s="68"/>
      <c r="BO117" s="17"/>
      <c r="BP117" s="29">
        <v>131</v>
      </c>
      <c r="BQ117" s="29">
        <v>0</v>
      </c>
      <c r="BR117" s="56">
        <v>97.4</v>
      </c>
      <c r="BS117" s="57" t="s">
        <v>126</v>
      </c>
      <c r="BT117" s="26"/>
      <c r="BU117" s="26"/>
      <c r="BV117" s="49" t="str">
        <f>IF(AND(BD117&gt;2,OR(ISNUMBER(SEARCH("P",AA117)),ISNUMBER(SEARCH("EP",AA117)),ISNUMBER(SEARCH("E",AA117)))),"WP@",IF(BD117&gt;2,"W@",IF(OR(ISNUMBER(SEARCH("P",AA117)),ISNUMBER(SEARCH("EP",AA117)),ISNUMBER(SEARCH("E",AA117))),"P@","@")))</f>
        <v>W@</v>
      </c>
      <c r="BW117" s="26"/>
      <c r="BX117" s="17"/>
      <c r="BY117" s="17"/>
      <c r="BZ117" s="49" t="str">
        <f>IF(AND(S117&gt;=3,AND(OR(AND(I117&lt;=7,I117-K117&gt;=3),AND(K117&lt;=7,K117-M117&gt;=3)),N117&lt;=4)),6,IF(S117&gt;=3,"3T",IF(AND(OR(AND(I117&lt;=7,I117-K117&gt;=3),AND(K117&lt;=7,K117-M117&gt;=3)),N117&lt;=4),"3P","")))</f>
        <v>3T</v>
      </c>
    </row>
    <row r="118" spans="1:78" ht="46.5" x14ac:dyDescent="0.25">
      <c r="A118" s="26" t="s">
        <v>1965</v>
      </c>
      <c r="B118" s="26" t="s">
        <v>244</v>
      </c>
      <c r="C118" s="107" t="s">
        <v>245</v>
      </c>
      <c r="D118" s="28"/>
      <c r="E118" s="28"/>
      <c r="F118" s="29">
        <v>1650</v>
      </c>
      <c r="G118" s="30">
        <v>3</v>
      </c>
      <c r="H118" s="31" t="s">
        <v>229</v>
      </c>
      <c r="I118" s="32">
        <v>9</v>
      </c>
      <c r="J118" s="33">
        <v>4</v>
      </c>
      <c r="K118" s="32">
        <v>8</v>
      </c>
      <c r="L118" s="33">
        <v>5</v>
      </c>
      <c r="M118" s="32">
        <v>5</v>
      </c>
      <c r="N118" s="33">
        <v>7</v>
      </c>
      <c r="O118" s="29">
        <v>-0.95000000000002405</v>
      </c>
      <c r="P118" s="60">
        <v>0.42500000000000399</v>
      </c>
      <c r="Q118" s="35">
        <v>85.743437625828307</v>
      </c>
      <c r="R118" s="35">
        <v>-1.62828118708582</v>
      </c>
      <c r="S118" s="37">
        <v>0</v>
      </c>
      <c r="T118" s="61">
        <v>-2</v>
      </c>
      <c r="U118" s="29">
        <v>-3.95</v>
      </c>
      <c r="V118" s="60">
        <v>-5.65</v>
      </c>
      <c r="W118" s="39" t="s">
        <v>79</v>
      </c>
      <c r="X118" s="40">
        <v>53</v>
      </c>
      <c r="Y118" s="29">
        <v>127</v>
      </c>
      <c r="Z118" s="29">
        <v>17</v>
      </c>
      <c r="AA118" s="26" t="s">
        <v>57</v>
      </c>
      <c r="AB118" s="41" t="s">
        <v>58</v>
      </c>
      <c r="AC118" s="42" t="str">
        <f>"" &amp; IF(AND(S118&lt;=-1.5,NOT(ISBLANK(AQ118))),"Z","")</f>
        <v/>
      </c>
      <c r="AD118" s="43" t="str">
        <f>IF(AND(ISNUMBER(BD118),VALUE(BD118)&gt;=3,VALUE(T118)&gt;=-0.5),IF(AND(VALUE(Q118)&gt;=94,VALUE(Q118)&lt;444), IF(VALUE(P118)&gt;=2,"***","**"),"*"),"")</f>
        <v/>
      </c>
      <c r="AE118" s="44"/>
      <c r="AF118" s="45"/>
      <c r="AG118" s="63" t="str">
        <f>IF(OR(F118&lt;1401,F118&gt;=1600),IF(AND(OR(AB118="*",AB118="***",AB118="E*",AB118="E***"),P118&gt;=2,T118&gt;-2.1),IF(AND(ISNUMBER(BD118),VALUE(BD118)&gt;2),"**","*"),""),"")</f>
        <v/>
      </c>
      <c r="AH118" s="30">
        <v>3</v>
      </c>
      <c r="AI118" s="47">
        <v>53</v>
      </c>
      <c r="AJ118" s="48" t="str">
        <f>IF(AND(S118&gt;=2,T118&gt;=0),IF(AND(ISNUMBER(BD118),VALUE(BD118)&gt;=3),IF(LEN(AQ118)&gt;0,"***","**"),"*"),"")</f>
        <v/>
      </c>
      <c r="AK118" s="42" t="str">
        <f>IF(AND(S118&gt;=3,AND(OR(AND(I118&lt;=7,I118-K118&gt;=3),AND(K118&lt;=7,K118-M118&gt;=3)),N118&lt;=4)),6,IF(S118&gt;=3,"3T",IF(AND(OR(AND(I118&lt;=7,I118-K118&gt;=3),AND(K118&lt;=7,K118-M118&gt;=3)),N118&lt;=4),"3P","")))</f>
        <v/>
      </c>
      <c r="AL118" s="46" t="str">
        <f>IF(OR(K118-M118&gt;=5,T118&gt;4.9,AND(K118-M118&gt;=1,T118&gt;5)),IF(P118&lt;-3,"***",IF(P118&lt;0,"**","*")),"")</f>
        <v/>
      </c>
      <c r="AM118" s="40">
        <v>53</v>
      </c>
      <c r="AN118" s="49" t="str">
        <f>CONCATENATE(IF(AND(OR(M118=1,M118=2,M118=3,M118=4),Q118&gt;=97.5),"G",IF(OR(AND(N118&lt;=3,M118&lt;8,T118&gt;-1.6,Q118&gt;=95,Q118&lt;300),AND(OR(M118=1,M118=2,M118=3),Q118&lt;97.5)),"GR","")),"*")</f>
        <v>*</v>
      </c>
      <c r="AO118" s="29">
        <v>0</v>
      </c>
      <c r="AP118" s="28"/>
      <c r="AQ118" s="28"/>
      <c r="AR118" s="28"/>
      <c r="AS118" s="28"/>
      <c r="AT118" s="50" t="str">
        <f>IF(LEN(AN118)&gt;0,IF(AL118="**","$",IF(AL118="***",IF(LEN(AQ118)&gt;0,"$$$","$$"), "")), "")</f>
        <v/>
      </c>
      <c r="AU118" s="48" t="str">
        <f>CONCATENATE(IF(LEN(AN118)&gt;0,IF(AND(AD118="**",AB118="*"),IF(LEN(AQ118)&gt;0,"$$$","$$"),IF(AJ118="***","$$$",IF(AND(AJ118="**",AB118="*"),"$$",IF(AND(OR(AD118="**",AD118="***"),LEN(AQ118)&gt;0),"$$","")))),IF(AND(OR(AD118="**",AD118="***"),LEN(AQ118)&gt;0),"$$","")),IF(AND(T118&lt;2,AQ118="#"),"#",""))</f>
        <v/>
      </c>
      <c r="AV118" s="48" t="str">
        <f>IF(LEN(AN118)&gt;0,IF(AG118="**","$$",IF(AG118="***","$$$",IF(AD118="***",IF(OR(AB118="***",LEN(AQ118)&gt;0),"$$$",""),""))),"")</f>
        <v/>
      </c>
      <c r="AW118" s="26" t="s">
        <v>229</v>
      </c>
      <c r="AX118" s="51">
        <v>8.6999999999999993</v>
      </c>
      <c r="AY118" s="79">
        <v>1092</v>
      </c>
      <c r="AZ118" s="24" t="s">
        <v>475</v>
      </c>
      <c r="BA118" s="29">
        <v>71.243437625828406</v>
      </c>
      <c r="BB118" s="53">
        <v>79.630104292495005</v>
      </c>
      <c r="BC118" s="54" t="s">
        <v>1979</v>
      </c>
      <c r="BD118" s="29">
        <v>2</v>
      </c>
      <c r="BE118" s="55"/>
      <c r="BF118" s="55"/>
      <c r="BG118" s="55"/>
      <c r="BH118" s="55"/>
      <c r="BI118" s="189" t="s">
        <v>1980</v>
      </c>
      <c r="BJ118" s="69" t="s">
        <v>256</v>
      </c>
      <c r="BK118" s="68" t="s">
        <v>242</v>
      </c>
      <c r="BL118" s="68" t="s">
        <v>241</v>
      </c>
      <c r="BM118" s="68" t="s">
        <v>1981</v>
      </c>
      <c r="BN118" s="68"/>
      <c r="BO118" s="17"/>
      <c r="BP118" s="29">
        <v>127</v>
      </c>
      <c r="BQ118" s="29">
        <v>0</v>
      </c>
      <c r="BR118" s="56">
        <v>93.45</v>
      </c>
      <c r="BS118" s="57" t="s">
        <v>75</v>
      </c>
      <c r="BT118" s="26"/>
      <c r="BU118" s="26"/>
      <c r="BV118" s="26"/>
      <c r="BW118" s="26" t="s">
        <v>79</v>
      </c>
      <c r="BX118" s="17"/>
      <c r="BY118" s="17"/>
      <c r="BZ118" s="49" t="str">
        <f>IF(AND(S118&gt;=3,AND(OR(AND(I118&lt;=7,I118-K118&gt;=3),AND(K118&lt;=7,K118-M118&gt;=3)),N118&lt;=4)),6,IF(S118&gt;=3,"3T",IF(AND(OR(AND(I118&lt;=7,I118-K118&gt;=3),AND(K118&lt;=7,K118-M118&gt;=3)),N118&lt;=4),"3P","")))</f>
        <v/>
      </c>
    </row>
    <row r="119" spans="1:78" ht="46.5" x14ac:dyDescent="0.25">
      <c r="A119" s="26" t="s">
        <v>1965</v>
      </c>
      <c r="B119" s="26" t="s">
        <v>182</v>
      </c>
      <c r="C119" s="107" t="s">
        <v>228</v>
      </c>
      <c r="D119" s="28"/>
      <c r="E119" s="28"/>
      <c r="F119" s="29">
        <v>1650</v>
      </c>
      <c r="G119" s="30">
        <v>13</v>
      </c>
      <c r="H119" s="31" t="s">
        <v>229</v>
      </c>
      <c r="I119" s="59">
        <v>13</v>
      </c>
      <c r="J119" s="33">
        <v>6</v>
      </c>
      <c r="K119" s="59">
        <v>14</v>
      </c>
      <c r="L119" s="33">
        <v>6</v>
      </c>
      <c r="M119" s="59">
        <v>13</v>
      </c>
      <c r="N119" s="33">
        <v>17</v>
      </c>
      <c r="O119" s="29">
        <v>4.8499999999999899</v>
      </c>
      <c r="P119" s="60">
        <v>0.275000000000034</v>
      </c>
      <c r="Q119" s="35">
        <v>73.8504960342229</v>
      </c>
      <c r="R119" s="36">
        <v>0.37524801711143102</v>
      </c>
      <c r="S119" s="37">
        <v>-1</v>
      </c>
      <c r="T119" s="61">
        <v>-10.5</v>
      </c>
      <c r="U119" s="29">
        <v>-0.74999999999999301</v>
      </c>
      <c r="V119" s="60">
        <v>-9.1999999999999993</v>
      </c>
      <c r="W119" s="39" t="s">
        <v>79</v>
      </c>
      <c r="X119" s="40">
        <v>51</v>
      </c>
      <c r="Y119" s="29">
        <v>126</v>
      </c>
      <c r="Z119" s="29">
        <v>17</v>
      </c>
      <c r="AA119" s="26" t="s">
        <v>57</v>
      </c>
      <c r="AB119" s="41" t="s">
        <v>58</v>
      </c>
      <c r="AC119" s="42" t="str">
        <f>"" &amp; IF(AND(S119&lt;=-1.5,NOT(ISBLANK(AQ119))),"Z","")</f>
        <v/>
      </c>
      <c r="AD119" s="43" t="str">
        <f>IF(AND(ISNUMBER(BD119),VALUE(BD119)&gt;=3,VALUE(T119)&gt;=-0.5),IF(AND(VALUE(Q119)&gt;=94,VALUE(Q119)&lt;444), IF(VALUE(P119)&gt;=2,"***","**"),"*"),"")</f>
        <v/>
      </c>
      <c r="AE119" s="44"/>
      <c r="AF119" s="45"/>
      <c r="AG119" s="63" t="str">
        <f>IF(OR(F119&lt;1401,F119&gt;=1600),IF(AND(OR(AB119="*",AB119="***",AB119="E*",AB119="E***"),P119&gt;=2,T119&gt;-2.1),IF(AND(ISNUMBER(BD119),VALUE(BD119)&gt;2),"**","*"),""),"")</f>
        <v/>
      </c>
      <c r="AH119" s="30">
        <v>13</v>
      </c>
      <c r="AI119" s="47">
        <v>51</v>
      </c>
      <c r="AJ119" s="48" t="str">
        <f>IF(AND(S119&gt;=2,T119&gt;=0),IF(AND(ISNUMBER(BD119),VALUE(BD119)&gt;=3),IF(LEN(AQ119)&gt;0,"***","**"),"*"),"")</f>
        <v/>
      </c>
      <c r="AK119" s="42" t="str">
        <f>IF(AND(S119&gt;=3,AND(OR(AND(I119&lt;=7,I119-K119&gt;=3),AND(K119&lt;=7,K119-M119&gt;=3)),N119&lt;=4)),6,IF(S119&gt;=3,"3T",IF(AND(OR(AND(I119&lt;=7,I119-K119&gt;=3),AND(K119&lt;=7,K119-M119&gt;=3)),N119&lt;=4),"3P","")))</f>
        <v/>
      </c>
      <c r="AL119" s="46" t="str">
        <f>IF(OR(K119-M119&gt;=5,T119&gt;4.9,AND(K119-M119&gt;=1,T119&gt;5)),IF(P119&lt;-3,"***",IF(P119&lt;0,"**","*")),"")</f>
        <v/>
      </c>
      <c r="AM119" s="40">
        <v>51</v>
      </c>
      <c r="AN119" s="49" t="str">
        <f>CONCATENATE(IF(AND(OR(M119=1,M119=2,M119=3,M119=4),Q119&gt;=97.5),"G",IF(OR(AND(N119&lt;=3,M119&lt;8,T119&gt;-1.6,Q119&gt;=95,Q119&lt;300),AND(OR(M119=1,M119=2,M119=3),Q119&lt;97.5)),"GR","")),"*")</f>
        <v>*</v>
      </c>
      <c r="AO119" s="29">
        <v>-2</v>
      </c>
      <c r="AP119" s="28"/>
      <c r="AQ119" s="28"/>
      <c r="AR119" s="28"/>
      <c r="AS119" s="28"/>
      <c r="AT119" s="50" t="str">
        <f>IF(LEN(AN119)&gt;0,IF(AL119="**","$",IF(AL119="***",IF(LEN(AQ119)&gt;0,"$$$","$$"), "")), "")</f>
        <v/>
      </c>
      <c r="AU119" s="48" t="str">
        <f>CONCATENATE(IF(LEN(AN119)&gt;0,IF(AND(AD119="**",AB119="*"),IF(LEN(AQ119)&gt;0,"$$$","$$"),IF(AJ119="***","$$$",IF(AND(AJ119="**",AB119="*"),"$$",IF(AND(OR(AD119="**",AD119="***"),LEN(AQ119)&gt;0),"$$","")))),IF(AND(OR(AD119="**",AD119="***"),LEN(AQ119)&gt;0),"$$","")),IF(AND(T119&lt;2,AQ119="#"),"#",""))</f>
        <v/>
      </c>
      <c r="AV119" s="48" t="str">
        <f>IF(LEN(AN119)&gt;0,IF(AG119="**","$$",IF(AG119="***","$$$",IF(AD119="***",IF(OR(AB119="***",LEN(AQ119)&gt;0),"$$$",""),""))),"")</f>
        <v/>
      </c>
      <c r="AW119" s="26" t="s">
        <v>229</v>
      </c>
      <c r="AX119" s="64">
        <v>43</v>
      </c>
      <c r="AY119" s="79">
        <v>1096</v>
      </c>
      <c r="AZ119" s="24" t="s">
        <v>475</v>
      </c>
      <c r="BA119" s="29">
        <v>55.250496034222898</v>
      </c>
      <c r="BB119" s="53">
        <v>62.9411627008895</v>
      </c>
      <c r="BC119" s="54" t="s">
        <v>1982</v>
      </c>
      <c r="BD119" s="29">
        <v>1</v>
      </c>
      <c r="BE119" s="55"/>
      <c r="BF119" s="55"/>
      <c r="BG119" s="55"/>
      <c r="BH119" s="55"/>
      <c r="BI119" s="189" t="s">
        <v>1983</v>
      </c>
      <c r="BJ119" s="68" t="s">
        <v>1984</v>
      </c>
      <c r="BK119" s="68" t="s">
        <v>113</v>
      </c>
      <c r="BL119" s="69" t="s">
        <v>256</v>
      </c>
      <c r="BM119" s="68" t="s">
        <v>257</v>
      </c>
      <c r="BN119" s="69" t="s">
        <v>258</v>
      </c>
      <c r="BO119" s="17"/>
      <c r="BP119" s="29">
        <v>126</v>
      </c>
      <c r="BQ119" s="29">
        <v>-2</v>
      </c>
      <c r="BR119" s="56">
        <v>98.45</v>
      </c>
      <c r="BS119" s="57" t="s">
        <v>61</v>
      </c>
      <c r="BT119" s="26"/>
      <c r="BU119" s="26"/>
      <c r="BV119" s="26"/>
      <c r="BW119" s="26" t="s">
        <v>79</v>
      </c>
      <c r="BX119" s="17"/>
      <c r="BY119" s="17"/>
      <c r="BZ119" s="49" t="str">
        <f>IF(AND(S119&gt;=3,AND(OR(AND(I119&lt;=7,I119-K119&gt;=3),AND(K119&lt;=7,K119-M119&gt;=3)),N119&lt;=4)),6,IF(S119&gt;=3,"3T",IF(AND(OR(AND(I119&lt;=7,I119-K119&gt;=3),AND(K119&lt;=7,K119-M119&gt;=3)),N119&lt;=4),"3P","")))</f>
        <v/>
      </c>
    </row>
    <row r="120" spans="1:78" ht="20.100000000000001" customHeight="1" x14ac:dyDescent="0.25">
      <c r="A120" s="162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  <c r="BR120" s="155"/>
      <c r="BS120" s="155"/>
      <c r="BT120" s="155"/>
      <c r="BU120" s="155"/>
      <c r="BV120" s="155"/>
      <c r="BW120" s="155"/>
      <c r="BX120" s="155"/>
      <c r="BY120" s="17"/>
      <c r="BZ120" s="49"/>
    </row>
    <row r="121" spans="1:78" ht="46.5" x14ac:dyDescent="0.25">
      <c r="A121" s="26" t="s">
        <v>1965</v>
      </c>
      <c r="B121" s="26" t="s">
        <v>551</v>
      </c>
      <c r="C121" s="27" t="s">
        <v>77</v>
      </c>
      <c r="D121" s="28"/>
      <c r="E121" s="28"/>
      <c r="F121" s="58">
        <v>1600</v>
      </c>
      <c r="G121" s="30">
        <v>3</v>
      </c>
      <c r="H121" s="31" t="s">
        <v>6</v>
      </c>
      <c r="I121" s="32">
        <v>13</v>
      </c>
      <c r="J121" s="33">
        <v>8</v>
      </c>
      <c r="K121" s="32">
        <v>13</v>
      </c>
      <c r="L121" s="33">
        <v>5</v>
      </c>
      <c r="M121" s="32">
        <v>8</v>
      </c>
      <c r="N121" s="33">
        <v>3</v>
      </c>
      <c r="O121" s="29">
        <v>-3.4</v>
      </c>
      <c r="P121" s="29">
        <v>-0.41666666666666702</v>
      </c>
      <c r="Q121" s="35">
        <v>94.627328419763202</v>
      </c>
      <c r="R121" s="35">
        <v>-0.286335790118386</v>
      </c>
      <c r="S121" s="37">
        <v>3</v>
      </c>
      <c r="T121" s="38">
        <v>1.75</v>
      </c>
      <c r="U121" s="29">
        <v>1.2000000000000099</v>
      </c>
      <c r="V121" s="29">
        <v>2.6</v>
      </c>
      <c r="W121" s="39"/>
      <c r="X121" s="62">
        <v>49</v>
      </c>
      <c r="Y121" s="29">
        <v>124</v>
      </c>
      <c r="Z121" s="87">
        <v>53</v>
      </c>
      <c r="AA121" s="26" t="s">
        <v>57</v>
      </c>
      <c r="AB121" s="41" t="s">
        <v>58</v>
      </c>
      <c r="AC121" s="42" t="str">
        <f>"i" &amp; IF(AND(S121&lt;=-1.5,NOT(ISBLANK(AQ121))),"Z","")</f>
        <v>i</v>
      </c>
      <c r="AD121" s="48" t="str">
        <f>IF(AND(ISNUMBER(BD121),VALUE(BD121)&gt;=3,VALUE(T121)&gt;=-0.5),IF(AND(VALUE(Q121)&gt;=94,VALUE(Q121)&lt;444), IF(VALUE(P121)&gt;=2,"***","**"),"*"),"")</f>
        <v/>
      </c>
      <c r="AE121" s="48" t="str">
        <f>IF(AND(BD121&gt;2,OR(ISNUMBER(SEARCH("P",AA121)),ISNUMBER(SEARCH("EP",AA121)),ISNUMBER(SEARCH("E",AA121)))),"WP@",IF(BD121&gt;2,"W@",IF(OR(ISNUMBER(SEARCH("P",AA121)),ISNUMBER(SEARCH("EP",AA121)),ISNUMBER(SEARCH("E",AA121))),"P@","@")))</f>
        <v>@</v>
      </c>
      <c r="AF121" s="45"/>
      <c r="AG121" s="46" t="str">
        <f>IF(OR(F121&lt;1401,F121&gt;=1600),IF(AND(OR(AB121="*",AB121="***",AB121="E*",AB121="E***"),P121&gt;=2,T121&gt;-2.1),IF(AND(ISNUMBER(BD121),VALUE(BD121)&gt;2),"**","*"),""),"")</f>
        <v/>
      </c>
      <c r="AH121" s="30">
        <v>3</v>
      </c>
      <c r="AI121" s="62">
        <v>49</v>
      </c>
      <c r="AJ121" s="48" t="str">
        <f>IF(AND(S121&gt;=2,T121&gt;=0),IF(AND(ISNUMBER(BD121),VALUE(BD121)&gt;=3),IF(LEN(AQ121)&gt;0,"***","**"),"*"),"")</f>
        <v>*</v>
      </c>
      <c r="AK121" s="42" t="str">
        <f>IF(AND(S121&gt;=3,AND(OR(AND(I121&lt;=7,I121-K121&gt;=3),AND(K121&lt;=7,K121-M121&gt;=3)),N121&lt;=4)),6,IF(S121&gt;=3,"3T",IF(AND(OR(AND(I121&lt;=7,I121-K121&gt;=3),AND(K121&lt;=7,K121-M121&gt;=3)),N121&lt;=4),"3P","")))</f>
        <v>3T</v>
      </c>
      <c r="AL121" s="63" t="str">
        <f>IF(OR(K121-M121&gt;=5,T121&gt;4.9,AND(K121-M121&gt;=1,T121&gt;5)),IF(P121&lt;-3,"***",IF(P121&lt;0,"**","*")),"")</f>
        <v>**</v>
      </c>
      <c r="AM121" s="62">
        <v>49</v>
      </c>
      <c r="AN121" s="49" t="str">
        <f>IF(AND(OR(M121=1,M121=2,M121=3,M121=4),Q121&gt;=97.5),"G",IF(OR(AND(N121&lt;=3,M121&lt;8,T121&gt;-1.6,Q121&gt;=95,Q121&lt;300),AND(OR(M121=1,M121=2,M121=3),Q121&lt;97.5)),"GR",""))</f>
        <v/>
      </c>
      <c r="AO121" s="29">
        <v>1</v>
      </c>
      <c r="AP121" s="28" t="s">
        <v>32</v>
      </c>
      <c r="AQ121" s="28"/>
      <c r="AR121" s="28" t="s">
        <v>34</v>
      </c>
      <c r="AS121" s="28"/>
      <c r="AT121" s="50" t="str">
        <f>IF(LEN(AN121)&gt;0,IF(AL121="**","$",IF(AL121="***",IF(LEN(AQ121)&gt;0,"$$$","$$"), "")), "")</f>
        <v/>
      </c>
      <c r="AU121" s="48" t="str">
        <f>CONCATENATE(IF(LEN(AN121)&gt;0,IF(AND(AD121="**",AB121="*"),IF(LEN(AQ121)&gt;0,"$$$","$$"),IF(AJ121="***","$$$",IF(AND(AJ121="**",AB121="*"),"$$",IF(AND(OR(AD121="**",AD121="***"),LEN(AQ121)&gt;0),"$$","")))),IF(AND(OR(AD121="**",AD121="***"),LEN(AQ121)&gt;0),"$$","")),IF(AND(T121&lt;2,AQ121="#"),"#",""))</f>
        <v/>
      </c>
      <c r="AV121" s="48" t="str">
        <f>IF(LEN(AN121)&gt;0,IF(AG121="**","$$",IF(AG121="***","$$$",IF(AD121="***",IF(OR(AB121="***",LEN(AQ121)&gt;0),"$$$",""),""))),"")</f>
        <v/>
      </c>
      <c r="AW121" s="26" t="s">
        <v>6</v>
      </c>
      <c r="AX121" s="74">
        <v>17</v>
      </c>
      <c r="AY121" s="65">
        <v>1088</v>
      </c>
      <c r="AZ121" s="24" t="s">
        <v>475</v>
      </c>
      <c r="BA121" s="29">
        <v>86.427328419763199</v>
      </c>
      <c r="BB121" s="66">
        <v>87.813995086429898</v>
      </c>
      <c r="BC121" s="54" t="s">
        <v>1985</v>
      </c>
      <c r="BD121" s="29">
        <v>1</v>
      </c>
      <c r="BE121" s="100">
        <v>20</v>
      </c>
      <c r="BF121" s="101">
        <v>50</v>
      </c>
      <c r="BG121" s="102">
        <v>25</v>
      </c>
      <c r="BH121" s="102">
        <v>14</v>
      </c>
      <c r="BI121" s="190" t="s">
        <v>1986</v>
      </c>
      <c r="BJ121" s="68" t="s">
        <v>1528</v>
      </c>
      <c r="BK121" s="68" t="s">
        <v>615</v>
      </c>
      <c r="BL121" s="68" t="s">
        <v>1372</v>
      </c>
      <c r="BM121" s="68" t="s">
        <v>123</v>
      </c>
      <c r="BN121" s="68" t="s">
        <v>1872</v>
      </c>
      <c r="BO121" s="17"/>
      <c r="BP121" s="29">
        <v>124</v>
      </c>
      <c r="BQ121" s="29">
        <v>1</v>
      </c>
      <c r="BR121" s="56">
        <v>90.1</v>
      </c>
      <c r="BS121" s="76" t="s">
        <v>88</v>
      </c>
      <c r="BT121" s="26"/>
      <c r="BU121" s="26"/>
      <c r="BV121" s="49" t="str">
        <f>IF(AND(BD121&gt;2,OR(ISNUMBER(SEARCH("P",AA121)),ISNUMBER(SEARCH("EP",AA121)),ISNUMBER(SEARCH("E",AA121)))),"WP@",IF(BD121&gt;2,"W@",IF(OR(ISNUMBER(SEARCH("P",AA121)),ISNUMBER(SEARCH("EP",AA121)),ISNUMBER(SEARCH("E",AA121))),"P@","@")))</f>
        <v>@</v>
      </c>
      <c r="BW121" s="26"/>
      <c r="BX121" s="17"/>
      <c r="BY121" s="17"/>
      <c r="BZ121" s="49" t="str">
        <f>IF(AND(S121&gt;=3,AND(OR(AND(I121&lt;=7,I121-K121&gt;=3),AND(K121&lt;=7,K121-M121&gt;=3)),N121&lt;=4)),6,IF(S121&gt;=3,"3T",IF(AND(OR(AND(I121&lt;=7,I121-K121&gt;=3),AND(K121&lt;=7,K121-M121&gt;=3)),N121&lt;=4),"3P","")))</f>
        <v>3T</v>
      </c>
    </row>
    <row r="122" spans="1:78" ht="15" customHeight="1" x14ac:dyDescent="0.25">
      <c r="A122" s="162"/>
      <c r="B122" s="155"/>
      <c r="C122" s="155"/>
      <c r="D122" s="155"/>
      <c r="E122" s="155"/>
      <c r="F122" s="155"/>
      <c r="G122" s="155"/>
      <c r="H122" s="155"/>
      <c r="I122" s="155"/>
      <c r="J122" s="155"/>
      <c r="K122" s="155"/>
      <c r="L122" s="155"/>
      <c r="M122" s="155"/>
      <c r="N122" s="155"/>
      <c r="O122" s="155"/>
      <c r="P122" s="155"/>
      <c r="Q122" s="155"/>
      <c r="R122" s="155"/>
      <c r="S122" s="155"/>
      <c r="T122" s="155"/>
      <c r="U122" s="155"/>
      <c r="V122" s="155"/>
      <c r="W122" s="155"/>
      <c r="X122" s="155"/>
      <c r="Y122" s="155"/>
      <c r="Z122" s="155"/>
      <c r="AA122" s="155"/>
      <c r="AB122" s="155"/>
      <c r="AC122" s="155"/>
      <c r="AD122" s="155"/>
      <c r="AE122" s="155"/>
      <c r="AF122" s="155"/>
      <c r="AG122" s="155"/>
      <c r="AH122" s="155"/>
      <c r="AI122" s="155"/>
      <c r="AJ122" s="155"/>
      <c r="AK122" s="155"/>
      <c r="AL122" s="155"/>
      <c r="AM122" s="155"/>
      <c r="AN122" s="155"/>
      <c r="AO122" s="155"/>
      <c r="AP122" s="155"/>
      <c r="AQ122" s="155"/>
      <c r="AR122" s="155"/>
      <c r="AS122" s="155"/>
      <c r="AT122" s="155"/>
      <c r="AU122" s="155"/>
      <c r="AV122" s="155"/>
      <c r="AW122" s="155"/>
      <c r="AX122" s="155"/>
      <c r="AY122" s="155"/>
      <c r="AZ122" s="155"/>
      <c r="BA122" s="155"/>
      <c r="BB122" s="155"/>
      <c r="BC122" s="155"/>
      <c r="BD122" s="155"/>
      <c r="BE122" s="155"/>
      <c r="BF122" s="155"/>
      <c r="BG122" s="155"/>
      <c r="BH122" s="155"/>
      <c r="BI122" s="155"/>
      <c r="BJ122" s="155"/>
      <c r="BK122" s="155"/>
      <c r="BL122" s="155"/>
      <c r="BM122" s="155"/>
      <c r="BN122" s="155"/>
      <c r="BO122" s="155"/>
      <c r="BP122" s="155"/>
      <c r="BQ122" s="155"/>
      <c r="BR122" s="155"/>
      <c r="BS122" s="155"/>
      <c r="BT122" s="155"/>
      <c r="BU122" s="155"/>
      <c r="BV122" s="155"/>
      <c r="BW122" s="155"/>
      <c r="BX122" s="155"/>
      <c r="BY122" s="17"/>
      <c r="BZ122" s="49"/>
    </row>
    <row r="123" spans="1:78" ht="46.5" x14ac:dyDescent="0.25">
      <c r="A123" s="26" t="s">
        <v>1965</v>
      </c>
      <c r="B123" s="110" t="s">
        <v>403</v>
      </c>
      <c r="C123" s="27" t="s">
        <v>165</v>
      </c>
      <c r="D123" s="28"/>
      <c r="E123" s="28"/>
      <c r="F123" s="58">
        <v>1600</v>
      </c>
      <c r="G123" s="30">
        <v>9</v>
      </c>
      <c r="H123" s="31" t="s">
        <v>6</v>
      </c>
      <c r="I123" s="59">
        <v>9</v>
      </c>
      <c r="J123" s="33">
        <v>5</v>
      </c>
      <c r="K123" s="59">
        <v>8</v>
      </c>
      <c r="L123" s="33">
        <v>4</v>
      </c>
      <c r="M123" s="59">
        <v>10</v>
      </c>
      <c r="N123" s="33">
        <v>6</v>
      </c>
      <c r="O123" s="29">
        <v>3.0000000000000102</v>
      </c>
      <c r="P123" s="37">
        <v>2.0500000000000398</v>
      </c>
      <c r="Q123" s="35">
        <v>89.952266026551499</v>
      </c>
      <c r="R123" s="35">
        <v>-0.42386698672423501</v>
      </c>
      <c r="S123" s="37">
        <v>2</v>
      </c>
      <c r="T123" s="61">
        <v>-2.25</v>
      </c>
      <c r="U123" s="29">
        <v>-1.5</v>
      </c>
      <c r="V123" s="60">
        <v>-3.3</v>
      </c>
      <c r="W123" s="39"/>
      <c r="X123" s="62">
        <v>47</v>
      </c>
      <c r="Y123" s="29">
        <v>122</v>
      </c>
      <c r="Z123" s="29">
        <v>30</v>
      </c>
      <c r="AA123" s="26" t="s">
        <v>192</v>
      </c>
      <c r="AB123" s="41" t="s">
        <v>58</v>
      </c>
      <c r="AC123" s="42" t="str">
        <f>"" &amp; IF(AND(S123&lt;=-1.5,NOT(ISBLANK(AQ123))),"Z","")</f>
        <v/>
      </c>
      <c r="AD123" s="48" t="str">
        <f>IF(AND(ISNUMBER(BD123),VALUE(BD123)&gt;=3,VALUE(T123)&gt;=-0.5),IF(AND(VALUE(Q123)&gt;=94,VALUE(Q123)&lt;444), IF(VALUE(P123)&gt;=2,"***","**"),"*"),"")</f>
        <v/>
      </c>
      <c r="AE123" s="44"/>
      <c r="AF123" s="45"/>
      <c r="AG123" s="63" t="str">
        <f>IF(OR(F123&lt;1401,F123&gt;=1600),IF(AND(OR(AB123="*",AB123="***",AB123="E*",AB123="E***"),P123&gt;=2,T123&gt;-2.1),IF(AND(ISNUMBER(BD123),VALUE(BD123)&gt;2),"**","*"),""),"")</f>
        <v/>
      </c>
      <c r="AH123" s="30">
        <v>9</v>
      </c>
      <c r="AI123" s="62">
        <v>47</v>
      </c>
      <c r="AJ123" s="48" t="str">
        <f>IF(AND(S123&gt;=2,T123&gt;=0),IF(AND(ISNUMBER(BD123),VALUE(BD123)&gt;=3),IF(LEN(AQ123)&gt;0,"***","**"),"*"),"")</f>
        <v/>
      </c>
      <c r="AK123" s="42" t="str">
        <f>IF(AND(S123&gt;=3,AND(OR(AND(I123&lt;=7,I123-K123&gt;=3),AND(K123&lt;=7,K123-M123&gt;=3)),N123&lt;=4)),6,IF(S123&gt;=3,"3T",IF(AND(OR(AND(I123&lt;=7,I123-K123&gt;=3),AND(K123&lt;=7,K123-M123&gt;=3)),N123&lt;=4),"3P","")))</f>
        <v/>
      </c>
      <c r="AL123" s="63" t="str">
        <f>IF(OR(K123-M123&gt;=5,T123&gt;4.9,AND(K123-M123&gt;=1,T123&gt;5)),IF(P123&lt;-3,"***",IF(P123&lt;0,"**","*")),"")</f>
        <v/>
      </c>
      <c r="AM123" s="62">
        <v>47</v>
      </c>
      <c r="AN123" s="49" t="str">
        <f>IF(AND(OR(M123=1,M123=2,M123=3,M123=4),Q123&gt;=97.5),"G",IF(OR(AND(N123&lt;=3,M123&lt;8,T123&gt;-1.6,Q123&gt;=95,Q123&lt;300),AND(OR(M123=1,M123=2,M123=3),Q123&lt;97.5)),"GR",""))</f>
        <v/>
      </c>
      <c r="AO123" s="29">
        <v>0</v>
      </c>
      <c r="AP123" s="28"/>
      <c r="AQ123" s="28"/>
      <c r="AR123" s="28"/>
      <c r="AS123" s="28" t="s">
        <v>66</v>
      </c>
      <c r="AT123" s="50" t="str">
        <f>IF(LEN(AN123)&gt;0,IF(AL123="**","$",IF(AL123="***",IF(LEN(AQ123)&gt;0,"$$$","$$"), "")), "")</f>
        <v/>
      </c>
      <c r="AU123" s="48" t="str">
        <f>CONCATENATE(IF(LEN(AN123)&gt;0,IF(AND(AD123="**",AB123="*"),IF(LEN(AQ123)&gt;0,"$$$","$$"),IF(AJ123="***","$$$",IF(AND(AJ123="**",AB123="*"),"$$",IF(AND(OR(AD123="**",AD123="***"),LEN(AQ123)&gt;0),"$$","")))),IF(AND(OR(AD123="**",AD123="***"),LEN(AQ123)&gt;0),"$$","")),IF(AND(T123&lt;2,AQ123="#"),"#",""))</f>
        <v/>
      </c>
      <c r="AV123" s="48" t="str">
        <f>IF(LEN(AN123)&gt;0,IF(AG123="**","$$",IF(AG123="***","$$$",IF(AD123="***",IF(OR(AB123="***",LEN(AQ123)&gt;0),"$$$",""),""))),"")</f>
        <v/>
      </c>
      <c r="AW123" s="26" t="s">
        <v>6</v>
      </c>
      <c r="AX123" s="64">
        <v>38</v>
      </c>
      <c r="AY123" s="65">
        <v>1096</v>
      </c>
      <c r="AZ123" s="24" t="s">
        <v>475</v>
      </c>
      <c r="BA123" s="29">
        <v>80.652266026551501</v>
      </c>
      <c r="BB123" s="66">
        <v>82.416266026551497</v>
      </c>
      <c r="BC123" s="54" t="s">
        <v>1987</v>
      </c>
      <c r="BD123" s="29">
        <v>1</v>
      </c>
      <c r="BE123" s="55"/>
      <c r="BF123" s="55"/>
      <c r="BG123" s="55"/>
      <c r="BH123" s="55"/>
      <c r="BI123" s="191" t="s">
        <v>1934</v>
      </c>
      <c r="BJ123" s="68" t="s">
        <v>1935</v>
      </c>
      <c r="BK123" s="68" t="s">
        <v>613</v>
      </c>
      <c r="BL123" s="68" t="s">
        <v>1988</v>
      </c>
      <c r="BM123" s="68" t="s">
        <v>74</v>
      </c>
      <c r="BN123" s="68" t="s">
        <v>1936</v>
      </c>
      <c r="BO123" s="17"/>
      <c r="BP123" s="29">
        <v>122</v>
      </c>
      <c r="BQ123" s="29">
        <v>0</v>
      </c>
      <c r="BR123" s="56">
        <v>98.3</v>
      </c>
      <c r="BS123" s="57" t="s">
        <v>126</v>
      </c>
      <c r="BT123" s="26"/>
      <c r="BU123" s="26"/>
      <c r="BV123" s="26"/>
      <c r="BW123" s="26"/>
      <c r="BX123" s="17"/>
      <c r="BY123" s="17"/>
      <c r="BZ123" s="49" t="str">
        <f>IF(AND(S123&gt;=3,AND(OR(AND(I123&lt;=7,I123-K123&gt;=3),AND(K123&lt;=7,K123-M123&gt;=3)),N123&lt;=4)),6,IF(S123&gt;=3,"3T",IF(AND(OR(AND(I123&lt;=7,I123-K123&gt;=3),AND(K123&lt;=7,K123-M123&gt;=3)),N123&lt;=4),"3P","")))</f>
        <v/>
      </c>
    </row>
    <row r="124" spans="1:78" ht="18.75" customHeight="1" x14ac:dyDescent="0.25">
      <c r="A124" s="17"/>
      <c r="B124" s="164" t="s">
        <v>475</v>
      </c>
      <c r="C124" s="164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65" t="s">
        <v>1261</v>
      </c>
      <c r="R124" s="165"/>
      <c r="S124" s="17"/>
      <c r="T124" s="90" t="s">
        <v>338</v>
      </c>
      <c r="U124" s="17"/>
      <c r="V124" s="17"/>
      <c r="W124" s="17"/>
      <c r="X124" s="91">
        <v>46</v>
      </c>
      <c r="Y124" s="113" t="s">
        <v>1989</v>
      </c>
      <c r="Z124" s="95">
        <v>23</v>
      </c>
      <c r="AA124" s="104">
        <v>2</v>
      </c>
      <c r="AB124" s="17"/>
      <c r="AC124" s="17"/>
      <c r="AD124" s="17"/>
      <c r="AE124" s="17"/>
      <c r="AF124" s="17"/>
      <c r="AG124" s="17"/>
      <c r="AH124" s="17"/>
      <c r="AI124" s="91">
        <v>46</v>
      </c>
      <c r="AJ124" s="17"/>
      <c r="AK124" s="17"/>
      <c r="AL124" s="17"/>
      <c r="AM124" s="91">
        <v>46</v>
      </c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66">
        <v>14</v>
      </c>
      <c r="AY124" s="95">
        <v>1095</v>
      </c>
      <c r="AZ124" s="17"/>
      <c r="BA124" s="17"/>
      <c r="BB124" s="17"/>
      <c r="BC124" s="17"/>
      <c r="BD124" s="17"/>
      <c r="BE124" s="17"/>
      <c r="BF124" s="17"/>
      <c r="BG124" s="17"/>
      <c r="BH124" s="17"/>
      <c r="BI124" s="187"/>
      <c r="BJ124" s="17"/>
      <c r="BK124" s="17"/>
      <c r="BL124" s="17"/>
      <c r="BM124" s="17"/>
      <c r="BN124" s="17"/>
      <c r="BO124" s="17"/>
      <c r="BP124" s="113" t="s">
        <v>1989</v>
      </c>
      <c r="BQ124" s="17"/>
      <c r="BR124" s="17"/>
      <c r="BS124" s="17"/>
      <c r="BT124" s="17"/>
      <c r="BU124" s="17"/>
      <c r="BV124" s="17"/>
      <c r="BW124" s="17"/>
      <c r="BX124" s="29">
        <v>0</v>
      </c>
      <c r="BY124" s="26" t="s">
        <v>149</v>
      </c>
      <c r="BZ124" s="17"/>
    </row>
    <row r="125" spans="1:78" x14ac:dyDescent="0.25">
      <c r="A125" s="17"/>
      <c r="B125" s="164"/>
      <c r="C125" s="164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68" t="s">
        <v>1990</v>
      </c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  <c r="AC125" s="168"/>
      <c r="AD125" s="168"/>
      <c r="AE125" s="168"/>
      <c r="AF125" s="168"/>
      <c r="AG125" s="168"/>
      <c r="AH125" s="168"/>
      <c r="AI125" s="168"/>
      <c r="AJ125" s="168"/>
      <c r="AK125" s="168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67"/>
      <c r="AY125" s="105" t="s">
        <v>291</v>
      </c>
      <c r="AZ125" s="17"/>
      <c r="BA125" s="17"/>
      <c r="BB125" s="17"/>
      <c r="BC125" s="17"/>
      <c r="BD125" s="17"/>
      <c r="BE125" s="17"/>
      <c r="BF125" s="17"/>
      <c r="BG125" s="17"/>
      <c r="BH125" s="17"/>
      <c r="BI125" s="18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</row>
    <row r="126" spans="1:78" ht="30" customHeight="1" x14ac:dyDescent="0.25">
      <c r="A126" s="163" t="s">
        <v>1991</v>
      </c>
      <c r="B126" s="153"/>
      <c r="C126" s="153"/>
      <c r="D126" s="153"/>
      <c r="E126" s="153"/>
      <c r="F126" s="153"/>
      <c r="G126" s="153"/>
      <c r="H126" s="153"/>
      <c r="I126" s="153"/>
      <c r="J126" s="153"/>
      <c r="K126" s="153"/>
      <c r="L126" s="153"/>
      <c r="M126" s="153"/>
      <c r="N126" s="153"/>
      <c r="O126" s="153"/>
      <c r="P126" s="153"/>
      <c r="Q126" s="153"/>
      <c r="R126" s="153"/>
      <c r="S126" s="153"/>
      <c r="T126" s="153"/>
      <c r="U126" s="153"/>
      <c r="V126" s="153"/>
      <c r="W126" s="153"/>
      <c r="X126" s="153"/>
      <c r="Y126" s="153"/>
      <c r="Z126" s="153"/>
      <c r="AA126" s="153"/>
      <c r="AB126" s="153"/>
      <c r="AC126" s="153"/>
      <c r="AD126" s="153"/>
      <c r="AE126" s="153"/>
      <c r="AF126" s="153"/>
      <c r="AG126" s="153"/>
      <c r="AH126" s="153"/>
      <c r="AI126" s="153"/>
      <c r="AJ126" s="153"/>
      <c r="AK126" s="153"/>
      <c r="AL126" s="153"/>
      <c r="AM126" s="153"/>
      <c r="AN126" s="153"/>
      <c r="AO126" s="153"/>
      <c r="AP126" s="153"/>
      <c r="AQ126" s="153"/>
      <c r="AR126" s="153"/>
      <c r="AS126" s="153"/>
      <c r="AT126" s="153"/>
      <c r="AU126" s="153"/>
      <c r="AV126" s="153"/>
      <c r="AW126" s="153"/>
      <c r="AX126" s="153"/>
      <c r="AY126" s="153"/>
      <c r="AZ126" s="153"/>
      <c r="BA126" s="153"/>
      <c r="BB126" s="153"/>
      <c r="BC126" s="153"/>
      <c r="BD126" s="153"/>
      <c r="BE126" s="153"/>
      <c r="BF126" s="153"/>
      <c r="BG126" s="153"/>
      <c r="BH126" s="153"/>
      <c r="BI126" s="153"/>
      <c r="BJ126" s="153"/>
      <c r="BK126" s="153"/>
      <c r="BL126" s="153"/>
      <c r="BM126" s="153"/>
      <c r="BN126" s="153"/>
      <c r="BO126" s="153"/>
      <c r="BP126" s="153"/>
      <c r="BQ126" s="153"/>
      <c r="BR126" s="153"/>
      <c r="BS126" s="153"/>
      <c r="BT126" s="153"/>
      <c r="BU126" s="153"/>
      <c r="BV126" s="153"/>
      <c r="BW126" s="153"/>
      <c r="BX126" s="153"/>
      <c r="BY126" s="17"/>
      <c r="BZ126" s="17"/>
    </row>
    <row r="127" spans="1:78" x14ac:dyDescent="0.25">
      <c r="A127" s="18" t="s">
        <v>1</v>
      </c>
      <c r="B127" s="18" t="s">
        <v>2</v>
      </c>
      <c r="C127" s="18" t="s">
        <v>3</v>
      </c>
      <c r="D127" s="19"/>
      <c r="E127" s="19"/>
      <c r="F127" s="18" t="s">
        <v>4</v>
      </c>
      <c r="G127" s="20" t="s">
        <v>5</v>
      </c>
      <c r="H127" s="21" t="s">
        <v>6</v>
      </c>
      <c r="I127" s="154" t="s">
        <v>7</v>
      </c>
      <c r="J127" s="155"/>
      <c r="K127" s="155"/>
      <c r="L127" s="155"/>
      <c r="M127" s="155"/>
      <c r="N127" s="155"/>
      <c r="O127" s="21" t="s">
        <v>8</v>
      </c>
      <c r="P127" s="21" t="s">
        <v>9</v>
      </c>
      <c r="Q127" s="22" t="s">
        <v>10</v>
      </c>
      <c r="R127" s="22" t="s">
        <v>11</v>
      </c>
      <c r="S127" s="21" t="s">
        <v>12</v>
      </c>
      <c r="T127" s="21" t="s">
        <v>13</v>
      </c>
      <c r="U127" s="21" t="s">
        <v>14</v>
      </c>
      <c r="V127" s="21" t="s">
        <v>15</v>
      </c>
      <c r="W127" s="23" t="s">
        <v>16</v>
      </c>
      <c r="X127" s="21" t="s">
        <v>17</v>
      </c>
      <c r="Y127" s="21" t="s">
        <v>18</v>
      </c>
      <c r="Z127" s="21" t="s">
        <v>19</v>
      </c>
      <c r="AA127" s="21" t="s">
        <v>20</v>
      </c>
      <c r="AB127" s="21" t="s">
        <v>21</v>
      </c>
      <c r="AC127" s="21" t="s">
        <v>22</v>
      </c>
      <c r="AD127" s="21" t="s">
        <v>23</v>
      </c>
      <c r="AE127" s="21" t="s">
        <v>24</v>
      </c>
      <c r="AF127" s="21" t="s">
        <v>25</v>
      </c>
      <c r="AG127" s="21" t="s">
        <v>26</v>
      </c>
      <c r="AH127" s="21" t="s">
        <v>5</v>
      </c>
      <c r="AI127" s="21" t="s">
        <v>17</v>
      </c>
      <c r="AJ127" s="21" t="s">
        <v>27</v>
      </c>
      <c r="AK127" s="21" t="s">
        <v>28</v>
      </c>
      <c r="AL127" s="21" t="s">
        <v>29</v>
      </c>
      <c r="AM127" s="21" t="s">
        <v>17</v>
      </c>
      <c r="AN127" s="21" t="s">
        <v>30</v>
      </c>
      <c r="AO127" s="21" t="s">
        <v>31</v>
      </c>
      <c r="AP127" s="21" t="s">
        <v>32</v>
      </c>
      <c r="AQ127" s="21" t="s">
        <v>33</v>
      </c>
      <c r="AR127" s="21" t="s">
        <v>34</v>
      </c>
      <c r="AS127" s="21" t="s">
        <v>35</v>
      </c>
      <c r="AT127" s="21" t="s">
        <v>36</v>
      </c>
      <c r="AU127" s="21" t="s">
        <v>37</v>
      </c>
      <c r="AV127" s="21" t="s">
        <v>38</v>
      </c>
      <c r="AW127" s="21" t="s">
        <v>6</v>
      </c>
      <c r="AX127" s="21" t="s">
        <v>39</v>
      </c>
      <c r="AY127" s="21" t="s">
        <v>40</v>
      </c>
      <c r="AZ127" s="24" t="s">
        <v>41</v>
      </c>
      <c r="BA127" s="21" t="s">
        <v>42</v>
      </c>
      <c r="BB127" s="21" t="s">
        <v>43</v>
      </c>
      <c r="BC127" s="21" t="s">
        <v>44</v>
      </c>
      <c r="BD127" s="21" t="s">
        <v>45</v>
      </c>
      <c r="BE127" s="21" t="s">
        <v>46</v>
      </c>
      <c r="BF127" s="21" t="s">
        <v>47</v>
      </c>
      <c r="BG127" s="21" t="s">
        <v>48</v>
      </c>
      <c r="BH127" s="21" t="s">
        <v>49</v>
      </c>
      <c r="BI127" s="186"/>
      <c r="BJ127" s="25"/>
      <c r="BK127" s="25"/>
      <c r="BL127" s="25"/>
      <c r="BM127" s="25"/>
      <c r="BN127" s="25"/>
      <c r="BO127" s="25"/>
      <c r="BP127" s="21" t="s">
        <v>18</v>
      </c>
      <c r="BQ127" s="21" t="s">
        <v>31</v>
      </c>
      <c r="BR127" s="21" t="s">
        <v>50</v>
      </c>
      <c r="BS127" s="21" t="s">
        <v>51</v>
      </c>
      <c r="BT127" s="25"/>
      <c r="BU127" s="25"/>
      <c r="BV127" s="21" t="s">
        <v>24</v>
      </c>
      <c r="BW127" s="21" t="s">
        <v>16</v>
      </c>
      <c r="BX127" s="21" t="s">
        <v>52</v>
      </c>
      <c r="BY127" s="21" t="s">
        <v>53</v>
      </c>
      <c r="BZ127" s="21" t="s">
        <v>28</v>
      </c>
    </row>
    <row r="128" spans="1:78" ht="46.5" x14ac:dyDescent="0.25">
      <c r="A128" s="26" t="s">
        <v>1992</v>
      </c>
      <c r="B128" s="26" t="s">
        <v>76</v>
      </c>
      <c r="C128" s="27" t="s">
        <v>77</v>
      </c>
      <c r="D128" s="28"/>
      <c r="E128" s="28"/>
      <c r="F128" s="29">
        <v>1200</v>
      </c>
      <c r="G128" s="30">
        <v>12</v>
      </c>
      <c r="H128" s="31" t="s">
        <v>78</v>
      </c>
      <c r="I128" s="59">
        <v>11</v>
      </c>
      <c r="J128" s="33">
        <v>8</v>
      </c>
      <c r="K128" s="59">
        <v>11</v>
      </c>
      <c r="L128" s="33">
        <v>8</v>
      </c>
      <c r="M128" s="59">
        <v>9</v>
      </c>
      <c r="N128" s="33">
        <v>5</v>
      </c>
      <c r="O128" s="29">
        <v>-1.30000000000001</v>
      </c>
      <c r="P128" s="34">
        <v>1.4299999999999899</v>
      </c>
      <c r="Q128" s="35">
        <v>91.416222726502397</v>
      </c>
      <c r="R128" s="35">
        <v>-9.1888636748862496E-2</v>
      </c>
      <c r="S128" s="37">
        <v>-1</v>
      </c>
      <c r="T128" s="38">
        <v>3.25</v>
      </c>
      <c r="U128" s="29">
        <v>0.999999999999996</v>
      </c>
      <c r="V128" s="29">
        <v>3.5999999999999899</v>
      </c>
      <c r="W128" s="39"/>
      <c r="X128" s="62">
        <v>52</v>
      </c>
      <c r="Y128" s="29">
        <v>127</v>
      </c>
      <c r="Z128" s="17"/>
      <c r="AA128" s="26" t="s">
        <v>57</v>
      </c>
      <c r="AB128" s="41" t="s">
        <v>58</v>
      </c>
      <c r="AC128" s="42" t="str">
        <f>"" &amp; IF(AND(S128&lt;=-1.5,NOT(ISBLANK(AQ128))),"Z","")</f>
        <v/>
      </c>
      <c r="AD128" s="48" t="str">
        <f>IF(AND(ISNUMBER(BD128),VALUE(BD128)&gt;=3,VALUE(T128)&gt;=-0.5),IF(AND(VALUE(Q128)&gt;=94,VALUE(Q128)&lt;444), IF(VALUE(P128)&gt;=2,"***","**"),"*"),"")</f>
        <v/>
      </c>
      <c r="AE128" s="48" t="str">
        <f>IF(AND(BD128&gt;2,OR(ISNUMBER(SEARCH("P",AA128)),ISNUMBER(SEARCH("EP",AA128)),ISNUMBER(SEARCH("E",AA128)))),"WP@",IF(BD128&gt;2,"W@",IF(OR(ISNUMBER(SEARCH("P",AA128)),ISNUMBER(SEARCH("EP",AA128)),ISNUMBER(SEARCH("E",AA128))),"P@","@")))</f>
        <v>@</v>
      </c>
      <c r="AF128" s="45"/>
      <c r="AG128" s="46" t="str">
        <f>IF(OR(F128&lt;1401,F128&gt;=1600),IF(AND(OR(AB128="*",AB128="***",AB128="E*",AB128="E***"),P128&gt;=2,T128&gt;-2.1),IF(AND(ISNUMBER(BD128),VALUE(BD128)&gt;2),"**","*"),""),"")</f>
        <v/>
      </c>
      <c r="AH128" s="30">
        <v>12</v>
      </c>
      <c r="AI128" s="62">
        <v>52</v>
      </c>
      <c r="AJ128" s="48" t="str">
        <f>IF(AND(S128&gt;=2,T128&gt;=0),IF(AND(ISNUMBER(BD128),VALUE(BD128)&gt;=3),IF(LEN(AQ128)&gt;0,"***","**"),"*"),"")</f>
        <v/>
      </c>
      <c r="AK128" s="42" t="str">
        <f>IF(AND(S128&gt;=3,AND(OR(AND(I128&lt;=7,I128-K128&gt;=3),AND(K128&lt;=7,K128-M128&gt;=3)),N128&lt;=4)),6,IF(S128&gt;=3,"3T",IF(AND(OR(AND(I128&lt;=7,I128-K128&gt;=3),AND(K128&lt;=7,K128-M128&gt;=3)),N128&lt;=4),"3P","")))</f>
        <v/>
      </c>
      <c r="AL128" s="63" t="str">
        <f>IF(OR(K128-M128&gt;=5,T128&gt;4.9,AND(K128-M128&gt;=1,T128&gt;5)),IF(P128&lt;-3,"***",IF(P128&lt;0,"**","*")),"")</f>
        <v/>
      </c>
      <c r="AM128" s="62">
        <v>52</v>
      </c>
      <c r="AN128" s="49" t="str">
        <f>IF(AND(OR(M128=1,M128=2,M128=3,M128=4),Q128&gt;=97.5),"G",IF(OR(AND(N128&lt;=3,M128&lt;8,T128&gt;-1.6,Q128&gt;=95,Q128&lt;300),AND(OR(M128=1,M128=2,M128=3),Q128&lt;97.5)),"GR",""))</f>
        <v/>
      </c>
      <c r="AO128" s="29">
        <v>1</v>
      </c>
      <c r="AP128" s="28"/>
      <c r="AQ128" s="28" t="s">
        <v>33</v>
      </c>
      <c r="AR128" s="28"/>
      <c r="AS128" s="28"/>
      <c r="AT128" s="50" t="str">
        <f>IF(LEN(AN128)&gt;0,IF(AL128="**","$",IF(AL128="***",IF(LEN(AQ128)&gt;0,"$$$","$$"), "")), "")</f>
        <v/>
      </c>
      <c r="AU128" s="48" t="str">
        <f>CONCATENATE(IF(LEN(AN128)&gt;0,IF(AND(AD128="**",AB128="*"),IF(LEN(AQ128)&gt;0,"$$$","$$"),IF(AJ128="***","$$$",IF(AND(AJ128="**",AB128="*"),"$$",IF(AND(OR(AD128="**",AD128="***"),LEN(AQ128)&gt;0),"$$","")))),IF(AND(OR(AD128="**",AD128="***"),LEN(AQ128)&gt;0),"$$","")),IF(AND(T128&lt;2,AQ128="#"),"#",""))</f>
        <v/>
      </c>
      <c r="AV128" s="48" t="str">
        <f>IF(LEN(AN128)&gt;0,IF(AG128="**","$$",IF(AG128="***","$$$",IF(AD128="***",IF(OR(AB128="***",LEN(AQ128)&gt;0),"$$$",""),""))),"")</f>
        <v/>
      </c>
      <c r="AW128" s="26" t="s">
        <v>78</v>
      </c>
      <c r="AX128" s="51">
        <v>40</v>
      </c>
      <c r="AY128" s="65">
        <v>1049</v>
      </c>
      <c r="AZ128" s="24" t="s">
        <v>546</v>
      </c>
      <c r="BA128" s="29">
        <v>81.316222726502303</v>
      </c>
      <c r="BB128" s="53">
        <v>85.910889393168901</v>
      </c>
      <c r="BC128" s="54" t="s">
        <v>1993</v>
      </c>
      <c r="BD128" s="29">
        <v>1</v>
      </c>
      <c r="BE128" s="55"/>
      <c r="BF128" s="55"/>
      <c r="BG128" s="55"/>
      <c r="BH128" s="55"/>
      <c r="BI128" s="187"/>
      <c r="BJ128" s="17"/>
      <c r="BK128" s="17"/>
      <c r="BL128" s="17"/>
      <c r="BM128" s="17"/>
      <c r="BN128" s="17"/>
      <c r="BO128" s="17"/>
      <c r="BP128" s="29">
        <v>127</v>
      </c>
      <c r="BQ128" s="29">
        <v>1</v>
      </c>
      <c r="BR128" s="56">
        <v>91.25</v>
      </c>
      <c r="BS128" s="76" t="s">
        <v>108</v>
      </c>
      <c r="BT128" s="26"/>
      <c r="BU128" s="26"/>
      <c r="BV128" s="49" t="str">
        <f>IF(AND(BD128&gt;2,OR(ISNUMBER(SEARCH("P",AA128)),ISNUMBER(SEARCH("EP",AA128)),ISNUMBER(SEARCH("E",AA128)))),"WP@",IF(BD128&gt;2,"W@",IF(OR(ISNUMBER(SEARCH("P",AA128)),ISNUMBER(SEARCH("EP",AA128)),ISNUMBER(SEARCH("E",AA128))),"P@","@")))</f>
        <v>@</v>
      </c>
      <c r="BW128" s="26"/>
      <c r="BX128" s="17"/>
      <c r="BY128" s="17"/>
      <c r="BZ128" s="49" t="str">
        <f>IF(AND(S128&gt;=3,AND(OR(AND(I128&lt;=7,I128-K128&gt;=3),AND(K128&lt;=7,K128-M128&gt;=3)),N128&lt;=4)),6,IF(S128&gt;=3,"3T",IF(AND(OR(AND(I128&lt;=7,I128-K128&gt;=3),AND(K128&lt;=7,K128-M128&gt;=3)),N128&lt;=4),"3P","")))</f>
        <v/>
      </c>
    </row>
    <row r="129" spans="1:78" ht="18.95" customHeight="1" x14ac:dyDescent="0.25">
      <c r="A129" s="162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7"/>
      <c r="BZ129" s="49"/>
    </row>
    <row r="130" spans="1:78" ht="46.5" x14ac:dyDescent="0.25">
      <c r="A130" s="26" t="s">
        <v>1992</v>
      </c>
      <c r="B130" s="26" t="s">
        <v>939</v>
      </c>
      <c r="C130" s="27" t="s">
        <v>90</v>
      </c>
      <c r="D130" s="28"/>
      <c r="E130" s="28"/>
      <c r="F130" s="29">
        <v>1200</v>
      </c>
      <c r="G130" s="30">
        <v>9</v>
      </c>
      <c r="H130" s="31" t="s">
        <v>6</v>
      </c>
      <c r="I130" s="59">
        <v>11</v>
      </c>
      <c r="J130" s="33">
        <v>6</v>
      </c>
      <c r="K130" s="59">
        <v>13</v>
      </c>
      <c r="L130" s="33">
        <v>7</v>
      </c>
      <c r="M130" s="59">
        <v>8</v>
      </c>
      <c r="N130" s="33">
        <v>4</v>
      </c>
      <c r="O130" s="29">
        <v>-2.44999999999999</v>
      </c>
      <c r="P130" s="29">
        <v>-0.12222222222221001</v>
      </c>
      <c r="Q130" s="35">
        <v>92.885589653113001</v>
      </c>
      <c r="R130" s="35">
        <v>-0.30720517344356302</v>
      </c>
      <c r="S130" s="37">
        <v>-1</v>
      </c>
      <c r="T130" s="38">
        <v>2.75</v>
      </c>
      <c r="U130" s="29">
        <v>2.5499999999999901</v>
      </c>
      <c r="V130" s="29">
        <v>4.6999999999999904</v>
      </c>
      <c r="W130" s="39"/>
      <c r="X130" s="62">
        <v>52</v>
      </c>
      <c r="Y130" s="29">
        <v>129</v>
      </c>
      <c r="Z130" s="87">
        <v>49</v>
      </c>
      <c r="AA130" s="26" t="s">
        <v>57</v>
      </c>
      <c r="AB130" s="41" t="s">
        <v>58</v>
      </c>
      <c r="AC130" s="42" t="str">
        <f>"" &amp; IF(AND(S130&lt;=-1.5,NOT(ISBLANK(AQ130))),"Z","")</f>
        <v/>
      </c>
      <c r="AD130" s="48" t="str">
        <f>IF(AND(ISNUMBER(BD130),VALUE(BD130)&gt;=3,VALUE(T130)&gt;=-0.5),IF(AND(VALUE(Q130)&gt;=94,VALUE(Q130)&lt;444), IF(VALUE(P130)&gt;=2,"***","**"),"*"),"")</f>
        <v/>
      </c>
      <c r="AE130" s="48" t="str">
        <f>IF(AND(BD130&gt;2,OR(ISNUMBER(SEARCH("P",AA130)),ISNUMBER(SEARCH("EP",AA130)),ISNUMBER(SEARCH("E",AA130)))),"WP@",IF(BD130&gt;2,"W@",IF(OR(ISNUMBER(SEARCH("P",AA130)),ISNUMBER(SEARCH("EP",AA130)),ISNUMBER(SEARCH("E",AA130))),"P@","@")))</f>
        <v>@</v>
      </c>
      <c r="AF130" s="45"/>
      <c r="AG130" s="46" t="str">
        <f>IF(OR(F130&lt;1401,F130&gt;=1600),IF(AND(OR(AB130="*",AB130="***",AB130="E*",AB130="E***"),P130&gt;=2,T130&gt;-2.1),IF(AND(ISNUMBER(BD130),VALUE(BD130)&gt;2),"**","*"),""),"")</f>
        <v/>
      </c>
      <c r="AH130" s="30">
        <v>9</v>
      </c>
      <c r="AI130" s="62">
        <v>52</v>
      </c>
      <c r="AJ130" s="48" t="str">
        <f>IF(AND(S130&gt;=2,T130&gt;=0),IF(AND(ISNUMBER(BD130),VALUE(BD130)&gt;=3),IF(LEN(AQ130)&gt;0,"***","**"),"*"),"")</f>
        <v/>
      </c>
      <c r="AK130" s="42" t="str">
        <f>IF(AND(S130&gt;=3,AND(OR(AND(I130&lt;=7,I130-K130&gt;=3),AND(K130&lt;=7,K130-M130&gt;=3)),N130&lt;=4)),6,IF(S130&gt;=3,"3T",IF(AND(OR(AND(I130&lt;=7,I130-K130&gt;=3),AND(K130&lt;=7,K130-M130&gt;=3)),N130&lt;=4),"3P","")))</f>
        <v/>
      </c>
      <c r="AL130" s="63" t="str">
        <f>IF(OR(K130-M130&gt;=5,T130&gt;4.9,AND(K130-M130&gt;=1,T130&gt;5)),IF(P130&lt;-3,"***",IF(P130&lt;0,"**","*")),"")</f>
        <v>**</v>
      </c>
      <c r="AM130" s="62">
        <v>52</v>
      </c>
      <c r="AN130" s="49" t="str">
        <f>IF(AND(OR(M130=1,M130=2,M130=3,M130=4),Q130&gt;=97.5),"G",IF(OR(AND(N130&lt;=3,M130&lt;8,T130&gt;-1.6,Q130&gt;=95,Q130&lt;300),AND(OR(M130=1,M130=2,M130=3),Q130&lt;97.5)),"GR",""))</f>
        <v/>
      </c>
      <c r="AO130" s="29">
        <v>2</v>
      </c>
      <c r="AP130" s="28"/>
      <c r="AQ130" s="28"/>
      <c r="AR130" s="28"/>
      <c r="AS130" s="28" t="s">
        <v>168</v>
      </c>
      <c r="AT130" s="50" t="str">
        <f>IF(LEN(AN130)&gt;0,IF(AL130="**","$",IF(AL130="***",IF(LEN(AQ130)&gt;0,"$$$","$$"), "")), "")</f>
        <v/>
      </c>
      <c r="AU130" s="48" t="str">
        <f>CONCATENATE(IF(LEN(AN130)&gt;0,IF(AND(AD130="**",AB130="*"),IF(LEN(AQ130)&gt;0,"$$$","$$"),IF(AJ130="***","$$$",IF(AND(AJ130="**",AB130="*"),"$$",IF(AND(OR(AD130="**",AD130="***"),LEN(AQ130)&gt;0),"$$","")))),IF(AND(OR(AD130="**",AD130="***"),LEN(AQ130)&gt;0),"$$","")),IF(AND(T130&lt;2,AQ130="#"),"#",""))</f>
        <v/>
      </c>
      <c r="AV130" s="48" t="str">
        <f>IF(LEN(AN130)&gt;0,IF(AG130="**","$$",IF(AG130="***","$$$",IF(AD130="***",IF(OR(AB130="***",LEN(AQ130)&gt;0),"$$$",""),""))),"")</f>
        <v/>
      </c>
      <c r="AW130" s="26" t="s">
        <v>6</v>
      </c>
      <c r="AX130" s="64">
        <v>108</v>
      </c>
      <c r="AY130" s="65">
        <v>1017</v>
      </c>
      <c r="AZ130" s="24" t="s">
        <v>475</v>
      </c>
      <c r="BA130" s="29">
        <v>83.385589653112902</v>
      </c>
      <c r="BB130" s="53">
        <v>89.056922986446196</v>
      </c>
      <c r="BC130" s="54" t="s">
        <v>1994</v>
      </c>
      <c r="BD130" s="29">
        <v>1</v>
      </c>
      <c r="BE130" s="55"/>
      <c r="BF130" s="55"/>
      <c r="BG130" s="55"/>
      <c r="BH130" s="55"/>
      <c r="BI130" s="189" t="s">
        <v>1995</v>
      </c>
      <c r="BJ130" s="69" t="s">
        <v>1996</v>
      </c>
      <c r="BK130" s="69" t="s">
        <v>654</v>
      </c>
      <c r="BL130" s="68" t="s">
        <v>1997</v>
      </c>
      <c r="BM130" s="69" t="s">
        <v>1998</v>
      </c>
      <c r="BN130" s="69" t="s">
        <v>1281</v>
      </c>
      <c r="BO130" s="17"/>
      <c r="BP130" s="29">
        <v>129</v>
      </c>
      <c r="BQ130" s="29">
        <v>2</v>
      </c>
      <c r="BR130" s="56">
        <v>91.9</v>
      </c>
      <c r="BS130" s="57" t="s">
        <v>75</v>
      </c>
      <c r="BT130" s="26"/>
      <c r="BU130" s="26"/>
      <c r="BV130" s="49" t="str">
        <f>IF(AND(BD130&gt;2,OR(ISNUMBER(SEARCH("P",AA130)),ISNUMBER(SEARCH("EP",AA130)),ISNUMBER(SEARCH("E",AA130)))),"WP@",IF(BD130&gt;2,"W@",IF(OR(ISNUMBER(SEARCH("P",AA130)),ISNUMBER(SEARCH("EP",AA130)),ISNUMBER(SEARCH("E",AA130))),"P@","@")))</f>
        <v>@</v>
      </c>
      <c r="BW130" s="26"/>
      <c r="BX130" s="17"/>
      <c r="BY130" s="17"/>
      <c r="BZ130" s="49" t="str">
        <f>IF(AND(S130&gt;=3,AND(OR(AND(I130&lt;=7,I130-K130&gt;=3),AND(K130&lt;=7,K130-M130&gt;=3)),N130&lt;=4)),6,IF(S130&gt;=3,"3T",IF(AND(OR(AND(I130&lt;=7,I130-K130&gt;=3),AND(K130&lt;=7,K130-M130&gt;=3)),N130&lt;=4),"3P","")))</f>
        <v/>
      </c>
    </row>
    <row r="131" spans="1:78" ht="29.1" customHeight="1" x14ac:dyDescent="0.25">
      <c r="A131" s="162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55"/>
      <c r="BJ131" s="155"/>
      <c r="BK131" s="155"/>
      <c r="BL131" s="155"/>
      <c r="BM131" s="155"/>
      <c r="BN131" s="155"/>
      <c r="BO131" s="155"/>
      <c r="BP131" s="155"/>
      <c r="BQ131" s="155"/>
      <c r="BR131" s="155"/>
      <c r="BS131" s="155"/>
      <c r="BT131" s="155"/>
      <c r="BU131" s="155"/>
      <c r="BV131" s="155"/>
      <c r="BW131" s="155"/>
      <c r="BX131" s="155"/>
      <c r="BY131" s="17"/>
      <c r="BZ131" s="49"/>
    </row>
    <row r="132" spans="1:78" ht="46.5" x14ac:dyDescent="0.25">
      <c r="A132" s="26" t="s">
        <v>1992</v>
      </c>
      <c r="B132" s="26" t="s">
        <v>907</v>
      </c>
      <c r="C132" s="27" t="s">
        <v>63</v>
      </c>
      <c r="D132" s="28" t="s">
        <v>166</v>
      </c>
      <c r="E132" s="28"/>
      <c r="F132" s="29">
        <v>1200</v>
      </c>
      <c r="G132" s="30">
        <v>2</v>
      </c>
      <c r="H132" s="31" t="s">
        <v>221</v>
      </c>
      <c r="I132" s="32">
        <v>7</v>
      </c>
      <c r="J132" s="33">
        <v>5</v>
      </c>
      <c r="K132" s="32">
        <v>6</v>
      </c>
      <c r="L132" s="33">
        <v>4</v>
      </c>
      <c r="M132" s="32">
        <v>10</v>
      </c>
      <c r="N132" s="33">
        <v>7</v>
      </c>
      <c r="O132" s="29">
        <v>-0.54999999999999705</v>
      </c>
      <c r="P132" s="60">
        <v>-3.9111111111110799</v>
      </c>
      <c r="Q132" s="35">
        <v>82.948030562692495</v>
      </c>
      <c r="R132" s="35">
        <v>-2.97598471865378</v>
      </c>
      <c r="S132" s="37">
        <v>1</v>
      </c>
      <c r="T132" s="61">
        <v>-3.25</v>
      </c>
      <c r="U132" s="29">
        <v>4.3499999999999899</v>
      </c>
      <c r="V132" s="60">
        <v>1.8</v>
      </c>
      <c r="W132" s="39" t="s">
        <v>79</v>
      </c>
      <c r="X132" s="40">
        <v>49</v>
      </c>
      <c r="Y132" s="29">
        <v>124</v>
      </c>
      <c r="Z132" s="87">
        <v>98</v>
      </c>
      <c r="AA132" s="26" t="s">
        <v>192</v>
      </c>
      <c r="AB132" s="41" t="s">
        <v>58</v>
      </c>
      <c r="AC132" s="42" t="str">
        <f>"" &amp; IF(AND(S132&lt;=-1.5,NOT(ISBLANK(AQ132))),"Z","")</f>
        <v/>
      </c>
      <c r="AD132" s="43" t="str">
        <f t="shared" ref="AD132:AD138" si="9">IF(AND(ISNUMBER(BD132),VALUE(BD132)&gt;=3,VALUE(T132)&gt;=-0.5),IF(AND(VALUE(Q132)&gt;=94,VALUE(Q132)&lt;444), IF(VALUE(P132)&gt;=2,"***","**"),"*"),"")</f>
        <v/>
      </c>
      <c r="AE132" s="44"/>
      <c r="AF132" s="45"/>
      <c r="AG132" s="63" t="str">
        <f t="shared" ref="AG132:AG138" si="10">IF(OR(F132&lt;1401,F132&gt;=1600),IF(AND(OR(AB132="*",AB132="***",AB132="E*",AB132="E***"),P132&gt;=2,T132&gt;-2.1),IF(AND(ISNUMBER(BD132),VALUE(BD132)&gt;2),"**","*"),""),"")</f>
        <v/>
      </c>
      <c r="AH132" s="30">
        <v>2</v>
      </c>
      <c r="AI132" s="47">
        <v>49</v>
      </c>
      <c r="AJ132" s="48" t="str">
        <f t="shared" ref="AJ132:AJ138" si="11">IF(AND(S132&gt;=2,T132&gt;=0),IF(AND(ISNUMBER(BD132),VALUE(BD132)&gt;=3),IF(LEN(AQ132)&gt;0,"***","**"),"*"),"")</f>
        <v/>
      </c>
      <c r="AK132" s="42" t="str">
        <f t="shared" ref="AK132:AK138" si="12">IF(AND(S132&gt;=3,AND(OR(AND(I132&lt;=7,I132-K132&gt;=3),AND(K132&lt;=7,K132-M132&gt;=3)),N132&lt;=4)),6,IF(S132&gt;=3,"3T",IF(AND(OR(AND(I132&lt;=7,I132-K132&gt;=3),AND(K132&lt;=7,K132-M132&gt;=3)),N132&lt;=4),"3P","")))</f>
        <v/>
      </c>
      <c r="AL132" s="46" t="str">
        <f t="shared" ref="AL132:AL138" si="13">IF(OR(K132-M132&gt;=5,T132&gt;4.9,AND(K132-M132&gt;=1,T132&gt;5)),IF(P132&lt;-3,"***",IF(P132&lt;0,"**","*")),"")</f>
        <v/>
      </c>
      <c r="AM132" s="40">
        <v>49</v>
      </c>
      <c r="AN132" s="49" t="str">
        <f>CONCATENATE(IF(AND(OR(M132=1,M132=2,M132=3,M132=4),Q132&gt;=97.5),"G",IF(OR(AND(N132&lt;=3,M132&lt;8,T132&gt;-1.6,Q132&gt;=95,Q132&lt;300),AND(OR(M132=1,M132=2,M132=3),Q132&lt;97.5)),"GR","")),"*")</f>
        <v>*</v>
      </c>
      <c r="AO132" s="82">
        <v>1</v>
      </c>
      <c r="AP132" s="28"/>
      <c r="AQ132" s="28"/>
      <c r="AR132" s="28"/>
      <c r="AS132" s="28" t="s">
        <v>66</v>
      </c>
      <c r="AT132" s="50" t="str">
        <f t="shared" ref="AT132:AT138" si="14">IF(LEN(AN132)&gt;0,IF(AL132="**","$",IF(AL132="***",IF(LEN(AQ132)&gt;0,"$$$","$$"), "")), "")</f>
        <v/>
      </c>
      <c r="AU132" s="48" t="str">
        <f t="shared" ref="AU132:AU138" si="15">CONCATENATE(IF(LEN(AN132)&gt;0,IF(AND(AD132="**",AB132="*"),IF(LEN(AQ132)&gt;0,"$$$","$$"),IF(AJ132="***","$$$",IF(AND(AJ132="**",AB132="*"),"$$",IF(AND(OR(AD132="**",AD132="***"),LEN(AQ132)&gt;0),"$$","")))),IF(AND(OR(AD132="**",AD132="***"),LEN(AQ132)&gt;0),"$$","")),IF(AND(T132&lt;2,AQ132="#"),"#",""))</f>
        <v/>
      </c>
      <c r="AV132" s="48" t="str">
        <f t="shared" ref="AV132:AV138" si="16">IF(LEN(AN132)&gt;0,IF(AG132="**","$$",IF(AG132="***","$$$",IF(AD132="***",IF(OR(AB132="***",LEN(AQ132)&gt;0),"$$$",""),""))),"")</f>
        <v/>
      </c>
      <c r="AW132" s="26" t="s">
        <v>221</v>
      </c>
      <c r="AX132" s="74">
        <v>22</v>
      </c>
      <c r="AY132" s="52">
        <v>1019</v>
      </c>
      <c r="AZ132" s="24" t="s">
        <v>475</v>
      </c>
      <c r="BA132" s="29">
        <v>72.048030562692404</v>
      </c>
      <c r="BB132" s="53">
        <v>76.781363896025795</v>
      </c>
      <c r="BC132" s="54" t="s">
        <v>1999</v>
      </c>
      <c r="BD132" s="29">
        <v>1</v>
      </c>
      <c r="BE132" s="55"/>
      <c r="BF132" s="55"/>
      <c r="BG132" s="55"/>
      <c r="BH132" s="55"/>
      <c r="BI132" s="189" t="s">
        <v>1244</v>
      </c>
      <c r="BJ132" s="69" t="s">
        <v>140</v>
      </c>
      <c r="BK132" s="69" t="s">
        <v>587</v>
      </c>
      <c r="BL132" s="68" t="s">
        <v>1245</v>
      </c>
      <c r="BM132" s="68" t="s">
        <v>334</v>
      </c>
      <c r="BN132" s="69" t="s">
        <v>526</v>
      </c>
      <c r="BO132" s="17"/>
      <c r="BP132" s="29">
        <v>124</v>
      </c>
      <c r="BQ132" s="82">
        <v>1</v>
      </c>
      <c r="BR132" s="56">
        <v>94.2</v>
      </c>
      <c r="BS132" s="57" t="s">
        <v>631</v>
      </c>
      <c r="BT132" s="26" t="s">
        <v>166</v>
      </c>
      <c r="BU132" s="26"/>
      <c r="BV132" s="26"/>
      <c r="BW132" s="26" t="s">
        <v>79</v>
      </c>
      <c r="BX132" s="17"/>
      <c r="BY132" s="17"/>
      <c r="BZ132" s="49" t="str">
        <f t="shared" ref="BZ132:BZ138" si="17">IF(AND(S132&gt;=3,AND(OR(AND(I132&lt;=7,I132-K132&gt;=3),AND(K132&lt;=7,K132-M132&gt;=3)),N132&lt;=4)),6,IF(S132&gt;=3,"3T",IF(AND(OR(AND(I132&lt;=7,I132-K132&gt;=3),AND(K132&lt;=7,K132-M132&gt;=3)),N132&lt;=4),"3P","")))</f>
        <v/>
      </c>
    </row>
    <row r="133" spans="1:78" ht="46.5" x14ac:dyDescent="0.25">
      <c r="A133" s="26" t="s">
        <v>1992</v>
      </c>
      <c r="B133" s="26" t="s">
        <v>236</v>
      </c>
      <c r="C133" s="27" t="s">
        <v>63</v>
      </c>
      <c r="D133" s="28"/>
      <c r="E133" s="28"/>
      <c r="F133" s="29">
        <v>1400</v>
      </c>
      <c r="G133" s="30">
        <v>1</v>
      </c>
      <c r="H133" s="31" t="s">
        <v>78</v>
      </c>
      <c r="I133" s="32">
        <v>7</v>
      </c>
      <c r="J133" s="33">
        <v>6</v>
      </c>
      <c r="K133" s="32">
        <v>7</v>
      </c>
      <c r="L133" s="33">
        <v>3</v>
      </c>
      <c r="M133" s="32">
        <v>5</v>
      </c>
      <c r="N133" s="33">
        <v>4</v>
      </c>
      <c r="O133" s="29">
        <v>2.0500000000000198</v>
      </c>
      <c r="P133" s="34">
        <v>0.72857142857146096</v>
      </c>
      <c r="Q133" s="35">
        <v>97.954537230890395</v>
      </c>
      <c r="R133" s="36">
        <v>1.72726861544518</v>
      </c>
      <c r="S133" s="37">
        <v>3</v>
      </c>
      <c r="T133" s="61">
        <v>-0.75</v>
      </c>
      <c r="U133" s="29">
        <v>2.19999999999999</v>
      </c>
      <c r="V133" s="29">
        <v>1.6499999999999899</v>
      </c>
      <c r="W133" s="39"/>
      <c r="X133" s="40">
        <v>49</v>
      </c>
      <c r="Y133" s="29">
        <v>125</v>
      </c>
      <c r="Z133" s="29">
        <v>28</v>
      </c>
      <c r="AA133" s="26" t="s">
        <v>192</v>
      </c>
      <c r="AB133" s="41" t="s">
        <v>58</v>
      </c>
      <c r="AC133" s="42" t="str">
        <f>"i" &amp; IF(AND(S133&lt;=-1.5,NOT(ISBLANK(AQ133))),"Z","")</f>
        <v>i</v>
      </c>
      <c r="AD133" s="43" t="str">
        <f t="shared" si="9"/>
        <v/>
      </c>
      <c r="AE133" s="44"/>
      <c r="AF133" s="45"/>
      <c r="AG133" s="63" t="str">
        <f t="shared" si="10"/>
        <v/>
      </c>
      <c r="AH133" s="30">
        <v>1</v>
      </c>
      <c r="AI133" s="47">
        <v>49</v>
      </c>
      <c r="AJ133" s="48" t="str">
        <f t="shared" si="11"/>
        <v/>
      </c>
      <c r="AK133" s="42" t="str">
        <f t="shared" si="12"/>
        <v>3T</v>
      </c>
      <c r="AL133" s="46" t="str">
        <f t="shared" si="13"/>
        <v/>
      </c>
      <c r="AM133" s="40">
        <v>49</v>
      </c>
      <c r="AN133" s="49" t="str">
        <f>CONCATENATE(IF(AND(OR(M133=1,M133=2,M133=3,M133=4),Q133&gt;=97.5),"G",IF(OR(AND(N133&lt;=3,M133&lt;8,T133&gt;-1.6,Q133&gt;=95,Q133&lt;300),AND(OR(M133=1,M133=2,M133=3),Q133&lt;97.5)),"GR","")),"*")</f>
        <v>*</v>
      </c>
      <c r="AO133" s="29">
        <v>0</v>
      </c>
      <c r="AP133" s="28"/>
      <c r="AQ133" s="28"/>
      <c r="AR133" s="28"/>
      <c r="AS133" s="28"/>
      <c r="AT133" s="50" t="str">
        <f t="shared" si="14"/>
        <v/>
      </c>
      <c r="AU133" s="48" t="str">
        <f t="shared" si="15"/>
        <v/>
      </c>
      <c r="AV133" s="48" t="str">
        <f t="shared" si="16"/>
        <v/>
      </c>
      <c r="AW133" s="26" t="s">
        <v>78</v>
      </c>
      <c r="AX133" s="51">
        <v>24</v>
      </c>
      <c r="AY133" s="52">
        <v>1018</v>
      </c>
      <c r="AZ133" s="24" t="s">
        <v>475</v>
      </c>
      <c r="BA133" s="29">
        <v>89.454537230890395</v>
      </c>
      <c r="BB133" s="53">
        <v>91.683203897556993</v>
      </c>
      <c r="BC133" s="54" t="s">
        <v>128</v>
      </c>
      <c r="BD133" s="29">
        <v>1</v>
      </c>
      <c r="BE133" s="55"/>
      <c r="BF133" s="55"/>
      <c r="BG133" s="55"/>
      <c r="BH133" s="55"/>
      <c r="BI133" s="188" t="s">
        <v>2000</v>
      </c>
      <c r="BJ133" s="69" t="s">
        <v>372</v>
      </c>
      <c r="BK133" s="68" t="s">
        <v>74</v>
      </c>
      <c r="BL133" s="69" t="s">
        <v>1077</v>
      </c>
      <c r="BM133" s="68" t="s">
        <v>1890</v>
      </c>
      <c r="BN133" s="68"/>
      <c r="BO133" s="17"/>
      <c r="BP133" s="29">
        <v>125</v>
      </c>
      <c r="BQ133" s="29">
        <v>0</v>
      </c>
      <c r="BR133" s="56">
        <v>98.2</v>
      </c>
      <c r="BS133" s="57" t="s">
        <v>126</v>
      </c>
      <c r="BT133" s="26"/>
      <c r="BU133" s="26"/>
      <c r="BV133" s="26"/>
      <c r="BW133" s="26"/>
      <c r="BX133" s="17"/>
      <c r="BY133" s="17"/>
      <c r="BZ133" s="49" t="str">
        <f t="shared" si="17"/>
        <v>3T</v>
      </c>
    </row>
    <row r="134" spans="1:78" ht="46.5" x14ac:dyDescent="0.25">
      <c r="A134" s="26" t="s">
        <v>1992</v>
      </c>
      <c r="B134" s="26" t="s">
        <v>373</v>
      </c>
      <c r="C134" s="27" t="s">
        <v>417</v>
      </c>
      <c r="D134" s="28"/>
      <c r="E134" s="28"/>
      <c r="F134" s="29">
        <v>1400</v>
      </c>
      <c r="G134" s="30">
        <v>5</v>
      </c>
      <c r="H134" s="31" t="s">
        <v>78</v>
      </c>
      <c r="I134" s="32">
        <v>10</v>
      </c>
      <c r="J134" s="33">
        <v>5</v>
      </c>
      <c r="K134" s="32">
        <v>8</v>
      </c>
      <c r="L134" s="33">
        <v>4</v>
      </c>
      <c r="M134" s="32">
        <v>3</v>
      </c>
      <c r="N134" s="33">
        <v>1</v>
      </c>
      <c r="O134" s="29">
        <v>-1.2000000000000099</v>
      </c>
      <c r="P134" s="29">
        <v>-0.15000000000000099</v>
      </c>
      <c r="Q134" s="35">
        <v>95.433364449563399</v>
      </c>
      <c r="R134" s="35">
        <v>-1.73331777521831</v>
      </c>
      <c r="S134" s="37">
        <v>2</v>
      </c>
      <c r="T134" s="38">
        <v>2.75</v>
      </c>
      <c r="U134" s="29">
        <v>-0.85000000000000897</v>
      </c>
      <c r="V134" s="29">
        <v>1.3999999999999899</v>
      </c>
      <c r="W134" s="39"/>
      <c r="X134" s="83">
        <v>47</v>
      </c>
      <c r="Y134" s="72">
        <v>122</v>
      </c>
      <c r="Z134" s="29">
        <v>28</v>
      </c>
      <c r="AA134" s="26" t="s">
        <v>57</v>
      </c>
      <c r="AB134" s="41" t="s">
        <v>58</v>
      </c>
      <c r="AC134" s="42" t="str">
        <f>"" &amp; IF(AND(S134&lt;=-1.5,NOT(ISBLANK(AQ134))),"Z","")</f>
        <v/>
      </c>
      <c r="AD134" s="43" t="str">
        <f t="shared" si="9"/>
        <v/>
      </c>
      <c r="AE134" s="48" t="str">
        <f>IF(AND(BD134&gt;2,OR(ISNUMBER(SEARCH("P",AA134)),ISNUMBER(SEARCH("EP",AA134)),ISNUMBER(SEARCH("E",AA134)))),"WP@",IF(BD134&gt;2,"W@",IF(OR(ISNUMBER(SEARCH("P",AA134)),ISNUMBER(SEARCH("EP",AA134)),ISNUMBER(SEARCH("E",AA134))),"P@","@")))</f>
        <v>@</v>
      </c>
      <c r="AF134" s="45" t="s">
        <v>102</v>
      </c>
      <c r="AG134" s="46" t="str">
        <f t="shared" si="10"/>
        <v/>
      </c>
      <c r="AH134" s="30">
        <v>5</v>
      </c>
      <c r="AI134" s="84">
        <v>47</v>
      </c>
      <c r="AJ134" s="48" t="str">
        <f t="shared" si="11"/>
        <v>*</v>
      </c>
      <c r="AK134" s="42" t="str">
        <f t="shared" si="12"/>
        <v/>
      </c>
      <c r="AL134" s="46" t="str">
        <f t="shared" si="13"/>
        <v>**</v>
      </c>
      <c r="AM134" s="83">
        <v>47</v>
      </c>
      <c r="AN134" s="73" t="str">
        <f>IF(AND(OR(M134=1,M134=2,M134=3,M134=4),Q134&gt;=97.5),"G",IF(OR(AND(N134&lt;=3,M134&lt;8,T134&gt;-1.6,Q134&gt;=95,Q134&lt;300),AND(OR(M134=1,M134=2,M134=3),Q134&lt;97.5)),"GR",""))</f>
        <v>GR</v>
      </c>
      <c r="AO134" s="29">
        <v>0</v>
      </c>
      <c r="AP134" s="28"/>
      <c r="AQ134" s="28"/>
      <c r="AR134" s="28"/>
      <c r="AS134" s="28"/>
      <c r="AT134" s="50" t="str">
        <f t="shared" si="14"/>
        <v>$</v>
      </c>
      <c r="AU134" s="48" t="str">
        <f t="shared" si="15"/>
        <v/>
      </c>
      <c r="AV134" s="48" t="str">
        <f t="shared" si="16"/>
        <v/>
      </c>
      <c r="AW134" s="26" t="s">
        <v>78</v>
      </c>
      <c r="AX134" s="64">
        <v>69</v>
      </c>
      <c r="AY134" s="79">
        <v>1024</v>
      </c>
      <c r="AZ134" s="24" t="s">
        <v>475</v>
      </c>
      <c r="BA134" s="29">
        <v>88.033364449563393</v>
      </c>
      <c r="BB134" s="98">
        <v>88.044031116230002</v>
      </c>
      <c r="BC134" s="54" t="s">
        <v>2001</v>
      </c>
      <c r="BD134" s="29">
        <v>1</v>
      </c>
      <c r="BE134" s="55"/>
      <c r="BF134" s="55"/>
      <c r="BG134" s="55"/>
      <c r="BH134" s="55"/>
      <c r="BI134" s="189" t="s">
        <v>2002</v>
      </c>
      <c r="BJ134" s="68" t="s">
        <v>615</v>
      </c>
      <c r="BK134" s="69" t="s">
        <v>1219</v>
      </c>
      <c r="BL134" s="69" t="s">
        <v>489</v>
      </c>
      <c r="BM134" s="69" t="s">
        <v>440</v>
      </c>
      <c r="BN134" s="68"/>
      <c r="BO134" s="17"/>
      <c r="BP134" s="29">
        <v>122</v>
      </c>
      <c r="BQ134" s="29">
        <v>0</v>
      </c>
      <c r="BR134" s="56">
        <v>95.55</v>
      </c>
      <c r="BS134" s="76" t="s">
        <v>432</v>
      </c>
      <c r="BT134" s="26"/>
      <c r="BU134" s="26"/>
      <c r="BV134" s="49" t="str">
        <f>IF(AND(BD134&gt;2,OR(ISNUMBER(SEARCH("P",AA134)),ISNUMBER(SEARCH("EP",AA134)),ISNUMBER(SEARCH("E",AA134)))),"WP@",IF(BD134&gt;2,"W@",IF(OR(ISNUMBER(SEARCH("P",AA134)),ISNUMBER(SEARCH("EP",AA134)),ISNUMBER(SEARCH("E",AA134))),"P@","@")))</f>
        <v>@</v>
      </c>
      <c r="BW134" s="26"/>
      <c r="BX134" s="17"/>
      <c r="BY134" s="17"/>
      <c r="BZ134" s="49" t="str">
        <f t="shared" si="17"/>
        <v/>
      </c>
    </row>
    <row r="135" spans="1:78" ht="46.5" x14ac:dyDescent="0.25">
      <c r="A135" s="26" t="s">
        <v>1992</v>
      </c>
      <c r="B135" s="26" t="s">
        <v>135</v>
      </c>
      <c r="C135" s="27" t="s">
        <v>417</v>
      </c>
      <c r="D135" s="28"/>
      <c r="E135" s="28"/>
      <c r="F135" s="29">
        <v>1400</v>
      </c>
      <c r="G135" s="30">
        <v>12</v>
      </c>
      <c r="H135" s="31" t="s">
        <v>6</v>
      </c>
      <c r="I135" s="59">
        <v>13</v>
      </c>
      <c r="J135" s="33">
        <v>6</v>
      </c>
      <c r="K135" s="59">
        <v>13</v>
      </c>
      <c r="L135" s="33">
        <v>3</v>
      </c>
      <c r="M135" s="59">
        <v>4</v>
      </c>
      <c r="N135" s="33">
        <v>3</v>
      </c>
      <c r="O135" s="29">
        <v>-1.95</v>
      </c>
      <c r="P135" s="29">
        <v>-4.5250000000000101</v>
      </c>
      <c r="Q135" s="35">
        <v>94.770695331543607</v>
      </c>
      <c r="R135" s="35">
        <v>-0.41465233422819398</v>
      </c>
      <c r="S135" s="37">
        <v>3</v>
      </c>
      <c r="T135" s="38">
        <v>0.5</v>
      </c>
      <c r="U135" s="29">
        <v>4.1499999999999897</v>
      </c>
      <c r="V135" s="29">
        <v>4.55</v>
      </c>
      <c r="W135" s="39"/>
      <c r="X135" s="62">
        <v>47</v>
      </c>
      <c r="Y135" s="29">
        <v>122</v>
      </c>
      <c r="Z135" s="29">
        <v>28</v>
      </c>
      <c r="AA135" s="26" t="s">
        <v>57</v>
      </c>
      <c r="AB135" s="41" t="s">
        <v>58</v>
      </c>
      <c r="AC135" s="42" t="str">
        <f>"" &amp; IF(AND(S135&lt;=-1.5,NOT(ISBLANK(AQ135))),"Z","")</f>
        <v/>
      </c>
      <c r="AD135" s="48" t="str">
        <f t="shared" si="9"/>
        <v/>
      </c>
      <c r="AE135" s="44"/>
      <c r="AF135" s="45"/>
      <c r="AG135" s="46" t="str">
        <f t="shared" si="10"/>
        <v/>
      </c>
      <c r="AH135" s="30">
        <v>12</v>
      </c>
      <c r="AI135" s="62">
        <v>47</v>
      </c>
      <c r="AJ135" s="48" t="str">
        <f t="shared" si="11"/>
        <v>*</v>
      </c>
      <c r="AK135" s="42" t="str">
        <f t="shared" si="12"/>
        <v>3T</v>
      </c>
      <c r="AL135" s="63" t="str">
        <f t="shared" si="13"/>
        <v>***</v>
      </c>
      <c r="AM135" s="62">
        <v>47</v>
      </c>
      <c r="AN135" s="49" t="str">
        <f>IF(AND(OR(M135=1,M135=2,M135=3,M135=4),Q135&gt;=97.5),"G",IF(OR(AND(N135&lt;=3,M135&lt;8,T135&gt;-1.6,Q135&gt;=95,Q135&lt;300),AND(OR(M135=1,M135=2,M135=3),Q135&lt;97.5)),"GR",""))</f>
        <v/>
      </c>
      <c r="AO135" s="29">
        <v>2</v>
      </c>
      <c r="AP135" s="28"/>
      <c r="AQ135" s="28"/>
      <c r="AR135" s="28"/>
      <c r="AS135" s="28" t="s">
        <v>296</v>
      </c>
      <c r="AT135" s="50" t="str">
        <f t="shared" si="14"/>
        <v/>
      </c>
      <c r="AU135" s="48" t="str">
        <f t="shared" si="15"/>
        <v/>
      </c>
      <c r="AV135" s="48" t="str">
        <f t="shared" si="16"/>
        <v/>
      </c>
      <c r="AW135" s="26" t="s">
        <v>6</v>
      </c>
      <c r="AX135" s="74">
        <v>20</v>
      </c>
      <c r="AY135" s="65">
        <v>1025</v>
      </c>
      <c r="AZ135" s="24" t="s">
        <v>475</v>
      </c>
      <c r="BA135" s="29">
        <v>86.670695331543598</v>
      </c>
      <c r="BB135" s="53">
        <v>88.470695331543595</v>
      </c>
      <c r="BC135" s="54" t="s">
        <v>2003</v>
      </c>
      <c r="BD135" s="29">
        <v>2</v>
      </c>
      <c r="BE135" s="55"/>
      <c r="BF135" s="55"/>
      <c r="BG135" s="55"/>
      <c r="BH135" s="55"/>
      <c r="BI135" s="188" t="s">
        <v>2004</v>
      </c>
      <c r="BJ135" s="69" t="s">
        <v>556</v>
      </c>
      <c r="BK135" s="68" t="s">
        <v>1518</v>
      </c>
      <c r="BL135" s="69" t="s">
        <v>655</v>
      </c>
      <c r="BM135" s="68" t="s">
        <v>1610</v>
      </c>
      <c r="BN135" s="68"/>
      <c r="BO135" s="17"/>
      <c r="BP135" s="29">
        <v>122</v>
      </c>
      <c r="BQ135" s="29">
        <v>2</v>
      </c>
      <c r="BR135" s="56">
        <v>93.8</v>
      </c>
      <c r="BS135" s="57" t="s">
        <v>126</v>
      </c>
      <c r="BT135" s="26"/>
      <c r="BU135" s="26"/>
      <c r="BV135" s="26"/>
      <c r="BW135" s="26"/>
      <c r="BX135" s="17"/>
      <c r="BY135" s="17"/>
      <c r="BZ135" s="49" t="str">
        <f t="shared" si="17"/>
        <v>3T</v>
      </c>
    </row>
    <row r="136" spans="1:78" ht="46.5" x14ac:dyDescent="0.25">
      <c r="A136" s="26" t="s">
        <v>1992</v>
      </c>
      <c r="B136" s="26" t="s">
        <v>187</v>
      </c>
      <c r="C136" s="27" t="s">
        <v>56</v>
      </c>
      <c r="D136" s="28"/>
      <c r="E136" s="28"/>
      <c r="F136" s="29">
        <v>1400</v>
      </c>
      <c r="G136" s="30">
        <v>13</v>
      </c>
      <c r="H136" s="31" t="s">
        <v>6</v>
      </c>
      <c r="I136" s="59">
        <v>14</v>
      </c>
      <c r="J136" s="33">
        <v>6</v>
      </c>
      <c r="K136" s="59">
        <v>13</v>
      </c>
      <c r="L136" s="33">
        <v>6</v>
      </c>
      <c r="M136" s="59">
        <v>5</v>
      </c>
      <c r="N136" s="33">
        <v>3</v>
      </c>
      <c r="O136" s="29">
        <v>0.89999999999999902</v>
      </c>
      <c r="P136" s="29">
        <v>-0.53125000000001399</v>
      </c>
      <c r="Q136" s="35">
        <v>96.306650542608594</v>
      </c>
      <c r="R136" s="36">
        <v>0.70332527130432299</v>
      </c>
      <c r="S136" s="37">
        <v>1</v>
      </c>
      <c r="T136" s="38">
        <v>2.25</v>
      </c>
      <c r="U136" s="29">
        <v>1.19999999999999</v>
      </c>
      <c r="V136" s="29">
        <v>3.05</v>
      </c>
      <c r="W136" s="39"/>
      <c r="X136" s="40">
        <v>46</v>
      </c>
      <c r="Y136" s="72">
        <v>123</v>
      </c>
      <c r="Z136" s="29">
        <v>21</v>
      </c>
      <c r="AA136" s="26" t="s">
        <v>57</v>
      </c>
      <c r="AB136" s="41" t="s">
        <v>58</v>
      </c>
      <c r="AC136" s="42" t="str">
        <f>"" &amp; IF(AND(S136&lt;=-1.5,NOT(ISBLANK(AQ136))),"Z","")</f>
        <v/>
      </c>
      <c r="AD136" s="43" t="str">
        <f t="shared" si="9"/>
        <v>**</v>
      </c>
      <c r="AE136" s="48" t="str">
        <f>IF(AND(BD136&gt;2,OR(ISNUMBER(SEARCH("P",AA136)),ISNUMBER(SEARCH("EP",AA136)),ISNUMBER(SEARCH("E",AA136)))),"WP@",IF(BD136&gt;2,"W@",IF(OR(ISNUMBER(SEARCH("P",AA136)),ISNUMBER(SEARCH("EP",AA136)),ISNUMBER(SEARCH("E",AA136))),"P@","@")))</f>
        <v>W@</v>
      </c>
      <c r="AF136" s="45"/>
      <c r="AG136" s="46" t="str">
        <f t="shared" si="10"/>
        <v/>
      </c>
      <c r="AH136" s="30">
        <v>13</v>
      </c>
      <c r="AI136" s="47">
        <v>46</v>
      </c>
      <c r="AJ136" s="48" t="str">
        <f t="shared" si="11"/>
        <v/>
      </c>
      <c r="AK136" s="42" t="str">
        <f t="shared" si="12"/>
        <v/>
      </c>
      <c r="AL136" s="46" t="str">
        <f t="shared" si="13"/>
        <v>**</v>
      </c>
      <c r="AM136" s="40">
        <v>46</v>
      </c>
      <c r="AN136" s="137" t="str">
        <f>IF(AND(OR(M136=1,M136=2,M136=3,M136=4),Q136&gt;=97.5),"G",IF(OR(AND(N136&lt;=3,M136&lt;8,T136&gt;-1.6,Q136&gt;=95,Q136&lt;300),AND(OR(M136=1,M136=2,M136=3),Q136&lt;97.5)),"GR",""))</f>
        <v>GR</v>
      </c>
      <c r="AO136" s="82">
        <v>1</v>
      </c>
      <c r="AP136" s="28" t="s">
        <v>32</v>
      </c>
      <c r="AQ136" s="28"/>
      <c r="AR136" s="28"/>
      <c r="AS136" s="28"/>
      <c r="AT136" s="50" t="str">
        <f t="shared" si="14"/>
        <v>$</v>
      </c>
      <c r="AU136" s="48" t="str">
        <f t="shared" si="15"/>
        <v/>
      </c>
      <c r="AV136" s="48" t="str">
        <f t="shared" si="16"/>
        <v/>
      </c>
      <c r="AW136" s="26" t="s">
        <v>6</v>
      </c>
      <c r="AX136" s="74">
        <v>8</v>
      </c>
      <c r="AY136" s="79">
        <v>1031</v>
      </c>
      <c r="AZ136" s="24" t="s">
        <v>475</v>
      </c>
      <c r="BA136" s="29">
        <v>87.906650542608602</v>
      </c>
      <c r="BB136" s="136">
        <v>88.673317209275297</v>
      </c>
      <c r="BC136" s="54" t="s">
        <v>2005</v>
      </c>
      <c r="BD136" s="29">
        <v>3</v>
      </c>
      <c r="BE136" s="100">
        <v>21.818181818181799</v>
      </c>
      <c r="BF136" s="101">
        <v>45.762711864406803</v>
      </c>
      <c r="BG136" s="102">
        <v>55</v>
      </c>
      <c r="BH136" s="102">
        <v>295</v>
      </c>
      <c r="BI136" s="188" t="s">
        <v>2006</v>
      </c>
      <c r="BJ136" s="69" t="s">
        <v>1509</v>
      </c>
      <c r="BK136" s="68" t="s">
        <v>74</v>
      </c>
      <c r="BL136" s="69" t="s">
        <v>284</v>
      </c>
      <c r="BM136" s="68" t="s">
        <v>2007</v>
      </c>
      <c r="BN136" s="68"/>
      <c r="BO136" s="17"/>
      <c r="BP136" s="29">
        <v>123</v>
      </c>
      <c r="BQ136" s="82">
        <v>1</v>
      </c>
      <c r="BR136" s="56">
        <v>96.65</v>
      </c>
      <c r="BS136" s="57" t="s">
        <v>126</v>
      </c>
      <c r="BT136" s="26"/>
      <c r="BU136" s="26"/>
      <c r="BV136" s="49" t="str">
        <f>IF(AND(BD136&gt;2,OR(ISNUMBER(SEARCH("P",AA136)),ISNUMBER(SEARCH("EP",AA136)),ISNUMBER(SEARCH("E",AA136)))),"WP@",IF(BD136&gt;2,"W@",IF(OR(ISNUMBER(SEARCH("P",AA136)),ISNUMBER(SEARCH("EP",AA136)),ISNUMBER(SEARCH("E",AA136))),"P@","@")))</f>
        <v>W@</v>
      </c>
      <c r="BW136" s="26"/>
      <c r="BX136" s="17"/>
      <c r="BY136" s="17"/>
      <c r="BZ136" s="49" t="str">
        <f t="shared" si="17"/>
        <v/>
      </c>
    </row>
    <row r="137" spans="1:78" ht="46.5" x14ac:dyDescent="0.25">
      <c r="A137" s="26" t="s">
        <v>1992</v>
      </c>
      <c r="B137" s="26" t="s">
        <v>191</v>
      </c>
      <c r="C137" s="27" t="s">
        <v>63</v>
      </c>
      <c r="D137" s="28"/>
      <c r="E137" s="28"/>
      <c r="F137" s="58">
        <v>1600</v>
      </c>
      <c r="G137" s="80">
        <v>9</v>
      </c>
      <c r="H137" s="31" t="s">
        <v>6</v>
      </c>
      <c r="I137" s="59">
        <v>12</v>
      </c>
      <c r="J137" s="33">
        <v>5</v>
      </c>
      <c r="K137" s="59">
        <v>12</v>
      </c>
      <c r="L137" s="33">
        <v>5</v>
      </c>
      <c r="M137" s="59">
        <v>2</v>
      </c>
      <c r="N137" s="33">
        <v>1</v>
      </c>
      <c r="O137" s="29">
        <v>3.95</v>
      </c>
      <c r="P137" s="29">
        <v>0</v>
      </c>
      <c r="Q137" s="35">
        <v>444</v>
      </c>
      <c r="R137" s="35">
        <v>172</v>
      </c>
      <c r="S137" s="37">
        <v>0</v>
      </c>
      <c r="T137" s="38">
        <v>3.75</v>
      </c>
      <c r="U137" s="29">
        <v>-2.85</v>
      </c>
      <c r="V137" s="29">
        <v>0.250000000000004</v>
      </c>
      <c r="W137" s="39"/>
      <c r="X137" s="40">
        <v>44</v>
      </c>
      <c r="Y137" s="72">
        <v>120</v>
      </c>
      <c r="Z137" s="29">
        <v>28</v>
      </c>
      <c r="AA137" s="26" t="s">
        <v>57</v>
      </c>
      <c r="AB137" s="41" t="s">
        <v>58</v>
      </c>
      <c r="AC137" s="42" t="str">
        <f>"" &amp; IF(AND(S137&lt;=-1.5,NOT(ISBLANK(AQ137))),"Z","")</f>
        <v/>
      </c>
      <c r="AD137" s="43" t="str">
        <f t="shared" si="9"/>
        <v/>
      </c>
      <c r="AE137" s="48" t="str">
        <f>IF(AND(BD137&gt;2,OR(ISNUMBER(SEARCH("P",AA137)),ISNUMBER(SEARCH("EP",AA137)),ISNUMBER(SEARCH("E",AA137)))),"WP@",IF(BD137&gt;2,"W@",IF(OR(ISNUMBER(SEARCH("P",AA137)),ISNUMBER(SEARCH("EP",AA137)),ISNUMBER(SEARCH("E",AA137))),"P@","@")))</f>
        <v>@</v>
      </c>
      <c r="AF137" s="45"/>
      <c r="AG137" s="46" t="str">
        <f t="shared" si="10"/>
        <v/>
      </c>
      <c r="AH137" s="30">
        <v>9</v>
      </c>
      <c r="AI137" s="47">
        <v>44</v>
      </c>
      <c r="AJ137" s="48" t="str">
        <f t="shared" si="11"/>
        <v/>
      </c>
      <c r="AK137" s="42" t="str">
        <f t="shared" si="12"/>
        <v/>
      </c>
      <c r="AL137" s="46" t="str">
        <f t="shared" si="13"/>
        <v>*</v>
      </c>
      <c r="AM137" s="40">
        <v>44</v>
      </c>
      <c r="AN137" s="81" t="str">
        <f>IF(AND(OR(M137=1,M137=2,M137=3,M137=4),Q137&gt;=97.5),"G",IF(OR(AND(N137&lt;=3,M137&lt;8,T137&gt;-1.6,Q137&gt;=95,Q137&lt;300),AND(OR(M137=1,M137=2,M137=3),Q137&lt;97.5)),"GR",""))</f>
        <v>G</v>
      </c>
      <c r="AO137" s="29">
        <v>0</v>
      </c>
      <c r="AP137" s="28"/>
      <c r="AQ137" s="28" t="s">
        <v>33</v>
      </c>
      <c r="AR137" s="28"/>
      <c r="AS137" s="28"/>
      <c r="AT137" s="50" t="str">
        <f t="shared" si="14"/>
        <v/>
      </c>
      <c r="AU137" s="48" t="str">
        <f t="shared" si="15"/>
        <v/>
      </c>
      <c r="AV137" s="48" t="str">
        <f t="shared" si="16"/>
        <v/>
      </c>
      <c r="AW137" s="26" t="s">
        <v>6</v>
      </c>
      <c r="AX137" s="51">
        <v>9.3000000000000007</v>
      </c>
      <c r="AY137" s="52">
        <v>1013</v>
      </c>
      <c r="AZ137" s="24" t="s">
        <v>475</v>
      </c>
      <c r="BA137" s="29">
        <v>80.5</v>
      </c>
      <c r="BB137" s="66">
        <v>79.1666666666667</v>
      </c>
      <c r="BC137" s="54" t="s">
        <v>2008</v>
      </c>
      <c r="BD137" s="29">
        <v>2</v>
      </c>
      <c r="BE137" s="55"/>
      <c r="BF137" s="55"/>
      <c r="BG137" s="55"/>
      <c r="BH137" s="55"/>
      <c r="BI137" s="190" t="s">
        <v>2009</v>
      </c>
      <c r="BJ137" s="68" t="s">
        <v>612</v>
      </c>
      <c r="BK137" s="68" t="s">
        <v>494</v>
      </c>
      <c r="BL137" s="68" t="s">
        <v>614</v>
      </c>
      <c r="BM137" s="68" t="s">
        <v>615</v>
      </c>
      <c r="BN137" s="68"/>
      <c r="BO137" s="17"/>
      <c r="BP137" s="29">
        <v>120</v>
      </c>
      <c r="BQ137" s="29">
        <v>0</v>
      </c>
      <c r="BR137" s="56">
        <v>99.25</v>
      </c>
      <c r="BS137" s="76" t="s">
        <v>88</v>
      </c>
      <c r="BT137" s="26"/>
      <c r="BU137" s="26"/>
      <c r="BV137" s="49" t="str">
        <f>IF(AND(BD137&gt;2,OR(ISNUMBER(SEARCH("P",AA137)),ISNUMBER(SEARCH("EP",AA137)),ISNUMBER(SEARCH("E",AA137)))),"WP@",IF(BD137&gt;2,"W@",IF(OR(ISNUMBER(SEARCH("P",AA137)),ISNUMBER(SEARCH("EP",AA137)),ISNUMBER(SEARCH("E",AA137))),"P@","@")))</f>
        <v>@</v>
      </c>
      <c r="BW137" s="26"/>
      <c r="BX137" s="17"/>
      <c r="BY137" s="17"/>
      <c r="BZ137" s="49" t="str">
        <f t="shared" si="17"/>
        <v/>
      </c>
    </row>
    <row r="138" spans="1:78" ht="46.5" x14ac:dyDescent="0.25">
      <c r="A138" s="26" t="s">
        <v>1992</v>
      </c>
      <c r="B138" s="110" t="s">
        <v>403</v>
      </c>
      <c r="C138" s="27" t="s">
        <v>165</v>
      </c>
      <c r="D138" s="28"/>
      <c r="E138" s="28"/>
      <c r="F138" s="58">
        <v>1600</v>
      </c>
      <c r="G138" s="80">
        <v>6</v>
      </c>
      <c r="H138" s="31" t="s">
        <v>6</v>
      </c>
      <c r="I138" s="70">
        <v>4</v>
      </c>
      <c r="J138" s="71">
        <v>2</v>
      </c>
      <c r="K138" s="70">
        <v>3</v>
      </c>
      <c r="L138" s="71">
        <v>1</v>
      </c>
      <c r="M138" s="32">
        <v>2</v>
      </c>
      <c r="N138" s="33">
        <v>0</v>
      </c>
      <c r="O138" s="29">
        <v>3.0000000000000102</v>
      </c>
      <c r="P138" s="34">
        <v>2.0500000000000398</v>
      </c>
      <c r="Q138" s="35">
        <v>98.152266026551601</v>
      </c>
      <c r="R138" s="35">
        <v>-0.42386698672423501</v>
      </c>
      <c r="S138" s="37">
        <v>1</v>
      </c>
      <c r="T138" s="38">
        <v>0.75</v>
      </c>
      <c r="U138" s="29">
        <v>-1.5</v>
      </c>
      <c r="V138" s="29">
        <v>-0.999999999999996</v>
      </c>
      <c r="W138" s="39"/>
      <c r="X138" s="40">
        <v>45</v>
      </c>
      <c r="Y138" s="72">
        <v>120</v>
      </c>
      <c r="Z138" s="29">
        <v>12</v>
      </c>
      <c r="AA138" s="77">
        <v>7</v>
      </c>
      <c r="AB138" s="41" t="s">
        <v>101</v>
      </c>
      <c r="AC138" s="42" t="str">
        <f>"i" &amp; IF(AND(S138&lt;=-1.5,NOT(ISBLANK(AQ138))),"Z","")</f>
        <v>i</v>
      </c>
      <c r="AD138" s="43" t="str">
        <f t="shared" si="9"/>
        <v/>
      </c>
      <c r="AE138" s="44"/>
      <c r="AF138" s="45" t="s">
        <v>797</v>
      </c>
      <c r="AG138" s="46" t="str">
        <f t="shared" si="10"/>
        <v>*</v>
      </c>
      <c r="AH138" s="30">
        <v>6</v>
      </c>
      <c r="AI138" s="47">
        <v>45</v>
      </c>
      <c r="AJ138" s="48" t="str">
        <f t="shared" si="11"/>
        <v/>
      </c>
      <c r="AK138" s="42" t="str">
        <f t="shared" si="12"/>
        <v/>
      </c>
      <c r="AL138" s="46" t="str">
        <f t="shared" si="13"/>
        <v/>
      </c>
      <c r="AM138" s="40">
        <v>45</v>
      </c>
      <c r="AN138" s="120" t="str">
        <f>IF(AND(OR(M138=1,M138=2,M138=3,M138=4),Q138&gt;=97.5),"G",IF(OR(AND(N138&lt;=3,M138&lt;8,T138&gt;-1.6,Q138&gt;=95,Q138&lt;300),AND(OR(M138=1,M138=2,M138=3),Q138&lt;97.5)),"GR",""))</f>
        <v>G</v>
      </c>
      <c r="AO138" s="29">
        <v>0</v>
      </c>
      <c r="AP138" s="28" t="s">
        <v>32</v>
      </c>
      <c r="AQ138" s="28"/>
      <c r="AR138" s="28"/>
      <c r="AS138" s="28"/>
      <c r="AT138" s="50" t="str">
        <f t="shared" si="14"/>
        <v/>
      </c>
      <c r="AU138" s="48" t="str">
        <f t="shared" si="15"/>
        <v/>
      </c>
      <c r="AV138" s="48" t="str">
        <f t="shared" si="16"/>
        <v/>
      </c>
      <c r="AW138" s="26" t="s">
        <v>6</v>
      </c>
      <c r="AX138" s="51">
        <v>5.4</v>
      </c>
      <c r="AY138" s="52">
        <v>1022</v>
      </c>
      <c r="AZ138" s="24" t="s">
        <v>475</v>
      </c>
      <c r="BA138" s="29">
        <v>91.152266026551501</v>
      </c>
      <c r="BB138" s="66">
        <v>92.464932693218202</v>
      </c>
      <c r="BC138" s="54" t="s">
        <v>2010</v>
      </c>
      <c r="BD138" s="29">
        <v>2</v>
      </c>
      <c r="BE138" s="100">
        <v>25.806451612903199</v>
      </c>
      <c r="BF138" s="101">
        <v>49.798387096774199</v>
      </c>
      <c r="BG138" s="102">
        <v>496</v>
      </c>
      <c r="BH138" s="102">
        <v>496</v>
      </c>
      <c r="BI138" s="191" t="s">
        <v>2011</v>
      </c>
      <c r="BJ138" s="68" t="s">
        <v>1935</v>
      </c>
      <c r="BK138" s="68" t="s">
        <v>1988</v>
      </c>
      <c r="BL138" s="68" t="s">
        <v>74</v>
      </c>
      <c r="BM138" s="68" t="s">
        <v>1936</v>
      </c>
      <c r="BN138" s="68"/>
      <c r="BO138" s="17"/>
      <c r="BP138" s="29">
        <v>120</v>
      </c>
      <c r="BQ138" s="29">
        <v>0</v>
      </c>
      <c r="BR138" s="56">
        <v>100.7</v>
      </c>
      <c r="BS138" s="57" t="s">
        <v>75</v>
      </c>
      <c r="BT138" s="26"/>
      <c r="BU138" s="26"/>
      <c r="BV138" s="26"/>
      <c r="BW138" s="26"/>
      <c r="BX138" s="17"/>
      <c r="BY138" s="17"/>
      <c r="BZ138" s="49" t="str">
        <f t="shared" si="17"/>
        <v/>
      </c>
    </row>
    <row r="139" spans="1:78" ht="18.75" customHeight="1" x14ac:dyDescent="0.25">
      <c r="A139" s="17"/>
      <c r="B139" s="164" t="s">
        <v>475</v>
      </c>
      <c r="C139" s="164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65" t="s">
        <v>289</v>
      </c>
      <c r="R139" s="165"/>
      <c r="S139" s="17"/>
      <c r="T139" s="121" t="s">
        <v>563</v>
      </c>
      <c r="U139" s="17"/>
      <c r="V139" s="17"/>
      <c r="W139" s="17"/>
      <c r="X139" s="91">
        <v>46</v>
      </c>
      <c r="Y139" s="113" t="s">
        <v>1989</v>
      </c>
      <c r="Z139" s="95">
        <v>23</v>
      </c>
      <c r="AA139" s="94">
        <v>7</v>
      </c>
      <c r="AB139" s="17"/>
      <c r="AC139" s="17"/>
      <c r="AD139" s="17"/>
      <c r="AE139" s="17"/>
      <c r="AF139" s="17"/>
      <c r="AG139" s="17"/>
      <c r="AH139" s="17"/>
      <c r="AI139" s="91">
        <v>46</v>
      </c>
      <c r="AJ139" s="17"/>
      <c r="AK139" s="17"/>
      <c r="AL139" s="17"/>
      <c r="AM139" s="91">
        <v>46</v>
      </c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4">
        <v>9.6</v>
      </c>
      <c r="AY139" s="95">
        <v>1028</v>
      </c>
      <c r="AZ139" s="17"/>
      <c r="BA139" s="17"/>
      <c r="BB139" s="17"/>
      <c r="BC139" s="17"/>
      <c r="BD139" s="17"/>
      <c r="BE139" s="17"/>
      <c r="BF139" s="17"/>
      <c r="BG139" s="17"/>
      <c r="BH139" s="17"/>
      <c r="BI139" s="187"/>
      <c r="BJ139" s="17"/>
      <c r="BK139" s="17"/>
      <c r="BL139" s="17"/>
      <c r="BM139" s="17"/>
      <c r="BN139" s="17"/>
      <c r="BO139" s="17"/>
      <c r="BP139" s="113" t="s">
        <v>1989</v>
      </c>
      <c r="BQ139" s="17"/>
      <c r="BR139" s="17"/>
      <c r="BS139" s="17"/>
      <c r="BT139" s="17"/>
      <c r="BU139" s="17"/>
      <c r="BV139" s="17"/>
      <c r="BW139" s="17"/>
      <c r="BX139" s="29">
        <v>0</v>
      </c>
      <c r="BY139" s="26" t="s">
        <v>149</v>
      </c>
      <c r="BZ139" s="17"/>
    </row>
    <row r="140" spans="1:78" x14ac:dyDescent="0.25">
      <c r="A140" s="17"/>
      <c r="B140" s="164"/>
      <c r="C140" s="164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68" t="s">
        <v>2012</v>
      </c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  <c r="AK140" s="168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67"/>
      <c r="AY140" s="96" t="s">
        <v>202</v>
      </c>
      <c r="AZ140" s="17"/>
      <c r="BA140" s="17"/>
      <c r="BB140" s="17"/>
      <c r="BC140" s="17"/>
      <c r="BD140" s="17"/>
      <c r="BE140" s="17"/>
      <c r="BF140" s="17"/>
      <c r="BG140" s="17"/>
      <c r="BH140" s="17"/>
      <c r="BI140" s="18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</row>
    <row r="141" spans="1:78" ht="30" customHeight="1" x14ac:dyDescent="0.25">
      <c r="A141" s="169" t="s">
        <v>2013</v>
      </c>
      <c r="B141" s="153"/>
      <c r="C141" s="153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  <c r="AJ141" s="153"/>
      <c r="AK141" s="153"/>
      <c r="AL141" s="153"/>
      <c r="AM141" s="153"/>
      <c r="AN141" s="153"/>
      <c r="AO141" s="153"/>
      <c r="AP141" s="153"/>
      <c r="AQ141" s="153"/>
      <c r="AR141" s="153"/>
      <c r="AS141" s="153"/>
      <c r="AT141" s="153"/>
      <c r="AU141" s="153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53"/>
      <c r="BI141" s="153"/>
      <c r="BJ141" s="153"/>
      <c r="BK141" s="153"/>
      <c r="BL141" s="153"/>
      <c r="BM141" s="153"/>
      <c r="BN141" s="153"/>
      <c r="BO141" s="153"/>
      <c r="BP141" s="153"/>
      <c r="BQ141" s="153"/>
      <c r="BR141" s="153"/>
      <c r="BS141" s="153"/>
      <c r="BT141" s="153"/>
      <c r="BU141" s="153"/>
      <c r="BV141" s="153"/>
      <c r="BW141" s="153"/>
      <c r="BX141" s="153"/>
      <c r="BY141" s="17"/>
      <c r="BZ141" s="17"/>
    </row>
    <row r="142" spans="1:78" x14ac:dyDescent="0.25">
      <c r="A142" s="18" t="s">
        <v>1</v>
      </c>
      <c r="B142" s="18" t="s">
        <v>2</v>
      </c>
      <c r="C142" s="18" t="s">
        <v>3</v>
      </c>
      <c r="D142" s="19"/>
      <c r="E142" s="19"/>
      <c r="F142" s="18" t="s">
        <v>4</v>
      </c>
      <c r="G142" s="20" t="s">
        <v>5</v>
      </c>
      <c r="H142" s="21" t="s">
        <v>6</v>
      </c>
      <c r="I142" s="154" t="s">
        <v>7</v>
      </c>
      <c r="J142" s="155"/>
      <c r="K142" s="155"/>
      <c r="L142" s="155"/>
      <c r="M142" s="155"/>
      <c r="N142" s="155"/>
      <c r="O142" s="21" t="s">
        <v>8</v>
      </c>
      <c r="P142" s="21" t="s">
        <v>9</v>
      </c>
      <c r="Q142" s="22" t="s">
        <v>10</v>
      </c>
      <c r="R142" s="22" t="s">
        <v>11</v>
      </c>
      <c r="S142" s="21" t="s">
        <v>12</v>
      </c>
      <c r="T142" s="21" t="s">
        <v>13</v>
      </c>
      <c r="U142" s="21" t="s">
        <v>14</v>
      </c>
      <c r="V142" s="21" t="s">
        <v>15</v>
      </c>
      <c r="W142" s="23" t="s">
        <v>16</v>
      </c>
      <c r="X142" s="21" t="s">
        <v>17</v>
      </c>
      <c r="Y142" s="21" t="s">
        <v>18</v>
      </c>
      <c r="Z142" s="21" t="s">
        <v>19</v>
      </c>
      <c r="AA142" s="21" t="s">
        <v>20</v>
      </c>
      <c r="AB142" s="21" t="s">
        <v>21</v>
      </c>
      <c r="AC142" s="21" t="s">
        <v>22</v>
      </c>
      <c r="AD142" s="21" t="s">
        <v>23</v>
      </c>
      <c r="AE142" s="21" t="s">
        <v>24</v>
      </c>
      <c r="AF142" s="21" t="s">
        <v>25</v>
      </c>
      <c r="AG142" s="21" t="s">
        <v>26</v>
      </c>
      <c r="AH142" s="21" t="s">
        <v>5</v>
      </c>
      <c r="AI142" s="21" t="s">
        <v>17</v>
      </c>
      <c r="AJ142" s="21" t="s">
        <v>27</v>
      </c>
      <c r="AK142" s="21" t="s">
        <v>28</v>
      </c>
      <c r="AL142" s="21" t="s">
        <v>29</v>
      </c>
      <c r="AM142" s="21" t="s">
        <v>17</v>
      </c>
      <c r="AN142" s="21" t="s">
        <v>30</v>
      </c>
      <c r="AO142" s="21" t="s">
        <v>31</v>
      </c>
      <c r="AP142" s="21" t="s">
        <v>32</v>
      </c>
      <c r="AQ142" s="21" t="s">
        <v>33</v>
      </c>
      <c r="AR142" s="21" t="s">
        <v>34</v>
      </c>
      <c r="AS142" s="21" t="s">
        <v>35</v>
      </c>
      <c r="AT142" s="21" t="s">
        <v>36</v>
      </c>
      <c r="AU142" s="21" t="s">
        <v>37</v>
      </c>
      <c r="AV142" s="21" t="s">
        <v>38</v>
      </c>
      <c r="AW142" s="21" t="s">
        <v>6</v>
      </c>
      <c r="AX142" s="21" t="s">
        <v>39</v>
      </c>
      <c r="AY142" s="21" t="s">
        <v>40</v>
      </c>
      <c r="AZ142" s="24" t="s">
        <v>41</v>
      </c>
      <c r="BA142" s="21" t="s">
        <v>42</v>
      </c>
      <c r="BB142" s="21" t="s">
        <v>43</v>
      </c>
      <c r="BC142" s="21" t="s">
        <v>44</v>
      </c>
      <c r="BD142" s="21" t="s">
        <v>45</v>
      </c>
      <c r="BE142" s="21" t="s">
        <v>46</v>
      </c>
      <c r="BF142" s="21" t="s">
        <v>47</v>
      </c>
      <c r="BG142" s="21" t="s">
        <v>48</v>
      </c>
      <c r="BH142" s="21" t="s">
        <v>49</v>
      </c>
      <c r="BI142" s="186"/>
      <c r="BJ142" s="25"/>
      <c r="BK142" s="25"/>
      <c r="BL142" s="25"/>
      <c r="BM142" s="25"/>
      <c r="BN142" s="25"/>
      <c r="BO142" s="25"/>
      <c r="BP142" s="21" t="s">
        <v>18</v>
      </c>
      <c r="BQ142" s="21" t="s">
        <v>31</v>
      </c>
      <c r="BR142" s="21" t="s">
        <v>50</v>
      </c>
      <c r="BS142" s="21" t="s">
        <v>51</v>
      </c>
      <c r="BT142" s="25"/>
      <c r="BU142" s="25"/>
      <c r="BV142" s="21" t="s">
        <v>24</v>
      </c>
      <c r="BW142" s="21" t="s">
        <v>16</v>
      </c>
      <c r="BX142" s="21" t="s">
        <v>52</v>
      </c>
      <c r="BY142" s="21" t="s">
        <v>53</v>
      </c>
      <c r="BZ142" s="21" t="s">
        <v>28</v>
      </c>
    </row>
    <row r="143" spans="1:78" ht="46.5" x14ac:dyDescent="0.25">
      <c r="A143" s="26" t="s">
        <v>2014</v>
      </c>
      <c r="B143" s="26" t="s">
        <v>55</v>
      </c>
      <c r="C143" s="27" t="s">
        <v>56</v>
      </c>
      <c r="D143" s="28"/>
      <c r="E143" s="28"/>
      <c r="F143" s="29">
        <v>1400</v>
      </c>
      <c r="G143" s="30">
        <v>5</v>
      </c>
      <c r="H143" s="31" t="s">
        <v>6</v>
      </c>
      <c r="I143" s="32">
        <v>7</v>
      </c>
      <c r="J143" s="33">
        <v>6</v>
      </c>
      <c r="K143" s="32">
        <v>6</v>
      </c>
      <c r="L143" s="33">
        <v>3</v>
      </c>
      <c r="M143" s="32">
        <v>9</v>
      </c>
      <c r="N143" s="33">
        <v>7</v>
      </c>
      <c r="O143" s="29">
        <v>3.7000000000000099</v>
      </c>
      <c r="P143" s="34">
        <v>3.1900000000000301</v>
      </c>
      <c r="Q143" s="35">
        <v>97.099305129780802</v>
      </c>
      <c r="R143" s="36">
        <v>3.8996525648903502</v>
      </c>
      <c r="S143" s="114">
        <v>2</v>
      </c>
      <c r="T143" s="61">
        <v>-3.5</v>
      </c>
      <c r="U143" s="29">
        <v>4.9999999999990101E-2</v>
      </c>
      <c r="V143" s="29">
        <v>-2.7</v>
      </c>
      <c r="W143" s="39"/>
      <c r="X143" s="40">
        <v>54</v>
      </c>
      <c r="Y143" s="29">
        <v>130</v>
      </c>
      <c r="Z143" s="17"/>
      <c r="AA143" s="26" t="s">
        <v>192</v>
      </c>
      <c r="AB143" s="41" t="s">
        <v>58</v>
      </c>
      <c r="AC143" s="42" t="str">
        <f>"" &amp; IF(AND(S143&lt;=-1.5,NOT(ISBLANK(AQ143))),"Z","")</f>
        <v/>
      </c>
      <c r="AD143" s="43" t="str">
        <f>IF(AND(ISNUMBER(BD143),VALUE(BD143)&gt;=3,VALUE(T143)&gt;=-0.5),IF(AND(VALUE(Q143)&gt;=94,VALUE(Q143)&lt;444), IF(VALUE(P143)&gt;=2,"***","**"),"*"),"")</f>
        <v/>
      </c>
      <c r="AE143" s="44"/>
      <c r="AF143" s="45"/>
      <c r="AG143" s="63" t="str">
        <f>IF(OR(F143&lt;1401,F143&gt;=1600),IF(AND(OR(AB143="*",AB143="***",AB143="E*",AB143="E***"),P143&gt;=2,T143&gt;-2.1),IF(AND(ISNUMBER(BD143),VALUE(BD143)&gt;2),"**","*"),""),"")</f>
        <v/>
      </c>
      <c r="AH143" s="30">
        <v>5</v>
      </c>
      <c r="AI143" s="47">
        <v>54</v>
      </c>
      <c r="AJ143" s="48" t="str">
        <f>IF(AND(S143&gt;=2,T143&gt;=0),IF(AND(ISNUMBER(BD143),VALUE(BD143)&gt;=3),IF(LEN(AQ143)&gt;0,"***","**"),"*"),"")</f>
        <v/>
      </c>
      <c r="AK143" s="42" t="str">
        <f>IF(AND(S143&gt;=3,AND(OR(AND(I143&lt;=7,I143-K143&gt;=3),AND(K143&lt;=7,K143-M143&gt;=3)),N143&lt;=4)),6,IF(S143&gt;=3,"3T",IF(AND(OR(AND(I143&lt;=7,I143-K143&gt;=3),AND(K143&lt;=7,K143-M143&gt;=3)),N143&lt;=4),"3P","")))</f>
        <v/>
      </c>
      <c r="AL143" s="46" t="str">
        <f>IF(OR(K143-M143&gt;=5,T143&gt;4.9,AND(K143-M143&gt;=1,T143&gt;5)),IF(P143&lt;-3,"***",IF(P143&lt;0,"**","*")),"")</f>
        <v/>
      </c>
      <c r="AM143" s="40">
        <v>54</v>
      </c>
      <c r="AN143" s="49" t="str">
        <f>CONCATENATE(IF(AND(OR(M143=1,M143=2,M143=3,M143=4),Q143&gt;=97.5),"G",IF(OR(AND(N143&lt;=3,M143&lt;8,T143&gt;-1.6,Q143&gt;=95,Q143&lt;300),AND(OR(M143=1,M143=2,M143=3),Q143&lt;97.5)),"GR","")),"*")</f>
        <v>*</v>
      </c>
      <c r="AO143" s="29">
        <v>0</v>
      </c>
      <c r="AP143" s="28"/>
      <c r="AQ143" s="28"/>
      <c r="AR143" s="28"/>
      <c r="AS143" s="28"/>
      <c r="AT143" s="50" t="str">
        <f>IF(LEN(AN143)&gt;0,IF(AL143="**","$",IF(AL143="***",IF(LEN(AQ143)&gt;0,"$$$","$$"), "")), "")</f>
        <v/>
      </c>
      <c r="AU143" s="48" t="str">
        <f>CONCATENATE(IF(LEN(AN143)&gt;0,IF(AND(AD143="**",AB143="*"),IF(LEN(AQ143)&gt;0,"$$$","$$"),IF(AJ143="***","$$$",IF(AND(AJ143="**",AB143="*"),"$$",IF(AND(OR(AD143="**",AD143="***"),LEN(AQ143)&gt;0),"$$","")))),IF(AND(OR(AD143="**",AD143="***"),LEN(AQ143)&gt;0),"$$","")),IF(AND(T143&lt;2,AQ143="#"),"#",""))</f>
        <v/>
      </c>
      <c r="AV143" s="48" t="str">
        <f>IF(LEN(AN143)&gt;0,IF(AG143="**","$$",IF(AG143="***","$$$",IF(AD143="***",IF(OR(AB143="***",LEN(AQ143)&gt;0),"$$$",""),""))),"")</f>
        <v/>
      </c>
      <c r="AW143" s="26" t="s">
        <v>6</v>
      </c>
      <c r="AX143" s="51">
        <v>6.9</v>
      </c>
      <c r="AY143" s="52">
        <v>1264</v>
      </c>
      <c r="AZ143" s="24" t="s">
        <v>51</v>
      </c>
      <c r="BA143" s="29">
        <v>85.5</v>
      </c>
      <c r="BB143" s="53">
        <v>95.7</v>
      </c>
      <c r="BC143" s="54" t="s">
        <v>208</v>
      </c>
      <c r="BD143" s="29">
        <v>2</v>
      </c>
      <c r="BE143" s="55"/>
      <c r="BF143" s="55"/>
      <c r="BG143" s="55"/>
      <c r="BH143" s="55"/>
      <c r="BI143" s="189" t="s">
        <v>2015</v>
      </c>
      <c r="BJ143" s="69" t="s">
        <v>2016</v>
      </c>
      <c r="BK143" s="69" t="s">
        <v>2017</v>
      </c>
      <c r="BL143" s="69" t="s">
        <v>1353</v>
      </c>
      <c r="BM143" s="69" t="s">
        <v>70</v>
      </c>
      <c r="BN143" s="68" t="s">
        <v>1232</v>
      </c>
      <c r="BO143" s="17"/>
      <c r="BP143" s="29">
        <v>130</v>
      </c>
      <c r="BQ143" s="29">
        <v>0</v>
      </c>
      <c r="BR143" s="56">
        <v>100.05</v>
      </c>
      <c r="BS143" s="57" t="s">
        <v>75</v>
      </c>
      <c r="BT143" s="26"/>
      <c r="BU143" s="26"/>
      <c r="BV143" s="26"/>
      <c r="BW143" s="26"/>
      <c r="BX143" s="17"/>
      <c r="BY143" s="17"/>
      <c r="BZ143" s="49" t="str">
        <f>IF(AND(S143&gt;=3,AND(OR(AND(I143&lt;=7,I143-K143&gt;=3),AND(K143&lt;=7,K143-M143&gt;=3)),N143&lt;=4)),6,IF(S143&gt;=3,"3T",IF(AND(OR(AND(I143&lt;=7,I143-K143&gt;=3),AND(K143&lt;=7,K143-M143&gt;=3)),N143&lt;=4),"3P","")))</f>
        <v/>
      </c>
    </row>
    <row r="144" spans="1:78" ht="17.100000000000001" customHeight="1" x14ac:dyDescent="0.25">
      <c r="A144" s="162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55"/>
      <c r="BJ144" s="155"/>
      <c r="BK144" s="155"/>
      <c r="BL144" s="155"/>
      <c r="BM144" s="155"/>
      <c r="BN144" s="155"/>
      <c r="BO144" s="155"/>
      <c r="BP144" s="155"/>
      <c r="BQ144" s="155"/>
      <c r="BR144" s="155"/>
      <c r="BS144" s="155"/>
      <c r="BT144" s="155"/>
      <c r="BU144" s="155"/>
      <c r="BV144" s="155"/>
      <c r="BW144" s="155"/>
      <c r="BX144" s="155"/>
      <c r="BY144" s="17"/>
      <c r="BZ144" s="49"/>
    </row>
    <row r="145" spans="1:78" ht="46.5" x14ac:dyDescent="0.25">
      <c r="A145" s="26" t="s">
        <v>2014</v>
      </c>
      <c r="B145" s="26" t="s">
        <v>2018</v>
      </c>
      <c r="C145" s="107" t="s">
        <v>245</v>
      </c>
      <c r="D145" s="28"/>
      <c r="E145" s="28"/>
      <c r="F145" s="29">
        <v>1650</v>
      </c>
      <c r="G145" s="30">
        <v>3</v>
      </c>
      <c r="H145" s="31" t="s">
        <v>229</v>
      </c>
      <c r="I145" s="32">
        <v>6</v>
      </c>
      <c r="J145" s="33">
        <v>5</v>
      </c>
      <c r="K145" s="32">
        <v>8</v>
      </c>
      <c r="L145" s="33">
        <v>2</v>
      </c>
      <c r="M145" s="32">
        <v>6</v>
      </c>
      <c r="N145" s="33">
        <v>3</v>
      </c>
      <c r="O145" s="29">
        <v>5.0499999999999901</v>
      </c>
      <c r="P145" s="29">
        <v>-1.4166666666666801</v>
      </c>
      <c r="Q145" s="35">
        <v>91.292237465728505</v>
      </c>
      <c r="R145" s="35">
        <v>-1.7038812671357599</v>
      </c>
      <c r="S145" s="37">
        <v>3</v>
      </c>
      <c r="T145" s="61">
        <v>-1</v>
      </c>
      <c r="U145" s="29">
        <v>1.35</v>
      </c>
      <c r="V145" s="29">
        <v>0.50000000000000699</v>
      </c>
      <c r="W145" s="39"/>
      <c r="X145" s="62">
        <v>54</v>
      </c>
      <c r="Y145" s="29">
        <v>130</v>
      </c>
      <c r="Z145" s="87">
        <v>38</v>
      </c>
      <c r="AA145" s="26" t="s">
        <v>80</v>
      </c>
      <c r="AB145" s="41" t="s">
        <v>58</v>
      </c>
      <c r="AC145" s="42" t="str">
        <f>"" &amp; IF(AND(S145&lt;=-1.5,NOT(ISBLANK(AQ145))),"Z","")</f>
        <v/>
      </c>
      <c r="AD145" s="48" t="str">
        <f>IF(AND(ISNUMBER(BD145),VALUE(BD145)&gt;=3,VALUE(T145)&gt;=-0.5),IF(AND(VALUE(Q145)&gt;=94,VALUE(Q145)&lt;444), IF(VALUE(P145)&gt;=2,"***","**"),"*"),"")</f>
        <v/>
      </c>
      <c r="AE145" s="44"/>
      <c r="AF145" s="45"/>
      <c r="AG145" s="63" t="str">
        <f>IF(OR(F145&lt;1401,F145&gt;=1600),IF(AND(OR(AB145="*",AB145="***",AB145="E*",AB145="E***"),P145&gt;=2,T145&gt;-2.1),IF(AND(ISNUMBER(BD145),VALUE(BD145)&gt;2),"**","*"),""),"")</f>
        <v/>
      </c>
      <c r="AH145" s="30">
        <v>3</v>
      </c>
      <c r="AI145" s="62">
        <v>54</v>
      </c>
      <c r="AJ145" s="48" t="str">
        <f>IF(AND(S145&gt;=2,T145&gt;=0),IF(AND(ISNUMBER(BD145),VALUE(BD145)&gt;=3),IF(LEN(AQ145)&gt;0,"***","**"),"*"),"")</f>
        <v/>
      </c>
      <c r="AK145" s="42" t="str">
        <f>IF(AND(S145&gt;=3,AND(OR(AND(I145&lt;=7,I145-K145&gt;=3),AND(K145&lt;=7,K145-M145&gt;=3)),N145&lt;=4)),6,IF(S145&gt;=3,"3T",IF(AND(OR(AND(I145&lt;=7,I145-K145&gt;=3),AND(K145&lt;=7,K145-M145&gt;=3)),N145&lt;=4),"3P","")))</f>
        <v>3T</v>
      </c>
      <c r="AL145" s="63" t="str">
        <f>IF(OR(K145-M145&gt;=5,T145&gt;4.9,AND(K145-M145&gt;=1,T145&gt;5)),IF(P145&lt;-3,"***",IF(P145&lt;0,"**","*")),"")</f>
        <v/>
      </c>
      <c r="AM145" s="62">
        <v>54</v>
      </c>
      <c r="AN145" s="49" t="str">
        <f>IF(AND(OR(M145=1,M145=2,M145=3,M145=4),Q145&gt;=97.5),"G",IF(OR(AND(N145&lt;=3,M145&lt;8,T145&gt;-1.6,Q145&gt;=95,Q145&lt;300),AND(OR(M145=1,M145=2,M145=3),Q145&lt;97.5)),"GR",""))</f>
        <v/>
      </c>
      <c r="AO145" s="29">
        <v>0</v>
      </c>
      <c r="AP145" s="28"/>
      <c r="AQ145" s="28"/>
      <c r="AR145" s="28" t="s">
        <v>34</v>
      </c>
      <c r="AS145" s="28"/>
      <c r="AT145" s="50" t="str">
        <f>IF(LEN(AN145)&gt;0,IF(AL145="**","$",IF(AL145="***",IF(LEN(AQ145)&gt;0,"$$$","$$"), "")), "")</f>
        <v/>
      </c>
      <c r="AU145" s="48" t="str">
        <f>CONCATENATE(IF(LEN(AN145)&gt;0,IF(AND(AD145="**",AB145="*"),IF(LEN(AQ145)&gt;0,"$$$","$$"),IF(AJ145="***","$$$",IF(AND(AJ145="**",AB145="*"),"$$",IF(AND(OR(AD145="**",AD145="***"),LEN(AQ145)&gt;0),"$$","")))),IF(AND(OR(AD145="**",AD145="***"),LEN(AQ145)&gt;0),"$$","")),IF(AND(T145&lt;2,AQ145="#"),"#",""))</f>
        <v/>
      </c>
      <c r="AV145" s="48" t="str">
        <f>IF(LEN(AN145)&gt;0,IF(AG145="**","$$",IF(AG145="***","$$$",IF(AD145="***",IF(OR(AB145="***",LEN(AQ145)&gt;0),"$$$",""),""))),"")</f>
        <v/>
      </c>
      <c r="AW145" s="26" t="s">
        <v>229</v>
      </c>
      <c r="AX145" s="51">
        <v>9.3000000000000007</v>
      </c>
      <c r="AY145" s="65">
        <v>1259</v>
      </c>
      <c r="AZ145" s="24" t="s">
        <v>51</v>
      </c>
      <c r="BA145" s="29">
        <v>78.092237465728502</v>
      </c>
      <c r="BB145" s="53">
        <v>89.353570799061799</v>
      </c>
      <c r="BC145" s="54" t="s">
        <v>2019</v>
      </c>
      <c r="BD145" s="29">
        <v>1</v>
      </c>
      <c r="BE145" s="55"/>
      <c r="BF145" s="55"/>
      <c r="BG145" s="55"/>
      <c r="BH145" s="55"/>
      <c r="BI145" s="190" t="s">
        <v>2020</v>
      </c>
      <c r="BJ145" s="68" t="s">
        <v>240</v>
      </c>
      <c r="BK145" s="69" t="s">
        <v>1168</v>
      </c>
      <c r="BL145" s="68" t="s">
        <v>1518</v>
      </c>
      <c r="BM145" s="68" t="s">
        <v>266</v>
      </c>
      <c r="BN145" s="68" t="s">
        <v>2021</v>
      </c>
      <c r="BO145" s="17"/>
      <c r="BP145" s="29">
        <v>130</v>
      </c>
      <c r="BQ145" s="29">
        <v>0</v>
      </c>
      <c r="BR145" s="56">
        <v>99.05</v>
      </c>
      <c r="BS145" s="57" t="s">
        <v>631</v>
      </c>
      <c r="BT145" s="26"/>
      <c r="BU145" s="26"/>
      <c r="BV145" s="26"/>
      <c r="BW145" s="26"/>
      <c r="BX145" s="17"/>
      <c r="BY145" s="17"/>
      <c r="BZ145" s="49" t="str">
        <f>IF(AND(S145&gt;=3,AND(OR(AND(I145&lt;=7,I145-K145&gt;=3),AND(K145&lt;=7,K145-M145&gt;=3)),N145&lt;=4)),6,IF(S145&gt;=3,"3T",IF(AND(OR(AND(I145&lt;=7,I145-K145&gt;=3),AND(K145&lt;=7,K145-M145&gt;=3)),N145&lt;=4),"3P","")))</f>
        <v>3T</v>
      </c>
    </row>
    <row r="146" spans="1:78" ht="17.100000000000001" customHeight="1" x14ac:dyDescent="0.25">
      <c r="A146" s="162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55"/>
      <c r="BJ146" s="155"/>
      <c r="BK146" s="155"/>
      <c r="BL146" s="155"/>
      <c r="BM146" s="155"/>
      <c r="BN146" s="155"/>
      <c r="BO146" s="155"/>
      <c r="BP146" s="155"/>
      <c r="BQ146" s="155"/>
      <c r="BR146" s="155"/>
      <c r="BS146" s="155"/>
      <c r="BT146" s="155"/>
      <c r="BU146" s="155"/>
      <c r="BV146" s="155"/>
      <c r="BW146" s="155"/>
      <c r="BX146" s="155"/>
      <c r="BY146" s="17"/>
      <c r="BZ146" s="49"/>
    </row>
    <row r="147" spans="1:78" ht="46.5" x14ac:dyDescent="0.25">
      <c r="A147" s="26" t="s">
        <v>2014</v>
      </c>
      <c r="B147" s="26" t="s">
        <v>351</v>
      </c>
      <c r="C147" s="107" t="s">
        <v>228</v>
      </c>
      <c r="D147" s="28"/>
      <c r="E147" s="28"/>
      <c r="F147" s="29">
        <v>1650</v>
      </c>
      <c r="G147" s="30">
        <v>3</v>
      </c>
      <c r="H147" s="31" t="s">
        <v>229</v>
      </c>
      <c r="I147" s="32">
        <v>6</v>
      </c>
      <c r="J147" s="33">
        <v>4</v>
      </c>
      <c r="K147" s="32">
        <v>8</v>
      </c>
      <c r="L147" s="33">
        <v>3</v>
      </c>
      <c r="M147" s="32">
        <v>10</v>
      </c>
      <c r="N147" s="33">
        <v>2</v>
      </c>
      <c r="O147" s="29">
        <v>1.25</v>
      </c>
      <c r="P147" s="34">
        <v>1.2000000000000099</v>
      </c>
      <c r="Q147" s="35">
        <v>95.706165326922701</v>
      </c>
      <c r="R147" s="35">
        <v>-9.6917336538666604E-2</v>
      </c>
      <c r="S147" s="37">
        <v>1</v>
      </c>
      <c r="T147" s="38">
        <v>0.75</v>
      </c>
      <c r="U147" s="29">
        <v>-0.29999999999999399</v>
      </c>
      <c r="V147" s="29">
        <v>0.250000000000004</v>
      </c>
      <c r="W147" s="39"/>
      <c r="X147" s="62">
        <v>54</v>
      </c>
      <c r="Y147" s="29">
        <v>133</v>
      </c>
      <c r="Z147" s="87">
        <v>38</v>
      </c>
      <c r="AA147" s="26" t="s">
        <v>80</v>
      </c>
      <c r="AB147" s="41" t="s">
        <v>101</v>
      </c>
      <c r="AC147" s="42" t="str">
        <f>"i" &amp; IF(AND(S147&lt;=-1.5,NOT(ISBLANK(AQ147))),"Z","")</f>
        <v>i</v>
      </c>
      <c r="AD147" s="48" t="str">
        <f>IF(AND(ISNUMBER(BD147),VALUE(BD147)&gt;=3,VALUE(T147)&gt;=-0.5),IF(AND(VALUE(Q147)&gt;=94,VALUE(Q147)&lt;444), IF(VALUE(P147)&gt;=2,"***","**"),"*"),"")</f>
        <v/>
      </c>
      <c r="AE147" s="44"/>
      <c r="AF147" s="45" t="s">
        <v>102</v>
      </c>
      <c r="AG147" s="46" t="str">
        <f>IF(OR(F147&lt;1401,F147&gt;=1600),IF(AND(OR(AB147="*",AB147="***",AB147="E*",AB147="E***"),P147&gt;=2,T147&gt;-2.1),IF(AND(ISNUMBER(BD147),VALUE(BD147)&gt;2),"**","*"),""),"")</f>
        <v/>
      </c>
      <c r="AH147" s="30">
        <v>3</v>
      </c>
      <c r="AI147" s="62">
        <v>54</v>
      </c>
      <c r="AJ147" s="48" t="str">
        <f>IF(AND(S147&gt;=2,T147&gt;=0),IF(AND(ISNUMBER(BD147),VALUE(BD147)&gt;=3),IF(LEN(AQ147)&gt;0,"***","**"),"*"),"")</f>
        <v/>
      </c>
      <c r="AK147" s="42" t="str">
        <f>IF(AND(S147&gt;=3,AND(OR(AND(I147&lt;=7,I147-K147&gt;=3),AND(K147&lt;=7,K147-M147&gt;=3)),N147&lt;=4)),6,IF(S147&gt;=3,"3T",IF(AND(OR(AND(I147&lt;=7,I147-K147&gt;=3),AND(K147&lt;=7,K147-M147&gt;=3)),N147&lt;=4),"3P","")))</f>
        <v/>
      </c>
      <c r="AL147" s="63" t="str">
        <f>IF(OR(K147-M147&gt;=5,T147&gt;4.9,AND(K147-M147&gt;=1,T147&gt;5)),IF(P147&lt;-3,"***",IF(P147&lt;0,"**","*")),"")</f>
        <v/>
      </c>
      <c r="AM147" s="62">
        <v>54</v>
      </c>
      <c r="AN147" s="49" t="str">
        <f>IF(AND(OR(M147=1,M147=2,M147=3,M147=4),Q147&gt;=97.5),"G",IF(OR(AND(N147&lt;=3,M147&lt;8,T147&gt;-1.6,Q147&gt;=95,Q147&lt;300),AND(OR(M147=1,M147=2,M147=3),Q147&lt;97.5)),"GR",""))</f>
        <v/>
      </c>
      <c r="AO147" s="29">
        <v>0</v>
      </c>
      <c r="AP147" s="28"/>
      <c r="AQ147" s="28"/>
      <c r="AR147" s="28"/>
      <c r="AS147" s="28"/>
      <c r="AT147" s="50" t="str">
        <f>IF(LEN(AN147)&gt;0,IF(AL147="**","$",IF(AL147="***",IF(LEN(AQ147)&gt;0,"$$$","$$"), "")), "")</f>
        <v/>
      </c>
      <c r="AU147" s="48" t="str">
        <f>CONCATENATE(IF(LEN(AN147)&gt;0,IF(AND(AD147="**",AB147="*"),IF(LEN(AQ147)&gt;0,"$$$","$$"),IF(AJ147="***","$$$",IF(AND(AJ147="**",AB147="*"),"$$",IF(AND(OR(AD147="**",AD147="***"),LEN(AQ147)&gt;0),"$$","")))),IF(AND(OR(AD147="**",AD147="***"),LEN(AQ147)&gt;0),"$$","")),IF(AND(T147&lt;2,AQ147="#"),"#",""))</f>
        <v/>
      </c>
      <c r="AV147" s="48" t="str">
        <f>IF(LEN(AN147)&gt;0,IF(AG147="**","$$",IF(AG147="***","$$$",IF(AD147="***",IF(OR(AB147="***",LEN(AQ147)&gt;0),"$$$",""),""))),"")</f>
        <v/>
      </c>
      <c r="AW147" s="26" t="s">
        <v>229</v>
      </c>
      <c r="AX147" s="64">
        <v>17</v>
      </c>
      <c r="AY147" s="65">
        <v>1265</v>
      </c>
      <c r="AZ147" s="24" t="s">
        <v>51</v>
      </c>
      <c r="BA147" s="29">
        <v>82.806165326922695</v>
      </c>
      <c r="BB147" s="53">
        <v>96.478165326922706</v>
      </c>
      <c r="BC147" s="54" t="s">
        <v>2022</v>
      </c>
      <c r="BD147" s="29">
        <v>2</v>
      </c>
      <c r="BE147" s="55"/>
      <c r="BF147" s="55"/>
      <c r="BG147" s="55"/>
      <c r="BH147" s="55"/>
      <c r="BI147" s="190" t="s">
        <v>2023</v>
      </c>
      <c r="BJ147" s="68" t="s">
        <v>2024</v>
      </c>
      <c r="BK147" s="68" t="s">
        <v>266</v>
      </c>
      <c r="BL147" s="68" t="s">
        <v>2025</v>
      </c>
      <c r="BM147" s="68" t="s">
        <v>2026</v>
      </c>
      <c r="BN147" s="68" t="s">
        <v>242</v>
      </c>
      <c r="BO147" s="17"/>
      <c r="BP147" s="29">
        <v>133</v>
      </c>
      <c r="BQ147" s="29">
        <v>0</v>
      </c>
      <c r="BR147" s="56">
        <v>96.05</v>
      </c>
      <c r="BS147" s="57" t="s">
        <v>75</v>
      </c>
      <c r="BT147" s="26"/>
      <c r="BU147" s="26"/>
      <c r="BV147" s="26"/>
      <c r="BW147" s="26"/>
      <c r="BX147" s="17"/>
      <c r="BY147" s="17"/>
      <c r="BZ147" s="49" t="str">
        <f>IF(AND(S147&gt;=3,AND(OR(AND(I147&lt;=7,I147-K147&gt;=3),AND(K147&lt;=7,K147-M147&gt;=3)),N147&lt;=4)),6,IF(S147&gt;=3,"3T",IF(AND(OR(AND(I147&lt;=7,I147-K147&gt;=3),AND(K147&lt;=7,K147-M147&gt;=3)),N147&lt;=4),"3P","")))</f>
        <v/>
      </c>
    </row>
    <row r="148" spans="1:78" ht="45" customHeight="1" x14ac:dyDescent="0.25">
      <c r="A148" s="162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BI148" s="155"/>
      <c r="BJ148" s="155"/>
      <c r="BK148" s="155"/>
      <c r="BL148" s="155"/>
      <c r="BM148" s="155"/>
      <c r="BN148" s="155"/>
      <c r="BO148" s="155"/>
      <c r="BP148" s="155"/>
      <c r="BQ148" s="155"/>
      <c r="BR148" s="155"/>
      <c r="BS148" s="155"/>
      <c r="BT148" s="155"/>
      <c r="BU148" s="155"/>
      <c r="BV148" s="155"/>
      <c r="BW148" s="155"/>
      <c r="BX148" s="155"/>
      <c r="BY148" s="17"/>
      <c r="BZ148" s="49"/>
    </row>
    <row r="149" spans="1:78" ht="46.5" x14ac:dyDescent="0.25">
      <c r="A149" s="26" t="s">
        <v>2014</v>
      </c>
      <c r="B149" s="26" t="s">
        <v>826</v>
      </c>
      <c r="C149" s="106" t="s">
        <v>219</v>
      </c>
      <c r="D149" s="28"/>
      <c r="E149" s="28"/>
      <c r="F149" s="29">
        <v>1200</v>
      </c>
      <c r="G149" s="30">
        <v>11</v>
      </c>
      <c r="H149" s="31" t="s">
        <v>6</v>
      </c>
      <c r="I149" s="59">
        <v>12</v>
      </c>
      <c r="J149" s="33">
        <v>7</v>
      </c>
      <c r="K149" s="59">
        <v>12</v>
      </c>
      <c r="L149" s="33">
        <v>8</v>
      </c>
      <c r="M149" s="59">
        <v>12</v>
      </c>
      <c r="N149" s="33">
        <v>4</v>
      </c>
      <c r="O149" s="29">
        <v>0.44999999999999901</v>
      </c>
      <c r="P149" s="34">
        <v>1.6666666666666401</v>
      </c>
      <c r="Q149" s="35">
        <v>94.501279663581698</v>
      </c>
      <c r="R149" s="36">
        <v>0.90063983179085505</v>
      </c>
      <c r="S149" s="37">
        <v>0</v>
      </c>
      <c r="T149" s="38">
        <v>3</v>
      </c>
      <c r="U149" s="29">
        <v>-0.74999999999999301</v>
      </c>
      <c r="V149" s="29">
        <v>1.6</v>
      </c>
      <c r="W149" s="39"/>
      <c r="X149" s="62">
        <v>53</v>
      </c>
      <c r="Y149" s="29">
        <v>128</v>
      </c>
      <c r="Z149" s="87">
        <v>179</v>
      </c>
      <c r="AA149" s="26" t="s">
        <v>57</v>
      </c>
      <c r="AB149" s="41" t="s">
        <v>58</v>
      </c>
      <c r="AC149" s="42" t="str">
        <f>"" &amp; IF(AND(S149&lt;=-1.5,NOT(ISBLANK(AQ149))),"Z","")</f>
        <v/>
      </c>
      <c r="AD149" s="48" t="str">
        <f>IF(AND(ISNUMBER(BD149),VALUE(BD149)&gt;=3,VALUE(T149)&gt;=-0.5),IF(AND(VALUE(Q149)&gt;=94,VALUE(Q149)&lt;444), IF(VALUE(P149)&gt;=2,"***","**"),"*"),"")</f>
        <v/>
      </c>
      <c r="AE149" s="48" t="str">
        <f>IF(AND(BD149&gt;2,OR(ISNUMBER(SEARCH("P",AA149)),ISNUMBER(SEARCH("EP",AA149)),ISNUMBER(SEARCH("E",AA149)))),"WP@",IF(BD149&gt;2,"W@",IF(OR(ISNUMBER(SEARCH("P",AA149)),ISNUMBER(SEARCH("EP",AA149)),ISNUMBER(SEARCH("E",AA149))),"P@","@")))</f>
        <v>@</v>
      </c>
      <c r="AF149" s="45"/>
      <c r="AG149" s="46" t="str">
        <f>IF(OR(F149&lt;1401,F149&gt;=1600),IF(AND(OR(AB149="*",AB149="***",AB149="E*",AB149="E***"),P149&gt;=2,T149&gt;-2.1),IF(AND(ISNUMBER(BD149),VALUE(BD149)&gt;2),"**","*"),""),"")</f>
        <v/>
      </c>
      <c r="AH149" s="30">
        <v>11</v>
      </c>
      <c r="AI149" s="62">
        <v>53</v>
      </c>
      <c r="AJ149" s="48" t="str">
        <f>IF(AND(S149&gt;=2,T149&gt;=0),IF(AND(ISNUMBER(BD149),VALUE(BD149)&gt;=3),IF(LEN(AQ149)&gt;0,"***","**"),"*"),"")</f>
        <v/>
      </c>
      <c r="AK149" s="42" t="str">
        <f>IF(AND(S149&gt;=3,AND(OR(AND(I149&lt;=7,I149-K149&gt;=3),AND(K149&lt;=7,K149-M149&gt;=3)),N149&lt;=4)),6,IF(S149&gt;=3,"3T",IF(AND(OR(AND(I149&lt;=7,I149-K149&gt;=3),AND(K149&lt;=7,K149-M149&gt;=3)),N149&lt;=4),"3P","")))</f>
        <v/>
      </c>
      <c r="AL149" s="63" t="str">
        <f>IF(OR(K149-M149&gt;=5,T149&gt;4.9,AND(K149-M149&gt;=1,T149&gt;5)),IF(P149&lt;-3,"***",IF(P149&lt;0,"**","*")),"")</f>
        <v/>
      </c>
      <c r="AM149" s="62">
        <v>53</v>
      </c>
      <c r="AN149" s="49" t="str">
        <f>IF(AND(OR(M149=1,M149=2,M149=3,M149=4),Q149&gt;=97.5),"G",IF(OR(AND(N149&lt;=3,M149&lt;8,T149&gt;-1.6,Q149&gt;=95,Q149&lt;300),AND(OR(M149=1,M149=2,M149=3),Q149&lt;97.5)),"GR",""))</f>
        <v/>
      </c>
      <c r="AO149" s="29">
        <v>0</v>
      </c>
      <c r="AP149" s="28"/>
      <c r="AQ149" s="28" t="s">
        <v>33</v>
      </c>
      <c r="AR149" s="28"/>
      <c r="AS149" s="28"/>
      <c r="AT149" s="50" t="str">
        <f>IF(LEN(AN149)&gt;0,IF(AL149="**","$",IF(AL149="***",IF(LEN(AQ149)&gt;0,"$$$","$$"), "")), "")</f>
        <v/>
      </c>
      <c r="AU149" s="48" t="str">
        <f>CONCATENATE(IF(LEN(AN149)&gt;0,IF(AND(AD149="**",AB149="*"),IF(LEN(AQ149)&gt;0,"$$$","$$"),IF(AJ149="***","$$$",IF(AND(AJ149="**",AB149="*"),"$$",IF(AND(OR(AD149="**",AD149="***"),LEN(AQ149)&gt;0),"$$","")))),IF(AND(OR(AD149="**",AD149="***"),LEN(AQ149)&gt;0),"$$","")),IF(AND(T149&lt;2,AQ149="#"),"#",""))</f>
        <v/>
      </c>
      <c r="AV149" s="48" t="str">
        <f>IF(LEN(AN149)&gt;0,IF(AG149="**","$$",IF(AG149="***","$$$",IF(AD149="***",IF(OR(AB149="***",LEN(AQ149)&gt;0),"$$$",""),""))),"")</f>
        <v/>
      </c>
      <c r="AW149" s="26" t="s">
        <v>6</v>
      </c>
      <c r="AX149" s="64">
        <v>62</v>
      </c>
      <c r="AY149" s="65">
        <v>1254</v>
      </c>
      <c r="AZ149" s="24" t="s">
        <v>51</v>
      </c>
      <c r="BA149" s="29">
        <v>85.801279663581695</v>
      </c>
      <c r="BB149" s="53">
        <v>90.853279663581702</v>
      </c>
      <c r="BC149" s="54" t="s">
        <v>2027</v>
      </c>
      <c r="BD149" s="29">
        <v>2</v>
      </c>
      <c r="BE149" s="55"/>
      <c r="BF149" s="55"/>
      <c r="BG149" s="55"/>
      <c r="BH149" s="55"/>
      <c r="BI149" s="189" t="s">
        <v>2028</v>
      </c>
      <c r="BJ149" s="69" t="s">
        <v>600</v>
      </c>
      <c r="BK149" s="69" t="s">
        <v>97</v>
      </c>
      <c r="BL149" s="68" t="s">
        <v>306</v>
      </c>
      <c r="BM149" s="69" t="s">
        <v>2029</v>
      </c>
      <c r="BN149" s="68" t="s">
        <v>589</v>
      </c>
      <c r="BO149" s="17"/>
      <c r="BP149" s="29">
        <v>128</v>
      </c>
      <c r="BQ149" s="29">
        <v>0</v>
      </c>
      <c r="BR149" s="56">
        <v>94.15</v>
      </c>
      <c r="BS149" s="76" t="s">
        <v>88</v>
      </c>
      <c r="BT149" s="26"/>
      <c r="BU149" s="26"/>
      <c r="BV149" s="49" t="str">
        <f>IF(AND(BD149&gt;2,OR(ISNUMBER(SEARCH("P",AA149)),ISNUMBER(SEARCH("EP",AA149)),ISNUMBER(SEARCH("E",AA149)))),"WP@",IF(BD149&gt;2,"W@",IF(OR(ISNUMBER(SEARCH("P",AA149)),ISNUMBER(SEARCH("EP",AA149)),ISNUMBER(SEARCH("E",AA149))),"P@","@")))</f>
        <v>@</v>
      </c>
      <c r="BW149" s="26"/>
      <c r="BX149" s="17"/>
      <c r="BY149" s="17"/>
      <c r="BZ149" s="49" t="str">
        <f>IF(AND(S149&gt;=3,AND(OR(AND(I149&lt;=7,I149-K149&gt;=3),AND(K149&lt;=7,K149-M149&gt;=3)),N149&lt;=4)),6,IF(S149&gt;=3,"3T",IF(AND(OR(AND(I149&lt;=7,I149-K149&gt;=3),AND(K149&lt;=7,K149-M149&gt;=3)),N149&lt;=4),"3P","")))</f>
        <v/>
      </c>
    </row>
    <row r="150" spans="1:78" ht="46.5" x14ac:dyDescent="0.25">
      <c r="A150" s="26" t="s">
        <v>2014</v>
      </c>
      <c r="B150" s="26" t="s">
        <v>490</v>
      </c>
      <c r="C150" s="106" t="s">
        <v>219</v>
      </c>
      <c r="D150" s="28"/>
      <c r="E150" s="28"/>
      <c r="F150" s="29">
        <v>1200</v>
      </c>
      <c r="G150" s="30">
        <v>7</v>
      </c>
      <c r="H150" s="31" t="s">
        <v>6</v>
      </c>
      <c r="I150" s="32">
        <v>9</v>
      </c>
      <c r="J150" s="33">
        <v>3</v>
      </c>
      <c r="K150" s="32">
        <v>9</v>
      </c>
      <c r="L150" s="33">
        <v>6</v>
      </c>
      <c r="M150" s="32">
        <v>7</v>
      </c>
      <c r="N150" s="33">
        <v>4</v>
      </c>
      <c r="O150" s="29">
        <v>-2.6</v>
      </c>
      <c r="P150" s="29">
        <v>-1.17500000000001</v>
      </c>
      <c r="Q150" s="35">
        <v>92.537755352618007</v>
      </c>
      <c r="R150" s="35">
        <v>-0.93112232369108505</v>
      </c>
      <c r="S150" s="37">
        <v>-3</v>
      </c>
      <c r="T150" s="38">
        <v>2.25</v>
      </c>
      <c r="U150" s="29">
        <v>0.95000000000000595</v>
      </c>
      <c r="V150" s="29">
        <v>2.75</v>
      </c>
      <c r="W150" s="39"/>
      <c r="X150" s="62">
        <v>51</v>
      </c>
      <c r="Y150" s="29">
        <v>127</v>
      </c>
      <c r="Z150" s="29">
        <v>28</v>
      </c>
      <c r="AA150" s="26" t="s">
        <v>57</v>
      </c>
      <c r="AB150" s="41" t="s">
        <v>58</v>
      </c>
      <c r="AC150" s="42" t="str">
        <f>"" &amp; IF(AND(S150&lt;=-1.5,NOT(ISBLANK(AQ150))),"Z","")</f>
        <v/>
      </c>
      <c r="AD150" s="48" t="str">
        <f>IF(AND(ISNUMBER(BD150),VALUE(BD150)&gt;=3,VALUE(T150)&gt;=-0.5),IF(AND(VALUE(Q150)&gt;=94,VALUE(Q150)&lt;444), IF(VALUE(P150)&gt;=2,"***","**"),"*"),"")</f>
        <v/>
      </c>
      <c r="AE150" s="48" t="str">
        <f>IF(AND(BD150&gt;2,OR(ISNUMBER(SEARCH("P",AA150)),ISNUMBER(SEARCH("EP",AA150)),ISNUMBER(SEARCH("E",AA150)))),"WP@",IF(BD150&gt;2,"W@",IF(OR(ISNUMBER(SEARCH("P",AA150)),ISNUMBER(SEARCH("EP",AA150)),ISNUMBER(SEARCH("E",AA150))),"P@","@")))</f>
        <v>@</v>
      </c>
      <c r="AF150" s="45"/>
      <c r="AG150" s="46" t="str">
        <f>IF(OR(F150&lt;1401,F150&gt;=1600),IF(AND(OR(AB150="*",AB150="***",AB150="E*",AB150="E***"),P150&gt;=2,T150&gt;-2.1),IF(AND(ISNUMBER(BD150),VALUE(BD150)&gt;2),"**","*"),""),"")</f>
        <v/>
      </c>
      <c r="AH150" s="30">
        <v>7</v>
      </c>
      <c r="AI150" s="62">
        <v>51</v>
      </c>
      <c r="AJ150" s="48" t="str">
        <f>IF(AND(S150&gt;=2,T150&gt;=0),IF(AND(ISNUMBER(BD150),VALUE(BD150)&gt;=3),IF(LEN(AQ150)&gt;0,"***","**"),"*"),"")</f>
        <v/>
      </c>
      <c r="AK150" s="42" t="str">
        <f>IF(AND(S150&gt;=3,AND(OR(AND(I150&lt;=7,I150-K150&gt;=3),AND(K150&lt;=7,K150-M150&gt;=3)),N150&lt;=4)),6,IF(S150&gt;=3,"3T",IF(AND(OR(AND(I150&lt;=7,I150-K150&gt;=3),AND(K150&lt;=7,K150-M150&gt;=3)),N150&lt;=4),"3P","")))</f>
        <v/>
      </c>
      <c r="AL150" s="63" t="str">
        <f>IF(OR(K150-M150&gt;=5,T150&gt;4.9,AND(K150-M150&gt;=1,T150&gt;5)),IF(P150&lt;-3,"***",IF(P150&lt;0,"**","*")),"")</f>
        <v/>
      </c>
      <c r="AM150" s="62">
        <v>51</v>
      </c>
      <c r="AN150" s="49" t="str">
        <f>IF(AND(OR(M150=1,M150=2,M150=3,M150=4),Q150&gt;=97.5),"G",IF(OR(AND(N150&lt;=3,M150&lt;8,T150&gt;-1.6,Q150&gt;=95,Q150&lt;300),AND(OR(M150=1,M150=2,M150=3),Q150&lt;97.5)),"GR",""))</f>
        <v/>
      </c>
      <c r="AO150" s="29">
        <v>1</v>
      </c>
      <c r="AP150" s="28"/>
      <c r="AQ150" s="28"/>
      <c r="AR150" s="28"/>
      <c r="AS150" s="28"/>
      <c r="AT150" s="50" t="str">
        <f>IF(LEN(AN150)&gt;0,IF(AL150="**","$",IF(AL150="***",IF(LEN(AQ150)&gt;0,"$$$","$$"), "")), "")</f>
        <v/>
      </c>
      <c r="AU150" s="48" t="str">
        <f>CONCATENATE(IF(LEN(AN150)&gt;0,IF(AND(AD150="**",AB150="*"),IF(LEN(AQ150)&gt;0,"$$$","$$"),IF(AJ150="***","$$$",IF(AND(AJ150="**",AB150="*"),"$$",IF(AND(OR(AD150="**",AD150="***"),LEN(AQ150)&gt;0),"$$","")))),IF(AND(OR(AD150="**",AD150="***"),LEN(AQ150)&gt;0),"$$","")),IF(AND(T150&lt;2,AQ150="#"),"#",""))</f>
        <v/>
      </c>
      <c r="AV150" s="48" t="str">
        <f>IF(LEN(AN150)&gt;0,IF(AG150="**","$$",IF(AG150="***","$$$",IF(AD150="***",IF(OR(AB150="***",LEN(AQ150)&gt;0),"$$$",""),""))),"")</f>
        <v/>
      </c>
      <c r="AW150" s="26" t="s">
        <v>6</v>
      </c>
      <c r="AX150" s="51">
        <v>52</v>
      </c>
      <c r="AY150" s="65">
        <v>1250</v>
      </c>
      <c r="AZ150" s="24" t="s">
        <v>51</v>
      </c>
      <c r="BA150" s="29">
        <v>84.137755352617802</v>
      </c>
      <c r="BB150" s="53">
        <v>88.713755352617795</v>
      </c>
      <c r="BC150" s="54" t="s">
        <v>2030</v>
      </c>
      <c r="BD150" s="29">
        <v>2</v>
      </c>
      <c r="BE150" s="55"/>
      <c r="BF150" s="55"/>
      <c r="BG150" s="55"/>
      <c r="BH150" s="55"/>
      <c r="BI150" s="188" t="s">
        <v>1231</v>
      </c>
      <c r="BJ150" s="68" t="s">
        <v>1232</v>
      </c>
      <c r="BK150" s="69" t="s">
        <v>1175</v>
      </c>
      <c r="BL150" s="68" t="s">
        <v>1233</v>
      </c>
      <c r="BM150" s="68" t="s">
        <v>1234</v>
      </c>
      <c r="BN150" s="68" t="s">
        <v>527</v>
      </c>
      <c r="BO150" s="17"/>
      <c r="BP150" s="29">
        <v>127</v>
      </c>
      <c r="BQ150" s="29">
        <v>1</v>
      </c>
      <c r="BR150" s="56">
        <v>94.5</v>
      </c>
      <c r="BS150" s="57" t="s">
        <v>61</v>
      </c>
      <c r="BT150" s="26"/>
      <c r="BU150" s="26"/>
      <c r="BV150" s="49" t="str">
        <f>IF(AND(BD150&gt;2,OR(ISNUMBER(SEARCH("P",AA150)),ISNUMBER(SEARCH("EP",AA150)),ISNUMBER(SEARCH("E",AA150)))),"WP@",IF(BD150&gt;2,"W@",IF(OR(ISNUMBER(SEARCH("P",AA150)),ISNUMBER(SEARCH("EP",AA150)),ISNUMBER(SEARCH("E",AA150))),"P@","@")))</f>
        <v>@</v>
      </c>
      <c r="BW150" s="26"/>
      <c r="BX150" s="17"/>
      <c r="BY150" s="17"/>
      <c r="BZ150" s="49" t="str">
        <f>IF(AND(S150&gt;=3,AND(OR(AND(I150&lt;=7,I150-K150&gt;=3),AND(K150&lt;=7,K150-M150&gt;=3)),N150&lt;=4)),6,IF(S150&gt;=3,"3T",IF(AND(OR(AND(I150&lt;=7,I150-K150&gt;=3),AND(K150&lt;=7,K150-M150&gt;=3)),N150&lt;=4),"3P","")))</f>
        <v/>
      </c>
    </row>
    <row r="151" spans="1:78" ht="46.5" x14ac:dyDescent="0.25">
      <c r="A151" s="26" t="s">
        <v>2014</v>
      </c>
      <c r="B151" s="26" t="s">
        <v>187</v>
      </c>
      <c r="C151" s="27" t="s">
        <v>56</v>
      </c>
      <c r="D151" s="28"/>
      <c r="E151" s="28"/>
      <c r="F151" s="29">
        <v>1400</v>
      </c>
      <c r="G151" s="30">
        <v>10</v>
      </c>
      <c r="H151" s="31" t="s">
        <v>6</v>
      </c>
      <c r="I151" s="59">
        <v>13</v>
      </c>
      <c r="J151" s="33">
        <v>6</v>
      </c>
      <c r="K151" s="59">
        <v>14</v>
      </c>
      <c r="L151" s="33">
        <v>6</v>
      </c>
      <c r="M151" s="59">
        <v>11</v>
      </c>
      <c r="N151" s="33">
        <v>7</v>
      </c>
      <c r="O151" s="29">
        <v>0.89999999999999902</v>
      </c>
      <c r="P151" s="29">
        <v>-0.53125000000001399</v>
      </c>
      <c r="Q151" s="35">
        <v>90.606650542608705</v>
      </c>
      <c r="R151" s="36">
        <v>0.70332527130432299</v>
      </c>
      <c r="S151" s="37">
        <v>0</v>
      </c>
      <c r="T151" s="61">
        <v>-0.75</v>
      </c>
      <c r="U151" s="29">
        <v>1.19999999999999</v>
      </c>
      <c r="V151" s="29">
        <v>0.60000000000000497</v>
      </c>
      <c r="W151" s="39"/>
      <c r="X151" s="62">
        <v>49</v>
      </c>
      <c r="Y151" s="29">
        <v>126</v>
      </c>
      <c r="Z151" s="29">
        <v>18</v>
      </c>
      <c r="AA151" s="26" t="s">
        <v>57</v>
      </c>
      <c r="AB151" s="41" t="s">
        <v>58</v>
      </c>
      <c r="AC151" s="42" t="str">
        <f>"" &amp; IF(AND(S151&lt;=-1.5,NOT(ISBLANK(AQ151))),"Z","")</f>
        <v/>
      </c>
      <c r="AD151" s="48" t="str">
        <f>IF(AND(ISNUMBER(BD151),VALUE(BD151)&gt;=3,VALUE(T151)&gt;=-0.5),IF(AND(VALUE(Q151)&gt;=94,VALUE(Q151)&lt;444), IF(VALUE(P151)&gt;=2,"***","**"),"*"),"")</f>
        <v/>
      </c>
      <c r="AE151" s="44"/>
      <c r="AF151" s="45"/>
      <c r="AG151" s="63" t="str">
        <f>IF(OR(F151&lt;1401,F151&gt;=1600),IF(AND(OR(AB151="*",AB151="***",AB151="E*",AB151="E***"),P151&gt;=2,T151&gt;-2.1),IF(AND(ISNUMBER(BD151),VALUE(BD151)&gt;2),"**","*"),""),"")</f>
        <v/>
      </c>
      <c r="AH151" s="30">
        <v>10</v>
      </c>
      <c r="AI151" s="62">
        <v>49</v>
      </c>
      <c r="AJ151" s="48" t="str">
        <f>IF(AND(S151&gt;=2,T151&gt;=0),IF(AND(ISNUMBER(BD151),VALUE(BD151)&gt;=3),IF(LEN(AQ151)&gt;0,"***","**"),"*"),"")</f>
        <v/>
      </c>
      <c r="AK151" s="42" t="str">
        <f>IF(AND(S151&gt;=3,AND(OR(AND(I151&lt;=7,I151-K151&gt;=3),AND(K151&lt;=7,K151-M151&gt;=3)),N151&lt;=4)),6,IF(S151&gt;=3,"3T",IF(AND(OR(AND(I151&lt;=7,I151-K151&gt;=3),AND(K151&lt;=7,K151-M151&gt;=3)),N151&lt;=4),"3P","")))</f>
        <v/>
      </c>
      <c r="AL151" s="63" t="str">
        <f>IF(OR(K151-M151&gt;=5,T151&gt;4.9,AND(K151-M151&gt;=1,T151&gt;5)),IF(P151&lt;-3,"***",IF(P151&lt;0,"**","*")),"")</f>
        <v/>
      </c>
      <c r="AM151" s="62">
        <v>49</v>
      </c>
      <c r="AN151" s="49" t="str">
        <f>IF(AND(OR(M151=1,M151=2,M151=3,M151=4),Q151&gt;=97.5),"G",IF(OR(AND(N151&lt;=3,M151&lt;8,T151&gt;-1.6,Q151&gt;=95,Q151&lt;300),AND(OR(M151=1,M151=2,M151=3),Q151&lt;97.5)),"GR",""))</f>
        <v/>
      </c>
      <c r="AO151" s="29">
        <v>0</v>
      </c>
      <c r="AP151" s="28"/>
      <c r="AQ151" s="28"/>
      <c r="AR151" s="28"/>
      <c r="AS151" s="28" t="s">
        <v>66</v>
      </c>
      <c r="AT151" s="50" t="str">
        <f>IF(LEN(AN151)&gt;0,IF(AL151="**","$",IF(AL151="***",IF(LEN(AQ151)&gt;0,"$$$","$$"), "")), "")</f>
        <v/>
      </c>
      <c r="AU151" s="48" t="str">
        <f>CONCATENATE(IF(LEN(AN151)&gt;0,IF(AND(AD151="**",AB151="*"),IF(LEN(AQ151)&gt;0,"$$$","$$"),IF(AJ151="***","$$$",IF(AND(AJ151="**",AB151="*"),"$$",IF(AND(OR(AD151="**",AD151="***"),LEN(AQ151)&gt;0),"$$","")))),IF(AND(OR(AD151="**",AD151="***"),LEN(AQ151)&gt;0),"$$","")),IF(AND(T151&lt;2,AQ151="#"),"#",""))</f>
        <v/>
      </c>
      <c r="AV151" s="48" t="str">
        <f>IF(LEN(AN151)&gt;0,IF(AG151="**","$$",IF(AG151="***","$$$",IF(AD151="***",IF(OR(AB151="***",LEN(AQ151)&gt;0),"$$$",""),""))),"")</f>
        <v/>
      </c>
      <c r="AW151" s="26" t="s">
        <v>6</v>
      </c>
      <c r="AX151" s="51">
        <v>43</v>
      </c>
      <c r="AY151" s="65">
        <v>1260</v>
      </c>
      <c r="AZ151" s="24" t="s">
        <v>51</v>
      </c>
      <c r="BA151" s="29">
        <v>80.906650542608602</v>
      </c>
      <c r="BB151" s="53">
        <v>84.339983875941996</v>
      </c>
      <c r="BC151" s="54" t="s">
        <v>2031</v>
      </c>
      <c r="BD151" s="29">
        <v>1</v>
      </c>
      <c r="BE151" s="55"/>
      <c r="BF151" s="55"/>
      <c r="BG151" s="55"/>
      <c r="BH151" s="55"/>
      <c r="BI151" s="188" t="s">
        <v>2032</v>
      </c>
      <c r="BJ151" s="69" t="s">
        <v>1509</v>
      </c>
      <c r="BK151" s="68" t="s">
        <v>74</v>
      </c>
      <c r="BL151" s="69" t="s">
        <v>284</v>
      </c>
      <c r="BM151" s="68" t="s">
        <v>2007</v>
      </c>
      <c r="BN151" s="68" t="s">
        <v>613</v>
      </c>
      <c r="BO151" s="17"/>
      <c r="BP151" s="29">
        <v>126</v>
      </c>
      <c r="BQ151" s="29">
        <v>0</v>
      </c>
      <c r="BR151" s="56">
        <v>97.25</v>
      </c>
      <c r="BS151" s="57" t="s">
        <v>75</v>
      </c>
      <c r="BT151" s="26"/>
      <c r="BU151" s="26"/>
      <c r="BV151" s="26"/>
      <c r="BW151" s="26"/>
      <c r="BX151" s="17"/>
      <c r="BY151" s="17"/>
      <c r="BZ151" s="49" t="str">
        <f>IF(AND(S151&gt;=3,AND(OR(AND(I151&lt;=7,I151-K151&gt;=3),AND(K151&lt;=7,K151-M151&gt;=3)),N151&lt;=4)),6,IF(S151&gt;=3,"3T",IF(AND(OR(AND(I151&lt;=7,I151-K151&gt;=3),AND(K151&lt;=7,K151-M151&gt;=3)),N151&lt;=4),"3P","")))</f>
        <v/>
      </c>
    </row>
    <row r="152" spans="1:78" ht="46.5" x14ac:dyDescent="0.25">
      <c r="A152" s="26" t="s">
        <v>2014</v>
      </c>
      <c r="B152" s="26" t="s">
        <v>268</v>
      </c>
      <c r="C152" s="106" t="s">
        <v>269</v>
      </c>
      <c r="D152" s="28"/>
      <c r="E152" s="28"/>
      <c r="F152" s="29">
        <v>1650</v>
      </c>
      <c r="G152" s="30">
        <v>4</v>
      </c>
      <c r="H152" s="31" t="s">
        <v>6</v>
      </c>
      <c r="I152" s="32">
        <v>7</v>
      </c>
      <c r="J152" s="33">
        <v>4</v>
      </c>
      <c r="K152" s="32">
        <v>9</v>
      </c>
      <c r="L152" s="33">
        <v>4</v>
      </c>
      <c r="M152" s="32">
        <v>6</v>
      </c>
      <c r="N152" s="33">
        <v>4</v>
      </c>
      <c r="O152" s="29">
        <v>2.5999999999999801</v>
      </c>
      <c r="P152" s="60">
        <v>-1.5750000000000099</v>
      </c>
      <c r="Q152" s="35">
        <v>90.999796920639398</v>
      </c>
      <c r="R152" s="35">
        <v>-1.2001015396803201</v>
      </c>
      <c r="S152" s="37">
        <v>0</v>
      </c>
      <c r="T152" s="61">
        <v>-0.25</v>
      </c>
      <c r="U152" s="29">
        <v>-0.19999999999999599</v>
      </c>
      <c r="V152" s="60">
        <v>-0.29999999999999399</v>
      </c>
      <c r="W152" s="39" t="s">
        <v>79</v>
      </c>
      <c r="X152" s="40">
        <v>47</v>
      </c>
      <c r="Y152" s="29">
        <v>122</v>
      </c>
      <c r="Z152" s="29">
        <v>24</v>
      </c>
      <c r="AA152" s="26" t="s">
        <v>80</v>
      </c>
      <c r="AB152" s="41" t="s">
        <v>65</v>
      </c>
      <c r="AC152" s="42" t="str">
        <f>"" &amp; IF(AND(S152&lt;=-1.5,NOT(ISBLANK(AQ152))),"Z","")</f>
        <v/>
      </c>
      <c r="AD152" s="43" t="str">
        <f>IF(AND(ISNUMBER(BD152),VALUE(BD152)&gt;=3,VALUE(T152)&gt;=-0.5),IF(AND(VALUE(Q152)&gt;=94,VALUE(Q152)&lt;444), IF(VALUE(P152)&gt;=2,"***","**"),"*"),"")</f>
        <v/>
      </c>
      <c r="AE152" s="48" t="str">
        <f>IF(AND(BD152&gt;2,OR(ISNUMBER(SEARCH("P",AA152)),ISNUMBER(SEARCH("EP",AA152)),ISNUMBER(SEARCH("E",AA152)))),"WP@",IF(BD152&gt;2,"W@",IF(OR(ISNUMBER(SEARCH("P",AA152)),ISNUMBER(SEARCH("EP",AA152)),ISNUMBER(SEARCH("E",AA152))),"P@","@")))</f>
        <v>@</v>
      </c>
      <c r="AF152" s="45" t="s">
        <v>295</v>
      </c>
      <c r="AG152" s="63" t="str">
        <f>IF(OR(F152&lt;1401,F152&gt;=1600),IF(AND(OR(AB152="*",AB152="***",AB152="E*",AB152="E***"),P152&gt;=2,T152&gt;-2.1),IF(AND(ISNUMBER(BD152),VALUE(BD152)&gt;2),"**","*"),""),"")</f>
        <v/>
      </c>
      <c r="AH152" s="30">
        <v>4</v>
      </c>
      <c r="AI152" s="47">
        <v>47</v>
      </c>
      <c r="AJ152" s="48" t="str">
        <f>IF(AND(S152&gt;=2,T152&gt;=0),IF(AND(ISNUMBER(BD152),VALUE(BD152)&gt;=3),IF(LEN(AQ152)&gt;0,"***","**"),"*"),"")</f>
        <v/>
      </c>
      <c r="AK152" s="42" t="str">
        <f>IF(AND(S152&gt;=3,AND(OR(AND(I152&lt;=7,I152-K152&gt;=3),AND(K152&lt;=7,K152-M152&gt;=3)),N152&lt;=4)),6,IF(S152&gt;=3,"3T",IF(AND(OR(AND(I152&lt;=7,I152-K152&gt;=3),AND(K152&lt;=7,K152-M152&gt;=3)),N152&lt;=4),"3P","")))</f>
        <v/>
      </c>
      <c r="AL152" s="46" t="str">
        <f>IF(OR(K152-M152&gt;=5,T152&gt;4.9,AND(K152-M152&gt;=1,T152&gt;5)),IF(P152&lt;-3,"***",IF(P152&lt;0,"**","*")),"")</f>
        <v/>
      </c>
      <c r="AM152" s="40">
        <v>47</v>
      </c>
      <c r="AN152" s="49" t="str">
        <f>CONCATENATE(IF(AND(OR(M152=1,M152=2,M152=3,M152=4),Q152&gt;=97.5),"G",IF(OR(AND(N152&lt;=3,M152&lt;8,T152&gt;-1.6,Q152&gt;=95,Q152&lt;300),AND(OR(M152=1,M152=2,M152=3),Q152&lt;97.5)),"GR","")),"*")</f>
        <v>*</v>
      </c>
      <c r="AO152" s="29">
        <v>0</v>
      </c>
      <c r="AP152" s="28"/>
      <c r="AQ152" s="28"/>
      <c r="AR152" s="28"/>
      <c r="AS152" s="28"/>
      <c r="AT152" s="50" t="str">
        <f>IF(LEN(AN152)&gt;0,IF(AL152="**","$",IF(AL152="***",IF(LEN(AQ152)&gt;0,"$$$","$$"), "")), "")</f>
        <v/>
      </c>
      <c r="AU152" s="48" t="str">
        <f>CONCATENATE(IF(LEN(AN152)&gt;0,IF(AND(AD152="**",AB152="*"),IF(LEN(AQ152)&gt;0,"$$$","$$"),IF(AJ152="***","$$$",IF(AND(AJ152="**",AB152="*"),"$$",IF(AND(OR(AD152="**",AD152="***"),LEN(AQ152)&gt;0),"$$","")))),IF(AND(OR(AD152="**",AD152="***"),LEN(AQ152)&gt;0),"$$","")),IF(AND(T152&lt;2,AQ152="#"),"#",""))</f>
        <v/>
      </c>
      <c r="AV152" s="48" t="str">
        <f>IF(LEN(AN152)&gt;0,IF(AG152="**","$$",IF(AG152="***","$$$",IF(AD152="***",IF(OR(AB152="***",LEN(AQ152)&gt;0),"$$$",""),""))),"")</f>
        <v/>
      </c>
      <c r="AW152" s="26" t="s">
        <v>6</v>
      </c>
      <c r="AX152" s="51">
        <v>35</v>
      </c>
      <c r="AY152" s="79">
        <v>1259</v>
      </c>
      <c r="AZ152" s="24" t="s">
        <v>51</v>
      </c>
      <c r="BA152" s="29">
        <v>82.099796920639406</v>
      </c>
      <c r="BB152" s="53">
        <v>83.449130253972697</v>
      </c>
      <c r="BC152" s="54" t="s">
        <v>2033</v>
      </c>
      <c r="BD152" s="29">
        <v>2</v>
      </c>
      <c r="BE152" s="100">
        <v>20</v>
      </c>
      <c r="BF152" s="101">
        <v>42.307692307692299</v>
      </c>
      <c r="BG152" s="102">
        <v>10</v>
      </c>
      <c r="BH152" s="102">
        <v>104</v>
      </c>
      <c r="BI152" s="190" t="s">
        <v>271</v>
      </c>
      <c r="BJ152" s="68" t="s">
        <v>272</v>
      </c>
      <c r="BK152" s="68" t="s">
        <v>273</v>
      </c>
      <c r="BL152" s="69" t="s">
        <v>262</v>
      </c>
      <c r="BM152" s="68" t="s">
        <v>274</v>
      </c>
      <c r="BN152" s="68" t="s">
        <v>275</v>
      </c>
      <c r="BO152" s="17"/>
      <c r="BP152" s="29">
        <v>122</v>
      </c>
      <c r="BQ152" s="29">
        <v>0</v>
      </c>
      <c r="BR152" s="56">
        <v>98.5</v>
      </c>
      <c r="BS152" s="57" t="s">
        <v>61</v>
      </c>
      <c r="BT152" s="26"/>
      <c r="BU152" s="26"/>
      <c r="BV152" s="49" t="str">
        <f>IF(AND(BD152&gt;2,OR(ISNUMBER(SEARCH("P",AA152)),ISNUMBER(SEARCH("EP",AA152)),ISNUMBER(SEARCH("E",AA152)))),"WP@",IF(BD152&gt;2,"W@",IF(OR(ISNUMBER(SEARCH("P",AA152)),ISNUMBER(SEARCH("EP",AA152)),ISNUMBER(SEARCH("E",AA152))),"P@","@")))</f>
        <v>@</v>
      </c>
      <c r="BW152" s="26" t="s">
        <v>79</v>
      </c>
      <c r="BX152" s="17"/>
      <c r="BY152" s="17"/>
      <c r="BZ152" s="49" t="str">
        <f>IF(AND(S152&gt;=3,AND(OR(AND(I152&lt;=7,I152-K152&gt;=3),AND(K152&lt;=7,K152-M152&gt;=3)),N152&lt;=4)),6,IF(S152&gt;=3,"3T",IF(AND(OR(AND(I152&lt;=7,I152-K152&gt;=3),AND(K152&lt;=7,K152-M152&gt;=3)),N152&lt;=4),"3P","")))</f>
        <v/>
      </c>
    </row>
    <row r="153" spans="1:78" ht="17.100000000000001" customHeight="1" x14ac:dyDescent="0.25">
      <c r="A153" s="162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BI153" s="155"/>
      <c r="BJ153" s="155"/>
      <c r="BK153" s="155"/>
      <c r="BL153" s="155"/>
      <c r="BM153" s="155"/>
      <c r="BN153" s="155"/>
      <c r="BO153" s="155"/>
      <c r="BP153" s="155"/>
      <c r="BQ153" s="155"/>
      <c r="BR153" s="155"/>
      <c r="BS153" s="155"/>
      <c r="BT153" s="155"/>
      <c r="BU153" s="155"/>
      <c r="BV153" s="155"/>
      <c r="BW153" s="155"/>
      <c r="BX153" s="155"/>
      <c r="BY153" s="17"/>
      <c r="BZ153" s="49"/>
    </row>
    <row r="154" spans="1:78" ht="36" customHeight="1" x14ac:dyDescent="0.25">
      <c r="A154" s="17"/>
      <c r="B154" s="173" t="s">
        <v>2034</v>
      </c>
      <c r="C154" s="173"/>
      <c r="D154" s="17"/>
      <c r="E154" s="17"/>
      <c r="F154" s="17"/>
      <c r="G154" s="17"/>
      <c r="H154" s="17"/>
      <c r="I154" s="89" t="s">
        <v>150</v>
      </c>
      <c r="J154" s="17"/>
      <c r="K154" s="17"/>
      <c r="L154" s="17"/>
      <c r="M154" s="17"/>
      <c r="N154" s="17"/>
      <c r="O154" s="17"/>
      <c r="P154" s="17"/>
      <c r="Q154" s="165" t="s">
        <v>927</v>
      </c>
      <c r="R154" s="165"/>
      <c r="S154" s="17"/>
      <c r="T154" s="121" t="s">
        <v>510</v>
      </c>
      <c r="U154" s="17"/>
      <c r="V154" s="17"/>
      <c r="W154" s="17"/>
      <c r="X154" s="91">
        <v>45</v>
      </c>
      <c r="Y154" s="92" t="s">
        <v>2035</v>
      </c>
      <c r="Z154" s="93">
        <v>39</v>
      </c>
      <c r="AA154" s="104">
        <v>0</v>
      </c>
      <c r="AB154" s="17"/>
      <c r="AC154" s="17"/>
      <c r="AD154" s="17"/>
      <c r="AE154" s="17"/>
      <c r="AF154" s="17"/>
      <c r="AG154" s="17"/>
      <c r="AH154" s="17"/>
      <c r="AI154" s="91">
        <v>45</v>
      </c>
      <c r="AJ154" s="17"/>
      <c r="AK154" s="17"/>
      <c r="AL154" s="17"/>
      <c r="AM154" s="91">
        <v>45</v>
      </c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66">
        <v>28</v>
      </c>
      <c r="AY154" s="95">
        <v>1258</v>
      </c>
      <c r="AZ154" s="17"/>
      <c r="BA154" s="17"/>
      <c r="BB154" s="17"/>
      <c r="BC154" s="17"/>
      <c r="BD154" s="17"/>
      <c r="BE154" s="17"/>
      <c r="BF154" s="17"/>
      <c r="BG154" s="17"/>
      <c r="BH154" s="17"/>
      <c r="BI154" s="187"/>
      <c r="BJ154" s="17"/>
      <c r="BK154" s="17"/>
      <c r="BL154" s="17"/>
      <c r="BM154" s="17"/>
      <c r="BN154" s="17"/>
      <c r="BO154" s="17"/>
      <c r="BP154" s="92" t="s">
        <v>2035</v>
      </c>
      <c r="BQ154" s="17"/>
      <c r="BR154" s="17"/>
      <c r="BS154" s="17"/>
      <c r="BT154" s="17"/>
      <c r="BU154" s="17"/>
      <c r="BV154" s="17"/>
      <c r="BW154" s="17"/>
      <c r="BX154" s="29">
        <v>0</v>
      </c>
      <c r="BY154" s="26" t="s">
        <v>149</v>
      </c>
      <c r="BZ154" s="17"/>
    </row>
    <row r="155" spans="1:78" x14ac:dyDescent="0.25">
      <c r="A155" s="17"/>
      <c r="B155" s="173"/>
      <c r="C155" s="173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68" t="s">
        <v>2036</v>
      </c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  <c r="AC155" s="168"/>
      <c r="AD155" s="168"/>
      <c r="AE155" s="168"/>
      <c r="AF155" s="168"/>
      <c r="AG155" s="168"/>
      <c r="AH155" s="168"/>
      <c r="AI155" s="168"/>
      <c r="AJ155" s="168"/>
      <c r="AK155" s="168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67"/>
      <c r="AY155" s="105" t="s">
        <v>291</v>
      </c>
      <c r="AZ155" s="17"/>
      <c r="BA155" s="17"/>
      <c r="BB155" s="17"/>
      <c r="BC155" s="17"/>
      <c r="BD155" s="17"/>
      <c r="BE155" s="17"/>
      <c r="BF155" s="17"/>
      <c r="BG155" s="17"/>
      <c r="BH155" s="17"/>
      <c r="BI155" s="18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</row>
    <row r="156" spans="1:78" ht="30" customHeight="1" x14ac:dyDescent="0.25">
      <c r="A156" s="172" t="s">
        <v>2037</v>
      </c>
      <c r="B156" s="153"/>
      <c r="C156" s="153"/>
      <c r="D156" s="153"/>
      <c r="E156" s="153"/>
      <c r="F156" s="153"/>
      <c r="G156" s="153"/>
      <c r="H156" s="153"/>
      <c r="I156" s="153"/>
      <c r="J156" s="153"/>
      <c r="K156" s="153"/>
      <c r="L156" s="153"/>
      <c r="M156" s="153"/>
      <c r="N156" s="153"/>
      <c r="O156" s="153"/>
      <c r="P156" s="153"/>
      <c r="Q156" s="153"/>
      <c r="R156" s="153"/>
      <c r="S156" s="153"/>
      <c r="T156" s="153"/>
      <c r="U156" s="153"/>
      <c r="V156" s="153"/>
      <c r="W156" s="153"/>
      <c r="X156" s="153"/>
      <c r="Y156" s="153"/>
      <c r="Z156" s="153"/>
      <c r="AA156" s="153"/>
      <c r="AB156" s="153"/>
      <c r="AC156" s="153"/>
      <c r="AD156" s="153"/>
      <c r="AE156" s="153"/>
      <c r="AF156" s="153"/>
      <c r="AG156" s="153"/>
      <c r="AH156" s="153"/>
      <c r="AI156" s="153"/>
      <c r="AJ156" s="153"/>
      <c r="AK156" s="153"/>
      <c r="AL156" s="153"/>
      <c r="AM156" s="153"/>
      <c r="AN156" s="153"/>
      <c r="AO156" s="153"/>
      <c r="AP156" s="153"/>
      <c r="AQ156" s="153"/>
      <c r="AR156" s="153"/>
      <c r="AS156" s="153"/>
      <c r="AT156" s="153"/>
      <c r="AU156" s="153"/>
      <c r="AV156" s="153"/>
      <c r="AW156" s="153"/>
      <c r="AX156" s="153"/>
      <c r="AY156" s="153"/>
      <c r="AZ156" s="153"/>
      <c r="BA156" s="153"/>
      <c r="BB156" s="153"/>
      <c r="BC156" s="153"/>
      <c r="BD156" s="153"/>
      <c r="BE156" s="153"/>
      <c r="BF156" s="153"/>
      <c r="BG156" s="153"/>
      <c r="BH156" s="153"/>
      <c r="BI156" s="153"/>
      <c r="BJ156" s="153"/>
      <c r="BK156" s="153"/>
      <c r="BL156" s="153"/>
      <c r="BM156" s="153"/>
      <c r="BN156" s="153"/>
      <c r="BO156" s="153"/>
      <c r="BP156" s="153"/>
      <c r="BQ156" s="153"/>
      <c r="BR156" s="153"/>
      <c r="BS156" s="153"/>
      <c r="BT156" s="153"/>
      <c r="BU156" s="153"/>
      <c r="BV156" s="153"/>
      <c r="BW156" s="153"/>
      <c r="BX156" s="153"/>
      <c r="BY156" s="17"/>
      <c r="BZ156" s="17"/>
    </row>
    <row r="157" spans="1:78" x14ac:dyDescent="0.25">
      <c r="A157" s="18" t="s">
        <v>1</v>
      </c>
      <c r="B157" s="18" t="s">
        <v>2</v>
      </c>
      <c r="C157" s="18" t="s">
        <v>3</v>
      </c>
      <c r="D157" s="19"/>
      <c r="E157" s="19"/>
      <c r="F157" s="18" t="s">
        <v>4</v>
      </c>
      <c r="G157" s="20" t="s">
        <v>5</v>
      </c>
      <c r="H157" s="21" t="s">
        <v>6</v>
      </c>
      <c r="I157" s="154" t="s">
        <v>7</v>
      </c>
      <c r="J157" s="155"/>
      <c r="K157" s="155"/>
      <c r="L157" s="155"/>
      <c r="M157" s="155"/>
      <c r="N157" s="155"/>
      <c r="O157" s="21" t="s">
        <v>8</v>
      </c>
      <c r="P157" s="21" t="s">
        <v>9</v>
      </c>
      <c r="Q157" s="22" t="s">
        <v>10</v>
      </c>
      <c r="R157" s="22" t="s">
        <v>11</v>
      </c>
      <c r="S157" s="21" t="s">
        <v>12</v>
      </c>
      <c r="T157" s="21" t="s">
        <v>13</v>
      </c>
      <c r="U157" s="21" t="s">
        <v>14</v>
      </c>
      <c r="V157" s="21" t="s">
        <v>15</v>
      </c>
      <c r="W157" s="23" t="s">
        <v>16</v>
      </c>
      <c r="X157" s="21" t="s">
        <v>17</v>
      </c>
      <c r="Y157" s="21" t="s">
        <v>18</v>
      </c>
      <c r="Z157" s="21" t="s">
        <v>19</v>
      </c>
      <c r="AA157" s="21" t="s">
        <v>20</v>
      </c>
      <c r="AB157" s="21" t="s">
        <v>21</v>
      </c>
      <c r="AC157" s="21" t="s">
        <v>22</v>
      </c>
      <c r="AD157" s="21" t="s">
        <v>23</v>
      </c>
      <c r="AE157" s="21" t="s">
        <v>24</v>
      </c>
      <c r="AF157" s="21" t="s">
        <v>25</v>
      </c>
      <c r="AG157" s="21" t="s">
        <v>26</v>
      </c>
      <c r="AH157" s="21" t="s">
        <v>5</v>
      </c>
      <c r="AI157" s="21" t="s">
        <v>17</v>
      </c>
      <c r="AJ157" s="21" t="s">
        <v>27</v>
      </c>
      <c r="AK157" s="21" t="s">
        <v>28</v>
      </c>
      <c r="AL157" s="21" t="s">
        <v>29</v>
      </c>
      <c r="AM157" s="21" t="s">
        <v>17</v>
      </c>
      <c r="AN157" s="21" t="s">
        <v>30</v>
      </c>
      <c r="AO157" s="21" t="s">
        <v>31</v>
      </c>
      <c r="AP157" s="21" t="s">
        <v>32</v>
      </c>
      <c r="AQ157" s="21" t="s">
        <v>33</v>
      </c>
      <c r="AR157" s="21" t="s">
        <v>34</v>
      </c>
      <c r="AS157" s="21" t="s">
        <v>35</v>
      </c>
      <c r="AT157" s="21" t="s">
        <v>36</v>
      </c>
      <c r="AU157" s="21" t="s">
        <v>37</v>
      </c>
      <c r="AV157" s="21" t="s">
        <v>38</v>
      </c>
      <c r="AW157" s="21" t="s">
        <v>6</v>
      </c>
      <c r="AX157" s="21" t="s">
        <v>39</v>
      </c>
      <c r="AY157" s="21" t="s">
        <v>40</v>
      </c>
      <c r="AZ157" s="24" t="s">
        <v>41</v>
      </c>
      <c r="BA157" s="21" t="s">
        <v>42</v>
      </c>
      <c r="BB157" s="21" t="s">
        <v>43</v>
      </c>
      <c r="BC157" s="21" t="s">
        <v>44</v>
      </c>
      <c r="BD157" s="21" t="s">
        <v>45</v>
      </c>
      <c r="BE157" s="21" t="s">
        <v>46</v>
      </c>
      <c r="BF157" s="21" t="s">
        <v>47</v>
      </c>
      <c r="BG157" s="21" t="s">
        <v>48</v>
      </c>
      <c r="BH157" s="21" t="s">
        <v>49</v>
      </c>
      <c r="BI157" s="186"/>
      <c r="BJ157" s="25"/>
      <c r="BK157" s="25"/>
      <c r="BL157" s="25"/>
      <c r="BM157" s="25"/>
      <c r="BN157" s="25"/>
      <c r="BO157" s="25"/>
      <c r="BP157" s="21" t="s">
        <v>18</v>
      </c>
      <c r="BQ157" s="21" t="s">
        <v>31</v>
      </c>
      <c r="BR157" s="21" t="s">
        <v>50</v>
      </c>
      <c r="BS157" s="21" t="s">
        <v>51</v>
      </c>
      <c r="BT157" s="25"/>
      <c r="BU157" s="25"/>
      <c r="BV157" s="21" t="s">
        <v>24</v>
      </c>
      <c r="BW157" s="21" t="s">
        <v>16</v>
      </c>
      <c r="BX157" s="21" t="s">
        <v>52</v>
      </c>
      <c r="BY157" s="21" t="s">
        <v>53</v>
      </c>
      <c r="BZ157" s="21" t="s">
        <v>28</v>
      </c>
    </row>
    <row r="158" spans="1:78" ht="46.5" x14ac:dyDescent="0.25">
      <c r="A158" s="26" t="s">
        <v>2038</v>
      </c>
      <c r="B158" s="26" t="s">
        <v>118</v>
      </c>
      <c r="C158" s="27" t="s">
        <v>63</v>
      </c>
      <c r="D158" s="28"/>
      <c r="E158" s="28"/>
      <c r="F158" s="29">
        <v>1200</v>
      </c>
      <c r="G158" s="30">
        <v>4</v>
      </c>
      <c r="H158" s="31" t="s">
        <v>6</v>
      </c>
      <c r="I158" s="32">
        <v>10</v>
      </c>
      <c r="J158" s="33">
        <v>7</v>
      </c>
      <c r="K158" s="32">
        <v>8</v>
      </c>
      <c r="L158" s="33">
        <v>6</v>
      </c>
      <c r="M158" s="32">
        <v>7</v>
      </c>
      <c r="N158" s="33">
        <v>2</v>
      </c>
      <c r="O158" s="29">
        <v>0.85000000000000897</v>
      </c>
      <c r="P158" s="34">
        <v>0.587500000000034</v>
      </c>
      <c r="Q158" s="35">
        <v>87.466792128423705</v>
      </c>
      <c r="R158" s="35">
        <v>-4.1666039357881601</v>
      </c>
      <c r="S158" s="37">
        <v>2</v>
      </c>
      <c r="T158" s="38">
        <v>3</v>
      </c>
      <c r="U158" s="29">
        <v>-2.75</v>
      </c>
      <c r="V158" s="29">
        <v>-0.44999999999999901</v>
      </c>
      <c r="W158" s="39"/>
      <c r="X158" s="62">
        <v>52</v>
      </c>
      <c r="Y158" s="29">
        <v>125</v>
      </c>
      <c r="Z158" s="17"/>
      <c r="AA158" s="26" t="s">
        <v>57</v>
      </c>
      <c r="AB158" s="41" t="s">
        <v>58</v>
      </c>
      <c r="AC158" s="42" t="str">
        <f>"" &amp; IF(AND(S158&lt;=-1.5,NOT(ISBLANK(AQ158))),"Z","")</f>
        <v/>
      </c>
      <c r="AD158" s="48" t="str">
        <f>IF(AND(ISNUMBER(BD158),VALUE(BD158)&gt;=3,VALUE(T158)&gt;=-0.5),IF(AND(VALUE(Q158)&gt;=94,VALUE(Q158)&lt;444), IF(VALUE(P158)&gt;=2,"***","**"),"*"),"")</f>
        <v/>
      </c>
      <c r="AE158" s="48" t="str">
        <f>IF(AND(BD158&gt;2,OR(ISNUMBER(SEARCH("P",AA158)),ISNUMBER(SEARCH("EP",AA158)),ISNUMBER(SEARCH("E",AA158)))),"WP@",IF(BD158&gt;2,"W@",IF(OR(ISNUMBER(SEARCH("P",AA158)),ISNUMBER(SEARCH("EP",AA158)),ISNUMBER(SEARCH("E",AA158))),"P@","@")))</f>
        <v>@</v>
      </c>
      <c r="AF158" s="45" t="s">
        <v>346</v>
      </c>
      <c r="AG158" s="46" t="str">
        <f>IF(OR(F158&lt;1401,F158&gt;=1600),IF(AND(OR(AB158="*",AB158="***",AB158="E*",AB158="E***"),P158&gt;=2,T158&gt;-2.1),IF(AND(ISNUMBER(BD158),VALUE(BD158)&gt;2),"**","*"),""),"")</f>
        <v/>
      </c>
      <c r="AH158" s="30">
        <v>4</v>
      </c>
      <c r="AI158" s="62">
        <v>52</v>
      </c>
      <c r="AJ158" s="48" t="str">
        <f>IF(AND(S158&gt;=2,T158&gt;=0),IF(AND(ISNUMBER(BD158),VALUE(BD158)&gt;=3),IF(LEN(AQ158)&gt;0,"***","**"),"*"),"")</f>
        <v>*</v>
      </c>
      <c r="AK158" s="42" t="str">
        <f>IF(AND(S158&gt;=3,AND(OR(AND(I158&lt;=7,I158-K158&gt;=3),AND(K158&lt;=7,K158-M158&gt;=3)),N158&lt;=4)),6,IF(S158&gt;=3,"3T",IF(AND(OR(AND(I158&lt;=7,I158-K158&gt;=3),AND(K158&lt;=7,K158-M158&gt;=3)),N158&lt;=4),"3P","")))</f>
        <v/>
      </c>
      <c r="AL158" s="63" t="str">
        <f>IF(OR(K158-M158&gt;=5,T158&gt;4.9,AND(K158-M158&gt;=1,T158&gt;5)),IF(P158&lt;-3,"***",IF(P158&lt;0,"**","*")),"")</f>
        <v/>
      </c>
      <c r="AM158" s="62">
        <v>52</v>
      </c>
      <c r="AN158" s="49" t="str">
        <f>IF(AND(OR(M158=1,M158=2,M158=3,M158=4),Q158&gt;=97.5),"G",IF(OR(AND(N158&lt;=3,M158&lt;8,T158&gt;-1.6,Q158&gt;=95,Q158&lt;300),AND(OR(M158=1,M158=2,M158=3),Q158&lt;97.5)),"GR",""))</f>
        <v/>
      </c>
      <c r="AO158" s="29">
        <v>0</v>
      </c>
      <c r="AP158" s="28"/>
      <c r="AQ158" s="28" t="s">
        <v>33</v>
      </c>
      <c r="AR158" s="28"/>
      <c r="AS158" s="28"/>
      <c r="AT158" s="50" t="str">
        <f>IF(LEN(AN158)&gt;0,IF(AL158="**","$",IF(AL158="***",IF(LEN(AQ158)&gt;0,"$$$","$$"), "")), "")</f>
        <v/>
      </c>
      <c r="AU158" s="48" t="str">
        <f>CONCATENATE(IF(LEN(AN158)&gt;0,IF(AND(AD158="**",AB158="*"),IF(LEN(AQ158)&gt;0,"$$$","$$"),IF(AJ158="***","$$$",IF(AND(AJ158="**",AB158="*"),"$$",IF(AND(OR(AD158="**",AD158="***"),LEN(AQ158)&gt;0),"$$","")))),IF(AND(OR(AD158="**",AD158="***"),LEN(AQ158)&gt;0),"$$","")),IF(AND(T158&lt;2,AQ158="#"),"#",""))</f>
        <v/>
      </c>
      <c r="AV158" s="48" t="str">
        <f>IF(LEN(AN158)&gt;0,IF(AG158="**","$$",IF(AG158="***","$$$",IF(AD158="***",IF(OR(AB158="***",LEN(AQ158)&gt;0),"$$$",""),""))),"")</f>
        <v/>
      </c>
      <c r="AW158" s="26" t="s">
        <v>6</v>
      </c>
      <c r="AX158" s="51">
        <v>33</v>
      </c>
      <c r="AY158" s="65">
        <v>1059</v>
      </c>
      <c r="AZ158" s="24" t="s">
        <v>2039</v>
      </c>
      <c r="BA158" s="29">
        <v>78.666792128423694</v>
      </c>
      <c r="BB158" s="53">
        <v>83.096125461756998</v>
      </c>
      <c r="BC158" s="54" t="s">
        <v>1993</v>
      </c>
      <c r="BD158" s="29">
        <v>1</v>
      </c>
      <c r="BE158" s="55"/>
      <c r="BF158" s="55"/>
      <c r="BG158" s="55"/>
      <c r="BH158" s="55"/>
      <c r="BI158" s="189" t="s">
        <v>2040</v>
      </c>
      <c r="BJ158" s="68" t="s">
        <v>2041</v>
      </c>
      <c r="BK158" s="68" t="s">
        <v>589</v>
      </c>
      <c r="BL158" s="69" t="s">
        <v>1077</v>
      </c>
      <c r="BM158" s="69" t="s">
        <v>594</v>
      </c>
      <c r="BN158" s="68" t="s">
        <v>2042</v>
      </c>
      <c r="BO158" s="17"/>
      <c r="BP158" s="29">
        <v>125</v>
      </c>
      <c r="BQ158" s="29">
        <v>0</v>
      </c>
      <c r="BR158" s="56">
        <v>93.8</v>
      </c>
      <c r="BS158" s="76" t="s">
        <v>108</v>
      </c>
      <c r="BT158" s="26"/>
      <c r="BU158" s="26"/>
      <c r="BV158" s="49" t="str">
        <f>IF(AND(BD158&gt;2,OR(ISNUMBER(SEARCH("P",AA158)),ISNUMBER(SEARCH("EP",AA158)),ISNUMBER(SEARCH("E",AA158)))),"WP@",IF(BD158&gt;2,"W@",IF(OR(ISNUMBER(SEARCH("P",AA158)),ISNUMBER(SEARCH("EP",AA158)),ISNUMBER(SEARCH("E",AA158))),"P@","@")))</f>
        <v>@</v>
      </c>
      <c r="BW158" s="26"/>
      <c r="BX158" s="17"/>
      <c r="BY158" s="17"/>
      <c r="BZ158" s="49" t="str">
        <f>IF(AND(S158&gt;=3,AND(OR(AND(I158&lt;=7,I158-K158&gt;=3),AND(K158&lt;=7,K158-M158&gt;=3)),N158&lt;=4)),6,IF(S158&gt;=3,"3T",IF(AND(OR(AND(I158&lt;=7,I158-K158&gt;=3),AND(K158&lt;=7,K158-M158&gt;=3)),N158&lt;=4),"3P","")))</f>
        <v/>
      </c>
    </row>
    <row r="159" spans="1:78" ht="29.1" customHeight="1" x14ac:dyDescent="0.25">
      <c r="A159" s="162"/>
      <c r="B159" s="155"/>
      <c r="C159" s="155"/>
      <c r="D159" s="155"/>
      <c r="E159" s="155"/>
      <c r="F159" s="155"/>
      <c r="G159" s="155"/>
      <c r="H159" s="155"/>
      <c r="I159" s="155"/>
      <c r="J159" s="155"/>
      <c r="K159" s="155"/>
      <c r="L159" s="155"/>
      <c r="M159" s="155"/>
      <c r="N159" s="155"/>
      <c r="O159" s="155"/>
      <c r="P159" s="155"/>
      <c r="Q159" s="155"/>
      <c r="R159" s="155"/>
      <c r="S159" s="155"/>
      <c r="T159" s="155"/>
      <c r="U159" s="155"/>
      <c r="V159" s="155"/>
      <c r="W159" s="155"/>
      <c r="X159" s="155"/>
      <c r="Y159" s="155"/>
      <c r="Z159" s="155"/>
      <c r="AA159" s="155"/>
      <c r="AB159" s="155"/>
      <c r="AC159" s="155"/>
      <c r="AD159" s="155"/>
      <c r="AE159" s="155"/>
      <c r="AF159" s="155"/>
      <c r="AG159" s="155"/>
      <c r="AH159" s="155"/>
      <c r="AI159" s="155"/>
      <c r="AJ159" s="155"/>
      <c r="AK159" s="155"/>
      <c r="AL159" s="155"/>
      <c r="AM159" s="155"/>
      <c r="AN159" s="155"/>
      <c r="AO159" s="155"/>
      <c r="AP159" s="155"/>
      <c r="AQ159" s="155"/>
      <c r="AR159" s="155"/>
      <c r="AS159" s="155"/>
      <c r="AT159" s="155"/>
      <c r="AU159" s="155"/>
      <c r="AV159" s="155"/>
      <c r="AW159" s="155"/>
      <c r="AX159" s="155"/>
      <c r="AY159" s="155"/>
      <c r="AZ159" s="155"/>
      <c r="BA159" s="155"/>
      <c r="BB159" s="155"/>
      <c r="BC159" s="155"/>
      <c r="BD159" s="155"/>
      <c r="BE159" s="155"/>
      <c r="BF159" s="155"/>
      <c r="BG159" s="155"/>
      <c r="BH159" s="155"/>
      <c r="BI159" s="155"/>
      <c r="BJ159" s="155"/>
      <c r="BK159" s="155"/>
      <c r="BL159" s="155"/>
      <c r="BM159" s="155"/>
      <c r="BN159" s="155"/>
      <c r="BO159" s="155"/>
      <c r="BP159" s="155"/>
      <c r="BQ159" s="155"/>
      <c r="BR159" s="155"/>
      <c r="BS159" s="155"/>
      <c r="BT159" s="155"/>
      <c r="BU159" s="155"/>
      <c r="BV159" s="155"/>
      <c r="BW159" s="155"/>
      <c r="BX159" s="155"/>
      <c r="BY159" s="17"/>
      <c r="BZ159" s="49"/>
    </row>
    <row r="160" spans="1:78" ht="46.5" x14ac:dyDescent="0.25">
      <c r="A160" s="26" t="s">
        <v>2038</v>
      </c>
      <c r="B160" s="26" t="s">
        <v>368</v>
      </c>
      <c r="C160" s="27" t="s">
        <v>165</v>
      </c>
      <c r="D160" s="28"/>
      <c r="E160" s="28"/>
      <c r="F160" s="29">
        <v>1200</v>
      </c>
      <c r="G160" s="30">
        <v>10</v>
      </c>
      <c r="H160" s="31" t="s">
        <v>78</v>
      </c>
      <c r="I160" s="59">
        <v>12</v>
      </c>
      <c r="J160" s="33">
        <v>8</v>
      </c>
      <c r="K160" s="59">
        <v>13</v>
      </c>
      <c r="L160" s="33">
        <v>7</v>
      </c>
      <c r="M160" s="59">
        <v>13</v>
      </c>
      <c r="N160" s="33">
        <v>10</v>
      </c>
      <c r="O160" s="29">
        <v>-0.44999999999999901</v>
      </c>
      <c r="P160" s="37">
        <v>0.73571428571429198</v>
      </c>
      <c r="Q160" s="35">
        <v>82.688797390815296</v>
      </c>
      <c r="R160" s="35">
        <v>-0.20560130459237799</v>
      </c>
      <c r="S160" s="37">
        <v>1</v>
      </c>
      <c r="T160" s="61">
        <v>-3.75</v>
      </c>
      <c r="U160" s="29">
        <v>0.19999999999999599</v>
      </c>
      <c r="V160" s="60">
        <v>-2.85</v>
      </c>
      <c r="W160" s="39" t="s">
        <v>79</v>
      </c>
      <c r="X160" s="62">
        <v>52</v>
      </c>
      <c r="Y160" s="29">
        <v>128</v>
      </c>
      <c r="Z160" s="87">
        <v>98</v>
      </c>
      <c r="AA160" s="26" t="s">
        <v>57</v>
      </c>
      <c r="AB160" s="41" t="s">
        <v>58</v>
      </c>
      <c r="AC160" s="42" t="str">
        <f>"" &amp; IF(AND(S160&lt;=-1.5,NOT(ISBLANK(AQ160))),"Z","")</f>
        <v/>
      </c>
      <c r="AD160" s="48" t="str">
        <f>IF(AND(ISNUMBER(BD160),VALUE(BD160)&gt;=3,VALUE(T160)&gt;=-0.5),IF(AND(VALUE(Q160)&gt;=94,VALUE(Q160)&lt;444), IF(VALUE(P160)&gt;=2,"***","**"),"*"),"")</f>
        <v/>
      </c>
      <c r="AE160" s="44"/>
      <c r="AF160" s="45"/>
      <c r="AG160" s="63" t="str">
        <f>IF(OR(F160&lt;1401,F160&gt;=1600),IF(AND(OR(AB160="*",AB160="***",AB160="E*",AB160="E***"),P160&gt;=2,T160&gt;-2.1),IF(AND(ISNUMBER(BD160),VALUE(BD160)&gt;2),"**","*"),""),"")</f>
        <v/>
      </c>
      <c r="AH160" s="30">
        <v>10</v>
      </c>
      <c r="AI160" s="62">
        <v>52</v>
      </c>
      <c r="AJ160" s="48" t="str">
        <f>IF(AND(S160&gt;=2,T160&gt;=0),IF(AND(ISNUMBER(BD160),VALUE(BD160)&gt;=3),IF(LEN(AQ160)&gt;0,"***","**"),"*"),"")</f>
        <v/>
      </c>
      <c r="AK160" s="42" t="str">
        <f>IF(AND(S160&gt;=3,AND(OR(AND(I160&lt;=7,I160-K160&gt;=3),AND(K160&lt;=7,K160-M160&gt;=3)),N160&lt;=4)),6,IF(S160&gt;=3,"3T",IF(AND(OR(AND(I160&lt;=7,I160-K160&gt;=3),AND(K160&lt;=7,K160-M160&gt;=3)),N160&lt;=4),"3P","")))</f>
        <v/>
      </c>
      <c r="AL160" s="63" t="str">
        <f>IF(OR(K160-M160&gt;=5,T160&gt;4.9,AND(K160-M160&gt;=1,T160&gt;5)),IF(P160&lt;-3,"***",IF(P160&lt;0,"**","*")),"")</f>
        <v/>
      </c>
      <c r="AM160" s="62">
        <v>52</v>
      </c>
      <c r="AN160" s="49" t="str">
        <f>IF(AND(OR(M160=1,M160=2,M160=3,M160=4),Q160&gt;=97.5),"G",IF(OR(AND(N160&lt;=3,M160&lt;8,T160&gt;-1.6,Q160&gt;=95,Q160&lt;300),AND(OR(M160=1,M160=2,M160=3),Q160&lt;97.5)),"GR",""))</f>
        <v/>
      </c>
      <c r="AO160" s="29">
        <v>0</v>
      </c>
      <c r="AP160" s="28"/>
      <c r="AQ160" s="28"/>
      <c r="AR160" s="28"/>
      <c r="AS160" s="28" t="s">
        <v>66</v>
      </c>
      <c r="AT160" s="50" t="str">
        <f>IF(LEN(AN160)&gt;0,IF(AL160="**","$",IF(AL160="***",IF(LEN(AQ160)&gt;0,"$$$","$$"), "")), "")</f>
        <v/>
      </c>
      <c r="AU160" s="48" t="str">
        <f>CONCATENATE(IF(LEN(AN160)&gt;0,IF(AND(AD160="**",AB160="*"),IF(LEN(AQ160)&gt;0,"$$$","$$"),IF(AJ160="***","$$$",IF(AND(AJ160="**",AB160="*"),"$$",IF(AND(OR(AD160="**",AD160="***"),LEN(AQ160)&gt;0),"$$","")))),IF(AND(OR(AD160="**",AD160="***"),LEN(AQ160)&gt;0),"$$","")),IF(AND(T160&lt;2,AQ160="#"),"#",""))</f>
        <v/>
      </c>
      <c r="AV160" s="48" t="str">
        <f>IF(LEN(AN160)&gt;0,IF(AG160="**","$$",IF(AG160="***","$$$",IF(AD160="***",IF(OR(AB160="***",LEN(AQ160)&gt;0),"$$$",""),""))),"")</f>
        <v/>
      </c>
      <c r="AW160" s="26" t="s">
        <v>78</v>
      </c>
      <c r="AX160" s="51">
        <v>18</v>
      </c>
      <c r="AY160" s="65">
        <v>1074</v>
      </c>
      <c r="AZ160" s="24" t="s">
        <v>2043</v>
      </c>
      <c r="BA160" s="29">
        <v>70.588797390815202</v>
      </c>
      <c r="BB160" s="53">
        <v>77.020130724148601</v>
      </c>
      <c r="BC160" s="54" t="s">
        <v>2044</v>
      </c>
      <c r="BD160" s="29">
        <v>3</v>
      </c>
      <c r="BE160" s="55"/>
      <c r="BF160" s="55"/>
      <c r="BG160" s="55"/>
      <c r="BH160" s="55"/>
      <c r="BI160" s="189" t="s">
        <v>585</v>
      </c>
      <c r="BJ160" s="68" t="s">
        <v>586</v>
      </c>
      <c r="BK160" s="69" t="s">
        <v>587</v>
      </c>
      <c r="BL160" s="69" t="s">
        <v>588</v>
      </c>
      <c r="BM160" s="68" t="s">
        <v>589</v>
      </c>
      <c r="BN160" s="68" t="s">
        <v>590</v>
      </c>
      <c r="BO160" s="17"/>
      <c r="BP160" s="29">
        <v>128</v>
      </c>
      <c r="BQ160" s="29">
        <v>0</v>
      </c>
      <c r="BR160" s="56">
        <v>92.1</v>
      </c>
      <c r="BS160" s="76" t="s">
        <v>88</v>
      </c>
      <c r="BT160" s="26"/>
      <c r="BU160" s="26"/>
      <c r="BV160" s="26"/>
      <c r="BW160" s="26" t="s">
        <v>79</v>
      </c>
      <c r="BX160" s="17"/>
      <c r="BY160" s="17"/>
      <c r="BZ160" s="49" t="str">
        <f>IF(AND(S160&gt;=3,AND(OR(AND(I160&lt;=7,I160-K160&gt;=3),AND(K160&lt;=7,K160-M160&gt;=3)),N160&lt;=4)),6,IF(S160&gt;=3,"3T",IF(AND(OR(AND(I160&lt;=7,I160-K160&gt;=3),AND(K160&lt;=7,K160-M160&gt;=3)),N160&lt;=4),"3P","")))</f>
        <v/>
      </c>
    </row>
    <row r="161" spans="1:78" ht="20.100000000000001" customHeight="1" x14ac:dyDescent="0.25">
      <c r="A161" s="162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BI161" s="155"/>
      <c r="BJ161" s="155"/>
      <c r="BK161" s="155"/>
      <c r="BL161" s="155"/>
      <c r="BM161" s="155"/>
      <c r="BN161" s="155"/>
      <c r="BO161" s="155"/>
      <c r="BP161" s="155"/>
      <c r="BQ161" s="155"/>
      <c r="BR161" s="155"/>
      <c r="BS161" s="155"/>
      <c r="BT161" s="155"/>
      <c r="BU161" s="155"/>
      <c r="BV161" s="155"/>
      <c r="BW161" s="155"/>
      <c r="BX161" s="155"/>
      <c r="BY161" s="17"/>
      <c r="BZ161" s="49"/>
    </row>
    <row r="162" spans="1:78" ht="46.5" x14ac:dyDescent="0.25">
      <c r="A162" s="26" t="s">
        <v>2038</v>
      </c>
      <c r="B162" s="26" t="s">
        <v>1285</v>
      </c>
      <c r="C162" s="106" t="s">
        <v>269</v>
      </c>
      <c r="D162" s="28"/>
      <c r="E162" s="28"/>
      <c r="F162" s="29">
        <v>1200</v>
      </c>
      <c r="G162" s="30">
        <v>8</v>
      </c>
      <c r="H162" s="31" t="s">
        <v>6</v>
      </c>
      <c r="I162" s="59">
        <v>8</v>
      </c>
      <c r="J162" s="33">
        <v>5</v>
      </c>
      <c r="K162" s="59">
        <v>7</v>
      </c>
      <c r="L162" s="33">
        <v>5</v>
      </c>
      <c r="M162" s="59">
        <v>4</v>
      </c>
      <c r="N162" s="33">
        <v>2</v>
      </c>
      <c r="O162" s="29">
        <v>9.9999999999997896E-2</v>
      </c>
      <c r="P162" s="29">
        <v>-1.1099999999999901</v>
      </c>
      <c r="Q162" s="35">
        <v>98.808751565258305</v>
      </c>
      <c r="R162" s="36">
        <v>0.80437578262916498</v>
      </c>
      <c r="S162" s="37">
        <v>0</v>
      </c>
      <c r="T162" s="38">
        <v>3.25</v>
      </c>
      <c r="U162" s="29">
        <v>0.80000000000000104</v>
      </c>
      <c r="V162" s="29">
        <v>3.4</v>
      </c>
      <c r="W162" s="39"/>
      <c r="X162" s="40">
        <v>50</v>
      </c>
      <c r="Y162" s="72">
        <v>125</v>
      </c>
      <c r="Z162" s="87">
        <v>52</v>
      </c>
      <c r="AA162" s="26" t="s">
        <v>57</v>
      </c>
      <c r="AB162" s="41" t="s">
        <v>58</v>
      </c>
      <c r="AC162" s="42" t="str">
        <f>"i" &amp; IF(AND(S162&lt;=-1.5,NOT(ISBLANK(AQ162))),"Z","")</f>
        <v>i</v>
      </c>
      <c r="AD162" s="43" t="str">
        <f>IF(AND(ISNUMBER(BD162),VALUE(BD162)&gt;=3,VALUE(T162)&gt;=-0.5),IF(AND(VALUE(Q162)&gt;=94,VALUE(Q162)&lt;444), IF(VALUE(P162)&gt;=2,"***","**"),"*"),"")</f>
        <v/>
      </c>
      <c r="AE162" s="48" t="str">
        <f>IF(AND(BD162&gt;2,OR(ISNUMBER(SEARCH("P",AA162)),ISNUMBER(SEARCH("EP",AA162)),ISNUMBER(SEARCH("E",AA162)))),"WP@",IF(BD162&gt;2,"W@",IF(OR(ISNUMBER(SEARCH("P",AA162)),ISNUMBER(SEARCH("EP",AA162)),ISNUMBER(SEARCH("E",AA162))),"P@","@")))</f>
        <v>@</v>
      </c>
      <c r="AF162" s="45"/>
      <c r="AG162" s="46" t="str">
        <f>IF(OR(F162&lt;1401,F162&gt;=1600),IF(AND(OR(AB162="*",AB162="***",AB162="E*",AB162="E***"),P162&gt;=2,T162&gt;-2.1),IF(AND(ISNUMBER(BD162),VALUE(BD162)&gt;2),"**","*"),""),"")</f>
        <v/>
      </c>
      <c r="AH162" s="30">
        <v>8</v>
      </c>
      <c r="AI162" s="47">
        <v>50</v>
      </c>
      <c r="AJ162" s="48" t="str">
        <f>IF(AND(S162&gt;=2,T162&gt;=0),IF(AND(ISNUMBER(BD162),VALUE(BD162)&gt;=3),IF(LEN(AQ162)&gt;0,"***","**"),"*"),"")</f>
        <v/>
      </c>
      <c r="AK162" s="42" t="str">
        <f>IF(AND(S162&gt;=3,AND(OR(AND(I162&lt;=7,I162-K162&gt;=3),AND(K162&lt;=7,K162-M162&gt;=3)),N162&lt;=4)),6,IF(S162&gt;=3,"3T",IF(AND(OR(AND(I162&lt;=7,I162-K162&gt;=3),AND(K162&lt;=7,K162-M162&gt;=3)),N162&lt;=4),"3P","")))</f>
        <v>3P</v>
      </c>
      <c r="AL162" s="46" t="str">
        <f>IF(OR(K162-M162&gt;=5,T162&gt;4.9,AND(K162-M162&gt;=1,T162&gt;5)),IF(P162&lt;-3,"***",IF(P162&lt;0,"**","*")),"")</f>
        <v/>
      </c>
      <c r="AM162" s="116" t="s">
        <v>2045</v>
      </c>
      <c r="AN162" s="81" t="str">
        <f>IF(AND(OR(M162=1,M162=2,M162=3,M162=4),Q162&gt;=97.5),"G",IF(OR(AND(N162&lt;=3,M162&lt;8,T162&gt;-1.6,Q162&gt;=95,Q162&lt;300),AND(OR(M162=1,M162=2,M162=3),Q162&lt;97.5)),"GR",""))</f>
        <v>G</v>
      </c>
      <c r="AO162" s="82">
        <v>1</v>
      </c>
      <c r="AP162" s="28" t="s">
        <v>32</v>
      </c>
      <c r="AQ162" s="28" t="s">
        <v>33</v>
      </c>
      <c r="AR162" s="28"/>
      <c r="AS162" s="28"/>
      <c r="AT162" s="50" t="str">
        <f>IF(LEN(AN162)&gt;0,IF(AL162="**","$",IF(AL162="***",IF(LEN(AQ162)&gt;0,"$$$","$$"), "")), "")</f>
        <v/>
      </c>
      <c r="AU162" s="48" t="str">
        <f>CONCATENATE(IF(LEN(AN162)&gt;0,IF(AND(AD162="**",AB162="*"),IF(LEN(AQ162)&gt;0,"$$$","$$"),IF(AJ162="***","$$$",IF(AND(AJ162="**",AB162="*"),"$$",IF(AND(OR(AD162="**",AD162="***"),LEN(AQ162)&gt;0),"$$","")))),IF(AND(OR(AD162="**",AD162="***"),LEN(AQ162)&gt;0),"$$","")),IF(AND(T162&lt;2,AQ162="#"),"#",""))</f>
        <v/>
      </c>
      <c r="AV162" s="48" t="str">
        <f>IF(LEN(AN162)&gt;0,IF(AG162="**","$$",IF(AG162="***","$$$",IF(AD162="***",IF(OR(AB162="***",LEN(AQ162)&gt;0),"$$$",""),""))),"")</f>
        <v/>
      </c>
      <c r="AW162" s="26" t="s">
        <v>6</v>
      </c>
      <c r="AX162" s="64">
        <v>78</v>
      </c>
      <c r="AY162" s="52">
        <v>1054</v>
      </c>
      <c r="AZ162" s="24" t="s">
        <v>2046</v>
      </c>
      <c r="BA162" s="29">
        <v>91.108751565258302</v>
      </c>
      <c r="BB162" s="53">
        <v>94.845418231924995</v>
      </c>
      <c r="BC162" s="54" t="s">
        <v>2047</v>
      </c>
      <c r="BD162" s="29">
        <v>1</v>
      </c>
      <c r="BE162" s="55"/>
      <c r="BF162" s="55"/>
      <c r="BG162" s="55"/>
      <c r="BH162" s="55"/>
      <c r="BI162" s="190" t="s">
        <v>854</v>
      </c>
      <c r="BJ162" s="68" t="s">
        <v>526</v>
      </c>
      <c r="BK162" s="68" t="s">
        <v>1583</v>
      </c>
      <c r="BL162" s="68" t="s">
        <v>1288</v>
      </c>
      <c r="BM162" s="68" t="s">
        <v>1290</v>
      </c>
      <c r="BN162" s="68"/>
      <c r="BO162" s="17"/>
      <c r="BP162" s="29">
        <v>125</v>
      </c>
      <c r="BQ162" s="82">
        <v>1</v>
      </c>
      <c r="BR162" s="56">
        <v>95.4</v>
      </c>
      <c r="BS162" s="57" t="s">
        <v>75</v>
      </c>
      <c r="BT162" s="26"/>
      <c r="BU162" s="26"/>
      <c r="BV162" s="49" t="str">
        <f>IF(AND(BD162&gt;2,OR(ISNUMBER(SEARCH("P",AA162)),ISNUMBER(SEARCH("EP",AA162)),ISNUMBER(SEARCH("E",AA162)))),"WP@",IF(BD162&gt;2,"W@",IF(OR(ISNUMBER(SEARCH("P",AA162)),ISNUMBER(SEARCH("EP",AA162)),ISNUMBER(SEARCH("E",AA162))),"P@","@")))</f>
        <v>@</v>
      </c>
      <c r="BW162" s="26"/>
      <c r="BX162" s="17"/>
      <c r="BY162" s="17"/>
      <c r="BZ162" s="49" t="str">
        <f>IF(AND(S162&gt;=3,AND(OR(AND(I162&lt;=7,I162-K162&gt;=3),AND(K162&lt;=7,K162-M162&gt;=3)),N162&lt;=4)),6,IF(S162&gt;=3,"3T",IF(AND(OR(AND(I162&lt;=7,I162-K162&gt;=3),AND(K162&lt;=7,K162-M162&gt;=3)),N162&lt;=4),"3P","")))</f>
        <v>3P</v>
      </c>
    </row>
    <row r="163" spans="1:78" ht="46.5" x14ac:dyDescent="0.25">
      <c r="A163" s="26" t="s">
        <v>2038</v>
      </c>
      <c r="B163" s="26" t="s">
        <v>495</v>
      </c>
      <c r="C163" s="106" t="s">
        <v>225</v>
      </c>
      <c r="D163" s="28"/>
      <c r="E163" s="28"/>
      <c r="F163" s="29">
        <v>1200</v>
      </c>
      <c r="G163" s="30">
        <v>5</v>
      </c>
      <c r="H163" s="31" t="s">
        <v>6</v>
      </c>
      <c r="I163" s="32">
        <v>9</v>
      </c>
      <c r="J163" s="33">
        <v>4</v>
      </c>
      <c r="K163" s="32">
        <v>10</v>
      </c>
      <c r="L163" s="33">
        <v>4</v>
      </c>
      <c r="M163" s="32">
        <v>4</v>
      </c>
      <c r="N163" s="33">
        <v>4</v>
      </c>
      <c r="O163" s="29">
        <v>-3.15</v>
      </c>
      <c r="P163" s="29">
        <v>-3.51000000000001</v>
      </c>
      <c r="Q163" s="35">
        <v>86.976967142228006</v>
      </c>
      <c r="R163" s="35">
        <v>-3.5615164288859802</v>
      </c>
      <c r="S163" s="37">
        <v>0</v>
      </c>
      <c r="T163" s="38">
        <v>0.75</v>
      </c>
      <c r="U163" s="29">
        <v>3.4500000000000099</v>
      </c>
      <c r="V163" s="29">
        <v>4.0999999999999996</v>
      </c>
      <c r="W163" s="39"/>
      <c r="X163" s="40">
        <v>50</v>
      </c>
      <c r="Y163" s="29">
        <v>126</v>
      </c>
      <c r="Z163" s="29">
        <v>15</v>
      </c>
      <c r="AA163" s="26" t="s">
        <v>57</v>
      </c>
      <c r="AB163" s="41" t="s">
        <v>65</v>
      </c>
      <c r="AC163" s="42" t="str">
        <f>"" &amp; IF(AND(S163&lt;=-1.5,NOT(ISBLANK(AQ163))),"Z","")</f>
        <v/>
      </c>
      <c r="AD163" s="43" t="str">
        <f>IF(AND(ISNUMBER(BD163),VALUE(BD163)&gt;=3,VALUE(T163)&gt;=-0.5),IF(AND(VALUE(Q163)&gt;=94,VALUE(Q163)&lt;444), IF(VALUE(P163)&gt;=2,"***","**"),"*"),"")</f>
        <v/>
      </c>
      <c r="AE163" s="44"/>
      <c r="AF163" s="45"/>
      <c r="AG163" s="46" t="str">
        <f>IF(OR(F163&lt;1401,F163&gt;=1600),IF(AND(OR(AB163="*",AB163="***",AB163="E*",AB163="E***"),P163&gt;=2,T163&gt;-2.1),IF(AND(ISNUMBER(BD163),VALUE(BD163)&gt;2),"**","*"),""),"")</f>
        <v/>
      </c>
      <c r="AH163" s="30">
        <v>5</v>
      </c>
      <c r="AI163" s="47">
        <v>50</v>
      </c>
      <c r="AJ163" s="48" t="str">
        <f>IF(AND(S163&gt;=2,T163&gt;=0),IF(AND(ISNUMBER(BD163),VALUE(BD163)&gt;=3),IF(LEN(AQ163)&gt;0,"***","**"),"*"),"")</f>
        <v/>
      </c>
      <c r="AK163" s="42" t="str">
        <f>IF(AND(S163&gt;=3,AND(OR(AND(I163&lt;=7,I163-K163&gt;=3),AND(K163&lt;=7,K163-M163&gt;=3)),N163&lt;=4)),6,IF(S163&gt;=3,"3T",IF(AND(OR(AND(I163&lt;=7,I163-K163&gt;=3),AND(K163&lt;=7,K163-M163&gt;=3)),N163&lt;=4),"3P","")))</f>
        <v/>
      </c>
      <c r="AL163" s="46" t="str">
        <f>IF(OR(K163-M163&gt;=5,T163&gt;4.9,AND(K163-M163&gt;=1,T163&gt;5)),IF(P163&lt;-3,"***",IF(P163&lt;0,"**","*")),"")</f>
        <v>***</v>
      </c>
      <c r="AM163" s="40">
        <v>50</v>
      </c>
      <c r="AN163" s="49" t="str">
        <f>CONCATENATE(IF(AND(OR(M163=1,M163=2,M163=3,M163=4),Q163&gt;=97.5),"G",IF(OR(AND(N163&lt;=3,M163&lt;8,T163&gt;-1.6,Q163&gt;=95,Q163&lt;300),AND(OR(M163=1,M163=2,M163=3),Q163&lt;97.5)),"GR","")),"*")</f>
        <v>*</v>
      </c>
      <c r="AO163" s="82">
        <v>2</v>
      </c>
      <c r="AP163" s="28"/>
      <c r="AQ163" s="28"/>
      <c r="AR163" s="28"/>
      <c r="AS163" s="28" t="s">
        <v>66</v>
      </c>
      <c r="AT163" s="50" t="str">
        <f>IF(LEN(AN163)&gt;0,IF(AL163="**","$",IF(AL163="***",IF(LEN(AQ163)&gt;0,"$$$","$$"), "")), "")</f>
        <v>$$</v>
      </c>
      <c r="AU163" s="48" t="str">
        <f>CONCATENATE(IF(LEN(AN163)&gt;0,IF(AND(AD163="**",AB163="*"),IF(LEN(AQ163)&gt;0,"$$$","$$"),IF(AJ163="***","$$$",IF(AND(AJ163="**",AB163="*"),"$$",IF(AND(OR(AD163="**",AD163="***"),LEN(AQ163)&gt;0),"$$","")))),IF(AND(OR(AD163="**",AD163="***"),LEN(AQ163)&gt;0),"$$","")),IF(AND(T163&lt;2,AQ163="#"),"#",""))</f>
        <v/>
      </c>
      <c r="AV163" s="48" t="str">
        <f>IF(LEN(AN163)&gt;0,IF(AG163="**","$$",IF(AG163="***","$$$",IF(AD163="***",IF(OR(AB163="***",LEN(AQ163)&gt;0),"$$$",""),""))),"")</f>
        <v/>
      </c>
      <c r="AW163" s="26" t="s">
        <v>6</v>
      </c>
      <c r="AX163" s="74">
        <v>16</v>
      </c>
      <c r="AY163" s="52">
        <v>1046</v>
      </c>
      <c r="AZ163" s="24" t="s">
        <v>234</v>
      </c>
      <c r="BA163" s="29">
        <v>78.376967142227997</v>
      </c>
      <c r="BB163" s="53">
        <v>84.776967142228003</v>
      </c>
      <c r="BC163" s="54" t="s">
        <v>2048</v>
      </c>
      <c r="BD163" s="29">
        <v>1</v>
      </c>
      <c r="BE163" s="100">
        <v>15.6756756756757</v>
      </c>
      <c r="BF163" s="101">
        <v>43.243243243243199</v>
      </c>
      <c r="BG163" s="102">
        <v>185</v>
      </c>
      <c r="BH163" s="102">
        <v>185</v>
      </c>
      <c r="BI163" s="188" t="s">
        <v>2049</v>
      </c>
      <c r="BJ163" s="69" t="s">
        <v>489</v>
      </c>
      <c r="BK163" s="69" t="s">
        <v>604</v>
      </c>
      <c r="BL163" s="68" t="s">
        <v>1591</v>
      </c>
      <c r="BM163" s="68" t="s">
        <v>1272</v>
      </c>
      <c r="BN163" s="68"/>
      <c r="BO163" s="17"/>
      <c r="BP163" s="29">
        <v>126</v>
      </c>
      <c r="BQ163" s="82">
        <v>2</v>
      </c>
      <c r="BR163" s="56">
        <v>92.75</v>
      </c>
      <c r="BS163" s="57" t="s">
        <v>61</v>
      </c>
      <c r="BT163" s="26"/>
      <c r="BU163" s="26"/>
      <c r="BV163" s="26"/>
      <c r="BW163" s="26"/>
      <c r="BX163" s="17"/>
      <c r="BY163" s="17"/>
      <c r="BZ163" s="49" t="str">
        <f>IF(AND(S163&gt;=3,AND(OR(AND(I163&lt;=7,I163-K163&gt;=3),AND(K163&lt;=7,K163-M163&gt;=3)),N163&lt;=4)),6,IF(S163&gt;=3,"3T",IF(AND(OR(AND(I163&lt;=7,I163-K163&gt;=3),AND(K163&lt;=7,K163-M163&gt;=3)),N163&lt;=4),"3P","")))</f>
        <v/>
      </c>
    </row>
    <row r="164" spans="1:78" ht="46.5" x14ac:dyDescent="0.25">
      <c r="A164" s="26" t="s">
        <v>2038</v>
      </c>
      <c r="B164" s="26" t="s">
        <v>533</v>
      </c>
      <c r="C164" s="106" t="s">
        <v>219</v>
      </c>
      <c r="D164" s="28"/>
      <c r="E164" s="28"/>
      <c r="F164" s="29">
        <v>1200</v>
      </c>
      <c r="G164" s="30">
        <v>5</v>
      </c>
      <c r="H164" s="31" t="s">
        <v>6</v>
      </c>
      <c r="I164" s="32">
        <v>7</v>
      </c>
      <c r="J164" s="33">
        <v>4</v>
      </c>
      <c r="K164" s="32">
        <v>6</v>
      </c>
      <c r="L164" s="33">
        <v>2</v>
      </c>
      <c r="M164" s="32">
        <v>9</v>
      </c>
      <c r="N164" s="33">
        <v>4</v>
      </c>
      <c r="O164" s="29">
        <v>-1.1000000000000101</v>
      </c>
      <c r="P164" s="60">
        <v>-2.2125000000000101</v>
      </c>
      <c r="Q164" s="35">
        <v>87.518769749835499</v>
      </c>
      <c r="R164" s="35">
        <v>-3.4906151250822899</v>
      </c>
      <c r="S164" s="37">
        <v>2</v>
      </c>
      <c r="T164" s="61">
        <v>-1.5</v>
      </c>
      <c r="U164" s="29">
        <v>-0.74999999999999301</v>
      </c>
      <c r="V164" s="60">
        <v>-1.9</v>
      </c>
      <c r="W164" s="39"/>
      <c r="X164" s="62">
        <v>48</v>
      </c>
      <c r="Y164" s="29">
        <v>124</v>
      </c>
      <c r="Z164" s="29">
        <v>13</v>
      </c>
      <c r="AA164" s="26" t="s">
        <v>80</v>
      </c>
      <c r="AB164" s="41" t="s">
        <v>65</v>
      </c>
      <c r="AC164" s="42" t="str">
        <f>"" &amp; IF(AND(S164&lt;=-1.5,NOT(ISBLANK(AQ164))),"Z","")</f>
        <v/>
      </c>
      <c r="AD164" s="48" t="str">
        <f>IF(AND(ISNUMBER(BD164),VALUE(BD164)&gt;=3,VALUE(T164)&gt;=-0.5),IF(AND(VALUE(Q164)&gt;=94,VALUE(Q164)&lt;444), IF(VALUE(P164)&gt;=2,"***","**"),"*"),"")</f>
        <v/>
      </c>
      <c r="AE164" s="44"/>
      <c r="AF164" s="45"/>
      <c r="AG164" s="63" t="str">
        <f>IF(OR(F164&lt;1401,F164&gt;=1600),IF(AND(OR(AB164="*",AB164="***",AB164="E*",AB164="E***"),P164&gt;=2,T164&gt;-2.1),IF(AND(ISNUMBER(BD164),VALUE(BD164)&gt;2),"**","*"),""),"")</f>
        <v/>
      </c>
      <c r="AH164" s="30">
        <v>5</v>
      </c>
      <c r="AI164" s="62">
        <v>48</v>
      </c>
      <c r="AJ164" s="48" t="str">
        <f>IF(AND(S164&gt;=2,T164&gt;=0),IF(AND(ISNUMBER(BD164),VALUE(BD164)&gt;=3),IF(LEN(AQ164)&gt;0,"***","**"),"*"),"")</f>
        <v/>
      </c>
      <c r="AK164" s="42" t="str">
        <f>IF(AND(S164&gt;=3,AND(OR(AND(I164&lt;=7,I164-K164&gt;=3),AND(K164&lt;=7,K164-M164&gt;=3)),N164&lt;=4)),6,IF(S164&gt;=3,"3T",IF(AND(OR(AND(I164&lt;=7,I164-K164&gt;=3),AND(K164&lt;=7,K164-M164&gt;=3)),N164&lt;=4),"3P","")))</f>
        <v/>
      </c>
      <c r="AL164" s="63" t="str">
        <f>IF(OR(K164-M164&gt;=5,T164&gt;4.9,AND(K164-M164&gt;=1,T164&gt;5)),IF(P164&lt;-3,"***",IF(P164&lt;0,"**","*")),"")</f>
        <v/>
      </c>
      <c r="AM164" s="62">
        <v>48</v>
      </c>
      <c r="AN164" s="49" t="str">
        <f>IF(AND(OR(M164=1,M164=2,M164=3,M164=4),Q164&gt;=97.5),"G",IF(OR(AND(N164&lt;=3,M164&lt;8,T164&gt;-1.6,Q164&gt;=95,Q164&lt;300),AND(OR(M164=1,M164=2,M164=3),Q164&lt;97.5)),"GR",""))</f>
        <v/>
      </c>
      <c r="AO164" s="29">
        <v>0</v>
      </c>
      <c r="AP164" s="28"/>
      <c r="AQ164" s="28"/>
      <c r="AR164" s="28"/>
      <c r="AS164" s="28" t="s">
        <v>66</v>
      </c>
      <c r="AT164" s="50" t="str">
        <f>IF(LEN(AN164)&gt;0,IF(AL164="**","$",IF(AL164="***",IF(LEN(AQ164)&gt;0,"$$$","$$"), "")), "")</f>
        <v/>
      </c>
      <c r="AU164" s="48" t="str">
        <f>CONCATENATE(IF(LEN(AN164)&gt;0,IF(AND(AD164="**",AB164="*"),IF(LEN(AQ164)&gt;0,"$$$","$$"),IF(AJ164="***","$$$",IF(AND(AJ164="**",AB164="*"),"$$",IF(AND(OR(AD164="**",AD164="***"),LEN(AQ164)&gt;0),"$$","")))),IF(AND(OR(AD164="**",AD164="***"),LEN(AQ164)&gt;0),"$$","")),IF(AND(T164&lt;2,AQ164="#"),"#",""))</f>
        <v/>
      </c>
      <c r="AV164" s="48" t="str">
        <f>IF(LEN(AN164)&gt;0,IF(AG164="**","$$",IF(AG164="***","$$$",IF(AD164="***",IF(OR(AB164="***",LEN(AQ164)&gt;0),"$$$",""),""))),"")</f>
        <v/>
      </c>
      <c r="AW164" s="26" t="s">
        <v>6</v>
      </c>
      <c r="AX164" s="74">
        <v>7.1</v>
      </c>
      <c r="AY164" s="65">
        <v>1053</v>
      </c>
      <c r="AZ164" s="24" t="s">
        <v>234</v>
      </c>
      <c r="BA164" s="29">
        <v>79.0187697498354</v>
      </c>
      <c r="BB164" s="53">
        <v>82.330769749835397</v>
      </c>
      <c r="BC164" s="54" t="s">
        <v>2050</v>
      </c>
      <c r="BD164" s="29">
        <v>3</v>
      </c>
      <c r="BE164" s="55"/>
      <c r="BF164" s="55"/>
      <c r="BG164" s="55"/>
      <c r="BH164" s="55"/>
      <c r="BI164" s="190" t="s">
        <v>1582</v>
      </c>
      <c r="BJ164" s="68" t="s">
        <v>1294</v>
      </c>
      <c r="BK164" s="68" t="s">
        <v>1295</v>
      </c>
      <c r="BL164" s="68" t="s">
        <v>1296</v>
      </c>
      <c r="BM164" s="68" t="s">
        <v>1297</v>
      </c>
      <c r="BN164" s="68" t="s">
        <v>1583</v>
      </c>
      <c r="BO164" s="17"/>
      <c r="BP164" s="29">
        <v>124</v>
      </c>
      <c r="BQ164" s="29">
        <v>0</v>
      </c>
      <c r="BR164" s="56">
        <v>95.6</v>
      </c>
      <c r="BS164" s="57" t="s">
        <v>126</v>
      </c>
      <c r="BT164" s="26"/>
      <c r="BU164" s="26"/>
      <c r="BV164" s="26"/>
      <c r="BW164" s="26"/>
      <c r="BX164" s="17"/>
      <c r="BY164" s="17"/>
      <c r="BZ164" s="49" t="str">
        <f>IF(AND(S164&gt;=3,AND(OR(AND(I164&lt;=7,I164-K164&gt;=3),AND(K164&lt;=7,K164-M164&gt;=3)),N164&lt;=4)),6,IF(S164&gt;=3,"3T",IF(AND(OR(AND(I164&lt;=7,I164-K164&gt;=3),AND(K164&lt;=7,K164-M164&gt;=3)),N164&lt;=4),"3P","")))</f>
        <v/>
      </c>
    </row>
    <row r="165" spans="1:78" ht="15.95" customHeight="1" x14ac:dyDescent="0.25">
      <c r="A165" s="162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BI165" s="155"/>
      <c r="BJ165" s="155"/>
      <c r="BK165" s="155"/>
      <c r="BL165" s="155"/>
      <c r="BM165" s="155"/>
      <c r="BN165" s="155"/>
      <c r="BO165" s="155"/>
      <c r="BP165" s="155"/>
      <c r="BQ165" s="155"/>
      <c r="BR165" s="155"/>
      <c r="BS165" s="155"/>
      <c r="BT165" s="155"/>
      <c r="BU165" s="155"/>
      <c r="BV165" s="155"/>
      <c r="BW165" s="155"/>
      <c r="BX165" s="155"/>
      <c r="BY165" s="17"/>
      <c r="BZ165" s="49"/>
    </row>
    <row r="166" spans="1:78" ht="46.5" x14ac:dyDescent="0.25">
      <c r="A166" s="26" t="s">
        <v>2038</v>
      </c>
      <c r="B166" s="110" t="s">
        <v>281</v>
      </c>
      <c r="C166" s="27" t="s">
        <v>77</v>
      </c>
      <c r="D166" s="28"/>
      <c r="E166" s="28"/>
      <c r="F166" s="29">
        <v>1400</v>
      </c>
      <c r="G166" s="30">
        <v>8</v>
      </c>
      <c r="H166" s="31" t="s">
        <v>6</v>
      </c>
      <c r="I166" s="59">
        <v>11</v>
      </c>
      <c r="J166" s="33">
        <v>5</v>
      </c>
      <c r="K166" s="59">
        <v>12</v>
      </c>
      <c r="L166" s="33">
        <v>5</v>
      </c>
      <c r="M166" s="59">
        <v>6</v>
      </c>
      <c r="N166" s="33">
        <v>3</v>
      </c>
      <c r="O166" s="29">
        <v>-0.15000000000000599</v>
      </c>
      <c r="P166" s="34">
        <v>1.925</v>
      </c>
      <c r="Q166" s="35">
        <v>95.533023979502502</v>
      </c>
      <c r="R166" s="36">
        <v>0.26651198975123702</v>
      </c>
      <c r="S166" s="37">
        <v>0</v>
      </c>
      <c r="T166" s="38">
        <v>1.5</v>
      </c>
      <c r="U166" s="29">
        <v>-0.75000000000001099</v>
      </c>
      <c r="V166" s="29">
        <v>0.54999999999999705</v>
      </c>
      <c r="W166" s="39"/>
      <c r="X166" s="40">
        <v>46</v>
      </c>
      <c r="Y166" s="72">
        <v>121</v>
      </c>
      <c r="Z166" s="29">
        <v>32</v>
      </c>
      <c r="AA166" s="26" t="s">
        <v>57</v>
      </c>
      <c r="AB166" s="41" t="s">
        <v>58</v>
      </c>
      <c r="AC166" s="42" t="str">
        <f>"i" &amp; IF(AND(S166&lt;=-1.5,NOT(ISBLANK(AQ166))),"Z","")</f>
        <v>i</v>
      </c>
      <c r="AD166" s="43" t="str">
        <f>IF(AND(ISNUMBER(BD166),VALUE(BD166)&gt;=3,VALUE(T166)&gt;=-0.5),IF(AND(VALUE(Q166)&gt;=94,VALUE(Q166)&lt;444), IF(VALUE(P166)&gt;=2,"***","**"),"*"),"")</f>
        <v/>
      </c>
      <c r="AE166" s="48" t="str">
        <f>IF(AND(BD166&gt;2,OR(ISNUMBER(SEARCH("P",AA166)),ISNUMBER(SEARCH("EP",AA166)),ISNUMBER(SEARCH("E",AA166)))),"WP@",IF(BD166&gt;2,"W@",IF(OR(ISNUMBER(SEARCH("P",AA166)),ISNUMBER(SEARCH("EP",AA166)),ISNUMBER(SEARCH("E",AA166))),"P@","@")))</f>
        <v>@</v>
      </c>
      <c r="AF166" s="45"/>
      <c r="AG166" s="46" t="str">
        <f>IF(OR(F166&lt;1401,F166&gt;=1600),IF(AND(OR(AB166="*",AB166="***",AB166="E*",AB166="E***"),P166&gt;=2,T166&gt;-2.1),IF(AND(ISNUMBER(BD166),VALUE(BD166)&gt;2),"**","*"),""),"")</f>
        <v/>
      </c>
      <c r="AH166" s="30">
        <v>8</v>
      </c>
      <c r="AI166" s="47">
        <v>46</v>
      </c>
      <c r="AJ166" s="48" t="str">
        <f>IF(AND(S166&gt;=2,T166&gt;=0),IF(AND(ISNUMBER(BD166),VALUE(BD166)&gt;=3),IF(LEN(AQ166)&gt;0,"***","**"),"*"),"")</f>
        <v/>
      </c>
      <c r="AK166" s="42" t="str">
        <f>IF(AND(S166&gt;=3,AND(OR(AND(I166&lt;=7,I166-K166&gt;=3),AND(K166&lt;=7,K166-M166&gt;=3)),N166&lt;=4)),6,IF(S166&gt;=3,"3T",IF(AND(OR(AND(I166&lt;=7,I166-K166&gt;=3),AND(K166&lt;=7,K166-M166&gt;=3)),N166&lt;=4),"3P","")))</f>
        <v/>
      </c>
      <c r="AL166" s="46" t="str">
        <f>IF(OR(K166-M166&gt;=5,T166&gt;4.9,AND(K166-M166&gt;=1,T166&gt;5)),IF(P166&lt;-3,"***",IF(P166&lt;0,"**","*")),"")</f>
        <v>*</v>
      </c>
      <c r="AM166" s="40">
        <v>46</v>
      </c>
      <c r="AN166" s="81" t="str">
        <f>IF(AND(OR(M166=1,M166=2,M166=3,M166=4),Q166&gt;=97.5),"G",IF(OR(AND(N166&lt;=3,M166&lt;8,T166&gt;-1.6,Q166&gt;=95,Q166&lt;300),AND(OR(M166=1,M166=2,M166=3),Q166&lt;97.5)),"GR",""))</f>
        <v>GR</v>
      </c>
      <c r="AO166" s="29">
        <v>0</v>
      </c>
      <c r="AP166" s="28"/>
      <c r="AQ166" s="28" t="s">
        <v>33</v>
      </c>
      <c r="AR166" s="28"/>
      <c r="AS166" s="28"/>
      <c r="AT166" s="50" t="str">
        <f>IF(LEN(AN166)&gt;0,IF(AL166="**","$",IF(AL166="***",IF(LEN(AQ166)&gt;0,"$$$","$$"), "")), "")</f>
        <v/>
      </c>
      <c r="AU166" s="48" t="str">
        <f>CONCATENATE(IF(LEN(AN166)&gt;0,IF(AND(AD166="**",AB166="*"),IF(LEN(AQ166)&gt;0,"$$$","$$"),IF(AJ166="***","$$$",IF(AND(AJ166="**",AB166="*"),"$$",IF(AND(OR(AD166="**",AD166="***"),LEN(AQ166)&gt;0),"$$","")))),IF(AND(OR(AD166="**",AD166="***"),LEN(AQ166)&gt;0),"$$","")),IF(AND(T166&lt;2,AQ166="#"),"#",""))</f>
        <v>#</v>
      </c>
      <c r="AV166" s="48" t="str">
        <f>IF(LEN(AN166)&gt;0,IF(AG166="**","$$",IF(AG166="***","$$$",IF(AD166="***",IF(OR(AB166="***",LEN(AQ166)&gt;0),"$$$",""),""))),"")</f>
        <v/>
      </c>
      <c r="AW166" s="26" t="s">
        <v>6</v>
      </c>
      <c r="AX166" s="64">
        <v>20</v>
      </c>
      <c r="AY166" s="79">
        <v>1062</v>
      </c>
      <c r="AZ166" s="24" t="s">
        <v>2051</v>
      </c>
      <c r="BA166" s="29">
        <v>87.033023979502502</v>
      </c>
      <c r="BB166" s="53">
        <v>88.903023979502507</v>
      </c>
      <c r="BC166" s="54" t="s">
        <v>1550</v>
      </c>
      <c r="BD166" s="29">
        <v>2</v>
      </c>
      <c r="BE166" s="100">
        <v>15.4471544715447</v>
      </c>
      <c r="BF166" s="55"/>
      <c r="BG166" s="102">
        <v>123</v>
      </c>
      <c r="BH166" s="55"/>
      <c r="BI166" s="190" t="s">
        <v>331</v>
      </c>
      <c r="BJ166" s="68" t="s">
        <v>332</v>
      </c>
      <c r="BK166" s="68" t="s">
        <v>333</v>
      </c>
      <c r="BL166" s="68" t="s">
        <v>334</v>
      </c>
      <c r="BM166" s="68" t="s">
        <v>335</v>
      </c>
      <c r="BN166" s="68" t="s">
        <v>336</v>
      </c>
      <c r="BO166" s="17"/>
      <c r="BP166" s="29">
        <v>121</v>
      </c>
      <c r="BQ166" s="29">
        <v>0</v>
      </c>
      <c r="BR166" s="56">
        <v>96.4</v>
      </c>
      <c r="BS166" s="76" t="s">
        <v>88</v>
      </c>
      <c r="BT166" s="26"/>
      <c r="BU166" s="26"/>
      <c r="BV166" s="49" t="str">
        <f>IF(AND(BD166&gt;2,OR(ISNUMBER(SEARCH("P",AA166)),ISNUMBER(SEARCH("EP",AA166)),ISNUMBER(SEARCH("E",AA166)))),"WP@",IF(BD166&gt;2,"W@",IF(OR(ISNUMBER(SEARCH("P",AA166)),ISNUMBER(SEARCH("EP",AA166)),ISNUMBER(SEARCH("E",AA166))),"P@","@")))</f>
        <v>@</v>
      </c>
      <c r="BW166" s="26"/>
      <c r="BX166" s="17"/>
      <c r="BY166" s="17"/>
      <c r="BZ166" s="49" t="str">
        <f>IF(AND(S166&gt;=3,AND(OR(AND(I166&lt;=7,I166-K166&gt;=3),AND(K166&lt;=7,K166-M166&gt;=3)),N166&lt;=4)),6,IF(S166&gt;=3,"3T",IF(AND(OR(AND(I166&lt;=7,I166-K166&gt;=3),AND(K166&lt;=7,K166-M166&gt;=3)),N166&lt;=4),"3P","")))</f>
        <v/>
      </c>
    </row>
    <row r="167" spans="1:78" ht="18.75" customHeight="1" x14ac:dyDescent="0.25">
      <c r="A167" s="17"/>
      <c r="B167" s="164" t="s">
        <v>761</v>
      </c>
      <c r="C167" s="164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65" t="s">
        <v>562</v>
      </c>
      <c r="R167" s="165"/>
      <c r="S167" s="17"/>
      <c r="T167" s="90" t="s">
        <v>145</v>
      </c>
      <c r="U167" s="17"/>
      <c r="V167" s="17"/>
      <c r="W167" s="17"/>
      <c r="X167" s="91">
        <v>44</v>
      </c>
      <c r="Y167" s="113" t="s">
        <v>686</v>
      </c>
      <c r="Z167" s="95">
        <v>14</v>
      </c>
      <c r="AA167" s="104">
        <v>4</v>
      </c>
      <c r="AB167" s="17"/>
      <c r="AC167" s="17"/>
      <c r="AD167" s="17"/>
      <c r="AE167" s="17"/>
      <c r="AF167" s="17"/>
      <c r="AG167" s="17"/>
      <c r="AH167" s="17"/>
      <c r="AI167" s="91">
        <v>44</v>
      </c>
      <c r="AJ167" s="17"/>
      <c r="AK167" s="17"/>
      <c r="AL167" s="17"/>
      <c r="AM167" s="91">
        <v>44</v>
      </c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66">
        <v>2.8</v>
      </c>
      <c r="AY167" s="95">
        <v>1066</v>
      </c>
      <c r="AZ167" s="17"/>
      <c r="BA167" s="17"/>
      <c r="BB167" s="17"/>
      <c r="BC167" s="17"/>
      <c r="BD167" s="17"/>
      <c r="BE167" s="17"/>
      <c r="BF167" s="17"/>
      <c r="BG167" s="17"/>
      <c r="BH167" s="17"/>
      <c r="BI167" s="187"/>
      <c r="BJ167" s="17"/>
      <c r="BK167" s="17"/>
      <c r="BL167" s="17"/>
      <c r="BM167" s="17"/>
      <c r="BN167" s="17"/>
      <c r="BO167" s="17"/>
      <c r="BP167" s="113" t="s">
        <v>686</v>
      </c>
      <c r="BQ167" s="17"/>
      <c r="BR167" s="17"/>
      <c r="BS167" s="17"/>
      <c r="BT167" s="17"/>
      <c r="BU167" s="17"/>
      <c r="BV167" s="17"/>
      <c r="BW167" s="17"/>
      <c r="BX167" s="29">
        <v>0</v>
      </c>
      <c r="BY167" s="26" t="s">
        <v>149</v>
      </c>
      <c r="BZ167" s="17"/>
    </row>
    <row r="168" spans="1:78" x14ac:dyDescent="0.25">
      <c r="A168" s="17"/>
      <c r="B168" s="164"/>
      <c r="C168" s="164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68" t="s">
        <v>2052</v>
      </c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67"/>
      <c r="AY168" s="96" t="s">
        <v>340</v>
      </c>
      <c r="AZ168" s="17"/>
      <c r="BA168" s="17"/>
      <c r="BB168" s="17"/>
      <c r="BC168" s="17"/>
      <c r="BD168" s="17"/>
      <c r="BE168" s="17"/>
      <c r="BF168" s="17"/>
      <c r="BG168" s="17"/>
      <c r="BH168" s="17"/>
      <c r="BI168" s="18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</row>
    <row r="169" spans="1:78" ht="30" customHeight="1" x14ac:dyDescent="0.25">
      <c r="A169" s="152" t="s">
        <v>2053</v>
      </c>
      <c r="B169" s="153"/>
      <c r="C169" s="153"/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7"/>
      <c r="BZ169" s="17"/>
    </row>
    <row r="170" spans="1:78" x14ac:dyDescent="0.25">
      <c r="A170" s="18" t="s">
        <v>1</v>
      </c>
      <c r="B170" s="18" t="s">
        <v>2</v>
      </c>
      <c r="C170" s="18" t="s">
        <v>3</v>
      </c>
      <c r="D170" s="19"/>
      <c r="E170" s="19"/>
      <c r="F170" s="18" t="s">
        <v>4</v>
      </c>
      <c r="G170" s="20" t="s">
        <v>5</v>
      </c>
      <c r="H170" s="21" t="s">
        <v>6</v>
      </c>
      <c r="I170" s="154" t="s">
        <v>7</v>
      </c>
      <c r="J170" s="155"/>
      <c r="K170" s="155"/>
      <c r="L170" s="155"/>
      <c r="M170" s="155"/>
      <c r="N170" s="155"/>
      <c r="O170" s="21" t="s">
        <v>8</v>
      </c>
      <c r="P170" s="21" t="s">
        <v>9</v>
      </c>
      <c r="Q170" s="22" t="s">
        <v>10</v>
      </c>
      <c r="R170" s="22" t="s">
        <v>11</v>
      </c>
      <c r="S170" s="21" t="s">
        <v>12</v>
      </c>
      <c r="T170" s="21" t="s">
        <v>13</v>
      </c>
      <c r="U170" s="21" t="s">
        <v>14</v>
      </c>
      <c r="V170" s="21" t="s">
        <v>15</v>
      </c>
      <c r="W170" s="23" t="s">
        <v>16</v>
      </c>
      <c r="X170" s="21" t="s">
        <v>17</v>
      </c>
      <c r="Y170" s="21" t="s">
        <v>18</v>
      </c>
      <c r="Z170" s="21" t="s">
        <v>19</v>
      </c>
      <c r="AA170" s="21" t="s">
        <v>20</v>
      </c>
      <c r="AB170" s="21" t="s">
        <v>21</v>
      </c>
      <c r="AC170" s="21" t="s">
        <v>22</v>
      </c>
      <c r="AD170" s="21" t="s">
        <v>23</v>
      </c>
      <c r="AE170" s="21" t="s">
        <v>24</v>
      </c>
      <c r="AF170" s="21" t="s">
        <v>25</v>
      </c>
      <c r="AG170" s="21" t="s">
        <v>26</v>
      </c>
      <c r="AH170" s="21" t="s">
        <v>5</v>
      </c>
      <c r="AI170" s="21" t="s">
        <v>17</v>
      </c>
      <c r="AJ170" s="21" t="s">
        <v>27</v>
      </c>
      <c r="AK170" s="21" t="s">
        <v>28</v>
      </c>
      <c r="AL170" s="21" t="s">
        <v>29</v>
      </c>
      <c r="AM170" s="21" t="s">
        <v>17</v>
      </c>
      <c r="AN170" s="21" t="s">
        <v>30</v>
      </c>
      <c r="AO170" s="21" t="s">
        <v>31</v>
      </c>
      <c r="AP170" s="21" t="s">
        <v>32</v>
      </c>
      <c r="AQ170" s="21" t="s">
        <v>33</v>
      </c>
      <c r="AR170" s="21" t="s">
        <v>34</v>
      </c>
      <c r="AS170" s="21" t="s">
        <v>35</v>
      </c>
      <c r="AT170" s="21" t="s">
        <v>36</v>
      </c>
      <c r="AU170" s="21" t="s">
        <v>37</v>
      </c>
      <c r="AV170" s="21" t="s">
        <v>38</v>
      </c>
      <c r="AW170" s="21" t="s">
        <v>6</v>
      </c>
      <c r="AX170" s="21" t="s">
        <v>39</v>
      </c>
      <c r="AY170" s="21" t="s">
        <v>40</v>
      </c>
      <c r="AZ170" s="24" t="s">
        <v>41</v>
      </c>
      <c r="BA170" s="21" t="s">
        <v>42</v>
      </c>
      <c r="BB170" s="21" t="s">
        <v>43</v>
      </c>
      <c r="BC170" s="21" t="s">
        <v>44</v>
      </c>
      <c r="BD170" s="21" t="s">
        <v>45</v>
      </c>
      <c r="BE170" s="21" t="s">
        <v>46</v>
      </c>
      <c r="BF170" s="21" t="s">
        <v>47</v>
      </c>
      <c r="BG170" s="21" t="s">
        <v>48</v>
      </c>
      <c r="BH170" s="21" t="s">
        <v>49</v>
      </c>
      <c r="BI170" s="186"/>
      <c r="BJ170" s="25"/>
      <c r="BK170" s="25"/>
      <c r="BL170" s="25"/>
      <c r="BM170" s="25"/>
      <c r="BN170" s="25"/>
      <c r="BO170" s="25"/>
      <c r="BP170" s="21" t="s">
        <v>18</v>
      </c>
      <c r="BQ170" s="21" t="s">
        <v>31</v>
      </c>
      <c r="BR170" s="21" t="s">
        <v>50</v>
      </c>
      <c r="BS170" s="21" t="s">
        <v>51</v>
      </c>
      <c r="BT170" s="25"/>
      <c r="BU170" s="25"/>
      <c r="BV170" s="21" t="s">
        <v>24</v>
      </c>
      <c r="BW170" s="21" t="s">
        <v>16</v>
      </c>
      <c r="BX170" s="21" t="s">
        <v>52</v>
      </c>
      <c r="BY170" s="21" t="s">
        <v>53</v>
      </c>
      <c r="BZ170" s="21" t="s">
        <v>28</v>
      </c>
    </row>
    <row r="171" spans="1:78" ht="46.5" x14ac:dyDescent="0.25">
      <c r="A171" s="26" t="s">
        <v>2054</v>
      </c>
      <c r="B171" s="26" t="s">
        <v>62</v>
      </c>
      <c r="C171" s="27" t="s">
        <v>63</v>
      </c>
      <c r="D171" s="28"/>
      <c r="E171" s="28"/>
      <c r="F171" s="58">
        <v>1600</v>
      </c>
      <c r="G171" s="30">
        <v>12</v>
      </c>
      <c r="H171" s="31" t="s">
        <v>78</v>
      </c>
      <c r="I171" s="59">
        <v>6</v>
      </c>
      <c r="J171" s="33">
        <v>4</v>
      </c>
      <c r="K171" s="59">
        <v>7</v>
      </c>
      <c r="L171" s="33">
        <v>4</v>
      </c>
      <c r="M171" s="59">
        <v>7</v>
      </c>
      <c r="N171" s="33">
        <v>4</v>
      </c>
      <c r="O171" s="29">
        <v>2.4500000000000099</v>
      </c>
      <c r="P171" s="29">
        <v>0</v>
      </c>
      <c r="Q171" s="35">
        <v>444</v>
      </c>
      <c r="R171" s="35">
        <v>172</v>
      </c>
      <c r="S171" s="37">
        <v>0</v>
      </c>
      <c r="T171" s="38">
        <v>0</v>
      </c>
      <c r="U171" s="29">
        <v>1.25</v>
      </c>
      <c r="V171" s="29">
        <v>1.2000000000000099</v>
      </c>
      <c r="W171" s="39"/>
      <c r="X171" s="40">
        <v>57</v>
      </c>
      <c r="Y171" s="29">
        <v>133</v>
      </c>
      <c r="Z171" s="17"/>
      <c r="AA171" s="26" t="s">
        <v>192</v>
      </c>
      <c r="AB171" s="41" t="s">
        <v>65</v>
      </c>
      <c r="AC171" s="42" t="str">
        <f>"" &amp; IF(AND(S171&lt;=-1.5,NOT(ISBLANK(AQ171))),"Z","")</f>
        <v/>
      </c>
      <c r="AD171" s="43" t="str">
        <f t="shared" ref="AD171:AD177" si="18">IF(AND(ISNUMBER(BD171),VALUE(BD171)&gt;=3,VALUE(T171)&gt;=-0.5),IF(AND(VALUE(Q171)&gt;=94,VALUE(Q171)&lt;444), IF(VALUE(P171)&gt;=2,"***","**"),"*"),"")</f>
        <v>*</v>
      </c>
      <c r="AE171" s="44"/>
      <c r="AF171" s="45"/>
      <c r="AG171" s="46" t="str">
        <f t="shared" ref="AG171:AG177" si="19">IF(OR(F171&lt;1401,F171&gt;=1600),IF(AND(OR(AB171="*",AB171="***",AB171="E*",AB171="E***"),P171&gt;=2,T171&gt;-2.1),IF(AND(ISNUMBER(BD171),VALUE(BD171)&gt;2),"**","*"),""),"")</f>
        <v/>
      </c>
      <c r="AH171" s="30">
        <v>12</v>
      </c>
      <c r="AI171" s="47">
        <v>57</v>
      </c>
      <c r="AJ171" s="48" t="str">
        <f t="shared" ref="AJ171:AJ177" si="20">IF(AND(S171&gt;=2,T171&gt;=0),IF(AND(ISNUMBER(BD171),VALUE(BD171)&gt;=3),IF(LEN(AQ171)&gt;0,"***","**"),"*"),"")</f>
        <v/>
      </c>
      <c r="AK171" s="42" t="str">
        <f t="shared" ref="AK171:AK177" si="21">IF(AND(S171&gt;=3,AND(OR(AND(I171&lt;=7,I171-K171&gt;=3),AND(K171&lt;=7,K171-M171&gt;=3)),N171&lt;=4)),6,IF(S171&gt;=3,"3T",IF(AND(OR(AND(I171&lt;=7,I171-K171&gt;=3),AND(K171&lt;=7,K171-M171&gt;=3)),N171&lt;=4),"3P","")))</f>
        <v/>
      </c>
      <c r="AL171" s="46" t="str">
        <f t="shared" ref="AL171:AL177" si="22">IF(OR(K171-M171&gt;=5,T171&gt;4.9,AND(K171-M171&gt;=1,T171&gt;5)),IF(P171&lt;-3,"***",IF(P171&lt;0,"**","*")),"")</f>
        <v/>
      </c>
      <c r="AM171" s="40">
        <v>57</v>
      </c>
      <c r="AN171" s="49" t="str">
        <f>CONCATENATE(IF(AND(OR(M171=1,M171=2,M171=3,M171=4),Q171&gt;=97.5),"G",IF(OR(AND(N171&lt;=3,M171&lt;8,T171&gt;-1.6,Q171&gt;=95,Q171&lt;300),AND(OR(M171=1,M171=2,M171=3),Q171&lt;97.5)),"GR","")),"*")</f>
        <v>*</v>
      </c>
      <c r="AO171" s="29">
        <v>0</v>
      </c>
      <c r="AP171" s="28"/>
      <c r="AQ171" s="28"/>
      <c r="AR171" s="28"/>
      <c r="AS171" s="28"/>
      <c r="AT171" s="50" t="str">
        <f t="shared" ref="AT171:AT177" si="23">IF(LEN(AN171)&gt;0,IF(AL171="**","$",IF(AL171="***",IF(LEN(AQ171)&gt;0,"$$$","$$"), "")), "")</f>
        <v/>
      </c>
      <c r="AU171" s="48" t="str">
        <f t="shared" ref="AU171:AU177" si="24">CONCATENATE(IF(LEN(AN171)&gt;0,IF(AND(AD171="**",AB171="*"),IF(LEN(AQ171)&gt;0,"$$$","$$"),IF(AJ171="***","$$$",IF(AND(AJ171="**",AB171="*"),"$$",IF(AND(OR(AD171="**",AD171="***"),LEN(AQ171)&gt;0),"$$","")))),IF(AND(OR(AD171="**",AD171="***"),LEN(AQ171)&gt;0),"$$","")),IF(AND(T171&lt;2,AQ171="#"),"#",""))</f>
        <v/>
      </c>
      <c r="AV171" s="48" t="str">
        <f t="shared" ref="AV171:AV177" si="25">IF(LEN(AN171)&gt;0,IF(AG171="**","$$",IF(AG171="***","$$$",IF(AD171="***",IF(OR(AB171="***",LEN(AQ171)&gt;0),"$$$",""),""))),"")</f>
        <v/>
      </c>
      <c r="AW171" s="26" t="s">
        <v>78</v>
      </c>
      <c r="AX171" s="51">
        <v>12</v>
      </c>
      <c r="AY171" s="52">
        <v>1207</v>
      </c>
      <c r="AZ171" s="24" t="s">
        <v>2055</v>
      </c>
      <c r="BA171" s="29">
        <v>74</v>
      </c>
      <c r="BB171" s="66">
        <v>82.6666666666667</v>
      </c>
      <c r="BC171" s="54" t="s">
        <v>2056</v>
      </c>
      <c r="BD171" s="29">
        <v>3</v>
      </c>
      <c r="BE171" s="55"/>
      <c r="BF171" s="55"/>
      <c r="BG171" s="55"/>
      <c r="BH171" s="55"/>
      <c r="BI171" s="187"/>
      <c r="BJ171" s="17"/>
      <c r="BK171" s="17"/>
      <c r="BL171" s="17"/>
      <c r="BM171" s="17"/>
      <c r="BN171" s="17"/>
      <c r="BO171" s="17"/>
      <c r="BP171" s="29">
        <v>133</v>
      </c>
      <c r="BQ171" s="29">
        <v>0</v>
      </c>
      <c r="BR171" s="56">
        <v>98.35</v>
      </c>
      <c r="BS171" s="57" t="s">
        <v>126</v>
      </c>
      <c r="BT171" s="26"/>
      <c r="BU171" s="26"/>
      <c r="BV171" s="26"/>
      <c r="BW171" s="26"/>
      <c r="BX171" s="17"/>
      <c r="BY171" s="17"/>
      <c r="BZ171" s="49" t="str">
        <f t="shared" ref="BZ171:BZ177" si="26">IF(AND(S171&gt;=3,AND(OR(AND(I171&lt;=7,I171-K171&gt;=3),AND(K171&lt;=7,K171-M171&gt;=3)),N171&lt;=4)),6,IF(S171&gt;=3,"3T",IF(AND(OR(AND(I171&lt;=7,I171-K171&gt;=3),AND(K171&lt;=7,K171-M171&gt;=3)),N171&lt;=4),"3P","")))</f>
        <v/>
      </c>
    </row>
    <row r="172" spans="1:78" ht="46.5" x14ac:dyDescent="0.25">
      <c r="A172" s="26" t="s">
        <v>2054</v>
      </c>
      <c r="B172" s="26" t="s">
        <v>814</v>
      </c>
      <c r="C172" s="27" t="s">
        <v>165</v>
      </c>
      <c r="D172" s="28"/>
      <c r="E172" s="28"/>
      <c r="F172" s="58">
        <v>1600</v>
      </c>
      <c r="G172" s="30">
        <v>6</v>
      </c>
      <c r="H172" s="31" t="s">
        <v>6</v>
      </c>
      <c r="I172" s="32">
        <v>9</v>
      </c>
      <c r="J172" s="33">
        <v>5</v>
      </c>
      <c r="K172" s="32">
        <v>9</v>
      </c>
      <c r="L172" s="33">
        <v>4</v>
      </c>
      <c r="M172" s="32">
        <v>7</v>
      </c>
      <c r="N172" s="33">
        <v>3</v>
      </c>
      <c r="O172" s="29">
        <v>-1.5499999999999801</v>
      </c>
      <c r="P172" s="60">
        <v>0</v>
      </c>
      <c r="Q172" s="35">
        <v>444</v>
      </c>
      <c r="R172" s="35">
        <v>172</v>
      </c>
      <c r="S172" s="37">
        <v>1</v>
      </c>
      <c r="T172" s="38">
        <v>1</v>
      </c>
      <c r="U172" s="29">
        <v>-1.8</v>
      </c>
      <c r="V172" s="60">
        <v>-1.0999999999999901</v>
      </c>
      <c r="W172" s="39"/>
      <c r="X172" s="62">
        <v>56</v>
      </c>
      <c r="Y172" s="29">
        <v>132</v>
      </c>
      <c r="Z172" s="29">
        <v>14</v>
      </c>
      <c r="AA172" s="26" t="s">
        <v>57</v>
      </c>
      <c r="AB172" s="41" t="s">
        <v>58</v>
      </c>
      <c r="AC172" s="42" t="str">
        <f>"" &amp; IF(AND(S172&lt;=-1.5,NOT(ISBLANK(AQ172))),"Z","")</f>
        <v/>
      </c>
      <c r="AD172" s="48" t="str">
        <f t="shared" si="18"/>
        <v>*</v>
      </c>
      <c r="AE172" s="44"/>
      <c r="AF172" s="45"/>
      <c r="AG172" s="46" t="str">
        <f t="shared" si="19"/>
        <v/>
      </c>
      <c r="AH172" s="30">
        <v>6</v>
      </c>
      <c r="AI172" s="62">
        <v>56</v>
      </c>
      <c r="AJ172" s="48" t="str">
        <f t="shared" si="20"/>
        <v/>
      </c>
      <c r="AK172" s="42" t="str">
        <f t="shared" si="21"/>
        <v/>
      </c>
      <c r="AL172" s="63" t="str">
        <f t="shared" si="22"/>
        <v/>
      </c>
      <c r="AM172" s="62">
        <v>56</v>
      </c>
      <c r="AN172" s="49" t="str">
        <f>IF(AND(OR(M172=1,M172=2,M172=3,M172=4),Q172&gt;=97.5),"G",IF(OR(AND(N172&lt;=3,M172&lt;8,T172&gt;-1.6,Q172&gt;=95,Q172&lt;300),AND(OR(M172=1,M172=2,M172=3),Q172&lt;97.5)),"GR",""))</f>
        <v/>
      </c>
      <c r="AO172" s="29">
        <v>0</v>
      </c>
      <c r="AP172" s="28"/>
      <c r="AQ172" s="28"/>
      <c r="AR172" s="28"/>
      <c r="AS172" s="28"/>
      <c r="AT172" s="50" t="str">
        <f t="shared" si="23"/>
        <v/>
      </c>
      <c r="AU172" s="48" t="str">
        <f t="shared" si="24"/>
        <v/>
      </c>
      <c r="AV172" s="48" t="str">
        <f t="shared" si="25"/>
        <v/>
      </c>
      <c r="AW172" s="26" t="s">
        <v>6</v>
      </c>
      <c r="AX172" s="51">
        <v>15</v>
      </c>
      <c r="AY172" s="65">
        <v>1220</v>
      </c>
      <c r="AZ172" s="24" t="s">
        <v>2055</v>
      </c>
      <c r="BA172" s="29">
        <v>76.5</v>
      </c>
      <c r="BB172" s="66">
        <v>84.5</v>
      </c>
      <c r="BC172" s="54" t="s">
        <v>2057</v>
      </c>
      <c r="BD172" s="29">
        <v>3</v>
      </c>
      <c r="BE172" s="55"/>
      <c r="BF172" s="55"/>
      <c r="BG172" s="55"/>
      <c r="BH172" s="55"/>
      <c r="BI172" s="187"/>
      <c r="BJ172" s="17"/>
      <c r="BK172" s="17"/>
      <c r="BL172" s="17"/>
      <c r="BM172" s="17"/>
      <c r="BN172" s="17"/>
      <c r="BO172" s="17"/>
      <c r="BP172" s="29">
        <v>132</v>
      </c>
      <c r="BQ172" s="29">
        <v>0</v>
      </c>
      <c r="BR172" s="56">
        <v>93.75</v>
      </c>
      <c r="BS172" s="57" t="s">
        <v>75</v>
      </c>
      <c r="BT172" s="26"/>
      <c r="BU172" s="26"/>
      <c r="BV172" s="26"/>
      <c r="BW172" s="26"/>
      <c r="BX172" s="17"/>
      <c r="BY172" s="17"/>
      <c r="BZ172" s="49" t="str">
        <f t="shared" si="26"/>
        <v/>
      </c>
    </row>
    <row r="173" spans="1:78" ht="46.5" x14ac:dyDescent="0.25">
      <c r="A173" s="26" t="s">
        <v>2054</v>
      </c>
      <c r="B173" s="26" t="s">
        <v>816</v>
      </c>
      <c r="C173" s="27" t="s">
        <v>63</v>
      </c>
      <c r="D173" s="28" t="s">
        <v>817</v>
      </c>
      <c r="E173" s="28"/>
      <c r="F173" s="29">
        <v>2000</v>
      </c>
      <c r="G173" s="30">
        <v>8</v>
      </c>
      <c r="H173" s="31" t="s">
        <v>818</v>
      </c>
      <c r="I173" s="59">
        <v>9</v>
      </c>
      <c r="J173" s="33">
        <v>5</v>
      </c>
      <c r="K173" s="59">
        <v>13</v>
      </c>
      <c r="L173" s="33">
        <v>9</v>
      </c>
      <c r="M173" s="59">
        <v>12</v>
      </c>
      <c r="N173" s="33">
        <v>13</v>
      </c>
      <c r="O173" s="29">
        <v>-6.5999999999999703</v>
      </c>
      <c r="P173" s="60">
        <v>0</v>
      </c>
      <c r="Q173" s="35">
        <v>444</v>
      </c>
      <c r="R173" s="35">
        <v>172</v>
      </c>
      <c r="S173" s="37">
        <v>-4</v>
      </c>
      <c r="T173" s="61">
        <v>-3.75</v>
      </c>
      <c r="U173" s="29">
        <v>-0.64999999999999503</v>
      </c>
      <c r="V173" s="60">
        <v>-3.5499999999999901</v>
      </c>
      <c r="W173" s="39" t="s">
        <v>79</v>
      </c>
      <c r="X173" s="40">
        <v>54</v>
      </c>
      <c r="Y173" s="29">
        <v>131</v>
      </c>
      <c r="Z173" s="29">
        <v>21</v>
      </c>
      <c r="AA173" s="26" t="s">
        <v>57</v>
      </c>
      <c r="AB173" s="41" t="s">
        <v>58</v>
      </c>
      <c r="AC173" s="42" t="str">
        <f>"" &amp; IF(AND(S173&lt;=-1.5,NOT(ISBLANK(AQ173))),"Z","")</f>
        <v/>
      </c>
      <c r="AD173" s="43" t="str">
        <f t="shared" si="18"/>
        <v/>
      </c>
      <c r="AE173" s="44"/>
      <c r="AF173" s="45"/>
      <c r="AG173" s="63" t="str">
        <f t="shared" si="19"/>
        <v/>
      </c>
      <c r="AH173" s="30">
        <v>8</v>
      </c>
      <c r="AI173" s="47">
        <v>54</v>
      </c>
      <c r="AJ173" s="48" t="str">
        <f t="shared" si="20"/>
        <v/>
      </c>
      <c r="AK173" s="42" t="str">
        <f t="shared" si="21"/>
        <v/>
      </c>
      <c r="AL173" s="46" t="str">
        <f t="shared" si="22"/>
        <v/>
      </c>
      <c r="AM173" s="40">
        <v>54</v>
      </c>
      <c r="AN173" s="49" t="str">
        <f>CONCATENATE(IF(AND(OR(M173=1,M173=2,M173=3,M173=4),Q173&gt;=97.5),"G",IF(OR(AND(N173&lt;=3,M173&lt;8,T173&gt;-1.6,Q173&gt;=95,Q173&lt;300),AND(OR(M173=1,M173=2,M173=3),Q173&lt;97.5)),"GR","")),"*")</f>
        <v>*</v>
      </c>
      <c r="AO173" s="29">
        <v>0</v>
      </c>
      <c r="AP173" s="28"/>
      <c r="AQ173" s="28"/>
      <c r="AR173" s="28"/>
      <c r="AS173" s="28"/>
      <c r="AT173" s="50" t="str">
        <f t="shared" si="23"/>
        <v/>
      </c>
      <c r="AU173" s="48" t="str">
        <f t="shared" si="24"/>
        <v/>
      </c>
      <c r="AV173" s="48" t="str">
        <f t="shared" si="25"/>
        <v/>
      </c>
      <c r="AW173" s="26" t="s">
        <v>818</v>
      </c>
      <c r="AX173" s="51">
        <v>14</v>
      </c>
      <c r="AY173" s="52">
        <v>1232</v>
      </c>
      <c r="AZ173" s="24" t="s">
        <v>2055</v>
      </c>
      <c r="BA173" s="29">
        <v>49.5</v>
      </c>
      <c r="BB173" s="53">
        <v>64.8333333333333</v>
      </c>
      <c r="BC173" s="54" t="s">
        <v>2058</v>
      </c>
      <c r="BD173" s="29">
        <v>4</v>
      </c>
      <c r="BE173" s="55"/>
      <c r="BF173" s="55"/>
      <c r="BG173" s="55"/>
      <c r="BH173" s="55"/>
      <c r="BI173" s="187"/>
      <c r="BJ173" s="17"/>
      <c r="BK173" s="17"/>
      <c r="BL173" s="17"/>
      <c r="BM173" s="17"/>
      <c r="BN173" s="17"/>
      <c r="BO173" s="17"/>
      <c r="BP173" s="29">
        <v>131</v>
      </c>
      <c r="BQ173" s="29">
        <v>0</v>
      </c>
      <c r="BR173" s="56">
        <v>90.35</v>
      </c>
      <c r="BS173" s="57" t="s">
        <v>75</v>
      </c>
      <c r="BT173" s="26" t="s">
        <v>817</v>
      </c>
      <c r="BU173" s="26"/>
      <c r="BV173" s="26"/>
      <c r="BW173" s="26" t="s">
        <v>79</v>
      </c>
      <c r="BX173" s="17"/>
      <c r="BY173" s="17"/>
      <c r="BZ173" s="49" t="str">
        <f t="shared" si="26"/>
        <v/>
      </c>
    </row>
    <row r="174" spans="1:78" ht="46.5" x14ac:dyDescent="0.25">
      <c r="A174" s="26" t="s">
        <v>2054</v>
      </c>
      <c r="B174" s="26" t="s">
        <v>89</v>
      </c>
      <c r="C174" s="27" t="s">
        <v>90</v>
      </c>
      <c r="D174" s="28"/>
      <c r="E174" s="28"/>
      <c r="F174" s="58">
        <v>1600</v>
      </c>
      <c r="G174" s="80">
        <v>12</v>
      </c>
      <c r="H174" s="31" t="s">
        <v>6</v>
      </c>
      <c r="I174" s="59">
        <v>2</v>
      </c>
      <c r="J174" s="33">
        <v>1</v>
      </c>
      <c r="K174" s="59">
        <v>2</v>
      </c>
      <c r="L174" s="33">
        <v>0</v>
      </c>
      <c r="M174" s="59">
        <v>2</v>
      </c>
      <c r="N174" s="33">
        <v>0</v>
      </c>
      <c r="O174" s="29">
        <v>1.2999999999999901</v>
      </c>
      <c r="P174" s="60">
        <v>0</v>
      </c>
      <c r="Q174" s="35">
        <v>444</v>
      </c>
      <c r="R174" s="35">
        <v>172</v>
      </c>
      <c r="S174" s="37">
        <v>1</v>
      </c>
      <c r="T174" s="61">
        <v>-0.2</v>
      </c>
      <c r="U174" s="29">
        <v>-1.1499999999999999</v>
      </c>
      <c r="V174" s="60">
        <v>-1.0999999999999901</v>
      </c>
      <c r="W174" s="39"/>
      <c r="X174" s="40">
        <v>52</v>
      </c>
      <c r="Y174" s="72">
        <v>127</v>
      </c>
      <c r="Z174" s="29">
        <v>7</v>
      </c>
      <c r="AA174" s="85" t="s">
        <v>119</v>
      </c>
      <c r="AB174" s="41" t="s">
        <v>101</v>
      </c>
      <c r="AC174" s="42" t="str">
        <f>"" &amp; IF(AND(S174&lt;=-1.5,NOT(ISBLANK(AQ174))),"Z","")</f>
        <v/>
      </c>
      <c r="AD174" s="43" t="str">
        <f t="shared" si="18"/>
        <v/>
      </c>
      <c r="AE174" s="44"/>
      <c r="AF174" s="45"/>
      <c r="AG174" s="63" t="str">
        <f t="shared" si="19"/>
        <v/>
      </c>
      <c r="AH174" s="30">
        <v>12</v>
      </c>
      <c r="AI174" s="47">
        <v>52</v>
      </c>
      <c r="AJ174" s="48" t="str">
        <f t="shared" si="20"/>
        <v/>
      </c>
      <c r="AK174" s="42" t="str">
        <f t="shared" si="21"/>
        <v/>
      </c>
      <c r="AL174" s="46" t="str">
        <f t="shared" si="22"/>
        <v/>
      </c>
      <c r="AM174" s="115" t="s">
        <v>1247</v>
      </c>
      <c r="AN174" s="49" t="str">
        <f>IF(AND(OR(M174=1,M174=2,M174=3,M174=4),Q174&gt;=97.5),"G",IF(OR(AND(N174&lt;=3,M174&lt;8,T174&gt;-1.6,Q174&gt;=95,Q174&lt;300),AND(OR(M174=1,M174=2,M174=3),Q174&lt;97.5)),"GR",""))</f>
        <v>G</v>
      </c>
      <c r="AO174" s="29">
        <v>0</v>
      </c>
      <c r="AP174" s="28"/>
      <c r="AQ174" s="28"/>
      <c r="AR174" s="28"/>
      <c r="AS174" s="28"/>
      <c r="AT174" s="50" t="str">
        <f t="shared" si="23"/>
        <v/>
      </c>
      <c r="AU174" s="140" t="str">
        <f t="shared" si="24"/>
        <v/>
      </c>
      <c r="AV174" s="48" t="str">
        <f t="shared" si="25"/>
        <v/>
      </c>
      <c r="AW174" s="26" t="s">
        <v>6</v>
      </c>
      <c r="AX174" s="51">
        <v>7.9</v>
      </c>
      <c r="AY174" s="52">
        <v>1214</v>
      </c>
      <c r="AZ174" s="24" t="s">
        <v>2059</v>
      </c>
      <c r="BA174" s="29">
        <v>82.4</v>
      </c>
      <c r="BB174" s="66">
        <v>87.066666666666706</v>
      </c>
      <c r="BC174" s="54" t="s">
        <v>2060</v>
      </c>
      <c r="BD174" s="29">
        <v>2</v>
      </c>
      <c r="BE174" s="55"/>
      <c r="BF174" s="55"/>
      <c r="BG174" s="55"/>
      <c r="BH174" s="55"/>
      <c r="BI174" s="187"/>
      <c r="BJ174" s="17"/>
      <c r="BK174" s="17"/>
      <c r="BL174" s="17"/>
      <c r="BM174" s="17"/>
      <c r="BN174" s="17"/>
      <c r="BO174" s="17"/>
      <c r="BP174" s="29">
        <v>127</v>
      </c>
      <c r="BQ174" s="29">
        <v>0</v>
      </c>
      <c r="BR174" s="56">
        <v>100.2</v>
      </c>
      <c r="BS174" s="76" t="s">
        <v>108</v>
      </c>
      <c r="BT174" s="26"/>
      <c r="BU174" s="26"/>
      <c r="BV174" s="26"/>
      <c r="BW174" s="26"/>
      <c r="BX174" s="17"/>
      <c r="BY174" s="17"/>
      <c r="BZ174" s="49" t="str">
        <f t="shared" si="26"/>
        <v/>
      </c>
    </row>
    <row r="175" spans="1:78" ht="46.5" x14ac:dyDescent="0.25">
      <c r="A175" s="26" t="s">
        <v>2054</v>
      </c>
      <c r="B175" s="26" t="s">
        <v>99</v>
      </c>
      <c r="C175" s="27" t="s">
        <v>63</v>
      </c>
      <c r="D175" s="28"/>
      <c r="E175" s="28"/>
      <c r="F175" s="58">
        <v>1600</v>
      </c>
      <c r="G175" s="30">
        <v>3</v>
      </c>
      <c r="H175" s="31" t="s">
        <v>6</v>
      </c>
      <c r="I175" s="32">
        <v>3</v>
      </c>
      <c r="J175" s="33">
        <v>2</v>
      </c>
      <c r="K175" s="32">
        <v>4</v>
      </c>
      <c r="L175" s="33">
        <v>2</v>
      </c>
      <c r="M175" s="32">
        <v>6</v>
      </c>
      <c r="N175" s="33">
        <v>4</v>
      </c>
      <c r="O175" s="29">
        <v>-1.05</v>
      </c>
      <c r="P175" s="60">
        <v>-2.23750000000001</v>
      </c>
      <c r="Q175" s="86">
        <v>93.307498195469506</v>
      </c>
      <c r="R175" s="86">
        <v>3.7490977347687201E-3</v>
      </c>
      <c r="S175" s="37">
        <v>0</v>
      </c>
      <c r="T175" s="61">
        <v>-2.5</v>
      </c>
      <c r="U175" s="29">
        <v>1.2000000000000099</v>
      </c>
      <c r="V175" s="60">
        <v>-0.74999999999999301</v>
      </c>
      <c r="W175" s="39" t="s">
        <v>79</v>
      </c>
      <c r="X175" s="62">
        <v>54</v>
      </c>
      <c r="Y175" s="29">
        <v>129</v>
      </c>
      <c r="Z175" s="29">
        <v>21</v>
      </c>
      <c r="AA175" s="26" t="s">
        <v>91</v>
      </c>
      <c r="AB175" s="41" t="s">
        <v>32</v>
      </c>
      <c r="AC175" s="42" t="str">
        <f>"i" &amp; IF(AND(S175&lt;=-1.5,NOT(ISBLANK(AQ175))),"Z","")</f>
        <v>i</v>
      </c>
      <c r="AD175" s="48" t="str">
        <f t="shared" si="18"/>
        <v/>
      </c>
      <c r="AE175" s="44"/>
      <c r="AF175" s="45"/>
      <c r="AG175" s="63" t="str">
        <f t="shared" si="19"/>
        <v/>
      </c>
      <c r="AH175" s="30">
        <v>3</v>
      </c>
      <c r="AI175" s="62">
        <v>54</v>
      </c>
      <c r="AJ175" s="48" t="str">
        <f t="shared" si="20"/>
        <v/>
      </c>
      <c r="AK175" s="42" t="str">
        <f t="shared" si="21"/>
        <v/>
      </c>
      <c r="AL175" s="63" t="str">
        <f t="shared" si="22"/>
        <v/>
      </c>
      <c r="AM175" s="62">
        <v>54</v>
      </c>
      <c r="AN175" s="49" t="str">
        <f>IF(AND(OR(M175=1,M175=2,M175=3,M175=4),Q175&gt;=97.5),"G",IF(OR(AND(N175&lt;=3,M175&lt;8,T175&gt;-1.6,Q175&gt;=95,Q175&lt;300),AND(OR(M175=1,M175=2,M175=3),Q175&lt;97.5)),"GR",""))</f>
        <v/>
      </c>
      <c r="AO175" s="29">
        <v>0</v>
      </c>
      <c r="AP175" s="28"/>
      <c r="AQ175" s="28"/>
      <c r="AR175" s="28"/>
      <c r="AS175" s="28"/>
      <c r="AT175" s="50" t="str">
        <f t="shared" si="23"/>
        <v/>
      </c>
      <c r="AU175" s="48" t="str">
        <f t="shared" si="24"/>
        <v/>
      </c>
      <c r="AV175" s="48" t="str">
        <f t="shared" si="25"/>
        <v/>
      </c>
      <c r="AW175" s="26" t="s">
        <v>6</v>
      </c>
      <c r="AX175" s="51">
        <v>6.9</v>
      </c>
      <c r="AY175" s="65">
        <v>1208</v>
      </c>
      <c r="AZ175" s="24" t="s">
        <v>2061</v>
      </c>
      <c r="BA175" s="29">
        <v>84.507498195469495</v>
      </c>
      <c r="BB175" s="66">
        <v>91.152831528802906</v>
      </c>
      <c r="BC175" s="54" t="s">
        <v>222</v>
      </c>
      <c r="BD175" s="29">
        <v>3</v>
      </c>
      <c r="BE175" s="55"/>
      <c r="BF175" s="55"/>
      <c r="BG175" s="55"/>
      <c r="BH175" s="55"/>
      <c r="BI175" s="189" t="s">
        <v>2062</v>
      </c>
      <c r="BJ175" s="68" t="s">
        <v>1936</v>
      </c>
      <c r="BK175" s="69" t="s">
        <v>391</v>
      </c>
      <c r="BL175" s="69" t="s">
        <v>2063</v>
      </c>
      <c r="BM175" s="69" t="s">
        <v>1368</v>
      </c>
      <c r="BN175" s="69" t="s">
        <v>86</v>
      </c>
      <c r="BO175" s="17"/>
      <c r="BP175" s="29">
        <v>129</v>
      </c>
      <c r="BQ175" s="29">
        <v>0</v>
      </c>
      <c r="BR175" s="56">
        <v>96.85</v>
      </c>
      <c r="BS175" s="57" t="s">
        <v>75</v>
      </c>
      <c r="BT175" s="26"/>
      <c r="BU175" s="26"/>
      <c r="BV175" s="26"/>
      <c r="BW175" s="26" t="s">
        <v>79</v>
      </c>
      <c r="BX175" s="17"/>
      <c r="BY175" s="17"/>
      <c r="BZ175" s="49" t="str">
        <f t="shared" si="26"/>
        <v/>
      </c>
    </row>
    <row r="176" spans="1:78" ht="46.5" x14ac:dyDescent="0.25">
      <c r="A176" s="26" t="s">
        <v>2054</v>
      </c>
      <c r="B176" s="26" t="s">
        <v>310</v>
      </c>
      <c r="C176" s="106" t="s">
        <v>269</v>
      </c>
      <c r="D176" s="28"/>
      <c r="E176" s="28"/>
      <c r="F176" s="29">
        <v>1650</v>
      </c>
      <c r="G176" s="30">
        <v>11</v>
      </c>
      <c r="H176" s="31" t="s">
        <v>6</v>
      </c>
      <c r="I176" s="59">
        <v>8</v>
      </c>
      <c r="J176" s="33">
        <v>7</v>
      </c>
      <c r="K176" s="59">
        <v>8</v>
      </c>
      <c r="L176" s="33">
        <v>5</v>
      </c>
      <c r="M176" s="59">
        <v>9</v>
      </c>
      <c r="N176" s="33">
        <v>8</v>
      </c>
      <c r="O176" s="29">
        <v>5.9</v>
      </c>
      <c r="P176" s="37">
        <v>5.39</v>
      </c>
      <c r="Q176" s="35">
        <v>93.487909563547504</v>
      </c>
      <c r="R176" s="36">
        <v>3.1439547817737399</v>
      </c>
      <c r="S176" s="37">
        <v>2</v>
      </c>
      <c r="T176" s="61">
        <v>-3</v>
      </c>
      <c r="U176" s="29">
        <v>-3.7999999999999901</v>
      </c>
      <c r="V176" s="60">
        <v>-6.1999999999999904</v>
      </c>
      <c r="W176" s="39"/>
      <c r="X176" s="40">
        <v>54</v>
      </c>
      <c r="Y176" s="29">
        <v>129</v>
      </c>
      <c r="Z176" s="29">
        <v>17</v>
      </c>
      <c r="AA176" s="26" t="s">
        <v>57</v>
      </c>
      <c r="AB176" s="41" t="s">
        <v>58</v>
      </c>
      <c r="AC176" s="42" t="str">
        <f>"" &amp; IF(AND(S176&lt;=-1.5,NOT(ISBLANK(AQ176))),"Z","")</f>
        <v/>
      </c>
      <c r="AD176" s="43" t="str">
        <f t="shared" si="18"/>
        <v/>
      </c>
      <c r="AE176" s="44"/>
      <c r="AF176" s="45"/>
      <c r="AG176" s="63" t="str">
        <f t="shared" si="19"/>
        <v/>
      </c>
      <c r="AH176" s="30">
        <v>11</v>
      </c>
      <c r="AI176" s="47">
        <v>54</v>
      </c>
      <c r="AJ176" s="48" t="str">
        <f t="shared" si="20"/>
        <v/>
      </c>
      <c r="AK176" s="42" t="str">
        <f t="shared" si="21"/>
        <v/>
      </c>
      <c r="AL176" s="46" t="str">
        <f t="shared" si="22"/>
        <v/>
      </c>
      <c r="AM176" s="40">
        <v>54</v>
      </c>
      <c r="AN176" s="49" t="str">
        <f>CONCATENATE(IF(AND(OR(M176=1,M176=2,M176=3,M176=4),Q176&gt;=97.5),"G",IF(OR(AND(N176&lt;=3,M176&lt;8,T176&gt;-1.6,Q176&gt;=95,Q176&lt;300),AND(OR(M176=1,M176=2,M176=3),Q176&lt;97.5)),"GR","")),"*")</f>
        <v>*</v>
      </c>
      <c r="AO176" s="29">
        <v>-1</v>
      </c>
      <c r="AP176" s="28"/>
      <c r="AQ176" s="28"/>
      <c r="AR176" s="28"/>
      <c r="AS176" s="28"/>
      <c r="AT176" s="50" t="str">
        <f t="shared" si="23"/>
        <v/>
      </c>
      <c r="AU176" s="48" t="str">
        <f t="shared" si="24"/>
        <v/>
      </c>
      <c r="AV176" s="48" t="str">
        <f t="shared" si="25"/>
        <v/>
      </c>
      <c r="AW176" s="26" t="s">
        <v>6</v>
      </c>
      <c r="AX176" s="64">
        <v>17</v>
      </c>
      <c r="AY176" s="52">
        <v>1201</v>
      </c>
      <c r="AZ176" s="24" t="s">
        <v>2061</v>
      </c>
      <c r="BA176" s="29">
        <v>83</v>
      </c>
      <c r="BB176" s="53">
        <v>92</v>
      </c>
      <c r="BC176" s="54" t="s">
        <v>2064</v>
      </c>
      <c r="BD176" s="29">
        <v>2</v>
      </c>
      <c r="BE176" s="55"/>
      <c r="BF176" s="55"/>
      <c r="BG176" s="55"/>
      <c r="BH176" s="55"/>
      <c r="BI176" s="189" t="s">
        <v>2065</v>
      </c>
      <c r="BJ176" s="69" t="s">
        <v>2066</v>
      </c>
      <c r="BK176" s="69" t="s">
        <v>1788</v>
      </c>
      <c r="BL176" s="68" t="s">
        <v>106</v>
      </c>
      <c r="BM176" s="68" t="s">
        <v>133</v>
      </c>
      <c r="BN176" s="69" t="s">
        <v>2063</v>
      </c>
      <c r="BO176" s="17"/>
      <c r="BP176" s="29">
        <v>129</v>
      </c>
      <c r="BQ176" s="29">
        <v>-1</v>
      </c>
      <c r="BR176" s="56">
        <v>100</v>
      </c>
      <c r="BS176" s="76" t="s">
        <v>1002</v>
      </c>
      <c r="BT176" s="26"/>
      <c r="BU176" s="26"/>
      <c r="BV176" s="26"/>
      <c r="BW176" s="26"/>
      <c r="BX176" s="17"/>
      <c r="BY176" s="17"/>
      <c r="BZ176" s="49" t="str">
        <f t="shared" si="26"/>
        <v/>
      </c>
    </row>
    <row r="177" spans="1:78" ht="46.5" x14ac:dyDescent="0.25">
      <c r="A177" s="26" t="s">
        <v>2054</v>
      </c>
      <c r="B177" s="26" t="s">
        <v>109</v>
      </c>
      <c r="C177" s="27" t="s">
        <v>63</v>
      </c>
      <c r="D177" s="28"/>
      <c r="E177" s="28"/>
      <c r="F177" s="29">
        <v>1800</v>
      </c>
      <c r="G177" s="30">
        <v>2</v>
      </c>
      <c r="H177" s="31" t="s">
        <v>78</v>
      </c>
      <c r="I177" s="32">
        <v>3</v>
      </c>
      <c r="J177" s="33">
        <v>4</v>
      </c>
      <c r="K177" s="32">
        <v>3</v>
      </c>
      <c r="L177" s="33">
        <v>3</v>
      </c>
      <c r="M177" s="32">
        <v>6</v>
      </c>
      <c r="N177" s="33">
        <v>3</v>
      </c>
      <c r="O177" s="29">
        <v>-0.29999999999993998</v>
      </c>
      <c r="P177" s="29">
        <v>0</v>
      </c>
      <c r="Q177" s="35">
        <v>444</v>
      </c>
      <c r="R177" s="35">
        <v>172</v>
      </c>
      <c r="S177" s="37">
        <v>1</v>
      </c>
      <c r="T177" s="61">
        <v>-0.25</v>
      </c>
      <c r="U177" s="29">
        <v>1.95</v>
      </c>
      <c r="V177" s="29">
        <v>1.74999999999999</v>
      </c>
      <c r="W177" s="39"/>
      <c r="X177" s="62">
        <v>52</v>
      </c>
      <c r="Y177" s="29">
        <v>128</v>
      </c>
      <c r="Z177" s="29">
        <v>11</v>
      </c>
      <c r="AA177" s="85" t="s">
        <v>252</v>
      </c>
      <c r="AB177" s="41" t="s">
        <v>101</v>
      </c>
      <c r="AC177" s="42" t="str">
        <f>"" &amp; IF(AND(S177&lt;=-1.5,NOT(ISBLANK(AQ177))),"Z","")</f>
        <v/>
      </c>
      <c r="AD177" s="48" t="str">
        <f t="shared" si="18"/>
        <v/>
      </c>
      <c r="AE177" s="44"/>
      <c r="AF177" s="45"/>
      <c r="AG177" s="63" t="str">
        <f t="shared" si="19"/>
        <v/>
      </c>
      <c r="AH177" s="30">
        <v>2</v>
      </c>
      <c r="AI177" s="62">
        <v>52</v>
      </c>
      <c r="AJ177" s="48" t="str">
        <f t="shared" si="20"/>
        <v/>
      </c>
      <c r="AK177" s="42" t="str">
        <f t="shared" si="21"/>
        <v/>
      </c>
      <c r="AL177" s="63" t="str">
        <f t="shared" si="22"/>
        <v/>
      </c>
      <c r="AM177" s="62">
        <v>52</v>
      </c>
      <c r="AN177" s="49" t="str">
        <f>IF(AND(OR(M177=1,M177=2,M177=3,M177=4),Q177&gt;=97.5),"G",IF(OR(AND(N177&lt;=3,M177&lt;8,T177&gt;-1.6,Q177&gt;=95,Q177&lt;300),AND(OR(M177=1,M177=2,M177=3),Q177&lt;97.5)),"GR",""))</f>
        <v/>
      </c>
      <c r="AO177" s="29">
        <v>0</v>
      </c>
      <c r="AP177" s="28"/>
      <c r="AQ177" s="28"/>
      <c r="AR177" s="28"/>
      <c r="AS177" s="28"/>
      <c r="AT177" s="50" t="str">
        <f t="shared" si="23"/>
        <v/>
      </c>
      <c r="AU177" s="48" t="str">
        <f t="shared" si="24"/>
        <v/>
      </c>
      <c r="AV177" s="48" t="str">
        <f t="shared" si="25"/>
        <v/>
      </c>
      <c r="AW177" s="26" t="s">
        <v>78</v>
      </c>
      <c r="AX177" s="74">
        <v>7.7</v>
      </c>
      <c r="AY177" s="65">
        <v>1199</v>
      </c>
      <c r="AZ177" s="24" t="s">
        <v>2067</v>
      </c>
      <c r="BA177" s="29">
        <v>75.5</v>
      </c>
      <c r="BB177" s="53">
        <v>81.8333333333333</v>
      </c>
      <c r="BC177" s="54" t="s">
        <v>2068</v>
      </c>
      <c r="BD177" s="29">
        <v>1</v>
      </c>
      <c r="BE177" s="55"/>
      <c r="BF177" s="55"/>
      <c r="BG177" s="55"/>
      <c r="BH177" s="55"/>
      <c r="BI177" s="189" t="s">
        <v>2069</v>
      </c>
      <c r="BJ177" s="69" t="s">
        <v>1353</v>
      </c>
      <c r="BK177" s="69" t="s">
        <v>505</v>
      </c>
      <c r="BL177" s="69" t="s">
        <v>1872</v>
      </c>
      <c r="BM177" s="68" t="s">
        <v>1356</v>
      </c>
      <c r="BN177" s="69" t="s">
        <v>1363</v>
      </c>
      <c r="BO177" s="17"/>
      <c r="BP177" s="29">
        <v>128</v>
      </c>
      <c r="BQ177" s="29">
        <v>0</v>
      </c>
      <c r="BR177" s="56">
        <v>96.75</v>
      </c>
      <c r="BS177" s="57" t="s">
        <v>126</v>
      </c>
      <c r="BT177" s="26"/>
      <c r="BU177" s="26"/>
      <c r="BV177" s="26"/>
      <c r="BW177" s="26"/>
      <c r="BX177" s="17"/>
      <c r="BY177" s="17"/>
      <c r="BZ177" s="49" t="str">
        <f t="shared" si="26"/>
        <v/>
      </c>
    </row>
    <row r="178" spans="1:78" ht="26.1" customHeight="1" x14ac:dyDescent="0.25">
      <c r="A178" s="162"/>
      <c r="B178" s="155"/>
      <c r="C178" s="155"/>
      <c r="D178" s="155"/>
      <c r="E178" s="155"/>
      <c r="F178" s="155"/>
      <c r="G178" s="155"/>
      <c r="H178" s="155"/>
      <c r="I178" s="155"/>
      <c r="J178" s="155"/>
      <c r="K178" s="155"/>
      <c r="L178" s="155"/>
      <c r="M178" s="155"/>
      <c r="N178" s="155"/>
      <c r="O178" s="155"/>
      <c r="P178" s="155"/>
      <c r="Q178" s="155"/>
      <c r="R178" s="155"/>
      <c r="S178" s="155"/>
      <c r="T178" s="155"/>
      <c r="U178" s="155"/>
      <c r="V178" s="155"/>
      <c r="W178" s="155"/>
      <c r="X178" s="155"/>
      <c r="Y178" s="155"/>
      <c r="Z178" s="155"/>
      <c r="AA178" s="155"/>
      <c r="AB178" s="155"/>
      <c r="AC178" s="155"/>
      <c r="AD178" s="155"/>
      <c r="AE178" s="155"/>
      <c r="AF178" s="155"/>
      <c r="AG178" s="155"/>
      <c r="AH178" s="155"/>
      <c r="AI178" s="155"/>
      <c r="AJ178" s="155"/>
      <c r="AK178" s="155"/>
      <c r="AL178" s="155"/>
      <c r="AM178" s="155"/>
      <c r="AN178" s="155"/>
      <c r="AO178" s="155"/>
      <c r="AP178" s="155"/>
      <c r="AQ178" s="155"/>
      <c r="AR178" s="155"/>
      <c r="AS178" s="155"/>
      <c r="AT178" s="155"/>
      <c r="AU178" s="179"/>
      <c r="AV178" s="155"/>
      <c r="AW178" s="155"/>
      <c r="AX178" s="155"/>
      <c r="AY178" s="155"/>
      <c r="AZ178" s="155"/>
      <c r="BA178" s="155"/>
      <c r="BB178" s="155"/>
      <c r="BC178" s="155"/>
      <c r="BD178" s="155"/>
      <c r="BE178" s="155"/>
      <c r="BF178" s="155"/>
      <c r="BG178" s="155"/>
      <c r="BH178" s="155"/>
      <c r="BI178" s="155"/>
      <c r="BJ178" s="155"/>
      <c r="BK178" s="155"/>
      <c r="BL178" s="155"/>
      <c r="BM178" s="155"/>
      <c r="BN178" s="155"/>
      <c r="BO178" s="155"/>
      <c r="BP178" s="155"/>
      <c r="BQ178" s="155"/>
      <c r="BR178" s="155"/>
      <c r="BS178" s="155"/>
      <c r="BT178" s="155"/>
      <c r="BU178" s="155"/>
      <c r="BV178" s="155"/>
      <c r="BW178" s="155"/>
      <c r="BX178" s="155"/>
      <c r="BY178" s="17"/>
      <c r="BZ178" s="49"/>
    </row>
    <row r="179" spans="1:78" ht="46.5" x14ac:dyDescent="0.25">
      <c r="A179" s="26" t="s">
        <v>2054</v>
      </c>
      <c r="B179" s="26" t="s">
        <v>127</v>
      </c>
      <c r="C179" s="27" t="s">
        <v>56</v>
      </c>
      <c r="D179" s="28"/>
      <c r="E179" s="28"/>
      <c r="F179" s="58">
        <v>1600</v>
      </c>
      <c r="G179" s="80">
        <v>2</v>
      </c>
      <c r="H179" s="31" t="s">
        <v>78</v>
      </c>
      <c r="I179" s="32">
        <v>4</v>
      </c>
      <c r="J179" s="33">
        <v>4</v>
      </c>
      <c r="K179" s="32">
        <v>4</v>
      </c>
      <c r="L179" s="33">
        <v>4</v>
      </c>
      <c r="M179" s="32">
        <v>4</v>
      </c>
      <c r="N179" s="33">
        <v>3</v>
      </c>
      <c r="O179" s="29">
        <v>1.9000000000000099</v>
      </c>
      <c r="P179" s="29">
        <v>0</v>
      </c>
      <c r="Q179" s="35">
        <v>95.7733125801917</v>
      </c>
      <c r="R179" s="36">
        <v>8.6656290095845606E-2</v>
      </c>
      <c r="S179" s="37">
        <v>0</v>
      </c>
      <c r="T179" s="38">
        <v>1</v>
      </c>
      <c r="U179" s="29">
        <v>2.4</v>
      </c>
      <c r="V179" s="29">
        <v>3.2</v>
      </c>
      <c r="W179" s="39" t="s">
        <v>79</v>
      </c>
      <c r="X179" s="40">
        <v>50</v>
      </c>
      <c r="Y179" s="72">
        <v>125</v>
      </c>
      <c r="Z179" s="87">
        <v>84</v>
      </c>
      <c r="AA179" s="26" t="s">
        <v>100</v>
      </c>
      <c r="AB179" s="41" t="s">
        <v>101</v>
      </c>
      <c r="AC179" s="42" t="str">
        <f>"i" &amp; IF(AND(S179&lt;=-1.5,NOT(ISBLANK(AQ179))),"Z","")</f>
        <v>i</v>
      </c>
      <c r="AD179" s="43" t="str">
        <f>IF(AND(ISNUMBER(BD179),VALUE(BD179)&gt;=3,VALUE(T179)&gt;=-0.5),IF(AND(VALUE(Q179)&gt;=94,VALUE(Q179)&lt;444), IF(VALUE(P179)&gt;=2,"***","**"),"*"),"")</f>
        <v/>
      </c>
      <c r="AE179" s="48" t="str">
        <f>IF(AND(BD179&gt;2,OR(ISNUMBER(SEARCH("P",AA179)),ISNUMBER(SEARCH("EP",AA179)),ISNUMBER(SEARCH("E",AA179)))),"WP@",IF(BD179&gt;2,"W@",IF(OR(ISNUMBER(SEARCH("P",AA179)),ISNUMBER(SEARCH("EP",AA179)),ISNUMBER(SEARCH("E",AA179))),"P@","@")))</f>
        <v>P@</v>
      </c>
      <c r="AF179" s="45"/>
      <c r="AG179" s="46" t="str">
        <f>IF(OR(F179&lt;1401,F179&gt;=1600),IF(AND(OR(AB179="*",AB179="***",AB179="E*",AB179="E***"),P179&gt;=2,T179&gt;-2.1),IF(AND(ISNUMBER(BD179),VALUE(BD179)&gt;2),"**","*"),""),"")</f>
        <v/>
      </c>
      <c r="AH179" s="30">
        <v>2</v>
      </c>
      <c r="AI179" s="47">
        <v>50</v>
      </c>
      <c r="AJ179" s="48" t="str">
        <f>IF(AND(S179&gt;=2,T179&gt;=0),IF(AND(ISNUMBER(BD179),VALUE(BD179)&gt;=3),IF(LEN(AQ179)&gt;0,"***","**"),"*"),"")</f>
        <v/>
      </c>
      <c r="AK179" s="42" t="str">
        <f>IF(AND(S179&gt;=3,AND(OR(AND(I179&lt;=7,I179-K179&gt;=3),AND(K179&lt;=7,K179-M179&gt;=3)),N179&lt;=4)),6,IF(S179&gt;=3,"3T",IF(AND(OR(AND(I179&lt;=7,I179-K179&gt;=3),AND(K179&lt;=7,K179-M179&gt;=3)),N179&lt;=4),"3P","")))</f>
        <v/>
      </c>
      <c r="AL179" s="46" t="str">
        <f>IF(OR(K179-M179&gt;=5,T179&gt;4.9,AND(K179-M179&gt;=1,T179&gt;5)),IF(P179&lt;-3,"***",IF(P179&lt;0,"**","*")),"")</f>
        <v/>
      </c>
      <c r="AM179" s="139" t="s">
        <v>2045</v>
      </c>
      <c r="AN179" s="137" t="str">
        <f>IF(AND(OR(M179=1,M179=2,M179=3,M179=4),Q179&gt;=97.5),"G",IF(OR(AND(N179&lt;=3,M179&lt;8,T179&gt;-1.6,Q179&gt;=95,Q179&lt;300),AND(OR(M179=1,M179=2,M179=3),Q179&lt;97.5)),"GR",""))</f>
        <v>GR</v>
      </c>
      <c r="AO179" s="29">
        <v>0</v>
      </c>
      <c r="AP179" s="28"/>
      <c r="AQ179" s="28"/>
      <c r="AR179" s="28" t="s">
        <v>34</v>
      </c>
      <c r="AS179" s="28"/>
      <c r="AT179" s="50" t="str">
        <f>IF(LEN(AN179)&gt;0,IF(AL179="**","$",IF(AL179="***",IF(LEN(AQ179)&gt;0,"$$$","$$"), "")), "")</f>
        <v/>
      </c>
      <c r="AU179" s="48" t="str">
        <f>CONCATENATE(IF(LEN(AN179)&gt;0,IF(AND(AD179="**",AB179="*"),IF(LEN(AQ179)&gt;0,"$$$","$$"),IF(AJ179="***","$$$",IF(AND(AJ179="**",AB179="*"),"$$",IF(AND(OR(AD179="**",AD179="***"),LEN(AQ179)&gt;0),"$$","")))),IF(AND(OR(AD179="**",AD179="***"),LEN(AQ179)&gt;0),"$$","")),IF(AND(T179&lt;2,AQ179="#"),"#",""))</f>
        <v/>
      </c>
      <c r="AV179" s="48" t="str">
        <f>IF(LEN(AN179)&gt;0,IF(AG179="**","$$",IF(AG179="***","$$$",IF(AD179="***",IF(OR(AB179="***",LEN(AQ179)&gt;0),"$$$",""),""))),"")</f>
        <v/>
      </c>
      <c r="AW179" s="26" t="s">
        <v>78</v>
      </c>
      <c r="AX179" s="51">
        <v>4.8</v>
      </c>
      <c r="AY179" s="52">
        <v>1190</v>
      </c>
      <c r="AZ179" s="24" t="s">
        <v>2070</v>
      </c>
      <c r="BA179" s="29">
        <v>87.673312580191705</v>
      </c>
      <c r="BB179" s="141">
        <v>91.006645913525006</v>
      </c>
      <c r="BC179" s="54" t="s">
        <v>2071</v>
      </c>
      <c r="BD179" s="29">
        <v>2</v>
      </c>
      <c r="BE179" s="55"/>
      <c r="BF179" s="55"/>
      <c r="BG179" s="55"/>
      <c r="BH179" s="55"/>
      <c r="BI179" s="188" t="s">
        <v>2072</v>
      </c>
      <c r="BJ179" s="69" t="s">
        <v>124</v>
      </c>
      <c r="BK179" s="69" t="s">
        <v>2073</v>
      </c>
      <c r="BL179" s="68" t="s">
        <v>1359</v>
      </c>
      <c r="BM179" s="68" t="s">
        <v>1360</v>
      </c>
      <c r="BN179" s="68"/>
      <c r="BO179" s="17"/>
      <c r="BP179" s="29">
        <v>125</v>
      </c>
      <c r="BQ179" s="29">
        <v>0</v>
      </c>
      <c r="BR179" s="56">
        <v>98.6</v>
      </c>
      <c r="BS179" s="76" t="s">
        <v>88</v>
      </c>
      <c r="BT179" s="26"/>
      <c r="BU179" s="26"/>
      <c r="BV179" s="49" t="str">
        <f>IF(AND(BD179&gt;2,OR(ISNUMBER(SEARCH("P",AA179)),ISNUMBER(SEARCH("EP",AA179)),ISNUMBER(SEARCH("E",AA179)))),"WP@",IF(BD179&gt;2,"W@",IF(OR(ISNUMBER(SEARCH("P",AA179)),ISNUMBER(SEARCH("EP",AA179)),ISNUMBER(SEARCH("E",AA179))),"P@","@")))</f>
        <v>P@</v>
      </c>
      <c r="BW179" s="26" t="s">
        <v>79</v>
      </c>
      <c r="BX179" s="17"/>
      <c r="BY179" s="17"/>
      <c r="BZ179" s="49" t="str">
        <f>IF(AND(S179&gt;=3,AND(OR(AND(I179&lt;=7,I179-K179&gt;=3),AND(K179&lt;=7,K179-M179&gt;=3)),N179&lt;=4)),6,IF(S179&gt;=3,"3T",IF(AND(OR(AND(I179&lt;=7,I179-K179&gt;=3),AND(K179&lt;=7,K179-M179&gt;=3)),N179&lt;=4),"3P","")))</f>
        <v/>
      </c>
    </row>
    <row r="180" spans="1:78" ht="46.5" x14ac:dyDescent="0.25">
      <c r="A180" s="26" t="s">
        <v>2054</v>
      </c>
      <c r="B180" s="26" t="s">
        <v>730</v>
      </c>
      <c r="C180" s="27" t="s">
        <v>417</v>
      </c>
      <c r="D180" s="28"/>
      <c r="E180" s="28"/>
      <c r="F180" s="29">
        <v>1800</v>
      </c>
      <c r="G180" s="30">
        <v>14</v>
      </c>
      <c r="H180" s="31" t="s">
        <v>78</v>
      </c>
      <c r="I180" s="59">
        <v>10</v>
      </c>
      <c r="J180" s="33">
        <v>5</v>
      </c>
      <c r="K180" s="59">
        <v>11</v>
      </c>
      <c r="L180" s="33">
        <v>6</v>
      </c>
      <c r="M180" s="59">
        <v>9</v>
      </c>
      <c r="N180" s="33">
        <v>5</v>
      </c>
      <c r="O180" s="29">
        <v>0.55000000000003302</v>
      </c>
      <c r="P180" s="29">
        <v>0</v>
      </c>
      <c r="Q180" s="35">
        <v>92.411090563522194</v>
      </c>
      <c r="R180" s="36">
        <v>5.5452817611012497E-3</v>
      </c>
      <c r="S180" s="37">
        <v>-1</v>
      </c>
      <c r="T180" s="38">
        <v>1.25</v>
      </c>
      <c r="U180" s="29">
        <v>-0.70000000000000295</v>
      </c>
      <c r="V180" s="29">
        <v>0.29999999999999399</v>
      </c>
      <c r="W180" s="39"/>
      <c r="X180" s="62">
        <v>50</v>
      </c>
      <c r="Y180" s="29">
        <v>127</v>
      </c>
      <c r="Z180" s="29">
        <v>16</v>
      </c>
      <c r="AA180" s="26" t="s">
        <v>57</v>
      </c>
      <c r="AB180" s="41" t="s">
        <v>58</v>
      </c>
      <c r="AC180" s="42" t="str">
        <f>"" &amp; IF(AND(S180&lt;=-1.5,NOT(ISBLANK(AQ180))),"Z","")</f>
        <v/>
      </c>
      <c r="AD180" s="48" t="str">
        <f>IF(AND(ISNUMBER(BD180),VALUE(BD180)&gt;=3,VALUE(T180)&gt;=-0.5),IF(AND(VALUE(Q180)&gt;=94,VALUE(Q180)&lt;444), IF(VALUE(P180)&gt;=2,"***","**"),"*"),"")</f>
        <v>*</v>
      </c>
      <c r="AE180" s="44"/>
      <c r="AF180" s="45"/>
      <c r="AG180" s="46" t="str">
        <f>IF(OR(F180&lt;1401,F180&gt;=1600),IF(AND(OR(AB180="*",AB180="***",AB180="E*",AB180="E***"),P180&gt;=2,T180&gt;-2.1),IF(AND(ISNUMBER(BD180),VALUE(BD180)&gt;2),"**","*"),""),"")</f>
        <v/>
      </c>
      <c r="AH180" s="30">
        <v>14</v>
      </c>
      <c r="AI180" s="62">
        <v>50</v>
      </c>
      <c r="AJ180" s="48" t="str">
        <f>IF(AND(S180&gt;=2,T180&gt;=0),IF(AND(ISNUMBER(BD180),VALUE(BD180)&gt;=3),IF(LEN(AQ180)&gt;0,"***","**"),"*"),"")</f>
        <v/>
      </c>
      <c r="AK180" s="42" t="str">
        <f>IF(AND(S180&gt;=3,AND(OR(AND(I180&lt;=7,I180-K180&gt;=3),AND(K180&lt;=7,K180-M180&gt;=3)),N180&lt;=4)),6,IF(S180&gt;=3,"3T",IF(AND(OR(AND(I180&lt;=7,I180-K180&gt;=3),AND(K180&lt;=7,K180-M180&gt;=3)),N180&lt;=4),"3P","")))</f>
        <v/>
      </c>
      <c r="AL180" s="63" t="str">
        <f>IF(OR(K180-M180&gt;=5,T180&gt;4.9,AND(K180-M180&gt;=1,T180&gt;5)),IF(P180&lt;-3,"***",IF(P180&lt;0,"**","*")),"")</f>
        <v/>
      </c>
      <c r="AM180" s="62">
        <v>50</v>
      </c>
      <c r="AN180" s="49" t="str">
        <f>IF(AND(OR(M180=1,M180=2,M180=3,M180=4),Q180&gt;=97.5),"G",IF(OR(AND(N180&lt;=3,M180&lt;8,T180&gt;-1.6,Q180&gt;=95,Q180&lt;300),AND(OR(M180=1,M180=2,M180=3),Q180&lt;97.5)),"GR",""))</f>
        <v/>
      </c>
      <c r="AO180" s="29">
        <v>0</v>
      </c>
      <c r="AP180" s="28"/>
      <c r="AQ180" s="28"/>
      <c r="AR180" s="28"/>
      <c r="AS180" s="28" t="s">
        <v>66</v>
      </c>
      <c r="AT180" s="50" t="str">
        <f>IF(LEN(AN180)&gt;0,IF(AL180="**","$",IF(AL180="***",IF(LEN(AQ180)&gt;0,"$$$","$$"), "")), "")</f>
        <v/>
      </c>
      <c r="AU180" s="48" t="str">
        <f>CONCATENATE(IF(LEN(AN180)&gt;0,IF(AND(AD180="**",AB180="*"),IF(LEN(AQ180)&gt;0,"$$$","$$"),IF(AJ180="***","$$$",IF(AND(AJ180="**",AB180="*"),"$$",IF(AND(OR(AD180="**",AD180="***"),LEN(AQ180)&gt;0),"$$","")))),IF(AND(OR(AD180="**",AD180="***"),LEN(AQ180)&gt;0),"$$","")),IF(AND(T180&lt;2,AQ180="#"),"#",""))</f>
        <v/>
      </c>
      <c r="AV180" s="48" t="str">
        <f>IF(LEN(AN180)&gt;0,IF(AG180="**","$$",IF(AG180="***","$$$",IF(AD180="***",IF(OR(AB180="***",LEN(AQ180)&gt;0),"$$$",""),""))),"")</f>
        <v/>
      </c>
      <c r="AW180" s="26" t="s">
        <v>78</v>
      </c>
      <c r="AX180" s="64">
        <v>13</v>
      </c>
      <c r="AY180" s="65">
        <v>1204</v>
      </c>
      <c r="AZ180" s="24" t="s">
        <v>2061</v>
      </c>
      <c r="BA180" s="29">
        <v>82.511090563522203</v>
      </c>
      <c r="BB180" s="53">
        <v>88.177757230188902</v>
      </c>
      <c r="BC180" s="54" t="s">
        <v>2074</v>
      </c>
      <c r="BD180" s="29">
        <v>4</v>
      </c>
      <c r="BE180" s="55"/>
      <c r="BF180" s="55"/>
      <c r="BG180" s="55"/>
      <c r="BH180" s="55"/>
      <c r="BI180" s="188" t="s">
        <v>2075</v>
      </c>
      <c r="BJ180" s="68" t="s">
        <v>1363</v>
      </c>
      <c r="BK180" s="69" t="s">
        <v>1364</v>
      </c>
      <c r="BL180" s="68" t="s">
        <v>1365</v>
      </c>
      <c r="BM180" s="68" t="s">
        <v>1359</v>
      </c>
      <c r="BN180" s="69" t="s">
        <v>2073</v>
      </c>
      <c r="BO180" s="17"/>
      <c r="BP180" s="29">
        <v>127</v>
      </c>
      <c r="BQ180" s="29">
        <v>0</v>
      </c>
      <c r="BR180" s="56">
        <v>96.8</v>
      </c>
      <c r="BS180" s="76" t="s">
        <v>108</v>
      </c>
      <c r="BT180" s="26"/>
      <c r="BU180" s="26"/>
      <c r="BV180" s="26"/>
      <c r="BW180" s="26"/>
      <c r="BX180" s="17"/>
      <c r="BY180" s="17"/>
      <c r="BZ180" s="49" t="str">
        <f>IF(AND(S180&gt;=3,AND(OR(AND(I180&lt;=7,I180-K180&gt;=3),AND(K180&lt;=7,K180-M180&gt;=3)),N180&lt;=4)),6,IF(S180&gt;=3,"3T",IF(AND(OR(AND(I180&lt;=7,I180-K180&gt;=3),AND(K180&lt;=7,K180-M180&gt;=3)),N180&lt;=4),"3P","")))</f>
        <v/>
      </c>
    </row>
    <row r="181" spans="1:78" ht="15.95" customHeight="1" x14ac:dyDescent="0.25">
      <c r="A181" s="162"/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BI181" s="155"/>
      <c r="BJ181" s="155"/>
      <c r="BK181" s="155"/>
      <c r="BL181" s="155"/>
      <c r="BM181" s="155"/>
      <c r="BN181" s="155"/>
      <c r="BO181" s="155"/>
      <c r="BP181" s="155"/>
      <c r="BQ181" s="155"/>
      <c r="BR181" s="155"/>
      <c r="BS181" s="155"/>
      <c r="BT181" s="155"/>
      <c r="BU181" s="155"/>
      <c r="BV181" s="155"/>
      <c r="BW181" s="155"/>
      <c r="BX181" s="155"/>
      <c r="BY181" s="17"/>
      <c r="BZ181" s="49"/>
    </row>
    <row r="182" spans="1:78" ht="46.5" x14ac:dyDescent="0.25">
      <c r="A182" s="26" t="s">
        <v>2054</v>
      </c>
      <c r="B182" s="26" t="s">
        <v>373</v>
      </c>
      <c r="C182" s="27" t="s">
        <v>417</v>
      </c>
      <c r="D182" s="28"/>
      <c r="E182" s="28"/>
      <c r="F182" s="58">
        <v>1600</v>
      </c>
      <c r="G182" s="30">
        <v>14</v>
      </c>
      <c r="H182" s="31" t="s">
        <v>78</v>
      </c>
      <c r="I182" s="59">
        <v>10</v>
      </c>
      <c r="J182" s="33">
        <v>6</v>
      </c>
      <c r="K182" s="59">
        <v>9</v>
      </c>
      <c r="L182" s="33">
        <v>3</v>
      </c>
      <c r="M182" s="59">
        <v>11</v>
      </c>
      <c r="N182" s="33">
        <v>8</v>
      </c>
      <c r="O182" s="29">
        <v>2.6000000000000201</v>
      </c>
      <c r="P182" s="37">
        <v>-2.2999999999999901</v>
      </c>
      <c r="Q182" s="35">
        <v>87.253284650747403</v>
      </c>
      <c r="R182" s="35">
        <v>-7.3357674626350899E-2</v>
      </c>
      <c r="S182" s="37">
        <v>3</v>
      </c>
      <c r="T182" s="34">
        <v>-4.5</v>
      </c>
      <c r="U182" s="29">
        <v>1.25</v>
      </c>
      <c r="V182" s="60">
        <v>-2.44999999999999</v>
      </c>
      <c r="W182" s="39" t="s">
        <v>79</v>
      </c>
      <c r="X182" s="62">
        <v>48</v>
      </c>
      <c r="Y182" s="29">
        <v>124</v>
      </c>
      <c r="Z182" s="29">
        <v>33</v>
      </c>
      <c r="AA182" s="26" t="s">
        <v>192</v>
      </c>
      <c r="AB182" s="41" t="s">
        <v>58</v>
      </c>
      <c r="AC182" s="42" t="str">
        <f>"" &amp; IF(AND(S182&lt;=-1.5,NOT(ISBLANK(AQ182))),"Z","")</f>
        <v/>
      </c>
      <c r="AD182" s="48" t="str">
        <f>IF(AND(ISNUMBER(BD182),VALUE(BD182)&gt;=3,VALUE(T182)&gt;=-0.5),IF(AND(VALUE(Q182)&gt;=94,VALUE(Q182)&lt;444), IF(VALUE(P182)&gt;=2,"***","**"),"*"),"")</f>
        <v/>
      </c>
      <c r="AE182" s="44"/>
      <c r="AF182" s="45"/>
      <c r="AG182" s="63" t="str">
        <f>IF(OR(F182&lt;1401,F182&gt;=1600),IF(AND(OR(AB182="*",AB182="***",AB182="E*",AB182="E***"),P182&gt;=2,T182&gt;-2.1),IF(AND(ISNUMBER(BD182),VALUE(BD182)&gt;2),"**","*"),""),"")</f>
        <v/>
      </c>
      <c r="AH182" s="30">
        <v>14</v>
      </c>
      <c r="AI182" s="62">
        <v>48</v>
      </c>
      <c r="AJ182" s="48" t="str">
        <f>IF(AND(S182&gt;=2,T182&gt;=0),IF(AND(ISNUMBER(BD182),VALUE(BD182)&gt;=3),IF(LEN(AQ182)&gt;0,"***","**"),"*"),"")</f>
        <v/>
      </c>
      <c r="AK182" s="42" t="str">
        <f>IF(AND(S182&gt;=3,AND(OR(AND(I182&lt;=7,I182-K182&gt;=3),AND(K182&lt;=7,K182-M182&gt;=3)),N182&lt;=4)),6,IF(S182&gt;=3,"3T",IF(AND(OR(AND(I182&lt;=7,I182-K182&gt;=3),AND(K182&lt;=7,K182-M182&gt;=3)),N182&lt;=4),"3P","")))</f>
        <v>3T</v>
      </c>
      <c r="AL182" s="63" t="str">
        <f>IF(OR(K182-M182&gt;=5,T182&gt;4.9,AND(K182-M182&gt;=1,T182&gt;5)),IF(P182&lt;-3,"***",IF(P182&lt;0,"**","*")),"")</f>
        <v/>
      </c>
      <c r="AM182" s="62">
        <v>48</v>
      </c>
      <c r="AN182" s="49" t="str">
        <f>IF(AND(OR(M182=1,M182=2,M182=3,M182=4),Q182&gt;=97.5),"G",IF(OR(AND(N182&lt;=3,M182&lt;8,T182&gt;-1.6,Q182&gt;=95,Q182&lt;300),AND(OR(M182=1,M182=2,M182=3),Q182&lt;97.5)),"GR",""))</f>
        <v/>
      </c>
      <c r="AO182" s="29">
        <v>0</v>
      </c>
      <c r="AP182" s="28"/>
      <c r="AQ182" s="28"/>
      <c r="AR182" s="28"/>
      <c r="AS182" s="28"/>
      <c r="AT182" s="50" t="str">
        <f>IF(LEN(AN182)&gt;0,IF(AL182="**","$",IF(AL182="***",IF(LEN(AQ182)&gt;0,"$$$","$$"), "")), "")</f>
        <v/>
      </c>
      <c r="AU182" s="48" t="str">
        <f>CONCATENATE(IF(LEN(AN182)&gt;0,IF(AND(AD182="**",AB182="*"),IF(LEN(AQ182)&gt;0,"$$$","$$"),IF(AJ182="***","$$$",IF(AND(AJ182="**",AB182="*"),"$$",IF(AND(OR(AD182="**",AD182="***"),LEN(AQ182)&gt;0),"$$","")))),IF(AND(OR(AD182="**",AD182="***"),LEN(AQ182)&gt;0),"$$","")),IF(AND(T182&lt;2,AQ182="#"),"#",""))</f>
        <v/>
      </c>
      <c r="AV182" s="48" t="str">
        <f>IF(LEN(AN182)&gt;0,IF(AG182="**","$$",IF(AG182="***","$$$",IF(AD182="***",IF(OR(AB182="***",LEN(AQ182)&gt;0),"$$$",""),""))),"")</f>
        <v/>
      </c>
      <c r="AW182" s="26" t="s">
        <v>78</v>
      </c>
      <c r="AX182" s="64">
        <v>54</v>
      </c>
      <c r="AY182" s="65">
        <v>1208</v>
      </c>
      <c r="AZ182" s="24" t="s">
        <v>2061</v>
      </c>
      <c r="BA182" s="29">
        <v>77.353284650747298</v>
      </c>
      <c r="BB182" s="66">
        <v>81.077951317414005</v>
      </c>
      <c r="BC182" s="54" t="s">
        <v>2076</v>
      </c>
      <c r="BD182" s="29">
        <v>3</v>
      </c>
      <c r="BE182" s="55"/>
      <c r="BF182" s="55"/>
      <c r="BG182" s="55"/>
      <c r="BH182" s="55"/>
      <c r="BI182" s="189" t="s">
        <v>1367</v>
      </c>
      <c r="BJ182" s="69" t="s">
        <v>1368</v>
      </c>
      <c r="BK182" s="68" t="s">
        <v>113</v>
      </c>
      <c r="BL182" s="68" t="s">
        <v>1359</v>
      </c>
      <c r="BM182" s="68" t="s">
        <v>1369</v>
      </c>
      <c r="BN182" s="69" t="s">
        <v>131</v>
      </c>
      <c r="BO182" s="17"/>
      <c r="BP182" s="29">
        <v>124</v>
      </c>
      <c r="BQ182" s="29">
        <v>0</v>
      </c>
      <c r="BR182" s="56">
        <v>97.1</v>
      </c>
      <c r="BS182" s="76" t="s">
        <v>108</v>
      </c>
      <c r="BT182" s="26"/>
      <c r="BU182" s="26"/>
      <c r="BV182" s="26"/>
      <c r="BW182" s="26" t="s">
        <v>79</v>
      </c>
      <c r="BX182" s="17"/>
      <c r="BY182" s="17"/>
      <c r="BZ182" s="49" t="str">
        <f>IF(AND(S182&gt;=3,AND(OR(AND(I182&lt;=7,I182-K182&gt;=3),AND(K182&lt;=7,K182-M182&gt;=3)),N182&lt;=4)),6,IF(S182&gt;=3,"3T",IF(AND(OR(AND(I182&lt;=7,I182-K182&gt;=3),AND(K182&lt;=7,K182-M182&gt;=3)),N182&lt;=4),"3P","")))</f>
        <v>3T</v>
      </c>
    </row>
    <row r="183" spans="1:78" ht="46.5" x14ac:dyDescent="0.25">
      <c r="A183" s="26" t="s">
        <v>2054</v>
      </c>
      <c r="B183" s="26" t="s">
        <v>664</v>
      </c>
      <c r="C183" s="106" t="s">
        <v>216</v>
      </c>
      <c r="D183" s="28"/>
      <c r="E183" s="28"/>
      <c r="F183" s="29">
        <v>1650</v>
      </c>
      <c r="G183" s="30">
        <v>11</v>
      </c>
      <c r="H183" s="31" t="s">
        <v>221</v>
      </c>
      <c r="I183" s="59">
        <v>11</v>
      </c>
      <c r="J183" s="33">
        <v>9</v>
      </c>
      <c r="K183" s="59">
        <v>11</v>
      </c>
      <c r="L183" s="33">
        <v>8</v>
      </c>
      <c r="M183" s="59">
        <v>8</v>
      </c>
      <c r="N183" s="33">
        <v>4</v>
      </c>
      <c r="O183" s="29">
        <v>1.7999999999999601</v>
      </c>
      <c r="P183" s="60">
        <v>-0.98749999999999005</v>
      </c>
      <c r="Q183" s="35">
        <v>90.651545163364901</v>
      </c>
      <c r="R183" s="35">
        <v>-1.82422741831751</v>
      </c>
      <c r="S183" s="37">
        <v>1</v>
      </c>
      <c r="T183" s="38">
        <v>4</v>
      </c>
      <c r="U183" s="29">
        <v>-2.8999999999999901</v>
      </c>
      <c r="V183" s="60">
        <v>0.250000000000004</v>
      </c>
      <c r="W183" s="39"/>
      <c r="X183" s="62">
        <v>46</v>
      </c>
      <c r="Y183" s="29">
        <v>126</v>
      </c>
      <c r="Z183" s="29">
        <v>17</v>
      </c>
      <c r="AA183" s="26" t="s">
        <v>57</v>
      </c>
      <c r="AB183" s="41" t="s">
        <v>58</v>
      </c>
      <c r="AC183" s="42" t="str">
        <f>"" &amp; IF(AND(S183&lt;=-1.5,NOT(ISBLANK(AQ183))),"Z","")</f>
        <v/>
      </c>
      <c r="AD183" s="48" t="str">
        <f>IF(AND(ISNUMBER(BD183),VALUE(BD183)&gt;=3,VALUE(T183)&gt;=-0.5),IF(AND(VALUE(Q183)&gt;=94,VALUE(Q183)&lt;444), IF(VALUE(P183)&gt;=2,"***","**"),"*"),"")</f>
        <v>*</v>
      </c>
      <c r="AE183" s="44"/>
      <c r="AF183" s="45" t="s">
        <v>346</v>
      </c>
      <c r="AG183" s="46" t="str">
        <f>IF(OR(F183&lt;1401,F183&gt;=1600),IF(AND(OR(AB183="*",AB183="***",AB183="E*",AB183="E***"),P183&gt;=2,T183&gt;-2.1),IF(AND(ISNUMBER(BD183),VALUE(BD183)&gt;2),"**","*"),""),"")</f>
        <v/>
      </c>
      <c r="AH183" s="30">
        <v>11</v>
      </c>
      <c r="AI183" s="62">
        <v>46</v>
      </c>
      <c r="AJ183" s="48" t="str">
        <f>IF(AND(S183&gt;=2,T183&gt;=0),IF(AND(ISNUMBER(BD183),VALUE(BD183)&gt;=3),IF(LEN(AQ183)&gt;0,"***","**"),"*"),"")</f>
        <v/>
      </c>
      <c r="AK183" s="42" t="str">
        <f>IF(AND(S183&gt;=3,AND(OR(AND(I183&lt;=7,I183-K183&gt;=3),AND(K183&lt;=7,K183-M183&gt;=3)),N183&lt;=4)),6,IF(S183&gt;=3,"3T",IF(AND(OR(AND(I183&lt;=7,I183-K183&gt;=3),AND(K183&lt;=7,K183-M183&gt;=3)),N183&lt;=4),"3P","")))</f>
        <v/>
      </c>
      <c r="AL183" s="63" t="str">
        <f>IF(OR(K183-M183&gt;=5,T183&gt;4.9,AND(K183-M183&gt;=1,T183&gt;5)),IF(P183&lt;-3,"***",IF(P183&lt;0,"**","*")),"")</f>
        <v/>
      </c>
      <c r="AM183" s="62">
        <v>46</v>
      </c>
      <c r="AN183" s="49" t="str">
        <f>IF(AND(OR(M183=1,M183=2,M183=3,M183=4),Q183&gt;=97.5),"G",IF(OR(AND(N183&lt;=3,M183&lt;8,T183&gt;-1.6,Q183&gt;=95,Q183&lt;300),AND(OR(M183=1,M183=2,M183=3),Q183&lt;97.5)),"GR",""))</f>
        <v/>
      </c>
      <c r="AO183" s="29">
        <v>0</v>
      </c>
      <c r="AP183" s="28" t="s">
        <v>32</v>
      </c>
      <c r="AQ183" s="28" t="s">
        <v>33</v>
      </c>
      <c r="AR183" s="28"/>
      <c r="AS183" s="28"/>
      <c r="AT183" s="50" t="str">
        <f>IF(LEN(AN183)&gt;0,IF(AL183="**","$",IF(AL183="***",IF(LEN(AQ183)&gt;0,"$$$","$$"), "")), "")</f>
        <v/>
      </c>
      <c r="AU183" s="48" t="str">
        <f>CONCATENATE(IF(LEN(AN183)&gt;0,IF(AND(AD183="**",AB183="*"),IF(LEN(AQ183)&gt;0,"$$$","$$"),IF(AJ183="***","$$$",IF(AND(AJ183="**",AB183="*"),"$$",IF(AND(OR(AD183="**",AD183="***"),LEN(AQ183)&gt;0),"$$","")))),IF(AND(OR(AD183="**",AD183="***"),LEN(AQ183)&gt;0),"$$","")),IF(AND(T183&lt;2,AQ183="#"),"#",""))</f>
        <v/>
      </c>
      <c r="AV183" s="48" t="str">
        <f>IF(LEN(AN183)&gt;0,IF(AG183="**","$$",IF(AG183="***","$$$",IF(AD183="***",IF(OR(AB183="***",LEN(AQ183)&gt;0),"$$$",""),""))),"")</f>
        <v/>
      </c>
      <c r="AW183" s="26" t="s">
        <v>221</v>
      </c>
      <c r="AX183" s="51">
        <v>27</v>
      </c>
      <c r="AY183" s="65">
        <v>1216</v>
      </c>
      <c r="AZ183" s="24" t="s">
        <v>2077</v>
      </c>
      <c r="BA183" s="29">
        <v>82.351545163365003</v>
      </c>
      <c r="BB183" s="53">
        <v>86.884878496698306</v>
      </c>
      <c r="BC183" s="54" t="s">
        <v>2078</v>
      </c>
      <c r="BD183" s="29">
        <v>3</v>
      </c>
      <c r="BE183" s="100">
        <v>17.647058823529399</v>
      </c>
      <c r="BF183" s="55"/>
      <c r="BG183" s="102">
        <v>51</v>
      </c>
      <c r="BH183" s="55"/>
      <c r="BI183" s="190" t="s">
        <v>2079</v>
      </c>
      <c r="BJ183" s="68" t="s">
        <v>2080</v>
      </c>
      <c r="BK183" s="68" t="s">
        <v>1863</v>
      </c>
      <c r="BL183" s="68" t="s">
        <v>2081</v>
      </c>
      <c r="BM183" s="68" t="s">
        <v>1855</v>
      </c>
      <c r="BN183" s="69" t="s">
        <v>503</v>
      </c>
      <c r="BO183" s="17"/>
      <c r="BP183" s="29">
        <v>126</v>
      </c>
      <c r="BQ183" s="29">
        <v>0</v>
      </c>
      <c r="BR183" s="56">
        <v>94.3</v>
      </c>
      <c r="BS183" s="76" t="s">
        <v>108</v>
      </c>
      <c r="BT183" s="26"/>
      <c r="BU183" s="26"/>
      <c r="BV183" s="26"/>
      <c r="BW183" s="26"/>
      <c r="BX183" s="17"/>
      <c r="BY183" s="17"/>
      <c r="BZ183" s="49" t="str">
        <f>IF(AND(S183&gt;=3,AND(OR(AND(I183&lt;=7,I183-K183&gt;=3),AND(K183&lt;=7,K183-M183&gt;=3)),N183&lt;=4)),6,IF(S183&gt;=3,"3T",IF(AND(OR(AND(I183&lt;=7,I183-K183&gt;=3),AND(K183&lt;=7,K183-M183&gt;=3)),N183&lt;=4),"3P","")))</f>
        <v/>
      </c>
    </row>
    <row r="184" spans="1:78" ht="21" customHeight="1" x14ac:dyDescent="0.25">
      <c r="A184" s="162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BI184" s="155"/>
      <c r="BJ184" s="155"/>
      <c r="BK184" s="155"/>
      <c r="BL184" s="155"/>
      <c r="BM184" s="155"/>
      <c r="BN184" s="155"/>
      <c r="BO184" s="155"/>
      <c r="BP184" s="155"/>
      <c r="BQ184" s="155"/>
      <c r="BR184" s="155"/>
      <c r="BS184" s="155"/>
      <c r="BT184" s="155"/>
      <c r="BU184" s="155"/>
      <c r="BV184" s="155"/>
      <c r="BW184" s="155"/>
      <c r="BX184" s="155"/>
      <c r="BY184" s="17"/>
      <c r="BZ184" s="49"/>
    </row>
    <row r="185" spans="1:78" ht="46.5" x14ac:dyDescent="0.25">
      <c r="A185" s="26" t="s">
        <v>2054</v>
      </c>
      <c r="B185" s="26" t="s">
        <v>191</v>
      </c>
      <c r="C185" s="27" t="s">
        <v>63</v>
      </c>
      <c r="D185" s="28"/>
      <c r="E185" s="28"/>
      <c r="F185" s="58">
        <v>1600</v>
      </c>
      <c r="G185" s="80">
        <v>5</v>
      </c>
      <c r="H185" s="31" t="s">
        <v>6</v>
      </c>
      <c r="I185" s="70">
        <v>4</v>
      </c>
      <c r="J185" s="71">
        <v>2</v>
      </c>
      <c r="K185" s="32">
        <v>2</v>
      </c>
      <c r="L185" s="33">
        <v>0</v>
      </c>
      <c r="M185" s="32">
        <v>4</v>
      </c>
      <c r="N185" s="33">
        <v>2</v>
      </c>
      <c r="O185" s="29">
        <v>3.95</v>
      </c>
      <c r="P185" s="60">
        <v>0</v>
      </c>
      <c r="Q185" s="35">
        <v>444</v>
      </c>
      <c r="R185" s="35">
        <v>172</v>
      </c>
      <c r="S185" s="37">
        <v>2</v>
      </c>
      <c r="T185" s="61">
        <v>-1.8</v>
      </c>
      <c r="U185" s="29">
        <v>-2.85</v>
      </c>
      <c r="V185" s="60">
        <v>-4.4999999999999902</v>
      </c>
      <c r="W185" s="39" t="s">
        <v>79</v>
      </c>
      <c r="X185" s="40">
        <v>44</v>
      </c>
      <c r="Y185" s="72">
        <v>120</v>
      </c>
      <c r="Z185" s="87">
        <v>60</v>
      </c>
      <c r="AA185" s="26" t="s">
        <v>252</v>
      </c>
      <c r="AB185" s="41" t="s">
        <v>101</v>
      </c>
      <c r="AC185" s="42" t="str">
        <f>"" &amp; IF(AND(S185&lt;=-1.5,NOT(ISBLANK(AQ185))),"Z","")</f>
        <v/>
      </c>
      <c r="AD185" s="43" t="str">
        <f>IF(AND(ISNUMBER(BD185),VALUE(BD185)&gt;=3,VALUE(T185)&gt;=-0.5),IF(AND(VALUE(Q185)&gt;=94,VALUE(Q185)&lt;444), IF(VALUE(P185)&gt;=2,"***","**"),"*"),"")</f>
        <v/>
      </c>
      <c r="AE185" s="44"/>
      <c r="AF185" s="45"/>
      <c r="AG185" s="63" t="str">
        <f>IF(OR(F185&lt;1401,F185&gt;=1600),IF(AND(OR(AB185="*",AB185="***",AB185="E*",AB185="E***"),P185&gt;=2,T185&gt;-2.1),IF(AND(ISNUMBER(BD185),VALUE(BD185)&gt;2),"**","*"),""),"")</f>
        <v/>
      </c>
      <c r="AH185" s="30">
        <v>5</v>
      </c>
      <c r="AI185" s="47">
        <v>44</v>
      </c>
      <c r="AJ185" s="48" t="str">
        <f>IF(AND(S185&gt;=2,T185&gt;=0),IF(AND(ISNUMBER(BD185),VALUE(BD185)&gt;=3),IF(LEN(AQ185)&gt;0,"***","**"),"*"),"")</f>
        <v/>
      </c>
      <c r="AK185" s="42" t="str">
        <f>IF(AND(S185&gt;=3,AND(OR(AND(I185&lt;=7,I185-K185&gt;=3),AND(K185&lt;=7,K185-M185&gt;=3)),N185&lt;=4)),6,IF(S185&gt;=3,"3T",IF(AND(OR(AND(I185&lt;=7,I185-K185&gt;=3),AND(K185&lt;=7,K185-M185&gt;=3)),N185&lt;=4),"3P","")))</f>
        <v/>
      </c>
      <c r="AL185" s="46" t="str">
        <f>IF(OR(K185-M185&gt;=5,T185&gt;4.9,AND(K185-M185&gt;=1,T185&gt;5)),IF(P185&lt;-3,"***",IF(P185&lt;0,"**","*")),"")</f>
        <v/>
      </c>
      <c r="AM185" s="40">
        <v>44</v>
      </c>
      <c r="AN185" s="81" t="str">
        <f>IF(AND(OR(M185=1,M185=2,M185=3,M185=4),Q185&gt;=97.5),"G",IF(OR(AND(N185&lt;=3,M185&lt;8,T185&gt;-1.6,Q185&gt;=95,Q185&lt;300),AND(OR(M185=1,M185=2,M185=3),Q185&lt;97.5)),"GR",""))</f>
        <v>G</v>
      </c>
      <c r="AO185" s="29">
        <v>-1</v>
      </c>
      <c r="AP185" s="28"/>
      <c r="AQ185" s="28"/>
      <c r="AR185" s="28"/>
      <c r="AS185" s="28"/>
      <c r="AT185" s="50" t="str">
        <f>IF(LEN(AN185)&gt;0,IF(AL185="**","$",IF(AL185="***",IF(LEN(AQ185)&gt;0,"$$$","$$"), "")), "")</f>
        <v/>
      </c>
      <c r="AU185" s="48" t="str">
        <f>CONCATENATE(IF(LEN(AN185)&gt;0,IF(AND(AD185="**",AB185="*"),IF(LEN(AQ185)&gt;0,"$$$","$$"),IF(AJ185="***","$$$",IF(AND(AJ185="**",AB185="*"),"$$",IF(AND(OR(AD185="**",AD185="***"),LEN(AQ185)&gt;0),"$$","")))),IF(AND(OR(AD185="**",AD185="***"),LEN(AQ185)&gt;0),"$$","")),IF(AND(T185&lt;2,AQ185="#"),"#",""))</f>
        <v/>
      </c>
      <c r="AV185" s="48" t="str">
        <f>IF(LEN(AN185)&gt;0,IF(AG185="**","$$",IF(AG185="***","$$$",IF(AD185="***",IF(OR(AB185="***",LEN(AQ185)&gt;0),"$$$",""),""))),"")</f>
        <v/>
      </c>
      <c r="AW185" s="26" t="s">
        <v>6</v>
      </c>
      <c r="AX185" s="74">
        <v>8.6</v>
      </c>
      <c r="AY185" s="79">
        <v>1193</v>
      </c>
      <c r="AZ185" s="24" t="s">
        <v>2082</v>
      </c>
      <c r="BA185" s="29">
        <v>79</v>
      </c>
      <c r="BB185" s="66">
        <v>79</v>
      </c>
      <c r="BC185" s="54" t="s">
        <v>2083</v>
      </c>
      <c r="BD185" s="29">
        <v>3</v>
      </c>
      <c r="BE185" s="55"/>
      <c r="BF185" s="55"/>
      <c r="BG185" s="55"/>
      <c r="BH185" s="55"/>
      <c r="BI185" s="190" t="s">
        <v>611</v>
      </c>
      <c r="BJ185" s="68" t="s">
        <v>612</v>
      </c>
      <c r="BK185" s="68" t="s">
        <v>613</v>
      </c>
      <c r="BL185" s="68" t="s">
        <v>494</v>
      </c>
      <c r="BM185" s="68" t="s">
        <v>615</v>
      </c>
      <c r="BN185" s="68"/>
      <c r="BO185" s="17"/>
      <c r="BP185" s="29">
        <v>120</v>
      </c>
      <c r="BQ185" s="29">
        <v>-1</v>
      </c>
      <c r="BR185" s="56">
        <v>101.65</v>
      </c>
      <c r="BS185" s="76" t="s">
        <v>432</v>
      </c>
      <c r="BT185" s="26"/>
      <c r="BU185" s="26"/>
      <c r="BV185" s="26"/>
      <c r="BW185" s="26" t="s">
        <v>79</v>
      </c>
      <c r="BX185" s="17"/>
      <c r="BY185" s="17"/>
      <c r="BZ185" s="49" t="str">
        <f>IF(AND(S185&gt;=3,AND(OR(AND(I185&lt;=7,I185-K185&gt;=3),AND(K185&lt;=7,K185-M185&gt;=3)),N185&lt;=4)),6,IF(S185&gt;=3,"3T",IF(AND(OR(AND(I185&lt;=7,I185-K185&gt;=3),AND(K185&lt;=7,K185-M185&gt;=3)),N185&lt;=4),"3P","")))</f>
        <v/>
      </c>
    </row>
    <row r="186" spans="1:78" ht="15.95" customHeight="1" x14ac:dyDescent="0.25">
      <c r="A186" s="162"/>
      <c r="B186" s="155"/>
      <c r="C186" s="155"/>
      <c r="D186" s="155"/>
      <c r="E186" s="155"/>
      <c r="F186" s="155"/>
      <c r="G186" s="155"/>
      <c r="H186" s="155"/>
      <c r="I186" s="155"/>
      <c r="J186" s="155"/>
      <c r="K186" s="155"/>
      <c r="L186" s="155"/>
      <c r="M186" s="155"/>
      <c r="N186" s="155"/>
      <c r="O186" s="155"/>
      <c r="P186" s="155"/>
      <c r="Q186" s="155"/>
      <c r="R186" s="155"/>
      <c r="S186" s="155"/>
      <c r="T186" s="155"/>
      <c r="U186" s="155"/>
      <c r="V186" s="155"/>
      <c r="W186" s="155"/>
      <c r="X186" s="155"/>
      <c r="Y186" s="155"/>
      <c r="Z186" s="155"/>
      <c r="AA186" s="155"/>
      <c r="AB186" s="155"/>
      <c r="AC186" s="155"/>
      <c r="AD186" s="155"/>
      <c r="AE186" s="155"/>
      <c r="AF186" s="155"/>
      <c r="AG186" s="155"/>
      <c r="AH186" s="155"/>
      <c r="AI186" s="155"/>
      <c r="AJ186" s="155"/>
      <c r="AK186" s="155"/>
      <c r="AL186" s="155"/>
      <c r="AM186" s="155"/>
      <c r="AN186" s="155"/>
      <c r="AO186" s="155"/>
      <c r="AP186" s="155"/>
      <c r="AQ186" s="155"/>
      <c r="AR186" s="155"/>
      <c r="AS186" s="155"/>
      <c r="AT186" s="155"/>
      <c r="AU186" s="155"/>
      <c r="AV186" s="155"/>
      <c r="AW186" s="155"/>
      <c r="AX186" s="155"/>
      <c r="AY186" s="155"/>
      <c r="AZ186" s="155"/>
      <c r="BA186" s="155"/>
      <c r="BB186" s="155"/>
      <c r="BC186" s="155"/>
      <c r="BD186" s="155"/>
      <c r="BE186" s="155"/>
      <c r="BF186" s="155"/>
      <c r="BG186" s="155"/>
      <c r="BH186" s="155"/>
      <c r="BI186" s="155"/>
      <c r="BJ186" s="155"/>
      <c r="BK186" s="155"/>
      <c r="BL186" s="155"/>
      <c r="BM186" s="155"/>
      <c r="BN186" s="155"/>
      <c r="BO186" s="155"/>
      <c r="BP186" s="155"/>
      <c r="BQ186" s="155"/>
      <c r="BR186" s="155"/>
      <c r="BS186" s="155"/>
      <c r="BT186" s="155"/>
      <c r="BU186" s="155"/>
      <c r="BV186" s="155"/>
      <c r="BW186" s="155"/>
      <c r="BX186" s="155"/>
      <c r="BY186" s="17"/>
      <c r="BZ186" s="49"/>
    </row>
    <row r="187" spans="1:78" ht="18.75" customHeight="1" x14ac:dyDescent="0.25">
      <c r="A187" s="17"/>
      <c r="B187" s="164" t="s">
        <v>2084</v>
      </c>
      <c r="C187" s="164"/>
      <c r="D187" s="17"/>
      <c r="E187" s="17"/>
      <c r="F187" s="17"/>
      <c r="G187" s="17"/>
      <c r="H187" s="17"/>
      <c r="I187" s="89" t="s">
        <v>150</v>
      </c>
      <c r="J187" s="17"/>
      <c r="K187" s="17"/>
      <c r="L187" s="17"/>
      <c r="M187" s="17"/>
      <c r="N187" s="17"/>
      <c r="O187" s="17"/>
      <c r="P187" s="17"/>
      <c r="Q187" s="165" t="s">
        <v>540</v>
      </c>
      <c r="R187" s="165"/>
      <c r="S187" s="17"/>
      <c r="T187" s="121" t="s">
        <v>450</v>
      </c>
      <c r="U187" s="17"/>
      <c r="V187" s="17"/>
      <c r="W187" s="17"/>
      <c r="X187" s="91">
        <v>44</v>
      </c>
      <c r="Y187" s="113" t="s">
        <v>686</v>
      </c>
      <c r="Z187" s="93">
        <v>35</v>
      </c>
      <c r="AA187" s="94">
        <v>1</v>
      </c>
      <c r="AB187" s="17"/>
      <c r="AC187" s="17"/>
      <c r="AD187" s="17"/>
      <c r="AE187" s="17"/>
      <c r="AF187" s="17"/>
      <c r="AG187" s="17"/>
      <c r="AH187" s="17"/>
      <c r="AI187" s="91">
        <v>44</v>
      </c>
      <c r="AJ187" s="17"/>
      <c r="AK187" s="17"/>
      <c r="AL187" s="17"/>
      <c r="AM187" s="91">
        <v>44</v>
      </c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66">
        <v>4.8</v>
      </c>
      <c r="AY187" s="95">
        <v>1195</v>
      </c>
      <c r="AZ187" s="17"/>
      <c r="BA187" s="17"/>
      <c r="BB187" s="17"/>
      <c r="BC187" s="17"/>
      <c r="BD187" s="17"/>
      <c r="BE187" s="17"/>
      <c r="BF187" s="17"/>
      <c r="BG187" s="17"/>
      <c r="BH187" s="17"/>
      <c r="BI187" s="187"/>
      <c r="BJ187" s="17"/>
      <c r="BK187" s="17"/>
      <c r="BL187" s="17"/>
      <c r="BM187" s="17"/>
      <c r="BN187" s="17"/>
      <c r="BO187" s="17"/>
      <c r="BP187" s="113" t="s">
        <v>686</v>
      </c>
      <c r="BQ187" s="17"/>
      <c r="BR187" s="17"/>
      <c r="BS187" s="17"/>
      <c r="BT187" s="17"/>
      <c r="BU187" s="17"/>
      <c r="BV187" s="17"/>
      <c r="BW187" s="17"/>
      <c r="BX187" s="29">
        <v>0</v>
      </c>
      <c r="BY187" s="26" t="s">
        <v>149</v>
      </c>
      <c r="BZ187" s="17"/>
    </row>
    <row r="188" spans="1:78" x14ac:dyDescent="0.25">
      <c r="A188" s="17"/>
      <c r="B188" s="164"/>
      <c r="C188" s="164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68" t="s">
        <v>2085</v>
      </c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  <c r="AC188" s="168"/>
      <c r="AD188" s="168"/>
      <c r="AE188" s="168"/>
      <c r="AF188" s="168"/>
      <c r="AG188" s="168"/>
      <c r="AH188" s="168"/>
      <c r="AI188" s="168"/>
      <c r="AJ188" s="168"/>
      <c r="AK188" s="168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67"/>
      <c r="AY188" s="96" t="s">
        <v>412</v>
      </c>
      <c r="AZ188" s="17"/>
      <c r="BA188" s="17"/>
      <c r="BB188" s="17"/>
      <c r="BC188" s="17"/>
      <c r="BD188" s="17"/>
      <c r="BE188" s="17"/>
      <c r="BF188" s="17"/>
      <c r="BG188" s="17"/>
      <c r="BH188" s="17"/>
      <c r="BI188" s="18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</row>
    <row r="189" spans="1:78" ht="30" customHeight="1" x14ac:dyDescent="0.25">
      <c r="A189" s="163" t="s">
        <v>2086</v>
      </c>
      <c r="B189" s="153"/>
      <c r="C189" s="153"/>
      <c r="D189" s="153"/>
      <c r="E189" s="153"/>
      <c r="F189" s="153"/>
      <c r="G189" s="153"/>
      <c r="H189" s="153"/>
      <c r="I189" s="153"/>
      <c r="J189" s="153"/>
      <c r="K189" s="153"/>
      <c r="L189" s="153"/>
      <c r="M189" s="153"/>
      <c r="N189" s="153"/>
      <c r="O189" s="153"/>
      <c r="P189" s="153"/>
      <c r="Q189" s="153"/>
      <c r="R189" s="153"/>
      <c r="S189" s="153"/>
      <c r="T189" s="153"/>
      <c r="U189" s="153"/>
      <c r="V189" s="153"/>
      <c r="W189" s="153"/>
      <c r="X189" s="153"/>
      <c r="Y189" s="153"/>
      <c r="Z189" s="153"/>
      <c r="AA189" s="153"/>
      <c r="AB189" s="153"/>
      <c r="AC189" s="153"/>
      <c r="AD189" s="153"/>
      <c r="AE189" s="153"/>
      <c r="AF189" s="153"/>
      <c r="AG189" s="153"/>
      <c r="AH189" s="153"/>
      <c r="AI189" s="153"/>
      <c r="AJ189" s="153"/>
      <c r="AK189" s="153"/>
      <c r="AL189" s="153"/>
      <c r="AM189" s="153"/>
      <c r="AN189" s="153"/>
      <c r="AO189" s="153"/>
      <c r="AP189" s="153"/>
      <c r="AQ189" s="153"/>
      <c r="AR189" s="153"/>
      <c r="AS189" s="153"/>
      <c r="AT189" s="153"/>
      <c r="AU189" s="153"/>
      <c r="AV189" s="153"/>
      <c r="AW189" s="153"/>
      <c r="AX189" s="153"/>
      <c r="AY189" s="153"/>
      <c r="AZ189" s="153"/>
      <c r="BA189" s="153"/>
      <c r="BB189" s="153"/>
      <c r="BC189" s="153"/>
      <c r="BD189" s="153"/>
      <c r="BE189" s="153"/>
      <c r="BF189" s="153"/>
      <c r="BG189" s="153"/>
      <c r="BH189" s="153"/>
      <c r="BI189" s="153"/>
      <c r="BJ189" s="153"/>
      <c r="BK189" s="153"/>
      <c r="BL189" s="153"/>
      <c r="BM189" s="153"/>
      <c r="BN189" s="153"/>
      <c r="BO189" s="153"/>
      <c r="BP189" s="153"/>
      <c r="BQ189" s="153"/>
      <c r="BR189" s="153"/>
      <c r="BS189" s="153"/>
      <c r="BT189" s="153"/>
      <c r="BU189" s="153"/>
      <c r="BV189" s="153"/>
      <c r="BW189" s="153"/>
      <c r="BX189" s="153"/>
      <c r="BY189" s="17"/>
      <c r="BZ189" s="17"/>
    </row>
    <row r="190" spans="1:78" x14ac:dyDescent="0.25">
      <c r="A190" s="18" t="s">
        <v>1</v>
      </c>
      <c r="B190" s="18" t="s">
        <v>2</v>
      </c>
      <c r="C190" s="18" t="s">
        <v>3</v>
      </c>
      <c r="D190" s="19"/>
      <c r="E190" s="19"/>
      <c r="F190" s="18" t="s">
        <v>4</v>
      </c>
      <c r="G190" s="20" t="s">
        <v>5</v>
      </c>
      <c r="H190" s="21" t="s">
        <v>6</v>
      </c>
      <c r="I190" s="154" t="s">
        <v>7</v>
      </c>
      <c r="J190" s="155"/>
      <c r="K190" s="155"/>
      <c r="L190" s="155"/>
      <c r="M190" s="155"/>
      <c r="N190" s="155"/>
      <c r="O190" s="21" t="s">
        <v>8</v>
      </c>
      <c r="P190" s="21" t="s">
        <v>9</v>
      </c>
      <c r="Q190" s="22" t="s">
        <v>10</v>
      </c>
      <c r="R190" s="22" t="s">
        <v>11</v>
      </c>
      <c r="S190" s="21" t="s">
        <v>12</v>
      </c>
      <c r="T190" s="21" t="s">
        <v>13</v>
      </c>
      <c r="U190" s="21" t="s">
        <v>14</v>
      </c>
      <c r="V190" s="21" t="s">
        <v>15</v>
      </c>
      <c r="W190" s="23" t="s">
        <v>16</v>
      </c>
      <c r="X190" s="21" t="s">
        <v>17</v>
      </c>
      <c r="Y190" s="21" t="s">
        <v>18</v>
      </c>
      <c r="Z190" s="21" t="s">
        <v>19</v>
      </c>
      <c r="AA190" s="21" t="s">
        <v>20</v>
      </c>
      <c r="AB190" s="21" t="s">
        <v>21</v>
      </c>
      <c r="AC190" s="21" t="s">
        <v>22</v>
      </c>
      <c r="AD190" s="21" t="s">
        <v>23</v>
      </c>
      <c r="AE190" s="21" t="s">
        <v>24</v>
      </c>
      <c r="AF190" s="21" t="s">
        <v>25</v>
      </c>
      <c r="AG190" s="21" t="s">
        <v>26</v>
      </c>
      <c r="AH190" s="21" t="s">
        <v>5</v>
      </c>
      <c r="AI190" s="21" t="s">
        <v>17</v>
      </c>
      <c r="AJ190" s="21" t="s">
        <v>27</v>
      </c>
      <c r="AK190" s="21" t="s">
        <v>28</v>
      </c>
      <c r="AL190" s="21" t="s">
        <v>29</v>
      </c>
      <c r="AM190" s="21" t="s">
        <v>17</v>
      </c>
      <c r="AN190" s="21" t="s">
        <v>30</v>
      </c>
      <c r="AO190" s="21" t="s">
        <v>31</v>
      </c>
      <c r="AP190" s="21" t="s">
        <v>32</v>
      </c>
      <c r="AQ190" s="21" t="s">
        <v>33</v>
      </c>
      <c r="AR190" s="21" t="s">
        <v>34</v>
      </c>
      <c r="AS190" s="21" t="s">
        <v>35</v>
      </c>
      <c r="AT190" s="21" t="s">
        <v>36</v>
      </c>
      <c r="AU190" s="21" t="s">
        <v>37</v>
      </c>
      <c r="AV190" s="21" t="s">
        <v>38</v>
      </c>
      <c r="AW190" s="21" t="s">
        <v>6</v>
      </c>
      <c r="AX190" s="21" t="s">
        <v>39</v>
      </c>
      <c r="AY190" s="21" t="s">
        <v>40</v>
      </c>
      <c r="AZ190" s="24" t="s">
        <v>41</v>
      </c>
      <c r="BA190" s="21" t="s">
        <v>42</v>
      </c>
      <c r="BB190" s="21" t="s">
        <v>43</v>
      </c>
      <c r="BC190" s="21" t="s">
        <v>44</v>
      </c>
      <c r="BD190" s="21" t="s">
        <v>45</v>
      </c>
      <c r="BE190" s="21" t="s">
        <v>46</v>
      </c>
      <c r="BF190" s="21" t="s">
        <v>47</v>
      </c>
      <c r="BG190" s="21" t="s">
        <v>48</v>
      </c>
      <c r="BH190" s="21" t="s">
        <v>49</v>
      </c>
      <c r="BI190" s="186"/>
      <c r="BJ190" s="25"/>
      <c r="BK190" s="25"/>
      <c r="BL190" s="25"/>
      <c r="BM190" s="25"/>
      <c r="BN190" s="25"/>
      <c r="BO190" s="25"/>
      <c r="BP190" s="21" t="s">
        <v>18</v>
      </c>
      <c r="BQ190" s="21" t="s">
        <v>31</v>
      </c>
      <c r="BR190" s="21" t="s">
        <v>50</v>
      </c>
      <c r="BS190" s="21" t="s">
        <v>51</v>
      </c>
      <c r="BT190" s="25"/>
      <c r="BU190" s="25"/>
      <c r="BV190" s="21" t="s">
        <v>24</v>
      </c>
      <c r="BW190" s="21" t="s">
        <v>16</v>
      </c>
      <c r="BX190" s="21" t="s">
        <v>52</v>
      </c>
      <c r="BY190" s="21" t="s">
        <v>53</v>
      </c>
      <c r="BZ190" s="21" t="s">
        <v>28</v>
      </c>
    </row>
    <row r="191" spans="1:78" ht="46.5" x14ac:dyDescent="0.25">
      <c r="A191" s="26" t="s">
        <v>2087</v>
      </c>
      <c r="B191" s="26" t="s">
        <v>353</v>
      </c>
      <c r="C191" s="27" t="s">
        <v>77</v>
      </c>
      <c r="D191" s="28"/>
      <c r="E191" s="28"/>
      <c r="F191" s="29">
        <v>1200</v>
      </c>
      <c r="G191" s="30">
        <v>2</v>
      </c>
      <c r="H191" s="31" t="s">
        <v>6</v>
      </c>
      <c r="I191" s="32">
        <v>8</v>
      </c>
      <c r="J191" s="33">
        <v>5</v>
      </c>
      <c r="K191" s="32">
        <v>5</v>
      </c>
      <c r="L191" s="33">
        <v>3</v>
      </c>
      <c r="M191" s="32">
        <v>2</v>
      </c>
      <c r="N191" s="33">
        <v>3</v>
      </c>
      <c r="O191" s="29">
        <v>-3.5</v>
      </c>
      <c r="P191" s="60">
        <v>-4.6499999999999897</v>
      </c>
      <c r="Q191" s="35">
        <v>92.911148908274001</v>
      </c>
      <c r="R191" s="35">
        <v>-1.0444255458629901</v>
      </c>
      <c r="S191" s="37">
        <v>2</v>
      </c>
      <c r="T191" s="61">
        <v>-0.25</v>
      </c>
      <c r="U191" s="29">
        <v>4.2499999999999902</v>
      </c>
      <c r="V191" s="60">
        <v>4.1499999999999897</v>
      </c>
      <c r="W191" s="39"/>
      <c r="X191" s="40">
        <v>42</v>
      </c>
      <c r="Y191" s="72">
        <v>119</v>
      </c>
      <c r="Z191" s="17"/>
      <c r="AA191" s="26" t="s">
        <v>57</v>
      </c>
      <c r="AB191" s="41" t="s">
        <v>58</v>
      </c>
      <c r="AC191" s="42" t="str">
        <f>"" &amp; IF(AND(S191&lt;=-1.5,NOT(ISBLANK(AQ191))),"Z","")</f>
        <v/>
      </c>
      <c r="AD191" s="43" t="str">
        <f>IF(AND(ISNUMBER(BD191),VALUE(BD191)&gt;=3,VALUE(T191)&gt;=-0.5),IF(AND(VALUE(Q191)&gt;=94,VALUE(Q191)&lt;444), IF(VALUE(P191)&gt;=2,"***","**"),"*"),"")</f>
        <v/>
      </c>
      <c r="AE191" s="44"/>
      <c r="AF191" s="45"/>
      <c r="AG191" s="63" t="str">
        <f>IF(OR(F191&lt;1401,F191&gt;=1600),IF(AND(OR(AB191="*",AB191="***",AB191="E*",AB191="E***"),P191&gt;=2,T191&gt;-2.1),IF(AND(ISNUMBER(BD191),VALUE(BD191)&gt;2),"**","*"),""),"")</f>
        <v/>
      </c>
      <c r="AH191" s="30">
        <v>2</v>
      </c>
      <c r="AI191" s="47">
        <v>42</v>
      </c>
      <c r="AJ191" s="48" t="str">
        <f>IF(AND(S191&gt;=2,T191&gt;=0),IF(AND(ISNUMBER(BD191),VALUE(BD191)&gt;=3),IF(LEN(AQ191)&gt;0,"***","**"),"*"),"")</f>
        <v/>
      </c>
      <c r="AK191" s="42" t="str">
        <f>IF(AND(S191&gt;=3,AND(OR(AND(I191&lt;=7,I191-K191&gt;=3),AND(K191&lt;=7,K191-M191&gt;=3)),N191&lt;=4)),6,IF(S191&gt;=3,"3T",IF(AND(OR(AND(I191&lt;=7,I191-K191&gt;=3),AND(K191&lt;=7,K191-M191&gt;=3)),N191&lt;=4),"3P","")))</f>
        <v>3P</v>
      </c>
      <c r="AL191" s="46" t="str">
        <f>IF(OR(K191-M191&gt;=5,T191&gt;4.9,AND(K191-M191&gt;=1,T191&gt;5)),IF(P191&lt;-3,"***",IF(P191&lt;0,"**","*")),"")</f>
        <v/>
      </c>
      <c r="AM191" s="40">
        <v>42</v>
      </c>
      <c r="AN191" s="137" t="str">
        <f>CONCATENATE(IF(AND(OR(M191=1,M191=2,M191=3,M191=4),Q191&gt;=97.5),"G",IF(OR(AND(N191&lt;=3,M191&lt;8,T191&gt;-1.6,Q191&gt;=95,Q191&lt;300),AND(OR(M191=1,M191=2,M191=3),Q191&lt;97.5)),"GR","")),"*")</f>
        <v>GR*</v>
      </c>
      <c r="AO191" s="82">
        <v>2</v>
      </c>
      <c r="AP191" s="28"/>
      <c r="AQ191" s="28"/>
      <c r="AR191" s="28"/>
      <c r="AS191" s="28"/>
      <c r="AT191" s="50" t="str">
        <f>IF(LEN(AN191)&gt;0,IF(AL191="**","$",IF(AL191="***",IF(LEN(AQ191)&gt;0,"$$$","$$"), "")), "")</f>
        <v/>
      </c>
      <c r="AU191" s="48" t="str">
        <f>CONCATENATE(IF(LEN(AN191)&gt;0,IF(AND(AD191="**",AB191="*"),IF(LEN(AQ191)&gt;0,"$$$","$$"),IF(AJ191="***","$$$",IF(AND(AJ191="**",AB191="*"),"$$",IF(AND(OR(AD191="**",AD191="***"),LEN(AQ191)&gt;0),"$$","")))),IF(AND(OR(AD191="**",AD191="***"),LEN(AQ191)&gt;0),"$$","")),IF(AND(T191&lt;2,AQ191="#"),"#",""))</f>
        <v/>
      </c>
      <c r="AV191" s="48" t="str">
        <f>IF(LEN(AN191)&gt;0,IF(AG191="**","$$",IF(AG191="***","$$$",IF(AD191="***",IF(OR(AB191="***",LEN(AQ191)&gt;0),"$$$",""),""))),"")</f>
        <v/>
      </c>
      <c r="AW191" s="26" t="s">
        <v>6</v>
      </c>
      <c r="AX191" s="51">
        <v>10</v>
      </c>
      <c r="AY191" s="52">
        <v>1126</v>
      </c>
      <c r="AZ191" s="24" t="s">
        <v>1393</v>
      </c>
      <c r="BA191" s="29">
        <v>83.411148908274001</v>
      </c>
      <c r="BB191" s="136">
        <v>86.877815574940698</v>
      </c>
      <c r="BC191" s="54" t="s">
        <v>2088</v>
      </c>
      <c r="BD191" s="29">
        <v>1</v>
      </c>
      <c r="BE191" s="55"/>
      <c r="BF191" s="55"/>
      <c r="BG191" s="55"/>
      <c r="BH191" s="55"/>
      <c r="BI191" s="188" t="s">
        <v>2089</v>
      </c>
      <c r="BJ191" s="68" t="s">
        <v>1060</v>
      </c>
      <c r="BK191" s="69" t="s">
        <v>1484</v>
      </c>
      <c r="BL191" s="69" t="s">
        <v>1549</v>
      </c>
      <c r="BM191" s="68" t="s">
        <v>2090</v>
      </c>
      <c r="BN191" s="68"/>
      <c r="BO191" s="17"/>
      <c r="BP191" s="29">
        <v>119</v>
      </c>
      <c r="BQ191" s="82">
        <v>2</v>
      </c>
      <c r="BR191" s="56">
        <v>91.25</v>
      </c>
      <c r="BS191" s="76" t="s">
        <v>108</v>
      </c>
      <c r="BT191" s="26"/>
      <c r="BU191" s="26"/>
      <c r="BV191" s="26"/>
      <c r="BW191" s="26"/>
      <c r="BX191" s="17"/>
      <c r="BY191" s="17"/>
      <c r="BZ191" s="49" t="str">
        <f>IF(AND(S191&gt;=3,AND(OR(AND(I191&lt;=7,I191-K191&gt;=3),AND(K191&lt;=7,K191-M191&gt;=3)),N191&lt;=4)),6,IF(S191&gt;=3,"3T",IF(AND(OR(AND(I191&lt;=7,I191-K191&gt;=3),AND(K191&lt;=7,K191-M191&gt;=3)),N191&lt;=4),"3P","")))</f>
        <v>3P</v>
      </c>
    </row>
    <row r="192" spans="1:78" ht="46.5" x14ac:dyDescent="0.25">
      <c r="A192" s="26" t="s">
        <v>2087</v>
      </c>
      <c r="B192" s="26" t="s">
        <v>109</v>
      </c>
      <c r="C192" s="27" t="s">
        <v>63</v>
      </c>
      <c r="D192" s="28"/>
      <c r="E192" s="28"/>
      <c r="F192" s="29">
        <v>1400</v>
      </c>
      <c r="G192" s="30">
        <v>7</v>
      </c>
      <c r="H192" s="31" t="s">
        <v>78</v>
      </c>
      <c r="I192" s="32">
        <v>10</v>
      </c>
      <c r="J192" s="33">
        <v>8</v>
      </c>
      <c r="K192" s="32">
        <v>10</v>
      </c>
      <c r="L192" s="33">
        <v>10</v>
      </c>
      <c r="M192" s="32">
        <v>8</v>
      </c>
      <c r="N192" s="33">
        <v>8</v>
      </c>
      <c r="O192" s="29">
        <v>-3.3500000000000099</v>
      </c>
      <c r="P192" s="29">
        <v>-3.0416666666666701</v>
      </c>
      <c r="Q192" s="35">
        <v>90.459003117298096</v>
      </c>
      <c r="R192" s="36">
        <v>1.2295015586490601</v>
      </c>
      <c r="S192" s="37">
        <v>-1</v>
      </c>
      <c r="T192" s="38">
        <v>2</v>
      </c>
      <c r="U192" s="29">
        <v>3.3499999999999899</v>
      </c>
      <c r="V192" s="29">
        <v>4.9499999999999904</v>
      </c>
      <c r="W192" s="39"/>
      <c r="X192" s="40">
        <v>42</v>
      </c>
      <c r="Y192" s="29">
        <v>117</v>
      </c>
      <c r="Z192" s="29">
        <v>15</v>
      </c>
      <c r="AA192" s="26" t="s">
        <v>57</v>
      </c>
      <c r="AB192" s="41" t="s">
        <v>58</v>
      </c>
      <c r="AC192" s="42" t="str">
        <f>"" &amp; IF(AND(S192&lt;=-1.5,NOT(ISBLANK(AQ192))),"Z","")</f>
        <v/>
      </c>
      <c r="AD192" s="43" t="str">
        <f>IF(AND(ISNUMBER(BD192),VALUE(BD192)&gt;=3,VALUE(T192)&gt;=-0.5),IF(AND(VALUE(Q192)&gt;=94,VALUE(Q192)&lt;444), IF(VALUE(P192)&gt;=2,"***","**"),"*"),"")</f>
        <v/>
      </c>
      <c r="AE192" s="44"/>
      <c r="AF192" s="45"/>
      <c r="AG192" s="46" t="str">
        <f>IF(OR(F192&lt;1401,F192&gt;=1600),IF(AND(OR(AB192="*",AB192="***",AB192="E*",AB192="E***"),P192&gt;=2,T192&gt;-2.1),IF(AND(ISNUMBER(BD192),VALUE(BD192)&gt;2),"**","*"),""),"")</f>
        <v/>
      </c>
      <c r="AH192" s="30">
        <v>7</v>
      </c>
      <c r="AI192" s="47">
        <v>42</v>
      </c>
      <c r="AJ192" s="48" t="str">
        <f>IF(AND(S192&gt;=2,T192&gt;=0),IF(AND(ISNUMBER(BD192),VALUE(BD192)&gt;=3),IF(LEN(AQ192)&gt;0,"***","**"),"*"),"")</f>
        <v/>
      </c>
      <c r="AK192" s="42" t="str">
        <f>IF(AND(S192&gt;=3,AND(OR(AND(I192&lt;=7,I192-K192&gt;=3),AND(K192&lt;=7,K192-M192&gt;=3)),N192&lt;=4)),6,IF(S192&gt;=3,"3T",IF(AND(OR(AND(I192&lt;=7,I192-K192&gt;=3),AND(K192&lt;=7,K192-M192&gt;=3)),N192&lt;=4),"3P","")))</f>
        <v/>
      </c>
      <c r="AL192" s="46" t="str">
        <f>IF(OR(K192-M192&gt;=5,T192&gt;4.9,AND(K192-M192&gt;=1,T192&gt;5)),IF(P192&lt;-3,"***",IF(P192&lt;0,"**","*")),"")</f>
        <v/>
      </c>
      <c r="AM192" s="40">
        <v>42</v>
      </c>
      <c r="AN192" s="49" t="str">
        <f>CONCATENATE(IF(AND(OR(M192=1,M192=2,M192=3,M192=4),Q192&gt;=97.5),"G",IF(OR(AND(N192&lt;=3,M192&lt;8,T192&gt;-1.6,Q192&gt;=95,Q192&lt;300),AND(OR(M192=1,M192=2,M192=3),Q192&lt;97.5)),"GR","")),"*")</f>
        <v>*</v>
      </c>
      <c r="AO192" s="82">
        <v>2</v>
      </c>
      <c r="AP192" s="28"/>
      <c r="AQ192" s="28"/>
      <c r="AR192" s="28" t="s">
        <v>34</v>
      </c>
      <c r="AS192" s="28" t="s">
        <v>168</v>
      </c>
      <c r="AT192" s="50" t="str">
        <f>IF(LEN(AN192)&gt;0,IF(AL192="**","$",IF(AL192="***",IF(LEN(AQ192)&gt;0,"$$$","$$"), "")), "")</f>
        <v/>
      </c>
      <c r="AU192" s="48" t="str">
        <f>CONCATENATE(IF(LEN(AN192)&gt;0,IF(AND(AD192="**",AB192="*"),IF(LEN(AQ192)&gt;0,"$$$","$$"),IF(AJ192="***","$$$",IF(AND(AJ192="**",AB192="*"),"$$",IF(AND(OR(AD192="**",AD192="***"),LEN(AQ192)&gt;0),"$$","")))),IF(AND(OR(AD192="**",AD192="***"),LEN(AQ192)&gt;0),"$$","")),IF(AND(T192&lt;2,AQ192="#"),"#",""))</f>
        <v/>
      </c>
      <c r="AV192" s="48" t="str">
        <f>IF(LEN(AN192)&gt;0,IF(AG192="**","$$",IF(AG192="***","$$$",IF(AD192="***",IF(OR(AB192="***",LEN(AQ192)&gt;0),"$$$",""),""))),"")</f>
        <v/>
      </c>
      <c r="AW192" s="26" t="s">
        <v>78</v>
      </c>
      <c r="AX192" s="51">
        <v>13</v>
      </c>
      <c r="AY192" s="52">
        <v>1121</v>
      </c>
      <c r="AZ192" s="24" t="s">
        <v>1393</v>
      </c>
      <c r="BA192" s="29">
        <v>80.459003117298096</v>
      </c>
      <c r="BB192" s="53">
        <v>85.792336450631495</v>
      </c>
      <c r="BC192" s="54" t="s">
        <v>2091</v>
      </c>
      <c r="BD192" s="29">
        <v>2</v>
      </c>
      <c r="BE192" s="55"/>
      <c r="BF192" s="55"/>
      <c r="BG192" s="55"/>
      <c r="BH192" s="55"/>
      <c r="BI192" s="189" t="s">
        <v>2092</v>
      </c>
      <c r="BJ192" s="68" t="s">
        <v>1955</v>
      </c>
      <c r="BK192" s="69" t="s">
        <v>97</v>
      </c>
      <c r="BL192" s="69" t="s">
        <v>122</v>
      </c>
      <c r="BM192" s="68" t="s">
        <v>1890</v>
      </c>
      <c r="BN192" s="68" t="s">
        <v>1971</v>
      </c>
      <c r="BO192" s="17"/>
      <c r="BP192" s="29">
        <v>117</v>
      </c>
      <c r="BQ192" s="82">
        <v>2</v>
      </c>
      <c r="BR192" s="56">
        <v>90.8</v>
      </c>
      <c r="BS192" s="76" t="s">
        <v>108</v>
      </c>
      <c r="BT192" s="26"/>
      <c r="BU192" s="26"/>
      <c r="BV192" s="26"/>
      <c r="BW192" s="26"/>
      <c r="BX192" s="17"/>
      <c r="BY192" s="17"/>
      <c r="BZ192" s="49" t="str">
        <f>IF(AND(S192&gt;=3,AND(OR(AND(I192&lt;=7,I192-K192&gt;=3),AND(K192&lt;=7,K192-M192&gt;=3)),N192&lt;=4)),6,IF(S192&gt;=3,"3T",IF(AND(OR(AND(I192&lt;=7,I192-K192&gt;=3),AND(K192&lt;=7,K192-M192&gt;=3)),N192&lt;=4),"3P","")))</f>
        <v/>
      </c>
    </row>
    <row r="193" spans="1:78" ht="29.1" customHeight="1" x14ac:dyDescent="0.25">
      <c r="A193" s="162"/>
      <c r="B193" s="155"/>
      <c r="C193" s="155"/>
      <c r="D193" s="155"/>
      <c r="E193" s="155"/>
      <c r="F193" s="155"/>
      <c r="G193" s="155"/>
      <c r="H193" s="155"/>
      <c r="I193" s="155"/>
      <c r="J193" s="155"/>
      <c r="K193" s="155"/>
      <c r="L193" s="155"/>
      <c r="M193" s="155"/>
      <c r="N193" s="155"/>
      <c r="O193" s="155"/>
      <c r="P193" s="155"/>
      <c r="Q193" s="155"/>
      <c r="R193" s="155"/>
      <c r="S193" s="155"/>
      <c r="T193" s="155"/>
      <c r="U193" s="155"/>
      <c r="V193" s="155"/>
      <c r="W193" s="155"/>
      <c r="X193" s="155"/>
      <c r="Y193" s="155"/>
      <c r="Z193" s="155"/>
      <c r="AA193" s="155"/>
      <c r="AB193" s="155"/>
      <c r="AC193" s="155"/>
      <c r="AD193" s="155"/>
      <c r="AE193" s="155"/>
      <c r="AF193" s="155"/>
      <c r="AG193" s="155"/>
      <c r="AH193" s="155"/>
      <c r="AI193" s="155"/>
      <c r="AJ193" s="155"/>
      <c r="AK193" s="155"/>
      <c r="AL193" s="155"/>
      <c r="AM193" s="155"/>
      <c r="AN193" s="155"/>
      <c r="AO193" s="155"/>
      <c r="AP193" s="155"/>
      <c r="AQ193" s="155"/>
      <c r="AR193" s="155"/>
      <c r="AS193" s="155"/>
      <c r="AT193" s="155"/>
      <c r="AU193" s="155"/>
      <c r="AV193" s="155"/>
      <c r="AW193" s="155"/>
      <c r="AX193" s="155"/>
      <c r="AY193" s="155"/>
      <c r="AZ193" s="155"/>
      <c r="BA193" s="155"/>
      <c r="BB193" s="155"/>
      <c r="BC193" s="155"/>
      <c r="BD193" s="155"/>
      <c r="BE193" s="155"/>
      <c r="BF193" s="155"/>
      <c r="BG193" s="155"/>
      <c r="BH193" s="155"/>
      <c r="BI193" s="155"/>
      <c r="BJ193" s="155"/>
      <c r="BK193" s="155"/>
      <c r="BL193" s="155"/>
      <c r="BM193" s="155"/>
      <c r="BN193" s="155"/>
      <c r="BO193" s="155"/>
      <c r="BP193" s="155"/>
      <c r="BQ193" s="155"/>
      <c r="BR193" s="155"/>
      <c r="BS193" s="155"/>
      <c r="BT193" s="155"/>
      <c r="BU193" s="155"/>
      <c r="BV193" s="155"/>
      <c r="BW193" s="155"/>
      <c r="BX193" s="155"/>
      <c r="BY193" s="17"/>
      <c r="BZ193" s="49"/>
    </row>
    <row r="194" spans="1:78" ht="46.5" x14ac:dyDescent="0.25">
      <c r="A194" s="26" t="s">
        <v>2087</v>
      </c>
      <c r="B194" s="26" t="s">
        <v>730</v>
      </c>
      <c r="C194" s="27" t="s">
        <v>417</v>
      </c>
      <c r="D194" s="28"/>
      <c r="E194" s="28"/>
      <c r="F194" s="29">
        <v>1200</v>
      </c>
      <c r="G194" s="30">
        <v>9</v>
      </c>
      <c r="H194" s="31" t="s">
        <v>78</v>
      </c>
      <c r="I194" s="59">
        <v>10</v>
      </c>
      <c r="J194" s="33">
        <v>10</v>
      </c>
      <c r="K194" s="59">
        <v>10</v>
      </c>
      <c r="L194" s="33">
        <v>6</v>
      </c>
      <c r="M194" s="59">
        <v>6</v>
      </c>
      <c r="N194" s="33">
        <v>4</v>
      </c>
      <c r="O194" s="29">
        <v>1.5499999999999901</v>
      </c>
      <c r="P194" s="34">
        <v>3.0277777777777999</v>
      </c>
      <c r="Q194" s="35">
        <v>96.491837473675204</v>
      </c>
      <c r="R194" s="36">
        <v>1.54591873683756</v>
      </c>
      <c r="S194" s="114">
        <v>3</v>
      </c>
      <c r="T194" s="38">
        <v>2</v>
      </c>
      <c r="U194" s="29">
        <v>-1.3500000000000201</v>
      </c>
      <c r="V194" s="29">
        <v>0.35000000000000098</v>
      </c>
      <c r="W194" s="39"/>
      <c r="X194" s="62">
        <v>42</v>
      </c>
      <c r="Y194" s="29">
        <v>120</v>
      </c>
      <c r="Z194" s="87">
        <v>100</v>
      </c>
      <c r="AA194" s="26" t="s">
        <v>57</v>
      </c>
      <c r="AB194" s="41" t="s">
        <v>58</v>
      </c>
      <c r="AC194" s="42" t="str">
        <f>"i" &amp; IF(AND(S194&lt;=-1.5,NOT(ISBLANK(AQ194))),"Z","")</f>
        <v>i</v>
      </c>
      <c r="AD194" s="48" t="str">
        <f>IF(AND(ISNUMBER(BD194),VALUE(BD194)&gt;=3,VALUE(T194)&gt;=-0.5),IF(AND(VALUE(Q194)&gt;=94,VALUE(Q194)&lt;444), IF(VALUE(P194)&gt;=2,"***","**"),"*"),"")</f>
        <v/>
      </c>
      <c r="AE194" s="48" t="str">
        <f>IF(AND(BD194&gt;2,OR(ISNUMBER(SEARCH("P",AA194)),ISNUMBER(SEARCH("EP",AA194)),ISNUMBER(SEARCH("E",AA194)))),"WP@",IF(BD194&gt;2,"W@",IF(OR(ISNUMBER(SEARCH("P",AA194)),ISNUMBER(SEARCH("EP",AA194)),ISNUMBER(SEARCH("E",AA194))),"P@","@")))</f>
        <v>@</v>
      </c>
      <c r="AF194" s="45" t="s">
        <v>82</v>
      </c>
      <c r="AG194" s="46" t="str">
        <f>IF(OR(F194&lt;1401,F194&gt;=1600),IF(AND(OR(AB194="*",AB194="***",AB194="E*",AB194="E***"),P194&gt;=2,T194&gt;-2.1),IF(AND(ISNUMBER(BD194),VALUE(BD194)&gt;2),"**","*"),""),"")</f>
        <v/>
      </c>
      <c r="AH194" s="30">
        <v>9</v>
      </c>
      <c r="AI194" s="62">
        <v>42</v>
      </c>
      <c r="AJ194" s="43" t="str">
        <f>IF(AND(S194&gt;=2,T194&gt;=0),IF(AND(ISNUMBER(BD194),VALUE(BD194)&gt;=3),IF(LEN(AQ194)&gt;0,"***","**"),"*"),"")</f>
        <v>*</v>
      </c>
      <c r="AK194" s="42" t="str">
        <f>IF(AND(S194&gt;=3,AND(OR(AND(I194&lt;=7,I194-K194&gt;=3),AND(K194&lt;=7,K194-M194&gt;=3)),N194&lt;=4)),6,IF(S194&gt;=3,"3T",IF(AND(OR(AND(I194&lt;=7,I194-K194&gt;=3),AND(K194&lt;=7,K194-M194&gt;=3)),N194&lt;=4),"3P","")))</f>
        <v>3T</v>
      </c>
      <c r="AL194" s="63" t="str">
        <f>IF(OR(K194-M194&gt;=5,T194&gt;4.9,AND(K194-M194&gt;=1,T194&gt;5)),IF(P194&lt;-3,"***",IF(P194&lt;0,"**","*")),"")</f>
        <v/>
      </c>
      <c r="AM194" s="62">
        <v>42</v>
      </c>
      <c r="AN194" s="49" t="str">
        <f>IF(AND(OR(M194=1,M194=2,M194=3,M194=4),Q194&gt;=97.5),"G",IF(OR(AND(N194&lt;=3,M194&lt;8,T194&gt;-1.6,Q194&gt;=95,Q194&lt;300),AND(OR(M194=1,M194=2,M194=3),Q194&lt;97.5)),"GR",""))</f>
        <v/>
      </c>
      <c r="AO194" s="29">
        <v>0</v>
      </c>
      <c r="AP194" s="28"/>
      <c r="AQ194" s="28"/>
      <c r="AR194" s="28"/>
      <c r="AS194" s="28" t="s">
        <v>66</v>
      </c>
      <c r="AT194" s="50" t="str">
        <f>IF(LEN(AN194)&gt;0,IF(AL194="**","$",IF(AL194="***",IF(LEN(AQ194)&gt;0,"$$$","$$"), "")), "")</f>
        <v/>
      </c>
      <c r="AU194" s="48" t="str">
        <f>CONCATENATE(IF(LEN(AN194)&gt;0,IF(AND(AD194="**",AB194="*"),IF(LEN(AQ194)&gt;0,"$$$","$$"),IF(AJ194="***","$$$",IF(AND(AJ194="**",AB194="*"),"$$",IF(AND(OR(AD194="**",AD194="***"),LEN(AQ194)&gt;0),"$$","")))),IF(AND(OR(AD194="**",AD194="***"),LEN(AQ194)&gt;0),"$$","")),IF(AND(T194&lt;2,AQ194="#"),"#",""))</f>
        <v/>
      </c>
      <c r="AV194" s="48" t="str">
        <f>IF(LEN(AN194)&gt;0,IF(AG194="**","$$",IF(AG194="***","$$$",IF(AD194="***",IF(OR(AB194="***",LEN(AQ194)&gt;0),"$$$",""),""))),"")</f>
        <v/>
      </c>
      <c r="AW194" s="26" t="s">
        <v>78</v>
      </c>
      <c r="AX194" s="51">
        <v>9</v>
      </c>
      <c r="AY194" s="65">
        <v>1108</v>
      </c>
      <c r="AZ194" s="24" t="s">
        <v>1393</v>
      </c>
      <c r="BA194" s="29">
        <v>86.591837473675099</v>
      </c>
      <c r="BB194" s="53">
        <v>91.325170807008504</v>
      </c>
      <c r="BC194" s="54" t="s">
        <v>2093</v>
      </c>
      <c r="BD194" s="29">
        <v>1</v>
      </c>
      <c r="BE194" s="55"/>
      <c r="BF194" s="55"/>
      <c r="BG194" s="55"/>
      <c r="BH194" s="55"/>
      <c r="BI194" s="188" t="s">
        <v>2094</v>
      </c>
      <c r="BJ194" s="68" t="s">
        <v>125</v>
      </c>
      <c r="BK194" s="69" t="s">
        <v>530</v>
      </c>
      <c r="BL194" s="68" t="s">
        <v>1518</v>
      </c>
      <c r="BM194" s="68" t="s">
        <v>1519</v>
      </c>
      <c r="BN194" s="68" t="s">
        <v>678</v>
      </c>
      <c r="BO194" s="17"/>
      <c r="BP194" s="29">
        <v>120</v>
      </c>
      <c r="BQ194" s="29">
        <v>0</v>
      </c>
      <c r="BR194" s="56">
        <v>92.7</v>
      </c>
      <c r="BS194" s="76" t="s">
        <v>117</v>
      </c>
      <c r="BT194" s="26"/>
      <c r="BU194" s="26"/>
      <c r="BV194" s="49" t="str">
        <f>IF(AND(BD194&gt;2,OR(ISNUMBER(SEARCH("P",AA194)),ISNUMBER(SEARCH("EP",AA194)),ISNUMBER(SEARCH("E",AA194)))),"WP@",IF(BD194&gt;2,"W@",IF(OR(ISNUMBER(SEARCH("P",AA194)),ISNUMBER(SEARCH("EP",AA194)),ISNUMBER(SEARCH("E",AA194))),"P@","@")))</f>
        <v>@</v>
      </c>
      <c r="BW194" s="26"/>
      <c r="BX194" s="17"/>
      <c r="BY194" s="17"/>
      <c r="BZ194" s="49" t="str">
        <f>IF(AND(S194&gt;=3,AND(OR(AND(I194&lt;=7,I194-K194&gt;=3),AND(K194&lt;=7,K194-M194&gt;=3)),N194&lt;=4)),6,IF(S194&gt;=3,"3T",IF(AND(OR(AND(I194&lt;=7,I194-K194&gt;=3),AND(K194&lt;=7,K194-M194&gt;=3)),N194&lt;=4),"3P","")))</f>
        <v>3T</v>
      </c>
    </row>
    <row r="195" spans="1:78" ht="46.5" x14ac:dyDescent="0.25">
      <c r="A195" s="26" t="s">
        <v>2087</v>
      </c>
      <c r="B195" s="26" t="s">
        <v>368</v>
      </c>
      <c r="C195" s="27" t="s">
        <v>165</v>
      </c>
      <c r="D195" s="28"/>
      <c r="E195" s="28"/>
      <c r="F195" s="29">
        <v>1200</v>
      </c>
      <c r="G195" s="30">
        <v>8</v>
      </c>
      <c r="H195" s="31" t="s">
        <v>78</v>
      </c>
      <c r="I195" s="59">
        <v>11</v>
      </c>
      <c r="J195" s="33">
        <v>7</v>
      </c>
      <c r="K195" s="59">
        <v>12</v>
      </c>
      <c r="L195" s="33">
        <v>6</v>
      </c>
      <c r="M195" s="59">
        <v>8</v>
      </c>
      <c r="N195" s="33">
        <v>3</v>
      </c>
      <c r="O195" s="29">
        <v>-0.44999999999999901</v>
      </c>
      <c r="P195" s="34">
        <v>0.73571428571429198</v>
      </c>
      <c r="Q195" s="35">
        <v>94.888797390815299</v>
      </c>
      <c r="R195" s="35">
        <v>-0.20560130459237799</v>
      </c>
      <c r="S195" s="37">
        <v>0</v>
      </c>
      <c r="T195" s="38">
        <v>3.25</v>
      </c>
      <c r="U195" s="29">
        <v>0.19999999999999599</v>
      </c>
      <c r="V195" s="29">
        <v>2.85</v>
      </c>
      <c r="W195" s="39"/>
      <c r="X195" s="62">
        <v>41</v>
      </c>
      <c r="Y195" s="29">
        <v>117</v>
      </c>
      <c r="Z195" s="29">
        <v>19</v>
      </c>
      <c r="AA195" s="26" t="s">
        <v>57</v>
      </c>
      <c r="AB195" s="41" t="s">
        <v>58</v>
      </c>
      <c r="AC195" s="42" t="str">
        <f>"" &amp; IF(AND(S195&lt;=-1.5,NOT(ISBLANK(AQ195))),"Z","")</f>
        <v/>
      </c>
      <c r="AD195" s="48" t="str">
        <f>IF(AND(ISNUMBER(BD195),VALUE(BD195)&gt;=3,VALUE(T195)&gt;=-0.5),IF(AND(VALUE(Q195)&gt;=94,VALUE(Q195)&lt;444), IF(VALUE(P195)&gt;=2,"***","**"),"*"),"")</f>
        <v/>
      </c>
      <c r="AE195" s="48" t="str">
        <f>IF(AND(BD195&gt;2,OR(ISNUMBER(SEARCH("P",AA195)),ISNUMBER(SEARCH("EP",AA195)),ISNUMBER(SEARCH("E",AA195)))),"WP@",IF(BD195&gt;2,"W@",IF(OR(ISNUMBER(SEARCH("P",AA195)),ISNUMBER(SEARCH("EP",AA195)),ISNUMBER(SEARCH("E",AA195))),"P@","@")))</f>
        <v>@</v>
      </c>
      <c r="AF195" s="45"/>
      <c r="AG195" s="46" t="str">
        <f>IF(OR(F195&lt;1401,F195&gt;=1600),IF(AND(OR(AB195="*",AB195="***",AB195="E*",AB195="E***"),P195&gt;=2,T195&gt;-2.1),IF(AND(ISNUMBER(BD195),VALUE(BD195)&gt;2),"**","*"),""),"")</f>
        <v/>
      </c>
      <c r="AH195" s="30">
        <v>8</v>
      </c>
      <c r="AI195" s="62">
        <v>41</v>
      </c>
      <c r="AJ195" s="48" t="str">
        <f>IF(AND(S195&gt;=2,T195&gt;=0),IF(AND(ISNUMBER(BD195),VALUE(BD195)&gt;=3),IF(LEN(AQ195)&gt;0,"***","**"),"*"),"")</f>
        <v/>
      </c>
      <c r="AK195" s="42" t="str">
        <f>IF(AND(S195&gt;=3,AND(OR(AND(I195&lt;=7,I195-K195&gt;=3),AND(K195&lt;=7,K195-M195&gt;=3)),N195&lt;=4)),6,IF(S195&gt;=3,"3T",IF(AND(OR(AND(I195&lt;=7,I195-K195&gt;=3),AND(K195&lt;=7,K195-M195&gt;=3)),N195&lt;=4),"3P","")))</f>
        <v/>
      </c>
      <c r="AL195" s="63" t="str">
        <f>IF(OR(K195-M195&gt;=5,T195&gt;4.9,AND(K195-M195&gt;=1,T195&gt;5)),IF(P195&lt;-3,"***",IF(P195&lt;0,"**","*")),"")</f>
        <v/>
      </c>
      <c r="AM195" s="62">
        <v>41</v>
      </c>
      <c r="AN195" s="49" t="str">
        <f>IF(AND(OR(M195=1,M195=2,M195=3,M195=4),Q195&gt;=97.5),"G",IF(OR(AND(N195&lt;=3,M195&lt;8,T195&gt;-1.6,Q195&gt;=95,Q195&lt;300),AND(OR(M195=1,M195=2,M195=3),Q195&lt;97.5)),"GR",""))</f>
        <v/>
      </c>
      <c r="AO195" s="29">
        <v>1</v>
      </c>
      <c r="AP195" s="28"/>
      <c r="AQ195" s="28" t="s">
        <v>33</v>
      </c>
      <c r="AR195" s="28"/>
      <c r="AS195" s="28" t="s">
        <v>168</v>
      </c>
      <c r="AT195" s="50" t="str">
        <f>IF(LEN(AN195)&gt;0,IF(AL195="**","$",IF(AL195="***",IF(LEN(AQ195)&gt;0,"$$$","$$"), "")), "")</f>
        <v/>
      </c>
      <c r="AU195" s="48" t="str">
        <f>CONCATENATE(IF(LEN(AN195)&gt;0,IF(AND(AD195="**",AB195="*"),IF(LEN(AQ195)&gt;0,"$$$","$$"),IF(AJ195="***","$$$",IF(AND(AJ195="**",AB195="*"),"$$",IF(AND(OR(AD195="**",AD195="***"),LEN(AQ195)&gt;0),"$$","")))),IF(AND(OR(AD195="**",AD195="***"),LEN(AQ195)&gt;0),"$$","")),IF(AND(T195&lt;2,AQ195="#"),"#",""))</f>
        <v/>
      </c>
      <c r="AV195" s="48" t="str">
        <f>IF(LEN(AN195)&gt;0,IF(AG195="**","$$",IF(AG195="***","$$$",IF(AD195="***",IF(OR(AB195="***",LEN(AQ195)&gt;0),"$$$",""),""))),"")</f>
        <v/>
      </c>
      <c r="AW195" s="26" t="s">
        <v>78</v>
      </c>
      <c r="AX195" s="64">
        <v>25</v>
      </c>
      <c r="AY195" s="65">
        <v>1125</v>
      </c>
      <c r="AZ195" s="24" t="s">
        <v>2095</v>
      </c>
      <c r="BA195" s="29">
        <v>85.588797390815202</v>
      </c>
      <c r="BB195" s="53">
        <v>86.052797390815201</v>
      </c>
      <c r="BC195" s="54" t="s">
        <v>2096</v>
      </c>
      <c r="BD195" s="29">
        <v>2</v>
      </c>
      <c r="BE195" s="55"/>
      <c r="BF195" s="55"/>
      <c r="BG195" s="55"/>
      <c r="BH195" s="55"/>
      <c r="BI195" s="189" t="s">
        <v>585</v>
      </c>
      <c r="BJ195" s="68" t="s">
        <v>586</v>
      </c>
      <c r="BK195" s="69" t="s">
        <v>587</v>
      </c>
      <c r="BL195" s="69" t="s">
        <v>588</v>
      </c>
      <c r="BM195" s="68" t="s">
        <v>589</v>
      </c>
      <c r="BN195" s="68" t="s">
        <v>590</v>
      </c>
      <c r="BO195" s="17"/>
      <c r="BP195" s="29">
        <v>117</v>
      </c>
      <c r="BQ195" s="29">
        <v>1</v>
      </c>
      <c r="BR195" s="56">
        <v>92.9</v>
      </c>
      <c r="BS195" s="76" t="s">
        <v>88</v>
      </c>
      <c r="BT195" s="26"/>
      <c r="BU195" s="26"/>
      <c r="BV195" s="49" t="str">
        <f>IF(AND(BD195&gt;2,OR(ISNUMBER(SEARCH("P",AA195)),ISNUMBER(SEARCH("EP",AA195)),ISNUMBER(SEARCH("E",AA195)))),"WP@",IF(BD195&gt;2,"W@",IF(OR(ISNUMBER(SEARCH("P",AA195)),ISNUMBER(SEARCH("EP",AA195)),ISNUMBER(SEARCH("E",AA195))),"P@","@")))</f>
        <v>@</v>
      </c>
      <c r="BW195" s="26"/>
      <c r="BX195" s="17"/>
      <c r="BY195" s="17"/>
      <c r="BZ195" s="49" t="str">
        <f>IF(AND(S195&gt;=3,AND(OR(AND(I195&lt;=7,I195-K195&gt;=3),AND(K195&lt;=7,K195-M195&gt;=3)),N195&lt;=4)),6,IF(S195&gt;=3,"3T",IF(AND(OR(AND(I195&lt;=7,I195-K195&gt;=3),AND(K195&lt;=7,K195-M195&gt;=3)),N195&lt;=4),"3P","")))</f>
        <v/>
      </c>
    </row>
    <row r="196" spans="1:78" ht="15" customHeight="1" x14ac:dyDescent="0.25">
      <c r="A196" s="162"/>
      <c r="B196" s="155"/>
      <c r="C196" s="155"/>
      <c r="D196" s="155"/>
      <c r="E196" s="155"/>
      <c r="F196" s="155"/>
      <c r="G196" s="155"/>
      <c r="H196" s="155"/>
      <c r="I196" s="155"/>
      <c r="J196" s="155"/>
      <c r="K196" s="155"/>
      <c r="L196" s="155"/>
      <c r="M196" s="155"/>
      <c r="N196" s="155"/>
      <c r="O196" s="155"/>
      <c r="P196" s="155"/>
      <c r="Q196" s="155"/>
      <c r="R196" s="155"/>
      <c r="S196" s="155"/>
      <c r="T196" s="155"/>
      <c r="U196" s="155"/>
      <c r="V196" s="155"/>
      <c r="W196" s="155"/>
      <c r="X196" s="155"/>
      <c r="Y196" s="155"/>
      <c r="Z196" s="155"/>
      <c r="AA196" s="155"/>
      <c r="AB196" s="155"/>
      <c r="AC196" s="155"/>
      <c r="AD196" s="155"/>
      <c r="AE196" s="155"/>
      <c r="AF196" s="155"/>
      <c r="AG196" s="155"/>
      <c r="AH196" s="155"/>
      <c r="AI196" s="155"/>
      <c r="AJ196" s="155"/>
      <c r="AK196" s="155"/>
      <c r="AL196" s="155"/>
      <c r="AM196" s="155"/>
      <c r="AN196" s="155"/>
      <c r="AO196" s="155"/>
      <c r="AP196" s="155"/>
      <c r="AQ196" s="155"/>
      <c r="AR196" s="155"/>
      <c r="AS196" s="155"/>
      <c r="AT196" s="155"/>
      <c r="AU196" s="155"/>
      <c r="AV196" s="155"/>
      <c r="AW196" s="155"/>
      <c r="AX196" s="155"/>
      <c r="AY196" s="155"/>
      <c r="AZ196" s="155"/>
      <c r="BA196" s="155"/>
      <c r="BB196" s="155"/>
      <c r="BC196" s="155"/>
      <c r="BD196" s="155"/>
      <c r="BE196" s="155"/>
      <c r="BF196" s="155"/>
      <c r="BG196" s="155"/>
      <c r="BH196" s="155"/>
      <c r="BI196" s="155"/>
      <c r="BJ196" s="155"/>
      <c r="BK196" s="155"/>
      <c r="BL196" s="155"/>
      <c r="BM196" s="155"/>
      <c r="BN196" s="155"/>
      <c r="BO196" s="155"/>
      <c r="BP196" s="155"/>
      <c r="BQ196" s="155"/>
      <c r="BR196" s="155"/>
      <c r="BS196" s="155"/>
      <c r="BT196" s="155"/>
      <c r="BU196" s="155"/>
      <c r="BV196" s="155"/>
      <c r="BW196" s="155"/>
      <c r="BX196" s="155"/>
      <c r="BY196" s="17"/>
      <c r="BZ196" s="49"/>
    </row>
    <row r="197" spans="1:78" ht="46.5" x14ac:dyDescent="0.25">
      <c r="A197" s="26" t="s">
        <v>2087</v>
      </c>
      <c r="B197" s="26" t="s">
        <v>664</v>
      </c>
      <c r="C197" s="106" t="s">
        <v>216</v>
      </c>
      <c r="D197" s="28"/>
      <c r="E197" s="28"/>
      <c r="F197" s="29">
        <v>1650</v>
      </c>
      <c r="G197" s="30">
        <v>1</v>
      </c>
      <c r="H197" s="31" t="s">
        <v>221</v>
      </c>
      <c r="I197" s="32">
        <v>5</v>
      </c>
      <c r="J197" s="33">
        <v>5</v>
      </c>
      <c r="K197" s="32">
        <v>7</v>
      </c>
      <c r="L197" s="33">
        <v>5</v>
      </c>
      <c r="M197" s="32">
        <v>7</v>
      </c>
      <c r="N197" s="33">
        <v>3</v>
      </c>
      <c r="O197" s="29">
        <v>1.7999999999999601</v>
      </c>
      <c r="P197" s="60">
        <v>-0.98749999999999005</v>
      </c>
      <c r="Q197" s="35">
        <v>91.251545163364895</v>
      </c>
      <c r="R197" s="35">
        <v>-1.82422741831751</v>
      </c>
      <c r="S197" s="37">
        <v>0</v>
      </c>
      <c r="T197" s="38">
        <v>2</v>
      </c>
      <c r="U197" s="29">
        <v>-2.8999999999999901</v>
      </c>
      <c r="V197" s="60">
        <v>-1.25</v>
      </c>
      <c r="W197" s="39"/>
      <c r="X197" s="62">
        <v>40</v>
      </c>
      <c r="Y197" s="29">
        <v>120</v>
      </c>
      <c r="Z197" s="29">
        <v>31</v>
      </c>
      <c r="AA197" s="26" t="s">
        <v>192</v>
      </c>
      <c r="AB197" s="41" t="s">
        <v>58</v>
      </c>
      <c r="AC197" s="42" t="str">
        <f>"" &amp; IF(AND(S197&lt;=-1.5,NOT(ISBLANK(AQ197))),"Z","")</f>
        <v/>
      </c>
      <c r="AD197" s="48" t="str">
        <f>IF(AND(ISNUMBER(BD197),VALUE(BD197)&gt;=3,VALUE(T197)&gt;=-0.5),IF(AND(VALUE(Q197)&gt;=94,VALUE(Q197)&lt;444), IF(VALUE(P197)&gt;=2,"***","**"),"*"),"")</f>
        <v/>
      </c>
      <c r="AE197" s="44"/>
      <c r="AF197" s="45"/>
      <c r="AG197" s="46" t="str">
        <f>IF(OR(F197&lt;1401,F197&gt;=1600),IF(AND(OR(AB197="*",AB197="***",AB197="E*",AB197="E***"),P197&gt;=2,T197&gt;-2.1),IF(AND(ISNUMBER(BD197),VALUE(BD197)&gt;2),"**","*"),""),"")</f>
        <v/>
      </c>
      <c r="AH197" s="30">
        <v>1</v>
      </c>
      <c r="AI197" s="62">
        <v>40</v>
      </c>
      <c r="AJ197" s="48" t="str">
        <f>IF(AND(S197&gt;=2,T197&gt;=0),IF(AND(ISNUMBER(BD197),VALUE(BD197)&gt;=3),IF(LEN(AQ197)&gt;0,"***","**"),"*"),"")</f>
        <v/>
      </c>
      <c r="AK197" s="42" t="str">
        <f>IF(AND(S197&gt;=3,AND(OR(AND(I197&lt;=7,I197-K197&gt;=3),AND(K197&lt;=7,K197-M197&gt;=3)),N197&lt;=4)),6,IF(S197&gt;=3,"3T",IF(AND(OR(AND(I197&lt;=7,I197-K197&gt;=3),AND(K197&lt;=7,K197-M197&gt;=3)),N197&lt;=4),"3P","")))</f>
        <v/>
      </c>
      <c r="AL197" s="63" t="str">
        <f>IF(OR(K197-M197&gt;=5,T197&gt;4.9,AND(K197-M197&gt;=1,T197&gt;5)),IF(P197&lt;-3,"***",IF(P197&lt;0,"**","*")),"")</f>
        <v/>
      </c>
      <c r="AM197" s="62">
        <v>40</v>
      </c>
      <c r="AN197" s="49" t="str">
        <f>IF(AND(OR(M197=1,M197=2,M197=3,M197=4),Q197&gt;=97.5),"G",IF(OR(AND(N197&lt;=3,M197&lt;8,T197&gt;-1.6,Q197&gt;=95,Q197&lt;300),AND(OR(M197=1,M197=2,M197=3),Q197&lt;97.5)),"GR",""))</f>
        <v/>
      </c>
      <c r="AO197" s="29">
        <v>0</v>
      </c>
      <c r="AP197" s="28"/>
      <c r="AQ197" s="28" t="s">
        <v>33</v>
      </c>
      <c r="AR197" s="28"/>
      <c r="AS197" s="28"/>
      <c r="AT197" s="50" t="str">
        <f>IF(LEN(AN197)&gt;0,IF(AL197="**","$",IF(AL197="***",IF(LEN(AQ197)&gt;0,"$$$","$$"), "")), "")</f>
        <v/>
      </c>
      <c r="AU197" s="48" t="str">
        <f>CONCATENATE(IF(LEN(AN197)&gt;0,IF(AND(AD197="**",AB197="*"),IF(LEN(AQ197)&gt;0,"$$$","$$"),IF(AJ197="***","$$$",IF(AND(AJ197="**",AB197="*"),"$$",IF(AND(OR(AD197="**",AD197="***"),LEN(AQ197)&gt;0),"$$","")))),IF(AND(OR(AD197="**",AD197="***"),LEN(AQ197)&gt;0),"$$","")),IF(AND(T197&lt;2,AQ197="#"),"#",""))</f>
        <v/>
      </c>
      <c r="AV197" s="48" t="str">
        <f>IF(LEN(AN197)&gt;0,IF(AG197="**","$$",IF(AG197="***","$$$",IF(AD197="***",IF(OR(AB197="***",LEN(AQ197)&gt;0),"$$$",""),""))),"")</f>
        <v/>
      </c>
      <c r="AW197" s="26" t="s">
        <v>221</v>
      </c>
      <c r="AX197" s="74">
        <v>9.6999999999999993</v>
      </c>
      <c r="AY197" s="65">
        <v>1141</v>
      </c>
      <c r="AZ197" s="24" t="s">
        <v>2097</v>
      </c>
      <c r="BA197" s="29">
        <v>82.851545163365003</v>
      </c>
      <c r="BB197" s="53">
        <v>84.518211830031603</v>
      </c>
      <c r="BC197" s="54" t="s">
        <v>996</v>
      </c>
      <c r="BD197" s="29">
        <v>2</v>
      </c>
      <c r="BE197" s="55"/>
      <c r="BF197" s="55"/>
      <c r="BG197" s="55"/>
      <c r="BH197" s="55"/>
      <c r="BI197" s="190" t="s">
        <v>2079</v>
      </c>
      <c r="BJ197" s="68" t="s">
        <v>2080</v>
      </c>
      <c r="BK197" s="68" t="s">
        <v>1863</v>
      </c>
      <c r="BL197" s="68" t="s">
        <v>2081</v>
      </c>
      <c r="BM197" s="68" t="s">
        <v>1855</v>
      </c>
      <c r="BN197" s="69" t="s">
        <v>503</v>
      </c>
      <c r="BO197" s="17"/>
      <c r="BP197" s="29">
        <v>120</v>
      </c>
      <c r="BQ197" s="29">
        <v>0</v>
      </c>
      <c r="BR197" s="56">
        <v>97.1</v>
      </c>
      <c r="BS197" s="76" t="s">
        <v>126</v>
      </c>
      <c r="BT197" s="26"/>
      <c r="BU197" s="26"/>
      <c r="BV197" s="26"/>
      <c r="BW197" s="26"/>
      <c r="BX197" s="17"/>
      <c r="BY197" s="17"/>
      <c r="BZ197" s="49" t="str">
        <f>IF(AND(S197&gt;=3,AND(OR(AND(I197&lt;=7,I197-K197&gt;=3),AND(K197&lt;=7,K197-M197&gt;=3)),N197&lt;=4)),6,IF(S197&gt;=3,"3T",IF(AND(OR(AND(I197&lt;=7,I197-K197&gt;=3),AND(K197&lt;=7,K197-M197&gt;=3)),N197&lt;=4),"3P","")))</f>
        <v/>
      </c>
    </row>
    <row r="198" spans="1:78" ht="30" customHeight="1" x14ac:dyDescent="0.25">
      <c r="A198" s="175" t="s">
        <v>153</v>
      </c>
      <c r="B198" s="155"/>
      <c r="C198" s="155"/>
      <c r="D198" s="155"/>
      <c r="E198" s="155"/>
      <c r="F198" s="155"/>
      <c r="G198" s="155"/>
      <c r="H198" s="155"/>
      <c r="I198" s="155"/>
      <c r="J198" s="155"/>
      <c r="K198" s="155"/>
      <c r="L198" s="155"/>
      <c r="M198" s="155"/>
      <c r="N198" s="155"/>
      <c r="O198" s="155"/>
      <c r="P198" s="155"/>
      <c r="Q198" s="155"/>
      <c r="R198" s="155"/>
      <c r="S198" s="155"/>
      <c r="T198" s="155"/>
      <c r="U198" s="155"/>
      <c r="V198" s="155"/>
      <c r="W198" s="155"/>
      <c r="X198" s="155"/>
      <c r="Y198" s="155"/>
      <c r="Z198" s="155"/>
      <c r="AA198" s="155"/>
      <c r="AB198" s="155"/>
      <c r="AC198" s="155"/>
      <c r="AD198" s="155"/>
      <c r="AE198" s="155"/>
      <c r="AF198" s="155"/>
      <c r="AG198" s="155"/>
      <c r="AH198" s="155"/>
      <c r="AI198" s="155"/>
      <c r="AJ198" s="155"/>
      <c r="AK198" s="155"/>
      <c r="AL198" s="155"/>
      <c r="AM198" s="155"/>
      <c r="AN198" s="155"/>
      <c r="AO198" s="155"/>
      <c r="AP198" s="155"/>
      <c r="AQ198" s="155"/>
      <c r="AR198" s="155"/>
      <c r="AS198" s="155"/>
      <c r="AT198" s="155"/>
      <c r="AU198" s="155"/>
      <c r="AV198" s="155"/>
      <c r="AW198" s="155"/>
      <c r="AX198" s="155"/>
      <c r="AY198" s="155"/>
      <c r="AZ198" s="155"/>
      <c r="BA198" s="155"/>
      <c r="BB198" s="155"/>
      <c r="BC198" s="155"/>
      <c r="BD198" s="155"/>
      <c r="BE198" s="155"/>
      <c r="BF198" s="155"/>
      <c r="BG198" s="155"/>
      <c r="BH198" s="155"/>
      <c r="BI198" s="155"/>
      <c r="BJ198" s="155"/>
      <c r="BK198" s="155"/>
      <c r="BL198" s="155"/>
      <c r="BM198" s="155"/>
      <c r="BN198" s="155"/>
      <c r="BO198" s="155"/>
      <c r="BP198" s="155"/>
      <c r="BQ198" s="155"/>
      <c r="BR198" s="155"/>
      <c r="BS198" s="155"/>
      <c r="BT198" s="155"/>
      <c r="BU198" s="155"/>
      <c r="BV198" s="155"/>
      <c r="BW198" s="155"/>
      <c r="BX198" s="155"/>
      <c r="BY198" s="17"/>
      <c r="BZ198" s="49"/>
    </row>
    <row r="199" spans="1:78" ht="46.5" x14ac:dyDescent="0.25">
      <c r="A199" s="26" t="s">
        <v>2087</v>
      </c>
      <c r="B199" s="26" t="s">
        <v>460</v>
      </c>
      <c r="C199" s="27" t="s">
        <v>2098</v>
      </c>
      <c r="D199" s="28"/>
      <c r="E199" s="28"/>
      <c r="F199" s="29">
        <v>1400</v>
      </c>
      <c r="G199" s="30">
        <v>3</v>
      </c>
      <c r="H199" s="31" t="s">
        <v>6</v>
      </c>
      <c r="I199" s="32">
        <v>9</v>
      </c>
      <c r="J199" s="33">
        <v>4</v>
      </c>
      <c r="K199" s="32">
        <v>10</v>
      </c>
      <c r="L199" s="33">
        <v>5</v>
      </c>
      <c r="M199" s="32">
        <v>3</v>
      </c>
      <c r="N199" s="33">
        <v>3</v>
      </c>
      <c r="O199" s="29">
        <v>-2.7000000000000299</v>
      </c>
      <c r="P199" s="34">
        <v>1.1812499999999799</v>
      </c>
      <c r="Q199" s="35">
        <v>97.728061395399493</v>
      </c>
      <c r="R199" s="36">
        <v>1.31403069769974</v>
      </c>
      <c r="S199" s="37">
        <v>-1</v>
      </c>
      <c r="T199" s="38">
        <v>1.75</v>
      </c>
      <c r="U199" s="29">
        <v>2.8999999999999901</v>
      </c>
      <c r="V199" s="29">
        <v>4.4499999999999904</v>
      </c>
      <c r="W199" s="39"/>
      <c r="X199" s="40">
        <v>38</v>
      </c>
      <c r="Y199" s="72">
        <v>133</v>
      </c>
      <c r="Z199" s="29">
        <v>25</v>
      </c>
      <c r="AA199" s="26" t="s">
        <v>57</v>
      </c>
      <c r="AB199" s="41" t="s">
        <v>58</v>
      </c>
      <c r="AC199" s="42" t="str">
        <f>"i" &amp; IF(AND(S199&lt;=-1.5,NOT(ISBLANK(AQ199))),"Z","")</f>
        <v>i</v>
      </c>
      <c r="AD199" s="43" t="str">
        <f>IF(AND(ISNUMBER(BD199),VALUE(BD199)&gt;=3,VALUE(T199)&gt;=-0.5),IF(AND(VALUE(Q199)&gt;=94,VALUE(Q199)&lt;444), IF(VALUE(P199)&gt;=2,"***","**"),"*"),"")</f>
        <v/>
      </c>
      <c r="AE199" s="48" t="str">
        <f>IF(AND(BD199&gt;2,OR(ISNUMBER(SEARCH("P",AA199)),ISNUMBER(SEARCH("EP",AA199)),ISNUMBER(SEARCH("E",AA199)))),"WP@",IF(BD199&gt;2,"W@",IF(OR(ISNUMBER(SEARCH("P",AA199)),ISNUMBER(SEARCH("EP",AA199)),ISNUMBER(SEARCH("E",AA199))),"P@","@")))</f>
        <v>@</v>
      </c>
      <c r="AF199" s="45"/>
      <c r="AG199" s="46" t="str">
        <f>IF(OR(F199&lt;1401,F199&gt;=1600),IF(AND(OR(AB199="*",AB199="***",AB199="E*",AB199="E***"),P199&gt;=2,T199&gt;-2.1),IF(AND(ISNUMBER(BD199),VALUE(BD199)&gt;2),"**","*"),""),"")</f>
        <v/>
      </c>
      <c r="AH199" s="30">
        <v>3</v>
      </c>
      <c r="AI199" s="47">
        <v>38</v>
      </c>
      <c r="AJ199" s="48" t="str">
        <f>IF(AND(S199&gt;=2,T199&gt;=0),IF(AND(ISNUMBER(BD199),VALUE(BD199)&gt;=3),IF(LEN(AQ199)&gt;0,"***","**"),"*"),"")</f>
        <v/>
      </c>
      <c r="AK199" s="42" t="str">
        <f>IF(AND(S199&gt;=3,AND(OR(AND(I199&lt;=7,I199-K199&gt;=3),AND(K199&lt;=7,K199-M199&gt;=3)),N199&lt;=4)),6,IF(S199&gt;=3,"3T",IF(AND(OR(AND(I199&lt;=7,I199-K199&gt;=3),AND(K199&lt;=7,K199-M199&gt;=3)),N199&lt;=4),"3P","")))</f>
        <v/>
      </c>
      <c r="AL199" s="46" t="str">
        <f>IF(OR(K199-M199&gt;=5,T199&gt;4.9,AND(K199-M199&gt;=1,T199&gt;5)),IF(P199&lt;-3,"***",IF(P199&lt;0,"**","*")),"")</f>
        <v>*</v>
      </c>
      <c r="AM199" s="40">
        <v>38</v>
      </c>
      <c r="AN199" s="81" t="str">
        <f>CONCATENATE(IF(AND(OR(M199=1,M199=2,M199=3,M199=4),Q199&gt;=97.5),"G",IF(OR(AND(N199&lt;=3,M199&lt;8,T199&gt;-1.6,Q199&gt;=95,Q199&lt;300),AND(OR(M199=1,M199=2,M199=3),Q199&lt;97.5)),"GR","")),"*")</f>
        <v>G*</v>
      </c>
      <c r="AO199" s="82">
        <v>1</v>
      </c>
      <c r="AP199" s="28"/>
      <c r="AQ199" s="28"/>
      <c r="AR199" s="28"/>
      <c r="AS199" s="28" t="s">
        <v>168</v>
      </c>
      <c r="AT199" s="50" t="str">
        <f>IF(LEN(AN199)&gt;0,IF(AL199="**","$",IF(AL199="***",IF(LEN(AQ199)&gt;0,"$$$","$$"), "")), "")</f>
        <v/>
      </c>
      <c r="AU199" s="48" t="str">
        <f>CONCATENATE(IF(LEN(AN199)&gt;0,IF(AND(AD199="**",AB199="*"),IF(LEN(AQ199)&gt;0,"$$$","$$"),IF(AJ199="***","$$$",IF(AND(AJ199="**",AB199="*"),"$$",IF(AND(OR(AD199="**",AD199="***"),LEN(AQ199)&gt;0),"$$","")))),IF(AND(OR(AD199="**",AD199="***"),LEN(AQ199)&gt;0),"$$","")),IF(AND(T199&lt;2,AQ199="#"),"#",""))</f>
        <v/>
      </c>
      <c r="AV199" s="48" t="str">
        <f>IF(LEN(AN199)&gt;0,IF(AG199="**","$$",IF(AG199="***","$$$",IF(AD199="***",IF(OR(AB199="***",LEN(AQ199)&gt;0),"$$$",""),""))),"")</f>
        <v/>
      </c>
      <c r="AW199" s="26" t="s">
        <v>6</v>
      </c>
      <c r="AX199" s="74">
        <v>4.2</v>
      </c>
      <c r="AY199" s="52">
        <v>1148</v>
      </c>
      <c r="AZ199" s="24" t="s">
        <v>2099</v>
      </c>
      <c r="BA199" s="29">
        <v>86.128061395399499</v>
      </c>
      <c r="BB199" s="53">
        <v>99.608061395399503</v>
      </c>
      <c r="BC199" s="54" t="s">
        <v>2100</v>
      </c>
      <c r="BD199" s="29">
        <v>2</v>
      </c>
      <c r="BE199" s="55"/>
      <c r="BF199" s="101">
        <v>43.3734939759036</v>
      </c>
      <c r="BG199" s="55"/>
      <c r="BH199" s="102">
        <v>83</v>
      </c>
      <c r="BI199" s="190" t="s">
        <v>2101</v>
      </c>
      <c r="BJ199" s="68" t="s">
        <v>2102</v>
      </c>
      <c r="BK199" s="68" t="s">
        <v>1198</v>
      </c>
      <c r="BL199" s="68" t="s">
        <v>2103</v>
      </c>
      <c r="BM199" s="68" t="s">
        <v>2104</v>
      </c>
      <c r="BN199" s="68"/>
      <c r="BO199" s="17"/>
      <c r="BP199" s="29">
        <v>133</v>
      </c>
      <c r="BQ199" s="82">
        <v>1</v>
      </c>
      <c r="BR199" s="56">
        <v>94.4</v>
      </c>
      <c r="BS199" s="76" t="s">
        <v>108</v>
      </c>
      <c r="BT199" s="26"/>
      <c r="BU199" s="26"/>
      <c r="BV199" s="49" t="str">
        <f>IF(AND(BD199&gt;2,OR(ISNUMBER(SEARCH("P",AA199)),ISNUMBER(SEARCH("EP",AA199)),ISNUMBER(SEARCH("E",AA199)))),"WP@",IF(BD199&gt;2,"W@",IF(OR(ISNUMBER(SEARCH("P",AA199)),ISNUMBER(SEARCH("EP",AA199)),ISNUMBER(SEARCH("E",AA199))),"P@","@")))</f>
        <v>@</v>
      </c>
      <c r="BW199" s="26"/>
      <c r="BX199" s="17"/>
      <c r="BY199" s="17"/>
      <c r="BZ199" s="49" t="str">
        <f>IF(AND(S199&gt;=3,AND(OR(AND(I199&lt;=7,I199-K199&gt;=3),AND(K199&lt;=7,K199-M199&gt;=3)),N199&lt;=4)),6,IF(S199&gt;=3,"3T",IF(AND(OR(AND(I199&lt;=7,I199-K199&gt;=3),AND(K199&lt;=7,K199-M199&gt;=3)),N199&lt;=4),"3P","")))</f>
        <v/>
      </c>
    </row>
    <row r="200" spans="1:78" ht="46.5" x14ac:dyDescent="0.25">
      <c r="A200" s="26" t="s">
        <v>2087</v>
      </c>
      <c r="B200" s="26" t="s">
        <v>551</v>
      </c>
      <c r="C200" s="27" t="s">
        <v>1381</v>
      </c>
      <c r="D200" s="28"/>
      <c r="E200" s="28"/>
      <c r="F200" s="29">
        <v>1800</v>
      </c>
      <c r="G200" s="30">
        <v>2</v>
      </c>
      <c r="H200" s="31" t="s">
        <v>6</v>
      </c>
      <c r="I200" s="32">
        <v>10</v>
      </c>
      <c r="J200" s="33">
        <v>5</v>
      </c>
      <c r="K200" s="32">
        <v>12</v>
      </c>
      <c r="L200" s="33">
        <v>4</v>
      </c>
      <c r="M200" s="32">
        <v>6</v>
      </c>
      <c r="N200" s="33">
        <v>3</v>
      </c>
      <c r="O200" s="29">
        <v>-2.2500000000000102</v>
      </c>
      <c r="P200" s="29">
        <v>-0.216666666666706</v>
      </c>
      <c r="Q200" s="35">
        <v>93.573854933461106</v>
      </c>
      <c r="R200" s="35">
        <v>-0.96307253326948195</v>
      </c>
      <c r="S200" s="37">
        <v>1</v>
      </c>
      <c r="T200" s="38">
        <v>1.5</v>
      </c>
      <c r="U200" s="29">
        <v>-9.9999999999997896E-2</v>
      </c>
      <c r="V200" s="29">
        <v>1.05</v>
      </c>
      <c r="W200" s="39"/>
      <c r="X200" s="62">
        <v>37</v>
      </c>
      <c r="Y200" s="29">
        <v>132</v>
      </c>
      <c r="Z200" s="29">
        <v>17</v>
      </c>
      <c r="AA200" s="26" t="s">
        <v>57</v>
      </c>
      <c r="AB200" s="41" t="s">
        <v>58</v>
      </c>
      <c r="AC200" s="42" t="str">
        <f>"" &amp; IF(AND(S200&lt;=-1.5,NOT(ISBLANK(AQ200))),"Z","")</f>
        <v/>
      </c>
      <c r="AD200" s="48" t="str">
        <f>IF(AND(ISNUMBER(BD200),VALUE(BD200)&gt;=3,VALUE(T200)&gt;=-0.5),IF(AND(VALUE(Q200)&gt;=94,VALUE(Q200)&lt;444), IF(VALUE(P200)&gt;=2,"***","**"),"*"),"")</f>
        <v/>
      </c>
      <c r="AE200" s="44"/>
      <c r="AF200" s="45"/>
      <c r="AG200" s="46" t="str">
        <f>IF(OR(F200&lt;1401,F200&gt;=1600),IF(AND(OR(AB200="*",AB200="***",AB200="E*",AB200="E***"),P200&gt;=2,T200&gt;-2.1),IF(AND(ISNUMBER(BD200),VALUE(BD200)&gt;2),"**","*"),""),"")</f>
        <v/>
      </c>
      <c r="AH200" s="30">
        <v>2</v>
      </c>
      <c r="AI200" s="62">
        <v>37</v>
      </c>
      <c r="AJ200" s="48" t="str">
        <f>IF(AND(S200&gt;=2,T200&gt;=0),IF(AND(ISNUMBER(BD200),VALUE(BD200)&gt;=3),IF(LEN(AQ200)&gt;0,"***","**"),"*"),"")</f>
        <v/>
      </c>
      <c r="AK200" s="42" t="str">
        <f>IF(AND(S200&gt;=3,AND(OR(AND(I200&lt;=7,I200-K200&gt;=3),AND(K200&lt;=7,K200-M200&gt;=3)),N200&lt;=4)),6,IF(S200&gt;=3,"3T",IF(AND(OR(AND(I200&lt;=7,I200-K200&gt;=3),AND(K200&lt;=7,K200-M200&gt;=3)),N200&lt;=4),"3P","")))</f>
        <v/>
      </c>
      <c r="AL200" s="63" t="str">
        <f>IF(OR(K200-M200&gt;=5,T200&gt;4.9,AND(K200-M200&gt;=1,T200&gt;5)),IF(P200&lt;-3,"***",IF(P200&lt;0,"**","*")),"")</f>
        <v>**</v>
      </c>
      <c r="AM200" s="62">
        <v>37</v>
      </c>
      <c r="AN200" s="49" t="str">
        <f>IF(AND(OR(M200=1,M200=2,M200=3,M200=4),Q200&gt;=97.5),"G",IF(OR(AND(N200&lt;=3,M200&lt;8,T200&gt;-1.6,Q200&gt;=95,Q200&lt;300),AND(OR(M200=1,M200=2,M200=3),Q200&lt;97.5)),"GR",""))</f>
        <v/>
      </c>
      <c r="AO200" s="29">
        <v>0</v>
      </c>
      <c r="AP200" s="28" t="s">
        <v>32</v>
      </c>
      <c r="AQ200" s="28" t="s">
        <v>33</v>
      </c>
      <c r="AR200" s="28"/>
      <c r="AS200" s="28" t="s">
        <v>66</v>
      </c>
      <c r="AT200" s="50" t="str">
        <f>IF(LEN(AN200)&gt;0,IF(AL200="**","$",IF(AL200="***",IF(LEN(AQ200)&gt;0,"$$$","$$"), "")), "")</f>
        <v/>
      </c>
      <c r="AU200" s="48" t="str">
        <f>CONCATENATE(IF(LEN(AN200)&gt;0,IF(AND(AD200="**",AB200="*"),IF(LEN(AQ200)&gt;0,"$$$","$$"),IF(AJ200="***","$$$",IF(AND(AJ200="**",AB200="*"),"$$",IF(AND(OR(AD200="**",AD200="***"),LEN(AQ200)&gt;0),"$$","")))),IF(AND(OR(AD200="**",AD200="***"),LEN(AQ200)&gt;0),"$$","")),IF(AND(T200&lt;2,AQ200="#"),"#",""))</f>
        <v>#</v>
      </c>
      <c r="AV200" s="48" t="str">
        <f>IF(LEN(AN200)&gt;0,IF(AG200="**","$$",IF(AG200="***","$$$",IF(AD200="***",IF(OR(AB200="***",LEN(AQ200)&gt;0),"$$$",""),""))),"")</f>
        <v/>
      </c>
      <c r="AW200" s="26" t="s">
        <v>6</v>
      </c>
      <c r="AX200" s="64">
        <v>16</v>
      </c>
      <c r="AY200" s="65">
        <v>1151</v>
      </c>
      <c r="AZ200" s="24" t="s">
        <v>2105</v>
      </c>
      <c r="BA200" s="29">
        <v>79.573854933461007</v>
      </c>
      <c r="BB200" s="53">
        <v>94.917854933461001</v>
      </c>
      <c r="BC200" s="54" t="s">
        <v>2106</v>
      </c>
      <c r="BD200" s="29">
        <v>2</v>
      </c>
      <c r="BE200" s="100">
        <v>15.8543417366947</v>
      </c>
      <c r="BF200" s="101">
        <v>46.827794561933501</v>
      </c>
      <c r="BG200" s="102">
        <v>1785</v>
      </c>
      <c r="BH200" s="102">
        <v>331</v>
      </c>
      <c r="BI200" s="191" t="s">
        <v>2107</v>
      </c>
      <c r="BJ200" s="68" t="s">
        <v>2108</v>
      </c>
      <c r="BK200" s="68" t="s">
        <v>251</v>
      </c>
      <c r="BL200" s="68" t="s">
        <v>2109</v>
      </c>
      <c r="BM200" s="68" t="s">
        <v>2110</v>
      </c>
      <c r="BN200" s="68" t="s">
        <v>1378</v>
      </c>
      <c r="BO200" s="17"/>
      <c r="BP200" s="29">
        <v>132</v>
      </c>
      <c r="BQ200" s="29">
        <v>0</v>
      </c>
      <c r="BR200" s="56">
        <v>95.25</v>
      </c>
      <c r="BS200" s="57" t="s">
        <v>75</v>
      </c>
      <c r="BT200" s="26"/>
      <c r="BU200" s="26"/>
      <c r="BV200" s="26"/>
      <c r="BW200" s="26"/>
      <c r="BX200" s="17"/>
      <c r="BY200" s="17"/>
      <c r="BZ200" s="49" t="str">
        <f>IF(AND(S200&gt;=3,AND(OR(AND(I200&lt;=7,I200-K200&gt;=3),AND(K200&lt;=7,K200-M200&gt;=3)),N200&lt;=4)),6,IF(S200&gt;=3,"3T",IF(AND(OR(AND(I200&lt;=7,I200-K200&gt;=3),AND(K200&lt;=7,K200-M200&gt;=3)),N200&lt;=4),"3P","")))</f>
        <v/>
      </c>
    </row>
    <row r="201" spans="1:78" ht="46.5" x14ac:dyDescent="0.25">
      <c r="A201" s="26" t="s">
        <v>2087</v>
      </c>
      <c r="B201" s="112" t="s">
        <v>276</v>
      </c>
      <c r="C201" s="27" t="s">
        <v>1205</v>
      </c>
      <c r="D201" s="28"/>
      <c r="E201" s="28"/>
      <c r="F201" s="29">
        <v>1400</v>
      </c>
      <c r="G201" s="30">
        <v>1</v>
      </c>
      <c r="H201" s="31" t="s">
        <v>6</v>
      </c>
      <c r="I201" s="32">
        <v>6</v>
      </c>
      <c r="J201" s="33">
        <v>4</v>
      </c>
      <c r="K201" s="32">
        <v>5</v>
      </c>
      <c r="L201" s="33">
        <v>3</v>
      </c>
      <c r="M201" s="32">
        <v>1</v>
      </c>
      <c r="N201" s="33">
        <v>0</v>
      </c>
      <c r="O201" s="29">
        <v>1.8</v>
      </c>
      <c r="P201" s="29">
        <v>2.24166666666668</v>
      </c>
      <c r="Q201" s="36">
        <v>102.63488275034901</v>
      </c>
      <c r="R201" s="36">
        <v>1.31744137517451</v>
      </c>
      <c r="S201" s="37">
        <v>1</v>
      </c>
      <c r="T201" s="38">
        <v>2.75</v>
      </c>
      <c r="U201" s="29">
        <v>-3.4500000000000099</v>
      </c>
      <c r="V201" s="29">
        <v>-1.25</v>
      </c>
      <c r="W201" s="39"/>
      <c r="X201" s="40">
        <v>36</v>
      </c>
      <c r="Y201" s="72">
        <v>131</v>
      </c>
      <c r="Z201" s="29">
        <v>25</v>
      </c>
      <c r="AA201" s="26" t="s">
        <v>192</v>
      </c>
      <c r="AB201" s="41" t="s">
        <v>65</v>
      </c>
      <c r="AC201" s="42" t="str">
        <f>"i" &amp; IF(AND(S201&lt;=-1.5,NOT(ISBLANK(AQ201))),"Z","")</f>
        <v>i</v>
      </c>
      <c r="AD201" s="43" t="str">
        <f>IF(AND(ISNUMBER(BD201),VALUE(BD201)&gt;=3,VALUE(T201)&gt;=-0.5),IF(AND(VALUE(Q201)&gt;=94,VALUE(Q201)&lt;444), IF(VALUE(P201)&gt;=2,"***","**"),"*"),"")</f>
        <v/>
      </c>
      <c r="AE201" s="48" t="str">
        <f>IF(AND(BD201&gt;2,OR(ISNUMBER(SEARCH("P",AA201)),ISNUMBER(SEARCH("EP",AA201)),ISNUMBER(SEARCH("E",AA201)))),"WP@",IF(BD201&gt;2,"W@",IF(OR(ISNUMBER(SEARCH("P",AA201)),ISNUMBER(SEARCH("EP",AA201)),ISNUMBER(SEARCH("E",AA201))),"P@","@")))</f>
        <v>@</v>
      </c>
      <c r="AF201" s="45" t="s">
        <v>110</v>
      </c>
      <c r="AG201" s="46" t="str">
        <f>IF(OR(F201&lt;1401,F201&gt;=1600),IF(AND(OR(AB201="*",AB201="***",AB201="E*",AB201="E***"),P201&gt;=2,T201&gt;-2.1),IF(AND(ISNUMBER(BD201),VALUE(BD201)&gt;2),"**","*"),""),"")</f>
        <v/>
      </c>
      <c r="AH201" s="30">
        <v>1</v>
      </c>
      <c r="AI201" s="47">
        <v>36</v>
      </c>
      <c r="AJ201" s="48" t="str">
        <f>IF(AND(S201&gt;=2,T201&gt;=0),IF(AND(ISNUMBER(BD201),VALUE(BD201)&gt;=3),IF(LEN(AQ201)&gt;0,"***","**"),"*"),"")</f>
        <v/>
      </c>
      <c r="AK201" s="42" t="str">
        <f>IF(AND(S201&gt;=3,AND(OR(AND(I201&lt;=7,I201-K201&gt;=3),AND(K201&lt;=7,K201-M201&gt;=3)),N201&lt;=4)),6,IF(S201&gt;=3,"3T",IF(AND(OR(AND(I201&lt;=7,I201-K201&gt;=3),AND(K201&lt;=7,K201-M201&gt;=3)),N201&lt;=4),"3P","")))</f>
        <v>3P</v>
      </c>
      <c r="AL201" s="46" t="str">
        <f>IF(OR(K201-M201&gt;=5,T201&gt;4.9,AND(K201-M201&gt;=1,T201&gt;5)),IF(P201&lt;-3,"***",IF(P201&lt;0,"**","*")),"")</f>
        <v/>
      </c>
      <c r="AM201" s="40">
        <v>36</v>
      </c>
      <c r="AN201" s="103" t="str">
        <f>IF(AND(OR(M201=1,M201=2,M201=3,M201=4),Q201&gt;=97.5),"G",IF(OR(AND(N201&lt;=3,M201&lt;8,T201&gt;-1.6,Q201&gt;=95,Q201&lt;300),AND(OR(M201=1,M201=2,M201=3),Q201&lt;97.5)),"GR",""))</f>
        <v>G</v>
      </c>
      <c r="AO201" s="29">
        <v>0</v>
      </c>
      <c r="AP201" s="28"/>
      <c r="AQ201" s="28" t="s">
        <v>33</v>
      </c>
      <c r="AR201" s="28"/>
      <c r="AS201" s="28"/>
      <c r="AT201" s="50" t="str">
        <f>IF(LEN(AN201)&gt;0,IF(AL201="**","$",IF(AL201="***",IF(LEN(AQ201)&gt;0,"$$$","$$"), "")), "")</f>
        <v/>
      </c>
      <c r="AU201" s="48" t="str">
        <f>CONCATENATE(IF(LEN(AN201)&gt;0,IF(AND(AD201="**",AB201="*"),IF(LEN(AQ201)&gt;0,"$$$","$$"),IF(AJ201="***","$$$",IF(AND(AJ201="**",AB201="*"),"$$",IF(AND(OR(AD201="**",AD201="***"),LEN(AQ201)&gt;0),"$$","")))),IF(AND(OR(AD201="**",AD201="***"),LEN(AQ201)&gt;0),"$$","")),IF(AND(T201&lt;2,AQ201="#"),"#",""))</f>
        <v/>
      </c>
      <c r="AV201" s="48" t="str">
        <f>IF(LEN(AN201)&gt;0,IF(AG201="**","$$",IF(AG201="***","$$$",IF(AD201="***",IF(OR(AB201="***",LEN(AQ201)&gt;0),"$$$",""),""))),"")</f>
        <v/>
      </c>
      <c r="AW201" s="26" t="s">
        <v>6</v>
      </c>
      <c r="AX201" s="51">
        <v>9.3000000000000007</v>
      </c>
      <c r="AY201" s="79">
        <v>1155</v>
      </c>
      <c r="AZ201" s="24" t="s">
        <v>2099</v>
      </c>
      <c r="BA201" s="29">
        <v>92.634882750349007</v>
      </c>
      <c r="BB201" s="53">
        <v>106.56021608368199</v>
      </c>
      <c r="BC201" s="54" t="s">
        <v>2111</v>
      </c>
      <c r="BD201" s="29">
        <v>1</v>
      </c>
      <c r="BE201" s="100">
        <v>27.7777777777778</v>
      </c>
      <c r="BF201" s="101">
        <v>66.6666666666667</v>
      </c>
      <c r="BG201" s="102">
        <v>18</v>
      </c>
      <c r="BH201" s="102">
        <v>9</v>
      </c>
      <c r="BI201" s="190" t="s">
        <v>2112</v>
      </c>
      <c r="BJ201" s="68" t="s">
        <v>1384</v>
      </c>
      <c r="BK201" s="68" t="s">
        <v>302</v>
      </c>
      <c r="BL201" s="68" t="s">
        <v>2113</v>
      </c>
      <c r="BM201" s="68" t="s">
        <v>2114</v>
      </c>
      <c r="BN201" s="68"/>
      <c r="BO201" s="17"/>
      <c r="BP201" s="29">
        <v>131</v>
      </c>
      <c r="BQ201" s="29">
        <v>0</v>
      </c>
      <c r="BR201" s="56">
        <v>99.1</v>
      </c>
      <c r="BS201" s="76" t="s">
        <v>126</v>
      </c>
      <c r="BT201" s="26"/>
      <c r="BU201" s="26"/>
      <c r="BV201" s="49" t="str">
        <f>IF(AND(BD201&gt;2,OR(ISNUMBER(SEARCH("P",AA201)),ISNUMBER(SEARCH("EP",AA201)),ISNUMBER(SEARCH("E",AA201)))),"WP@",IF(BD201&gt;2,"W@",IF(OR(ISNUMBER(SEARCH("P",AA201)),ISNUMBER(SEARCH("EP",AA201)),ISNUMBER(SEARCH("E",AA201))),"P@","@")))</f>
        <v>@</v>
      </c>
      <c r="BW201" s="26"/>
      <c r="BX201" s="17"/>
      <c r="BY201" s="17"/>
      <c r="BZ201" s="49" t="str">
        <f>IF(AND(S201&gt;=3,AND(OR(AND(I201&lt;=7,I201-K201&gt;=3),AND(K201&lt;=7,K201-M201&gt;=3)),N201&lt;=4)),6,IF(S201&gt;=3,"3T",IF(AND(OR(AND(I201&lt;=7,I201-K201&gt;=3),AND(K201&lt;=7,K201-M201&gt;=3)),N201&lt;=4),"3P","")))</f>
        <v>3P</v>
      </c>
    </row>
    <row r="202" spans="1:78" ht="30" customHeight="1" x14ac:dyDescent="0.25">
      <c r="A202" s="156" t="s">
        <v>152</v>
      </c>
      <c r="B202" s="155"/>
      <c r="C202" s="155"/>
      <c r="D202" s="155"/>
      <c r="E202" s="155"/>
      <c r="F202" s="155"/>
      <c r="G202" s="155"/>
      <c r="H202" s="155"/>
      <c r="I202" s="155"/>
      <c r="J202" s="155"/>
      <c r="K202" s="155"/>
      <c r="L202" s="155"/>
      <c r="M202" s="155"/>
      <c r="N202" s="155"/>
      <c r="O202" s="155"/>
      <c r="P202" s="155"/>
      <c r="Q202" s="155"/>
      <c r="R202" s="155"/>
      <c r="S202" s="155"/>
      <c r="T202" s="155"/>
      <c r="U202" s="155"/>
      <c r="V202" s="155"/>
      <c r="W202" s="155"/>
      <c r="X202" s="155"/>
      <c r="Y202" s="155"/>
      <c r="Z202" s="155"/>
      <c r="AA202" s="155"/>
      <c r="AB202" s="155"/>
      <c r="AC202" s="155"/>
      <c r="AD202" s="155"/>
      <c r="AE202" s="155"/>
      <c r="AF202" s="155"/>
      <c r="AG202" s="155"/>
      <c r="AH202" s="155"/>
      <c r="AI202" s="155"/>
      <c r="AJ202" s="155"/>
      <c r="AK202" s="155"/>
      <c r="AL202" s="155"/>
      <c r="AM202" s="155"/>
      <c r="AN202" s="155"/>
      <c r="AO202" s="155"/>
      <c r="AP202" s="155"/>
      <c r="AQ202" s="155"/>
      <c r="AR202" s="155"/>
      <c r="AS202" s="155"/>
      <c r="AT202" s="155"/>
      <c r="AU202" s="155"/>
      <c r="AV202" s="155"/>
      <c r="AW202" s="155"/>
      <c r="AX202" s="155"/>
      <c r="AY202" s="155"/>
      <c r="AZ202" s="155"/>
      <c r="BA202" s="155"/>
      <c r="BB202" s="155"/>
      <c r="BC202" s="155"/>
      <c r="BD202" s="155"/>
      <c r="BE202" s="155"/>
      <c r="BF202" s="155"/>
      <c r="BG202" s="155"/>
      <c r="BH202" s="155"/>
      <c r="BI202" s="155"/>
      <c r="BJ202" s="155"/>
      <c r="BK202" s="155"/>
      <c r="BL202" s="155"/>
      <c r="BM202" s="155"/>
      <c r="BN202" s="155"/>
      <c r="BO202" s="155"/>
      <c r="BP202" s="155"/>
      <c r="BQ202" s="155"/>
      <c r="BR202" s="155"/>
      <c r="BS202" s="155"/>
      <c r="BT202" s="155"/>
      <c r="BU202" s="155"/>
      <c r="BV202" s="155"/>
      <c r="BW202" s="155"/>
      <c r="BX202" s="155"/>
      <c r="BY202" s="17"/>
      <c r="BZ202" s="49"/>
    </row>
    <row r="203" spans="1:78" ht="18.75" customHeight="1" x14ac:dyDescent="0.25">
      <c r="A203" s="17"/>
      <c r="B203" s="164" t="s">
        <v>176</v>
      </c>
      <c r="C203" s="164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65" t="s">
        <v>476</v>
      </c>
      <c r="R203" s="165"/>
      <c r="S203" s="17"/>
      <c r="T203" s="121" t="s">
        <v>541</v>
      </c>
      <c r="U203" s="17"/>
      <c r="V203" s="17"/>
      <c r="W203" s="17"/>
      <c r="X203" s="91">
        <v>42</v>
      </c>
      <c r="Y203" s="113" t="s">
        <v>961</v>
      </c>
      <c r="Z203" s="93">
        <v>28</v>
      </c>
      <c r="AA203" s="94">
        <v>6</v>
      </c>
      <c r="AB203" s="17"/>
      <c r="AC203" s="17"/>
      <c r="AD203" s="17"/>
      <c r="AE203" s="17"/>
      <c r="AF203" s="17"/>
      <c r="AG203" s="17"/>
      <c r="AH203" s="17"/>
      <c r="AI203" s="91">
        <v>42</v>
      </c>
      <c r="AJ203" s="17"/>
      <c r="AK203" s="17"/>
      <c r="AL203" s="17"/>
      <c r="AM203" s="91">
        <v>42</v>
      </c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4">
        <v>26</v>
      </c>
      <c r="AY203" s="95">
        <v>1157</v>
      </c>
      <c r="AZ203" s="17"/>
      <c r="BA203" s="17"/>
      <c r="BB203" s="17"/>
      <c r="BC203" s="17"/>
      <c r="BD203" s="17"/>
      <c r="BE203" s="17"/>
      <c r="BF203" s="17"/>
      <c r="BG203" s="17"/>
      <c r="BH203" s="17"/>
      <c r="BI203" s="187"/>
      <c r="BJ203" s="17"/>
      <c r="BK203" s="17"/>
      <c r="BL203" s="17"/>
      <c r="BM203" s="17"/>
      <c r="BN203" s="17"/>
      <c r="BO203" s="17"/>
      <c r="BP203" s="113" t="s">
        <v>961</v>
      </c>
      <c r="BQ203" s="17"/>
      <c r="BR203" s="17"/>
      <c r="BS203" s="17"/>
      <c r="BT203" s="17"/>
      <c r="BU203" s="17"/>
      <c r="BV203" s="17"/>
      <c r="BW203" s="17"/>
      <c r="BX203" s="29">
        <v>0</v>
      </c>
      <c r="BY203" s="26" t="s">
        <v>149</v>
      </c>
      <c r="BZ203" s="17"/>
    </row>
    <row r="204" spans="1:78" x14ac:dyDescent="0.25">
      <c r="A204" s="17"/>
      <c r="B204" s="164"/>
      <c r="C204" s="164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68" t="s">
        <v>2115</v>
      </c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67"/>
      <c r="AY204" s="96" t="s">
        <v>412</v>
      </c>
      <c r="AZ204" s="17"/>
      <c r="BA204" s="17"/>
      <c r="BB204" s="17"/>
      <c r="BC204" s="17"/>
      <c r="BD204" s="17"/>
      <c r="BE204" s="17"/>
      <c r="BF204" s="17"/>
      <c r="BG204" s="17"/>
      <c r="BH204" s="17"/>
      <c r="BI204" s="18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</row>
    <row r="205" spans="1:78" ht="30" customHeight="1" x14ac:dyDescent="0.25">
      <c r="A205" s="169" t="s">
        <v>2116</v>
      </c>
      <c r="B205" s="153"/>
      <c r="C205" s="153"/>
      <c r="D205" s="153"/>
      <c r="E205" s="153"/>
      <c r="F205" s="153"/>
      <c r="G205" s="153"/>
      <c r="H205" s="153"/>
      <c r="I205" s="153"/>
      <c r="J205" s="153"/>
      <c r="K205" s="153"/>
      <c r="L205" s="153"/>
      <c r="M205" s="153"/>
      <c r="N205" s="153"/>
      <c r="O205" s="153"/>
      <c r="P205" s="153"/>
      <c r="Q205" s="153"/>
      <c r="R205" s="153"/>
      <c r="S205" s="153"/>
      <c r="T205" s="153"/>
      <c r="U205" s="153"/>
      <c r="V205" s="153"/>
      <c r="W205" s="153"/>
      <c r="X205" s="153"/>
      <c r="Y205" s="153"/>
      <c r="Z205" s="153"/>
      <c r="AA205" s="153"/>
      <c r="AB205" s="153"/>
      <c r="AC205" s="153"/>
      <c r="AD205" s="153"/>
      <c r="AE205" s="153"/>
      <c r="AF205" s="153"/>
      <c r="AG205" s="153"/>
      <c r="AH205" s="153"/>
      <c r="AI205" s="153"/>
      <c r="AJ205" s="153"/>
      <c r="AK205" s="153"/>
      <c r="AL205" s="153"/>
      <c r="AM205" s="153"/>
      <c r="AN205" s="153"/>
      <c r="AO205" s="153"/>
      <c r="AP205" s="153"/>
      <c r="AQ205" s="153"/>
      <c r="AR205" s="153"/>
      <c r="AS205" s="153"/>
      <c r="AT205" s="153"/>
      <c r="AU205" s="153"/>
      <c r="AV205" s="153"/>
      <c r="AW205" s="153"/>
      <c r="AX205" s="153"/>
      <c r="AY205" s="153"/>
      <c r="AZ205" s="153"/>
      <c r="BA205" s="153"/>
      <c r="BB205" s="153"/>
      <c r="BC205" s="153"/>
      <c r="BD205" s="153"/>
      <c r="BE205" s="153"/>
      <c r="BF205" s="153"/>
      <c r="BG205" s="153"/>
      <c r="BH205" s="153"/>
      <c r="BI205" s="153"/>
      <c r="BJ205" s="153"/>
      <c r="BK205" s="153"/>
      <c r="BL205" s="153"/>
      <c r="BM205" s="153"/>
      <c r="BN205" s="153"/>
      <c r="BO205" s="153"/>
      <c r="BP205" s="153"/>
      <c r="BQ205" s="153"/>
      <c r="BR205" s="153"/>
      <c r="BS205" s="153"/>
      <c r="BT205" s="153"/>
      <c r="BU205" s="153"/>
      <c r="BV205" s="153"/>
      <c r="BW205" s="153"/>
      <c r="BX205" s="153"/>
      <c r="BY205" s="17"/>
      <c r="BZ205" s="17"/>
    </row>
    <row r="206" spans="1:78" x14ac:dyDescent="0.25">
      <c r="A206" s="18" t="s">
        <v>1</v>
      </c>
      <c r="B206" s="18" t="s">
        <v>2</v>
      </c>
      <c r="C206" s="18" t="s">
        <v>3</v>
      </c>
      <c r="D206" s="19"/>
      <c r="E206" s="19"/>
      <c r="F206" s="18" t="s">
        <v>4</v>
      </c>
      <c r="G206" s="20" t="s">
        <v>5</v>
      </c>
      <c r="H206" s="21" t="s">
        <v>6</v>
      </c>
      <c r="I206" s="154" t="s">
        <v>7</v>
      </c>
      <c r="J206" s="155"/>
      <c r="K206" s="155"/>
      <c r="L206" s="155"/>
      <c r="M206" s="155"/>
      <c r="N206" s="155"/>
      <c r="O206" s="21" t="s">
        <v>8</v>
      </c>
      <c r="P206" s="21" t="s">
        <v>9</v>
      </c>
      <c r="Q206" s="22" t="s">
        <v>10</v>
      </c>
      <c r="R206" s="22" t="s">
        <v>11</v>
      </c>
      <c r="S206" s="21" t="s">
        <v>12</v>
      </c>
      <c r="T206" s="21" t="s">
        <v>13</v>
      </c>
      <c r="U206" s="21" t="s">
        <v>14</v>
      </c>
      <c r="V206" s="21" t="s">
        <v>15</v>
      </c>
      <c r="W206" s="23" t="s">
        <v>16</v>
      </c>
      <c r="X206" s="21" t="s">
        <v>17</v>
      </c>
      <c r="Y206" s="21" t="s">
        <v>18</v>
      </c>
      <c r="Z206" s="21" t="s">
        <v>19</v>
      </c>
      <c r="AA206" s="21" t="s">
        <v>20</v>
      </c>
      <c r="AB206" s="21" t="s">
        <v>21</v>
      </c>
      <c r="AC206" s="21" t="s">
        <v>22</v>
      </c>
      <c r="AD206" s="21" t="s">
        <v>23</v>
      </c>
      <c r="AE206" s="21" t="s">
        <v>24</v>
      </c>
      <c r="AF206" s="21" t="s">
        <v>25</v>
      </c>
      <c r="AG206" s="21" t="s">
        <v>26</v>
      </c>
      <c r="AH206" s="21" t="s">
        <v>5</v>
      </c>
      <c r="AI206" s="21" t="s">
        <v>17</v>
      </c>
      <c r="AJ206" s="21" t="s">
        <v>27</v>
      </c>
      <c r="AK206" s="21" t="s">
        <v>28</v>
      </c>
      <c r="AL206" s="21" t="s">
        <v>29</v>
      </c>
      <c r="AM206" s="21" t="s">
        <v>17</v>
      </c>
      <c r="AN206" s="21" t="s">
        <v>30</v>
      </c>
      <c r="AO206" s="21" t="s">
        <v>31</v>
      </c>
      <c r="AP206" s="21" t="s">
        <v>32</v>
      </c>
      <c r="AQ206" s="21" t="s">
        <v>33</v>
      </c>
      <c r="AR206" s="21" t="s">
        <v>34</v>
      </c>
      <c r="AS206" s="21" t="s">
        <v>35</v>
      </c>
      <c r="AT206" s="21" t="s">
        <v>36</v>
      </c>
      <c r="AU206" s="21" t="s">
        <v>37</v>
      </c>
      <c r="AV206" s="21" t="s">
        <v>38</v>
      </c>
      <c r="AW206" s="21" t="s">
        <v>6</v>
      </c>
      <c r="AX206" s="21" t="s">
        <v>39</v>
      </c>
      <c r="AY206" s="21" t="s">
        <v>40</v>
      </c>
      <c r="AZ206" s="24" t="s">
        <v>41</v>
      </c>
      <c r="BA206" s="21" t="s">
        <v>42</v>
      </c>
      <c r="BB206" s="21" t="s">
        <v>43</v>
      </c>
      <c r="BC206" s="21" t="s">
        <v>44</v>
      </c>
      <c r="BD206" s="21" t="s">
        <v>45</v>
      </c>
      <c r="BE206" s="21" t="s">
        <v>46</v>
      </c>
      <c r="BF206" s="21" t="s">
        <v>47</v>
      </c>
      <c r="BG206" s="21" t="s">
        <v>48</v>
      </c>
      <c r="BH206" s="21" t="s">
        <v>49</v>
      </c>
      <c r="BI206" s="186"/>
      <c r="BJ206" s="25"/>
      <c r="BK206" s="25"/>
      <c r="BL206" s="25"/>
      <c r="BM206" s="25"/>
      <c r="BN206" s="25"/>
      <c r="BO206" s="25"/>
      <c r="BP206" s="21" t="s">
        <v>18</v>
      </c>
      <c r="BQ206" s="21" t="s">
        <v>31</v>
      </c>
      <c r="BR206" s="21" t="s">
        <v>50</v>
      </c>
      <c r="BS206" s="21" t="s">
        <v>51</v>
      </c>
      <c r="BT206" s="25"/>
      <c r="BU206" s="25"/>
      <c r="BV206" s="21" t="s">
        <v>24</v>
      </c>
      <c r="BW206" s="21" t="s">
        <v>16</v>
      </c>
      <c r="BX206" s="21" t="s">
        <v>52</v>
      </c>
      <c r="BY206" s="21" t="s">
        <v>53</v>
      </c>
      <c r="BZ206" s="21" t="s">
        <v>28</v>
      </c>
    </row>
    <row r="207" spans="1:78" ht="46.5" x14ac:dyDescent="0.25">
      <c r="A207" s="26" t="s">
        <v>2117</v>
      </c>
      <c r="B207" s="26" t="s">
        <v>344</v>
      </c>
      <c r="C207" s="106" t="s">
        <v>225</v>
      </c>
      <c r="D207" s="28"/>
      <c r="E207" s="28"/>
      <c r="F207" s="29">
        <v>1650</v>
      </c>
      <c r="G207" s="30">
        <v>6</v>
      </c>
      <c r="H207" s="31" t="s">
        <v>6</v>
      </c>
      <c r="I207" s="32">
        <v>8</v>
      </c>
      <c r="J207" s="33">
        <v>7</v>
      </c>
      <c r="K207" s="70">
        <v>2</v>
      </c>
      <c r="L207" s="71">
        <v>0</v>
      </c>
      <c r="M207" s="32">
        <v>2</v>
      </c>
      <c r="N207" s="33">
        <v>1</v>
      </c>
      <c r="O207" s="29">
        <v>7.3999999999999799</v>
      </c>
      <c r="P207" s="29">
        <v>3.9625000000000399</v>
      </c>
      <c r="Q207" s="36">
        <v>103.866502454837</v>
      </c>
      <c r="R207" s="36">
        <v>2.6832512274182099</v>
      </c>
      <c r="S207" s="114">
        <v>7</v>
      </c>
      <c r="T207" s="61">
        <v>-0.65</v>
      </c>
      <c r="U207" s="29">
        <v>-2.0499999999999998</v>
      </c>
      <c r="V207" s="29">
        <v>-2.6</v>
      </c>
      <c r="W207" s="39"/>
      <c r="X207" s="40">
        <v>51</v>
      </c>
      <c r="Y207" s="72">
        <v>124</v>
      </c>
      <c r="Z207" s="17"/>
      <c r="AA207" s="26" t="s">
        <v>64</v>
      </c>
      <c r="AB207" s="41" t="s">
        <v>58</v>
      </c>
      <c r="AC207" s="42" t="str">
        <f>"" &amp; IF(AND(S207&lt;=-1.5,NOT(ISBLANK(AQ207))),"Z","")</f>
        <v/>
      </c>
      <c r="AD207" s="43" t="str">
        <f>IF(AND(ISNUMBER(BD207),VALUE(BD207)&gt;=3,VALUE(T207)&gt;=-0.5),IF(AND(VALUE(Q207)&gt;=94,VALUE(Q207)&lt;444), IF(VALUE(P207)&gt;=2,"***","**"),"*"),"")</f>
        <v/>
      </c>
      <c r="AE207" s="44"/>
      <c r="AF207" s="45"/>
      <c r="AG207" s="63" t="str">
        <f>IF(OR(F207&lt;1401,F207&gt;=1600),IF(AND(OR(AB207="*",AB207="***",AB207="E*",AB207="E***"),P207&gt;=2,T207&gt;-2.1),IF(AND(ISNUMBER(BD207),VALUE(BD207)&gt;2),"**","*"),""),"")</f>
        <v/>
      </c>
      <c r="AH207" s="30">
        <v>6</v>
      </c>
      <c r="AI207" s="47">
        <v>51</v>
      </c>
      <c r="AJ207" s="48" t="str">
        <f>IF(AND(S207&gt;=2,T207&gt;=0),IF(AND(ISNUMBER(BD207),VALUE(BD207)&gt;=3),IF(LEN(AQ207)&gt;0,"***","**"),"*"),"")</f>
        <v/>
      </c>
      <c r="AK207" s="42" t="str">
        <f>IF(AND(S207&gt;=3,AND(OR(AND(I207&lt;=7,I207-K207&gt;=3),AND(K207&lt;=7,K207-M207&gt;=3)),N207&lt;=4)),6,IF(S207&gt;=3,"3T",IF(AND(OR(AND(I207&lt;=7,I207-K207&gt;=3),AND(K207&lt;=7,K207-M207&gt;=3)),N207&lt;=4),"3P","")))</f>
        <v>3T</v>
      </c>
      <c r="AL207" s="46" t="str">
        <f>IF(OR(K207-M207&gt;=5,T207&gt;4.9,AND(K207-M207&gt;=1,T207&gt;5)),IF(P207&lt;-3,"***",IF(P207&lt;0,"**","*")),"")</f>
        <v/>
      </c>
      <c r="AM207" s="115" t="s">
        <v>2118</v>
      </c>
      <c r="AN207" s="108" t="str">
        <f>IF(AND(OR(M207=1,M207=2,M207=3,M207=4),Q207&gt;=97.5),"G",IF(OR(AND(N207&lt;=3,M207&lt;8,T207&gt;-1.6,Q207&gt;=95,Q207&lt;300),AND(OR(M207=1,M207=2,M207=3),Q207&lt;97.5)),"GR",""))</f>
        <v>G</v>
      </c>
      <c r="AO207" s="29">
        <v>0</v>
      </c>
      <c r="AP207" s="28"/>
      <c r="AQ207" s="28"/>
      <c r="AR207" s="28"/>
      <c r="AS207" s="28"/>
      <c r="AT207" s="50" t="str">
        <f>IF(LEN(AN207)&gt;0,IF(AL207="**","$",IF(AL207="***",IF(LEN(AQ207)&gt;0,"$$$","$$"), "")), "")</f>
        <v/>
      </c>
      <c r="AU207" s="48" t="str">
        <f>CONCATENATE(IF(LEN(AN207)&gt;0,IF(AND(AD207="**",AB207="*"),IF(LEN(AQ207)&gt;0,"$$$","$$"),IF(AJ207="***","$$$",IF(AND(AJ207="**",AB207="*"),"$$",IF(AND(OR(AD207="**",AD207="***"),LEN(AQ207)&gt;0),"$$","")))),IF(AND(OR(AD207="**",AD207="***"),LEN(AQ207)&gt;0),"$$","")),IF(AND(T207&lt;2,AQ207="#"),"#",""))</f>
        <v/>
      </c>
      <c r="AV207" s="48" t="str">
        <f>IF(LEN(AN207)&gt;0,IF(AG207="**","$$",IF(AG207="***","$$$",IF(AD207="***",IF(OR(AB207="***",LEN(AQ207)&gt;0),"$$$",""),""))),"")</f>
        <v/>
      </c>
      <c r="AW207" s="26" t="s">
        <v>6</v>
      </c>
      <c r="AX207" s="51">
        <v>6</v>
      </c>
      <c r="AY207" s="52">
        <v>1146</v>
      </c>
      <c r="AZ207" s="24" t="s">
        <v>51</v>
      </c>
      <c r="BA207" s="29">
        <v>96.866502454836393</v>
      </c>
      <c r="BB207" s="53">
        <v>106.896502454836</v>
      </c>
      <c r="BC207" s="54" t="s">
        <v>2119</v>
      </c>
      <c r="BD207" s="29">
        <v>3</v>
      </c>
      <c r="BE207" s="55"/>
      <c r="BF207" s="55"/>
      <c r="BG207" s="55"/>
      <c r="BH207" s="55"/>
      <c r="BI207" s="187"/>
      <c r="BJ207" s="17"/>
      <c r="BK207" s="17"/>
      <c r="BL207" s="17"/>
      <c r="BM207" s="17"/>
      <c r="BN207" s="17"/>
      <c r="BO207" s="17"/>
      <c r="BP207" s="29">
        <v>124</v>
      </c>
      <c r="BQ207" s="29">
        <v>0</v>
      </c>
      <c r="BR207" s="56">
        <v>101.5</v>
      </c>
      <c r="BS207" s="76" t="s">
        <v>126</v>
      </c>
      <c r="BT207" s="26"/>
      <c r="BU207" s="26"/>
      <c r="BV207" s="26"/>
      <c r="BW207" s="26"/>
      <c r="BX207" s="17"/>
      <c r="BY207" s="17"/>
      <c r="BZ207" s="49" t="str">
        <f>IF(AND(S207&gt;=3,AND(OR(AND(I207&lt;=7,I207-K207&gt;=3),AND(K207&lt;=7,K207-M207&gt;=3)),N207&lt;=4)),6,IF(S207&gt;=3,"3T",IF(AND(OR(AND(I207&lt;=7,I207-K207&gt;=3),AND(K207&lt;=7,K207-M207&gt;=3)),N207&lt;=4),"3P","")))</f>
        <v>3T</v>
      </c>
    </row>
    <row r="208" spans="1:78" ht="18" customHeight="1" x14ac:dyDescent="0.25">
      <c r="A208" s="162"/>
      <c r="B208" s="155"/>
      <c r="C208" s="155"/>
      <c r="D208" s="155"/>
      <c r="E208" s="155"/>
      <c r="F208" s="155"/>
      <c r="G208" s="155"/>
      <c r="H208" s="155"/>
      <c r="I208" s="155"/>
      <c r="J208" s="155"/>
      <c r="K208" s="155"/>
      <c r="L208" s="155"/>
      <c r="M208" s="155"/>
      <c r="N208" s="155"/>
      <c r="O208" s="155"/>
      <c r="P208" s="155"/>
      <c r="Q208" s="155"/>
      <c r="R208" s="155"/>
      <c r="S208" s="155"/>
      <c r="T208" s="155"/>
      <c r="U208" s="155"/>
      <c r="V208" s="155"/>
      <c r="W208" s="155"/>
      <c r="X208" s="155"/>
      <c r="Y208" s="155"/>
      <c r="Z208" s="155"/>
      <c r="AA208" s="155"/>
      <c r="AB208" s="155"/>
      <c r="AC208" s="155"/>
      <c r="AD208" s="155"/>
      <c r="AE208" s="155"/>
      <c r="AF208" s="155"/>
      <c r="AG208" s="155"/>
      <c r="AH208" s="155"/>
      <c r="AI208" s="155"/>
      <c r="AJ208" s="155"/>
      <c r="AK208" s="155"/>
      <c r="AL208" s="155"/>
      <c r="AM208" s="155"/>
      <c r="AN208" s="155"/>
      <c r="AO208" s="155"/>
      <c r="AP208" s="155"/>
      <c r="AQ208" s="155"/>
      <c r="AR208" s="155"/>
      <c r="AS208" s="155"/>
      <c r="AT208" s="155"/>
      <c r="AU208" s="155"/>
      <c r="AV208" s="155"/>
      <c r="AW208" s="155"/>
      <c r="AX208" s="155"/>
      <c r="AY208" s="155"/>
      <c r="AZ208" s="155"/>
      <c r="BA208" s="155"/>
      <c r="BB208" s="155"/>
      <c r="BC208" s="155"/>
      <c r="BD208" s="155"/>
      <c r="BE208" s="155"/>
      <c r="BF208" s="155"/>
      <c r="BG208" s="155"/>
      <c r="BH208" s="155"/>
      <c r="BI208" s="155"/>
      <c r="BJ208" s="155"/>
      <c r="BK208" s="155"/>
      <c r="BL208" s="155"/>
      <c r="BM208" s="155"/>
      <c r="BN208" s="155"/>
      <c r="BO208" s="155"/>
      <c r="BP208" s="155"/>
      <c r="BQ208" s="155"/>
      <c r="BR208" s="155"/>
      <c r="BS208" s="155"/>
      <c r="BT208" s="155"/>
      <c r="BU208" s="155"/>
      <c r="BV208" s="155"/>
      <c r="BW208" s="155"/>
      <c r="BX208" s="155"/>
      <c r="BY208" s="17"/>
      <c r="BZ208" s="49"/>
    </row>
    <row r="209" spans="1:78" ht="46.5" x14ac:dyDescent="0.25">
      <c r="A209" s="26" t="s">
        <v>2117</v>
      </c>
      <c r="B209" s="26" t="s">
        <v>218</v>
      </c>
      <c r="C209" s="106" t="s">
        <v>219</v>
      </c>
      <c r="D209" s="28" t="s">
        <v>220</v>
      </c>
      <c r="E209" s="28"/>
      <c r="F209" s="29">
        <v>1650</v>
      </c>
      <c r="G209" s="30">
        <v>8</v>
      </c>
      <c r="H209" s="31" t="s">
        <v>221</v>
      </c>
      <c r="I209" s="59">
        <v>11</v>
      </c>
      <c r="J209" s="33">
        <v>6</v>
      </c>
      <c r="K209" s="59">
        <v>10</v>
      </c>
      <c r="L209" s="33">
        <v>6</v>
      </c>
      <c r="M209" s="59">
        <v>6</v>
      </c>
      <c r="N209" s="33">
        <v>4</v>
      </c>
      <c r="O209" s="29">
        <v>1.0999999999999901</v>
      </c>
      <c r="P209" s="37">
        <v>1.2625000000000099</v>
      </c>
      <c r="Q209" s="35">
        <v>93.603590804768501</v>
      </c>
      <c r="R209" s="35">
        <v>-4.8204597615750799E-2</v>
      </c>
      <c r="S209" s="37">
        <v>1</v>
      </c>
      <c r="T209" s="38">
        <v>1.75</v>
      </c>
      <c r="U209" s="29">
        <v>-5.2</v>
      </c>
      <c r="V209" s="60">
        <v>-3.75</v>
      </c>
      <c r="W209" s="39"/>
      <c r="X209" s="62">
        <v>51</v>
      </c>
      <c r="Y209" s="29">
        <v>126</v>
      </c>
      <c r="Z209" s="87">
        <v>42</v>
      </c>
      <c r="AA209" s="26" t="s">
        <v>57</v>
      </c>
      <c r="AB209" s="41" t="s">
        <v>58</v>
      </c>
      <c r="AC209" s="42" t="str">
        <f>"" &amp; IF(AND(S209&lt;=-1.5,NOT(ISBLANK(AQ209))),"Z","")</f>
        <v/>
      </c>
      <c r="AD209" s="48" t="str">
        <f>IF(AND(ISNUMBER(BD209),VALUE(BD209)&gt;=3,VALUE(T209)&gt;=-0.5),IF(AND(VALUE(Q209)&gt;=94,VALUE(Q209)&lt;444), IF(VALUE(P209)&gt;=2,"***","**"),"*"),"")</f>
        <v>*</v>
      </c>
      <c r="AE209" s="48" t="str">
        <f>IF(AND(BD209&gt;2,OR(ISNUMBER(SEARCH("P",AA209)),ISNUMBER(SEARCH("EP",AA209)),ISNUMBER(SEARCH("E",AA209)))),"WP@",IF(BD209&gt;2,"W@",IF(OR(ISNUMBER(SEARCH("P",AA209)),ISNUMBER(SEARCH("EP",AA209)),ISNUMBER(SEARCH("E",AA209))),"P@","@")))</f>
        <v>W@</v>
      </c>
      <c r="AF209" s="45"/>
      <c r="AG209" s="46" t="str">
        <f>IF(OR(F209&lt;1401,F209&gt;=1600),IF(AND(OR(AB209="*",AB209="***",AB209="E*",AB209="E***"),P209&gt;=2,T209&gt;-2.1),IF(AND(ISNUMBER(BD209),VALUE(BD209)&gt;2),"**","*"),""),"")</f>
        <v/>
      </c>
      <c r="AH209" s="30">
        <v>8</v>
      </c>
      <c r="AI209" s="62">
        <v>51</v>
      </c>
      <c r="AJ209" s="48" t="str">
        <f>IF(AND(S209&gt;=2,T209&gt;=0),IF(AND(ISNUMBER(BD209),VALUE(BD209)&gt;=3),IF(LEN(AQ209)&gt;0,"***","**"),"*"),"")</f>
        <v/>
      </c>
      <c r="AK209" s="42" t="str">
        <f>IF(AND(S209&gt;=3,AND(OR(AND(I209&lt;=7,I209-K209&gt;=3),AND(K209&lt;=7,K209-M209&gt;=3)),N209&lt;=4)),6,IF(S209&gt;=3,"3T",IF(AND(OR(AND(I209&lt;=7,I209-K209&gt;=3),AND(K209&lt;=7,K209-M209&gt;=3)),N209&lt;=4),"3P","")))</f>
        <v/>
      </c>
      <c r="AL209" s="63" t="str">
        <f>IF(OR(K209-M209&gt;=5,T209&gt;4.9,AND(K209-M209&gt;=1,T209&gt;5)),IF(P209&lt;-3,"***",IF(P209&lt;0,"**","*")),"")</f>
        <v/>
      </c>
      <c r="AM209" s="62">
        <v>51</v>
      </c>
      <c r="AN209" s="49" t="str">
        <f>IF(AND(OR(M209=1,M209=2,M209=3,M209=4),Q209&gt;=97.5),"G",IF(OR(AND(N209&lt;=3,M209&lt;8,T209&gt;-1.6,Q209&gt;=95,Q209&lt;300),AND(OR(M209=1,M209=2,M209=3),Q209&lt;97.5)),"GR",""))</f>
        <v/>
      </c>
      <c r="AO209" s="29">
        <v>0</v>
      </c>
      <c r="AP209" s="28"/>
      <c r="AQ209" s="28"/>
      <c r="AR209" s="28" t="s">
        <v>34</v>
      </c>
      <c r="AS209" s="28"/>
      <c r="AT209" s="50" t="str">
        <f>IF(LEN(AN209)&gt;0,IF(AL209="**","$",IF(AL209="***",IF(LEN(AQ209)&gt;0,"$$$","$$"), "")), "")</f>
        <v/>
      </c>
      <c r="AU209" s="48" t="str">
        <f>CONCATENATE(IF(LEN(AN209)&gt;0,IF(AND(AD209="**",AB209="*"),IF(LEN(AQ209)&gt;0,"$$$","$$"),IF(AJ209="***","$$$",IF(AND(AJ209="**",AB209="*"),"$$",IF(AND(OR(AD209="**",AD209="***"),LEN(AQ209)&gt;0),"$$","")))),IF(AND(OR(AD209="**",AD209="***"),LEN(AQ209)&gt;0),"$$","")),IF(AND(T209&lt;2,AQ209="#"),"#",""))</f>
        <v/>
      </c>
      <c r="AV209" s="48" t="str">
        <f>IF(LEN(AN209)&gt;0,IF(AG209="**","$$",IF(AG209="***","$$$",IF(AD209="***",IF(OR(AB209="***",LEN(AQ209)&gt;0),"$$$",""),""))),"")</f>
        <v/>
      </c>
      <c r="AW209" s="26" t="s">
        <v>221</v>
      </c>
      <c r="AX209" s="51">
        <v>3.5</v>
      </c>
      <c r="AY209" s="65">
        <v>1133</v>
      </c>
      <c r="AZ209" s="24" t="s">
        <v>51</v>
      </c>
      <c r="BA209" s="29">
        <v>84.903590804768498</v>
      </c>
      <c r="BB209" s="53">
        <v>90.687590804768504</v>
      </c>
      <c r="BC209" s="54" t="s">
        <v>2120</v>
      </c>
      <c r="BD209" s="29">
        <v>3</v>
      </c>
      <c r="BE209" s="55"/>
      <c r="BF209" s="55"/>
      <c r="BG209" s="55"/>
      <c r="BH209" s="55"/>
      <c r="BI209" s="187"/>
      <c r="BJ209" s="17"/>
      <c r="BK209" s="17"/>
      <c r="BL209" s="17"/>
      <c r="BM209" s="17"/>
      <c r="BN209" s="17"/>
      <c r="BO209" s="17"/>
      <c r="BP209" s="29">
        <v>126</v>
      </c>
      <c r="BQ209" s="29">
        <v>0</v>
      </c>
      <c r="BR209" s="56">
        <v>95.4</v>
      </c>
      <c r="BS209" s="76" t="s">
        <v>88</v>
      </c>
      <c r="BT209" s="26" t="s">
        <v>220</v>
      </c>
      <c r="BU209" s="26"/>
      <c r="BV209" s="49" t="str">
        <f>IF(AND(BD209&gt;2,OR(ISNUMBER(SEARCH("P",AA209)),ISNUMBER(SEARCH("EP",AA209)),ISNUMBER(SEARCH("E",AA209)))),"WP@",IF(BD209&gt;2,"W@",IF(OR(ISNUMBER(SEARCH("P",AA209)),ISNUMBER(SEARCH("EP",AA209)),ISNUMBER(SEARCH("E",AA209))),"P@","@")))</f>
        <v>W@</v>
      </c>
      <c r="BW209" s="26"/>
      <c r="BX209" s="17"/>
      <c r="BY209" s="17"/>
      <c r="BZ209" s="49" t="str">
        <f>IF(AND(S209&gt;=3,AND(OR(AND(I209&lt;=7,I209-K209&gt;=3),AND(K209&lt;=7,K209-M209&gt;=3)),N209&lt;=4)),6,IF(S209&gt;=3,"3T",IF(AND(OR(AND(I209&lt;=7,I209-K209&gt;=3),AND(K209&lt;=7,K209-M209&gt;=3)),N209&lt;=4),"3P","")))</f>
        <v/>
      </c>
    </row>
    <row r="210" spans="1:78" ht="46.5" x14ac:dyDescent="0.25">
      <c r="A210" s="26" t="s">
        <v>2117</v>
      </c>
      <c r="B210" s="26" t="s">
        <v>224</v>
      </c>
      <c r="C210" s="106" t="s">
        <v>225</v>
      </c>
      <c r="D210" s="28"/>
      <c r="E210" s="28"/>
      <c r="F210" s="29">
        <v>1650</v>
      </c>
      <c r="G210" s="30">
        <v>8</v>
      </c>
      <c r="H210" s="31" t="s">
        <v>6</v>
      </c>
      <c r="I210" s="59">
        <v>11</v>
      </c>
      <c r="J210" s="33">
        <v>6</v>
      </c>
      <c r="K210" s="59">
        <v>11</v>
      </c>
      <c r="L210" s="33">
        <v>4</v>
      </c>
      <c r="M210" s="59">
        <v>3</v>
      </c>
      <c r="N210" s="33">
        <v>0</v>
      </c>
      <c r="O210" s="29">
        <v>4.6999999999999904</v>
      </c>
      <c r="P210" s="37">
        <v>1.85</v>
      </c>
      <c r="Q210" s="35">
        <v>99.476436322298994</v>
      </c>
      <c r="R210" s="35">
        <v>-0.111781838850504</v>
      </c>
      <c r="S210" s="37">
        <v>1</v>
      </c>
      <c r="T210" s="38">
        <v>4.2</v>
      </c>
      <c r="U210" s="29">
        <v>-6.1999999999999904</v>
      </c>
      <c r="V210" s="60">
        <v>-2.75</v>
      </c>
      <c r="W210" s="39"/>
      <c r="X210" s="40">
        <v>51</v>
      </c>
      <c r="Y210" s="72">
        <v>128</v>
      </c>
      <c r="Z210" s="29">
        <v>21</v>
      </c>
      <c r="AA210" s="26" t="s">
        <v>57</v>
      </c>
      <c r="AB210" s="41" t="s">
        <v>58</v>
      </c>
      <c r="AC210" s="42" t="str">
        <f>"i" &amp; IF(AND(S210&lt;=-1.5,NOT(ISBLANK(AQ210))),"Z","")</f>
        <v>i</v>
      </c>
      <c r="AD210" s="43" t="str">
        <f>IF(AND(ISNUMBER(BD210),VALUE(BD210)&gt;=3,VALUE(T210)&gt;=-0.5),IF(AND(VALUE(Q210)&gt;=94,VALUE(Q210)&lt;444), IF(VALUE(P210)&gt;=2,"***","**"),"*"),"")</f>
        <v/>
      </c>
      <c r="AE210" s="48" t="str">
        <f>IF(AND(BD210&gt;2,OR(ISNUMBER(SEARCH("P",AA210)),ISNUMBER(SEARCH("EP",AA210)),ISNUMBER(SEARCH("E",AA210)))),"WP@",IF(BD210&gt;2,"W@",IF(OR(ISNUMBER(SEARCH("P",AA210)),ISNUMBER(SEARCH("EP",AA210)),ISNUMBER(SEARCH("E",AA210))),"P@","@")))</f>
        <v>@</v>
      </c>
      <c r="AF210" s="45" t="s">
        <v>233</v>
      </c>
      <c r="AG210" s="46" t="str">
        <f>IF(OR(F210&lt;1401,F210&gt;=1600),IF(AND(OR(AB210="*",AB210="***",AB210="E*",AB210="E***"),P210&gt;=2,T210&gt;-2.1),IF(AND(ISNUMBER(BD210),VALUE(BD210)&gt;2),"**","*"),""),"")</f>
        <v/>
      </c>
      <c r="AH210" s="30">
        <v>8</v>
      </c>
      <c r="AI210" s="47">
        <v>51</v>
      </c>
      <c r="AJ210" s="48" t="str">
        <f>IF(AND(S210&gt;=2,T210&gt;=0),IF(AND(ISNUMBER(BD210),VALUE(BD210)&gt;=3),IF(LEN(AQ210)&gt;0,"***","**"),"*"),"")</f>
        <v/>
      </c>
      <c r="AK210" s="42" t="str">
        <f>IF(AND(S210&gt;=3,AND(OR(AND(I210&lt;=7,I210-K210&gt;=3),AND(K210&lt;=7,K210-M210&gt;=3)),N210&lt;=4)),6,IF(S210&gt;=3,"3T",IF(AND(OR(AND(I210&lt;=7,I210-K210&gt;=3),AND(K210&lt;=7,K210-M210&gt;=3)),N210&lt;=4),"3P","")))</f>
        <v/>
      </c>
      <c r="AL210" s="46" t="str">
        <f>IF(OR(K210-M210&gt;=5,T210&gt;4.9,AND(K210-M210&gt;=1,T210&gt;5)),IF(P210&lt;-3,"***",IF(P210&lt;0,"**","*")),"")</f>
        <v>*</v>
      </c>
      <c r="AM210" s="115" t="s">
        <v>2118</v>
      </c>
      <c r="AN210" s="49" t="str">
        <f>IF(AND(OR(M210=1,M210=2,M210=3,M210=4),Q210&gt;=97.5),"G",IF(OR(AND(N210&lt;=3,M210&lt;8,T210&gt;-1.6,Q210&gt;=95,Q210&lt;300),AND(OR(M210=1,M210=2,M210=3),Q210&lt;97.5)),"GR",""))</f>
        <v>G</v>
      </c>
      <c r="AO210" s="29">
        <v>0</v>
      </c>
      <c r="AP210" s="28"/>
      <c r="AQ210" s="28"/>
      <c r="AR210" s="28"/>
      <c r="AS210" s="28"/>
      <c r="AT210" s="50" t="str">
        <f>IF(LEN(AN210)&gt;0,IF(AL210="**","$",IF(AL210="***",IF(LEN(AQ210)&gt;0,"$$$","$$"), "")), "")</f>
        <v/>
      </c>
      <c r="AU210" s="48" t="str">
        <f>CONCATENATE(IF(LEN(AN210)&gt;0,IF(AND(AD210="**",AB210="*"),IF(LEN(AQ210)&gt;0,"$$$","$$"),IF(AJ210="***","$$$",IF(AND(AJ210="**",AB210="*"),"$$",IF(AND(OR(AD210="**",AD210="***"),LEN(AQ210)&gt;0),"$$","")))),IF(AND(OR(AD210="**",AD210="***"),LEN(AQ210)&gt;0),"$$","")),IF(AND(T210&lt;2,AQ210="#"),"#",""))</f>
        <v/>
      </c>
      <c r="AV210" s="48" t="str">
        <f>IF(LEN(AN210)&gt;0,IF(AG210="**","$$",IF(AG210="***","$$$",IF(AD210="***",IF(OR(AB210="***",LEN(AQ210)&gt;0),"$$$",""),""))),"")</f>
        <v/>
      </c>
      <c r="AW210" s="26" t="s">
        <v>6</v>
      </c>
      <c r="AX210" s="64">
        <v>7.4</v>
      </c>
      <c r="AY210" s="52">
        <v>1129</v>
      </c>
      <c r="AZ210" s="24" t="s">
        <v>51</v>
      </c>
      <c r="BA210" s="29">
        <v>92.176436322298997</v>
      </c>
      <c r="BB210" s="53">
        <v>100.287102988966</v>
      </c>
      <c r="BC210" s="54" t="s">
        <v>2121</v>
      </c>
      <c r="BD210" s="29">
        <v>1</v>
      </c>
      <c r="BE210" s="55"/>
      <c r="BF210" s="55"/>
      <c r="BG210" s="55"/>
      <c r="BH210" s="55"/>
      <c r="BI210" s="187"/>
      <c r="BJ210" s="17"/>
      <c r="BK210" s="17"/>
      <c r="BL210" s="17"/>
      <c r="BM210" s="17"/>
      <c r="BN210" s="17"/>
      <c r="BO210" s="17"/>
      <c r="BP210" s="29">
        <v>128</v>
      </c>
      <c r="BQ210" s="29">
        <v>0</v>
      </c>
      <c r="BR210" s="56">
        <v>99.8</v>
      </c>
      <c r="BS210" s="76" t="s">
        <v>108</v>
      </c>
      <c r="BT210" s="26"/>
      <c r="BU210" s="26"/>
      <c r="BV210" s="49" t="str">
        <f>IF(AND(BD210&gt;2,OR(ISNUMBER(SEARCH("P",AA210)),ISNUMBER(SEARCH("EP",AA210)),ISNUMBER(SEARCH("E",AA210)))),"WP@",IF(BD210&gt;2,"W@",IF(OR(ISNUMBER(SEARCH("P",AA210)),ISNUMBER(SEARCH("EP",AA210)),ISNUMBER(SEARCH("E",AA210))),"P@","@")))</f>
        <v>@</v>
      </c>
      <c r="BW210" s="26"/>
      <c r="BX210" s="17"/>
      <c r="BY210" s="17"/>
      <c r="BZ210" s="49" t="str">
        <f>IF(AND(S210&gt;=3,AND(OR(AND(I210&lt;=7,I210-K210&gt;=3),AND(K210&lt;=7,K210-M210&gt;=3)),N210&lt;=4)),6,IF(S210&gt;=3,"3T",IF(AND(OR(AND(I210&lt;=7,I210-K210&gt;=3),AND(K210&lt;=7,K210-M210&gt;=3)),N210&lt;=4),"3P","")))</f>
        <v/>
      </c>
    </row>
    <row r="211" spans="1:78" ht="46.5" x14ac:dyDescent="0.25">
      <c r="A211" s="26" t="s">
        <v>2117</v>
      </c>
      <c r="B211" s="26" t="s">
        <v>1848</v>
      </c>
      <c r="C211" s="106" t="s">
        <v>219</v>
      </c>
      <c r="D211" s="28"/>
      <c r="E211" s="28"/>
      <c r="F211" s="29">
        <v>1650</v>
      </c>
      <c r="G211" s="30">
        <v>11</v>
      </c>
      <c r="H211" s="31" t="s">
        <v>221</v>
      </c>
      <c r="I211" s="59">
        <v>10</v>
      </c>
      <c r="J211" s="33">
        <v>7</v>
      </c>
      <c r="K211" s="59">
        <v>8</v>
      </c>
      <c r="L211" s="33">
        <v>6</v>
      </c>
      <c r="M211" s="59">
        <v>6</v>
      </c>
      <c r="N211" s="33">
        <v>6</v>
      </c>
      <c r="O211" s="29">
        <v>-11.25</v>
      </c>
      <c r="P211" s="60">
        <v>-4.7874999999999597</v>
      </c>
      <c r="Q211" s="35">
        <v>87.778731479157699</v>
      </c>
      <c r="R211" s="35">
        <v>-1.26063426042116</v>
      </c>
      <c r="S211" s="37">
        <v>2</v>
      </c>
      <c r="T211" s="61">
        <v>-0.25</v>
      </c>
      <c r="U211" s="29">
        <v>1.5</v>
      </c>
      <c r="V211" s="60">
        <v>1.25</v>
      </c>
      <c r="W211" s="39" t="s">
        <v>79</v>
      </c>
      <c r="X211" s="40">
        <v>52</v>
      </c>
      <c r="Y211" s="29">
        <v>128</v>
      </c>
      <c r="Z211" s="29">
        <v>14</v>
      </c>
      <c r="AA211" s="26" t="s">
        <v>57</v>
      </c>
      <c r="AB211" s="41" t="s">
        <v>58</v>
      </c>
      <c r="AC211" s="42" t="str">
        <f>"" &amp; IF(AND(S211&lt;=-1.5,NOT(ISBLANK(AQ211))),"Z","")</f>
        <v/>
      </c>
      <c r="AD211" s="43" t="str">
        <f>IF(AND(ISNUMBER(BD211),VALUE(BD211)&gt;=3,VALUE(T211)&gt;=-0.5),IF(AND(VALUE(Q211)&gt;=94,VALUE(Q211)&lt;444), IF(VALUE(P211)&gt;=2,"***","**"),"*"),"")</f>
        <v/>
      </c>
      <c r="AE211" s="44"/>
      <c r="AF211" s="45"/>
      <c r="AG211" s="63" t="str">
        <f>IF(OR(F211&lt;1401,F211&gt;=1600),IF(AND(OR(AB211="*",AB211="***",AB211="E*",AB211="E***"),P211&gt;=2,T211&gt;-2.1),IF(AND(ISNUMBER(BD211),VALUE(BD211)&gt;2),"**","*"),""),"")</f>
        <v/>
      </c>
      <c r="AH211" s="30">
        <v>11</v>
      </c>
      <c r="AI211" s="47">
        <v>52</v>
      </c>
      <c r="AJ211" s="48" t="str">
        <f>IF(AND(S211&gt;=2,T211&gt;=0),IF(AND(ISNUMBER(BD211),VALUE(BD211)&gt;=3),IF(LEN(AQ211)&gt;0,"***","**"),"*"),"")</f>
        <v/>
      </c>
      <c r="AK211" s="42" t="str">
        <f>IF(AND(S211&gt;=3,AND(OR(AND(I211&lt;=7,I211-K211&gt;=3),AND(K211&lt;=7,K211-M211&gt;=3)),N211&lt;=4)),6,IF(S211&gt;=3,"3T",IF(AND(OR(AND(I211&lt;=7,I211-K211&gt;=3),AND(K211&lt;=7,K211-M211&gt;=3)),N211&lt;=4),"3P","")))</f>
        <v/>
      </c>
      <c r="AL211" s="46" t="str">
        <f>IF(OR(K211-M211&gt;=5,T211&gt;4.9,AND(K211-M211&gt;=1,T211&gt;5)),IF(P211&lt;-3,"***",IF(P211&lt;0,"**","*")),"")</f>
        <v/>
      </c>
      <c r="AM211" s="40">
        <v>52</v>
      </c>
      <c r="AN211" s="49" t="str">
        <f>CONCATENATE(IF(AND(OR(M211=1,M211=2,M211=3,M211=4),Q211&gt;=97.5),"G",IF(OR(AND(N211&lt;=3,M211&lt;8,T211&gt;-1.6,Q211&gt;=95,Q211&lt;300),AND(OR(M211=1,M211=2,M211=3),Q211&lt;97.5)),"GR","")),"*")</f>
        <v>*</v>
      </c>
      <c r="AO211" s="82">
        <v>1</v>
      </c>
      <c r="AP211" s="28"/>
      <c r="AQ211" s="28"/>
      <c r="AR211" s="28" t="s">
        <v>34</v>
      </c>
      <c r="AS211" s="28"/>
      <c r="AT211" s="50" t="str">
        <f>IF(LEN(AN211)&gt;0,IF(AL211="**","$",IF(AL211="***",IF(LEN(AQ211)&gt;0,"$$$","$$"), "")), "")</f>
        <v/>
      </c>
      <c r="AU211" s="48" t="str">
        <f>CONCATENATE(IF(LEN(AN211)&gt;0,IF(AND(AD211="**",AB211="*"),IF(LEN(AQ211)&gt;0,"$$$","$$"),IF(AJ211="***","$$$",IF(AND(AJ211="**",AB211="*"),"$$",IF(AND(OR(AD211="**",AD211="***"),LEN(AQ211)&gt;0),"$$","")))),IF(AND(OR(AD211="**",AD211="***"),LEN(AQ211)&gt;0),"$$","")),IF(AND(T211&lt;2,AQ211="#"),"#",""))</f>
        <v/>
      </c>
      <c r="AV211" s="48" t="str">
        <f>IF(LEN(AN211)&gt;0,IF(AG211="**","$$",IF(AG211="***","$$$",IF(AD211="***",IF(OR(AB211="***",LEN(AQ211)&gt;0),"$$$",""),""))),"")</f>
        <v/>
      </c>
      <c r="AW211" s="26" t="s">
        <v>221</v>
      </c>
      <c r="AX211" s="51">
        <v>10</v>
      </c>
      <c r="AY211" s="52">
        <v>1135</v>
      </c>
      <c r="AZ211" s="24" t="s">
        <v>51</v>
      </c>
      <c r="BA211" s="29">
        <v>78.478731479157702</v>
      </c>
      <c r="BB211" s="53">
        <v>88.745398145824396</v>
      </c>
      <c r="BC211" s="54" t="s">
        <v>2122</v>
      </c>
      <c r="BD211" s="29">
        <v>1</v>
      </c>
      <c r="BE211" s="55"/>
      <c r="BF211" s="55"/>
      <c r="BG211" s="55"/>
      <c r="BH211" s="55"/>
      <c r="BI211" s="187"/>
      <c r="BJ211" s="17"/>
      <c r="BK211" s="17"/>
      <c r="BL211" s="17"/>
      <c r="BM211" s="17"/>
      <c r="BN211" s="17"/>
      <c r="BO211" s="17"/>
      <c r="BP211" s="29">
        <v>128</v>
      </c>
      <c r="BQ211" s="82">
        <v>1</v>
      </c>
      <c r="BR211" s="56">
        <v>82.45</v>
      </c>
      <c r="BS211" s="76" t="s">
        <v>117</v>
      </c>
      <c r="BT211" s="26"/>
      <c r="BU211" s="26"/>
      <c r="BV211" s="26"/>
      <c r="BW211" s="26" t="s">
        <v>79</v>
      </c>
      <c r="BX211" s="17"/>
      <c r="BY211" s="17"/>
      <c r="BZ211" s="49" t="str">
        <f>IF(AND(S211&gt;=3,AND(OR(AND(I211&lt;=7,I211-K211&gt;=3),AND(K211&lt;=7,K211-M211&gt;=3)),N211&lt;=4)),6,IF(S211&gt;=3,"3T",IF(AND(OR(AND(I211&lt;=7,I211-K211&gt;=3),AND(K211&lt;=7,K211-M211&gt;=3)),N211&lt;=4),"3P","")))</f>
        <v/>
      </c>
    </row>
    <row r="212" spans="1:78" ht="46.5" x14ac:dyDescent="0.25">
      <c r="A212" s="26" t="s">
        <v>2117</v>
      </c>
      <c r="B212" s="26" t="s">
        <v>109</v>
      </c>
      <c r="C212" s="27" t="s">
        <v>63</v>
      </c>
      <c r="D212" s="28"/>
      <c r="E212" s="28"/>
      <c r="F212" s="29">
        <v>1400</v>
      </c>
      <c r="G212" s="30">
        <v>9</v>
      </c>
      <c r="H212" s="31" t="s">
        <v>78</v>
      </c>
      <c r="I212" s="59">
        <v>10</v>
      </c>
      <c r="J212" s="33">
        <v>6</v>
      </c>
      <c r="K212" s="59">
        <v>9</v>
      </c>
      <c r="L212" s="33">
        <v>4</v>
      </c>
      <c r="M212" s="59">
        <v>10</v>
      </c>
      <c r="N212" s="33">
        <v>6</v>
      </c>
      <c r="O212" s="29">
        <v>0.70000000000000295</v>
      </c>
      <c r="P212" s="37">
        <v>2.4583333333333401</v>
      </c>
      <c r="Q212" s="35">
        <v>94.789577493764796</v>
      </c>
      <c r="R212" s="36">
        <v>2.1447887468824001</v>
      </c>
      <c r="S212" s="37">
        <v>2</v>
      </c>
      <c r="T212" s="61">
        <v>-1.5</v>
      </c>
      <c r="U212" s="29">
        <v>-1.4000000000000099</v>
      </c>
      <c r="V212" s="60">
        <v>-2.55000000000001</v>
      </c>
      <c r="W212" s="39"/>
      <c r="X212" s="62">
        <v>51</v>
      </c>
      <c r="Y212" s="29">
        <v>127</v>
      </c>
      <c r="Z212" s="29">
        <v>18</v>
      </c>
      <c r="AA212" s="26" t="s">
        <v>57</v>
      </c>
      <c r="AB212" s="41" t="s">
        <v>58</v>
      </c>
      <c r="AC212" s="42" t="str">
        <f>"" &amp; IF(AND(S212&lt;=-1.5,NOT(ISBLANK(AQ212))),"Z","")</f>
        <v/>
      </c>
      <c r="AD212" s="48" t="str">
        <f>IF(AND(ISNUMBER(BD212),VALUE(BD212)&gt;=3,VALUE(T212)&gt;=-0.5),IF(AND(VALUE(Q212)&gt;=94,VALUE(Q212)&lt;444), IF(VALUE(P212)&gt;=2,"***","**"),"*"),"")</f>
        <v/>
      </c>
      <c r="AE212" s="44"/>
      <c r="AF212" s="45"/>
      <c r="AG212" s="63" t="str">
        <f>IF(OR(F212&lt;1401,F212&gt;=1600),IF(AND(OR(AB212="*",AB212="***",AB212="E*",AB212="E***"),P212&gt;=2,T212&gt;-2.1),IF(AND(ISNUMBER(BD212),VALUE(BD212)&gt;2),"**","*"),""),"")</f>
        <v/>
      </c>
      <c r="AH212" s="30">
        <v>9</v>
      </c>
      <c r="AI212" s="62">
        <v>51</v>
      </c>
      <c r="AJ212" s="48" t="str">
        <f>IF(AND(S212&gt;=2,T212&gt;=0),IF(AND(ISNUMBER(BD212),VALUE(BD212)&gt;=3),IF(LEN(AQ212)&gt;0,"***","**"),"*"),"")</f>
        <v/>
      </c>
      <c r="AK212" s="42" t="str">
        <f>IF(AND(S212&gt;=3,AND(OR(AND(I212&lt;=7,I212-K212&gt;=3),AND(K212&lt;=7,K212-M212&gt;=3)),N212&lt;=4)),6,IF(S212&gt;=3,"3T",IF(AND(OR(AND(I212&lt;=7,I212-K212&gt;=3),AND(K212&lt;=7,K212-M212&gt;=3)),N212&lt;=4),"3P","")))</f>
        <v/>
      </c>
      <c r="AL212" s="63" t="str">
        <f>IF(OR(K212-M212&gt;=5,T212&gt;4.9,AND(K212-M212&gt;=1,T212&gt;5)),IF(P212&lt;-3,"***",IF(P212&lt;0,"**","*")),"")</f>
        <v/>
      </c>
      <c r="AM212" s="62">
        <v>51</v>
      </c>
      <c r="AN212" s="49" t="str">
        <f>IF(AND(OR(M212=1,M212=2,M212=3,M212=4),Q212&gt;=97.5),"G",IF(OR(AND(N212&lt;=3,M212&lt;8,T212&gt;-1.6,Q212&gt;=95,Q212&lt;300),AND(OR(M212=1,M212=2,M212=3),Q212&lt;97.5)),"GR",""))</f>
        <v/>
      </c>
      <c r="AO212" s="29">
        <v>0</v>
      </c>
      <c r="AP212" s="28"/>
      <c r="AQ212" s="28"/>
      <c r="AR212" s="28"/>
      <c r="AS212" s="28"/>
      <c r="AT212" s="50" t="str">
        <f>IF(LEN(AN212)&gt;0,IF(AL212="**","$",IF(AL212="***",IF(LEN(AQ212)&gt;0,"$$$","$$"), "")), "")</f>
        <v/>
      </c>
      <c r="AU212" s="48" t="str">
        <f>CONCATENATE(IF(LEN(AN212)&gt;0,IF(AND(AD212="**",AB212="*"),IF(LEN(AQ212)&gt;0,"$$$","$$"),IF(AJ212="***","$$$",IF(AND(AJ212="**",AB212="*"),"$$",IF(AND(OR(AD212="**",AD212="***"),LEN(AQ212)&gt;0),"$$","")))),IF(AND(OR(AD212="**",AD212="***"),LEN(AQ212)&gt;0),"$$","")),IF(AND(T212&lt;2,AQ212="#"),"#",""))</f>
        <v/>
      </c>
      <c r="AV212" s="48" t="str">
        <f>IF(LEN(AN212)&gt;0,IF(AG212="**","$$",IF(AG212="***","$$$",IF(AD212="***",IF(OR(AB212="***",LEN(AQ212)&gt;0),"$$$",""),""))),"")</f>
        <v/>
      </c>
      <c r="AW212" s="26" t="s">
        <v>78</v>
      </c>
      <c r="AX212" s="64">
        <v>17</v>
      </c>
      <c r="AY212" s="65">
        <v>1136</v>
      </c>
      <c r="AZ212" s="24" t="s">
        <v>51</v>
      </c>
      <c r="BA212" s="29">
        <v>85.289577493764796</v>
      </c>
      <c r="BB212" s="53">
        <v>93.789577493764796</v>
      </c>
      <c r="BC212" s="54" t="s">
        <v>2123</v>
      </c>
      <c r="BD212" s="29">
        <v>1</v>
      </c>
      <c r="BE212" s="55"/>
      <c r="BF212" s="55"/>
      <c r="BG212" s="55"/>
      <c r="BH212" s="55"/>
      <c r="BI212" s="187"/>
      <c r="BJ212" s="17"/>
      <c r="BK212" s="17"/>
      <c r="BL212" s="17"/>
      <c r="BM212" s="17"/>
      <c r="BN212" s="17"/>
      <c r="BO212" s="17"/>
      <c r="BP212" s="29">
        <v>127</v>
      </c>
      <c r="BQ212" s="29">
        <v>0</v>
      </c>
      <c r="BR212" s="56">
        <v>96.65</v>
      </c>
      <c r="BS212" s="76" t="s">
        <v>117</v>
      </c>
      <c r="BT212" s="26"/>
      <c r="BU212" s="26"/>
      <c r="BV212" s="26"/>
      <c r="BW212" s="26"/>
      <c r="BX212" s="17"/>
      <c r="BY212" s="17"/>
      <c r="BZ212" s="49" t="str">
        <f>IF(AND(S212&gt;=3,AND(OR(AND(I212&lt;=7,I212-K212&gt;=3),AND(K212&lt;=7,K212-M212&gt;=3)),N212&lt;=4)),6,IF(S212&gt;=3,"3T",IF(AND(OR(AND(I212&lt;=7,I212-K212&gt;=3),AND(K212&lt;=7,K212-M212&gt;=3)),N212&lt;=4),"3P","")))</f>
        <v/>
      </c>
    </row>
    <row r="213" spans="1:78" ht="46.5" x14ac:dyDescent="0.25">
      <c r="A213" s="26" t="s">
        <v>2117</v>
      </c>
      <c r="B213" s="26" t="s">
        <v>118</v>
      </c>
      <c r="C213" s="27" t="s">
        <v>63</v>
      </c>
      <c r="D213" s="28"/>
      <c r="E213" s="28"/>
      <c r="F213" s="29">
        <v>1800</v>
      </c>
      <c r="G213" s="30">
        <v>5</v>
      </c>
      <c r="H213" s="31" t="s">
        <v>6</v>
      </c>
      <c r="I213" s="32">
        <v>8</v>
      </c>
      <c r="J213" s="33">
        <v>4</v>
      </c>
      <c r="K213" s="32">
        <v>9</v>
      </c>
      <c r="L213" s="33">
        <v>4</v>
      </c>
      <c r="M213" s="32">
        <v>6</v>
      </c>
      <c r="N213" s="33">
        <v>4</v>
      </c>
      <c r="O213" s="29">
        <v>-3.9999999999999898</v>
      </c>
      <c r="P213" s="60">
        <v>-4.18333333333337</v>
      </c>
      <c r="Q213" s="35">
        <v>87.741784990323296</v>
      </c>
      <c r="R213" s="35">
        <v>-2.8791075048383901</v>
      </c>
      <c r="S213" s="37">
        <v>1</v>
      </c>
      <c r="T213" s="61">
        <v>-0.5</v>
      </c>
      <c r="U213" s="29">
        <v>1.35</v>
      </c>
      <c r="V213" s="60">
        <v>0.89999999999999902</v>
      </c>
      <c r="W213" s="39" t="s">
        <v>79</v>
      </c>
      <c r="X213" s="62">
        <v>49</v>
      </c>
      <c r="Y213" s="29">
        <v>125</v>
      </c>
      <c r="Z213" s="29">
        <v>21</v>
      </c>
      <c r="AA213" s="26" t="s">
        <v>192</v>
      </c>
      <c r="AB213" s="41" t="s">
        <v>65</v>
      </c>
      <c r="AC213" s="42" t="str">
        <f>"" &amp; IF(AND(S213&lt;=-1.5,NOT(ISBLANK(AQ213))),"Z","")</f>
        <v/>
      </c>
      <c r="AD213" s="48" t="str">
        <f>IF(AND(ISNUMBER(BD213),VALUE(BD213)&gt;=3,VALUE(T213)&gt;=-0.5),IF(AND(VALUE(Q213)&gt;=94,VALUE(Q213)&lt;444), IF(VALUE(P213)&gt;=2,"***","**"),"*"),"")</f>
        <v/>
      </c>
      <c r="AE213" s="48" t="str">
        <f>IF(AND(BD213&gt;2,OR(ISNUMBER(SEARCH("P",AA213)),ISNUMBER(SEARCH("EP",AA213)),ISNUMBER(SEARCH("E",AA213)))),"WP@",IF(BD213&gt;2,"W@",IF(OR(ISNUMBER(SEARCH("P",AA213)),ISNUMBER(SEARCH("EP",AA213)),ISNUMBER(SEARCH("E",AA213))),"P@","@")))</f>
        <v>@</v>
      </c>
      <c r="AF213" s="45"/>
      <c r="AG213" s="63" t="str">
        <f>IF(OR(F213&lt;1401,F213&gt;=1600),IF(AND(OR(AB213="*",AB213="***",AB213="E*",AB213="E***"),P213&gt;=2,T213&gt;-2.1),IF(AND(ISNUMBER(BD213),VALUE(BD213)&gt;2),"**","*"),""),"")</f>
        <v/>
      </c>
      <c r="AH213" s="30">
        <v>5</v>
      </c>
      <c r="AI213" s="62">
        <v>49</v>
      </c>
      <c r="AJ213" s="48" t="str">
        <f>IF(AND(S213&gt;=2,T213&gt;=0),IF(AND(ISNUMBER(BD213),VALUE(BD213)&gt;=3),IF(LEN(AQ213)&gt;0,"***","**"),"*"),"")</f>
        <v/>
      </c>
      <c r="AK213" s="42" t="str">
        <f>IF(AND(S213&gt;=3,AND(OR(AND(I213&lt;=7,I213-K213&gt;=3),AND(K213&lt;=7,K213-M213&gt;=3)),N213&lt;=4)),6,IF(S213&gt;=3,"3T",IF(AND(OR(AND(I213&lt;=7,I213-K213&gt;=3),AND(K213&lt;=7,K213-M213&gt;=3)),N213&lt;=4),"3P","")))</f>
        <v/>
      </c>
      <c r="AL213" s="63" t="str">
        <f>IF(OR(K213-M213&gt;=5,T213&gt;4.9,AND(K213-M213&gt;=1,T213&gt;5)),IF(P213&lt;-3,"***",IF(P213&lt;0,"**","*")),"")</f>
        <v/>
      </c>
      <c r="AM213" s="62">
        <v>49</v>
      </c>
      <c r="AN213" s="49" t="str">
        <f>IF(AND(OR(M213=1,M213=2,M213=3,M213=4),Q213&gt;=97.5),"G",IF(OR(AND(N213&lt;=3,M213&lt;8,T213&gt;-1.6,Q213&gt;=95,Q213&lt;300),AND(OR(M213=1,M213=2,M213=3),Q213&lt;97.5)),"GR",""))</f>
        <v/>
      </c>
      <c r="AO213" s="29">
        <v>0</v>
      </c>
      <c r="AP213" s="28"/>
      <c r="AQ213" s="28"/>
      <c r="AR213" s="28"/>
      <c r="AS213" s="28"/>
      <c r="AT213" s="50" t="str">
        <f>IF(LEN(AN213)&gt;0,IF(AL213="**","$",IF(AL213="***",IF(LEN(AQ213)&gt;0,"$$$","$$"), "")), "")</f>
        <v/>
      </c>
      <c r="AU213" s="48" t="str">
        <f>CONCATENATE(IF(LEN(AN213)&gt;0,IF(AND(AD213="**",AB213="*"),IF(LEN(AQ213)&gt;0,"$$$","$$"),IF(AJ213="***","$$$",IF(AND(AJ213="**",AB213="*"),"$$",IF(AND(OR(AD213="**",AD213="***"),LEN(AQ213)&gt;0),"$$","")))),IF(AND(OR(AD213="**",AD213="***"),LEN(AQ213)&gt;0),"$$","")),IF(AND(T213&lt;2,AQ213="#"),"#",""))</f>
        <v/>
      </c>
      <c r="AV213" s="48" t="str">
        <f>IF(LEN(AN213)&gt;0,IF(AG213="**","$$",IF(AG213="***","$$$",IF(AD213="***",IF(OR(AB213="***",LEN(AQ213)&gt;0),"$$$",""),""))),"")</f>
        <v/>
      </c>
      <c r="AW213" s="26" t="s">
        <v>6</v>
      </c>
      <c r="AX213" s="51">
        <v>17</v>
      </c>
      <c r="AY213" s="65">
        <v>1134</v>
      </c>
      <c r="AZ213" s="24" t="s">
        <v>51</v>
      </c>
      <c r="BA213" s="29">
        <v>78.241784990323197</v>
      </c>
      <c r="BB213" s="53">
        <v>86.308451656989902</v>
      </c>
      <c r="BC213" s="54" t="s">
        <v>2124</v>
      </c>
      <c r="BD213" s="29">
        <v>2</v>
      </c>
      <c r="BE213" s="55"/>
      <c r="BF213" s="55"/>
      <c r="BG213" s="55"/>
      <c r="BH213" s="55"/>
      <c r="BI213" s="189" t="s">
        <v>2125</v>
      </c>
      <c r="BJ213" s="68" t="s">
        <v>1872</v>
      </c>
      <c r="BK213" s="69" t="s">
        <v>240</v>
      </c>
      <c r="BL213" s="69" t="s">
        <v>1354</v>
      </c>
      <c r="BM213" s="69" t="s">
        <v>505</v>
      </c>
      <c r="BN213" s="68" t="s">
        <v>2126</v>
      </c>
      <c r="BO213" s="17"/>
      <c r="BP213" s="29">
        <v>125</v>
      </c>
      <c r="BQ213" s="29">
        <v>0</v>
      </c>
      <c r="BR213" s="56">
        <v>92.85</v>
      </c>
      <c r="BS213" s="76" t="s">
        <v>126</v>
      </c>
      <c r="BT213" s="26"/>
      <c r="BU213" s="26"/>
      <c r="BV213" s="49" t="str">
        <f>IF(AND(BD213&gt;2,OR(ISNUMBER(SEARCH("P",AA213)),ISNUMBER(SEARCH("EP",AA213)),ISNUMBER(SEARCH("E",AA213)))),"WP@",IF(BD213&gt;2,"W@",IF(OR(ISNUMBER(SEARCH("P",AA213)),ISNUMBER(SEARCH("EP",AA213)),ISNUMBER(SEARCH("E",AA213))),"P@","@")))</f>
        <v>@</v>
      </c>
      <c r="BW213" s="26" t="s">
        <v>79</v>
      </c>
      <c r="BX213" s="17"/>
      <c r="BY213" s="17"/>
      <c r="BZ213" s="49" t="str">
        <f>IF(AND(S213&gt;=3,AND(OR(AND(I213&lt;=7,I213-K213&gt;=3),AND(K213&lt;=7,K213-M213&gt;=3)),N213&lt;=4)),6,IF(S213&gt;=3,"3T",IF(AND(OR(AND(I213&lt;=7,I213-K213&gt;=3),AND(K213&lt;=7,K213-M213&gt;=3)),N213&lt;=4),"3P","")))</f>
        <v/>
      </c>
    </row>
    <row r="214" spans="1:78" ht="21" customHeight="1" x14ac:dyDescent="0.25">
      <c r="A214" s="162"/>
      <c r="B214" s="155"/>
      <c r="C214" s="155"/>
      <c r="D214" s="155"/>
      <c r="E214" s="155"/>
      <c r="F214" s="155"/>
      <c r="G214" s="155"/>
      <c r="H214" s="155"/>
      <c r="I214" s="155"/>
      <c r="J214" s="155"/>
      <c r="K214" s="155"/>
      <c r="L214" s="155"/>
      <c r="M214" s="155"/>
      <c r="N214" s="155"/>
      <c r="O214" s="155"/>
      <c r="P214" s="155"/>
      <c r="Q214" s="155"/>
      <c r="R214" s="155"/>
      <c r="S214" s="155"/>
      <c r="T214" s="155"/>
      <c r="U214" s="155"/>
      <c r="V214" s="155"/>
      <c r="W214" s="155"/>
      <c r="X214" s="155"/>
      <c r="Y214" s="155"/>
      <c r="Z214" s="155"/>
      <c r="AA214" s="155"/>
      <c r="AB214" s="155"/>
      <c r="AC214" s="155"/>
      <c r="AD214" s="155"/>
      <c r="AE214" s="155"/>
      <c r="AF214" s="155"/>
      <c r="AG214" s="155"/>
      <c r="AH214" s="155"/>
      <c r="AI214" s="155"/>
      <c r="AJ214" s="155"/>
      <c r="AK214" s="155"/>
      <c r="AL214" s="155"/>
      <c r="AM214" s="155"/>
      <c r="AN214" s="155"/>
      <c r="AO214" s="155"/>
      <c r="AP214" s="155"/>
      <c r="AQ214" s="155"/>
      <c r="AR214" s="155"/>
      <c r="AS214" s="155"/>
      <c r="AT214" s="155"/>
      <c r="AU214" s="155"/>
      <c r="AV214" s="155"/>
      <c r="AW214" s="155"/>
      <c r="AX214" s="155"/>
      <c r="AY214" s="155"/>
      <c r="AZ214" s="155"/>
      <c r="BA214" s="155"/>
      <c r="BB214" s="155"/>
      <c r="BC214" s="155"/>
      <c r="BD214" s="155"/>
      <c r="BE214" s="155"/>
      <c r="BF214" s="155"/>
      <c r="BG214" s="155"/>
      <c r="BH214" s="155"/>
      <c r="BI214" s="155"/>
      <c r="BJ214" s="155"/>
      <c r="BK214" s="155"/>
      <c r="BL214" s="155"/>
      <c r="BM214" s="155"/>
      <c r="BN214" s="155"/>
      <c r="BO214" s="155"/>
      <c r="BP214" s="155"/>
      <c r="BQ214" s="155"/>
      <c r="BR214" s="155"/>
      <c r="BS214" s="155"/>
      <c r="BT214" s="155"/>
      <c r="BU214" s="155"/>
      <c r="BV214" s="155"/>
      <c r="BW214" s="155"/>
      <c r="BX214" s="155"/>
      <c r="BY214" s="17"/>
      <c r="BZ214" s="49"/>
    </row>
    <row r="215" spans="1:78" ht="46.5" x14ac:dyDescent="0.25">
      <c r="A215" s="26" t="s">
        <v>2117</v>
      </c>
      <c r="B215" s="26" t="s">
        <v>323</v>
      </c>
      <c r="C215" s="106" t="s">
        <v>219</v>
      </c>
      <c r="D215" s="28"/>
      <c r="E215" s="28"/>
      <c r="F215" s="29">
        <v>1650</v>
      </c>
      <c r="G215" s="30">
        <v>8</v>
      </c>
      <c r="H215" s="31" t="s">
        <v>6</v>
      </c>
      <c r="I215" s="59">
        <v>10</v>
      </c>
      <c r="J215" s="33">
        <v>7</v>
      </c>
      <c r="K215" s="59">
        <v>10</v>
      </c>
      <c r="L215" s="33">
        <v>6</v>
      </c>
      <c r="M215" s="59">
        <v>9</v>
      </c>
      <c r="N215" s="33">
        <v>4</v>
      </c>
      <c r="O215" s="29">
        <v>1.2000000000000099</v>
      </c>
      <c r="P215" s="37">
        <v>1.86666666666667</v>
      </c>
      <c r="Q215" s="35">
        <v>95.758524225733098</v>
      </c>
      <c r="R215" s="36">
        <v>1.57926211286657</v>
      </c>
      <c r="S215" s="37">
        <v>1</v>
      </c>
      <c r="T215" s="38">
        <v>1.75</v>
      </c>
      <c r="U215" s="29">
        <v>-5.8</v>
      </c>
      <c r="V215" s="60">
        <v>-4.4999999999999902</v>
      </c>
      <c r="W215" s="39"/>
      <c r="X215" s="62">
        <v>43</v>
      </c>
      <c r="Y215" s="29">
        <v>118</v>
      </c>
      <c r="Z215" s="87">
        <v>59</v>
      </c>
      <c r="AA215" s="26" t="s">
        <v>57</v>
      </c>
      <c r="AB215" s="41" t="s">
        <v>58</v>
      </c>
      <c r="AC215" s="42" t="str">
        <f>"i" &amp; IF(AND(S215&lt;=-1.5,NOT(ISBLANK(AQ215))),"Z","")</f>
        <v>i</v>
      </c>
      <c r="AD215" s="48" t="str">
        <f>IF(AND(ISNUMBER(BD215),VALUE(BD215)&gt;=3,VALUE(T215)&gt;=-0.5),IF(AND(VALUE(Q215)&gt;=94,VALUE(Q215)&lt;444), IF(VALUE(P215)&gt;=2,"***","**"),"*"),"")</f>
        <v/>
      </c>
      <c r="AE215" s="48" t="str">
        <f>IF(AND(BD215&gt;2,OR(ISNUMBER(SEARCH("P",AA215)),ISNUMBER(SEARCH("EP",AA215)),ISNUMBER(SEARCH("E",AA215)))),"WP@",IF(BD215&gt;2,"W@",IF(OR(ISNUMBER(SEARCH("P",AA215)),ISNUMBER(SEARCH("EP",AA215)),ISNUMBER(SEARCH("E",AA215))),"P@","@")))</f>
        <v>@</v>
      </c>
      <c r="AF215" s="45"/>
      <c r="AG215" s="46" t="str">
        <f>IF(OR(F215&lt;1401,F215&gt;=1600),IF(AND(OR(AB215="*",AB215="***",AB215="E*",AB215="E***"),P215&gt;=2,T215&gt;-2.1),IF(AND(ISNUMBER(BD215),VALUE(BD215)&gt;2),"**","*"),""),"")</f>
        <v/>
      </c>
      <c r="AH215" s="30">
        <v>8</v>
      </c>
      <c r="AI215" s="62">
        <v>43</v>
      </c>
      <c r="AJ215" s="48" t="str">
        <f>IF(AND(S215&gt;=2,T215&gt;=0),IF(AND(ISNUMBER(BD215),VALUE(BD215)&gt;=3),IF(LEN(AQ215)&gt;0,"***","**"),"*"),"")</f>
        <v/>
      </c>
      <c r="AK215" s="42" t="str">
        <f>IF(AND(S215&gt;=3,AND(OR(AND(I215&lt;=7,I215-K215&gt;=3),AND(K215&lt;=7,K215-M215&gt;=3)),N215&lt;=4)),6,IF(S215&gt;=3,"3T",IF(AND(OR(AND(I215&lt;=7,I215-K215&gt;=3),AND(K215&lt;=7,K215-M215&gt;=3)),N215&lt;=4),"3P","")))</f>
        <v/>
      </c>
      <c r="AL215" s="63" t="str">
        <f>IF(OR(K215-M215&gt;=5,T215&gt;4.9,AND(K215-M215&gt;=1,T215&gt;5)),IF(P215&lt;-3,"***",IF(P215&lt;0,"**","*")),"")</f>
        <v/>
      </c>
      <c r="AM215" s="62">
        <v>43</v>
      </c>
      <c r="AN215" s="49" t="str">
        <f>IF(AND(OR(M215=1,M215=2,M215=3,M215=4),Q215&gt;=97.5),"G",IF(OR(AND(N215&lt;=3,M215&lt;8,T215&gt;-1.6,Q215&gt;=95,Q215&lt;300),AND(OR(M215=1,M215=2,M215=3),Q215&lt;97.5)),"GR",""))</f>
        <v/>
      </c>
      <c r="AO215" s="29">
        <v>0</v>
      </c>
      <c r="AP215" s="28"/>
      <c r="AQ215" s="28"/>
      <c r="AR215" s="28"/>
      <c r="AS215" s="28"/>
      <c r="AT215" s="50" t="str">
        <f>IF(LEN(AN215)&gt;0,IF(AL215="**","$",IF(AL215="***",IF(LEN(AQ215)&gt;0,"$$$","$$"), "")), "")</f>
        <v/>
      </c>
      <c r="AU215" s="48" t="str">
        <f>CONCATENATE(IF(LEN(AN215)&gt;0,IF(AND(AD215="**",AB215="*"),IF(LEN(AQ215)&gt;0,"$$$","$$"),IF(AJ215="***","$$$",IF(AND(AJ215="**",AB215="*"),"$$",IF(AND(OR(AD215="**",AD215="***"),LEN(AQ215)&gt;0),"$$","")))),IF(AND(OR(AD215="**",AD215="***"),LEN(AQ215)&gt;0),"$$","")),IF(AND(T215&lt;2,AQ215="#"),"#",""))</f>
        <v/>
      </c>
      <c r="AV215" s="48" t="str">
        <f>IF(LEN(AN215)&gt;0,IF(AG215="**","$$",IF(AG215="***","$$$",IF(AD215="***",IF(OR(AB215="***",LEN(AQ215)&gt;0),"$$$",""),""))),"")</f>
        <v/>
      </c>
      <c r="AW215" s="26" t="s">
        <v>6</v>
      </c>
      <c r="AX215" s="74">
        <v>7.9</v>
      </c>
      <c r="AY215" s="65">
        <v>1141</v>
      </c>
      <c r="AZ215" s="24" t="s">
        <v>51</v>
      </c>
      <c r="BA215" s="29">
        <v>87.158524225733103</v>
      </c>
      <c r="BB215" s="53">
        <v>88.121190892399795</v>
      </c>
      <c r="BC215" s="54" t="s">
        <v>2127</v>
      </c>
      <c r="BD215" s="29">
        <v>1</v>
      </c>
      <c r="BE215" s="55"/>
      <c r="BF215" s="55"/>
      <c r="BG215" s="55"/>
      <c r="BH215" s="55"/>
      <c r="BI215" s="190" t="s">
        <v>2128</v>
      </c>
      <c r="BJ215" s="69" t="s">
        <v>1372</v>
      </c>
      <c r="BK215" s="68" t="s">
        <v>1858</v>
      </c>
      <c r="BL215" s="68" t="s">
        <v>1859</v>
      </c>
      <c r="BM215" s="68" t="s">
        <v>1860</v>
      </c>
      <c r="BN215" s="68" t="s">
        <v>266</v>
      </c>
      <c r="BO215" s="17"/>
      <c r="BP215" s="29">
        <v>118</v>
      </c>
      <c r="BQ215" s="29">
        <v>0</v>
      </c>
      <c r="BR215" s="56">
        <v>94.9</v>
      </c>
      <c r="BS215" s="76" t="s">
        <v>108</v>
      </c>
      <c r="BT215" s="26"/>
      <c r="BU215" s="26"/>
      <c r="BV215" s="49" t="str">
        <f>IF(AND(BD215&gt;2,OR(ISNUMBER(SEARCH("P",AA215)),ISNUMBER(SEARCH("EP",AA215)),ISNUMBER(SEARCH("E",AA215)))),"WP@",IF(BD215&gt;2,"W@",IF(OR(ISNUMBER(SEARCH("P",AA215)),ISNUMBER(SEARCH("EP",AA215)),ISNUMBER(SEARCH("E",AA215))),"P@","@")))</f>
        <v>@</v>
      </c>
      <c r="BW215" s="26"/>
      <c r="BX215" s="17"/>
      <c r="BY215" s="17"/>
      <c r="BZ215" s="49" t="str">
        <f>IF(AND(S215&gt;=3,AND(OR(AND(I215&lt;=7,I215-K215&gt;=3),AND(K215&lt;=7,K215-M215&gt;=3)),N215&lt;=4)),6,IF(S215&gt;=3,"3T",IF(AND(OR(AND(I215&lt;=7,I215-K215&gt;=3),AND(K215&lt;=7,K215-M215&gt;=3)),N215&lt;=4),"3P","")))</f>
        <v/>
      </c>
    </row>
    <row r="216" spans="1:78" ht="46.5" x14ac:dyDescent="0.25">
      <c r="A216" s="26" t="s">
        <v>2117</v>
      </c>
      <c r="B216" s="26" t="s">
        <v>359</v>
      </c>
      <c r="C216" s="27" t="s">
        <v>77</v>
      </c>
      <c r="D216" s="28"/>
      <c r="E216" s="28"/>
      <c r="F216" s="29">
        <v>1400</v>
      </c>
      <c r="G216" s="30">
        <v>9</v>
      </c>
      <c r="H216" s="31" t="s">
        <v>6</v>
      </c>
      <c r="I216" s="59">
        <v>7</v>
      </c>
      <c r="J216" s="33">
        <v>4</v>
      </c>
      <c r="K216" s="59">
        <v>6</v>
      </c>
      <c r="L216" s="33">
        <v>4</v>
      </c>
      <c r="M216" s="59">
        <v>8</v>
      </c>
      <c r="N216" s="33">
        <v>2</v>
      </c>
      <c r="O216" s="29">
        <v>-6.45</v>
      </c>
      <c r="P216" s="29">
        <v>-3.4750000000000099</v>
      </c>
      <c r="Q216" s="35">
        <v>91.423018286424906</v>
      </c>
      <c r="R216" s="35">
        <v>-2.4884908567875601</v>
      </c>
      <c r="S216" s="37">
        <v>1</v>
      </c>
      <c r="T216" s="38">
        <v>1.25</v>
      </c>
      <c r="U216" s="29">
        <v>3.15</v>
      </c>
      <c r="V216" s="29">
        <v>4.1499999999999897</v>
      </c>
      <c r="W216" s="39"/>
      <c r="X216" s="62">
        <v>41</v>
      </c>
      <c r="Y216" s="29">
        <v>116</v>
      </c>
      <c r="Z216" s="29">
        <v>17</v>
      </c>
      <c r="AA216" s="26" t="s">
        <v>192</v>
      </c>
      <c r="AB216" s="41" t="s">
        <v>65</v>
      </c>
      <c r="AC216" s="42" t="str">
        <f>"" &amp; IF(AND(S216&lt;=-1.5,NOT(ISBLANK(AQ216))),"Z","")</f>
        <v/>
      </c>
      <c r="AD216" s="48" t="str">
        <f>IF(AND(ISNUMBER(BD216),VALUE(BD216)&gt;=3,VALUE(T216)&gt;=-0.5),IF(AND(VALUE(Q216)&gt;=94,VALUE(Q216)&lt;444), IF(VALUE(P216)&gt;=2,"***","**"),"*"),"")</f>
        <v/>
      </c>
      <c r="AE216" s="48" t="str">
        <f>IF(AND(BD216&gt;2,OR(ISNUMBER(SEARCH("P",AA216)),ISNUMBER(SEARCH("EP",AA216)),ISNUMBER(SEARCH("E",AA216)))),"WP@",IF(BD216&gt;2,"W@",IF(OR(ISNUMBER(SEARCH("P",AA216)),ISNUMBER(SEARCH("EP",AA216)),ISNUMBER(SEARCH("E",AA216))),"P@","@")))</f>
        <v>@</v>
      </c>
      <c r="AF216" s="45"/>
      <c r="AG216" s="46" t="str">
        <f>IF(OR(F216&lt;1401,F216&gt;=1600),IF(AND(OR(AB216="*",AB216="***",AB216="E*",AB216="E***"),P216&gt;=2,T216&gt;-2.1),IF(AND(ISNUMBER(BD216),VALUE(BD216)&gt;2),"**","*"),""),"")</f>
        <v/>
      </c>
      <c r="AH216" s="30">
        <v>9</v>
      </c>
      <c r="AI216" s="62">
        <v>41</v>
      </c>
      <c r="AJ216" s="48" t="str">
        <f>IF(AND(S216&gt;=2,T216&gt;=0),IF(AND(ISNUMBER(BD216),VALUE(BD216)&gt;=3),IF(LEN(AQ216)&gt;0,"***","**"),"*"),"")</f>
        <v/>
      </c>
      <c r="AK216" s="42" t="str">
        <f>IF(AND(S216&gt;=3,AND(OR(AND(I216&lt;=7,I216-K216&gt;=3),AND(K216&lt;=7,K216-M216&gt;=3)),N216&lt;=4)),6,IF(S216&gt;=3,"3T",IF(AND(OR(AND(I216&lt;=7,I216-K216&gt;=3),AND(K216&lt;=7,K216-M216&gt;=3)),N216&lt;=4),"3P","")))</f>
        <v/>
      </c>
      <c r="AL216" s="63" t="str">
        <f>IF(OR(K216-M216&gt;=5,T216&gt;4.9,AND(K216-M216&gt;=1,T216&gt;5)),IF(P216&lt;-3,"***",IF(P216&lt;0,"**","*")),"")</f>
        <v/>
      </c>
      <c r="AM216" s="62">
        <v>41</v>
      </c>
      <c r="AN216" s="49" t="str">
        <f>IF(AND(OR(M216=1,M216=2,M216=3,M216=4),Q216&gt;=97.5),"G",IF(OR(AND(N216&lt;=3,M216&lt;8,T216&gt;-1.6,Q216&gt;=95,Q216&lt;300),AND(OR(M216=1,M216=2,M216=3),Q216&lt;97.5)),"GR",""))</f>
        <v/>
      </c>
      <c r="AO216" s="29">
        <v>2</v>
      </c>
      <c r="AP216" s="28"/>
      <c r="AQ216" s="28"/>
      <c r="AR216" s="28"/>
      <c r="AS216" s="28"/>
      <c r="AT216" s="50" t="str">
        <f>IF(LEN(AN216)&gt;0,IF(AL216="**","$",IF(AL216="***",IF(LEN(AQ216)&gt;0,"$$$","$$"), "")), "")</f>
        <v/>
      </c>
      <c r="AU216" s="48" t="str">
        <f>CONCATENATE(IF(LEN(AN216)&gt;0,IF(AND(AD216="**",AB216="*"),IF(LEN(AQ216)&gt;0,"$$$","$$"),IF(AJ216="***","$$$",IF(AND(AJ216="**",AB216="*"),"$$",IF(AND(OR(AD216="**",AD216="***"),LEN(AQ216)&gt;0),"$$","")))),IF(AND(OR(AD216="**",AD216="***"),LEN(AQ216)&gt;0),"$$","")),IF(AND(T216&lt;2,AQ216="#"),"#",""))</f>
        <v/>
      </c>
      <c r="AV216" s="48" t="str">
        <f>IF(LEN(AN216)&gt;0,IF(AG216="**","$$",IF(AG216="***","$$$",IF(AD216="***",IF(OR(AB216="***",LEN(AQ216)&gt;0),"$$$",""),""))),"")</f>
        <v/>
      </c>
      <c r="AW216" s="26" t="s">
        <v>6</v>
      </c>
      <c r="AX216" s="64">
        <v>32</v>
      </c>
      <c r="AY216" s="65">
        <v>1144</v>
      </c>
      <c r="AZ216" s="24" t="s">
        <v>51</v>
      </c>
      <c r="BA216" s="29">
        <v>83.5230182864249</v>
      </c>
      <c r="BB216" s="53">
        <v>84.589684953091506</v>
      </c>
      <c r="BC216" s="54" t="s">
        <v>2129</v>
      </c>
      <c r="BD216" s="29">
        <v>1</v>
      </c>
      <c r="BE216" s="55"/>
      <c r="BF216" s="55"/>
      <c r="BG216" s="55"/>
      <c r="BH216" s="55"/>
      <c r="BI216" s="188" t="s">
        <v>2130</v>
      </c>
      <c r="BJ216" s="68" t="s">
        <v>2131</v>
      </c>
      <c r="BK216" s="69" t="s">
        <v>105</v>
      </c>
      <c r="BL216" s="69" t="s">
        <v>1050</v>
      </c>
      <c r="BM216" s="68" t="s">
        <v>2132</v>
      </c>
      <c r="BN216" s="68" t="s">
        <v>487</v>
      </c>
      <c r="BO216" s="17"/>
      <c r="BP216" s="29">
        <v>116</v>
      </c>
      <c r="BQ216" s="29">
        <v>2</v>
      </c>
      <c r="BR216" s="56">
        <v>90.9</v>
      </c>
      <c r="BS216" s="76" t="s">
        <v>108</v>
      </c>
      <c r="BT216" s="26"/>
      <c r="BU216" s="26"/>
      <c r="BV216" s="49" t="str">
        <f>IF(AND(BD216&gt;2,OR(ISNUMBER(SEARCH("P",AA216)),ISNUMBER(SEARCH("EP",AA216)),ISNUMBER(SEARCH("E",AA216)))),"WP@",IF(BD216&gt;2,"W@",IF(OR(ISNUMBER(SEARCH("P",AA216)),ISNUMBER(SEARCH("EP",AA216)),ISNUMBER(SEARCH("E",AA216))),"P@","@")))</f>
        <v>@</v>
      </c>
      <c r="BW216" s="26"/>
      <c r="BX216" s="17"/>
      <c r="BY216" s="17"/>
      <c r="BZ216" s="49" t="str">
        <f>IF(AND(S216&gt;=3,AND(OR(AND(I216&lt;=7,I216-K216&gt;=3),AND(K216&lt;=7,K216-M216&gt;=3)),N216&lt;=4)),6,IF(S216&gt;=3,"3T",IF(AND(OR(AND(I216&lt;=7,I216-K216&gt;=3),AND(K216&lt;=7,K216-M216&gt;=3)),N216&lt;=4),"3P","")))</f>
        <v/>
      </c>
    </row>
    <row r="217" spans="1:78" ht="30" customHeight="1" x14ac:dyDescent="0.25">
      <c r="A217" s="175" t="s">
        <v>153</v>
      </c>
      <c r="B217" s="155"/>
      <c r="C217" s="155"/>
      <c r="D217" s="155"/>
      <c r="E217" s="155"/>
      <c r="F217" s="155"/>
      <c r="G217" s="155"/>
      <c r="H217" s="155"/>
      <c r="I217" s="155"/>
      <c r="J217" s="155"/>
      <c r="K217" s="155"/>
      <c r="L217" s="155"/>
      <c r="M217" s="155"/>
      <c r="N217" s="155"/>
      <c r="O217" s="155"/>
      <c r="P217" s="155"/>
      <c r="Q217" s="155"/>
      <c r="R217" s="155"/>
      <c r="S217" s="155"/>
      <c r="T217" s="155"/>
      <c r="U217" s="155"/>
      <c r="V217" s="155"/>
      <c r="W217" s="155"/>
      <c r="X217" s="155"/>
      <c r="Y217" s="155"/>
      <c r="Z217" s="155"/>
      <c r="AA217" s="155"/>
      <c r="AB217" s="155"/>
      <c r="AC217" s="155"/>
      <c r="AD217" s="155"/>
      <c r="AE217" s="155"/>
      <c r="AF217" s="155"/>
      <c r="AG217" s="155"/>
      <c r="AH217" s="155"/>
      <c r="AI217" s="155"/>
      <c r="AJ217" s="155"/>
      <c r="AK217" s="155"/>
      <c r="AL217" s="155"/>
      <c r="AM217" s="155"/>
      <c r="AN217" s="155"/>
      <c r="AO217" s="155"/>
      <c r="AP217" s="155"/>
      <c r="AQ217" s="155"/>
      <c r="AR217" s="155"/>
      <c r="AS217" s="155"/>
      <c r="AT217" s="155"/>
      <c r="AU217" s="155"/>
      <c r="AV217" s="155"/>
      <c r="AW217" s="155"/>
      <c r="AX217" s="155"/>
      <c r="AY217" s="155"/>
      <c r="AZ217" s="155"/>
      <c r="BA217" s="155"/>
      <c r="BB217" s="155"/>
      <c r="BC217" s="155"/>
      <c r="BD217" s="155"/>
      <c r="BE217" s="155"/>
      <c r="BF217" s="155"/>
      <c r="BG217" s="155"/>
      <c r="BH217" s="155"/>
      <c r="BI217" s="155"/>
      <c r="BJ217" s="155"/>
      <c r="BK217" s="155"/>
      <c r="BL217" s="155"/>
      <c r="BM217" s="155"/>
      <c r="BN217" s="155"/>
      <c r="BO217" s="155"/>
      <c r="BP217" s="155"/>
      <c r="BQ217" s="155"/>
      <c r="BR217" s="155"/>
      <c r="BS217" s="155"/>
      <c r="BT217" s="155"/>
      <c r="BU217" s="155"/>
      <c r="BV217" s="155"/>
      <c r="BW217" s="155"/>
      <c r="BX217" s="155"/>
      <c r="BY217" s="17"/>
      <c r="BZ217" s="49"/>
    </row>
    <row r="218" spans="1:78" ht="46.5" x14ac:dyDescent="0.25">
      <c r="A218" s="26" t="s">
        <v>2117</v>
      </c>
      <c r="B218" s="26" t="s">
        <v>1148</v>
      </c>
      <c r="C218" s="106" t="s">
        <v>2133</v>
      </c>
      <c r="D218" s="28"/>
      <c r="E218" s="28"/>
      <c r="F218" s="29">
        <v>1650</v>
      </c>
      <c r="G218" s="30">
        <v>3</v>
      </c>
      <c r="H218" s="31" t="s">
        <v>6</v>
      </c>
      <c r="I218" s="32">
        <v>5</v>
      </c>
      <c r="J218" s="33">
        <v>3</v>
      </c>
      <c r="K218" s="32">
        <v>1</v>
      </c>
      <c r="L218" s="33">
        <v>0</v>
      </c>
      <c r="M218" s="32">
        <v>2</v>
      </c>
      <c r="N218" s="33">
        <v>0</v>
      </c>
      <c r="O218" s="29">
        <v>-16.399999999999999</v>
      </c>
      <c r="P218" s="38">
        <v>0</v>
      </c>
      <c r="Q218" s="35">
        <v>444</v>
      </c>
      <c r="R218" s="35">
        <v>172</v>
      </c>
      <c r="S218" s="37">
        <v>3</v>
      </c>
      <c r="T218" s="61">
        <v>-0.3</v>
      </c>
      <c r="U218" s="29">
        <v>3.8999999999999901</v>
      </c>
      <c r="V218" s="38">
        <v>3.75</v>
      </c>
      <c r="W218" s="39"/>
      <c r="X218" s="40">
        <v>39</v>
      </c>
      <c r="Y218" s="72">
        <v>133</v>
      </c>
      <c r="Z218" s="29">
        <v>11</v>
      </c>
      <c r="AA218" s="26" t="s">
        <v>252</v>
      </c>
      <c r="AB218" s="41" t="s">
        <v>101</v>
      </c>
      <c r="AC218" s="42" t="str">
        <f>"" &amp; IF(AND(S218&lt;=-1.5,NOT(ISBLANK(AQ218))),"Z","")</f>
        <v/>
      </c>
      <c r="AD218" s="43" t="str">
        <f>IF(AND(ISNUMBER(BD218),VALUE(BD218)&gt;=3,VALUE(T218)&gt;=-0.5),IF(AND(VALUE(Q218)&gt;=94,VALUE(Q218)&lt;444), IF(VALUE(P218)&gt;=2,"***","**"),"*"),"")</f>
        <v/>
      </c>
      <c r="AE218" s="44"/>
      <c r="AF218" s="45"/>
      <c r="AG218" s="63" t="str">
        <f>IF(OR(F218&lt;1401,F218&gt;=1600),IF(AND(OR(AB218="*",AB218="***",AB218="E*",AB218="E***"),P218&gt;=2,T218&gt;-2.1),IF(AND(ISNUMBER(BD218),VALUE(BD218)&gt;2),"**","*"),""),"")</f>
        <v/>
      </c>
      <c r="AH218" s="30">
        <v>3</v>
      </c>
      <c r="AI218" s="47">
        <v>39</v>
      </c>
      <c r="AJ218" s="48" t="str">
        <f>IF(AND(S218&gt;=2,T218&gt;=0),IF(AND(ISNUMBER(BD218),VALUE(BD218)&gt;=3),IF(LEN(AQ218)&gt;0,"***","**"),"*"),"")</f>
        <v/>
      </c>
      <c r="AK218" s="42">
        <f>IF(AND(S218&gt;=3,AND(OR(AND(I218&lt;=7,I218-K218&gt;=3),AND(K218&lt;=7,K218-M218&gt;=3)),N218&lt;=4)),6,IF(S218&gt;=3,"3T",IF(AND(OR(AND(I218&lt;=7,I218-K218&gt;=3),AND(K218&lt;=7,K218-M218&gt;=3)),N218&lt;=4),"3P","")))</f>
        <v>6</v>
      </c>
      <c r="AL218" s="46" t="str">
        <f>IF(OR(K218-M218&gt;=5,T218&gt;4.9,AND(K218-M218&gt;=1,T218&gt;5)),IF(P218&lt;-3,"***",IF(P218&lt;0,"**","*")),"")</f>
        <v/>
      </c>
      <c r="AM218" s="40">
        <v>39</v>
      </c>
      <c r="AN218" s="137" t="str">
        <f>IF(AND(OR(M218=1,M218=2,M218=3,M218=4),Q218&gt;=97.5),"G",IF(OR(AND(N218&lt;=3,M218&lt;8,T218&gt;-1.6,Q218&gt;=95,Q218&lt;300),AND(OR(M218=1,M218=2,M218=3),Q218&lt;97.5)),"GR",""))</f>
        <v>G</v>
      </c>
      <c r="AO218" s="29">
        <v>2</v>
      </c>
      <c r="AP218" s="28"/>
      <c r="AQ218" s="28"/>
      <c r="AR218" s="28"/>
      <c r="AS218" s="28"/>
      <c r="AT218" s="50" t="str">
        <f>IF(LEN(AN218)&gt;0,IF(AL218="**","$",IF(AL218="***",IF(LEN(AQ218)&gt;0,"$$$","$$"), "")), "")</f>
        <v/>
      </c>
      <c r="AU218" s="48" t="str">
        <f>CONCATENATE(IF(LEN(AN218)&gt;0,IF(AND(AD218="**",AB218="*"),IF(LEN(AQ218)&gt;0,"$$$","$$"),IF(AJ218="***","$$$",IF(AND(AJ218="**",AB218="*"),"$$",IF(AND(OR(AD218="**",AD218="***"),LEN(AQ218)&gt;0),"$$","")))),IF(AND(OR(AD218="**",AD218="***"),LEN(AQ218)&gt;0),"$$","")),IF(AND(T218&lt;2,AQ218="#"),"#",""))</f>
        <v/>
      </c>
      <c r="AV218" s="48" t="str">
        <f>IF(LEN(AN218)&gt;0,IF(AG218="**","$$",IF(AG218="***","$$$",IF(AD218="***",IF(OR(AB218="***",LEN(AQ218)&gt;0),"$$$",""),""))),"")</f>
        <v/>
      </c>
      <c r="AW218" s="26" t="s">
        <v>6</v>
      </c>
      <c r="AX218" s="74">
        <v>4.4000000000000004</v>
      </c>
      <c r="AY218" s="52">
        <v>1132</v>
      </c>
      <c r="AZ218" s="24" t="s">
        <v>51</v>
      </c>
      <c r="BA218" s="29">
        <v>80.400000000000006</v>
      </c>
      <c r="BB218" s="136">
        <v>92.4</v>
      </c>
      <c r="BC218" s="54" t="s">
        <v>2134</v>
      </c>
      <c r="BD218" s="29">
        <v>2</v>
      </c>
      <c r="BE218" s="55"/>
      <c r="BF218" s="55"/>
      <c r="BG218" s="55"/>
      <c r="BH218" s="55"/>
      <c r="BI218" s="188" t="s">
        <v>2135</v>
      </c>
      <c r="BJ218" s="68" t="s">
        <v>506</v>
      </c>
      <c r="BK218" s="69" t="s">
        <v>2136</v>
      </c>
      <c r="BL218" s="69" t="s">
        <v>2137</v>
      </c>
      <c r="BM218" s="68" t="s">
        <v>2138</v>
      </c>
      <c r="BN218" s="68"/>
      <c r="BO218" s="17"/>
      <c r="BP218" s="29">
        <v>133</v>
      </c>
      <c r="BQ218" s="29">
        <v>2</v>
      </c>
      <c r="BR218" s="56">
        <v>80</v>
      </c>
      <c r="BS218" s="76" t="s">
        <v>2139</v>
      </c>
      <c r="BT218" s="26"/>
      <c r="BU218" s="26"/>
      <c r="BV218" s="26"/>
      <c r="BW218" s="26"/>
      <c r="BX218" s="17"/>
      <c r="BY218" s="17"/>
      <c r="BZ218" s="49">
        <f>IF(AND(S218&gt;=3,AND(OR(AND(I218&lt;=7,I218-K218&gt;=3),AND(K218&lt;=7,K218-M218&gt;=3)),N218&lt;=4)),6,IF(S218&gt;=3,"3T",IF(AND(OR(AND(I218&lt;=7,I218-K218&gt;=3),AND(K218&lt;=7,K218-M218&gt;=3)),N218&lt;=4),"3P","")))</f>
        <v>6</v>
      </c>
    </row>
    <row r="219" spans="1:78" ht="46.5" x14ac:dyDescent="0.25">
      <c r="A219" s="26" t="s">
        <v>2117</v>
      </c>
      <c r="B219" s="26" t="s">
        <v>658</v>
      </c>
      <c r="C219" s="106" t="s">
        <v>2140</v>
      </c>
      <c r="D219" s="28"/>
      <c r="E219" s="28"/>
      <c r="F219" s="29">
        <v>1650</v>
      </c>
      <c r="G219" s="30">
        <v>6</v>
      </c>
      <c r="H219" s="31" t="s">
        <v>6</v>
      </c>
      <c r="I219" s="32">
        <v>7</v>
      </c>
      <c r="J219" s="33">
        <v>5</v>
      </c>
      <c r="K219" s="32">
        <v>5</v>
      </c>
      <c r="L219" s="33">
        <v>3</v>
      </c>
      <c r="M219" s="32">
        <v>9</v>
      </c>
      <c r="N219" s="33">
        <v>5</v>
      </c>
      <c r="O219" s="29">
        <v>3.05</v>
      </c>
      <c r="P219" s="60">
        <v>-0.51250000000001406</v>
      </c>
      <c r="Q219" s="35">
        <v>91.033433057655799</v>
      </c>
      <c r="R219" s="35">
        <v>-0.68328347117208899</v>
      </c>
      <c r="S219" s="37">
        <v>2</v>
      </c>
      <c r="T219" s="61">
        <v>-2</v>
      </c>
      <c r="U219" s="29">
        <v>-1.30000000000001</v>
      </c>
      <c r="V219" s="60">
        <v>-2.9000000000000101</v>
      </c>
      <c r="W219" s="39" t="s">
        <v>79</v>
      </c>
      <c r="X219" s="62">
        <v>40</v>
      </c>
      <c r="Y219" s="29">
        <v>135</v>
      </c>
      <c r="Z219" s="29">
        <v>21</v>
      </c>
      <c r="AA219" s="26" t="s">
        <v>80</v>
      </c>
      <c r="AB219" s="41" t="s">
        <v>58</v>
      </c>
      <c r="AC219" s="42" t="str">
        <f>"i" &amp; IF(AND(S219&lt;=-1.5,NOT(ISBLANK(AQ219))),"Z","")</f>
        <v>i</v>
      </c>
      <c r="AD219" s="48" t="str">
        <f>IF(AND(ISNUMBER(BD219),VALUE(BD219)&gt;=3,VALUE(T219)&gt;=-0.5),IF(AND(VALUE(Q219)&gt;=94,VALUE(Q219)&lt;444), IF(VALUE(P219)&gt;=2,"***","**"),"*"),"")</f>
        <v/>
      </c>
      <c r="AE219" s="44"/>
      <c r="AF219" s="45"/>
      <c r="AG219" s="63" t="str">
        <f>IF(OR(F219&lt;1401,F219&gt;=1600),IF(AND(OR(AB219="*",AB219="***",AB219="E*",AB219="E***"),P219&gt;=2,T219&gt;-2.1),IF(AND(ISNUMBER(BD219),VALUE(BD219)&gt;2),"**","*"),""),"")</f>
        <v/>
      </c>
      <c r="AH219" s="30">
        <v>6</v>
      </c>
      <c r="AI219" s="62">
        <v>40</v>
      </c>
      <c r="AJ219" s="48" t="str">
        <f>IF(AND(S219&gt;=2,T219&gt;=0),IF(AND(ISNUMBER(BD219),VALUE(BD219)&gt;=3),IF(LEN(AQ219)&gt;0,"***","**"),"*"),"")</f>
        <v/>
      </c>
      <c r="AK219" s="42" t="str">
        <f>IF(AND(S219&gt;=3,AND(OR(AND(I219&lt;=7,I219-K219&gt;=3),AND(K219&lt;=7,K219-M219&gt;=3)),N219&lt;=4)),6,IF(S219&gt;=3,"3T",IF(AND(OR(AND(I219&lt;=7,I219-K219&gt;=3),AND(K219&lt;=7,K219-M219&gt;=3)),N219&lt;=4),"3P","")))</f>
        <v/>
      </c>
      <c r="AL219" s="63" t="str">
        <f>IF(OR(K219-M219&gt;=5,T219&gt;4.9,AND(K219-M219&gt;=1,T219&gt;5)),IF(P219&lt;-3,"***",IF(P219&lt;0,"**","*")),"")</f>
        <v/>
      </c>
      <c r="AM219" s="62">
        <v>40</v>
      </c>
      <c r="AN219" s="49" t="str">
        <f>IF(AND(OR(M219=1,M219=2,M219=3,M219=4),Q219&gt;=97.5),"G",IF(OR(AND(N219&lt;=3,M219&lt;8,T219&gt;-1.6,Q219&gt;=95,Q219&lt;300),AND(OR(M219=1,M219=2,M219=3),Q219&lt;97.5)),"GR",""))</f>
        <v/>
      </c>
      <c r="AO219" s="29">
        <v>0</v>
      </c>
      <c r="AP219" s="28"/>
      <c r="AQ219" s="28"/>
      <c r="AR219" s="28"/>
      <c r="AS219" s="28"/>
      <c r="AT219" s="50" t="str">
        <f>IF(LEN(AN219)&gt;0,IF(AL219="**","$",IF(AL219="***",IF(LEN(AQ219)&gt;0,"$$$","$$"), "")), "")</f>
        <v/>
      </c>
      <c r="AU219" s="48" t="str">
        <f>CONCATENATE(IF(LEN(AN219)&gt;0,IF(AND(AD219="**",AB219="*"),IF(LEN(AQ219)&gt;0,"$$$","$$"),IF(AJ219="***","$$$",IF(AND(AJ219="**",AB219="*"),"$$",IF(AND(OR(AD219="**",AD219="***"),LEN(AQ219)&gt;0),"$$","")))),IF(AND(OR(AD219="**",AD219="***"),LEN(AQ219)&gt;0),"$$","")),IF(AND(T219&lt;2,AQ219="#"),"#",""))</f>
        <v/>
      </c>
      <c r="AV219" s="48" t="str">
        <f>IF(LEN(AN219)&gt;0,IF(AG219="**","$$",IF(AG219="***","$$$",IF(AD219="***",IF(OR(AB219="***",LEN(AQ219)&gt;0),"$$$",""),""))),"")</f>
        <v/>
      </c>
      <c r="AW219" s="26" t="s">
        <v>6</v>
      </c>
      <c r="AX219" s="51">
        <v>4.4000000000000004</v>
      </c>
      <c r="AY219" s="65">
        <v>1156</v>
      </c>
      <c r="AZ219" s="24" t="s">
        <v>51</v>
      </c>
      <c r="BA219" s="29">
        <v>80.133433057655793</v>
      </c>
      <c r="BB219" s="53">
        <v>93.516766390989105</v>
      </c>
      <c r="BC219" s="54" t="s">
        <v>2141</v>
      </c>
      <c r="BD219" s="29">
        <v>1</v>
      </c>
      <c r="BE219" s="55"/>
      <c r="BF219" s="55"/>
      <c r="BG219" s="55"/>
      <c r="BH219" s="55"/>
      <c r="BI219" s="191" t="s">
        <v>2142</v>
      </c>
      <c r="BJ219" s="68" t="s">
        <v>2136</v>
      </c>
      <c r="BK219" s="68" t="s">
        <v>2109</v>
      </c>
      <c r="BL219" s="68" t="s">
        <v>1380</v>
      </c>
      <c r="BM219" s="68" t="s">
        <v>2143</v>
      </c>
      <c r="BN219" s="68" t="s">
        <v>2144</v>
      </c>
      <c r="BO219" s="17"/>
      <c r="BP219" s="29">
        <v>135</v>
      </c>
      <c r="BQ219" s="29">
        <v>0</v>
      </c>
      <c r="BR219" s="56">
        <v>97.85</v>
      </c>
      <c r="BS219" s="57" t="s">
        <v>75</v>
      </c>
      <c r="BT219" s="26"/>
      <c r="BU219" s="26"/>
      <c r="BV219" s="26"/>
      <c r="BW219" s="26" t="s">
        <v>79</v>
      </c>
      <c r="BX219" s="17"/>
      <c r="BY219" s="17"/>
      <c r="BZ219" s="49" t="str">
        <f>IF(AND(S219&gt;=3,AND(OR(AND(I219&lt;=7,I219-K219&gt;=3),AND(K219&lt;=7,K219-M219&gt;=3)),N219&lt;=4)),6,IF(S219&gt;=3,"3T",IF(AND(OR(AND(I219&lt;=7,I219-K219&gt;=3),AND(K219&lt;=7,K219-M219&gt;=3)),N219&lt;=4),"3P","")))</f>
        <v/>
      </c>
    </row>
    <row r="220" spans="1:78" ht="15.95" customHeight="1" x14ac:dyDescent="0.25">
      <c r="A220" s="162"/>
      <c r="B220" s="155"/>
      <c r="C220" s="155"/>
      <c r="D220" s="155"/>
      <c r="E220" s="155"/>
      <c r="F220" s="155"/>
      <c r="G220" s="155"/>
      <c r="H220" s="155"/>
      <c r="I220" s="155"/>
      <c r="J220" s="155"/>
      <c r="K220" s="155"/>
      <c r="L220" s="155"/>
      <c r="M220" s="155"/>
      <c r="N220" s="155"/>
      <c r="O220" s="155"/>
      <c r="P220" s="155"/>
      <c r="Q220" s="155"/>
      <c r="R220" s="155"/>
      <c r="S220" s="155"/>
      <c r="T220" s="155"/>
      <c r="U220" s="155"/>
      <c r="V220" s="155"/>
      <c r="W220" s="155"/>
      <c r="X220" s="155"/>
      <c r="Y220" s="155"/>
      <c r="Z220" s="155"/>
      <c r="AA220" s="155"/>
      <c r="AB220" s="155"/>
      <c r="AC220" s="155"/>
      <c r="AD220" s="155"/>
      <c r="AE220" s="155"/>
      <c r="AF220" s="155"/>
      <c r="AG220" s="155"/>
      <c r="AH220" s="155"/>
      <c r="AI220" s="155"/>
      <c r="AJ220" s="155"/>
      <c r="AK220" s="155"/>
      <c r="AL220" s="155"/>
      <c r="AM220" s="155"/>
      <c r="AN220" s="155"/>
      <c r="AO220" s="155"/>
      <c r="AP220" s="155"/>
      <c r="AQ220" s="155"/>
      <c r="AR220" s="155"/>
      <c r="AS220" s="155"/>
      <c r="AT220" s="155"/>
      <c r="AU220" s="155"/>
      <c r="AV220" s="155"/>
      <c r="AW220" s="155"/>
      <c r="AX220" s="155"/>
      <c r="AY220" s="155"/>
      <c r="AZ220" s="155"/>
      <c r="BA220" s="155"/>
      <c r="BB220" s="155"/>
      <c r="BC220" s="155"/>
      <c r="BD220" s="155"/>
      <c r="BE220" s="155"/>
      <c r="BF220" s="155"/>
      <c r="BG220" s="155"/>
      <c r="BH220" s="155"/>
      <c r="BI220" s="155"/>
      <c r="BJ220" s="155"/>
      <c r="BK220" s="155"/>
      <c r="BL220" s="155"/>
      <c r="BM220" s="155"/>
      <c r="BN220" s="155"/>
      <c r="BO220" s="155"/>
      <c r="BP220" s="155"/>
      <c r="BQ220" s="155"/>
      <c r="BR220" s="155"/>
      <c r="BS220" s="155"/>
      <c r="BT220" s="155"/>
      <c r="BU220" s="155"/>
      <c r="BV220" s="155"/>
      <c r="BW220" s="155"/>
      <c r="BX220" s="155"/>
      <c r="BY220" s="17"/>
      <c r="BZ220" s="49"/>
    </row>
    <row r="221" spans="1:78" ht="46.5" x14ac:dyDescent="0.25">
      <c r="A221" s="26" t="s">
        <v>2117</v>
      </c>
      <c r="B221" s="26" t="s">
        <v>490</v>
      </c>
      <c r="C221" s="106" t="s">
        <v>2133</v>
      </c>
      <c r="D221" s="28"/>
      <c r="E221" s="28"/>
      <c r="F221" s="29">
        <v>1650</v>
      </c>
      <c r="G221" s="30">
        <v>4</v>
      </c>
      <c r="H221" s="31" t="s">
        <v>6</v>
      </c>
      <c r="I221" s="32">
        <v>10</v>
      </c>
      <c r="J221" s="33">
        <v>8</v>
      </c>
      <c r="K221" s="32">
        <v>11</v>
      </c>
      <c r="L221" s="33">
        <v>6</v>
      </c>
      <c r="M221" s="32">
        <v>3</v>
      </c>
      <c r="N221" s="33">
        <v>4</v>
      </c>
      <c r="O221" s="29">
        <v>2.2999999999999998</v>
      </c>
      <c r="P221" s="29">
        <v>-0.57000000000003603</v>
      </c>
      <c r="Q221" s="35">
        <v>94.378305571946697</v>
      </c>
      <c r="R221" s="35">
        <v>-1.08472140266258E-2</v>
      </c>
      <c r="S221" s="37">
        <v>1</v>
      </c>
      <c r="T221" s="38">
        <v>2.75</v>
      </c>
      <c r="U221" s="29">
        <v>-1.05</v>
      </c>
      <c r="V221" s="29">
        <v>1.1499999999999799</v>
      </c>
      <c r="W221" s="39" t="s">
        <v>79</v>
      </c>
      <c r="X221" s="40">
        <v>40</v>
      </c>
      <c r="Y221" s="72">
        <v>135</v>
      </c>
      <c r="Z221" s="87">
        <v>35</v>
      </c>
      <c r="AA221" s="26" t="s">
        <v>57</v>
      </c>
      <c r="AB221" s="41" t="s">
        <v>58</v>
      </c>
      <c r="AC221" s="42" t="str">
        <f>"i" &amp; IF(AND(S221&lt;=-1.5,NOT(ISBLANK(AQ221))),"Z","")</f>
        <v>i</v>
      </c>
      <c r="AD221" s="43" t="str">
        <f>IF(AND(ISNUMBER(BD221),VALUE(BD221)&gt;=3,VALUE(T221)&gt;=-0.5),IF(AND(VALUE(Q221)&gt;=94,VALUE(Q221)&lt;444), IF(VALUE(P221)&gt;=2,"***","**"),"*"),"")</f>
        <v/>
      </c>
      <c r="AE221" s="48" t="str">
        <f>IF(AND(BD221&gt;2,OR(ISNUMBER(SEARCH("P",AA221)),ISNUMBER(SEARCH("EP",AA221)),ISNUMBER(SEARCH("E",AA221)))),"WP@",IF(BD221&gt;2,"W@",IF(OR(ISNUMBER(SEARCH("P",AA221)),ISNUMBER(SEARCH("EP",AA221)),ISNUMBER(SEARCH("E",AA221))),"P@","@")))</f>
        <v>@</v>
      </c>
      <c r="AF221" s="45" t="s">
        <v>233</v>
      </c>
      <c r="AG221" s="46" t="str">
        <f>IF(OR(F221&lt;1401,F221&gt;=1600),IF(AND(OR(AB221="*",AB221="***",AB221="E*",AB221="E***"),P221&gt;=2,T221&gt;-2.1),IF(AND(ISNUMBER(BD221),VALUE(BD221)&gt;2),"**","*"),""),"")</f>
        <v/>
      </c>
      <c r="AH221" s="30">
        <v>4</v>
      </c>
      <c r="AI221" s="47">
        <v>40</v>
      </c>
      <c r="AJ221" s="48" t="str">
        <f>IF(AND(S221&gt;=2,T221&gt;=0),IF(AND(ISNUMBER(BD221),VALUE(BD221)&gt;=3),IF(LEN(AQ221)&gt;0,"***","**"),"*"),"")</f>
        <v/>
      </c>
      <c r="AK221" s="42" t="str">
        <f>IF(AND(S221&gt;=3,AND(OR(AND(I221&lt;=7,I221-K221&gt;=3),AND(K221&lt;=7,K221-M221&gt;=3)),N221&lt;=4)),6,IF(S221&gt;=3,"3T",IF(AND(OR(AND(I221&lt;=7,I221-K221&gt;=3),AND(K221&lt;=7,K221-M221&gt;=3)),N221&lt;=4),"3P","")))</f>
        <v/>
      </c>
      <c r="AL221" s="46" t="str">
        <f>IF(OR(K221-M221&gt;=5,T221&gt;4.9,AND(K221-M221&gt;=1,T221&gt;5)),IF(P221&lt;-3,"***",IF(P221&lt;0,"**","*")),"")</f>
        <v>**</v>
      </c>
      <c r="AM221" s="40">
        <v>40</v>
      </c>
      <c r="AN221" s="137" t="str">
        <f>CONCATENATE(IF(AND(OR(M221=1,M221=2,M221=3,M221=4),Q221&gt;=97.5),"G",IF(OR(AND(N221&lt;=3,M221&lt;8,T221&gt;-1.6,Q221&gt;=95,Q221&lt;300),AND(OR(M221=1,M221=2,M221=3),Q221&lt;97.5)),"GR","")),"*")</f>
        <v>GR*</v>
      </c>
      <c r="AO221" s="29">
        <v>0</v>
      </c>
      <c r="AP221" s="28"/>
      <c r="AQ221" s="28"/>
      <c r="AR221" s="28"/>
      <c r="AS221" s="28" t="s">
        <v>66</v>
      </c>
      <c r="AT221" s="50" t="str">
        <f>IF(LEN(AN221)&gt;0,IF(AL221="**","$",IF(AL221="***",IF(LEN(AQ221)&gt;0,"$$$","$$"), "")), "")</f>
        <v>$</v>
      </c>
      <c r="AU221" s="48" t="str">
        <f>CONCATENATE(IF(LEN(AN221)&gt;0,IF(AND(AD221="**",AB221="*"),IF(LEN(AQ221)&gt;0,"$$$","$$"),IF(AJ221="***","$$$",IF(AND(AJ221="**",AB221="*"),"$$",IF(AND(OR(AD221="**",AD221="***"),LEN(AQ221)&gt;0),"$$","")))),IF(AND(OR(AD221="**",AD221="***"),LEN(AQ221)&gt;0),"$$","")),IF(AND(T221&lt;2,AQ221="#"),"#",""))</f>
        <v/>
      </c>
      <c r="AV221" s="48" t="str">
        <f>IF(LEN(AN221)&gt;0,IF(AG221="**","$$",IF(AG221="***","$$$",IF(AD221="***",IF(OR(AB221="***",LEN(AQ221)&gt;0),"$$$",""),""))),"")</f>
        <v/>
      </c>
      <c r="AW221" s="26" t="s">
        <v>6</v>
      </c>
      <c r="AX221" s="51">
        <v>4.9000000000000004</v>
      </c>
      <c r="AY221" s="52">
        <v>1157</v>
      </c>
      <c r="AZ221" s="24" t="s">
        <v>51</v>
      </c>
      <c r="BA221" s="29">
        <v>83.978305571946706</v>
      </c>
      <c r="BB221" s="136">
        <v>97.455638905280097</v>
      </c>
      <c r="BC221" s="54" t="s">
        <v>2145</v>
      </c>
      <c r="BD221" s="29">
        <v>1</v>
      </c>
      <c r="BE221" s="100">
        <v>16.6666666666667</v>
      </c>
      <c r="BF221" s="101">
        <v>61.1111111111111</v>
      </c>
      <c r="BG221" s="102">
        <v>18</v>
      </c>
      <c r="BH221" s="102">
        <v>18</v>
      </c>
      <c r="BI221" s="188" t="s">
        <v>2146</v>
      </c>
      <c r="BJ221" s="69" t="s">
        <v>1213</v>
      </c>
      <c r="BK221" s="68" t="s">
        <v>106</v>
      </c>
      <c r="BL221" s="69" t="s">
        <v>2102</v>
      </c>
      <c r="BM221" s="68" t="s">
        <v>2147</v>
      </c>
      <c r="BN221" s="68"/>
      <c r="BO221" s="17"/>
      <c r="BP221" s="29">
        <v>135</v>
      </c>
      <c r="BQ221" s="29">
        <v>0</v>
      </c>
      <c r="BR221" s="56">
        <v>95.3</v>
      </c>
      <c r="BS221" s="57" t="s">
        <v>61</v>
      </c>
      <c r="BT221" s="26"/>
      <c r="BU221" s="26"/>
      <c r="BV221" s="49" t="str">
        <f>IF(AND(BD221&gt;2,OR(ISNUMBER(SEARCH("P",AA221)),ISNUMBER(SEARCH("EP",AA221)),ISNUMBER(SEARCH("E",AA221)))),"WP@",IF(BD221&gt;2,"W@",IF(OR(ISNUMBER(SEARCH("P",AA221)),ISNUMBER(SEARCH("EP",AA221)),ISNUMBER(SEARCH("E",AA221))),"P@","@")))</f>
        <v>@</v>
      </c>
      <c r="BW221" s="26" t="s">
        <v>79</v>
      </c>
      <c r="BX221" s="17"/>
      <c r="BY221" s="17"/>
      <c r="BZ221" s="49" t="str">
        <f>IF(AND(S221&gt;=3,AND(OR(AND(I221&lt;=7,I221-K221&gt;=3),AND(K221&lt;=7,K221-M221&gt;=3)),N221&lt;=4)),6,IF(S221&gt;=3,"3T",IF(AND(OR(AND(I221&lt;=7,I221-K221&gt;=3),AND(K221&lt;=7,K221-M221&gt;=3)),N221&lt;=4),"3P","")))</f>
        <v/>
      </c>
    </row>
    <row r="222" spans="1:78" ht="46.5" x14ac:dyDescent="0.25">
      <c r="A222" s="26" t="s">
        <v>2117</v>
      </c>
      <c r="B222" s="26" t="s">
        <v>187</v>
      </c>
      <c r="C222" s="27" t="s">
        <v>1205</v>
      </c>
      <c r="D222" s="28"/>
      <c r="E222" s="28"/>
      <c r="F222" s="58">
        <v>1600</v>
      </c>
      <c r="G222" s="30">
        <v>3</v>
      </c>
      <c r="H222" s="31" t="s">
        <v>6</v>
      </c>
      <c r="I222" s="32">
        <v>11</v>
      </c>
      <c r="J222" s="33">
        <v>7</v>
      </c>
      <c r="K222" s="32">
        <v>10</v>
      </c>
      <c r="L222" s="33">
        <v>4</v>
      </c>
      <c r="M222" s="32">
        <v>7</v>
      </c>
      <c r="N222" s="33">
        <v>4</v>
      </c>
      <c r="O222" s="29">
        <v>2.5</v>
      </c>
      <c r="P222" s="60">
        <v>0</v>
      </c>
      <c r="Q222" s="35">
        <v>444</v>
      </c>
      <c r="R222" s="35">
        <v>172</v>
      </c>
      <c r="S222" s="37">
        <v>2</v>
      </c>
      <c r="T222" s="38">
        <v>0</v>
      </c>
      <c r="U222" s="29">
        <v>-0.60000000000000497</v>
      </c>
      <c r="V222" s="60">
        <v>-0.64999999999999503</v>
      </c>
      <c r="W222" s="39" t="s">
        <v>79</v>
      </c>
      <c r="X222" s="62">
        <v>39</v>
      </c>
      <c r="Y222" s="29">
        <v>134</v>
      </c>
      <c r="Z222" s="29">
        <v>18</v>
      </c>
      <c r="AA222" s="26" t="s">
        <v>57</v>
      </c>
      <c r="AB222" s="41" t="s">
        <v>58</v>
      </c>
      <c r="AC222" s="42" t="str">
        <f>"" &amp; IF(AND(S222&lt;=-1.5,NOT(ISBLANK(AQ222))),"Z","")</f>
        <v/>
      </c>
      <c r="AD222" s="48" t="str">
        <f>IF(AND(ISNUMBER(BD222),VALUE(BD222)&gt;=3,VALUE(T222)&gt;=-0.5),IF(AND(VALUE(Q222)&gt;=94,VALUE(Q222)&lt;444), IF(VALUE(P222)&gt;=2,"***","**"),"*"),"")</f>
        <v/>
      </c>
      <c r="AE222" s="48" t="str">
        <f>IF(AND(BD222&gt;2,OR(ISNUMBER(SEARCH("P",AA222)),ISNUMBER(SEARCH("EP",AA222)),ISNUMBER(SEARCH("E",AA222)))),"WP@",IF(BD222&gt;2,"W@",IF(OR(ISNUMBER(SEARCH("P",AA222)),ISNUMBER(SEARCH("EP",AA222)),ISNUMBER(SEARCH("E",AA222))),"P@","@")))</f>
        <v>@</v>
      </c>
      <c r="AF222" s="45"/>
      <c r="AG222" s="46" t="str">
        <f>IF(OR(F222&lt;1401,F222&gt;=1600),IF(AND(OR(AB222="*",AB222="***",AB222="E*",AB222="E***"),P222&gt;=2,T222&gt;-2.1),IF(AND(ISNUMBER(BD222),VALUE(BD222)&gt;2),"**","*"),""),"")</f>
        <v/>
      </c>
      <c r="AH222" s="30">
        <v>3</v>
      </c>
      <c r="AI222" s="62">
        <v>39</v>
      </c>
      <c r="AJ222" s="48" t="str">
        <f>IF(AND(S222&gt;=2,T222&gt;=0),IF(AND(ISNUMBER(BD222),VALUE(BD222)&gt;=3),IF(LEN(AQ222)&gt;0,"***","**"),"*"),"")</f>
        <v>*</v>
      </c>
      <c r="AK222" s="42" t="str">
        <f>IF(AND(S222&gt;=3,AND(OR(AND(I222&lt;=7,I222-K222&gt;=3),AND(K222&lt;=7,K222-M222&gt;=3)),N222&lt;=4)),6,IF(S222&gt;=3,"3T",IF(AND(OR(AND(I222&lt;=7,I222-K222&gt;=3),AND(K222&lt;=7,K222-M222&gt;=3)),N222&lt;=4),"3P","")))</f>
        <v/>
      </c>
      <c r="AL222" s="63" t="str">
        <f>IF(OR(K222-M222&gt;=5,T222&gt;4.9,AND(K222-M222&gt;=1,T222&gt;5)),IF(P222&lt;-3,"***",IF(P222&lt;0,"**","*")),"")</f>
        <v/>
      </c>
      <c r="AM222" s="62">
        <v>39</v>
      </c>
      <c r="AN222" s="49" t="str">
        <f>IF(AND(OR(M222=1,M222=2,M222=3,M222=4),Q222&gt;=97.5),"G",IF(OR(AND(N222&lt;=3,M222&lt;8,T222&gt;-1.6,Q222&gt;=95,Q222&lt;300),AND(OR(M222=1,M222=2,M222=3),Q222&lt;97.5)),"GR",""))</f>
        <v/>
      </c>
      <c r="AO222" s="29">
        <v>0</v>
      </c>
      <c r="AP222" s="28"/>
      <c r="AQ222" s="28"/>
      <c r="AR222" s="28"/>
      <c r="AS222" s="28" t="s">
        <v>66</v>
      </c>
      <c r="AT222" s="50" t="str">
        <f>IF(LEN(AN222)&gt;0,IF(AL222="**","$",IF(AL222="***",IF(LEN(AQ222)&gt;0,"$$$","$$"), "")), "")</f>
        <v/>
      </c>
      <c r="AU222" s="48" t="str">
        <f>CONCATENATE(IF(LEN(AN222)&gt;0,IF(AND(AD222="**",AB222="*"),IF(LEN(AQ222)&gt;0,"$$$","$$"),IF(AJ222="***","$$$",IF(AND(AJ222="**",AB222="*"),"$$",IF(AND(OR(AD222="**",AD222="***"),LEN(AQ222)&gt;0),"$$","")))),IF(AND(OR(AD222="**",AD222="***"),LEN(AQ222)&gt;0),"$$","")),IF(AND(T222&lt;2,AQ222="#"),"#",""))</f>
        <v/>
      </c>
      <c r="AV222" s="48" t="str">
        <f>IF(LEN(AN222)&gt;0,IF(AG222="**","$$",IF(AG222="***","$$$",IF(AD222="***",IF(OR(AB222="***",LEN(AQ222)&gt;0),"$$$",""),""))),"")</f>
        <v/>
      </c>
      <c r="AW222" s="26" t="s">
        <v>6</v>
      </c>
      <c r="AX222" s="64">
        <v>10</v>
      </c>
      <c r="AY222" s="65">
        <v>1167</v>
      </c>
      <c r="AZ222" s="24" t="s">
        <v>51</v>
      </c>
      <c r="BA222" s="29">
        <v>73</v>
      </c>
      <c r="BB222" s="66">
        <v>84.6666666666667</v>
      </c>
      <c r="BC222" s="54" t="s">
        <v>2148</v>
      </c>
      <c r="BD222" s="29">
        <v>1</v>
      </c>
      <c r="BE222" s="55"/>
      <c r="BF222" s="55"/>
      <c r="BG222" s="55"/>
      <c r="BH222" s="55"/>
      <c r="BI222" s="190" t="s">
        <v>1375</v>
      </c>
      <c r="BJ222" s="68" t="s">
        <v>1376</v>
      </c>
      <c r="BK222" s="68" t="s">
        <v>1377</v>
      </c>
      <c r="BL222" s="68" t="s">
        <v>1378</v>
      </c>
      <c r="BM222" s="68" t="s">
        <v>1379</v>
      </c>
      <c r="BN222" s="68" t="s">
        <v>1380</v>
      </c>
      <c r="BO222" s="17"/>
      <c r="BP222" s="29">
        <v>134</v>
      </c>
      <c r="BQ222" s="29">
        <v>0</v>
      </c>
      <c r="BR222" s="56">
        <v>96.9</v>
      </c>
      <c r="BS222" s="76" t="s">
        <v>126</v>
      </c>
      <c r="BT222" s="26"/>
      <c r="BU222" s="26"/>
      <c r="BV222" s="49" t="str">
        <f>IF(AND(BD222&gt;2,OR(ISNUMBER(SEARCH("P",AA222)),ISNUMBER(SEARCH("EP",AA222)),ISNUMBER(SEARCH("E",AA222)))),"WP@",IF(BD222&gt;2,"W@",IF(OR(ISNUMBER(SEARCH("P",AA222)),ISNUMBER(SEARCH("EP",AA222)),ISNUMBER(SEARCH("E",AA222))),"P@","@")))</f>
        <v>@</v>
      </c>
      <c r="BW222" s="26" t="s">
        <v>79</v>
      </c>
      <c r="BX222" s="17"/>
      <c r="BY222" s="17"/>
      <c r="BZ222" s="49" t="str">
        <f>IF(AND(S222&gt;=3,AND(OR(AND(I222&lt;=7,I222-K222&gt;=3),AND(K222&lt;=7,K222-M222&gt;=3)),N222&lt;=4)),6,IF(S222&gt;=3,"3T",IF(AND(OR(AND(I222&lt;=7,I222-K222&gt;=3),AND(K222&lt;=7,K222-M222&gt;=3)),N222&lt;=4),"3P","")))</f>
        <v/>
      </c>
    </row>
    <row r="223" spans="1:78" ht="46.5" x14ac:dyDescent="0.25">
      <c r="A223" s="26" t="s">
        <v>2117</v>
      </c>
      <c r="B223" s="112" t="s">
        <v>268</v>
      </c>
      <c r="C223" s="106" t="s">
        <v>2149</v>
      </c>
      <c r="D223" s="28"/>
      <c r="E223" s="28"/>
      <c r="F223" s="29">
        <v>1800</v>
      </c>
      <c r="G223" s="30">
        <v>9</v>
      </c>
      <c r="H223" s="31" t="s">
        <v>6</v>
      </c>
      <c r="I223" s="70">
        <v>3</v>
      </c>
      <c r="J223" s="71">
        <v>2</v>
      </c>
      <c r="K223" s="59">
        <v>3</v>
      </c>
      <c r="L223" s="33">
        <v>2</v>
      </c>
      <c r="M223" s="59">
        <v>1</v>
      </c>
      <c r="N223" s="33">
        <v>0</v>
      </c>
      <c r="O223" s="29">
        <v>7.8999999999999897</v>
      </c>
      <c r="P223" s="29">
        <v>-0.424999999999987</v>
      </c>
      <c r="Q223" s="35">
        <v>98.704319089849804</v>
      </c>
      <c r="R223" s="35">
        <v>-0.64784045507508403</v>
      </c>
      <c r="S223" s="37">
        <v>0</v>
      </c>
      <c r="T223" s="38">
        <v>1.75</v>
      </c>
      <c r="U223" s="29">
        <v>-0.70000000000000295</v>
      </c>
      <c r="V223" s="29">
        <v>0.69999999999998497</v>
      </c>
      <c r="W223" s="39"/>
      <c r="X223" s="40">
        <v>37</v>
      </c>
      <c r="Y223" s="72">
        <v>132</v>
      </c>
      <c r="Z223" s="29">
        <v>24</v>
      </c>
      <c r="AA223" s="85" t="s">
        <v>252</v>
      </c>
      <c r="AB223" s="41" t="s">
        <v>101</v>
      </c>
      <c r="AC223" s="42" t="str">
        <f>"i" &amp; IF(AND(S223&lt;=-1.5,NOT(ISBLANK(AQ223))),"Z","")</f>
        <v>i</v>
      </c>
      <c r="AD223" s="43" t="str">
        <f>IF(AND(ISNUMBER(BD223),VALUE(BD223)&gt;=3,VALUE(T223)&gt;=-0.5),IF(AND(VALUE(Q223)&gt;=94,VALUE(Q223)&lt;444), IF(VALUE(P223)&gt;=2,"***","**"),"*"),"")</f>
        <v/>
      </c>
      <c r="AE223" s="48" t="str">
        <f>IF(AND(BD223&gt;2,OR(ISNUMBER(SEARCH("P",AA223)),ISNUMBER(SEARCH("EP",AA223)),ISNUMBER(SEARCH("E",AA223)))),"WP@",IF(BD223&gt;2,"W@",IF(OR(ISNUMBER(SEARCH("P",AA223)),ISNUMBER(SEARCH("EP",AA223)),ISNUMBER(SEARCH("E",AA223))),"P@","@")))</f>
        <v>P@</v>
      </c>
      <c r="AF223" s="45" t="s">
        <v>233</v>
      </c>
      <c r="AG223" s="46" t="str">
        <f>IF(OR(F223&lt;1401,F223&gt;=1600),IF(AND(OR(AB223="*",AB223="***",AB223="E*",AB223="E***"),P223&gt;=2,T223&gt;-2.1),IF(AND(ISNUMBER(BD223),VALUE(BD223)&gt;2),"**","*"),""),"")</f>
        <v/>
      </c>
      <c r="AH223" s="30">
        <v>9</v>
      </c>
      <c r="AI223" s="47">
        <v>37</v>
      </c>
      <c r="AJ223" s="48" t="str">
        <f>IF(AND(S223&gt;=2,T223&gt;=0),IF(AND(ISNUMBER(BD223),VALUE(BD223)&gt;=3),IF(LEN(AQ223)&gt;0,"***","**"),"*"),"")</f>
        <v/>
      </c>
      <c r="AK223" s="42" t="str">
        <f>IF(AND(S223&gt;=3,AND(OR(AND(I223&lt;=7,I223-K223&gt;=3),AND(K223&lt;=7,K223-M223&gt;=3)),N223&lt;=4)),6,IF(S223&gt;=3,"3T",IF(AND(OR(AND(I223&lt;=7,I223-K223&gt;=3),AND(K223&lt;=7,K223-M223&gt;=3)),N223&lt;=4),"3P","")))</f>
        <v/>
      </c>
      <c r="AL223" s="46" t="str">
        <f>IF(OR(K223-M223&gt;=5,T223&gt;4.9,AND(K223-M223&gt;=1,T223&gt;5)),IF(P223&lt;-3,"***",IF(P223&lt;0,"**","*")),"")</f>
        <v/>
      </c>
      <c r="AM223" s="40">
        <v>37</v>
      </c>
      <c r="AN223" s="81" t="str">
        <f>IF(AND(OR(M223=1,M223=2,M223=3,M223=4),Q223&gt;=97.5),"G",IF(OR(AND(N223&lt;=3,M223&lt;8,T223&gt;-1.6,Q223&gt;=95,Q223&lt;300),AND(OR(M223=1,M223=2,M223=3),Q223&lt;97.5)),"GR",""))</f>
        <v>G</v>
      </c>
      <c r="AO223" s="29">
        <v>-1</v>
      </c>
      <c r="AP223" s="28"/>
      <c r="AQ223" s="28"/>
      <c r="AR223" s="28"/>
      <c r="AS223" s="28"/>
      <c r="AT223" s="50" t="str">
        <f>IF(LEN(AN223)&gt;0,IF(AL223="**","$",IF(AL223="***",IF(LEN(AQ223)&gt;0,"$$$","$$"), "")), "")</f>
        <v/>
      </c>
      <c r="AU223" s="48" t="str">
        <f>CONCATENATE(IF(LEN(AN223)&gt;0,IF(AND(AD223="**",AB223="*"),IF(LEN(AQ223)&gt;0,"$$$","$$"),IF(AJ223="***","$$$",IF(AND(AJ223="**",AB223="*"),"$$",IF(AND(OR(AD223="**",AD223="***"),LEN(AQ223)&gt;0),"$$","")))),IF(AND(OR(AD223="**",AD223="***"),LEN(AQ223)&gt;0),"$$","")),IF(AND(T223&lt;2,AQ223="#"),"#",""))</f>
        <v/>
      </c>
      <c r="AV223" s="48" t="str">
        <f>IF(LEN(AN223)&gt;0,IF(AG223="**","$$",IF(AG223="***","$$$",IF(AD223="***",IF(OR(AB223="***",LEN(AQ223)&gt;0),"$$$",""),""))),"")</f>
        <v/>
      </c>
      <c r="AW223" s="26" t="s">
        <v>6</v>
      </c>
      <c r="AX223" s="51">
        <v>5.6</v>
      </c>
      <c r="AY223" s="79">
        <v>1165</v>
      </c>
      <c r="AZ223" s="24" t="s">
        <v>51</v>
      </c>
      <c r="BA223" s="29">
        <v>80.704319089849804</v>
      </c>
      <c r="BB223" s="53">
        <v>101.05898575651599</v>
      </c>
      <c r="BC223" s="54" t="s">
        <v>2150</v>
      </c>
      <c r="BD223" s="29">
        <v>1</v>
      </c>
      <c r="BE223" s="100">
        <v>42.105263157894697</v>
      </c>
      <c r="BF223" s="101">
        <v>70</v>
      </c>
      <c r="BG223" s="102">
        <v>19</v>
      </c>
      <c r="BH223" s="102">
        <v>10</v>
      </c>
      <c r="BI223" s="190" t="s">
        <v>283</v>
      </c>
      <c r="BJ223" s="68" t="s">
        <v>1378</v>
      </c>
      <c r="BK223" s="68" t="s">
        <v>2151</v>
      </c>
      <c r="BL223" s="68" t="s">
        <v>2152</v>
      </c>
      <c r="BM223" s="68" t="s">
        <v>2153</v>
      </c>
      <c r="BN223" s="68"/>
      <c r="BO223" s="17"/>
      <c r="BP223" s="29">
        <v>132</v>
      </c>
      <c r="BQ223" s="29">
        <v>-1</v>
      </c>
      <c r="BR223" s="56">
        <v>104.75</v>
      </c>
      <c r="BS223" s="57" t="s">
        <v>1246</v>
      </c>
      <c r="BT223" s="26"/>
      <c r="BU223" s="26"/>
      <c r="BV223" s="49" t="str">
        <f>IF(AND(BD223&gt;2,OR(ISNUMBER(SEARCH("P",AA223)),ISNUMBER(SEARCH("EP",AA223)),ISNUMBER(SEARCH("E",AA223)))),"WP@",IF(BD223&gt;2,"W@",IF(OR(ISNUMBER(SEARCH("P",AA223)),ISNUMBER(SEARCH("EP",AA223)),ISNUMBER(SEARCH("E",AA223))),"P@","@")))</f>
        <v>P@</v>
      </c>
      <c r="BW223" s="26"/>
      <c r="BX223" s="17"/>
      <c r="BY223" s="17"/>
      <c r="BZ223" s="49" t="str">
        <f>IF(AND(S223&gt;=3,AND(OR(AND(I223&lt;=7,I223-K223&gt;=3),AND(K223&lt;=7,K223-M223&gt;=3)),N223&lt;=4)),6,IF(S223&gt;=3,"3T",IF(AND(OR(AND(I223&lt;=7,I223-K223&gt;=3),AND(K223&lt;=7,K223-M223&gt;=3)),N223&lt;=4),"3P","")))</f>
        <v/>
      </c>
    </row>
    <row r="224" spans="1:78" ht="17.100000000000001" customHeight="1" x14ac:dyDescent="0.25">
      <c r="A224" s="162"/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55"/>
      <c r="N224" s="155"/>
      <c r="O224" s="155"/>
      <c r="P224" s="155"/>
      <c r="Q224" s="155"/>
      <c r="R224" s="155"/>
      <c r="S224" s="155"/>
      <c r="T224" s="155"/>
      <c r="U224" s="155"/>
      <c r="V224" s="155"/>
      <c r="W224" s="155"/>
      <c r="X224" s="155"/>
      <c r="Y224" s="155"/>
      <c r="Z224" s="155"/>
      <c r="AA224" s="155"/>
      <c r="AB224" s="155"/>
      <c r="AC224" s="155"/>
      <c r="AD224" s="155"/>
      <c r="AE224" s="155"/>
      <c r="AF224" s="155"/>
      <c r="AG224" s="155"/>
      <c r="AH224" s="155"/>
      <c r="AI224" s="155"/>
      <c r="AJ224" s="155"/>
      <c r="AK224" s="155"/>
      <c r="AL224" s="155"/>
      <c r="AM224" s="155"/>
      <c r="AN224" s="155"/>
      <c r="AO224" s="155"/>
      <c r="AP224" s="155"/>
      <c r="AQ224" s="155"/>
      <c r="AR224" s="155"/>
      <c r="AS224" s="155"/>
      <c r="AT224" s="155"/>
      <c r="AU224" s="155"/>
      <c r="AV224" s="155"/>
      <c r="AW224" s="155"/>
      <c r="AX224" s="155"/>
      <c r="AY224" s="155"/>
      <c r="AZ224" s="155"/>
      <c r="BA224" s="155"/>
      <c r="BB224" s="155"/>
      <c r="BC224" s="155"/>
      <c r="BD224" s="155"/>
      <c r="BE224" s="155"/>
      <c r="BF224" s="155"/>
      <c r="BG224" s="155"/>
      <c r="BH224" s="155"/>
      <c r="BI224" s="155"/>
      <c r="BJ224" s="155"/>
      <c r="BK224" s="155"/>
      <c r="BL224" s="155"/>
      <c r="BM224" s="155"/>
      <c r="BN224" s="155"/>
      <c r="BO224" s="155"/>
      <c r="BP224" s="155"/>
      <c r="BQ224" s="155"/>
      <c r="BR224" s="155"/>
      <c r="BS224" s="155"/>
      <c r="BT224" s="155"/>
      <c r="BU224" s="155"/>
      <c r="BV224" s="155"/>
      <c r="BW224" s="155"/>
      <c r="BX224" s="155"/>
      <c r="BY224" s="17"/>
      <c r="BZ224" s="49"/>
    </row>
    <row r="225" spans="1:78" ht="30" customHeight="1" x14ac:dyDescent="0.25">
      <c r="A225" s="156" t="s">
        <v>152</v>
      </c>
      <c r="B225" s="162"/>
      <c r="C225" s="162"/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  <c r="P225" s="162"/>
      <c r="Q225" s="162"/>
      <c r="R225" s="162"/>
      <c r="S225" s="162"/>
      <c r="T225" s="162"/>
      <c r="U225" s="162"/>
      <c r="V225" s="162"/>
      <c r="W225" s="162"/>
      <c r="X225" s="162"/>
      <c r="Y225" s="162"/>
      <c r="Z225" s="162"/>
      <c r="AA225" s="162"/>
      <c r="AB225" s="162"/>
      <c r="AC225" s="162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7"/>
      <c r="BZ225" s="49"/>
    </row>
    <row r="226" spans="1:78" ht="18.75" customHeight="1" x14ac:dyDescent="0.25">
      <c r="A226" s="17"/>
      <c r="B226" s="164" t="s">
        <v>51</v>
      </c>
      <c r="C226" s="164"/>
      <c r="D226" s="17"/>
      <c r="E226" s="17"/>
      <c r="F226" s="17"/>
      <c r="G226" s="17"/>
      <c r="H226" s="17"/>
      <c r="I226" s="89" t="s">
        <v>150</v>
      </c>
      <c r="J226" s="17"/>
      <c r="K226" s="17"/>
      <c r="L226" s="17"/>
      <c r="M226" s="17"/>
      <c r="N226" s="17"/>
      <c r="O226" s="17"/>
      <c r="P226" s="17"/>
      <c r="Q226" s="165" t="s">
        <v>199</v>
      </c>
      <c r="R226" s="165"/>
      <c r="S226" s="17"/>
      <c r="T226" s="90" t="s">
        <v>290</v>
      </c>
      <c r="U226" s="17"/>
      <c r="V226" s="17"/>
      <c r="W226" s="17"/>
      <c r="X226" s="91">
        <v>42</v>
      </c>
      <c r="Y226" s="113" t="s">
        <v>961</v>
      </c>
      <c r="Z226" s="93">
        <v>39</v>
      </c>
      <c r="AA226" s="104">
        <v>0</v>
      </c>
      <c r="AB226" s="17"/>
      <c r="AC226" s="17"/>
      <c r="AD226" s="17"/>
      <c r="AE226" s="17"/>
      <c r="AF226" s="17"/>
      <c r="AG226" s="17"/>
      <c r="AH226" s="17"/>
      <c r="AI226" s="91">
        <v>42</v>
      </c>
      <c r="AJ226" s="17"/>
      <c r="AK226" s="17"/>
      <c r="AL226" s="17"/>
      <c r="AM226" s="91">
        <v>42</v>
      </c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66">
        <v>0</v>
      </c>
      <c r="AY226" s="95">
        <v>1167</v>
      </c>
      <c r="AZ226" s="17"/>
      <c r="BA226" s="17"/>
      <c r="BB226" s="17"/>
      <c r="BC226" s="17"/>
      <c r="BD226" s="17"/>
      <c r="BE226" s="17"/>
      <c r="BF226" s="17"/>
      <c r="BG226" s="17"/>
      <c r="BH226" s="17"/>
      <c r="BI226" s="187"/>
      <c r="BJ226" s="17"/>
      <c r="BK226" s="17"/>
      <c r="BL226" s="17"/>
      <c r="BM226" s="17"/>
      <c r="BN226" s="17"/>
      <c r="BO226" s="17"/>
      <c r="BP226" s="113" t="s">
        <v>961</v>
      </c>
      <c r="BQ226" s="17"/>
      <c r="BR226" s="17"/>
      <c r="BS226" s="17"/>
      <c r="BT226" s="17"/>
      <c r="BU226" s="17"/>
      <c r="BV226" s="17"/>
      <c r="BW226" s="17"/>
      <c r="BX226" s="29">
        <v>0</v>
      </c>
      <c r="BY226" s="26" t="s">
        <v>149</v>
      </c>
      <c r="BZ226" s="17"/>
    </row>
    <row r="227" spans="1:78" x14ac:dyDescent="0.25">
      <c r="A227" s="17"/>
      <c r="B227" s="164"/>
      <c r="C227" s="164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68" t="s">
        <v>2154</v>
      </c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  <c r="AC227" s="168"/>
      <c r="AD227" s="168"/>
      <c r="AE227" s="168"/>
      <c r="AF227" s="168"/>
      <c r="AG227" s="168"/>
      <c r="AH227" s="168"/>
      <c r="AI227" s="168"/>
      <c r="AJ227" s="168"/>
      <c r="AK227" s="168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67"/>
      <c r="AY227" s="96" t="s">
        <v>412</v>
      </c>
      <c r="AZ227" s="17"/>
      <c r="BA227" s="17"/>
      <c r="BB227" s="17"/>
      <c r="BC227" s="17"/>
      <c r="BD227" s="17"/>
      <c r="BE227" s="17"/>
      <c r="BF227" s="17"/>
      <c r="BG227" s="17"/>
      <c r="BH227" s="17"/>
      <c r="BI227" s="18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</row>
    <row r="228" spans="1:78" ht="30" customHeight="1" x14ac:dyDescent="0.25">
      <c r="A228" s="172" t="s">
        <v>2155</v>
      </c>
      <c r="B228" s="153"/>
      <c r="C228" s="153"/>
      <c r="D228" s="153"/>
      <c r="E228" s="153"/>
      <c r="F228" s="153"/>
      <c r="G228" s="153"/>
      <c r="H228" s="153"/>
      <c r="I228" s="153"/>
      <c r="J228" s="153"/>
      <c r="K228" s="153"/>
      <c r="L228" s="153"/>
      <c r="M228" s="153"/>
      <c r="N228" s="153"/>
      <c r="O228" s="153"/>
      <c r="P228" s="153"/>
      <c r="Q228" s="153"/>
      <c r="R228" s="153"/>
      <c r="S228" s="153"/>
      <c r="T228" s="153"/>
      <c r="U228" s="153"/>
      <c r="V228" s="153"/>
      <c r="W228" s="153"/>
      <c r="X228" s="153"/>
      <c r="Y228" s="153"/>
      <c r="Z228" s="153"/>
      <c r="AA228" s="153"/>
      <c r="AB228" s="153"/>
      <c r="AC228" s="153"/>
      <c r="AD228" s="153"/>
      <c r="AE228" s="153"/>
      <c r="AF228" s="153"/>
      <c r="AG228" s="153"/>
      <c r="AH228" s="153"/>
      <c r="AI228" s="153"/>
      <c r="AJ228" s="153"/>
      <c r="AK228" s="153"/>
      <c r="AL228" s="153"/>
      <c r="AM228" s="153"/>
      <c r="AN228" s="153"/>
      <c r="AO228" s="153"/>
      <c r="AP228" s="153"/>
      <c r="AQ228" s="153"/>
      <c r="AR228" s="153"/>
      <c r="AS228" s="153"/>
      <c r="AT228" s="153"/>
      <c r="AU228" s="153"/>
      <c r="AV228" s="153"/>
      <c r="AW228" s="153"/>
      <c r="AX228" s="153"/>
      <c r="AY228" s="153"/>
      <c r="AZ228" s="153"/>
      <c r="BA228" s="153"/>
      <c r="BB228" s="153"/>
      <c r="BC228" s="153"/>
      <c r="BD228" s="153"/>
      <c r="BE228" s="153"/>
      <c r="BF228" s="153"/>
      <c r="BG228" s="153"/>
      <c r="BH228" s="153"/>
      <c r="BI228" s="153"/>
      <c r="BJ228" s="153"/>
      <c r="BK228" s="153"/>
      <c r="BL228" s="153"/>
      <c r="BM228" s="153"/>
      <c r="BN228" s="153"/>
      <c r="BO228" s="153"/>
      <c r="BP228" s="153"/>
      <c r="BQ228" s="153"/>
      <c r="BR228" s="153"/>
      <c r="BS228" s="153"/>
      <c r="BT228" s="153"/>
      <c r="BU228" s="153"/>
      <c r="BV228" s="153"/>
      <c r="BW228" s="153"/>
      <c r="BX228" s="153"/>
      <c r="BY228" s="17"/>
      <c r="BZ228" s="17"/>
    </row>
    <row r="229" spans="1:78" x14ac:dyDescent="0.25">
      <c r="A229" s="18" t="s">
        <v>1</v>
      </c>
      <c r="B229" s="18" t="s">
        <v>2</v>
      </c>
      <c r="C229" s="18" t="s">
        <v>3</v>
      </c>
      <c r="D229" s="19"/>
      <c r="E229" s="19"/>
      <c r="F229" s="18" t="s">
        <v>4</v>
      </c>
      <c r="G229" s="20" t="s">
        <v>5</v>
      </c>
      <c r="H229" s="21" t="s">
        <v>6</v>
      </c>
      <c r="I229" s="154" t="s">
        <v>7</v>
      </c>
      <c r="J229" s="155"/>
      <c r="K229" s="155"/>
      <c r="L229" s="155"/>
      <c r="M229" s="155"/>
      <c r="N229" s="155"/>
      <c r="O229" s="21" t="s">
        <v>8</v>
      </c>
      <c r="P229" s="21" t="s">
        <v>9</v>
      </c>
      <c r="Q229" s="22" t="s">
        <v>10</v>
      </c>
      <c r="R229" s="22" t="s">
        <v>11</v>
      </c>
      <c r="S229" s="21" t="s">
        <v>12</v>
      </c>
      <c r="T229" s="21" t="s">
        <v>13</v>
      </c>
      <c r="U229" s="21" t="s">
        <v>14</v>
      </c>
      <c r="V229" s="21" t="s">
        <v>15</v>
      </c>
      <c r="W229" s="23" t="s">
        <v>16</v>
      </c>
      <c r="X229" s="21" t="s">
        <v>17</v>
      </c>
      <c r="Y229" s="21" t="s">
        <v>18</v>
      </c>
      <c r="Z229" s="21" t="s">
        <v>19</v>
      </c>
      <c r="AA229" s="21" t="s">
        <v>20</v>
      </c>
      <c r="AB229" s="21" t="s">
        <v>21</v>
      </c>
      <c r="AC229" s="21" t="s">
        <v>22</v>
      </c>
      <c r="AD229" s="21" t="s">
        <v>23</v>
      </c>
      <c r="AE229" s="21" t="s">
        <v>24</v>
      </c>
      <c r="AF229" s="21" t="s">
        <v>25</v>
      </c>
      <c r="AG229" s="21" t="s">
        <v>26</v>
      </c>
      <c r="AH229" s="21" t="s">
        <v>5</v>
      </c>
      <c r="AI229" s="21" t="s">
        <v>17</v>
      </c>
      <c r="AJ229" s="21" t="s">
        <v>27</v>
      </c>
      <c r="AK229" s="21" t="s">
        <v>28</v>
      </c>
      <c r="AL229" s="21" t="s">
        <v>29</v>
      </c>
      <c r="AM229" s="21" t="s">
        <v>17</v>
      </c>
      <c r="AN229" s="21" t="s">
        <v>30</v>
      </c>
      <c r="AO229" s="21" t="s">
        <v>31</v>
      </c>
      <c r="AP229" s="21" t="s">
        <v>32</v>
      </c>
      <c r="AQ229" s="21" t="s">
        <v>33</v>
      </c>
      <c r="AR229" s="21" t="s">
        <v>34</v>
      </c>
      <c r="AS229" s="21" t="s">
        <v>35</v>
      </c>
      <c r="AT229" s="21" t="s">
        <v>36</v>
      </c>
      <c r="AU229" s="21" t="s">
        <v>37</v>
      </c>
      <c r="AV229" s="21" t="s">
        <v>38</v>
      </c>
      <c r="AW229" s="21" t="s">
        <v>6</v>
      </c>
      <c r="AX229" s="21" t="s">
        <v>39</v>
      </c>
      <c r="AY229" s="21" t="s">
        <v>40</v>
      </c>
      <c r="AZ229" s="24" t="s">
        <v>41</v>
      </c>
      <c r="BA229" s="21" t="s">
        <v>42</v>
      </c>
      <c r="BB229" s="21" t="s">
        <v>43</v>
      </c>
      <c r="BC229" s="21" t="s">
        <v>44</v>
      </c>
      <c r="BD229" s="21" t="s">
        <v>45</v>
      </c>
      <c r="BE229" s="21" t="s">
        <v>46</v>
      </c>
      <c r="BF229" s="21" t="s">
        <v>47</v>
      </c>
      <c r="BG229" s="21" t="s">
        <v>48</v>
      </c>
      <c r="BH229" s="21" t="s">
        <v>49</v>
      </c>
      <c r="BI229" s="186"/>
      <c r="BJ229" s="25"/>
      <c r="BK229" s="25"/>
      <c r="BL229" s="25"/>
      <c r="BM229" s="25"/>
      <c r="BN229" s="25"/>
      <c r="BO229" s="25"/>
      <c r="BP229" s="21" t="s">
        <v>18</v>
      </c>
      <c r="BQ229" s="21" t="s">
        <v>31</v>
      </c>
      <c r="BR229" s="21" t="s">
        <v>50</v>
      </c>
      <c r="BS229" s="21" t="s">
        <v>51</v>
      </c>
      <c r="BT229" s="25"/>
      <c r="BU229" s="25"/>
      <c r="BV229" s="21" t="s">
        <v>24</v>
      </c>
      <c r="BW229" s="21" t="s">
        <v>16</v>
      </c>
      <c r="BX229" s="21" t="s">
        <v>52</v>
      </c>
      <c r="BY229" s="21" t="s">
        <v>53</v>
      </c>
      <c r="BZ229" s="21" t="s">
        <v>28</v>
      </c>
    </row>
    <row r="230" spans="1:78" ht="46.5" x14ac:dyDescent="0.25">
      <c r="A230" s="26" t="s">
        <v>2156</v>
      </c>
      <c r="B230" s="26" t="s">
        <v>62</v>
      </c>
      <c r="C230" s="27" t="s">
        <v>63</v>
      </c>
      <c r="D230" s="28"/>
      <c r="E230" s="28"/>
      <c r="F230" s="29">
        <v>1400</v>
      </c>
      <c r="G230" s="30">
        <v>6</v>
      </c>
      <c r="H230" s="31" t="s">
        <v>6</v>
      </c>
      <c r="I230" s="32">
        <v>9</v>
      </c>
      <c r="J230" s="33">
        <v>5</v>
      </c>
      <c r="K230" s="32">
        <v>9</v>
      </c>
      <c r="L230" s="33">
        <v>4</v>
      </c>
      <c r="M230" s="32">
        <v>9</v>
      </c>
      <c r="N230" s="33">
        <v>4</v>
      </c>
      <c r="O230" s="29">
        <v>0.15000000000000599</v>
      </c>
      <c r="P230" s="29">
        <v>-2.0857142857142699</v>
      </c>
      <c r="Q230" s="35">
        <v>89.509941371528996</v>
      </c>
      <c r="R230" s="35">
        <v>-2.4950293142355</v>
      </c>
      <c r="S230" s="37">
        <v>0</v>
      </c>
      <c r="T230" s="38">
        <v>1</v>
      </c>
      <c r="U230" s="29">
        <v>2.0499999999999998</v>
      </c>
      <c r="V230" s="29">
        <v>2.8999999999999901</v>
      </c>
      <c r="W230" s="39"/>
      <c r="X230" s="62">
        <v>51</v>
      </c>
      <c r="Y230" s="29">
        <v>124</v>
      </c>
      <c r="Z230" s="17"/>
      <c r="AA230" s="26" t="s">
        <v>57</v>
      </c>
      <c r="AB230" s="41" t="s">
        <v>58</v>
      </c>
      <c r="AC230" s="42" t="str">
        <f>"" &amp; IF(AND(S230&lt;=-1.5,NOT(ISBLANK(AQ230))),"Z","")</f>
        <v/>
      </c>
      <c r="AD230" s="48" t="str">
        <f>IF(AND(ISNUMBER(BD230),VALUE(BD230)&gt;=3,VALUE(T230)&gt;=-0.5),IF(AND(VALUE(Q230)&gt;=94,VALUE(Q230)&lt;444), IF(VALUE(P230)&gt;=2,"***","**"),"*"),"")</f>
        <v/>
      </c>
      <c r="AE230" s="44"/>
      <c r="AF230" s="45"/>
      <c r="AG230" s="46" t="str">
        <f>IF(OR(F230&lt;1401,F230&gt;=1600),IF(AND(OR(AB230="*",AB230="***",AB230="E*",AB230="E***"),P230&gt;=2,T230&gt;-2.1),IF(AND(ISNUMBER(BD230),VALUE(BD230)&gt;2),"**","*"),""),"")</f>
        <v/>
      </c>
      <c r="AH230" s="30">
        <v>6</v>
      </c>
      <c r="AI230" s="62">
        <v>51</v>
      </c>
      <c r="AJ230" s="48" t="str">
        <f>IF(AND(S230&gt;=2,T230&gt;=0),IF(AND(ISNUMBER(BD230),VALUE(BD230)&gt;=3),IF(LEN(AQ230)&gt;0,"***","**"),"*"),"")</f>
        <v/>
      </c>
      <c r="AK230" s="42" t="str">
        <f>IF(AND(S230&gt;=3,AND(OR(AND(I230&lt;=7,I230-K230&gt;=3),AND(K230&lt;=7,K230-M230&gt;=3)),N230&lt;=4)),6,IF(S230&gt;=3,"3T",IF(AND(OR(AND(I230&lt;=7,I230-K230&gt;=3),AND(K230&lt;=7,K230-M230&gt;=3)),N230&lt;=4),"3P","")))</f>
        <v/>
      </c>
      <c r="AL230" s="63" t="str">
        <f>IF(OR(K230-M230&gt;=5,T230&gt;4.9,AND(K230-M230&gt;=1,T230&gt;5)),IF(P230&lt;-3,"***",IF(P230&lt;0,"**","*")),"")</f>
        <v/>
      </c>
      <c r="AM230" s="62">
        <v>51</v>
      </c>
      <c r="AN230" s="49" t="str">
        <f>IF(AND(OR(M230=1,M230=2,M230=3,M230=4),Q230&gt;=97.5),"G",IF(OR(AND(N230&lt;=3,M230&lt;8,T230&gt;-1.6,Q230&gt;=95,Q230&lt;300),AND(OR(M230=1,M230=2,M230=3),Q230&lt;97.5)),"GR",""))</f>
        <v/>
      </c>
      <c r="AO230" s="29">
        <v>1</v>
      </c>
      <c r="AP230" s="28"/>
      <c r="AQ230" s="28"/>
      <c r="AR230" s="28"/>
      <c r="AS230" s="28" t="s">
        <v>66</v>
      </c>
      <c r="AT230" s="50" t="str">
        <f>IF(LEN(AN230)&gt;0,IF(AL230="**","$",IF(AL230="***",IF(LEN(AQ230)&gt;0,"$$$","$$"), "")), "")</f>
        <v/>
      </c>
      <c r="AU230" s="48" t="str">
        <f>CONCATENATE(IF(LEN(AN230)&gt;0,IF(AND(AD230="**",AB230="*"),IF(LEN(AQ230)&gt;0,"$$$","$$"),IF(AJ230="***","$$$",IF(AND(AJ230="**",AB230="*"),"$$",IF(AND(OR(AD230="**",AD230="***"),LEN(AQ230)&gt;0),"$$","")))),IF(AND(OR(AD230="**",AD230="***"),LEN(AQ230)&gt;0),"$$","")),IF(AND(T230&lt;2,AQ230="#"),"#",""))</f>
        <v/>
      </c>
      <c r="AV230" s="48" t="str">
        <f>IF(LEN(AN230)&gt;0,IF(AG230="**","$$",IF(AG230="***","$$$",IF(AD230="***",IF(OR(AB230="***",LEN(AQ230)&gt;0),"$$$",""),""))),"")</f>
        <v/>
      </c>
      <c r="AW230" s="26" t="s">
        <v>6</v>
      </c>
      <c r="AX230" s="51">
        <v>78</v>
      </c>
      <c r="AY230" s="65">
        <v>1051</v>
      </c>
      <c r="AZ230" s="24" t="s">
        <v>475</v>
      </c>
      <c r="BA230" s="29">
        <v>81.009941371528996</v>
      </c>
      <c r="BB230" s="53">
        <v>87.519274704862298</v>
      </c>
      <c r="BC230" s="54" t="s">
        <v>2157</v>
      </c>
      <c r="BD230" s="29">
        <v>1</v>
      </c>
      <c r="BE230" s="55"/>
      <c r="BF230" s="55"/>
      <c r="BG230" s="55"/>
      <c r="BH230" s="55"/>
      <c r="BI230" s="187"/>
      <c r="BJ230" s="17"/>
      <c r="BK230" s="17"/>
      <c r="BL230" s="17"/>
      <c r="BM230" s="17"/>
      <c r="BN230" s="17"/>
      <c r="BO230" s="17"/>
      <c r="BP230" s="29">
        <v>124</v>
      </c>
      <c r="BQ230" s="29">
        <v>1</v>
      </c>
      <c r="BR230" s="56">
        <v>97.1</v>
      </c>
      <c r="BS230" s="57" t="s">
        <v>75</v>
      </c>
      <c r="BT230" s="26"/>
      <c r="BU230" s="26"/>
      <c r="BV230" s="26"/>
      <c r="BW230" s="26"/>
      <c r="BX230" s="17"/>
      <c r="BY230" s="17"/>
      <c r="BZ230" s="49" t="str">
        <f>IF(AND(S230&gt;=3,AND(OR(AND(I230&lt;=7,I230-K230&gt;=3),AND(K230&lt;=7,K230-M230&gt;=3)),N230&lt;=4)),6,IF(S230&gt;=3,"3T",IF(AND(OR(AND(I230&lt;=7,I230-K230&gt;=3),AND(K230&lt;=7,K230-M230&gt;=3)),N230&lt;=4),"3P","")))</f>
        <v/>
      </c>
    </row>
    <row r="231" spans="1:78" ht="46.5" x14ac:dyDescent="0.25">
      <c r="A231" s="26" t="s">
        <v>2156</v>
      </c>
      <c r="B231" s="26" t="s">
        <v>814</v>
      </c>
      <c r="C231" s="27" t="s">
        <v>165</v>
      </c>
      <c r="D231" s="28"/>
      <c r="E231" s="28"/>
      <c r="F231" s="58">
        <v>1600</v>
      </c>
      <c r="G231" s="30">
        <v>3</v>
      </c>
      <c r="H231" s="31" t="s">
        <v>6</v>
      </c>
      <c r="I231" s="32">
        <v>8</v>
      </c>
      <c r="J231" s="33">
        <v>5</v>
      </c>
      <c r="K231" s="32">
        <v>6</v>
      </c>
      <c r="L231" s="33">
        <v>2</v>
      </c>
      <c r="M231" s="32">
        <v>8</v>
      </c>
      <c r="N231" s="33">
        <v>4</v>
      </c>
      <c r="O231" s="29">
        <v>-1.5499999999999801</v>
      </c>
      <c r="P231" s="60">
        <v>0</v>
      </c>
      <c r="Q231" s="35">
        <v>444</v>
      </c>
      <c r="R231" s="35">
        <v>172</v>
      </c>
      <c r="S231" s="37">
        <v>2</v>
      </c>
      <c r="T231" s="61">
        <v>-1.25</v>
      </c>
      <c r="U231" s="29">
        <v>-1.8</v>
      </c>
      <c r="V231" s="60">
        <v>-2.75</v>
      </c>
      <c r="W231" s="39"/>
      <c r="X231" s="62">
        <v>49</v>
      </c>
      <c r="Y231" s="29">
        <v>125</v>
      </c>
      <c r="Z231" s="29">
        <v>14</v>
      </c>
      <c r="AA231" s="26" t="s">
        <v>80</v>
      </c>
      <c r="AB231" s="41" t="s">
        <v>65</v>
      </c>
      <c r="AC231" s="42" t="str">
        <f>"" &amp; IF(AND(S231&lt;=-1.5,NOT(ISBLANK(AQ231))),"Z","")</f>
        <v/>
      </c>
      <c r="AD231" s="48" t="str">
        <f>IF(AND(ISNUMBER(BD231),VALUE(BD231)&gt;=3,VALUE(T231)&gt;=-0.5),IF(AND(VALUE(Q231)&gt;=94,VALUE(Q231)&lt;444), IF(VALUE(P231)&gt;=2,"***","**"),"*"),"")</f>
        <v/>
      </c>
      <c r="AE231" s="44"/>
      <c r="AF231" s="45"/>
      <c r="AG231" s="63" t="str">
        <f>IF(OR(F231&lt;1401,F231&gt;=1600),IF(AND(OR(AB231="*",AB231="***",AB231="E*",AB231="E***"),P231&gt;=2,T231&gt;-2.1),IF(AND(ISNUMBER(BD231),VALUE(BD231)&gt;2),"**","*"),""),"")</f>
        <v/>
      </c>
      <c r="AH231" s="30">
        <v>3</v>
      </c>
      <c r="AI231" s="62">
        <v>49</v>
      </c>
      <c r="AJ231" s="48" t="str">
        <f>IF(AND(S231&gt;=2,T231&gt;=0),IF(AND(ISNUMBER(BD231),VALUE(BD231)&gt;=3),IF(LEN(AQ231)&gt;0,"***","**"),"*"),"")</f>
        <v/>
      </c>
      <c r="AK231" s="42" t="str">
        <f>IF(AND(S231&gt;=3,AND(OR(AND(I231&lt;=7,I231-K231&gt;=3),AND(K231&lt;=7,K231-M231&gt;=3)),N231&lt;=4)),6,IF(S231&gt;=3,"3T",IF(AND(OR(AND(I231&lt;=7,I231-K231&gt;=3),AND(K231&lt;=7,K231-M231&gt;=3)),N231&lt;=4),"3P","")))</f>
        <v/>
      </c>
      <c r="AL231" s="63" t="str">
        <f>IF(OR(K231-M231&gt;=5,T231&gt;4.9,AND(K231-M231&gt;=1,T231&gt;5)),IF(P231&lt;-3,"***",IF(P231&lt;0,"**","*")),"")</f>
        <v/>
      </c>
      <c r="AM231" s="62">
        <v>49</v>
      </c>
      <c r="AN231" s="49" t="str">
        <f>IF(AND(OR(M231=1,M231=2,M231=3,M231=4),Q231&gt;=97.5),"G",IF(OR(AND(N231&lt;=3,M231&lt;8,T231&gt;-1.6,Q231&gt;=95,Q231&lt;300),AND(OR(M231=1,M231=2,M231=3),Q231&lt;97.5)),"GR",""))</f>
        <v/>
      </c>
      <c r="AO231" s="29">
        <v>0</v>
      </c>
      <c r="AP231" s="28"/>
      <c r="AQ231" s="28"/>
      <c r="AR231" s="28"/>
      <c r="AS231" s="28" t="s">
        <v>66</v>
      </c>
      <c r="AT231" s="50" t="str">
        <f>IF(LEN(AN231)&gt;0,IF(AL231="**","$",IF(AL231="***",IF(LEN(AQ231)&gt;0,"$$$","$$"), "")), "")</f>
        <v/>
      </c>
      <c r="AU231" s="48" t="str">
        <f>CONCATENATE(IF(LEN(AN231)&gt;0,IF(AND(AD231="**",AB231="*"),IF(LEN(AQ231)&gt;0,"$$$","$$"),IF(AJ231="***","$$$",IF(AND(AJ231="**",AB231="*"),"$$",IF(AND(OR(AD231="**",AD231="***"),LEN(AQ231)&gt;0),"$$","")))),IF(AND(OR(AD231="**",AD231="***"),LEN(AQ231)&gt;0),"$$","")),IF(AND(T231&lt;2,AQ231="#"),"#",""))</f>
        <v/>
      </c>
      <c r="AV231" s="48" t="str">
        <f>IF(LEN(AN231)&gt;0,IF(AG231="**","$$",IF(AG231="***","$$$",IF(AD231="***",IF(OR(AB231="***",LEN(AQ231)&gt;0),"$$$",""),""))),"")</f>
        <v/>
      </c>
      <c r="AW231" s="26" t="s">
        <v>6</v>
      </c>
      <c r="AX231" s="51">
        <v>51</v>
      </c>
      <c r="AY231" s="65">
        <v>1050</v>
      </c>
      <c r="AZ231" s="24" t="s">
        <v>475</v>
      </c>
      <c r="BA231" s="29">
        <v>75.5</v>
      </c>
      <c r="BB231" s="66">
        <v>81.5</v>
      </c>
      <c r="BC231" s="54" t="s">
        <v>2158</v>
      </c>
      <c r="BD231" s="29">
        <v>2</v>
      </c>
      <c r="BE231" s="55"/>
      <c r="BF231" s="55"/>
      <c r="BG231" s="55"/>
      <c r="BH231" s="55"/>
      <c r="BI231" s="189" t="s">
        <v>2159</v>
      </c>
      <c r="BJ231" s="69" t="s">
        <v>1368</v>
      </c>
      <c r="BK231" s="68" t="s">
        <v>2160</v>
      </c>
      <c r="BL231" s="68" t="s">
        <v>503</v>
      </c>
      <c r="BM231" s="69" t="s">
        <v>1872</v>
      </c>
      <c r="BN231" s="69" t="s">
        <v>2161</v>
      </c>
      <c r="BO231" s="17"/>
      <c r="BP231" s="29">
        <v>125</v>
      </c>
      <c r="BQ231" s="29">
        <v>0</v>
      </c>
      <c r="BR231" s="56">
        <v>94.15</v>
      </c>
      <c r="BS231" s="57" t="s">
        <v>126</v>
      </c>
      <c r="BT231" s="26"/>
      <c r="BU231" s="26"/>
      <c r="BV231" s="26"/>
      <c r="BW231" s="26"/>
      <c r="BX231" s="17"/>
      <c r="BY231" s="17"/>
      <c r="BZ231" s="49" t="str">
        <f>IF(AND(S231&gt;=3,AND(OR(AND(I231&lt;=7,I231-K231&gt;=3),AND(K231&lt;=7,K231-M231&gt;=3)),N231&lt;=4)),6,IF(S231&gt;=3,"3T",IF(AND(OR(AND(I231&lt;=7,I231-K231&gt;=3),AND(K231&lt;=7,K231-M231&gt;=3)),N231&lt;=4),"3P","")))</f>
        <v/>
      </c>
    </row>
    <row r="232" spans="1:78" ht="20.100000000000001" customHeight="1" x14ac:dyDescent="0.25">
      <c r="A232" s="162"/>
      <c r="B232" s="155"/>
      <c r="C232" s="155"/>
      <c r="D232" s="155"/>
      <c r="E232" s="155"/>
      <c r="F232" s="155"/>
      <c r="G232" s="155"/>
      <c r="H232" s="155"/>
      <c r="I232" s="155"/>
      <c r="J232" s="155"/>
      <c r="K232" s="155"/>
      <c r="L232" s="155"/>
      <c r="M232" s="155"/>
      <c r="N232" s="155"/>
      <c r="O232" s="155"/>
      <c r="P232" s="155"/>
      <c r="Q232" s="155"/>
      <c r="R232" s="155"/>
      <c r="S232" s="155"/>
      <c r="T232" s="155"/>
      <c r="U232" s="155"/>
      <c r="V232" s="155"/>
      <c r="W232" s="155"/>
      <c r="X232" s="155"/>
      <c r="Y232" s="155"/>
      <c r="Z232" s="155"/>
      <c r="AA232" s="155"/>
      <c r="AB232" s="155"/>
      <c r="AC232" s="155"/>
      <c r="AD232" s="155"/>
      <c r="AE232" s="155"/>
      <c r="AF232" s="155"/>
      <c r="AG232" s="155"/>
      <c r="AH232" s="155"/>
      <c r="AI232" s="155"/>
      <c r="AJ232" s="155"/>
      <c r="AK232" s="155"/>
      <c r="AL232" s="155"/>
      <c r="AM232" s="155"/>
      <c r="AN232" s="155"/>
      <c r="AO232" s="155"/>
      <c r="AP232" s="155"/>
      <c r="AQ232" s="155"/>
      <c r="AR232" s="155"/>
      <c r="AS232" s="155"/>
      <c r="AT232" s="155"/>
      <c r="AU232" s="155"/>
      <c r="AV232" s="155"/>
      <c r="AW232" s="155"/>
      <c r="AX232" s="155"/>
      <c r="AY232" s="155"/>
      <c r="AZ232" s="155"/>
      <c r="BA232" s="155"/>
      <c r="BB232" s="155"/>
      <c r="BC232" s="155"/>
      <c r="BD232" s="155"/>
      <c r="BE232" s="155"/>
      <c r="BF232" s="155"/>
      <c r="BG232" s="155"/>
      <c r="BH232" s="155"/>
      <c r="BI232" s="155"/>
      <c r="BJ232" s="155"/>
      <c r="BK232" s="155"/>
      <c r="BL232" s="155"/>
      <c r="BM232" s="155"/>
      <c r="BN232" s="155"/>
      <c r="BO232" s="155"/>
      <c r="BP232" s="155"/>
      <c r="BQ232" s="155"/>
      <c r="BR232" s="155"/>
      <c r="BS232" s="155"/>
      <c r="BT232" s="155"/>
      <c r="BU232" s="155"/>
      <c r="BV232" s="155"/>
      <c r="BW232" s="155"/>
      <c r="BX232" s="155"/>
      <c r="BY232" s="17"/>
      <c r="BZ232" s="49"/>
    </row>
    <row r="233" spans="1:78" ht="46.5" x14ac:dyDescent="0.25">
      <c r="A233" s="26" t="s">
        <v>2156</v>
      </c>
      <c r="B233" s="26" t="s">
        <v>939</v>
      </c>
      <c r="C233" s="27" t="s">
        <v>90</v>
      </c>
      <c r="D233" s="28"/>
      <c r="E233" s="28"/>
      <c r="F233" s="29">
        <v>1400</v>
      </c>
      <c r="G233" s="30">
        <v>13</v>
      </c>
      <c r="H233" s="31" t="s">
        <v>6</v>
      </c>
      <c r="I233" s="59">
        <v>14</v>
      </c>
      <c r="J233" s="33">
        <v>12</v>
      </c>
      <c r="K233" s="59">
        <v>13</v>
      </c>
      <c r="L233" s="33">
        <v>7</v>
      </c>
      <c r="M233" s="59">
        <v>6</v>
      </c>
      <c r="N233" s="33">
        <v>3</v>
      </c>
      <c r="O233" s="29">
        <v>1.6</v>
      </c>
      <c r="P233" s="34">
        <v>4.8777777777777898</v>
      </c>
      <c r="Q233" s="35">
        <v>97.612827118973499</v>
      </c>
      <c r="R233" s="36">
        <v>1.3564135594867099</v>
      </c>
      <c r="S233" s="114">
        <v>6</v>
      </c>
      <c r="T233" s="38">
        <v>3.5</v>
      </c>
      <c r="U233" s="29">
        <v>-1.05</v>
      </c>
      <c r="V233" s="29">
        <v>1.8</v>
      </c>
      <c r="W233" s="39"/>
      <c r="X233" s="40">
        <v>47</v>
      </c>
      <c r="Y233" s="72">
        <v>123</v>
      </c>
      <c r="Z233" s="87">
        <v>56</v>
      </c>
      <c r="AA233" s="26" t="s">
        <v>57</v>
      </c>
      <c r="AB233" s="41" t="s">
        <v>58</v>
      </c>
      <c r="AC233" s="42" t="str">
        <f>"i" &amp; IF(AND(S233&lt;=-1.5,NOT(ISBLANK(AQ233))),"Z","")</f>
        <v>i</v>
      </c>
      <c r="AD233" s="43" t="str">
        <f>IF(AND(ISNUMBER(BD233),VALUE(BD233)&gt;=3,VALUE(T233)&gt;=-0.5),IF(AND(VALUE(Q233)&gt;=94,VALUE(Q233)&lt;444), IF(VALUE(P233)&gt;=2,"***","**"),"*"),"")</f>
        <v/>
      </c>
      <c r="AE233" s="48" t="str">
        <f>IF(AND(BD233&gt;2,OR(ISNUMBER(SEARCH("P",AA233)),ISNUMBER(SEARCH("EP",AA233)),ISNUMBER(SEARCH("E",AA233)))),"WP@",IF(BD233&gt;2,"W@",IF(OR(ISNUMBER(SEARCH("P",AA233)),ISNUMBER(SEARCH("EP",AA233)),ISNUMBER(SEARCH("E",AA233))),"P@","@")))</f>
        <v>@</v>
      </c>
      <c r="AF233" s="45" t="s">
        <v>82</v>
      </c>
      <c r="AG233" s="46" t="str">
        <f>IF(OR(F233&lt;1401,F233&gt;=1600),IF(AND(OR(AB233="*",AB233="***",AB233="E*",AB233="E***"),P233&gt;=2,T233&gt;-2.1),IF(AND(ISNUMBER(BD233),VALUE(BD233)&gt;2),"**","*"),""),"")</f>
        <v/>
      </c>
      <c r="AH233" s="30">
        <v>13</v>
      </c>
      <c r="AI233" s="47">
        <v>47</v>
      </c>
      <c r="AJ233" s="43" t="str">
        <f>IF(AND(S233&gt;=2,T233&gt;=0),IF(AND(ISNUMBER(BD233),VALUE(BD233)&gt;=3),IF(LEN(AQ233)&gt;0,"***","**"),"*"),"")</f>
        <v>*</v>
      </c>
      <c r="AK233" s="42" t="str">
        <f>IF(AND(S233&gt;=3,AND(OR(AND(I233&lt;=7,I233-K233&gt;=3),AND(K233&lt;=7,K233-M233&gt;=3)),N233&lt;=4)),6,IF(S233&gt;=3,"3T",IF(AND(OR(AND(I233&lt;=7,I233-K233&gt;=3),AND(K233&lt;=7,K233-M233&gt;=3)),N233&lt;=4),"3P","")))</f>
        <v>3T</v>
      </c>
      <c r="AL233" s="46" t="str">
        <f>IF(OR(K233-M233&gt;=5,T233&gt;4.9,AND(K233-M233&gt;=1,T233&gt;5)),IF(P233&lt;-3,"***",IF(P233&lt;0,"**","*")),"")</f>
        <v>*</v>
      </c>
      <c r="AM233" s="142" t="s">
        <v>2164</v>
      </c>
      <c r="AN233" s="73" t="str">
        <f>IF(AND(OR(M233=1,M233=2,M233=3,M233=4),Q233&gt;=97.5),"G",IF(OR(AND(N233&lt;=3,M233&lt;8,T233&gt;-1.6,Q233&gt;=95,Q233&lt;300),AND(OR(M233=1,M233=2,M233=3),Q233&lt;97.5)),"GR",""))</f>
        <v>GR</v>
      </c>
      <c r="AO233" s="29">
        <v>0</v>
      </c>
      <c r="AP233" s="28" t="s">
        <v>32</v>
      </c>
      <c r="AQ233" s="28" t="s">
        <v>33</v>
      </c>
      <c r="AR233" s="28"/>
      <c r="AS233" s="28" t="s">
        <v>168</v>
      </c>
      <c r="AT233" s="50" t="str">
        <f>IF(LEN(AN233)&gt;0,IF(AL233="**","$",IF(AL233="***",IF(LEN(AQ233)&gt;0,"$$$","$$"), "")), "")</f>
        <v/>
      </c>
      <c r="AU233" s="48" t="str">
        <f>CONCATENATE(IF(LEN(AN233)&gt;0,IF(AND(AD233="**",AB233="*"),IF(LEN(AQ233)&gt;0,"$$$","$$"),IF(AJ233="***","$$$",IF(AND(AJ233="**",AB233="*"),"$$",IF(AND(OR(AD233="**",AD233="***"),LEN(AQ233)&gt;0),"$$","")))),IF(AND(OR(AD233="**",AD233="***"),LEN(AQ233)&gt;0),"$$","")),IF(AND(T233&lt;2,AQ233="#"),"#",""))</f>
        <v/>
      </c>
      <c r="AV233" s="48" t="str">
        <f>IF(LEN(AN233)&gt;0,IF(AG233="**","$$",IF(AG233="***","$$$",IF(AD233="***",IF(OR(AB233="***",LEN(AQ233)&gt;0),"$$$",""),""))),"")</f>
        <v/>
      </c>
      <c r="AW233" s="26" t="s">
        <v>6</v>
      </c>
      <c r="AX233" s="51">
        <v>54</v>
      </c>
      <c r="AY233" s="52">
        <v>1044</v>
      </c>
      <c r="AZ233" s="24" t="s">
        <v>475</v>
      </c>
      <c r="BA233" s="29">
        <v>89.212827118973394</v>
      </c>
      <c r="BB233" s="98">
        <v>95.679493785640105</v>
      </c>
      <c r="BC233" s="54" t="s">
        <v>2162</v>
      </c>
      <c r="BD233" s="29">
        <v>2</v>
      </c>
      <c r="BE233" s="55"/>
      <c r="BF233" s="55"/>
      <c r="BG233" s="55"/>
      <c r="BH233" s="55"/>
      <c r="BI233" s="189" t="s">
        <v>2163</v>
      </c>
      <c r="BJ233" s="69" t="s">
        <v>1311</v>
      </c>
      <c r="BK233" s="69" t="s">
        <v>1312</v>
      </c>
      <c r="BL233" s="68" t="s">
        <v>2165</v>
      </c>
      <c r="BM233" s="68" t="s">
        <v>1313</v>
      </c>
      <c r="BN233" s="69" t="s">
        <v>1314</v>
      </c>
      <c r="BO233" s="17"/>
      <c r="BP233" s="29">
        <v>123</v>
      </c>
      <c r="BQ233" s="29">
        <v>0</v>
      </c>
      <c r="BR233" s="56">
        <v>92.55</v>
      </c>
      <c r="BS233" s="76" t="s">
        <v>2166</v>
      </c>
      <c r="BT233" s="26"/>
      <c r="BU233" s="26"/>
      <c r="BV233" s="49" t="str">
        <f>IF(AND(BD233&gt;2,OR(ISNUMBER(SEARCH("P",AA233)),ISNUMBER(SEARCH("EP",AA233)),ISNUMBER(SEARCH("E",AA233)))),"WP@",IF(BD233&gt;2,"W@",IF(OR(ISNUMBER(SEARCH("P",AA233)),ISNUMBER(SEARCH("EP",AA233)),ISNUMBER(SEARCH("E",AA233))),"P@","@")))</f>
        <v>@</v>
      </c>
      <c r="BW233" s="26"/>
      <c r="BX233" s="17"/>
      <c r="BY233" s="17"/>
      <c r="BZ233" s="49" t="str">
        <f>IF(AND(S233&gt;=3,AND(OR(AND(I233&lt;=7,I233-K233&gt;=3),AND(K233&lt;=7,K233-M233&gt;=3)),N233&lt;=4)),6,IF(S233&gt;=3,"3T",IF(AND(OR(AND(I233&lt;=7,I233-K233&gt;=3),AND(K233&lt;=7,K233-M233&gt;=3)),N233&lt;=4),"3P","")))</f>
        <v>3T</v>
      </c>
    </row>
    <row r="234" spans="1:78" ht="15" customHeight="1" x14ac:dyDescent="0.25">
      <c r="A234" s="162"/>
      <c r="B234" s="155"/>
      <c r="C234" s="155"/>
      <c r="D234" s="155"/>
      <c r="E234" s="155"/>
      <c r="F234" s="155"/>
      <c r="G234" s="155"/>
      <c r="H234" s="155"/>
      <c r="I234" s="155"/>
      <c r="J234" s="155"/>
      <c r="K234" s="155"/>
      <c r="L234" s="155"/>
      <c r="M234" s="155"/>
      <c r="N234" s="155"/>
      <c r="O234" s="155"/>
      <c r="P234" s="155"/>
      <c r="Q234" s="155"/>
      <c r="R234" s="155"/>
      <c r="S234" s="155"/>
      <c r="T234" s="155"/>
      <c r="U234" s="155"/>
      <c r="V234" s="155"/>
      <c r="W234" s="155"/>
      <c r="X234" s="155"/>
      <c r="Y234" s="155"/>
      <c r="Z234" s="155"/>
      <c r="AA234" s="155"/>
      <c r="AB234" s="155"/>
      <c r="AC234" s="155"/>
      <c r="AD234" s="155"/>
      <c r="AE234" s="155"/>
      <c r="AF234" s="155"/>
      <c r="AG234" s="155"/>
      <c r="AH234" s="155"/>
      <c r="AI234" s="155"/>
      <c r="AJ234" s="155"/>
      <c r="AK234" s="155"/>
      <c r="AL234" s="155"/>
      <c r="AM234" s="155"/>
      <c r="AN234" s="155"/>
      <c r="AO234" s="155"/>
      <c r="AP234" s="155"/>
      <c r="AQ234" s="155"/>
      <c r="AR234" s="155"/>
      <c r="AS234" s="155"/>
      <c r="AT234" s="155"/>
      <c r="AU234" s="155"/>
      <c r="AV234" s="155"/>
      <c r="AW234" s="155"/>
      <c r="AX234" s="155"/>
      <c r="AY234" s="155"/>
      <c r="AZ234" s="155"/>
      <c r="BA234" s="155"/>
      <c r="BB234" s="155"/>
      <c r="BC234" s="155"/>
      <c r="BD234" s="155"/>
      <c r="BE234" s="155"/>
      <c r="BF234" s="155"/>
      <c r="BG234" s="155"/>
      <c r="BH234" s="155"/>
      <c r="BI234" s="155"/>
      <c r="BJ234" s="155"/>
      <c r="BK234" s="155"/>
      <c r="BL234" s="155"/>
      <c r="BM234" s="155"/>
      <c r="BN234" s="155"/>
      <c r="BO234" s="155"/>
      <c r="BP234" s="155"/>
      <c r="BQ234" s="155"/>
      <c r="BR234" s="155"/>
      <c r="BS234" s="155"/>
      <c r="BT234" s="155"/>
      <c r="BU234" s="155"/>
      <c r="BV234" s="155"/>
      <c r="BW234" s="155"/>
      <c r="BX234" s="155"/>
      <c r="BY234" s="17"/>
      <c r="BZ234" s="49"/>
    </row>
    <row r="235" spans="1:78" ht="46.5" x14ac:dyDescent="0.25">
      <c r="A235" s="26" t="s">
        <v>2156</v>
      </c>
      <c r="B235" s="26" t="s">
        <v>642</v>
      </c>
      <c r="C235" s="27" t="s">
        <v>90</v>
      </c>
      <c r="D235" s="28"/>
      <c r="E235" s="28"/>
      <c r="F235" s="29">
        <v>1400</v>
      </c>
      <c r="G235" s="30">
        <v>3</v>
      </c>
      <c r="H235" s="31" t="s">
        <v>6</v>
      </c>
      <c r="I235" s="32">
        <v>6</v>
      </c>
      <c r="J235" s="33">
        <v>4</v>
      </c>
      <c r="K235" s="32">
        <v>6</v>
      </c>
      <c r="L235" s="33">
        <v>3</v>
      </c>
      <c r="M235" s="32">
        <v>7</v>
      </c>
      <c r="N235" s="33">
        <v>3</v>
      </c>
      <c r="O235" s="29">
        <v>-0.450000000000017</v>
      </c>
      <c r="P235" s="29">
        <v>-1.53000000000002</v>
      </c>
      <c r="Q235" s="35">
        <v>92.810295666460704</v>
      </c>
      <c r="R235" s="35">
        <v>-0.99485216676960397</v>
      </c>
      <c r="S235" s="37">
        <v>0</v>
      </c>
      <c r="T235" s="61">
        <v>-0.25</v>
      </c>
      <c r="U235" s="29">
        <v>3.05</v>
      </c>
      <c r="V235" s="29">
        <v>2.85</v>
      </c>
      <c r="W235" s="39" t="s">
        <v>79</v>
      </c>
      <c r="X235" s="40">
        <v>45</v>
      </c>
      <c r="Y235" s="29">
        <v>121</v>
      </c>
      <c r="Z235" s="29">
        <v>29</v>
      </c>
      <c r="AA235" s="26" t="s">
        <v>192</v>
      </c>
      <c r="AB235" s="41" t="s">
        <v>65</v>
      </c>
      <c r="AC235" s="42" t="str">
        <f>"" &amp; IF(AND(S235&lt;=-1.5,NOT(ISBLANK(AQ235))),"Z","")</f>
        <v/>
      </c>
      <c r="AD235" s="43" t="str">
        <f>IF(AND(ISNUMBER(BD235),VALUE(BD235)&gt;=3,VALUE(T235)&gt;=-0.5),IF(AND(VALUE(Q235)&gt;=94,VALUE(Q235)&lt;444), IF(VALUE(P235)&gt;=2,"***","**"),"*"),"")</f>
        <v/>
      </c>
      <c r="AE235" s="44"/>
      <c r="AF235" s="45"/>
      <c r="AG235" s="63" t="str">
        <f>IF(OR(F235&lt;1401,F235&gt;=1600),IF(AND(OR(AB235="*",AB235="***",AB235="E*",AB235="E***"),P235&gt;=2,T235&gt;-2.1),IF(AND(ISNUMBER(BD235),VALUE(BD235)&gt;2),"**","*"),""),"")</f>
        <v/>
      </c>
      <c r="AH235" s="30">
        <v>3</v>
      </c>
      <c r="AI235" s="47">
        <v>45</v>
      </c>
      <c r="AJ235" s="48" t="str">
        <f>IF(AND(S235&gt;=2,T235&gt;=0),IF(AND(ISNUMBER(BD235),VALUE(BD235)&gt;=3),IF(LEN(AQ235)&gt;0,"***","**"),"*"),"")</f>
        <v/>
      </c>
      <c r="AK235" s="42" t="str">
        <f>IF(AND(S235&gt;=3,AND(OR(AND(I235&lt;=7,I235-K235&gt;=3),AND(K235&lt;=7,K235-M235&gt;=3)),N235&lt;=4)),6,IF(S235&gt;=3,"3T",IF(AND(OR(AND(I235&lt;=7,I235-K235&gt;=3),AND(K235&lt;=7,K235-M235&gt;=3)),N235&lt;=4),"3P","")))</f>
        <v/>
      </c>
      <c r="AL235" s="46" t="str">
        <f>IF(OR(K235-M235&gt;=5,T235&gt;4.9,AND(K235-M235&gt;=1,T235&gt;5)),IF(P235&lt;-3,"***",IF(P235&lt;0,"**","*")),"")</f>
        <v/>
      </c>
      <c r="AM235" s="40">
        <v>45</v>
      </c>
      <c r="AN235" s="49" t="str">
        <f>CONCATENATE(IF(AND(OR(M235=1,M235=2,M235=3,M235=4),Q235&gt;=97.5),"G",IF(OR(AND(N235&lt;=3,M235&lt;8,T235&gt;-1.6,Q235&gt;=95,Q235&lt;300),AND(OR(M235=1,M235=2,M235=3),Q235&lt;97.5)),"GR","")),"*")</f>
        <v>*</v>
      </c>
      <c r="AO235" s="82">
        <v>1</v>
      </c>
      <c r="AP235" s="28"/>
      <c r="AQ235" s="28"/>
      <c r="AR235" s="28"/>
      <c r="AS235" s="28"/>
      <c r="AT235" s="50" t="str">
        <f>IF(LEN(AN235)&gt;0,IF(AL235="**","$",IF(AL235="***",IF(LEN(AQ235)&gt;0,"$$$","$$"), "")), "")</f>
        <v/>
      </c>
      <c r="AU235" s="48" t="str">
        <f>CONCATENATE(IF(LEN(AN235)&gt;0,IF(AND(AD235="**",AB235="*"),IF(LEN(AQ235)&gt;0,"$$$","$$"),IF(AJ235="***","$$$",IF(AND(AJ235="**",AB235="*"),"$$",IF(AND(OR(AD235="**",AD235="***"),LEN(AQ235)&gt;0),"$$","")))),IF(AND(OR(AD235="**",AD235="***"),LEN(AQ235)&gt;0),"$$","")),IF(AND(T235&lt;2,AQ235="#"),"#",""))</f>
        <v/>
      </c>
      <c r="AV235" s="48" t="str">
        <f>IF(LEN(AN235)&gt;0,IF(AG235="**","$$",IF(AG235="***","$$$",IF(AD235="***",IF(OR(AB235="***",LEN(AQ235)&gt;0),"$$$",""),""))),"")</f>
        <v/>
      </c>
      <c r="AW235" s="26" t="s">
        <v>6</v>
      </c>
      <c r="AX235" s="74">
        <v>16</v>
      </c>
      <c r="AY235" s="52">
        <v>1040</v>
      </c>
      <c r="AZ235" s="24" t="s">
        <v>475</v>
      </c>
      <c r="BA235" s="29">
        <v>84.510295666460806</v>
      </c>
      <c r="BB235" s="53">
        <v>88.293628999794095</v>
      </c>
      <c r="BC235" s="54" t="s">
        <v>2167</v>
      </c>
      <c r="BD235" s="29">
        <v>1</v>
      </c>
      <c r="BE235" s="55"/>
      <c r="BF235" s="55"/>
      <c r="BG235" s="55"/>
      <c r="BH235" s="55"/>
      <c r="BI235" s="189" t="s">
        <v>2168</v>
      </c>
      <c r="BJ235" s="68" t="s">
        <v>123</v>
      </c>
      <c r="BK235" s="69" t="s">
        <v>105</v>
      </c>
      <c r="BL235" s="68" t="s">
        <v>2169</v>
      </c>
      <c r="BM235" s="69" t="s">
        <v>2170</v>
      </c>
      <c r="BN235" s="69" t="s">
        <v>301</v>
      </c>
      <c r="BO235" s="17"/>
      <c r="BP235" s="29">
        <v>121</v>
      </c>
      <c r="BQ235" s="82">
        <v>1</v>
      </c>
      <c r="BR235" s="56">
        <v>97.5</v>
      </c>
      <c r="BS235" s="57" t="s">
        <v>75</v>
      </c>
      <c r="BT235" s="26"/>
      <c r="BU235" s="26"/>
      <c r="BV235" s="26"/>
      <c r="BW235" s="26" t="s">
        <v>79</v>
      </c>
      <c r="BX235" s="17"/>
      <c r="BY235" s="17"/>
      <c r="BZ235" s="49" t="str">
        <f>IF(AND(S235&gt;=3,AND(OR(AND(I235&lt;=7,I235-K235&gt;=3),AND(K235&lt;=7,K235-M235&gt;=3)),N235&lt;=4)),6,IF(S235&gt;=3,"3T",IF(AND(OR(AND(I235&lt;=7,I235-K235&gt;=3),AND(K235&lt;=7,K235-M235&gt;=3)),N235&lt;=4),"3P","")))</f>
        <v/>
      </c>
    </row>
    <row r="236" spans="1:78" ht="30.95" customHeight="1" x14ac:dyDescent="0.25">
      <c r="A236" s="162"/>
      <c r="B236" s="155"/>
      <c r="C236" s="155"/>
      <c r="D236" s="155"/>
      <c r="E236" s="155"/>
      <c r="F236" s="155"/>
      <c r="G236" s="155"/>
      <c r="H236" s="155"/>
      <c r="I236" s="155"/>
      <c r="J236" s="155"/>
      <c r="K236" s="155"/>
      <c r="L236" s="155"/>
      <c r="M236" s="155"/>
      <c r="N236" s="155"/>
      <c r="O236" s="155"/>
      <c r="P236" s="155"/>
      <c r="Q236" s="155"/>
      <c r="R236" s="155"/>
      <c r="S236" s="155"/>
      <c r="T236" s="155"/>
      <c r="U236" s="155"/>
      <c r="V236" s="155"/>
      <c r="W236" s="155"/>
      <c r="X236" s="155"/>
      <c r="Y236" s="155"/>
      <c r="Z236" s="155"/>
      <c r="AA236" s="155"/>
      <c r="AB236" s="155"/>
      <c r="AC236" s="155"/>
      <c r="AD236" s="155"/>
      <c r="AE236" s="155"/>
      <c r="AF236" s="155"/>
      <c r="AG236" s="155"/>
      <c r="AH236" s="155"/>
      <c r="AI236" s="155"/>
      <c r="AJ236" s="155"/>
      <c r="AK236" s="155"/>
      <c r="AL236" s="155"/>
      <c r="AM236" s="155"/>
      <c r="AN236" s="155"/>
      <c r="AO236" s="155"/>
      <c r="AP236" s="155"/>
      <c r="AQ236" s="155"/>
      <c r="AR236" s="155"/>
      <c r="AS236" s="155"/>
      <c r="AT236" s="155"/>
      <c r="AU236" s="155"/>
      <c r="AV236" s="155"/>
      <c r="AW236" s="155"/>
      <c r="AX236" s="155"/>
      <c r="AY236" s="155"/>
      <c r="AZ236" s="155"/>
      <c r="BA236" s="155"/>
      <c r="BB236" s="155"/>
      <c r="BC236" s="155"/>
      <c r="BD236" s="155"/>
      <c r="BE236" s="155"/>
      <c r="BF236" s="155"/>
      <c r="BG236" s="155"/>
      <c r="BH236" s="155"/>
      <c r="BI236" s="155"/>
      <c r="BJ236" s="155"/>
      <c r="BK236" s="155"/>
      <c r="BL236" s="155"/>
      <c r="BM236" s="155"/>
      <c r="BN236" s="155"/>
      <c r="BO236" s="155"/>
      <c r="BP236" s="155"/>
      <c r="BQ236" s="155"/>
      <c r="BR236" s="155"/>
      <c r="BS236" s="155"/>
      <c r="BT236" s="155"/>
      <c r="BU236" s="155"/>
      <c r="BV236" s="155"/>
      <c r="BW236" s="155"/>
      <c r="BX236" s="155"/>
      <c r="BY236" s="17"/>
      <c r="BZ236" s="49"/>
    </row>
    <row r="237" spans="1:78" ht="46.5" x14ac:dyDescent="0.25">
      <c r="A237" s="26" t="s">
        <v>2156</v>
      </c>
      <c r="B237" s="26" t="s">
        <v>368</v>
      </c>
      <c r="C237" s="27" t="s">
        <v>165</v>
      </c>
      <c r="D237" s="28"/>
      <c r="E237" s="28"/>
      <c r="F237" s="29">
        <v>1400</v>
      </c>
      <c r="G237" s="30">
        <v>7</v>
      </c>
      <c r="H237" s="31" t="s">
        <v>78</v>
      </c>
      <c r="I237" s="32">
        <v>7</v>
      </c>
      <c r="J237" s="33">
        <v>4</v>
      </c>
      <c r="K237" s="32">
        <v>7</v>
      </c>
      <c r="L237" s="33">
        <v>3</v>
      </c>
      <c r="M237" s="32">
        <v>2</v>
      </c>
      <c r="N237" s="33">
        <v>1</v>
      </c>
      <c r="O237" s="29">
        <v>-1.8500000000000201</v>
      </c>
      <c r="P237" s="29">
        <v>-1.9642857142857</v>
      </c>
      <c r="Q237" s="35">
        <v>95.3479011104302</v>
      </c>
      <c r="R237" s="35">
        <v>-1.47604944478488</v>
      </c>
      <c r="S237" s="37">
        <v>1</v>
      </c>
      <c r="T237" s="38">
        <v>2</v>
      </c>
      <c r="U237" s="29">
        <v>2.0999999999999899</v>
      </c>
      <c r="V237" s="29">
        <v>3.85</v>
      </c>
      <c r="W237" s="39"/>
      <c r="X237" s="40">
        <v>41</v>
      </c>
      <c r="Y237" s="72">
        <v>117</v>
      </c>
      <c r="Z237" s="87">
        <v>111</v>
      </c>
      <c r="AA237" s="26" t="s">
        <v>192</v>
      </c>
      <c r="AB237" s="41" t="s">
        <v>65</v>
      </c>
      <c r="AC237" s="42" t="str">
        <f>"" &amp; IF(AND(S237&lt;=-1.5,NOT(ISBLANK(AQ237))),"Z","")</f>
        <v/>
      </c>
      <c r="AD237" s="43" t="str">
        <f>IF(AND(ISNUMBER(BD237),VALUE(BD237)&gt;=3,VALUE(T237)&gt;=-0.5),IF(AND(VALUE(Q237)&gt;=94,VALUE(Q237)&lt;444), IF(VALUE(P237)&gt;=2,"***","**"),"*"),"")</f>
        <v/>
      </c>
      <c r="AE237" s="44"/>
      <c r="AF237" s="45" t="s">
        <v>102</v>
      </c>
      <c r="AG237" s="46" t="str">
        <f>IF(OR(F237&lt;1401,F237&gt;=1600),IF(AND(OR(AB237="*",AB237="***",AB237="E*",AB237="E***"),P237&gt;=2,T237&gt;-2.1),IF(AND(ISNUMBER(BD237),VALUE(BD237)&gt;2),"**","*"),""),"")</f>
        <v/>
      </c>
      <c r="AH237" s="30">
        <v>7</v>
      </c>
      <c r="AI237" s="47">
        <v>41</v>
      </c>
      <c r="AJ237" s="48" t="str">
        <f>IF(AND(S237&gt;=2,T237&gt;=0),IF(AND(ISNUMBER(BD237),VALUE(BD237)&gt;=3),IF(LEN(AQ237)&gt;0,"***","**"),"*"),"")</f>
        <v/>
      </c>
      <c r="AK237" s="42" t="str">
        <f>IF(AND(S237&gt;=3,AND(OR(AND(I237&lt;=7,I237-K237&gt;=3),AND(K237&lt;=7,K237-M237&gt;=3)),N237&lt;=4)),6,IF(S237&gt;=3,"3T",IF(AND(OR(AND(I237&lt;=7,I237-K237&gt;=3),AND(K237&lt;=7,K237-M237&gt;=3)),N237&lt;=4),"3P","")))</f>
        <v>3P</v>
      </c>
      <c r="AL237" s="46" t="str">
        <f>IF(OR(K237-M237&gt;=5,T237&gt;4.9,AND(K237-M237&gt;=1,T237&gt;5)),IF(P237&lt;-3,"***",IF(P237&lt;0,"**","*")),"")</f>
        <v>**</v>
      </c>
      <c r="AM237" s="40">
        <v>41</v>
      </c>
      <c r="AN237" s="81" t="str">
        <f>CONCATENATE(IF(AND(OR(M237=1,M237=2,M237=3,M237=4),Q237&gt;=97.5),"G",IF(OR(AND(N237&lt;=3,M237&lt;8,T237&gt;-1.6,Q237&gt;=95,Q237&lt;300),AND(OR(M237=1,M237=2,M237=3),Q237&lt;97.5)),"GR","")),"*")</f>
        <v>GR*</v>
      </c>
      <c r="AO237" s="82">
        <v>1</v>
      </c>
      <c r="AP237" s="28" t="s">
        <v>32</v>
      </c>
      <c r="AQ237" s="28"/>
      <c r="AR237" s="28"/>
      <c r="AS237" s="28"/>
      <c r="AT237" s="50" t="str">
        <f>IF(LEN(AN237)&gt;0,IF(AL237="**","$",IF(AL237="***",IF(LEN(AQ237)&gt;0,"$$$","$$"), "")), "")</f>
        <v>$</v>
      </c>
      <c r="AU237" s="48" t="str">
        <f>CONCATENATE(IF(LEN(AN237)&gt;0,IF(AND(AD237="**",AB237="*"),IF(LEN(AQ237)&gt;0,"$$$","$$"),IF(AJ237="***","$$$",IF(AND(AJ237="**",AB237="*"),"$$",IF(AND(OR(AD237="**",AD237="***"),LEN(AQ237)&gt;0),"$$","")))),IF(AND(OR(AD237="**",AD237="***"),LEN(AQ237)&gt;0),"$$","")),IF(AND(T237&lt;2,AQ237="#"),"#",""))</f>
        <v/>
      </c>
      <c r="AV237" s="48" t="str">
        <f>IF(LEN(AN237)&gt;0,IF(AG237="**","$$",IF(AG237="***","$$$",IF(AD237="***",IF(OR(AB237="***",LEN(AQ237)&gt;0),"$$$",""),""))),"")</f>
        <v/>
      </c>
      <c r="AW237" s="26" t="s">
        <v>78</v>
      </c>
      <c r="AX237" s="51">
        <v>23</v>
      </c>
      <c r="AY237" s="52">
        <v>1063</v>
      </c>
      <c r="AZ237" s="24" t="s">
        <v>1916</v>
      </c>
      <c r="BA237" s="29">
        <v>87.547901110430203</v>
      </c>
      <c r="BB237" s="53">
        <v>89.0145677770969</v>
      </c>
      <c r="BC237" s="54" t="s">
        <v>2171</v>
      </c>
      <c r="BD237" s="29">
        <v>1</v>
      </c>
      <c r="BE237" s="55"/>
      <c r="BF237" s="55"/>
      <c r="BG237" s="55"/>
      <c r="BH237" s="55"/>
      <c r="BI237" s="190" t="s">
        <v>2172</v>
      </c>
      <c r="BJ237" s="68" t="s">
        <v>115</v>
      </c>
      <c r="BK237" s="68" t="s">
        <v>532</v>
      </c>
      <c r="BL237" s="68" t="s">
        <v>113</v>
      </c>
      <c r="BM237" s="68" t="s">
        <v>334</v>
      </c>
      <c r="BN237" s="68"/>
      <c r="BO237" s="17"/>
      <c r="BP237" s="29">
        <v>117</v>
      </c>
      <c r="BQ237" s="82">
        <v>1</v>
      </c>
      <c r="BR237" s="56">
        <v>95.5</v>
      </c>
      <c r="BS237" s="76" t="s">
        <v>108</v>
      </c>
      <c r="BT237" s="26"/>
      <c r="BU237" s="26"/>
      <c r="BV237" s="26"/>
      <c r="BW237" s="26"/>
      <c r="BX237" s="17"/>
      <c r="BY237" s="17"/>
      <c r="BZ237" s="49" t="str">
        <f>IF(AND(S237&gt;=3,AND(OR(AND(I237&lt;=7,I237-K237&gt;=3),AND(K237&lt;=7,K237-M237&gt;=3)),N237&lt;=4)),6,IF(S237&gt;=3,"3T",IF(AND(OR(AND(I237&lt;=7,I237-K237&gt;=3),AND(K237&lt;=7,K237-M237&gt;=3)),N237&lt;=4),"3P","")))</f>
        <v>3P</v>
      </c>
    </row>
    <row r="238" spans="1:78" ht="46.5" x14ac:dyDescent="0.25">
      <c r="A238" s="26" t="s">
        <v>2156</v>
      </c>
      <c r="B238" s="26" t="s">
        <v>182</v>
      </c>
      <c r="C238" s="27" t="s">
        <v>56</v>
      </c>
      <c r="D238" s="28"/>
      <c r="E238" s="28"/>
      <c r="F238" s="29">
        <v>1400</v>
      </c>
      <c r="G238" s="30">
        <v>6</v>
      </c>
      <c r="H238" s="31" t="s">
        <v>78</v>
      </c>
      <c r="I238" s="32">
        <v>6</v>
      </c>
      <c r="J238" s="33">
        <v>3</v>
      </c>
      <c r="K238" s="32">
        <v>6</v>
      </c>
      <c r="L238" s="33">
        <v>2</v>
      </c>
      <c r="M238" s="32">
        <v>11</v>
      </c>
      <c r="N238" s="33">
        <v>8</v>
      </c>
      <c r="O238" s="29">
        <v>0.54999999999999705</v>
      </c>
      <c r="P238" s="37">
        <v>0.89999999999998703</v>
      </c>
      <c r="Q238" s="35">
        <v>91.381585322002195</v>
      </c>
      <c r="R238" s="36">
        <v>2.3407926610011001</v>
      </c>
      <c r="S238" s="37">
        <v>1</v>
      </c>
      <c r="T238" s="61">
        <v>-6</v>
      </c>
      <c r="U238" s="29">
        <v>0.94999999999998896</v>
      </c>
      <c r="V238" s="60">
        <v>-3.9000000000000101</v>
      </c>
      <c r="W238" s="39" t="s">
        <v>79</v>
      </c>
      <c r="X238" s="62">
        <v>43</v>
      </c>
      <c r="Y238" s="29">
        <v>119</v>
      </c>
      <c r="Z238" s="29">
        <v>20</v>
      </c>
      <c r="AA238" s="26" t="s">
        <v>80</v>
      </c>
      <c r="AB238" s="41" t="s">
        <v>58</v>
      </c>
      <c r="AC238" s="42" t="str">
        <f>"" &amp; IF(AND(S238&lt;=-1.5,NOT(ISBLANK(AQ238))),"Z","")</f>
        <v/>
      </c>
      <c r="AD238" s="48" t="str">
        <f>IF(AND(ISNUMBER(BD238),VALUE(BD238)&gt;=3,VALUE(T238)&gt;=-0.5),IF(AND(VALUE(Q238)&gt;=94,VALUE(Q238)&lt;444), IF(VALUE(P238)&gt;=2,"***","**"),"*"),"")</f>
        <v/>
      </c>
      <c r="AE238" s="44"/>
      <c r="AF238" s="45"/>
      <c r="AG238" s="63" t="str">
        <f>IF(OR(F238&lt;1401,F238&gt;=1600),IF(AND(OR(AB238="*",AB238="***",AB238="E*",AB238="E***"),P238&gt;=2,T238&gt;-2.1),IF(AND(ISNUMBER(BD238),VALUE(BD238)&gt;2),"**","*"),""),"")</f>
        <v/>
      </c>
      <c r="AH238" s="30">
        <v>6</v>
      </c>
      <c r="AI238" s="62">
        <v>43</v>
      </c>
      <c r="AJ238" s="48" t="str">
        <f>IF(AND(S238&gt;=2,T238&gt;=0),IF(AND(ISNUMBER(BD238),VALUE(BD238)&gt;=3),IF(LEN(AQ238)&gt;0,"***","**"),"*"),"")</f>
        <v/>
      </c>
      <c r="AK238" s="42" t="str">
        <f>IF(AND(S238&gt;=3,AND(OR(AND(I238&lt;=7,I238-K238&gt;=3),AND(K238&lt;=7,K238-M238&gt;=3)),N238&lt;=4)),6,IF(S238&gt;=3,"3T",IF(AND(OR(AND(I238&lt;=7,I238-K238&gt;=3),AND(K238&lt;=7,K238-M238&gt;=3)),N238&lt;=4),"3P","")))</f>
        <v/>
      </c>
      <c r="AL238" s="63" t="str">
        <f>IF(OR(K238-M238&gt;=5,T238&gt;4.9,AND(K238-M238&gt;=1,T238&gt;5)),IF(P238&lt;-3,"***",IF(P238&lt;0,"**","*")),"")</f>
        <v/>
      </c>
      <c r="AM238" s="62">
        <v>43</v>
      </c>
      <c r="AN238" s="49" t="str">
        <f>IF(AND(OR(M238=1,M238=2,M238=3,M238=4),Q238&gt;=97.5),"G",IF(OR(AND(N238&lt;=3,M238&lt;8,T238&gt;-1.6,Q238&gt;=95,Q238&lt;300),AND(OR(M238=1,M238=2,M238=3),Q238&lt;97.5)),"GR",""))</f>
        <v/>
      </c>
      <c r="AO238" s="29">
        <v>0</v>
      </c>
      <c r="AP238" s="28"/>
      <c r="AQ238" s="28"/>
      <c r="AR238" s="28" t="s">
        <v>34</v>
      </c>
      <c r="AS238" s="28"/>
      <c r="AT238" s="50" t="str">
        <f>IF(LEN(AN238)&gt;0,IF(AL238="**","$",IF(AL238="***",IF(LEN(AQ238)&gt;0,"$$$","$$"), "")), "")</f>
        <v/>
      </c>
      <c r="AU238" s="48" t="str">
        <f>CONCATENATE(IF(LEN(AN238)&gt;0,IF(AND(AD238="**",AB238="*"),IF(LEN(AQ238)&gt;0,"$$$","$$"),IF(AJ238="***","$$$",IF(AND(AJ238="**",AB238="*"),"$$",IF(AND(OR(AD238="**",AD238="***"),LEN(AQ238)&gt;0),"$$","")))),IF(AND(OR(AD238="**",AD238="***"),LEN(AQ238)&gt;0),"$$","")),IF(AND(T238&lt;2,AQ238="#"),"#",""))</f>
        <v/>
      </c>
      <c r="AV238" s="48" t="str">
        <f>IF(LEN(AN238)&gt;0,IF(AG238="**","$$",IF(AG238="***","$$$",IF(AD238="***",IF(OR(AB238="***",LEN(AQ238)&gt;0),"$$$",""),""))),"")</f>
        <v/>
      </c>
      <c r="AW238" s="26" t="s">
        <v>78</v>
      </c>
      <c r="AX238" s="74">
        <v>4.8</v>
      </c>
      <c r="AY238" s="65">
        <v>1059</v>
      </c>
      <c r="AZ238" s="24" t="s">
        <v>176</v>
      </c>
      <c r="BA238" s="29">
        <v>81.181585322002206</v>
      </c>
      <c r="BB238" s="53">
        <v>83.613585322002194</v>
      </c>
      <c r="BC238" s="54" t="s">
        <v>2173</v>
      </c>
      <c r="BD238" s="29">
        <v>3</v>
      </c>
      <c r="BE238" s="55"/>
      <c r="BF238" s="55"/>
      <c r="BG238" s="55"/>
      <c r="BH238" s="55"/>
      <c r="BI238" s="190" t="s">
        <v>1609</v>
      </c>
      <c r="BJ238" s="68" t="s">
        <v>196</v>
      </c>
      <c r="BK238" s="69" t="s">
        <v>1528</v>
      </c>
      <c r="BL238" s="68" t="s">
        <v>1610</v>
      </c>
      <c r="BM238" s="68" t="s">
        <v>1611</v>
      </c>
      <c r="BN238" s="68" t="s">
        <v>1612</v>
      </c>
      <c r="BO238" s="17"/>
      <c r="BP238" s="29">
        <v>119</v>
      </c>
      <c r="BQ238" s="29">
        <v>0</v>
      </c>
      <c r="BR238" s="56">
        <v>98.7</v>
      </c>
      <c r="BS238" s="76" t="s">
        <v>88</v>
      </c>
      <c r="BT238" s="26"/>
      <c r="BU238" s="26"/>
      <c r="BV238" s="26"/>
      <c r="BW238" s="26" t="s">
        <v>79</v>
      </c>
      <c r="BX238" s="17"/>
      <c r="BY238" s="17"/>
      <c r="BZ238" s="49" t="str">
        <f>IF(AND(S238&gt;=3,AND(OR(AND(I238&lt;=7,I238-K238&gt;=3),AND(K238&lt;=7,K238-M238&gt;=3)),N238&lt;=4)),6,IF(S238&gt;=3,"3T",IF(AND(OR(AND(I238&lt;=7,I238-K238&gt;=3),AND(K238&lt;=7,K238-M238&gt;=3)),N238&lt;=4),"3P","")))</f>
        <v/>
      </c>
    </row>
    <row r="239" spans="1:78" ht="15" customHeight="1" x14ac:dyDescent="0.25">
      <c r="A239" s="162"/>
      <c r="B239" s="155"/>
      <c r="C239" s="155"/>
      <c r="D239" s="155"/>
      <c r="E239" s="155"/>
      <c r="F239" s="155"/>
      <c r="G239" s="155"/>
      <c r="H239" s="155"/>
      <c r="I239" s="155"/>
      <c r="J239" s="155"/>
      <c r="K239" s="155"/>
      <c r="L239" s="155"/>
      <c r="M239" s="155"/>
      <c r="N239" s="155"/>
      <c r="O239" s="155"/>
      <c r="P239" s="155"/>
      <c r="Q239" s="155"/>
      <c r="R239" s="155"/>
      <c r="S239" s="155"/>
      <c r="T239" s="155"/>
      <c r="U239" s="155"/>
      <c r="V239" s="155"/>
      <c r="W239" s="155"/>
      <c r="X239" s="155"/>
      <c r="Y239" s="155"/>
      <c r="Z239" s="155"/>
      <c r="AA239" s="155"/>
      <c r="AB239" s="155"/>
      <c r="AC239" s="155"/>
      <c r="AD239" s="155"/>
      <c r="AE239" s="155"/>
      <c r="AF239" s="155"/>
      <c r="AG239" s="155"/>
      <c r="AH239" s="155"/>
      <c r="AI239" s="155"/>
      <c r="AJ239" s="155"/>
      <c r="AK239" s="155"/>
      <c r="AL239" s="155"/>
      <c r="AM239" s="155"/>
      <c r="AN239" s="155"/>
      <c r="AO239" s="155"/>
      <c r="AP239" s="155"/>
      <c r="AQ239" s="155"/>
      <c r="AR239" s="155"/>
      <c r="AS239" s="155"/>
      <c r="AT239" s="155"/>
      <c r="AU239" s="155"/>
      <c r="AV239" s="155"/>
      <c r="AW239" s="155"/>
      <c r="AX239" s="155"/>
      <c r="AY239" s="155"/>
      <c r="AZ239" s="155"/>
      <c r="BA239" s="155"/>
      <c r="BB239" s="155"/>
      <c r="BC239" s="155"/>
      <c r="BD239" s="155"/>
      <c r="BE239" s="155"/>
      <c r="BF239" s="155"/>
      <c r="BG239" s="155"/>
      <c r="BH239" s="155"/>
      <c r="BI239" s="155"/>
      <c r="BJ239" s="155"/>
      <c r="BK239" s="155"/>
      <c r="BL239" s="155"/>
      <c r="BM239" s="155"/>
      <c r="BN239" s="155"/>
      <c r="BO239" s="155"/>
      <c r="BP239" s="155"/>
      <c r="BQ239" s="155"/>
      <c r="BR239" s="155"/>
      <c r="BS239" s="155"/>
      <c r="BT239" s="155"/>
      <c r="BU239" s="155"/>
      <c r="BV239" s="155"/>
      <c r="BW239" s="155"/>
      <c r="BX239" s="155"/>
      <c r="BY239" s="17"/>
      <c r="BZ239" s="49"/>
    </row>
    <row r="240" spans="1:78" ht="46.5" x14ac:dyDescent="0.25">
      <c r="A240" s="26" t="s">
        <v>2156</v>
      </c>
      <c r="B240" s="26" t="s">
        <v>377</v>
      </c>
      <c r="C240" s="27" t="s">
        <v>63</v>
      </c>
      <c r="D240" s="28"/>
      <c r="E240" s="28"/>
      <c r="F240" s="29">
        <v>1400</v>
      </c>
      <c r="G240" s="30">
        <v>8</v>
      </c>
      <c r="H240" s="31" t="s">
        <v>6</v>
      </c>
      <c r="I240" s="59">
        <v>11</v>
      </c>
      <c r="J240" s="33">
        <v>6</v>
      </c>
      <c r="K240" s="59">
        <v>12</v>
      </c>
      <c r="L240" s="33">
        <v>4</v>
      </c>
      <c r="M240" s="59">
        <v>9</v>
      </c>
      <c r="N240" s="33">
        <v>7</v>
      </c>
      <c r="O240" s="29">
        <v>0.89999999999999902</v>
      </c>
      <c r="P240" s="60">
        <v>-2.3333333333333099</v>
      </c>
      <c r="Q240" s="35">
        <v>87.636584541973505</v>
      </c>
      <c r="R240" s="35">
        <v>-0.63170772901322902</v>
      </c>
      <c r="S240" s="37">
        <v>1</v>
      </c>
      <c r="T240" s="61">
        <v>-2.5</v>
      </c>
      <c r="U240" s="29">
        <v>2.7999999999999901</v>
      </c>
      <c r="V240" s="60">
        <v>0.84999999999999098</v>
      </c>
      <c r="W240" s="39"/>
      <c r="X240" s="40">
        <v>43</v>
      </c>
      <c r="Y240" s="29">
        <v>120</v>
      </c>
      <c r="Z240" s="29">
        <v>29</v>
      </c>
      <c r="AA240" s="26" t="s">
        <v>57</v>
      </c>
      <c r="AB240" s="41" t="s">
        <v>58</v>
      </c>
      <c r="AC240" s="42" t="str">
        <f>"" &amp; IF(AND(S240&lt;=-1.5,NOT(ISBLANK(AQ240))),"Z","")</f>
        <v/>
      </c>
      <c r="AD240" s="43" t="str">
        <f>IF(AND(ISNUMBER(BD240),VALUE(BD240)&gt;=3,VALUE(T240)&gt;=-0.5),IF(AND(VALUE(Q240)&gt;=94,VALUE(Q240)&lt;444), IF(VALUE(P240)&gt;=2,"***","**"),"*"),"")</f>
        <v/>
      </c>
      <c r="AE240" s="44"/>
      <c r="AF240" s="45"/>
      <c r="AG240" s="63" t="str">
        <f>IF(OR(F240&lt;1401,F240&gt;=1600),IF(AND(OR(AB240="*",AB240="***",AB240="E*",AB240="E***"),P240&gt;=2,T240&gt;-2.1),IF(AND(ISNUMBER(BD240),VALUE(BD240)&gt;2),"**","*"),""),"")</f>
        <v/>
      </c>
      <c r="AH240" s="30">
        <v>8</v>
      </c>
      <c r="AI240" s="47">
        <v>43</v>
      </c>
      <c r="AJ240" s="48" t="str">
        <f>IF(AND(S240&gt;=2,T240&gt;=0),IF(AND(ISNUMBER(BD240),VALUE(BD240)&gt;=3),IF(LEN(AQ240)&gt;0,"***","**"),"*"),"")</f>
        <v/>
      </c>
      <c r="AK240" s="42" t="str">
        <f>IF(AND(S240&gt;=3,AND(OR(AND(I240&lt;=7,I240-K240&gt;=3),AND(K240&lt;=7,K240-M240&gt;=3)),N240&lt;=4)),6,IF(S240&gt;=3,"3T",IF(AND(OR(AND(I240&lt;=7,I240-K240&gt;=3),AND(K240&lt;=7,K240-M240&gt;=3)),N240&lt;=4),"3P","")))</f>
        <v/>
      </c>
      <c r="AL240" s="46" t="str">
        <f>IF(OR(K240-M240&gt;=5,T240&gt;4.9,AND(K240-M240&gt;=1,T240&gt;5)),IF(P240&lt;-3,"***",IF(P240&lt;0,"**","*")),"")</f>
        <v/>
      </c>
      <c r="AM240" s="40">
        <v>43</v>
      </c>
      <c r="AN240" s="49" t="str">
        <f>CONCATENATE(IF(AND(OR(M240=1,M240=2,M240=3,M240=4),Q240&gt;=97.5),"G",IF(OR(AND(N240&lt;=3,M240&lt;8,T240&gt;-1.6,Q240&gt;=95,Q240&lt;300),AND(OR(M240=1,M240=2,M240=3),Q240&lt;97.5)),"GR","")),"*")</f>
        <v>*</v>
      </c>
      <c r="AO240" s="29">
        <v>0</v>
      </c>
      <c r="AP240" s="28"/>
      <c r="AQ240" s="28"/>
      <c r="AR240" s="28"/>
      <c r="AS240" s="28" t="s">
        <v>66</v>
      </c>
      <c r="AT240" s="50" t="str">
        <f>IF(LEN(AN240)&gt;0,IF(AL240="**","$",IF(AL240="***",IF(LEN(AQ240)&gt;0,"$$$","$$"), "")), "")</f>
        <v/>
      </c>
      <c r="AU240" s="48" t="str">
        <f>CONCATENATE(IF(LEN(AN240)&gt;0,IF(AND(AD240="**",AB240="*"),IF(LEN(AQ240)&gt;0,"$$$","$$"),IF(AJ240="***","$$$",IF(AND(AJ240="**",AB240="*"),"$$",IF(AND(OR(AD240="**",AD240="***"),LEN(AQ240)&gt;0),"$$","")))),IF(AND(OR(AD240="**",AD240="***"),LEN(AQ240)&gt;0),"$$","")),IF(AND(T240&lt;2,AQ240="#"),"#",""))</f>
        <v/>
      </c>
      <c r="AV240" s="48" t="str">
        <f>IF(LEN(AN240)&gt;0,IF(AG240="**","$$",IF(AG240="***","$$$",IF(AD240="***",IF(OR(AB240="***",LEN(AQ240)&gt;0),"$$$",""),""))),"")</f>
        <v/>
      </c>
      <c r="AW240" s="26" t="s">
        <v>6</v>
      </c>
      <c r="AX240" s="64">
        <v>51</v>
      </c>
      <c r="AY240" s="79">
        <v>1049</v>
      </c>
      <c r="AZ240" s="24" t="s">
        <v>176</v>
      </c>
      <c r="BA240" s="29">
        <v>77.7365845419735</v>
      </c>
      <c r="BB240" s="53">
        <v>81.813917875306899</v>
      </c>
      <c r="BC240" s="54" t="s">
        <v>2174</v>
      </c>
      <c r="BD240" s="29">
        <v>1</v>
      </c>
      <c r="BE240" s="55"/>
      <c r="BF240" s="55"/>
      <c r="BG240" s="55"/>
      <c r="BH240" s="55"/>
      <c r="BI240" s="189" t="s">
        <v>1527</v>
      </c>
      <c r="BJ240" s="69" t="s">
        <v>594</v>
      </c>
      <c r="BK240" s="69" t="s">
        <v>1528</v>
      </c>
      <c r="BL240" s="69" t="s">
        <v>440</v>
      </c>
      <c r="BM240" s="69" t="s">
        <v>443</v>
      </c>
      <c r="BN240" s="68" t="s">
        <v>1529</v>
      </c>
      <c r="BO240" s="17"/>
      <c r="BP240" s="29">
        <v>120</v>
      </c>
      <c r="BQ240" s="29">
        <v>0</v>
      </c>
      <c r="BR240" s="56">
        <v>97.25</v>
      </c>
      <c r="BS240" s="57" t="s">
        <v>61</v>
      </c>
      <c r="BT240" s="26"/>
      <c r="BU240" s="26"/>
      <c r="BV240" s="26"/>
      <c r="BW240" s="26"/>
      <c r="BX240" s="17"/>
      <c r="BY240" s="17"/>
      <c r="BZ240" s="49" t="str">
        <f>IF(AND(S240&gt;=3,AND(OR(AND(I240&lt;=7,I240-K240&gt;=3),AND(K240&lt;=7,K240-M240&gt;=3)),N240&lt;=4)),6,IF(S240&gt;=3,"3T",IF(AND(OR(AND(I240&lt;=7,I240-K240&gt;=3),AND(K240&lt;=7,K240-M240&gt;=3)),N240&lt;=4),"3P","")))</f>
        <v/>
      </c>
    </row>
    <row r="241" spans="1:78" ht="46.5" x14ac:dyDescent="0.25">
      <c r="A241" s="26" t="s">
        <v>2156</v>
      </c>
      <c r="B241" s="26" t="s">
        <v>551</v>
      </c>
      <c r="C241" s="27" t="s">
        <v>77</v>
      </c>
      <c r="D241" s="28"/>
      <c r="E241" s="28"/>
      <c r="F241" s="58">
        <v>1600</v>
      </c>
      <c r="G241" s="30">
        <v>4</v>
      </c>
      <c r="H241" s="31" t="s">
        <v>6</v>
      </c>
      <c r="I241" s="32">
        <v>6</v>
      </c>
      <c r="J241" s="33">
        <v>4</v>
      </c>
      <c r="K241" s="32">
        <v>7</v>
      </c>
      <c r="L241" s="33">
        <v>3</v>
      </c>
      <c r="M241" s="32">
        <v>9</v>
      </c>
      <c r="N241" s="33">
        <v>4</v>
      </c>
      <c r="O241" s="29">
        <v>-3.4</v>
      </c>
      <c r="P241" s="29">
        <v>-0.41666666666666702</v>
      </c>
      <c r="Q241" s="35">
        <v>92.727328419763197</v>
      </c>
      <c r="R241" s="35">
        <v>-0.286335790118386</v>
      </c>
      <c r="S241" s="37">
        <v>2</v>
      </c>
      <c r="T241" s="61">
        <v>-1.5</v>
      </c>
      <c r="U241" s="29">
        <v>1.2000000000000099</v>
      </c>
      <c r="V241" s="29">
        <v>5.0000000000007802E-2</v>
      </c>
      <c r="W241" s="39"/>
      <c r="X241" s="62">
        <v>41</v>
      </c>
      <c r="Y241" s="29">
        <v>116</v>
      </c>
      <c r="Z241" s="29">
        <v>24</v>
      </c>
      <c r="AA241" s="26" t="s">
        <v>80</v>
      </c>
      <c r="AB241" s="41" t="s">
        <v>65</v>
      </c>
      <c r="AC241" s="42" t="str">
        <f>"i" &amp; IF(AND(S241&lt;=-1.5,NOT(ISBLANK(AQ241))),"Z","")</f>
        <v>i</v>
      </c>
      <c r="AD241" s="48" t="str">
        <f>IF(AND(ISNUMBER(BD241),VALUE(BD241)&gt;=3,VALUE(T241)&gt;=-0.5),IF(AND(VALUE(Q241)&gt;=94,VALUE(Q241)&lt;444), IF(VALUE(P241)&gt;=2,"***","**"),"*"),"")</f>
        <v/>
      </c>
      <c r="AE241" s="44"/>
      <c r="AF241" s="45"/>
      <c r="AG241" s="63" t="str">
        <f>IF(OR(F241&lt;1401,F241&gt;=1600),IF(AND(OR(AB241="*",AB241="***",AB241="E*",AB241="E***"),P241&gt;=2,T241&gt;-2.1),IF(AND(ISNUMBER(BD241),VALUE(BD241)&gt;2),"**","*"),""),"")</f>
        <v/>
      </c>
      <c r="AH241" s="30">
        <v>4</v>
      </c>
      <c r="AI241" s="62">
        <v>41</v>
      </c>
      <c r="AJ241" s="48" t="str">
        <f>IF(AND(S241&gt;=2,T241&gt;=0),IF(AND(ISNUMBER(BD241),VALUE(BD241)&gt;=3),IF(LEN(AQ241)&gt;0,"***","**"),"*"),"")</f>
        <v/>
      </c>
      <c r="AK241" s="42" t="str">
        <f>IF(AND(S241&gt;=3,AND(OR(AND(I241&lt;=7,I241-K241&gt;=3),AND(K241&lt;=7,K241-M241&gt;=3)),N241&lt;=4)),6,IF(S241&gt;=3,"3T",IF(AND(OR(AND(I241&lt;=7,I241-K241&gt;=3),AND(K241&lt;=7,K241-M241&gt;=3)),N241&lt;=4),"3P","")))</f>
        <v/>
      </c>
      <c r="AL241" s="63" t="str">
        <f>IF(OR(K241-M241&gt;=5,T241&gt;4.9,AND(K241-M241&gt;=1,T241&gt;5)),IF(P241&lt;-3,"***",IF(P241&lt;0,"**","*")),"")</f>
        <v/>
      </c>
      <c r="AM241" s="62">
        <v>41</v>
      </c>
      <c r="AN241" s="49" t="str">
        <f>IF(AND(OR(M241=1,M241=2,M241=3,M241=4),Q241&gt;=97.5),"G",IF(OR(AND(N241&lt;=3,M241&lt;8,T241&gt;-1.6,Q241&gt;=95,Q241&lt;300),AND(OR(M241=1,M241=2,M241=3),Q241&lt;97.5)),"GR",""))</f>
        <v/>
      </c>
      <c r="AO241" s="29">
        <v>0</v>
      </c>
      <c r="AP241" s="28"/>
      <c r="AQ241" s="28"/>
      <c r="AR241" s="28"/>
      <c r="AS241" s="28"/>
      <c r="AT241" s="50" t="str">
        <f>IF(LEN(AN241)&gt;0,IF(AL241="**","$",IF(AL241="***",IF(LEN(AQ241)&gt;0,"$$$","$$"), "")), "")</f>
        <v/>
      </c>
      <c r="AU241" s="48" t="str">
        <f>CONCATENATE(IF(LEN(AN241)&gt;0,IF(AND(AD241="**",AB241="*"),IF(LEN(AQ241)&gt;0,"$$$","$$"),IF(AJ241="***","$$$",IF(AND(AJ241="**",AB241="*"),"$$",IF(AND(OR(AD241="**",AD241="***"),LEN(AQ241)&gt;0),"$$","")))),IF(AND(OR(AD241="**",AD241="***"),LEN(AQ241)&gt;0),"$$","")),IF(AND(T241&lt;2,AQ241="#"),"#",""))</f>
        <v/>
      </c>
      <c r="AV241" s="48" t="str">
        <f>IF(LEN(AN241)&gt;0,IF(AG241="**","$$",IF(AG241="***","$$$",IF(AD241="***",IF(OR(AB241="***",LEN(AQ241)&gt;0),"$$$",""),""))),"")</f>
        <v/>
      </c>
      <c r="AW241" s="26" t="s">
        <v>6</v>
      </c>
      <c r="AX241" s="74">
        <v>16</v>
      </c>
      <c r="AY241" s="65">
        <v>1064</v>
      </c>
      <c r="AZ241" s="24" t="s">
        <v>176</v>
      </c>
      <c r="BA241" s="29">
        <v>83.927328419763199</v>
      </c>
      <c r="BB241" s="66">
        <v>83.959328419763196</v>
      </c>
      <c r="BC241" s="54" t="s">
        <v>2175</v>
      </c>
      <c r="BD241" s="29">
        <v>2</v>
      </c>
      <c r="BE241" s="55"/>
      <c r="BF241" s="55"/>
      <c r="BG241" s="55"/>
      <c r="BH241" s="55"/>
      <c r="BI241" s="190" t="s">
        <v>1986</v>
      </c>
      <c r="BJ241" s="68" t="s">
        <v>1528</v>
      </c>
      <c r="BK241" s="68" t="s">
        <v>615</v>
      </c>
      <c r="BL241" s="68" t="s">
        <v>1372</v>
      </c>
      <c r="BM241" s="68" t="s">
        <v>123</v>
      </c>
      <c r="BN241" s="68" t="s">
        <v>1872</v>
      </c>
      <c r="BO241" s="17"/>
      <c r="BP241" s="29">
        <v>116</v>
      </c>
      <c r="BQ241" s="29">
        <v>0</v>
      </c>
      <c r="BR241" s="56">
        <v>92.5</v>
      </c>
      <c r="BS241" s="76" t="s">
        <v>108</v>
      </c>
      <c r="BT241" s="26"/>
      <c r="BU241" s="26"/>
      <c r="BV241" s="26"/>
      <c r="BW241" s="26"/>
      <c r="BX241" s="17"/>
      <c r="BY241" s="17"/>
      <c r="BZ241" s="49" t="str">
        <f>IF(AND(S241&gt;=3,AND(OR(AND(I241&lt;=7,I241-K241&gt;=3),AND(K241&lt;=7,K241-M241&gt;=3)),N241&lt;=4)),6,IF(S241&gt;=3,"3T",IF(AND(OR(AND(I241&lt;=7,I241-K241&gt;=3),AND(K241&lt;=7,K241-M241&gt;=3)),N241&lt;=4),"3P","")))</f>
        <v/>
      </c>
    </row>
    <row r="242" spans="1:78" ht="17.100000000000001" customHeight="1" x14ac:dyDescent="0.25">
      <c r="A242" s="162"/>
      <c r="B242" s="155"/>
      <c r="C242" s="155"/>
      <c r="D242" s="155"/>
      <c r="E242" s="155"/>
      <c r="F242" s="155"/>
      <c r="G242" s="155"/>
      <c r="H242" s="155"/>
      <c r="I242" s="155"/>
      <c r="J242" s="155"/>
      <c r="K242" s="155"/>
      <c r="L242" s="155"/>
      <c r="M242" s="155"/>
      <c r="N242" s="155"/>
      <c r="O242" s="155"/>
      <c r="P242" s="155"/>
      <c r="Q242" s="155"/>
      <c r="R242" s="155"/>
      <c r="S242" s="155"/>
      <c r="T242" s="155"/>
      <c r="U242" s="155"/>
      <c r="V242" s="155"/>
      <c r="W242" s="155"/>
      <c r="X242" s="155"/>
      <c r="Y242" s="155"/>
      <c r="Z242" s="155"/>
      <c r="AA242" s="155"/>
      <c r="AB242" s="155"/>
      <c r="AC242" s="155"/>
      <c r="AD242" s="155"/>
      <c r="AE242" s="155"/>
      <c r="AF242" s="155"/>
      <c r="AG242" s="155"/>
      <c r="AH242" s="155"/>
      <c r="AI242" s="155"/>
      <c r="AJ242" s="155"/>
      <c r="AK242" s="155"/>
      <c r="AL242" s="155"/>
      <c r="AM242" s="155"/>
      <c r="AN242" s="155"/>
      <c r="AO242" s="155"/>
      <c r="AP242" s="155"/>
      <c r="AQ242" s="155"/>
      <c r="AR242" s="155"/>
      <c r="AS242" s="155"/>
      <c r="AT242" s="155"/>
      <c r="AU242" s="155"/>
      <c r="AV242" s="155"/>
      <c r="AW242" s="155"/>
      <c r="AX242" s="155"/>
      <c r="AY242" s="155"/>
      <c r="AZ242" s="155"/>
      <c r="BA242" s="155"/>
      <c r="BB242" s="155"/>
      <c r="BC242" s="155"/>
      <c r="BD242" s="155"/>
      <c r="BE242" s="155"/>
      <c r="BF242" s="155"/>
      <c r="BG242" s="155"/>
      <c r="BH242" s="155"/>
      <c r="BI242" s="155"/>
      <c r="BJ242" s="155"/>
      <c r="BK242" s="155"/>
      <c r="BL242" s="155"/>
      <c r="BM242" s="155"/>
      <c r="BN242" s="155"/>
      <c r="BO242" s="155"/>
      <c r="BP242" s="155"/>
      <c r="BQ242" s="155"/>
      <c r="BR242" s="155"/>
      <c r="BS242" s="155"/>
      <c r="BT242" s="155"/>
      <c r="BU242" s="155"/>
      <c r="BV242" s="155"/>
      <c r="BW242" s="155"/>
      <c r="BX242" s="155"/>
      <c r="BY242" s="17"/>
      <c r="BZ242" s="49"/>
    </row>
    <row r="243" spans="1:78" ht="30" customHeight="1" x14ac:dyDescent="0.25">
      <c r="A243" s="175" t="s">
        <v>153</v>
      </c>
      <c r="B243" s="162"/>
      <c r="C243" s="162"/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  <c r="P243" s="162"/>
      <c r="Q243" s="162"/>
      <c r="R243" s="162"/>
      <c r="S243" s="162"/>
      <c r="T243" s="162"/>
      <c r="U243" s="162"/>
      <c r="V243" s="162"/>
      <c r="W243" s="162"/>
      <c r="X243" s="162"/>
      <c r="Y243" s="162"/>
      <c r="Z243" s="162"/>
      <c r="AA243" s="162"/>
      <c r="AB243" s="162"/>
      <c r="AC243" s="162"/>
      <c r="AD243" s="162"/>
      <c r="AE243" s="162"/>
      <c r="AF243" s="162"/>
      <c r="AG243" s="162"/>
      <c r="AH243" s="162"/>
      <c r="AI243" s="162"/>
      <c r="AJ243" s="162"/>
      <c r="AK243" s="162"/>
      <c r="AL243" s="162"/>
      <c r="AM243" s="162"/>
      <c r="AN243" s="162"/>
      <c r="AO243" s="162"/>
      <c r="AP243" s="162"/>
      <c r="AQ243" s="162"/>
      <c r="AR243" s="162"/>
      <c r="AS243" s="162"/>
      <c r="AT243" s="162"/>
      <c r="AU243" s="162"/>
      <c r="AV243" s="162"/>
      <c r="AW243" s="162"/>
      <c r="AX243" s="162"/>
      <c r="AY243" s="162"/>
      <c r="AZ243" s="162"/>
      <c r="BA243" s="162"/>
      <c r="BB243" s="162"/>
      <c r="BC243" s="162"/>
      <c r="BD243" s="162"/>
      <c r="BE243" s="162"/>
      <c r="BF243" s="162"/>
      <c r="BG243" s="162"/>
      <c r="BH243" s="162"/>
      <c r="BI243" s="162"/>
      <c r="BJ243" s="162"/>
      <c r="BK243" s="162"/>
      <c r="BL243" s="162"/>
      <c r="BM243" s="162"/>
      <c r="BN243" s="162"/>
      <c r="BO243" s="162"/>
      <c r="BP243" s="162"/>
      <c r="BQ243" s="162"/>
      <c r="BR243" s="162"/>
      <c r="BS243" s="162"/>
      <c r="BT243" s="162"/>
      <c r="BU243" s="162"/>
      <c r="BV243" s="162"/>
      <c r="BW243" s="162"/>
      <c r="BX243" s="162"/>
      <c r="BY243" s="17"/>
      <c r="BZ243" s="49"/>
    </row>
    <row r="244" spans="1:78" ht="46.5" x14ac:dyDescent="0.25">
      <c r="A244" s="26" t="s">
        <v>2156</v>
      </c>
      <c r="B244" s="112" t="s">
        <v>281</v>
      </c>
      <c r="C244" s="27" t="s">
        <v>1381</v>
      </c>
      <c r="D244" s="28"/>
      <c r="E244" s="28"/>
      <c r="F244" s="29">
        <v>1400</v>
      </c>
      <c r="G244" s="30">
        <v>1</v>
      </c>
      <c r="H244" s="31" t="s">
        <v>6</v>
      </c>
      <c r="I244" s="32">
        <v>9</v>
      </c>
      <c r="J244" s="33">
        <v>4</v>
      </c>
      <c r="K244" s="32">
        <v>10</v>
      </c>
      <c r="L244" s="33">
        <v>4</v>
      </c>
      <c r="M244" s="32">
        <v>2</v>
      </c>
      <c r="N244" s="33">
        <v>0</v>
      </c>
      <c r="O244" s="29">
        <v>-5.00000000000256E-2</v>
      </c>
      <c r="P244" s="34">
        <v>0.52499999999999902</v>
      </c>
      <c r="Q244" s="35">
        <v>97.400186456695096</v>
      </c>
      <c r="R244" s="35">
        <v>-0.94990677165242199</v>
      </c>
      <c r="S244" s="37">
        <v>1</v>
      </c>
      <c r="T244" s="38">
        <v>3.65</v>
      </c>
      <c r="U244" s="29">
        <v>-0.35000000000000098</v>
      </c>
      <c r="V244" s="29">
        <v>2.2999999999999901</v>
      </c>
      <c r="W244" s="39"/>
      <c r="X244" s="40">
        <v>39</v>
      </c>
      <c r="Y244" s="72">
        <v>134</v>
      </c>
      <c r="Z244" s="87">
        <v>39</v>
      </c>
      <c r="AA244" s="26" t="s">
        <v>57</v>
      </c>
      <c r="AB244" s="41" t="s">
        <v>65</v>
      </c>
      <c r="AC244" s="42" t="str">
        <f>"i" &amp; IF(AND(S244&lt;=-1.5,NOT(ISBLANK(AQ244))),"Z","")</f>
        <v>i</v>
      </c>
      <c r="AD244" s="43" t="str">
        <f>IF(AND(ISNUMBER(BD244),VALUE(BD244)&gt;=3,VALUE(T244)&gt;=-0.5),IF(AND(VALUE(Q244)&gt;=94,VALUE(Q244)&lt;444), IF(VALUE(P244)&gt;=2,"***","**"),"*"),"")</f>
        <v/>
      </c>
      <c r="AE244" s="44"/>
      <c r="AF244" s="45" t="s">
        <v>102</v>
      </c>
      <c r="AG244" s="46" t="str">
        <f>IF(OR(F244&lt;1401,F244&gt;=1600),IF(AND(OR(AB244="*",AB244="***",AB244="E*",AB244="E***"),P244&gt;=2,T244&gt;-2.1),IF(AND(ISNUMBER(BD244),VALUE(BD244)&gt;2),"**","*"),""),"")</f>
        <v/>
      </c>
      <c r="AH244" s="30">
        <v>1</v>
      </c>
      <c r="AI244" s="47">
        <v>39</v>
      </c>
      <c r="AJ244" s="48" t="str">
        <f>IF(AND(S244&gt;=2,T244&gt;=0),IF(AND(ISNUMBER(BD244),VALUE(BD244)&gt;=3),IF(LEN(AQ244)&gt;0,"***","**"),"*"),"")</f>
        <v/>
      </c>
      <c r="AK244" s="42" t="str">
        <f>IF(AND(S244&gt;=3,AND(OR(AND(I244&lt;=7,I244-K244&gt;=3),AND(K244&lt;=7,K244-M244&gt;=3)),N244&lt;=4)),6,IF(S244&gt;=3,"3T",IF(AND(OR(AND(I244&lt;=7,I244-K244&gt;=3),AND(K244&lt;=7,K244-M244&gt;=3)),N244&lt;=4),"3P","")))</f>
        <v/>
      </c>
      <c r="AL244" s="46" t="str">
        <f>IF(OR(K244-M244&gt;=5,T244&gt;4.9,AND(K244-M244&gt;=1,T244&gt;5)),IF(P244&lt;-3,"***",IF(P244&lt;0,"**","*")),"")</f>
        <v>*</v>
      </c>
      <c r="AM244" s="40">
        <v>39</v>
      </c>
      <c r="AN244" s="81" t="str">
        <f>IF(AND(OR(M244=1,M244=2,M244=3,M244=4),Q244&gt;=97.5),"G",IF(OR(AND(N244&lt;=3,M244&lt;8,T244&gt;-1.6,Q244&gt;=95,Q244&lt;300),AND(OR(M244=1,M244=2,M244=3),Q244&lt;97.5)),"GR",""))</f>
        <v>GR</v>
      </c>
      <c r="AO244" s="29">
        <v>0</v>
      </c>
      <c r="AP244" s="28"/>
      <c r="AQ244" s="28" t="s">
        <v>33</v>
      </c>
      <c r="AR244" s="28"/>
      <c r="AS244" s="28"/>
      <c r="AT244" s="50" t="str">
        <f>IF(LEN(AN244)&gt;0,IF(AL244="**","$",IF(AL244="***",IF(LEN(AQ244)&gt;0,"$$$","$$"), "")), "")</f>
        <v/>
      </c>
      <c r="AU244" s="48" t="str">
        <f>CONCATENATE(IF(LEN(AN244)&gt;0,IF(AND(AD244="**",AB244="*"),IF(LEN(AQ244)&gt;0,"$$$","$$"),IF(AJ244="***","$$$",IF(AND(AJ244="**",AB244="*"),"$$",IF(AND(OR(AD244="**",AD244="***"),LEN(AQ244)&gt;0),"$$","")))),IF(AND(OR(AD244="**",AD244="***"),LEN(AQ244)&gt;0),"$$","")),IF(AND(T244&lt;2,AQ244="#"),"#",""))</f>
        <v/>
      </c>
      <c r="AV244" s="48" t="str">
        <f>IF(LEN(AN244)&gt;0,IF(AG244="**","$$",IF(AG244="***","$$$",IF(AD244="***",IF(OR(AB244="***",LEN(AQ244)&gt;0),"$$$",""),""))),"")</f>
        <v/>
      </c>
      <c r="AW244" s="26" t="s">
        <v>6</v>
      </c>
      <c r="AX244" s="74">
        <v>6.8</v>
      </c>
      <c r="AY244" s="79">
        <v>1054</v>
      </c>
      <c r="AZ244" s="24" t="s">
        <v>1494</v>
      </c>
      <c r="BA244" s="29">
        <v>87.900186456695195</v>
      </c>
      <c r="BB244" s="53">
        <v>103.000186456695</v>
      </c>
      <c r="BC244" s="54" t="s">
        <v>2176</v>
      </c>
      <c r="BD244" s="29">
        <v>1</v>
      </c>
      <c r="BE244" s="100">
        <v>15.412186379928301</v>
      </c>
      <c r="BF244" s="101">
        <v>40.2777777777778</v>
      </c>
      <c r="BG244" s="102">
        <v>279</v>
      </c>
      <c r="BH244" s="102">
        <v>144</v>
      </c>
      <c r="BI244" s="190" t="s">
        <v>1383</v>
      </c>
      <c r="BJ244" s="68" t="s">
        <v>2073</v>
      </c>
      <c r="BK244" s="68" t="s">
        <v>1384</v>
      </c>
      <c r="BL244" s="68" t="s">
        <v>1385</v>
      </c>
      <c r="BM244" s="68" t="s">
        <v>1198</v>
      </c>
      <c r="BN244" s="68"/>
      <c r="BO244" s="17"/>
      <c r="BP244" s="29">
        <v>134</v>
      </c>
      <c r="BQ244" s="29">
        <v>0</v>
      </c>
      <c r="BR244" s="56">
        <v>96.85</v>
      </c>
      <c r="BS244" s="76" t="s">
        <v>126</v>
      </c>
      <c r="BT244" s="26"/>
      <c r="BU244" s="26"/>
      <c r="BV244" s="26"/>
      <c r="BW244" s="26"/>
      <c r="BX244" s="17"/>
      <c r="BY244" s="17"/>
      <c r="BZ244" s="49" t="str">
        <f>IF(AND(S244&gt;=3,AND(OR(AND(I244&lt;=7,I244-K244&gt;=3),AND(K244&lt;=7,K244-M244&gt;=3)),N244&lt;=4)),6,IF(S244&gt;=3,"3T",IF(AND(OR(AND(I244&lt;=7,I244-K244&gt;=3),AND(K244&lt;=7,K244-M244&gt;=3)),N244&lt;=4),"3P","")))</f>
        <v/>
      </c>
    </row>
    <row r="245" spans="1:78" ht="30" customHeight="1" x14ac:dyDescent="0.25">
      <c r="A245" s="156" t="s">
        <v>152</v>
      </c>
      <c r="B245" s="155"/>
      <c r="C245" s="155"/>
      <c r="D245" s="155"/>
      <c r="E245" s="155"/>
      <c r="F245" s="155"/>
      <c r="G245" s="155"/>
      <c r="H245" s="155"/>
      <c r="I245" s="155"/>
      <c r="J245" s="155"/>
      <c r="K245" s="155"/>
      <c r="L245" s="155"/>
      <c r="M245" s="155"/>
      <c r="N245" s="155"/>
      <c r="O245" s="155"/>
      <c r="P245" s="155"/>
      <c r="Q245" s="155"/>
      <c r="R245" s="155"/>
      <c r="S245" s="155"/>
      <c r="T245" s="155"/>
      <c r="U245" s="155"/>
      <c r="V245" s="155"/>
      <c r="W245" s="155"/>
      <c r="X245" s="155"/>
      <c r="Y245" s="155"/>
      <c r="Z245" s="155"/>
      <c r="AA245" s="155"/>
      <c r="AB245" s="155"/>
      <c r="AC245" s="155"/>
      <c r="AD245" s="155"/>
      <c r="AE245" s="155"/>
      <c r="AF245" s="155"/>
      <c r="AG245" s="155"/>
      <c r="AH245" s="155"/>
      <c r="AI245" s="155"/>
      <c r="AJ245" s="155"/>
      <c r="AK245" s="155"/>
      <c r="AL245" s="155"/>
      <c r="AM245" s="155"/>
      <c r="AN245" s="155"/>
      <c r="AO245" s="155"/>
      <c r="AP245" s="155"/>
      <c r="AQ245" s="155"/>
      <c r="AR245" s="155"/>
      <c r="AS245" s="155"/>
      <c r="AT245" s="155"/>
      <c r="AU245" s="155"/>
      <c r="AV245" s="155"/>
      <c r="AW245" s="155"/>
      <c r="AX245" s="155"/>
      <c r="AY245" s="155"/>
      <c r="AZ245" s="155"/>
      <c r="BA245" s="155"/>
      <c r="BB245" s="155"/>
      <c r="BC245" s="155"/>
      <c r="BD245" s="155"/>
      <c r="BE245" s="155"/>
      <c r="BF245" s="155"/>
      <c r="BG245" s="155"/>
      <c r="BH245" s="155"/>
      <c r="BI245" s="155"/>
      <c r="BJ245" s="155"/>
      <c r="BK245" s="155"/>
      <c r="BL245" s="155"/>
      <c r="BM245" s="155"/>
      <c r="BN245" s="155"/>
      <c r="BO245" s="155"/>
      <c r="BP245" s="155"/>
      <c r="BQ245" s="155"/>
      <c r="BR245" s="155"/>
      <c r="BS245" s="155"/>
      <c r="BT245" s="155"/>
      <c r="BU245" s="155"/>
      <c r="BV245" s="155"/>
      <c r="BW245" s="155"/>
      <c r="BX245" s="155"/>
      <c r="BY245" s="17"/>
      <c r="BZ245" s="49"/>
    </row>
    <row r="246" spans="1:78" ht="18.75" customHeight="1" x14ac:dyDescent="0.25">
      <c r="A246" s="17"/>
      <c r="B246" s="164" t="s">
        <v>2177</v>
      </c>
      <c r="C246" s="164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65" t="s">
        <v>1240</v>
      </c>
      <c r="R246" s="165"/>
      <c r="S246" s="17"/>
      <c r="T246" s="90" t="s">
        <v>477</v>
      </c>
      <c r="U246" s="17"/>
      <c r="V246" s="17"/>
      <c r="W246" s="17"/>
      <c r="X246" s="91">
        <v>40</v>
      </c>
      <c r="Y246" s="113" t="s">
        <v>1593</v>
      </c>
      <c r="Z246" s="95">
        <v>14</v>
      </c>
      <c r="AA246" s="94">
        <v>1</v>
      </c>
      <c r="AB246" s="17"/>
      <c r="AC246" s="17"/>
      <c r="AD246" s="17"/>
      <c r="AE246" s="17"/>
      <c r="AF246" s="17"/>
      <c r="AG246" s="17"/>
      <c r="AH246" s="17"/>
      <c r="AI246" s="91">
        <v>40</v>
      </c>
      <c r="AJ246" s="17"/>
      <c r="AK246" s="17"/>
      <c r="AL246" s="17"/>
      <c r="AM246" s="91">
        <v>40</v>
      </c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66">
        <v>0</v>
      </c>
      <c r="AY246" s="95">
        <v>1051</v>
      </c>
      <c r="AZ246" s="17"/>
      <c r="BA246" s="17"/>
      <c r="BB246" s="17"/>
      <c r="BC246" s="17"/>
      <c r="BD246" s="17"/>
      <c r="BE246" s="17"/>
      <c r="BF246" s="17"/>
      <c r="BG246" s="17"/>
      <c r="BH246" s="17"/>
      <c r="BI246" s="187"/>
      <c r="BJ246" s="17"/>
      <c r="BK246" s="17"/>
      <c r="BL246" s="17"/>
      <c r="BM246" s="17"/>
      <c r="BN246" s="17"/>
      <c r="BO246" s="17"/>
      <c r="BP246" s="113" t="s">
        <v>1593</v>
      </c>
      <c r="BQ246" s="17"/>
      <c r="BR246" s="17"/>
      <c r="BS246" s="17"/>
      <c r="BT246" s="17"/>
      <c r="BU246" s="17"/>
      <c r="BV246" s="17"/>
      <c r="BW246" s="17"/>
      <c r="BX246" s="29">
        <v>0</v>
      </c>
      <c r="BY246" s="26" t="s">
        <v>149</v>
      </c>
      <c r="BZ246" s="17"/>
    </row>
    <row r="247" spans="1:78" x14ac:dyDescent="0.25">
      <c r="A247" s="17"/>
      <c r="B247" s="164"/>
      <c r="C247" s="164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68" t="s">
        <v>2178</v>
      </c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  <c r="AC247" s="168"/>
      <c r="AD247" s="168"/>
      <c r="AE247" s="168"/>
      <c r="AF247" s="168"/>
      <c r="AG247" s="168"/>
      <c r="AH247" s="168"/>
      <c r="AI247" s="168"/>
      <c r="AJ247" s="168"/>
      <c r="AK247" s="168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67"/>
      <c r="AY247" s="105" t="s">
        <v>412</v>
      </c>
      <c r="AZ247" s="17"/>
      <c r="BA247" s="17"/>
      <c r="BB247" s="17"/>
      <c r="BC247" s="17"/>
      <c r="BD247" s="17"/>
      <c r="BE247" s="17"/>
      <c r="BF247" s="17"/>
      <c r="BG247" s="17"/>
      <c r="BH247" s="17"/>
      <c r="BI247" s="18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</row>
    <row r="248" spans="1:78" ht="30" customHeight="1" x14ac:dyDescent="0.25">
      <c r="A248" s="176" t="s">
        <v>2179</v>
      </c>
      <c r="B248" s="153"/>
      <c r="C248" s="153"/>
      <c r="D248" s="153"/>
      <c r="E248" s="153"/>
      <c r="F248" s="153"/>
      <c r="G248" s="153"/>
      <c r="H248" s="153"/>
      <c r="I248" s="153"/>
      <c r="J248" s="153"/>
      <c r="K248" s="153"/>
      <c r="L248" s="153"/>
      <c r="M248" s="153"/>
      <c r="N248" s="153"/>
      <c r="O248" s="153"/>
      <c r="P248" s="153"/>
      <c r="Q248" s="153"/>
      <c r="R248" s="153"/>
      <c r="S248" s="153"/>
      <c r="T248" s="153"/>
      <c r="U248" s="153"/>
      <c r="V248" s="153"/>
      <c r="W248" s="153"/>
      <c r="X248" s="153"/>
      <c r="Y248" s="153"/>
      <c r="Z248" s="153"/>
      <c r="AA248" s="153"/>
      <c r="AB248" s="153"/>
      <c r="AC248" s="153"/>
      <c r="AD248" s="153"/>
      <c r="AE248" s="153"/>
      <c r="AF248" s="153"/>
      <c r="AG248" s="153"/>
      <c r="AH248" s="153"/>
      <c r="AI248" s="153"/>
      <c r="AJ248" s="153"/>
      <c r="AK248" s="153"/>
      <c r="AL248" s="153"/>
      <c r="AM248" s="153"/>
      <c r="AN248" s="153"/>
      <c r="AO248" s="153"/>
      <c r="AP248" s="153"/>
      <c r="AQ248" s="153"/>
      <c r="AR248" s="153"/>
      <c r="AS248" s="153"/>
      <c r="AT248" s="153"/>
      <c r="AU248" s="153"/>
      <c r="AV248" s="153"/>
      <c r="AW248" s="153"/>
      <c r="AX248" s="153"/>
      <c r="AY248" s="153"/>
      <c r="AZ248" s="153"/>
      <c r="BA248" s="153"/>
      <c r="BB248" s="153"/>
      <c r="BC248" s="153"/>
      <c r="BD248" s="153"/>
      <c r="BE248" s="153"/>
      <c r="BF248" s="153"/>
      <c r="BG248" s="153"/>
      <c r="BH248" s="153"/>
      <c r="BI248" s="153"/>
      <c r="BJ248" s="153"/>
      <c r="BK248" s="153"/>
      <c r="BL248" s="153"/>
      <c r="BM248" s="153"/>
      <c r="BN248" s="153"/>
      <c r="BO248" s="153"/>
      <c r="BP248" s="153"/>
      <c r="BQ248" s="153"/>
      <c r="BR248" s="153"/>
      <c r="BS248" s="153"/>
      <c r="BT248" s="153"/>
      <c r="BU248" s="153"/>
      <c r="BV248" s="153"/>
      <c r="BW248" s="153"/>
      <c r="BX248" s="153"/>
      <c r="BY248" s="17"/>
      <c r="BZ248" s="17"/>
    </row>
    <row r="249" spans="1:78" x14ac:dyDescent="0.25">
      <c r="A249" s="18" t="s">
        <v>1</v>
      </c>
      <c r="B249" s="18" t="s">
        <v>2</v>
      </c>
      <c r="C249" s="18" t="s">
        <v>3</v>
      </c>
      <c r="D249" s="19"/>
      <c r="E249" s="19"/>
      <c r="F249" s="18" t="s">
        <v>4</v>
      </c>
      <c r="G249" s="20" t="s">
        <v>5</v>
      </c>
      <c r="H249" s="21" t="s">
        <v>6</v>
      </c>
      <c r="I249" s="154" t="s">
        <v>7</v>
      </c>
      <c r="J249" s="155"/>
      <c r="K249" s="155"/>
      <c r="L249" s="155"/>
      <c r="M249" s="155"/>
      <c r="N249" s="155"/>
      <c r="O249" s="21" t="s">
        <v>8</v>
      </c>
      <c r="P249" s="21" t="s">
        <v>9</v>
      </c>
      <c r="Q249" s="22" t="s">
        <v>10</v>
      </c>
      <c r="R249" s="22" t="s">
        <v>11</v>
      </c>
      <c r="S249" s="21" t="s">
        <v>12</v>
      </c>
      <c r="T249" s="21" t="s">
        <v>13</v>
      </c>
      <c r="U249" s="21" t="s">
        <v>14</v>
      </c>
      <c r="V249" s="21" t="s">
        <v>15</v>
      </c>
      <c r="W249" s="23" t="s">
        <v>16</v>
      </c>
      <c r="X249" s="21" t="s">
        <v>17</v>
      </c>
      <c r="Y249" s="21" t="s">
        <v>18</v>
      </c>
      <c r="Z249" s="21" t="s">
        <v>19</v>
      </c>
      <c r="AA249" s="21" t="s">
        <v>20</v>
      </c>
      <c r="AB249" s="21" t="s">
        <v>21</v>
      </c>
      <c r="AC249" s="21" t="s">
        <v>22</v>
      </c>
      <c r="AD249" s="21" t="s">
        <v>23</v>
      </c>
      <c r="AE249" s="21" t="s">
        <v>24</v>
      </c>
      <c r="AF249" s="21" t="s">
        <v>25</v>
      </c>
      <c r="AG249" s="21" t="s">
        <v>26</v>
      </c>
      <c r="AH249" s="21" t="s">
        <v>5</v>
      </c>
      <c r="AI249" s="21" t="s">
        <v>17</v>
      </c>
      <c r="AJ249" s="21" t="s">
        <v>27</v>
      </c>
      <c r="AK249" s="21" t="s">
        <v>28</v>
      </c>
      <c r="AL249" s="21" t="s">
        <v>29</v>
      </c>
      <c r="AM249" s="21" t="s">
        <v>17</v>
      </c>
      <c r="AN249" s="21" t="s">
        <v>30</v>
      </c>
      <c r="AO249" s="21" t="s">
        <v>31</v>
      </c>
      <c r="AP249" s="21" t="s">
        <v>32</v>
      </c>
      <c r="AQ249" s="21" t="s">
        <v>33</v>
      </c>
      <c r="AR249" s="21" t="s">
        <v>34</v>
      </c>
      <c r="AS249" s="21" t="s">
        <v>35</v>
      </c>
      <c r="AT249" s="21" t="s">
        <v>36</v>
      </c>
      <c r="AU249" s="21" t="s">
        <v>37</v>
      </c>
      <c r="AV249" s="21" t="s">
        <v>38</v>
      </c>
      <c r="AW249" s="21" t="s">
        <v>6</v>
      </c>
      <c r="AX249" s="21" t="s">
        <v>39</v>
      </c>
      <c r="AY249" s="21" t="s">
        <v>40</v>
      </c>
      <c r="AZ249" s="24" t="s">
        <v>41</v>
      </c>
      <c r="BA249" s="21" t="s">
        <v>42</v>
      </c>
      <c r="BB249" s="21" t="s">
        <v>43</v>
      </c>
      <c r="BC249" s="21" t="s">
        <v>44</v>
      </c>
      <c r="BD249" s="21" t="s">
        <v>45</v>
      </c>
      <c r="BE249" s="21" t="s">
        <v>46</v>
      </c>
      <c r="BF249" s="21" t="s">
        <v>47</v>
      </c>
      <c r="BG249" s="21" t="s">
        <v>48</v>
      </c>
      <c r="BH249" s="21" t="s">
        <v>49</v>
      </c>
      <c r="BI249" s="186"/>
      <c r="BJ249" s="25"/>
      <c r="BK249" s="25"/>
      <c r="BL249" s="25"/>
      <c r="BM249" s="25"/>
      <c r="BN249" s="25"/>
      <c r="BO249" s="25"/>
      <c r="BP249" s="21" t="s">
        <v>18</v>
      </c>
      <c r="BQ249" s="21" t="s">
        <v>31</v>
      </c>
      <c r="BR249" s="21" t="s">
        <v>50</v>
      </c>
      <c r="BS249" s="21" t="s">
        <v>51</v>
      </c>
      <c r="BT249" s="25"/>
      <c r="BU249" s="25"/>
      <c r="BV249" s="21" t="s">
        <v>24</v>
      </c>
      <c r="BW249" s="21" t="s">
        <v>16</v>
      </c>
      <c r="BX249" s="21" t="s">
        <v>52</v>
      </c>
      <c r="BY249" s="21" t="s">
        <v>53</v>
      </c>
      <c r="BZ249" s="21" t="s">
        <v>28</v>
      </c>
    </row>
    <row r="250" spans="1:78" ht="46.5" x14ac:dyDescent="0.25">
      <c r="A250" s="26" t="s">
        <v>2180</v>
      </c>
      <c r="B250" s="26" t="s">
        <v>393</v>
      </c>
      <c r="C250" s="27" t="s">
        <v>165</v>
      </c>
      <c r="D250" s="28"/>
      <c r="E250" s="28"/>
      <c r="F250" s="29">
        <v>1400</v>
      </c>
      <c r="G250" s="30">
        <v>11</v>
      </c>
      <c r="H250" s="31" t="s">
        <v>6</v>
      </c>
      <c r="I250" s="70">
        <v>2</v>
      </c>
      <c r="J250" s="71">
        <v>2</v>
      </c>
      <c r="K250" s="59">
        <v>2</v>
      </c>
      <c r="L250" s="33">
        <v>1</v>
      </c>
      <c r="M250" s="59">
        <v>11</v>
      </c>
      <c r="N250" s="33">
        <v>8</v>
      </c>
      <c r="O250" s="29">
        <v>3.7000000000000099</v>
      </c>
      <c r="P250" s="37">
        <v>1.9357142857142899</v>
      </c>
      <c r="Q250" s="35">
        <v>90.430950848237998</v>
      </c>
      <c r="R250" s="36">
        <v>1.46547542411902</v>
      </c>
      <c r="S250" s="37">
        <v>1</v>
      </c>
      <c r="T250" s="61">
        <v>-6.5</v>
      </c>
      <c r="U250" s="29">
        <v>-0.54999999999999705</v>
      </c>
      <c r="V250" s="60">
        <v>-5.8</v>
      </c>
      <c r="W250" s="39" t="s">
        <v>79</v>
      </c>
      <c r="X250" s="62">
        <v>52</v>
      </c>
      <c r="Y250" s="29">
        <v>117</v>
      </c>
      <c r="Z250" s="17"/>
      <c r="AA250" s="77">
        <v>8</v>
      </c>
      <c r="AB250" s="41" t="s">
        <v>32</v>
      </c>
      <c r="AC250" s="42" t="str">
        <f>"" &amp; IF(AND(S250&lt;=-1.5,NOT(ISBLANK(AQ250))),"Z","")</f>
        <v/>
      </c>
      <c r="AD250" s="48" t="str">
        <f>IF(AND(ISNUMBER(BD250),VALUE(BD250)&gt;=3,VALUE(T250)&gt;=-0.5),IF(AND(VALUE(Q250)&gt;=94,VALUE(Q250)&lt;444), IF(VALUE(P250)&gt;=2,"***","**"),"*"),"")</f>
        <v/>
      </c>
      <c r="AE250" s="44"/>
      <c r="AF250" s="45"/>
      <c r="AG250" s="63" t="str">
        <f>IF(OR(F250&lt;1401,F250&gt;=1600),IF(AND(OR(AB250="*",AB250="***",AB250="E*",AB250="E***"),P250&gt;=2,T250&gt;-2.1),IF(AND(ISNUMBER(BD250),VALUE(BD250)&gt;2),"**","*"),""),"")</f>
        <v/>
      </c>
      <c r="AH250" s="30">
        <v>11</v>
      </c>
      <c r="AI250" s="62">
        <v>52</v>
      </c>
      <c r="AJ250" s="48" t="str">
        <f>IF(AND(S250&gt;=2,T250&gt;=0),IF(AND(ISNUMBER(BD250),VALUE(BD250)&gt;=3),IF(LEN(AQ250)&gt;0,"***","**"),"*"),"")</f>
        <v/>
      </c>
      <c r="AK250" s="42" t="str">
        <f>IF(AND(S250&gt;=3,AND(OR(AND(I250&lt;=7,I250-K250&gt;=3),AND(K250&lt;=7,K250-M250&gt;=3)),N250&lt;=4)),6,IF(S250&gt;=3,"3T",IF(AND(OR(AND(I250&lt;=7,I250-K250&gt;=3),AND(K250&lt;=7,K250-M250&gt;=3)),N250&lt;=4),"3P","")))</f>
        <v/>
      </c>
      <c r="AL250" s="63" t="str">
        <f>IF(OR(K250-M250&gt;=5,T250&gt;4.9,AND(K250-M250&gt;=1,T250&gt;5)),IF(P250&lt;-3,"***",IF(P250&lt;0,"**","*")),"")</f>
        <v/>
      </c>
      <c r="AM250" s="62">
        <v>52</v>
      </c>
      <c r="AN250" s="49" t="str">
        <f>IF(AND(OR(M250=1,M250=2,M250=3,M250=4),Q250&gt;=97.5),"G",IF(OR(AND(N250&lt;=3,M250&lt;8,T250&gt;-1.6,Q250&gt;=95,Q250&lt;300),AND(OR(M250=1,M250=2,M250=3),Q250&lt;97.5)),"GR",""))</f>
        <v/>
      </c>
      <c r="AO250" s="29">
        <v>-1</v>
      </c>
      <c r="AP250" s="28"/>
      <c r="AQ250" s="28"/>
      <c r="AR250" s="28"/>
      <c r="AS250" s="28"/>
      <c r="AT250" s="50" t="str">
        <f>IF(LEN(AN250)&gt;0,IF(AL250="**","$",IF(AL250="***",IF(LEN(AQ250)&gt;0,"$$$","$$"), "")), "")</f>
        <v/>
      </c>
      <c r="AU250" s="48" t="str">
        <f>CONCATENATE(IF(LEN(AN250)&gt;0,IF(AND(AD250="**",AB250="*"),IF(LEN(AQ250)&gt;0,"$$$","$$"),IF(AJ250="***","$$$",IF(AND(AJ250="**",AB250="*"),"$$",IF(AND(OR(AD250="**",AD250="***"),LEN(AQ250)&gt;0),"$$","")))),IF(AND(OR(AD250="**",AD250="***"),LEN(AQ250)&gt;0),"$$","")),IF(AND(T250&lt;2,AQ250="#"),"#",""))</f>
        <v/>
      </c>
      <c r="AV250" s="48" t="str">
        <f>IF(LEN(AN250)&gt;0,IF(AG250="**","$$",IF(AG250="***","$$$",IF(AD250="***",IF(OR(AB250="***",LEN(AQ250)&gt;0),"$$$",""),""))),"")</f>
        <v/>
      </c>
      <c r="AW250" s="26" t="s">
        <v>6</v>
      </c>
      <c r="AX250" s="51">
        <v>49</v>
      </c>
      <c r="AY250" s="65">
        <v>1087</v>
      </c>
      <c r="AZ250" s="24" t="s">
        <v>59</v>
      </c>
      <c r="BA250" s="29">
        <v>80.430950848237998</v>
      </c>
      <c r="BB250" s="134">
        <v>76.596950848237995</v>
      </c>
      <c r="BC250" s="54" t="s">
        <v>2181</v>
      </c>
      <c r="BD250" s="29">
        <v>1</v>
      </c>
      <c r="BE250" s="55"/>
      <c r="BF250" s="55"/>
      <c r="BG250" s="55"/>
      <c r="BH250" s="55"/>
      <c r="BI250" s="188" t="s">
        <v>607</v>
      </c>
      <c r="BJ250" s="68" t="s">
        <v>608</v>
      </c>
      <c r="BK250" s="68" t="s">
        <v>196</v>
      </c>
      <c r="BL250" s="69" t="s">
        <v>131</v>
      </c>
      <c r="BM250" s="68" t="s">
        <v>532</v>
      </c>
      <c r="BN250" s="69" t="s">
        <v>105</v>
      </c>
      <c r="BO250" s="17"/>
      <c r="BP250" s="29">
        <v>117</v>
      </c>
      <c r="BQ250" s="29">
        <v>-1</v>
      </c>
      <c r="BR250" s="56">
        <v>102.85</v>
      </c>
      <c r="BS250" s="57" t="s">
        <v>75</v>
      </c>
      <c r="BT250" s="26"/>
      <c r="BU250" s="26"/>
      <c r="BV250" s="26"/>
      <c r="BW250" s="26" t="s">
        <v>79</v>
      </c>
      <c r="BX250" s="17"/>
      <c r="BY250" s="17"/>
      <c r="BZ250" s="49" t="str">
        <f>IF(AND(S250&gt;=3,AND(OR(AND(I250&lt;=7,I250-K250&gt;=3),AND(K250&lt;=7,K250-M250&gt;=3)),N250&lt;=4)),6,IF(S250&gt;=3,"3T",IF(AND(OR(AND(I250&lt;=7,I250-K250&gt;=3),AND(K250&lt;=7,K250-M250&gt;=3)),N250&lt;=4),"3P","")))</f>
        <v/>
      </c>
    </row>
    <row r="251" spans="1:78" ht="46.5" x14ac:dyDescent="0.25">
      <c r="A251" s="26" t="s">
        <v>2180</v>
      </c>
      <c r="B251" s="26" t="s">
        <v>567</v>
      </c>
      <c r="C251" s="27" t="s">
        <v>417</v>
      </c>
      <c r="D251" s="28"/>
      <c r="E251" s="28"/>
      <c r="F251" s="29">
        <v>1400</v>
      </c>
      <c r="G251" s="30">
        <v>7</v>
      </c>
      <c r="H251" s="31" t="s">
        <v>6</v>
      </c>
      <c r="I251" s="32">
        <v>4</v>
      </c>
      <c r="J251" s="33">
        <v>1</v>
      </c>
      <c r="K251" s="32">
        <v>3</v>
      </c>
      <c r="L251" s="33">
        <v>2</v>
      </c>
      <c r="M251" s="32">
        <v>13</v>
      </c>
      <c r="N251" s="33">
        <v>9</v>
      </c>
      <c r="O251" s="29">
        <v>-0.10000000000001601</v>
      </c>
      <c r="P251" s="60">
        <v>3.0000000000001099E-2</v>
      </c>
      <c r="Q251" s="35">
        <v>86.801448276259705</v>
      </c>
      <c r="R251" s="36">
        <v>0.65072413812984597</v>
      </c>
      <c r="S251" s="37">
        <v>0</v>
      </c>
      <c r="T251" s="61">
        <v>-7.25</v>
      </c>
      <c r="U251" s="29">
        <v>0</v>
      </c>
      <c r="V251" s="60">
        <v>-5.8500000000000103</v>
      </c>
      <c r="W251" s="39" t="s">
        <v>79</v>
      </c>
      <c r="X251" s="62">
        <v>52</v>
      </c>
      <c r="Y251" s="29">
        <v>128</v>
      </c>
      <c r="Z251" s="29">
        <v>14</v>
      </c>
      <c r="AA251" s="26" t="s">
        <v>91</v>
      </c>
      <c r="AB251" s="41" t="s">
        <v>32</v>
      </c>
      <c r="AC251" s="42" t="str">
        <f>"" &amp; IF(AND(S251&lt;=-1.5,NOT(ISBLANK(AQ251))),"Z","")</f>
        <v/>
      </c>
      <c r="AD251" s="48" t="str">
        <f>IF(AND(ISNUMBER(BD251),VALUE(BD251)&gt;=3,VALUE(T251)&gt;=-0.5),IF(AND(VALUE(Q251)&gt;=94,VALUE(Q251)&lt;444), IF(VALUE(P251)&gt;=2,"***","**"),"*"),"")</f>
        <v/>
      </c>
      <c r="AE251" s="44"/>
      <c r="AF251" s="45"/>
      <c r="AG251" s="63" t="str">
        <f>IF(OR(F251&lt;1401,F251&gt;=1600),IF(AND(OR(AB251="*",AB251="***",AB251="E*",AB251="E***"),P251&gt;=2,T251&gt;-2.1),IF(AND(ISNUMBER(BD251),VALUE(BD251)&gt;2),"**","*"),""),"")</f>
        <v/>
      </c>
      <c r="AH251" s="30">
        <v>7</v>
      </c>
      <c r="AI251" s="62">
        <v>52</v>
      </c>
      <c r="AJ251" s="48" t="str">
        <f>IF(AND(S251&gt;=2,T251&gt;=0),IF(AND(ISNUMBER(BD251),VALUE(BD251)&gt;=3),IF(LEN(AQ251)&gt;0,"***","**"),"*"),"")</f>
        <v/>
      </c>
      <c r="AK251" s="42" t="str">
        <f>IF(AND(S251&gt;=3,AND(OR(AND(I251&lt;=7,I251-K251&gt;=3),AND(K251&lt;=7,K251-M251&gt;=3)),N251&lt;=4)),6,IF(S251&gt;=3,"3T",IF(AND(OR(AND(I251&lt;=7,I251-K251&gt;=3),AND(K251&lt;=7,K251-M251&gt;=3)),N251&lt;=4),"3P","")))</f>
        <v/>
      </c>
      <c r="AL251" s="63" t="str">
        <f>IF(OR(K251-M251&gt;=5,T251&gt;4.9,AND(K251-M251&gt;=1,T251&gt;5)),IF(P251&lt;-3,"***",IF(P251&lt;0,"**","*")),"")</f>
        <v/>
      </c>
      <c r="AM251" s="62">
        <v>52</v>
      </c>
      <c r="AN251" s="49" t="str">
        <f>IF(AND(OR(M251=1,M251=2,M251=3,M251=4),Q251&gt;=97.5),"G",IF(OR(AND(N251&lt;=3,M251&lt;8,T251&gt;-1.6,Q251&gt;=95,Q251&lt;300),AND(OR(M251=1,M251=2,M251=3),Q251&lt;97.5)),"GR",""))</f>
        <v/>
      </c>
      <c r="AO251" s="29">
        <v>-1</v>
      </c>
      <c r="AP251" s="28"/>
      <c r="AQ251" s="28"/>
      <c r="AR251" s="28"/>
      <c r="AS251" s="28"/>
      <c r="AT251" s="50" t="str">
        <f>IF(LEN(AN251)&gt;0,IF(AL251="**","$",IF(AL251="***",IF(LEN(AQ251)&gt;0,"$$$","$$"), "")), "")</f>
        <v/>
      </c>
      <c r="AU251" s="48" t="str">
        <f>CONCATENATE(IF(LEN(AN251)&gt;0,IF(AND(AD251="**",AB251="*"),IF(LEN(AQ251)&gt;0,"$$$","$$"),IF(AJ251="***","$$$",IF(AND(AJ251="**",AB251="*"),"$$",IF(AND(OR(AD251="**",AD251="***"),LEN(AQ251)&gt;0),"$$","")))),IF(AND(OR(AD251="**",AD251="***"),LEN(AQ251)&gt;0),"$$","")),IF(AND(T251&lt;2,AQ251="#"),"#",""))</f>
        <v/>
      </c>
      <c r="AV251" s="48" t="str">
        <f>IF(LEN(AN251)&gt;0,IF(AG251="**","$$",IF(AG251="***","$$$",IF(AD251="***",IF(OR(AB251="***",LEN(AQ251)&gt;0),"$$$",""),""))),"")</f>
        <v/>
      </c>
      <c r="AW251" s="26" t="s">
        <v>6</v>
      </c>
      <c r="AX251" s="64">
        <v>131</v>
      </c>
      <c r="AY251" s="65">
        <v>1081</v>
      </c>
      <c r="AZ251" s="24" t="s">
        <v>59</v>
      </c>
      <c r="BA251" s="29">
        <v>76.301448276259705</v>
      </c>
      <c r="BB251" s="53">
        <v>77.634781609593006</v>
      </c>
      <c r="BC251" s="54" t="s">
        <v>2182</v>
      </c>
      <c r="BD251" s="29">
        <v>2</v>
      </c>
      <c r="BE251" s="55"/>
      <c r="BF251" s="55"/>
      <c r="BG251" s="55"/>
      <c r="BH251" s="55"/>
      <c r="BI251" s="191" t="s">
        <v>1258</v>
      </c>
      <c r="BJ251" s="68" t="s">
        <v>179</v>
      </c>
      <c r="BK251" s="68" t="s">
        <v>74</v>
      </c>
      <c r="BL251" s="68" t="s">
        <v>1259</v>
      </c>
      <c r="BM251" s="68" t="s">
        <v>1260</v>
      </c>
      <c r="BN251" s="68" t="s">
        <v>442</v>
      </c>
      <c r="BO251" s="17"/>
      <c r="BP251" s="29">
        <v>128</v>
      </c>
      <c r="BQ251" s="29">
        <v>-1</v>
      </c>
      <c r="BR251" s="56">
        <v>99.65</v>
      </c>
      <c r="BS251" s="76" t="s">
        <v>126</v>
      </c>
      <c r="BT251" s="26"/>
      <c r="BU251" s="26"/>
      <c r="BV251" s="26"/>
      <c r="BW251" s="26" t="s">
        <v>79</v>
      </c>
      <c r="BX251" s="17"/>
      <c r="BY251" s="17"/>
      <c r="BZ251" s="49" t="str">
        <f>IF(AND(S251&gt;=3,AND(OR(AND(I251&lt;=7,I251-K251&gt;=3),AND(K251&lt;=7,K251-M251&gt;=3)),N251&lt;=4)),6,IF(S251&gt;=3,"3T",IF(AND(OR(AND(I251&lt;=7,I251-K251&gt;=3),AND(K251&lt;=7,K251-M251&gt;=3)),N251&lt;=4),"3P","")))</f>
        <v/>
      </c>
    </row>
    <row r="252" spans="1:78" ht="18" customHeight="1" x14ac:dyDescent="0.25">
      <c r="A252" s="162"/>
      <c r="B252" s="155"/>
      <c r="C252" s="155"/>
      <c r="D252" s="155"/>
      <c r="E252" s="155"/>
      <c r="F252" s="155"/>
      <c r="G252" s="155"/>
      <c r="H252" s="155"/>
      <c r="I252" s="155"/>
      <c r="J252" s="155"/>
      <c r="K252" s="155"/>
      <c r="L252" s="155"/>
      <c r="M252" s="155"/>
      <c r="N252" s="155"/>
      <c r="O252" s="155"/>
      <c r="P252" s="155"/>
      <c r="Q252" s="155"/>
      <c r="R252" s="155"/>
      <c r="S252" s="155"/>
      <c r="T252" s="155"/>
      <c r="U252" s="155"/>
      <c r="V252" s="155"/>
      <c r="W252" s="155"/>
      <c r="X252" s="155"/>
      <c r="Y252" s="155"/>
      <c r="Z252" s="155"/>
      <c r="AA252" s="155"/>
      <c r="AB252" s="155"/>
      <c r="AC252" s="155"/>
      <c r="AD252" s="155"/>
      <c r="AE252" s="155"/>
      <c r="AF252" s="155"/>
      <c r="AG252" s="155"/>
      <c r="AH252" s="155"/>
      <c r="AI252" s="155"/>
      <c r="AJ252" s="155"/>
      <c r="AK252" s="155"/>
      <c r="AL252" s="155"/>
      <c r="AM252" s="155"/>
      <c r="AN252" s="155"/>
      <c r="AO252" s="155"/>
      <c r="AP252" s="155"/>
      <c r="AQ252" s="155"/>
      <c r="AR252" s="155"/>
      <c r="AS252" s="155"/>
      <c r="AT252" s="155"/>
      <c r="AU252" s="155"/>
      <c r="AV252" s="155"/>
      <c r="AW252" s="155"/>
      <c r="AX252" s="155"/>
      <c r="AY252" s="155"/>
      <c r="AZ252" s="155"/>
      <c r="BA252" s="155"/>
      <c r="BB252" s="155"/>
      <c r="BC252" s="155"/>
      <c r="BD252" s="155"/>
      <c r="BE252" s="155"/>
      <c r="BF252" s="155"/>
      <c r="BG252" s="155"/>
      <c r="BH252" s="155"/>
      <c r="BI252" s="155"/>
      <c r="BJ252" s="155"/>
      <c r="BK252" s="155"/>
      <c r="BL252" s="155"/>
      <c r="BM252" s="155"/>
      <c r="BN252" s="155"/>
      <c r="BO252" s="155"/>
      <c r="BP252" s="155"/>
      <c r="BQ252" s="155"/>
      <c r="BR252" s="155"/>
      <c r="BS252" s="155"/>
      <c r="BT252" s="155"/>
      <c r="BU252" s="155"/>
      <c r="BV252" s="155"/>
      <c r="BW252" s="155"/>
      <c r="BX252" s="155"/>
      <c r="BY252" s="17"/>
      <c r="BZ252" s="49"/>
    </row>
    <row r="253" spans="1:78" ht="36" customHeight="1" x14ac:dyDescent="0.25">
      <c r="A253" s="17"/>
      <c r="B253" s="173" t="s">
        <v>67</v>
      </c>
      <c r="C253" s="173"/>
      <c r="D253" s="17"/>
      <c r="E253" s="17"/>
      <c r="F253" s="17"/>
      <c r="G253" s="17"/>
      <c r="H253" s="17"/>
      <c r="I253" s="89" t="s">
        <v>150</v>
      </c>
      <c r="J253" s="17"/>
      <c r="K253" s="17"/>
      <c r="L253" s="17"/>
      <c r="M253" s="17"/>
      <c r="N253" s="17"/>
      <c r="O253" s="17"/>
      <c r="P253" s="17"/>
      <c r="Q253" s="165" t="s">
        <v>58</v>
      </c>
      <c r="R253" s="165"/>
      <c r="S253" s="17"/>
      <c r="T253" s="121" t="s">
        <v>176</v>
      </c>
      <c r="U253" s="17"/>
      <c r="V253" s="17"/>
      <c r="W253" s="17"/>
      <c r="X253" s="91">
        <v>50</v>
      </c>
      <c r="Y253" s="92" t="s">
        <v>478</v>
      </c>
      <c r="Z253" s="93">
        <v>42</v>
      </c>
      <c r="AA253" s="94">
        <v>0</v>
      </c>
      <c r="AB253" s="17"/>
      <c r="AC253" s="17"/>
      <c r="AD253" s="17"/>
      <c r="AE253" s="17"/>
      <c r="AF253" s="17"/>
      <c r="AG253" s="17"/>
      <c r="AH253" s="17"/>
      <c r="AI253" s="91">
        <v>50</v>
      </c>
      <c r="AJ253" s="17"/>
      <c r="AK253" s="17"/>
      <c r="AL253" s="17"/>
      <c r="AM253" s="91">
        <v>50</v>
      </c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66">
        <v>0</v>
      </c>
      <c r="AY253" s="95">
        <v>1040</v>
      </c>
      <c r="AZ253" s="17"/>
      <c r="BA253" s="17"/>
      <c r="BB253" s="17"/>
      <c r="BC253" s="17"/>
      <c r="BD253" s="17"/>
      <c r="BE253" s="17"/>
      <c r="BF253" s="17"/>
      <c r="BG253" s="17"/>
      <c r="BH253" s="17"/>
      <c r="BI253" s="187"/>
      <c r="BJ253" s="17"/>
      <c r="BK253" s="17"/>
      <c r="BL253" s="17"/>
      <c r="BM253" s="17"/>
      <c r="BN253" s="17"/>
      <c r="BO253" s="17"/>
      <c r="BP253" s="92" t="s">
        <v>478</v>
      </c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</row>
    <row r="254" spans="1:78" x14ac:dyDescent="0.25">
      <c r="A254" s="17"/>
      <c r="B254" s="173"/>
      <c r="C254" s="173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68" t="s">
        <v>2184</v>
      </c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  <c r="AC254" s="168"/>
      <c r="AD254" s="168"/>
      <c r="AE254" s="168"/>
      <c r="AF254" s="168"/>
      <c r="AG254" s="168"/>
      <c r="AH254" s="168"/>
      <c r="AI254" s="168"/>
      <c r="AJ254" s="168"/>
      <c r="AK254" s="168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67"/>
      <c r="AY254" s="105" t="s">
        <v>2183</v>
      </c>
      <c r="AZ254" s="17"/>
      <c r="BA254" s="17"/>
      <c r="BB254" s="17"/>
      <c r="BC254" s="17"/>
      <c r="BD254" s="17"/>
      <c r="BE254" s="17"/>
      <c r="BF254" s="17"/>
      <c r="BG254" s="17"/>
      <c r="BH254" s="17"/>
      <c r="BI254" s="18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</row>
    <row r="255" spans="1:78" ht="30" customHeight="1" x14ac:dyDescent="0.25">
      <c r="A255" s="172" t="s">
        <v>2185</v>
      </c>
      <c r="B255" s="153"/>
      <c r="C255" s="153"/>
      <c r="D255" s="153"/>
      <c r="E255" s="153"/>
      <c r="F255" s="153"/>
      <c r="G255" s="153"/>
      <c r="H255" s="153"/>
      <c r="I255" s="153"/>
      <c r="J255" s="153"/>
      <c r="K255" s="153"/>
      <c r="L255" s="153"/>
      <c r="M255" s="153"/>
      <c r="N255" s="153"/>
      <c r="O255" s="153"/>
      <c r="P255" s="153"/>
      <c r="Q255" s="153"/>
      <c r="R255" s="153"/>
      <c r="S255" s="153"/>
      <c r="T255" s="153"/>
      <c r="U255" s="153"/>
      <c r="V255" s="153"/>
      <c r="W255" s="153"/>
      <c r="X255" s="153"/>
      <c r="Y255" s="153"/>
      <c r="Z255" s="153"/>
      <c r="AA255" s="153"/>
      <c r="AB255" s="153"/>
      <c r="AC255" s="153"/>
      <c r="AD255" s="153"/>
      <c r="AE255" s="153"/>
      <c r="AF255" s="153"/>
      <c r="AG255" s="153"/>
      <c r="AH255" s="153"/>
      <c r="AI255" s="153"/>
      <c r="AJ255" s="153"/>
      <c r="AK255" s="153"/>
      <c r="AL255" s="153"/>
      <c r="AM255" s="153"/>
      <c r="AN255" s="153"/>
      <c r="AO255" s="153"/>
      <c r="AP255" s="153"/>
      <c r="AQ255" s="153"/>
      <c r="AR255" s="153"/>
      <c r="AS255" s="153"/>
      <c r="AT255" s="153"/>
      <c r="AU255" s="153"/>
      <c r="AV255" s="153"/>
      <c r="AW255" s="153"/>
      <c r="AX255" s="153"/>
      <c r="AY255" s="153"/>
      <c r="AZ255" s="153"/>
      <c r="BA255" s="153"/>
      <c r="BB255" s="153"/>
      <c r="BC255" s="153"/>
      <c r="BD255" s="153"/>
      <c r="BE255" s="153"/>
      <c r="BF255" s="153"/>
      <c r="BG255" s="153"/>
      <c r="BH255" s="153"/>
      <c r="BI255" s="153"/>
      <c r="BJ255" s="153"/>
      <c r="BK255" s="153"/>
      <c r="BL255" s="153"/>
      <c r="BM255" s="153"/>
      <c r="BN255" s="153"/>
      <c r="BO255" s="153"/>
      <c r="BP255" s="153"/>
      <c r="BQ255" s="153"/>
      <c r="BR255" s="153"/>
      <c r="BS255" s="153"/>
      <c r="BT255" s="153"/>
      <c r="BU255" s="153"/>
      <c r="BV255" s="153"/>
      <c r="BW255" s="153"/>
      <c r="BX255" s="153"/>
      <c r="BY255" s="17"/>
      <c r="BZ255" s="17"/>
    </row>
    <row r="256" spans="1:78" x14ac:dyDescent="0.25">
      <c r="A256" s="18" t="s">
        <v>1</v>
      </c>
      <c r="B256" s="18" t="s">
        <v>2</v>
      </c>
      <c r="C256" s="18" t="s">
        <v>3</v>
      </c>
      <c r="D256" s="19"/>
      <c r="E256" s="19"/>
      <c r="F256" s="18" t="s">
        <v>4</v>
      </c>
      <c r="G256" s="20" t="s">
        <v>5</v>
      </c>
      <c r="H256" s="21" t="s">
        <v>6</v>
      </c>
      <c r="I256" s="154" t="s">
        <v>7</v>
      </c>
      <c r="J256" s="155"/>
      <c r="K256" s="155"/>
      <c r="L256" s="155"/>
      <c r="M256" s="155"/>
      <c r="N256" s="155"/>
      <c r="O256" s="21" t="s">
        <v>8</v>
      </c>
      <c r="P256" s="21" t="s">
        <v>9</v>
      </c>
      <c r="Q256" s="22" t="s">
        <v>10</v>
      </c>
      <c r="R256" s="22" t="s">
        <v>11</v>
      </c>
      <c r="S256" s="21" t="s">
        <v>12</v>
      </c>
      <c r="T256" s="21" t="s">
        <v>13</v>
      </c>
      <c r="U256" s="21" t="s">
        <v>14</v>
      </c>
      <c r="V256" s="21" t="s">
        <v>15</v>
      </c>
      <c r="W256" s="23" t="s">
        <v>16</v>
      </c>
      <c r="X256" s="21" t="s">
        <v>17</v>
      </c>
      <c r="Y256" s="21" t="s">
        <v>18</v>
      </c>
      <c r="Z256" s="21" t="s">
        <v>19</v>
      </c>
      <c r="AA256" s="21" t="s">
        <v>20</v>
      </c>
      <c r="AB256" s="21" t="s">
        <v>21</v>
      </c>
      <c r="AC256" s="21" t="s">
        <v>22</v>
      </c>
      <c r="AD256" s="21" t="s">
        <v>23</v>
      </c>
      <c r="AE256" s="21" t="s">
        <v>24</v>
      </c>
      <c r="AF256" s="21" t="s">
        <v>25</v>
      </c>
      <c r="AG256" s="21" t="s">
        <v>26</v>
      </c>
      <c r="AH256" s="21" t="s">
        <v>5</v>
      </c>
      <c r="AI256" s="21" t="s">
        <v>17</v>
      </c>
      <c r="AJ256" s="21" t="s">
        <v>27</v>
      </c>
      <c r="AK256" s="21" t="s">
        <v>28</v>
      </c>
      <c r="AL256" s="21" t="s">
        <v>29</v>
      </c>
      <c r="AM256" s="21" t="s">
        <v>17</v>
      </c>
      <c r="AN256" s="21" t="s">
        <v>30</v>
      </c>
      <c r="AO256" s="21" t="s">
        <v>31</v>
      </c>
      <c r="AP256" s="21" t="s">
        <v>32</v>
      </c>
      <c r="AQ256" s="21" t="s">
        <v>33</v>
      </c>
      <c r="AR256" s="21" t="s">
        <v>34</v>
      </c>
      <c r="AS256" s="21" t="s">
        <v>35</v>
      </c>
      <c r="AT256" s="21" t="s">
        <v>36</v>
      </c>
      <c r="AU256" s="21" t="s">
        <v>37</v>
      </c>
      <c r="AV256" s="21" t="s">
        <v>38</v>
      </c>
      <c r="AW256" s="21" t="s">
        <v>6</v>
      </c>
      <c r="AX256" s="21" t="s">
        <v>39</v>
      </c>
      <c r="AY256" s="21" t="s">
        <v>40</v>
      </c>
      <c r="AZ256" s="24" t="s">
        <v>41</v>
      </c>
      <c r="BA256" s="21" t="s">
        <v>42</v>
      </c>
      <c r="BB256" s="21" t="s">
        <v>43</v>
      </c>
      <c r="BC256" s="21" t="s">
        <v>44</v>
      </c>
      <c r="BD256" s="21" t="s">
        <v>45</v>
      </c>
      <c r="BE256" s="21" t="s">
        <v>46</v>
      </c>
      <c r="BF256" s="21" t="s">
        <v>47</v>
      </c>
      <c r="BG256" s="21" t="s">
        <v>48</v>
      </c>
      <c r="BH256" s="21" t="s">
        <v>49</v>
      </c>
      <c r="BI256" s="186"/>
      <c r="BJ256" s="25"/>
      <c r="BK256" s="25"/>
      <c r="BL256" s="25"/>
      <c r="BM256" s="25"/>
      <c r="BN256" s="25"/>
      <c r="BO256" s="25"/>
      <c r="BP256" s="21" t="s">
        <v>18</v>
      </c>
      <c r="BQ256" s="21" t="s">
        <v>31</v>
      </c>
      <c r="BR256" s="21" t="s">
        <v>50</v>
      </c>
      <c r="BS256" s="21" t="s">
        <v>51</v>
      </c>
      <c r="BT256" s="25"/>
      <c r="BU256" s="25"/>
      <c r="BV256" s="21" t="s">
        <v>24</v>
      </c>
      <c r="BW256" s="21" t="s">
        <v>16</v>
      </c>
      <c r="BX256" s="21" t="s">
        <v>52</v>
      </c>
      <c r="BY256" s="21" t="s">
        <v>53</v>
      </c>
      <c r="BZ256" s="21" t="s">
        <v>28</v>
      </c>
    </row>
    <row r="257" spans="1:78" ht="46.5" x14ac:dyDescent="0.25">
      <c r="A257" s="26" t="s">
        <v>2186</v>
      </c>
      <c r="B257" s="26" t="s">
        <v>931</v>
      </c>
      <c r="C257" s="27" t="s">
        <v>77</v>
      </c>
      <c r="D257" s="28"/>
      <c r="E257" s="28" t="s">
        <v>166</v>
      </c>
      <c r="F257" s="29">
        <v>1400</v>
      </c>
      <c r="G257" s="30">
        <v>12</v>
      </c>
      <c r="H257" s="31" t="s">
        <v>6</v>
      </c>
      <c r="I257" s="59">
        <v>8</v>
      </c>
      <c r="J257" s="33">
        <v>6</v>
      </c>
      <c r="K257" s="59">
        <v>8</v>
      </c>
      <c r="L257" s="33">
        <v>4</v>
      </c>
      <c r="M257" s="59">
        <v>5</v>
      </c>
      <c r="N257" s="33">
        <v>6</v>
      </c>
      <c r="O257" s="29">
        <v>0.79999999999998295</v>
      </c>
      <c r="P257" s="60">
        <v>0.37142857142854802</v>
      </c>
      <c r="Q257" s="35">
        <v>95.739019599796904</v>
      </c>
      <c r="R257" s="36">
        <v>2.36950979989849</v>
      </c>
      <c r="S257" s="37">
        <v>2</v>
      </c>
      <c r="T257" s="61">
        <v>-1</v>
      </c>
      <c r="U257" s="29">
        <v>-0.250000000000004</v>
      </c>
      <c r="V257" s="60">
        <v>-1.1499999999999999</v>
      </c>
      <c r="W257" s="39"/>
      <c r="X257" s="40">
        <v>55</v>
      </c>
      <c r="Y257" s="29">
        <v>126</v>
      </c>
      <c r="Z257" s="17"/>
      <c r="AA257" s="26" t="s">
        <v>57</v>
      </c>
      <c r="AB257" s="41" t="s">
        <v>58</v>
      </c>
      <c r="AC257" s="42" t="str">
        <f>"" &amp; IF(AND(S257&lt;=-1.5,NOT(ISBLANK(AQ257))),"Z","")</f>
        <v/>
      </c>
      <c r="AD257" s="43" t="str">
        <f>IF(AND(ISNUMBER(BD257),VALUE(BD257)&gt;=3,VALUE(T257)&gt;=-0.5),IF(AND(VALUE(Q257)&gt;=94,VALUE(Q257)&lt;444), IF(VALUE(P257)&gt;=2,"***","**"),"*"),"")</f>
        <v/>
      </c>
      <c r="AE257" s="44"/>
      <c r="AF257" s="45"/>
      <c r="AG257" s="63" t="str">
        <f>IF(OR(F257&lt;1401,F257&gt;=1600),IF(AND(OR(AB257="*",AB257="***",AB257="E*",AB257="E***"),P257&gt;=2,T257&gt;-2.1),IF(AND(ISNUMBER(BD257),VALUE(BD257)&gt;2),"**","*"),""),"")</f>
        <v/>
      </c>
      <c r="AH257" s="30">
        <v>12</v>
      </c>
      <c r="AI257" s="47">
        <v>55</v>
      </c>
      <c r="AJ257" s="48" t="str">
        <f>IF(AND(S257&gt;=2,T257&gt;=0),IF(AND(ISNUMBER(BD257),VALUE(BD257)&gt;=3),IF(LEN(AQ257)&gt;0,"***","**"),"*"),"")</f>
        <v/>
      </c>
      <c r="AK257" s="42" t="str">
        <f>IF(AND(S257&gt;=3,AND(OR(AND(I257&lt;=7,I257-K257&gt;=3),AND(K257&lt;=7,K257-M257&gt;=3)),N257&lt;=4)),6,IF(S257&gt;=3,"3T",IF(AND(OR(AND(I257&lt;=7,I257-K257&gt;=3),AND(K257&lt;=7,K257-M257&gt;=3)),N257&lt;=4),"3P","")))</f>
        <v/>
      </c>
      <c r="AL257" s="46" t="str">
        <f>IF(OR(K257-M257&gt;=5,T257&gt;4.9,AND(K257-M257&gt;=1,T257&gt;5)),IF(P257&lt;-3,"***",IF(P257&lt;0,"**","*")),"")</f>
        <v/>
      </c>
      <c r="AM257" s="40">
        <v>55</v>
      </c>
      <c r="AN257" s="49" t="str">
        <f>CONCATENATE(IF(AND(OR(M257=1,M257=2,M257=3,M257=4),Q257&gt;=97.5),"G",IF(OR(AND(N257&lt;=3,M257&lt;8,T257&gt;-1.6,Q257&gt;=95,Q257&lt;300),AND(OR(M257=1,M257=2,M257=3),Q257&lt;97.5)),"GR","")),"*")</f>
        <v>*</v>
      </c>
      <c r="AO257" s="29">
        <v>0</v>
      </c>
      <c r="AP257" s="28"/>
      <c r="AQ257" s="28"/>
      <c r="AR257" s="28"/>
      <c r="AS257" s="28"/>
      <c r="AT257" s="50" t="str">
        <f>IF(LEN(AN257)&gt;0,IF(AL257="**","$",IF(AL257="***",IF(LEN(AQ257)&gt;0,"$$$","$$"), "")), "")</f>
        <v/>
      </c>
      <c r="AU257" s="48" t="str">
        <f>CONCATENATE(IF(LEN(AN257)&gt;0,IF(AND(AD257="**",AB257="*"),IF(LEN(AQ257)&gt;0,"$$$","$$"),IF(AJ257="***","$$$",IF(AND(AJ257="**",AB257="*"),"$$",IF(AND(OR(AD257="**",AD257="***"),LEN(AQ257)&gt;0),"$$","")))),IF(AND(OR(AD257="**",AD257="***"),LEN(AQ257)&gt;0),"$$","")),IF(AND(T257&lt;2,AQ257="#"),"#",""))</f>
        <v/>
      </c>
      <c r="AV257" s="48" t="str">
        <f>IF(LEN(AN257)&gt;0,IF(AG257="**","$$",IF(AG257="***","$$$",IF(AD257="***",IF(OR(AB257="***",LEN(AQ257)&gt;0),"$$$",""),""))),"")</f>
        <v/>
      </c>
      <c r="AW257" s="26" t="s">
        <v>6</v>
      </c>
      <c r="AX257" s="51">
        <v>29</v>
      </c>
      <c r="AY257" s="52">
        <v>1072</v>
      </c>
      <c r="AZ257" s="24" t="s">
        <v>2187</v>
      </c>
      <c r="BA257" s="29">
        <v>86.739019599797004</v>
      </c>
      <c r="BB257" s="53">
        <v>80.803019599796997</v>
      </c>
      <c r="BC257" s="54" t="s">
        <v>2188</v>
      </c>
      <c r="BD257" s="29">
        <v>2</v>
      </c>
      <c r="BE257" s="55"/>
      <c r="BF257" s="55"/>
      <c r="BG257" s="55"/>
      <c r="BH257" s="55"/>
      <c r="BI257" s="187"/>
      <c r="BJ257" s="17"/>
      <c r="BK257" s="17"/>
      <c r="BL257" s="17"/>
      <c r="BM257" s="17"/>
      <c r="BN257" s="17"/>
      <c r="BO257" s="17"/>
      <c r="BP257" s="29">
        <v>126</v>
      </c>
      <c r="BQ257" s="29">
        <v>0</v>
      </c>
      <c r="BR257" s="56">
        <v>96.55</v>
      </c>
      <c r="BS257" s="57" t="s">
        <v>126</v>
      </c>
      <c r="BT257" s="26"/>
      <c r="BU257" s="26" t="s">
        <v>166</v>
      </c>
      <c r="BV257" s="26"/>
      <c r="BW257" s="26"/>
      <c r="BX257" s="17"/>
      <c r="BY257" s="17"/>
      <c r="BZ257" s="49" t="str">
        <f>IF(AND(S257&gt;=3,AND(OR(AND(I257&lt;=7,I257-K257&gt;=3),AND(K257&lt;=7,K257-M257&gt;=3)),N257&lt;=4)),6,IF(S257&gt;=3,"3T",IF(AND(OR(AND(I257&lt;=7,I257-K257&gt;=3),AND(K257&lt;=7,K257-M257&gt;=3)),N257&lt;=4),"3P","")))</f>
        <v/>
      </c>
    </row>
    <row r="258" spans="1:78" ht="17.100000000000001" customHeight="1" x14ac:dyDescent="0.25">
      <c r="A258" s="162"/>
      <c r="B258" s="155"/>
      <c r="C258" s="155"/>
      <c r="D258" s="155"/>
      <c r="E258" s="155"/>
      <c r="F258" s="155"/>
      <c r="G258" s="155"/>
      <c r="H258" s="155"/>
      <c r="I258" s="155"/>
      <c r="J258" s="155"/>
      <c r="K258" s="155"/>
      <c r="L258" s="155"/>
      <c r="M258" s="155"/>
      <c r="N258" s="155"/>
      <c r="O258" s="155"/>
      <c r="P258" s="155"/>
      <c r="Q258" s="155"/>
      <c r="R258" s="155"/>
      <c r="S258" s="155"/>
      <c r="T258" s="155"/>
      <c r="U258" s="155"/>
      <c r="V258" s="155"/>
      <c r="W258" s="155"/>
      <c r="X258" s="155"/>
      <c r="Y258" s="155"/>
      <c r="Z258" s="155"/>
      <c r="AA258" s="155"/>
      <c r="AB258" s="155"/>
      <c r="AC258" s="155"/>
      <c r="AD258" s="155"/>
      <c r="AE258" s="155"/>
      <c r="AF258" s="155"/>
      <c r="AG258" s="155"/>
      <c r="AH258" s="155"/>
      <c r="AI258" s="155"/>
      <c r="AJ258" s="155"/>
      <c r="AK258" s="155"/>
      <c r="AL258" s="155"/>
      <c r="AM258" s="155"/>
      <c r="AN258" s="155"/>
      <c r="AO258" s="155"/>
      <c r="AP258" s="155"/>
      <c r="AQ258" s="155"/>
      <c r="AR258" s="155"/>
      <c r="AS258" s="155"/>
      <c r="AT258" s="155"/>
      <c r="AU258" s="155"/>
      <c r="AV258" s="155"/>
      <c r="AW258" s="155"/>
      <c r="AX258" s="155"/>
      <c r="AY258" s="155"/>
      <c r="AZ258" s="155"/>
      <c r="BA258" s="155"/>
      <c r="BB258" s="155"/>
      <c r="BC258" s="155"/>
      <c r="BD258" s="155"/>
      <c r="BE258" s="155"/>
      <c r="BF258" s="155"/>
      <c r="BG258" s="155"/>
      <c r="BH258" s="155"/>
      <c r="BI258" s="155"/>
      <c r="BJ258" s="155"/>
      <c r="BK258" s="155"/>
      <c r="BL258" s="155"/>
      <c r="BM258" s="155"/>
      <c r="BN258" s="155"/>
      <c r="BO258" s="155"/>
      <c r="BP258" s="155"/>
      <c r="BQ258" s="155"/>
      <c r="BR258" s="155"/>
      <c r="BS258" s="155"/>
      <c r="BT258" s="155"/>
      <c r="BU258" s="155"/>
      <c r="BV258" s="155"/>
      <c r="BW258" s="155"/>
      <c r="BX258" s="155"/>
      <c r="BY258" s="17"/>
      <c r="BZ258" s="49"/>
    </row>
    <row r="259" spans="1:78" ht="46.5" x14ac:dyDescent="0.25">
      <c r="A259" s="26" t="s">
        <v>2186</v>
      </c>
      <c r="B259" s="26" t="s">
        <v>1776</v>
      </c>
      <c r="C259" s="27" t="s">
        <v>417</v>
      </c>
      <c r="D259" s="28" t="s">
        <v>166</v>
      </c>
      <c r="E259" s="28"/>
      <c r="F259" s="29">
        <v>1400</v>
      </c>
      <c r="G259" s="30">
        <v>13</v>
      </c>
      <c r="H259" s="31" t="s">
        <v>6</v>
      </c>
      <c r="I259" s="59">
        <v>3</v>
      </c>
      <c r="J259" s="33">
        <v>1</v>
      </c>
      <c r="K259" s="59">
        <v>3</v>
      </c>
      <c r="L259" s="33">
        <v>2</v>
      </c>
      <c r="M259" s="59">
        <v>4</v>
      </c>
      <c r="N259" s="33">
        <v>4</v>
      </c>
      <c r="O259" s="29">
        <v>-2.6500000000000101</v>
      </c>
      <c r="P259" s="29">
        <v>-1.4750000000000101</v>
      </c>
      <c r="Q259" s="86">
        <v>97.355470675982005</v>
      </c>
      <c r="R259" s="86">
        <v>1.42773533799101</v>
      </c>
      <c r="S259" s="37">
        <v>0</v>
      </c>
      <c r="T259" s="61">
        <v>-2</v>
      </c>
      <c r="U259" s="29">
        <v>3.95</v>
      </c>
      <c r="V259" s="29">
        <v>2.4</v>
      </c>
      <c r="W259" s="39"/>
      <c r="X259" s="40">
        <v>53</v>
      </c>
      <c r="Y259" s="29">
        <v>121</v>
      </c>
      <c r="Z259" s="87">
        <v>41</v>
      </c>
      <c r="AA259" s="85" t="s">
        <v>252</v>
      </c>
      <c r="AB259" s="41" t="s">
        <v>32</v>
      </c>
      <c r="AC259" s="42" t="str">
        <f>"" &amp; IF(AND(S259&lt;=-1.5,NOT(ISBLANK(AQ259))),"Z","")</f>
        <v/>
      </c>
      <c r="AD259" s="43" t="str">
        <f>IF(AND(ISNUMBER(BD259),VALUE(BD259)&gt;=3,VALUE(T259)&gt;=-0.5),IF(AND(VALUE(Q259)&gt;=94,VALUE(Q259)&lt;444), IF(VALUE(P259)&gt;=2,"***","**"),"*"),"")</f>
        <v/>
      </c>
      <c r="AE259" s="44"/>
      <c r="AF259" s="45"/>
      <c r="AG259" s="63" t="str">
        <f>IF(OR(F259&lt;1401,F259&gt;=1600),IF(AND(OR(AB259="*",AB259="***",AB259="E*",AB259="E***"),P259&gt;=2,T259&gt;-2.1),IF(AND(ISNUMBER(BD259),VALUE(BD259)&gt;2),"**","*"),""),"")</f>
        <v/>
      </c>
      <c r="AH259" s="30">
        <v>13</v>
      </c>
      <c r="AI259" s="47">
        <v>53</v>
      </c>
      <c r="AJ259" s="48" t="str">
        <f>IF(AND(S259&gt;=2,T259&gt;=0),IF(AND(ISNUMBER(BD259),VALUE(BD259)&gt;=3),IF(LEN(AQ259)&gt;0,"***","**"),"*"),"")</f>
        <v/>
      </c>
      <c r="AK259" s="42" t="str">
        <f>IF(AND(S259&gt;=3,AND(OR(AND(I259&lt;=7,I259-K259&gt;=3),AND(K259&lt;=7,K259-M259&gt;=3)),N259&lt;=4)),6,IF(S259&gt;=3,"3T",IF(AND(OR(AND(I259&lt;=7,I259-K259&gt;=3),AND(K259&lt;=7,K259-M259&gt;=3)),N259&lt;=4),"3P","")))</f>
        <v/>
      </c>
      <c r="AL259" s="46" t="str">
        <f>IF(OR(K259-M259&gt;=5,T259&gt;4.9,AND(K259-M259&gt;=1,T259&gt;5)),IF(P259&lt;-3,"***",IF(P259&lt;0,"**","*")),"")</f>
        <v/>
      </c>
      <c r="AM259" s="40">
        <v>53</v>
      </c>
      <c r="AN259" s="49" t="str">
        <f>CONCATENATE(IF(AND(OR(M259=1,M259=2,M259=3,M259=4),Q259&gt;=97.5),"G",IF(OR(AND(N259&lt;=3,M259&lt;8,T259&gt;-1.6,Q259&gt;=95,Q259&lt;300),AND(OR(M259=1,M259=2,M259=3),Q259&lt;97.5)),"GR","")),"*")</f>
        <v>*</v>
      </c>
      <c r="AO259" s="29">
        <v>0</v>
      </c>
      <c r="AP259" s="28"/>
      <c r="AQ259" s="28"/>
      <c r="AR259" s="28"/>
      <c r="AS259" s="28"/>
      <c r="AT259" s="50" t="str">
        <f>IF(LEN(AN259)&gt;0,IF(AL259="**","$",IF(AL259="***",IF(LEN(AQ259)&gt;0,"$$$","$$"), "")), "")</f>
        <v/>
      </c>
      <c r="AU259" s="48" t="str">
        <f>CONCATENATE(IF(LEN(AN259)&gt;0,IF(AND(AD259="**",AB259="*"),IF(LEN(AQ259)&gt;0,"$$$","$$"),IF(AJ259="***","$$$",IF(AND(AJ259="**",AB259="*"),"$$",IF(AND(OR(AD259="**",AD259="***"),LEN(AQ259)&gt;0),"$$","")))),IF(AND(OR(AD259="**",AD259="***"),LEN(AQ259)&gt;0),"$$","")),IF(AND(T259&lt;2,AQ259="#"),"#",""))</f>
        <v/>
      </c>
      <c r="AV259" s="48" t="str">
        <f>IF(LEN(AN259)&gt;0,IF(AG259="**","$$",IF(AG259="***","$$$",IF(AD259="***",IF(OR(AB259="***",LEN(AQ259)&gt;0),"$$$",""),""))),"")</f>
        <v/>
      </c>
      <c r="AW259" s="26" t="s">
        <v>6</v>
      </c>
      <c r="AX259" s="74">
        <v>9.9</v>
      </c>
      <c r="AY259" s="52">
        <v>1072</v>
      </c>
      <c r="AZ259" s="24" t="s">
        <v>609</v>
      </c>
      <c r="BA259" s="29">
        <v>88.855470675982005</v>
      </c>
      <c r="BB259" s="53">
        <v>79.822137342648702</v>
      </c>
      <c r="BC259" s="54" t="s">
        <v>2189</v>
      </c>
      <c r="BD259" s="29">
        <v>2</v>
      </c>
      <c r="BE259" s="55"/>
      <c r="BF259" s="55"/>
      <c r="BG259" s="55"/>
      <c r="BH259" s="55"/>
      <c r="BI259" s="187"/>
      <c r="BJ259" s="17"/>
      <c r="BK259" s="17"/>
      <c r="BL259" s="17"/>
      <c r="BM259" s="17"/>
      <c r="BN259" s="17"/>
      <c r="BO259" s="17"/>
      <c r="BP259" s="29">
        <v>121</v>
      </c>
      <c r="BQ259" s="29">
        <v>0</v>
      </c>
      <c r="BR259" s="56">
        <v>97.1</v>
      </c>
      <c r="BS259" s="76" t="s">
        <v>108</v>
      </c>
      <c r="BT259" s="26" t="s">
        <v>166</v>
      </c>
      <c r="BU259" s="26"/>
      <c r="BV259" s="26"/>
      <c r="BW259" s="26"/>
      <c r="BX259" s="17"/>
      <c r="BY259" s="17"/>
      <c r="BZ259" s="49" t="str">
        <f>IF(AND(S259&gt;=3,AND(OR(AND(I259&lt;=7,I259-K259&gt;=3),AND(K259&lt;=7,K259-M259&gt;=3)),N259&lt;=4)),6,IF(S259&gt;=3,"3T",IF(AND(OR(AND(I259&lt;=7,I259-K259&gt;=3),AND(K259&lt;=7,K259-M259&gt;=3)),N259&lt;=4),"3P","")))</f>
        <v/>
      </c>
    </row>
    <row r="260" spans="1:78" ht="46.5" x14ac:dyDescent="0.25">
      <c r="A260" s="26" t="s">
        <v>2186</v>
      </c>
      <c r="B260" s="26" t="s">
        <v>351</v>
      </c>
      <c r="C260" s="27" t="s">
        <v>77</v>
      </c>
      <c r="D260" s="28"/>
      <c r="E260" s="28"/>
      <c r="F260" s="29">
        <v>1400</v>
      </c>
      <c r="G260" s="30">
        <v>2</v>
      </c>
      <c r="H260" s="31" t="s">
        <v>78</v>
      </c>
      <c r="I260" s="32">
        <v>1</v>
      </c>
      <c r="J260" s="33">
        <v>0</v>
      </c>
      <c r="K260" s="32">
        <v>1</v>
      </c>
      <c r="L260" s="33">
        <v>0</v>
      </c>
      <c r="M260" s="32">
        <v>6</v>
      </c>
      <c r="N260" s="33">
        <v>4</v>
      </c>
      <c r="O260" s="29">
        <v>-0.79999999999998295</v>
      </c>
      <c r="P260" s="37">
        <v>-1.8142857142856901</v>
      </c>
      <c r="Q260" s="86">
        <v>86.995461541598004</v>
      </c>
      <c r="R260" s="86">
        <v>-3.4022692292009502</v>
      </c>
      <c r="S260" s="37">
        <v>0</v>
      </c>
      <c r="T260" s="34">
        <v>-4</v>
      </c>
      <c r="U260" s="29">
        <v>1.6</v>
      </c>
      <c r="V260" s="60">
        <v>-1.5</v>
      </c>
      <c r="W260" s="39" t="s">
        <v>79</v>
      </c>
      <c r="X260" s="62">
        <v>52</v>
      </c>
      <c r="Y260" s="29">
        <v>124</v>
      </c>
      <c r="Z260" s="29">
        <v>21</v>
      </c>
      <c r="AA260" s="85" t="s">
        <v>119</v>
      </c>
      <c r="AB260" s="41" t="s">
        <v>32</v>
      </c>
      <c r="AC260" s="42" t="str">
        <f>"" &amp; IF(AND(S260&lt;=-1.5,NOT(ISBLANK(AQ260))),"Z","")</f>
        <v/>
      </c>
      <c r="AD260" s="48" t="str">
        <f>IF(AND(ISNUMBER(BD260),VALUE(BD260)&gt;=3,VALUE(T260)&gt;=-0.5),IF(AND(VALUE(Q260)&gt;=94,VALUE(Q260)&lt;444), IF(VALUE(P260)&gt;=2,"***","**"),"*"),"")</f>
        <v/>
      </c>
      <c r="AE260" s="44"/>
      <c r="AF260" s="45"/>
      <c r="AG260" s="63" t="str">
        <f>IF(OR(F260&lt;1401,F260&gt;=1600),IF(AND(OR(AB260="*",AB260="***",AB260="E*",AB260="E***"),P260&gt;=2,T260&gt;-2.1),IF(AND(ISNUMBER(BD260),VALUE(BD260)&gt;2),"**","*"),""),"")</f>
        <v/>
      </c>
      <c r="AH260" s="30">
        <v>2</v>
      </c>
      <c r="AI260" s="62">
        <v>52</v>
      </c>
      <c r="AJ260" s="48" t="str">
        <f>IF(AND(S260&gt;=2,T260&gt;=0),IF(AND(ISNUMBER(BD260),VALUE(BD260)&gt;=3),IF(LEN(AQ260)&gt;0,"***","**"),"*"),"")</f>
        <v/>
      </c>
      <c r="AK260" s="42" t="str">
        <f>IF(AND(S260&gt;=3,AND(OR(AND(I260&lt;=7,I260-K260&gt;=3),AND(K260&lt;=7,K260-M260&gt;=3)),N260&lt;=4)),6,IF(S260&gt;=3,"3T",IF(AND(OR(AND(I260&lt;=7,I260-K260&gt;=3),AND(K260&lt;=7,K260-M260&gt;=3)),N260&lt;=4),"3P","")))</f>
        <v/>
      </c>
      <c r="AL260" s="63" t="str">
        <f>IF(OR(K260-M260&gt;=5,T260&gt;4.9,AND(K260-M260&gt;=1,T260&gt;5)),IF(P260&lt;-3,"***",IF(P260&lt;0,"**","*")),"")</f>
        <v/>
      </c>
      <c r="AM260" s="62">
        <v>52</v>
      </c>
      <c r="AN260" s="49" t="str">
        <f>IF(AND(OR(M260=1,M260=2,M260=3,M260=4),Q260&gt;=97.5),"G",IF(OR(AND(N260&lt;=3,M260&lt;8,T260&gt;-1.6,Q260&gt;=95,Q260&lt;300),AND(OR(M260=1,M260=2,M260=3),Q260&lt;97.5)),"GR",""))</f>
        <v/>
      </c>
      <c r="AO260" s="29">
        <v>0</v>
      </c>
      <c r="AP260" s="28"/>
      <c r="AQ260" s="28"/>
      <c r="AR260" s="28"/>
      <c r="AS260" s="28"/>
      <c r="AT260" s="50" t="str">
        <f>IF(LEN(AN260)&gt;0,IF(AL260="**","$",IF(AL260="***",IF(LEN(AQ260)&gt;0,"$$$","$$"), "")), "")</f>
        <v/>
      </c>
      <c r="AU260" s="48" t="str">
        <f>CONCATENATE(IF(LEN(AN260)&gt;0,IF(AND(AD260="**",AB260="*"),IF(LEN(AQ260)&gt;0,"$$$","$$"),IF(AJ260="***","$$$",IF(AND(AJ260="**",AB260="*"),"$$",IF(AND(OR(AD260="**",AD260="***"),LEN(AQ260)&gt;0),"$$","")))),IF(AND(OR(AD260="**",AD260="***"),LEN(AQ260)&gt;0),"$$","")),IF(AND(T260&lt;2,AQ260="#"),"#",""))</f>
        <v/>
      </c>
      <c r="AV260" s="48" t="str">
        <f>IF(LEN(AN260)&gt;0,IF(AG260="**","$$",IF(AG260="***","$$$",IF(AD260="***",IF(OR(AB260="***",LEN(AQ260)&gt;0),"$$$",""),""))),"")</f>
        <v/>
      </c>
      <c r="AW260" s="26" t="s">
        <v>78</v>
      </c>
      <c r="AX260" s="51">
        <v>5.2</v>
      </c>
      <c r="AY260" s="65">
        <v>1070</v>
      </c>
      <c r="AZ260" s="24" t="s">
        <v>609</v>
      </c>
      <c r="BA260" s="29">
        <v>78.195461541598107</v>
      </c>
      <c r="BB260" s="53">
        <v>70.862128208264807</v>
      </c>
      <c r="BC260" s="54" t="s">
        <v>2190</v>
      </c>
      <c r="BD260" s="29">
        <v>1</v>
      </c>
      <c r="BE260" s="55"/>
      <c r="BF260" s="55"/>
      <c r="BG260" s="55"/>
      <c r="BH260" s="55"/>
      <c r="BI260" s="187"/>
      <c r="BJ260" s="17"/>
      <c r="BK260" s="17"/>
      <c r="BL260" s="17"/>
      <c r="BM260" s="17"/>
      <c r="BN260" s="17"/>
      <c r="BO260" s="17"/>
      <c r="BP260" s="29">
        <v>124</v>
      </c>
      <c r="BQ260" s="29">
        <v>0</v>
      </c>
      <c r="BR260" s="56">
        <v>99.95</v>
      </c>
      <c r="BS260" s="57" t="s">
        <v>223</v>
      </c>
      <c r="BT260" s="26"/>
      <c r="BU260" s="26"/>
      <c r="BV260" s="26"/>
      <c r="BW260" s="26" t="s">
        <v>79</v>
      </c>
      <c r="BX260" s="17"/>
      <c r="BY260" s="17"/>
      <c r="BZ260" s="49" t="str">
        <f>IF(AND(S260&gt;=3,AND(OR(AND(I260&lt;=7,I260-K260&gt;=3),AND(K260&lt;=7,K260-M260&gt;=3)),N260&lt;=4)),6,IF(S260&gt;=3,"3T",IF(AND(OR(AND(I260&lt;=7,I260-K260&gt;=3),AND(K260&lt;=7,K260-M260&gt;=3)),N260&lt;=4),"3P","")))</f>
        <v/>
      </c>
    </row>
    <row r="261" spans="1:78" ht="46.5" x14ac:dyDescent="0.25">
      <c r="A261" s="26" t="s">
        <v>2186</v>
      </c>
      <c r="B261" s="26" t="s">
        <v>939</v>
      </c>
      <c r="C261" s="27" t="s">
        <v>90</v>
      </c>
      <c r="D261" s="28"/>
      <c r="E261" s="28"/>
      <c r="F261" s="29">
        <v>1400</v>
      </c>
      <c r="G261" s="30">
        <v>14</v>
      </c>
      <c r="H261" s="31" t="s">
        <v>78</v>
      </c>
      <c r="I261" s="59">
        <v>13</v>
      </c>
      <c r="J261" s="33">
        <v>8</v>
      </c>
      <c r="K261" s="59">
        <v>12</v>
      </c>
      <c r="L261" s="33">
        <v>5</v>
      </c>
      <c r="M261" s="59">
        <v>9</v>
      </c>
      <c r="N261" s="33">
        <v>4</v>
      </c>
      <c r="O261" s="29">
        <v>-1.30000000000003</v>
      </c>
      <c r="P261" s="29">
        <v>0.27777777777774598</v>
      </c>
      <c r="Q261" s="35">
        <v>91.209918261990495</v>
      </c>
      <c r="R261" s="35">
        <v>-1.14504086900475</v>
      </c>
      <c r="S261" s="37">
        <v>4</v>
      </c>
      <c r="T261" s="38">
        <v>0.75</v>
      </c>
      <c r="U261" s="29">
        <v>1.5</v>
      </c>
      <c r="V261" s="29">
        <v>2.0499999999999998</v>
      </c>
      <c r="W261" s="39"/>
      <c r="X261" s="62">
        <v>50</v>
      </c>
      <c r="Y261" s="29">
        <v>123</v>
      </c>
      <c r="Z261" s="29">
        <v>22</v>
      </c>
      <c r="AA261" s="26" t="s">
        <v>57</v>
      </c>
      <c r="AB261" s="41" t="s">
        <v>58</v>
      </c>
      <c r="AC261" s="42" t="str">
        <f>"i" &amp; IF(AND(S261&lt;=-1.5,NOT(ISBLANK(AQ261))),"Z","")</f>
        <v>i</v>
      </c>
      <c r="AD261" s="48" t="str">
        <f>IF(AND(ISNUMBER(BD261),VALUE(BD261)&gt;=3,VALUE(T261)&gt;=-0.5),IF(AND(VALUE(Q261)&gt;=94,VALUE(Q261)&lt;444), IF(VALUE(P261)&gt;=2,"***","**"),"*"),"")</f>
        <v/>
      </c>
      <c r="AE261" s="44"/>
      <c r="AF261" s="45" t="s">
        <v>346</v>
      </c>
      <c r="AG261" s="46" t="str">
        <f>IF(OR(F261&lt;1401,F261&gt;=1600),IF(AND(OR(AB261="*",AB261="***",AB261="E*",AB261="E***"),P261&gt;=2,T261&gt;-2.1),IF(AND(ISNUMBER(BD261),VALUE(BD261)&gt;2),"**","*"),""),"")</f>
        <v/>
      </c>
      <c r="AH261" s="30">
        <v>14</v>
      </c>
      <c r="AI261" s="62">
        <v>50</v>
      </c>
      <c r="AJ261" s="48" t="str">
        <f>IF(AND(S261&gt;=2,T261&gt;=0),IF(AND(ISNUMBER(BD261),VALUE(BD261)&gt;=3),IF(LEN(AQ261)&gt;0,"***","**"),"*"),"")</f>
        <v>*</v>
      </c>
      <c r="AK261" s="42" t="str">
        <f>IF(AND(S261&gt;=3,AND(OR(AND(I261&lt;=7,I261-K261&gt;=3),AND(K261&lt;=7,K261-M261&gt;=3)),N261&lt;=4)),6,IF(S261&gt;=3,"3T",IF(AND(OR(AND(I261&lt;=7,I261-K261&gt;=3),AND(K261&lt;=7,K261-M261&gt;=3)),N261&lt;=4),"3P","")))</f>
        <v>3T</v>
      </c>
      <c r="AL261" s="63" t="str">
        <f>IF(OR(K261-M261&gt;=5,T261&gt;4.9,AND(K261-M261&gt;=1,T261&gt;5)),IF(P261&lt;-3,"***",IF(P261&lt;0,"**","*")),"")</f>
        <v/>
      </c>
      <c r="AM261" s="62">
        <v>50</v>
      </c>
      <c r="AN261" s="49" t="str">
        <f>IF(AND(OR(M261=1,M261=2,M261=3,M261=4),Q261&gt;=97.5),"G",IF(OR(AND(N261&lt;=3,M261&lt;8,T261&gt;-1.6,Q261&gt;=95,Q261&lt;300),AND(OR(M261=1,M261=2,M261=3),Q261&lt;97.5)),"GR",""))</f>
        <v/>
      </c>
      <c r="AO261" s="29">
        <v>1</v>
      </c>
      <c r="AP261" s="28"/>
      <c r="AQ261" s="28"/>
      <c r="AR261" s="28" t="s">
        <v>34</v>
      </c>
      <c r="AS261" s="28"/>
      <c r="AT261" s="50" t="str">
        <f>IF(LEN(AN261)&gt;0,IF(AL261="**","$",IF(AL261="***",IF(LEN(AQ261)&gt;0,"$$$","$$"), "")), "")</f>
        <v/>
      </c>
      <c r="AU261" s="48" t="str">
        <f>CONCATENATE(IF(LEN(AN261)&gt;0,IF(AND(AD261="**",AB261="*"),IF(LEN(AQ261)&gt;0,"$$$","$$"),IF(AJ261="***","$$$",IF(AND(AJ261="**",AB261="*"),"$$",IF(AND(OR(AD261="**",AD261="***"),LEN(AQ261)&gt;0),"$$","")))),IF(AND(OR(AD261="**",AD261="***"),LEN(AQ261)&gt;0),"$$","")),IF(AND(T261&lt;2,AQ261="#"),"#",""))</f>
        <v/>
      </c>
      <c r="AV261" s="48" t="str">
        <f>IF(LEN(AN261)&gt;0,IF(AG261="**","$$",IF(AG261="***","$$$",IF(AD261="***",IF(OR(AB261="***",LEN(AQ261)&gt;0),"$$$",""),""))),"")</f>
        <v/>
      </c>
      <c r="AW261" s="26" t="s">
        <v>78</v>
      </c>
      <c r="AX261" s="64">
        <v>21</v>
      </c>
      <c r="AY261" s="65">
        <v>1076</v>
      </c>
      <c r="AZ261" s="24" t="s">
        <v>609</v>
      </c>
      <c r="BA261" s="29">
        <v>82.709918261990495</v>
      </c>
      <c r="BB261" s="53">
        <v>74.739918261990496</v>
      </c>
      <c r="BC261" s="54" t="s">
        <v>2191</v>
      </c>
      <c r="BD261" s="29">
        <v>2</v>
      </c>
      <c r="BE261" s="55"/>
      <c r="BF261" s="55"/>
      <c r="BG261" s="55"/>
      <c r="BH261" s="55"/>
      <c r="BI261" s="191" t="s">
        <v>2192</v>
      </c>
      <c r="BJ261" s="68" t="s">
        <v>1880</v>
      </c>
      <c r="BK261" s="68" t="s">
        <v>2169</v>
      </c>
      <c r="BL261" s="68" t="s">
        <v>771</v>
      </c>
      <c r="BM261" s="68" t="s">
        <v>2193</v>
      </c>
      <c r="BN261" s="68" t="s">
        <v>2194</v>
      </c>
      <c r="BO261" s="17"/>
      <c r="BP261" s="29">
        <v>123</v>
      </c>
      <c r="BQ261" s="29">
        <v>1</v>
      </c>
      <c r="BR261" s="56">
        <v>92.85</v>
      </c>
      <c r="BS261" s="76" t="s">
        <v>88</v>
      </c>
      <c r="BT261" s="26"/>
      <c r="BU261" s="26"/>
      <c r="BV261" s="26"/>
      <c r="BW261" s="26"/>
      <c r="BX261" s="17"/>
      <c r="BY261" s="17"/>
      <c r="BZ261" s="49" t="str">
        <f>IF(AND(S261&gt;=3,AND(OR(AND(I261&lt;=7,I261-K261&gt;=3),AND(K261&lt;=7,K261-M261&gt;=3)),N261&lt;=4)),6,IF(S261&gt;=3,"3T",IF(AND(OR(AND(I261&lt;=7,I261-K261&gt;=3),AND(K261&lt;=7,K261-M261&gt;=3)),N261&lt;=4),"3P","")))</f>
        <v>3T</v>
      </c>
    </row>
    <row r="262" spans="1:78" ht="15" customHeight="1" x14ac:dyDescent="0.25">
      <c r="A262" s="162"/>
      <c r="B262" s="155"/>
      <c r="C262" s="155"/>
      <c r="D262" s="155"/>
      <c r="E262" s="155"/>
      <c r="F262" s="155"/>
      <c r="G262" s="155"/>
      <c r="H262" s="155"/>
      <c r="I262" s="155"/>
      <c r="J262" s="155"/>
      <c r="K262" s="155"/>
      <c r="L262" s="155"/>
      <c r="M262" s="155"/>
      <c r="N262" s="155"/>
      <c r="O262" s="155"/>
      <c r="P262" s="155"/>
      <c r="Q262" s="155"/>
      <c r="R262" s="155"/>
      <c r="S262" s="155"/>
      <c r="T262" s="155"/>
      <c r="U262" s="155"/>
      <c r="V262" s="155"/>
      <c r="W262" s="155"/>
      <c r="X262" s="155"/>
      <c r="Y262" s="155"/>
      <c r="Z262" s="155"/>
      <c r="AA262" s="155"/>
      <c r="AB262" s="155"/>
      <c r="AC262" s="155"/>
      <c r="AD262" s="155"/>
      <c r="AE262" s="155"/>
      <c r="AF262" s="155"/>
      <c r="AG262" s="155"/>
      <c r="AH262" s="155"/>
      <c r="AI262" s="155"/>
      <c r="AJ262" s="155"/>
      <c r="AK262" s="155"/>
      <c r="AL262" s="155"/>
      <c r="AM262" s="155"/>
      <c r="AN262" s="155"/>
      <c r="AO262" s="155"/>
      <c r="AP262" s="155"/>
      <c r="AQ262" s="155"/>
      <c r="AR262" s="155"/>
      <c r="AS262" s="155"/>
      <c r="AT262" s="155"/>
      <c r="AU262" s="155"/>
      <c r="AV262" s="155"/>
      <c r="AW262" s="155"/>
      <c r="AX262" s="155"/>
      <c r="AY262" s="155"/>
      <c r="AZ262" s="155"/>
      <c r="BA262" s="155"/>
      <c r="BB262" s="155"/>
      <c r="BC262" s="155"/>
      <c r="BD262" s="155"/>
      <c r="BE262" s="155"/>
      <c r="BF262" s="155"/>
      <c r="BG262" s="155"/>
      <c r="BH262" s="155"/>
      <c r="BI262" s="155"/>
      <c r="BJ262" s="155"/>
      <c r="BK262" s="155"/>
      <c r="BL262" s="155"/>
      <c r="BM262" s="155"/>
      <c r="BN262" s="155"/>
      <c r="BO262" s="155"/>
      <c r="BP262" s="155"/>
      <c r="BQ262" s="155"/>
      <c r="BR262" s="155"/>
      <c r="BS262" s="155"/>
      <c r="BT262" s="155"/>
      <c r="BU262" s="155"/>
      <c r="BV262" s="155"/>
      <c r="BW262" s="155"/>
      <c r="BX262" s="155"/>
      <c r="BY262" s="17"/>
      <c r="BZ262" s="49"/>
    </row>
    <row r="263" spans="1:78" ht="46.5" x14ac:dyDescent="0.25">
      <c r="A263" s="26" t="s">
        <v>2186</v>
      </c>
      <c r="B263" s="26" t="s">
        <v>642</v>
      </c>
      <c r="C263" s="27" t="s">
        <v>90</v>
      </c>
      <c r="D263" s="28"/>
      <c r="E263" s="28"/>
      <c r="F263" s="29">
        <v>1400</v>
      </c>
      <c r="G263" s="30">
        <v>11</v>
      </c>
      <c r="H263" s="31" t="s">
        <v>6</v>
      </c>
      <c r="I263" s="59">
        <v>9</v>
      </c>
      <c r="J263" s="33">
        <v>6</v>
      </c>
      <c r="K263" s="59">
        <v>9</v>
      </c>
      <c r="L263" s="33">
        <v>4</v>
      </c>
      <c r="M263" s="59">
        <v>4</v>
      </c>
      <c r="N263" s="33">
        <v>3</v>
      </c>
      <c r="O263" s="29">
        <v>-0.450000000000017</v>
      </c>
      <c r="P263" s="29">
        <v>-1.53000000000002</v>
      </c>
      <c r="Q263" s="35">
        <v>93.310295666460803</v>
      </c>
      <c r="R263" s="35">
        <v>-0.99485216676960397</v>
      </c>
      <c r="S263" s="37">
        <v>2</v>
      </c>
      <c r="T263" s="38">
        <v>1</v>
      </c>
      <c r="U263" s="29">
        <v>3.05</v>
      </c>
      <c r="V263" s="29">
        <v>3.8999999999999901</v>
      </c>
      <c r="W263" s="39" t="s">
        <v>79</v>
      </c>
      <c r="X263" s="40">
        <v>48</v>
      </c>
      <c r="Y263" s="29">
        <v>124</v>
      </c>
      <c r="Z263" s="29">
        <v>29</v>
      </c>
      <c r="AA263" s="26" t="s">
        <v>57</v>
      </c>
      <c r="AB263" s="41" t="s">
        <v>58</v>
      </c>
      <c r="AC263" s="42" t="str">
        <f>"" &amp; IF(AND(S263&lt;=-1.5,NOT(ISBLANK(AQ263))),"Z","")</f>
        <v/>
      </c>
      <c r="AD263" s="43" t="str">
        <f>IF(AND(ISNUMBER(BD263),VALUE(BD263)&gt;=3,VALUE(T263)&gt;=-0.5),IF(AND(VALUE(Q263)&gt;=94,VALUE(Q263)&lt;444), IF(VALUE(P263)&gt;=2,"***","**"),"*"),"")</f>
        <v>*</v>
      </c>
      <c r="AE263" s="48" t="str">
        <f>IF(AND(BD263&gt;2,OR(ISNUMBER(SEARCH("P",AA263)),ISNUMBER(SEARCH("EP",AA263)),ISNUMBER(SEARCH("E",AA263)))),"WP@",IF(BD263&gt;2,"W@",IF(OR(ISNUMBER(SEARCH("P",AA263)),ISNUMBER(SEARCH("EP",AA263)),ISNUMBER(SEARCH("E",AA263))),"P@","@")))</f>
        <v>W@</v>
      </c>
      <c r="AF263" s="45"/>
      <c r="AG263" s="46" t="str">
        <f>IF(OR(F263&lt;1401,F263&gt;=1600),IF(AND(OR(AB263="*",AB263="***",AB263="E*",AB263="E***"),P263&gt;=2,T263&gt;-2.1),IF(AND(ISNUMBER(BD263),VALUE(BD263)&gt;2),"**","*"),""),"")</f>
        <v/>
      </c>
      <c r="AH263" s="30">
        <v>11</v>
      </c>
      <c r="AI263" s="47">
        <v>48</v>
      </c>
      <c r="AJ263" s="48" t="str">
        <f>IF(AND(S263&gt;=2,T263&gt;=0),IF(AND(ISNUMBER(BD263),VALUE(BD263)&gt;=3),IF(LEN(AQ263)&gt;0,"***","**"),"*"),"")</f>
        <v>**</v>
      </c>
      <c r="AK263" s="42" t="str">
        <f>IF(AND(S263&gt;=3,AND(OR(AND(I263&lt;=7,I263-K263&gt;=3),AND(K263&lt;=7,K263-M263&gt;=3)),N263&lt;=4)),6,IF(S263&gt;=3,"3T",IF(AND(OR(AND(I263&lt;=7,I263-K263&gt;=3),AND(K263&lt;=7,K263-M263&gt;=3)),N263&lt;=4),"3P","")))</f>
        <v/>
      </c>
      <c r="AL263" s="46" t="str">
        <f>IF(OR(K263-M263&gt;=5,T263&gt;4.9,AND(K263-M263&gt;=1,T263&gt;5)),IF(P263&lt;-3,"***",IF(P263&lt;0,"**","*")),"")</f>
        <v>**</v>
      </c>
      <c r="AM263" s="40">
        <v>48</v>
      </c>
      <c r="AN263" s="49" t="str">
        <f>CONCATENATE(IF(AND(OR(M263=1,M263=2,M263=3,M263=4),Q263&gt;=97.5),"G",IF(OR(AND(N263&lt;=3,M263&lt;8,T263&gt;-1.6,Q263&gt;=95,Q263&lt;300),AND(OR(M263=1,M263=2,M263=3),Q263&lt;97.5)),"GR","")),"*")</f>
        <v>*</v>
      </c>
      <c r="AO263" s="82">
        <v>1</v>
      </c>
      <c r="AP263" s="28"/>
      <c r="AQ263" s="28"/>
      <c r="AR263" s="28"/>
      <c r="AS263" s="28"/>
      <c r="AT263" s="50" t="str">
        <f>IF(LEN(AN263)&gt;0,IF(AL263="**","$",IF(AL263="***",IF(LEN(AQ263)&gt;0,"$$$","$$"), "")), "")</f>
        <v>$</v>
      </c>
      <c r="AU263" s="48" t="str">
        <f>CONCATENATE(IF(LEN(AN263)&gt;0,IF(AND(AD263="**",AB263="*"),IF(LEN(AQ263)&gt;0,"$$$","$$"),IF(AJ263="***","$$$",IF(AND(AJ263="**",AB263="*"),"$$",IF(AND(OR(AD263="**",AD263="***"),LEN(AQ263)&gt;0),"$$","")))),IF(AND(OR(AD263="**",AD263="***"),LEN(AQ263)&gt;0),"$$","")),IF(AND(T263&lt;2,AQ263="#"),"#",""))</f>
        <v/>
      </c>
      <c r="AV263" s="48" t="str">
        <f>IF(LEN(AN263)&gt;0,IF(AG263="**","$$",IF(AG263="***","$$$",IF(AD263="***",IF(OR(AB263="***",LEN(AQ263)&gt;0),"$$$",""),""))),"")</f>
        <v/>
      </c>
      <c r="AW263" s="26" t="s">
        <v>6</v>
      </c>
      <c r="AX263" s="51">
        <v>18</v>
      </c>
      <c r="AY263" s="52">
        <v>1078</v>
      </c>
      <c r="AZ263" s="24" t="s">
        <v>1150</v>
      </c>
      <c r="BA263" s="29">
        <v>85.010295666460806</v>
      </c>
      <c r="BB263" s="53">
        <v>78.2769623331275</v>
      </c>
      <c r="BC263" s="54" t="s">
        <v>2195</v>
      </c>
      <c r="BD263" s="29">
        <v>3</v>
      </c>
      <c r="BE263" s="55"/>
      <c r="BF263" s="55"/>
      <c r="BG263" s="55"/>
      <c r="BH263" s="55"/>
      <c r="BI263" s="189" t="s">
        <v>2196</v>
      </c>
      <c r="BJ263" s="68" t="s">
        <v>123</v>
      </c>
      <c r="BK263" s="69" t="s">
        <v>105</v>
      </c>
      <c r="BL263" s="68" t="s">
        <v>2169</v>
      </c>
      <c r="BM263" s="69" t="s">
        <v>301</v>
      </c>
      <c r="BN263" s="68"/>
      <c r="BO263" s="17"/>
      <c r="BP263" s="29">
        <v>124</v>
      </c>
      <c r="BQ263" s="82">
        <v>1</v>
      </c>
      <c r="BR263" s="56">
        <v>95.5</v>
      </c>
      <c r="BS263" s="57" t="s">
        <v>126</v>
      </c>
      <c r="BT263" s="26"/>
      <c r="BU263" s="26"/>
      <c r="BV263" s="49" t="str">
        <f>IF(AND(BD263&gt;2,OR(ISNUMBER(SEARCH("P",AA263)),ISNUMBER(SEARCH("EP",AA263)),ISNUMBER(SEARCH("E",AA263)))),"WP@",IF(BD263&gt;2,"W@",IF(OR(ISNUMBER(SEARCH("P",AA263)),ISNUMBER(SEARCH("EP",AA263)),ISNUMBER(SEARCH("E",AA263))),"P@","@")))</f>
        <v>W@</v>
      </c>
      <c r="BW263" s="26" t="s">
        <v>79</v>
      </c>
      <c r="BX263" s="17"/>
      <c r="BY263" s="17"/>
      <c r="BZ263" s="49" t="str">
        <f>IF(AND(S263&gt;=3,AND(OR(AND(I263&lt;=7,I263-K263&gt;=3),AND(K263&lt;=7,K263-M263&gt;=3)),N263&lt;=4)),6,IF(S263&gt;=3,"3T",IF(AND(OR(AND(I263&lt;=7,I263-K263&gt;=3),AND(K263&lt;=7,K263-M263&gt;=3)),N263&lt;=4),"3P","")))</f>
        <v/>
      </c>
    </row>
    <row r="264" spans="1:78" ht="46.5" x14ac:dyDescent="0.25">
      <c r="A264" s="26" t="s">
        <v>2186</v>
      </c>
      <c r="B264" s="26" t="s">
        <v>118</v>
      </c>
      <c r="C264" s="27" t="s">
        <v>63</v>
      </c>
      <c r="D264" s="28"/>
      <c r="E264" s="28"/>
      <c r="F264" s="29">
        <v>1400</v>
      </c>
      <c r="G264" s="30">
        <v>6</v>
      </c>
      <c r="H264" s="31" t="s">
        <v>6</v>
      </c>
      <c r="I264" s="32">
        <v>10</v>
      </c>
      <c r="J264" s="33">
        <v>5</v>
      </c>
      <c r="K264" s="32">
        <v>8</v>
      </c>
      <c r="L264" s="33">
        <v>4</v>
      </c>
      <c r="M264" s="32">
        <v>1</v>
      </c>
      <c r="N264" s="33">
        <v>0</v>
      </c>
      <c r="O264" s="29">
        <v>-0.50000000000000699</v>
      </c>
      <c r="P264" s="29">
        <v>-0.96250000000001301</v>
      </c>
      <c r="Q264" s="35">
        <v>95.860907150827501</v>
      </c>
      <c r="R264" s="35">
        <v>-2.0695464245862598</v>
      </c>
      <c r="S264" s="37">
        <v>1</v>
      </c>
      <c r="T264" s="38">
        <v>4</v>
      </c>
      <c r="U264" s="29">
        <v>0.149999999999988</v>
      </c>
      <c r="V264" s="29">
        <v>3.3499999999999899</v>
      </c>
      <c r="W264" s="39"/>
      <c r="X264" s="40">
        <v>46</v>
      </c>
      <c r="Y264" s="72">
        <v>123</v>
      </c>
      <c r="Z264" s="29">
        <v>13</v>
      </c>
      <c r="AA264" s="26" t="s">
        <v>57</v>
      </c>
      <c r="AB264" s="41" t="s">
        <v>58</v>
      </c>
      <c r="AC264" s="42" t="str">
        <f>"" &amp; IF(AND(S264&lt;=-1.5,NOT(ISBLANK(AQ264))),"Z","")</f>
        <v/>
      </c>
      <c r="AD264" s="43" t="str">
        <f>IF(AND(ISNUMBER(BD264),VALUE(BD264)&gt;=3,VALUE(T264)&gt;=-0.5),IF(AND(VALUE(Q264)&gt;=94,VALUE(Q264)&lt;444), IF(VALUE(P264)&gt;=2,"***","**"),"*"),"")</f>
        <v/>
      </c>
      <c r="AE264" s="48" t="str">
        <f>IF(AND(BD264&gt;2,OR(ISNUMBER(SEARCH("P",AA264)),ISNUMBER(SEARCH("EP",AA264)),ISNUMBER(SEARCH("E",AA264)))),"WP@",IF(BD264&gt;2,"W@",IF(OR(ISNUMBER(SEARCH("P",AA264)),ISNUMBER(SEARCH("EP",AA264)),ISNUMBER(SEARCH("E",AA264))),"P@","@")))</f>
        <v>@</v>
      </c>
      <c r="AF264" s="45" t="s">
        <v>102</v>
      </c>
      <c r="AG264" s="46" t="str">
        <f>IF(OR(F264&lt;1401,F264&gt;=1600),IF(AND(OR(AB264="*",AB264="***",AB264="E*",AB264="E***"),P264&gt;=2,T264&gt;-2.1),IF(AND(ISNUMBER(BD264),VALUE(BD264)&gt;2),"**","*"),""),"")</f>
        <v/>
      </c>
      <c r="AH264" s="30">
        <v>6</v>
      </c>
      <c r="AI264" s="47">
        <v>46</v>
      </c>
      <c r="AJ264" s="48" t="str">
        <f>IF(AND(S264&gt;=2,T264&gt;=0),IF(AND(ISNUMBER(BD264),VALUE(BD264)&gt;=3),IF(LEN(AQ264)&gt;0,"***","**"),"*"),"")</f>
        <v/>
      </c>
      <c r="AK264" s="42" t="str">
        <f>IF(AND(S264&gt;=3,AND(OR(AND(I264&lt;=7,I264-K264&gt;=3),AND(K264&lt;=7,K264-M264&gt;=3)),N264&lt;=4)),6,IF(S264&gt;=3,"3T",IF(AND(OR(AND(I264&lt;=7,I264-K264&gt;=3),AND(K264&lt;=7,K264-M264&gt;=3)),N264&lt;=4),"3P","")))</f>
        <v/>
      </c>
      <c r="AL264" s="46" t="str">
        <f>IF(OR(K264-M264&gt;=5,T264&gt;4.9,AND(K264-M264&gt;=1,T264&gt;5)),IF(P264&lt;-3,"***",IF(P264&lt;0,"**","*")),"")</f>
        <v>**</v>
      </c>
      <c r="AM264" s="40">
        <v>46</v>
      </c>
      <c r="AN264" s="137" t="str">
        <f>IF(AND(OR(M264=1,M264=2,M264=3,M264=4),Q264&gt;=97.5),"G",IF(OR(AND(N264&lt;=3,M264&lt;8,T264&gt;-1.6,Q264&gt;=95,Q264&lt;300),AND(OR(M264=1,M264=2,M264=3),Q264&lt;97.5)),"GR",""))</f>
        <v>GR</v>
      </c>
      <c r="AO264" s="82">
        <v>1</v>
      </c>
      <c r="AP264" s="28"/>
      <c r="AQ264" s="28" t="s">
        <v>33</v>
      </c>
      <c r="AR264" s="28"/>
      <c r="AS264" s="28"/>
      <c r="AT264" s="50" t="str">
        <f>IF(LEN(AN264)&gt;0,IF(AL264="**","$",IF(AL264="***",IF(LEN(AQ264)&gt;0,"$$$","$$"), "")), "")</f>
        <v>$</v>
      </c>
      <c r="AU264" s="48" t="str">
        <f>CONCATENATE(IF(LEN(AN264)&gt;0,IF(AND(AD264="**",AB264="*"),IF(LEN(AQ264)&gt;0,"$$$","$$"),IF(AJ264="***","$$$",IF(AND(AJ264="**",AB264="*"),"$$",IF(AND(OR(AD264="**",AD264="***"),LEN(AQ264)&gt;0),"$$","")))),IF(AND(OR(AD264="**",AD264="***"),LEN(AQ264)&gt;0),"$$","")),IF(AND(T264&lt;2,AQ264="#"),"#",""))</f>
        <v/>
      </c>
      <c r="AV264" s="48" t="str">
        <f>IF(LEN(AN264)&gt;0,IF(AG264="**","$$",IF(AG264="***","$$$",IF(AD264="***",IF(OR(AB264="***",LEN(AQ264)&gt;0),"$$$",""),""))),"")</f>
        <v/>
      </c>
      <c r="AW264" s="26" t="s">
        <v>6</v>
      </c>
      <c r="AX264" s="74">
        <v>5.9</v>
      </c>
      <c r="AY264" s="52">
        <v>1071</v>
      </c>
      <c r="AZ264" s="24" t="s">
        <v>51</v>
      </c>
      <c r="BA264" s="29">
        <v>88.860907150827501</v>
      </c>
      <c r="BB264" s="136">
        <v>81.127573817494095</v>
      </c>
      <c r="BC264" s="54" t="s">
        <v>2197</v>
      </c>
      <c r="BD264" s="29">
        <v>2</v>
      </c>
      <c r="BE264" s="55"/>
      <c r="BF264" s="55"/>
      <c r="BG264" s="55"/>
      <c r="BH264" s="55"/>
      <c r="BI264" s="188" t="s">
        <v>2198</v>
      </c>
      <c r="BJ264" s="69" t="s">
        <v>195</v>
      </c>
      <c r="BK264" s="69" t="s">
        <v>390</v>
      </c>
      <c r="BL264" s="68" t="s">
        <v>71</v>
      </c>
      <c r="BM264" s="68" t="s">
        <v>2199</v>
      </c>
      <c r="BN264" s="68"/>
      <c r="BO264" s="17"/>
      <c r="BP264" s="29">
        <v>123</v>
      </c>
      <c r="BQ264" s="82">
        <v>1</v>
      </c>
      <c r="BR264" s="56">
        <v>96.25</v>
      </c>
      <c r="BS264" s="76" t="s">
        <v>1002</v>
      </c>
      <c r="BT264" s="26"/>
      <c r="BU264" s="26"/>
      <c r="BV264" s="49" t="str">
        <f>IF(AND(BD264&gt;2,OR(ISNUMBER(SEARCH("P",AA264)),ISNUMBER(SEARCH("EP",AA264)),ISNUMBER(SEARCH("E",AA264)))),"WP@",IF(BD264&gt;2,"W@",IF(OR(ISNUMBER(SEARCH("P",AA264)),ISNUMBER(SEARCH("EP",AA264)),ISNUMBER(SEARCH("E",AA264))),"P@","@")))</f>
        <v>@</v>
      </c>
      <c r="BW264" s="26"/>
      <c r="BX264" s="17"/>
      <c r="BY264" s="17"/>
      <c r="BZ264" s="49" t="str">
        <f>IF(AND(S264&gt;=3,AND(OR(AND(I264&lt;=7,I264-K264&gt;=3),AND(K264&lt;=7,K264-M264&gt;=3)),N264&lt;=4)),6,IF(S264&gt;=3,"3T",IF(AND(OR(AND(I264&lt;=7,I264-K264&gt;=3),AND(K264&lt;=7,K264-M264&gt;=3)),N264&lt;=4),"3P","")))</f>
        <v/>
      </c>
    </row>
    <row r="265" spans="1:78" ht="24" customHeight="1" x14ac:dyDescent="0.25">
      <c r="A265" s="162"/>
      <c r="B265" s="155"/>
      <c r="C265" s="155"/>
      <c r="D265" s="155"/>
      <c r="E265" s="155"/>
      <c r="F265" s="155"/>
      <c r="G265" s="155"/>
      <c r="H265" s="155"/>
      <c r="I265" s="155"/>
      <c r="J265" s="155"/>
      <c r="K265" s="155"/>
      <c r="L265" s="155"/>
      <c r="M265" s="155"/>
      <c r="N265" s="155"/>
      <c r="O265" s="155"/>
      <c r="P265" s="155"/>
      <c r="Q265" s="155"/>
      <c r="R265" s="155"/>
      <c r="S265" s="155"/>
      <c r="T265" s="155"/>
      <c r="U265" s="155"/>
      <c r="V265" s="155"/>
      <c r="W265" s="155"/>
      <c r="X265" s="155"/>
      <c r="Y265" s="155"/>
      <c r="Z265" s="155"/>
      <c r="AA265" s="155"/>
      <c r="AB265" s="155"/>
      <c r="AC265" s="155"/>
      <c r="AD265" s="155"/>
      <c r="AE265" s="155"/>
      <c r="AF265" s="155"/>
      <c r="AG265" s="155"/>
      <c r="AH265" s="155"/>
      <c r="AI265" s="155"/>
      <c r="AJ265" s="155"/>
      <c r="AK265" s="155"/>
      <c r="AL265" s="155"/>
      <c r="AM265" s="155"/>
      <c r="AN265" s="155"/>
      <c r="AO265" s="155"/>
      <c r="AP265" s="155"/>
      <c r="AQ265" s="155"/>
      <c r="AR265" s="155"/>
      <c r="AS265" s="155"/>
      <c r="AT265" s="155"/>
      <c r="AU265" s="155"/>
      <c r="AV265" s="155"/>
      <c r="AW265" s="155"/>
      <c r="AX265" s="155"/>
      <c r="AY265" s="155"/>
      <c r="AZ265" s="155"/>
      <c r="BA265" s="155"/>
      <c r="BB265" s="155"/>
      <c r="BC265" s="155"/>
      <c r="BD265" s="155"/>
      <c r="BE265" s="155"/>
      <c r="BF265" s="155"/>
      <c r="BG265" s="155"/>
      <c r="BH265" s="155"/>
      <c r="BI265" s="155"/>
      <c r="BJ265" s="155"/>
      <c r="BK265" s="155"/>
      <c r="BL265" s="155"/>
      <c r="BM265" s="155"/>
      <c r="BN265" s="155"/>
      <c r="BO265" s="155"/>
      <c r="BP265" s="155"/>
      <c r="BQ265" s="155"/>
      <c r="BR265" s="155"/>
      <c r="BS265" s="155"/>
      <c r="BT265" s="155"/>
      <c r="BU265" s="155"/>
      <c r="BV265" s="155"/>
      <c r="BW265" s="155"/>
      <c r="BX265" s="155"/>
      <c r="BY265" s="17"/>
      <c r="BZ265" s="49"/>
    </row>
    <row r="266" spans="1:78" ht="46.5" x14ac:dyDescent="0.25">
      <c r="A266" s="26" t="s">
        <v>2186</v>
      </c>
      <c r="B266" s="26" t="s">
        <v>359</v>
      </c>
      <c r="C266" s="27" t="s">
        <v>77</v>
      </c>
      <c r="D266" s="28"/>
      <c r="E266" s="28"/>
      <c r="F266" s="29">
        <v>1400</v>
      </c>
      <c r="G266" s="30">
        <v>5</v>
      </c>
      <c r="H266" s="31" t="s">
        <v>6</v>
      </c>
      <c r="I266" s="32">
        <v>5</v>
      </c>
      <c r="J266" s="33">
        <v>4</v>
      </c>
      <c r="K266" s="32">
        <v>5</v>
      </c>
      <c r="L266" s="33">
        <v>3</v>
      </c>
      <c r="M266" s="32">
        <v>7</v>
      </c>
      <c r="N266" s="33">
        <v>2</v>
      </c>
      <c r="O266" s="29">
        <v>-6.45</v>
      </c>
      <c r="P266" s="29">
        <v>-3.4750000000000099</v>
      </c>
      <c r="Q266" s="35">
        <v>92.723018286424804</v>
      </c>
      <c r="R266" s="35">
        <v>-2.4884908567875601</v>
      </c>
      <c r="S266" s="37">
        <v>0</v>
      </c>
      <c r="T266" s="38">
        <v>1.5</v>
      </c>
      <c r="U266" s="29">
        <v>3.15</v>
      </c>
      <c r="V266" s="29">
        <v>4.4000000000000004</v>
      </c>
      <c r="W266" s="39"/>
      <c r="X266" s="62">
        <v>51</v>
      </c>
      <c r="Y266" s="29">
        <v>126</v>
      </c>
      <c r="Z266" s="87">
        <v>76</v>
      </c>
      <c r="AA266" s="26" t="s">
        <v>137</v>
      </c>
      <c r="AB266" s="41" t="s">
        <v>65</v>
      </c>
      <c r="AC266" s="42" t="str">
        <f>"" &amp; IF(AND(S266&lt;=-1.5,NOT(ISBLANK(AQ266))),"Z","")</f>
        <v/>
      </c>
      <c r="AD266" s="48" t="str">
        <f>IF(AND(ISNUMBER(BD266),VALUE(BD266)&gt;=3,VALUE(T266)&gt;=-0.5),IF(AND(VALUE(Q266)&gt;=94,VALUE(Q266)&lt;444), IF(VALUE(P266)&gt;=2,"***","**"),"*"),"")</f>
        <v>*</v>
      </c>
      <c r="AE266" s="48" t="str">
        <f>IF(AND(BD266&gt;2,OR(ISNUMBER(SEARCH("P",AA266)),ISNUMBER(SEARCH("EP",AA266)),ISNUMBER(SEARCH("E",AA266)))),"WP@",IF(BD266&gt;2,"W@",IF(OR(ISNUMBER(SEARCH("P",AA266)),ISNUMBER(SEARCH("EP",AA266)),ISNUMBER(SEARCH("E",AA266))),"P@","@")))</f>
        <v>WP@</v>
      </c>
      <c r="AF266" s="45"/>
      <c r="AG266" s="46" t="str">
        <f>IF(OR(F266&lt;1401,F266&gt;=1600),IF(AND(OR(AB266="*",AB266="***",AB266="E*",AB266="E***"),P266&gt;=2,T266&gt;-2.1),IF(AND(ISNUMBER(BD266),VALUE(BD266)&gt;2),"**","*"),""),"")</f>
        <v/>
      </c>
      <c r="AH266" s="30">
        <v>5</v>
      </c>
      <c r="AI266" s="62">
        <v>51</v>
      </c>
      <c r="AJ266" s="48" t="str">
        <f>IF(AND(S266&gt;=2,T266&gt;=0),IF(AND(ISNUMBER(BD266),VALUE(BD266)&gt;=3),IF(LEN(AQ266)&gt;0,"***","**"),"*"),"")</f>
        <v/>
      </c>
      <c r="AK266" s="42" t="str">
        <f>IF(AND(S266&gt;=3,AND(OR(AND(I266&lt;=7,I266-K266&gt;=3),AND(K266&lt;=7,K266-M266&gt;=3)),N266&lt;=4)),6,IF(S266&gt;=3,"3T",IF(AND(OR(AND(I266&lt;=7,I266-K266&gt;=3),AND(K266&lt;=7,K266-M266&gt;=3)),N266&lt;=4),"3P","")))</f>
        <v/>
      </c>
      <c r="AL266" s="63" t="str">
        <f>IF(OR(K266-M266&gt;=5,T266&gt;4.9,AND(K266-M266&gt;=1,T266&gt;5)),IF(P266&lt;-3,"***",IF(P266&lt;0,"**","*")),"")</f>
        <v/>
      </c>
      <c r="AM266" s="62">
        <v>51</v>
      </c>
      <c r="AN266" s="49" t="str">
        <f>IF(AND(OR(M266=1,M266=2,M266=3,M266=4),Q266&gt;=97.5),"G",IF(OR(AND(N266&lt;=3,M266&lt;8,T266&gt;-1.6,Q266&gt;=95,Q266&lt;300),AND(OR(M266=1,M266=2,M266=3),Q266&lt;97.5)),"GR",""))</f>
        <v/>
      </c>
      <c r="AO266" s="29">
        <v>2</v>
      </c>
      <c r="AP266" s="28"/>
      <c r="AQ266" s="28"/>
      <c r="AR266" s="28"/>
      <c r="AS266" s="28"/>
      <c r="AT266" s="50" t="str">
        <f>IF(LEN(AN266)&gt;0,IF(AL266="**","$",IF(AL266="***",IF(LEN(AQ266)&gt;0,"$$$","$$"), "")), "")</f>
        <v/>
      </c>
      <c r="AU266" s="48" t="str">
        <f>CONCATENATE(IF(LEN(AN266)&gt;0,IF(AND(AD266="**",AB266="*"),IF(LEN(AQ266)&gt;0,"$$$","$$"),IF(AJ266="***","$$$",IF(AND(AJ266="**",AB266="*"),"$$",IF(AND(OR(AD266="**",AD266="***"),LEN(AQ266)&gt;0),"$$","")))),IF(AND(OR(AD266="**",AD266="***"),LEN(AQ266)&gt;0),"$$","")),IF(AND(T266&lt;2,AQ266="#"),"#",""))</f>
        <v/>
      </c>
      <c r="AV266" s="48" t="str">
        <f>IF(LEN(AN266)&gt;0,IF(AG266="**","$$",IF(AG266="***","$$$",IF(AD266="***",IF(OR(AB266="***",LEN(AQ266)&gt;0),"$$$",""),""))),"")</f>
        <v/>
      </c>
      <c r="AW266" s="26" t="s">
        <v>6</v>
      </c>
      <c r="AX266" s="51">
        <v>4.0999999999999996</v>
      </c>
      <c r="AY266" s="65">
        <v>1075</v>
      </c>
      <c r="AZ266" s="24" t="s">
        <v>51</v>
      </c>
      <c r="BA266" s="29">
        <v>85.0230182864249</v>
      </c>
      <c r="BB266" s="53">
        <v>80.823018286424897</v>
      </c>
      <c r="BC266" s="54" t="s">
        <v>2200</v>
      </c>
      <c r="BD266" s="29">
        <v>3</v>
      </c>
      <c r="BE266" s="55"/>
      <c r="BF266" s="55"/>
      <c r="BG266" s="55"/>
      <c r="BH266" s="55"/>
      <c r="BI266" s="188" t="s">
        <v>2130</v>
      </c>
      <c r="BJ266" s="68" t="s">
        <v>2131</v>
      </c>
      <c r="BK266" s="69" t="s">
        <v>105</v>
      </c>
      <c r="BL266" s="69" t="s">
        <v>1050</v>
      </c>
      <c r="BM266" s="68" t="s">
        <v>2132</v>
      </c>
      <c r="BN266" s="68" t="s">
        <v>487</v>
      </c>
      <c r="BO266" s="17"/>
      <c r="BP266" s="29">
        <v>126</v>
      </c>
      <c r="BQ266" s="29">
        <v>2</v>
      </c>
      <c r="BR266" s="56">
        <v>91.5</v>
      </c>
      <c r="BS266" s="76" t="s">
        <v>108</v>
      </c>
      <c r="BT266" s="26"/>
      <c r="BU266" s="26"/>
      <c r="BV266" s="49" t="str">
        <f>IF(AND(BD266&gt;2,OR(ISNUMBER(SEARCH("P",AA266)),ISNUMBER(SEARCH("EP",AA266)),ISNUMBER(SEARCH("E",AA266)))),"WP@",IF(BD266&gt;2,"W@",IF(OR(ISNUMBER(SEARCH("P",AA266)),ISNUMBER(SEARCH("EP",AA266)),ISNUMBER(SEARCH("E",AA266))),"P@","@")))</f>
        <v>WP@</v>
      </c>
      <c r="BW266" s="26"/>
      <c r="BX266" s="17"/>
      <c r="BY266" s="17"/>
      <c r="BZ266" s="49" t="str">
        <f>IF(AND(S266&gt;=3,AND(OR(AND(I266&lt;=7,I266-K266&gt;=3),AND(K266&lt;=7,K266-M266&gt;=3)),N266&lt;=4)),6,IF(S266&gt;=3,"3T",IF(AND(OR(AND(I266&lt;=7,I266-K266&gt;=3),AND(K266&lt;=7,K266-M266&gt;=3)),N266&lt;=4),"3P","")))</f>
        <v/>
      </c>
    </row>
    <row r="267" spans="1:78" ht="46.5" x14ac:dyDescent="0.25">
      <c r="A267" s="26" t="s">
        <v>2186</v>
      </c>
      <c r="B267" s="26" t="s">
        <v>174</v>
      </c>
      <c r="C267" s="27" t="s">
        <v>56</v>
      </c>
      <c r="D267" s="28"/>
      <c r="E267" s="28"/>
      <c r="F267" s="29">
        <v>1400</v>
      </c>
      <c r="G267" s="30">
        <v>8</v>
      </c>
      <c r="H267" s="31" t="s">
        <v>78</v>
      </c>
      <c r="I267" s="59">
        <v>12</v>
      </c>
      <c r="J267" s="33">
        <v>6</v>
      </c>
      <c r="K267" s="59">
        <v>12</v>
      </c>
      <c r="L267" s="33">
        <v>4</v>
      </c>
      <c r="M267" s="59">
        <v>6</v>
      </c>
      <c r="N267" s="33">
        <v>3</v>
      </c>
      <c r="O267" s="29">
        <v>0.15000000000000599</v>
      </c>
      <c r="P267" s="29">
        <v>1.42857142857317E-2</v>
      </c>
      <c r="Q267" s="35">
        <v>95.790898283594004</v>
      </c>
      <c r="R267" s="36">
        <v>0.54544914179700799</v>
      </c>
      <c r="S267" s="37">
        <v>2</v>
      </c>
      <c r="T267" s="38">
        <v>0.75</v>
      </c>
      <c r="U267" s="29">
        <v>2.25</v>
      </c>
      <c r="V267" s="29">
        <v>2.7999999999999901</v>
      </c>
      <c r="W267" s="39"/>
      <c r="X267" s="40">
        <v>51</v>
      </c>
      <c r="Y267" s="72">
        <v>126</v>
      </c>
      <c r="Z267" s="29">
        <v>15</v>
      </c>
      <c r="AA267" s="26" t="s">
        <v>57</v>
      </c>
      <c r="AB267" s="41" t="s">
        <v>58</v>
      </c>
      <c r="AC267" s="42" t="str">
        <f>"i" &amp; IF(AND(S267&lt;=-1.5,NOT(ISBLANK(AQ267))),"Z","")</f>
        <v>i</v>
      </c>
      <c r="AD267" s="43" t="str">
        <f>IF(AND(ISNUMBER(BD267),VALUE(BD267)&gt;=3,VALUE(T267)&gt;=-0.5),IF(AND(VALUE(Q267)&gt;=94,VALUE(Q267)&lt;444), IF(VALUE(P267)&gt;=2,"***","**"),"*"),"")</f>
        <v/>
      </c>
      <c r="AE267" s="48" t="str">
        <f>IF(AND(BD267&gt;2,OR(ISNUMBER(SEARCH("P",AA267)),ISNUMBER(SEARCH("EP",AA267)),ISNUMBER(SEARCH("E",AA267)))),"WP@",IF(BD267&gt;2,"W@",IF(OR(ISNUMBER(SEARCH("P",AA267)),ISNUMBER(SEARCH("EP",AA267)),ISNUMBER(SEARCH("E",AA267))),"P@","@")))</f>
        <v>@</v>
      </c>
      <c r="AF267" s="45"/>
      <c r="AG267" s="46" t="str">
        <f>IF(OR(F267&lt;1401,F267&gt;=1600),IF(AND(OR(AB267="*",AB267="***",AB267="E*",AB267="E***"),P267&gt;=2,T267&gt;-2.1),IF(AND(ISNUMBER(BD267),VALUE(BD267)&gt;2),"**","*"),""),"")</f>
        <v/>
      </c>
      <c r="AH267" s="30">
        <v>8</v>
      </c>
      <c r="AI267" s="47">
        <v>51</v>
      </c>
      <c r="AJ267" s="48" t="str">
        <f>IF(AND(S267&gt;=2,T267&gt;=0),IF(AND(ISNUMBER(BD267),VALUE(BD267)&gt;=3),IF(LEN(AQ267)&gt;0,"***","**"),"*"),"")</f>
        <v>*</v>
      </c>
      <c r="AK267" s="42" t="str">
        <f>IF(AND(S267&gt;=3,AND(OR(AND(I267&lt;=7,I267-K267&gt;=3),AND(K267&lt;=7,K267-M267&gt;=3)),N267&lt;=4)),6,IF(S267&gt;=3,"3T",IF(AND(OR(AND(I267&lt;=7,I267-K267&gt;=3),AND(K267&lt;=7,K267-M267&gt;=3)),N267&lt;=4),"3P","")))</f>
        <v/>
      </c>
      <c r="AL267" s="46" t="str">
        <f>IF(OR(K267-M267&gt;=5,T267&gt;4.9,AND(K267-M267&gt;=1,T267&gt;5)),IF(P267&lt;-3,"***",IF(P267&lt;0,"**","*")),"")</f>
        <v>*</v>
      </c>
      <c r="AM267" s="40">
        <v>51</v>
      </c>
      <c r="AN267" s="137" t="str">
        <f>IF(AND(OR(M267=1,M267=2,M267=3,M267=4),Q267&gt;=97.5),"G",IF(OR(AND(N267&lt;=3,M267&lt;8,T267&gt;-1.6,Q267&gt;=95,Q267&lt;300),AND(OR(M267=1,M267=2,M267=3),Q267&lt;97.5)),"GR",""))</f>
        <v>GR</v>
      </c>
      <c r="AO267" s="82">
        <v>1</v>
      </c>
      <c r="AP267" s="28"/>
      <c r="AQ267" s="28"/>
      <c r="AR267" s="28"/>
      <c r="AS267" s="28"/>
      <c r="AT267" s="50" t="str">
        <f>IF(LEN(AN267)&gt;0,IF(AL267="**","$",IF(AL267="***",IF(LEN(AQ267)&gt;0,"$$$","$$"), "")), "")</f>
        <v/>
      </c>
      <c r="AU267" s="48" t="str">
        <f>CONCATENATE(IF(LEN(AN267)&gt;0,IF(AND(AD267="**",AB267="*"),IF(LEN(AQ267)&gt;0,"$$$","$$"),IF(AJ267="***","$$$",IF(AND(AJ267="**",AB267="*"),"$$",IF(AND(OR(AD267="**",AD267="***"),LEN(AQ267)&gt;0),"$$","")))),IF(AND(OR(AD267="**",AD267="***"),LEN(AQ267)&gt;0),"$$","")),IF(AND(T267&lt;2,AQ267="#"),"#",""))</f>
        <v/>
      </c>
      <c r="AV267" s="48" t="str">
        <f>IF(LEN(AN267)&gt;0,IF(AG267="**","$$",IF(AG267="***","$$$",IF(AD267="***",IF(OR(AB267="***",LEN(AQ267)&gt;0),"$$$",""),""))),"")</f>
        <v/>
      </c>
      <c r="AW267" s="26" t="s">
        <v>78</v>
      </c>
      <c r="AX267" s="64">
        <v>9.1999999999999993</v>
      </c>
      <c r="AY267" s="52">
        <v>1087</v>
      </c>
      <c r="AZ267" s="24" t="s">
        <v>51</v>
      </c>
      <c r="BA267" s="29">
        <v>87.590898283594001</v>
      </c>
      <c r="BB267" s="136">
        <v>81.590898283594001</v>
      </c>
      <c r="BC267" s="54" t="s">
        <v>2201</v>
      </c>
      <c r="BD267" s="29">
        <v>2</v>
      </c>
      <c r="BE267" s="55"/>
      <c r="BF267" s="55"/>
      <c r="BG267" s="55"/>
      <c r="BH267" s="55"/>
      <c r="BI267" s="188" t="s">
        <v>2202</v>
      </c>
      <c r="BJ267" s="68" t="s">
        <v>376</v>
      </c>
      <c r="BK267" s="68" t="s">
        <v>1529</v>
      </c>
      <c r="BL267" s="69" t="s">
        <v>131</v>
      </c>
      <c r="BM267" s="68" t="s">
        <v>1316</v>
      </c>
      <c r="BN267" s="69" t="s">
        <v>196</v>
      </c>
      <c r="BO267" s="17"/>
      <c r="BP267" s="29">
        <v>126</v>
      </c>
      <c r="BQ267" s="82">
        <v>1</v>
      </c>
      <c r="BR267" s="56">
        <v>95.9</v>
      </c>
      <c r="BS267" s="76" t="s">
        <v>88</v>
      </c>
      <c r="BT267" s="26"/>
      <c r="BU267" s="26"/>
      <c r="BV267" s="49" t="str">
        <f>IF(AND(BD267&gt;2,OR(ISNUMBER(SEARCH("P",AA267)),ISNUMBER(SEARCH("EP",AA267)),ISNUMBER(SEARCH("E",AA267)))),"WP@",IF(BD267&gt;2,"W@",IF(OR(ISNUMBER(SEARCH("P",AA267)),ISNUMBER(SEARCH("EP",AA267)),ISNUMBER(SEARCH("E",AA267))),"P@","@")))</f>
        <v>@</v>
      </c>
      <c r="BW267" s="26"/>
      <c r="BX267" s="17"/>
      <c r="BY267" s="17"/>
      <c r="BZ267" s="49" t="str">
        <f>IF(AND(S267&gt;=3,AND(OR(AND(I267&lt;=7,I267-K267&gt;=3),AND(K267&lt;=7,K267-M267&gt;=3)),N267&lt;=4)),6,IF(S267&gt;=3,"3T",IF(AND(OR(AND(I267&lt;=7,I267-K267&gt;=3),AND(K267&lt;=7,K267-M267&gt;=3)),N267&lt;=4),"3P","")))</f>
        <v/>
      </c>
    </row>
    <row r="268" spans="1:78" ht="15" customHeight="1" x14ac:dyDescent="0.25">
      <c r="A268" s="162"/>
      <c r="B268" s="155"/>
      <c r="C268" s="155"/>
      <c r="D268" s="155"/>
      <c r="E268" s="155"/>
      <c r="F268" s="155"/>
      <c r="G268" s="155"/>
      <c r="H268" s="155"/>
      <c r="I268" s="155"/>
      <c r="J268" s="155"/>
      <c r="K268" s="155"/>
      <c r="L268" s="155"/>
      <c r="M268" s="155"/>
      <c r="N268" s="155"/>
      <c r="O268" s="155"/>
      <c r="P268" s="155"/>
      <c r="Q268" s="155"/>
      <c r="R268" s="155"/>
      <c r="S268" s="155"/>
      <c r="T268" s="155"/>
      <c r="U268" s="155"/>
      <c r="V268" s="155"/>
      <c r="W268" s="155"/>
      <c r="X268" s="155"/>
      <c r="Y268" s="155"/>
      <c r="Z268" s="155"/>
      <c r="AA268" s="155"/>
      <c r="AB268" s="155"/>
      <c r="AC268" s="155"/>
      <c r="AD268" s="155"/>
      <c r="AE268" s="155"/>
      <c r="AF268" s="155"/>
      <c r="AG268" s="155"/>
      <c r="AH268" s="155"/>
      <c r="AI268" s="155"/>
      <c r="AJ268" s="155"/>
      <c r="AK268" s="155"/>
      <c r="AL268" s="155"/>
      <c r="AM268" s="155"/>
      <c r="AN268" s="155"/>
      <c r="AO268" s="155"/>
      <c r="AP268" s="155"/>
      <c r="AQ268" s="155"/>
      <c r="AR268" s="155"/>
      <c r="AS268" s="155"/>
      <c r="AT268" s="155"/>
      <c r="AU268" s="155"/>
      <c r="AV268" s="155"/>
      <c r="AW268" s="155"/>
      <c r="AX268" s="155"/>
      <c r="AY268" s="155"/>
      <c r="AZ268" s="155"/>
      <c r="BA268" s="155"/>
      <c r="BB268" s="155"/>
      <c r="BC268" s="155"/>
      <c r="BD268" s="155"/>
      <c r="BE268" s="155"/>
      <c r="BF268" s="155"/>
      <c r="BG268" s="155"/>
      <c r="BH268" s="155"/>
      <c r="BI268" s="155"/>
      <c r="BJ268" s="155"/>
      <c r="BK268" s="155"/>
      <c r="BL268" s="155"/>
      <c r="BM268" s="155"/>
      <c r="BN268" s="155"/>
      <c r="BO268" s="155"/>
      <c r="BP268" s="155"/>
      <c r="BQ268" s="155"/>
      <c r="BR268" s="155"/>
      <c r="BS268" s="155"/>
      <c r="BT268" s="155"/>
      <c r="BU268" s="155"/>
      <c r="BV268" s="155"/>
      <c r="BW268" s="155"/>
      <c r="BX268" s="155"/>
      <c r="BY268" s="17"/>
      <c r="BZ268" s="49"/>
    </row>
    <row r="269" spans="1:78" ht="46.5" x14ac:dyDescent="0.25">
      <c r="A269" s="26" t="s">
        <v>2186</v>
      </c>
      <c r="B269" s="26" t="s">
        <v>522</v>
      </c>
      <c r="C269" s="106" t="s">
        <v>269</v>
      </c>
      <c r="D269" s="28"/>
      <c r="E269" s="28"/>
      <c r="F269" s="29">
        <v>1650</v>
      </c>
      <c r="G269" s="30">
        <v>6</v>
      </c>
      <c r="H269" s="31" t="s">
        <v>6</v>
      </c>
      <c r="I269" s="32">
        <v>7</v>
      </c>
      <c r="J269" s="33">
        <v>6</v>
      </c>
      <c r="K269" s="32">
        <v>5</v>
      </c>
      <c r="L269" s="33">
        <v>3</v>
      </c>
      <c r="M269" s="32">
        <v>1</v>
      </c>
      <c r="N269" s="33">
        <v>0</v>
      </c>
      <c r="O269" s="29">
        <v>5.1000000000000201</v>
      </c>
      <c r="P269" s="29">
        <v>0.48333333333336798</v>
      </c>
      <c r="Q269" s="35">
        <v>99.163200545017702</v>
      </c>
      <c r="R269" s="35">
        <v>-0.418399727491163</v>
      </c>
      <c r="S269" s="37">
        <v>4</v>
      </c>
      <c r="T269" s="38">
        <v>2.75</v>
      </c>
      <c r="U269" s="29">
        <v>-1.99999999999999</v>
      </c>
      <c r="V269" s="29">
        <v>0.19999999999999599</v>
      </c>
      <c r="W269" s="39"/>
      <c r="X269" s="40">
        <v>51</v>
      </c>
      <c r="Y269" s="72">
        <v>126</v>
      </c>
      <c r="Z269" s="29">
        <v>31</v>
      </c>
      <c r="AA269" s="26" t="s">
        <v>80</v>
      </c>
      <c r="AB269" s="41" t="s">
        <v>58</v>
      </c>
      <c r="AC269" s="42" t="str">
        <f>"" &amp; IF(AND(S269&lt;=-1.5,NOT(ISBLANK(AQ269))),"Z","")</f>
        <v/>
      </c>
      <c r="AD269" s="43" t="str">
        <f>IF(AND(ISNUMBER(BD269),VALUE(BD269)&gt;=3,VALUE(T269)&gt;=-0.5),IF(AND(VALUE(Q269)&gt;=94,VALUE(Q269)&lt;444), IF(VALUE(P269)&gt;=2,"***","**"),"*"),"")</f>
        <v/>
      </c>
      <c r="AE269" s="48" t="str">
        <f>IF(AND(BD269&gt;2,OR(ISNUMBER(SEARCH("P",AA269)),ISNUMBER(SEARCH("EP",AA269)),ISNUMBER(SEARCH("E",AA269)))),"WP@",IF(BD269&gt;2,"W@",IF(OR(ISNUMBER(SEARCH("P",AA269)),ISNUMBER(SEARCH("EP",AA269)),ISNUMBER(SEARCH("E",AA269))),"P@","@")))</f>
        <v>@</v>
      </c>
      <c r="AF269" s="45" t="s">
        <v>233</v>
      </c>
      <c r="AG269" s="46" t="str">
        <f>IF(OR(F269&lt;1401,F269&gt;=1600),IF(AND(OR(AB269="*",AB269="***",AB269="E*",AB269="E***"),P269&gt;=2,T269&gt;-2.1),IF(AND(ISNUMBER(BD269),VALUE(BD269)&gt;2),"**","*"),""),"")</f>
        <v/>
      </c>
      <c r="AH269" s="30">
        <v>6</v>
      </c>
      <c r="AI269" s="47">
        <v>51</v>
      </c>
      <c r="AJ269" s="48" t="str">
        <f>IF(AND(S269&gt;=2,T269&gt;=0),IF(AND(ISNUMBER(BD269),VALUE(BD269)&gt;=3),IF(LEN(AQ269)&gt;0,"***","**"),"*"),"")</f>
        <v>*</v>
      </c>
      <c r="AK269" s="42">
        <f>IF(AND(S269&gt;=3,AND(OR(AND(I269&lt;=7,I269-K269&gt;=3),AND(K269&lt;=7,K269-M269&gt;=3)),N269&lt;=4)),6,IF(S269&gt;=3,"3T",IF(AND(OR(AND(I269&lt;=7,I269-K269&gt;=3),AND(K269&lt;=7,K269-M269&gt;=3)),N269&lt;=4),"3P","")))</f>
        <v>6</v>
      </c>
      <c r="AL269" s="46" t="str">
        <f>IF(OR(K269-M269&gt;=5,T269&gt;4.9,AND(K269-M269&gt;=1,T269&gt;5)),IF(P269&lt;-3,"***",IF(P269&lt;0,"**","*")),"")</f>
        <v/>
      </c>
      <c r="AM269" s="40">
        <v>51</v>
      </c>
      <c r="AN269" s="120" t="str">
        <f>IF(AND(OR(M269=1,M269=2,M269=3,M269=4),Q269&gt;=97.5),"G",IF(OR(AND(N269&lt;=3,M269&lt;8,T269&gt;-1.6,Q269&gt;=95,Q269&lt;300),AND(OR(M269=1,M269=2,M269=3),Q269&lt;97.5)),"GR",""))</f>
        <v>G</v>
      </c>
      <c r="AO269" s="29">
        <v>0</v>
      </c>
      <c r="AP269" s="28"/>
      <c r="AQ269" s="28"/>
      <c r="AR269" s="28"/>
      <c r="AS269" s="28"/>
      <c r="AT269" s="50" t="str">
        <f>IF(LEN(AN269)&gt;0,IF(AL269="**","$",IF(AL269="***",IF(LEN(AQ269)&gt;0,"$$$","$$"), "")), "")</f>
        <v/>
      </c>
      <c r="AU269" s="48" t="str">
        <f>CONCATENATE(IF(LEN(AN269)&gt;0,IF(AND(AD269="**",AB269="*"),IF(LEN(AQ269)&gt;0,"$$$","$$"),IF(AJ269="***","$$$",IF(AND(AJ269="**",AB269="*"),"$$",IF(AND(OR(AD269="**",AD269="***"),LEN(AQ269)&gt;0),"$$","")))),IF(AND(OR(AD269="**",AD269="***"),LEN(AQ269)&gt;0),"$$","")),IF(AND(T269&lt;2,AQ269="#"),"#",""))</f>
        <v/>
      </c>
      <c r="AV269" s="48" t="str">
        <f>IF(LEN(AN269)&gt;0,IF(AG269="**","$$",IF(AG269="***","$$$",IF(AD269="***",IF(OR(AB269="***",LEN(AQ269)&gt;0),"$$$",""),""))),"")</f>
        <v/>
      </c>
      <c r="AW269" s="26" t="s">
        <v>6</v>
      </c>
      <c r="AX269" s="74">
        <v>4.0999999999999996</v>
      </c>
      <c r="AY269" s="52">
        <v>1085</v>
      </c>
      <c r="AZ269" s="24" t="s">
        <v>51</v>
      </c>
      <c r="BA269" s="29">
        <v>92.163200545017702</v>
      </c>
      <c r="BB269" s="53">
        <v>86.279867211684305</v>
      </c>
      <c r="BC269" s="54" t="s">
        <v>2203</v>
      </c>
      <c r="BD269" s="29">
        <v>2</v>
      </c>
      <c r="BE269" s="100">
        <v>23.529411764705898</v>
      </c>
      <c r="BF269" s="101">
        <v>70</v>
      </c>
      <c r="BG269" s="102">
        <v>17</v>
      </c>
      <c r="BH269" s="102">
        <v>10</v>
      </c>
      <c r="BI269" s="191" t="s">
        <v>2204</v>
      </c>
      <c r="BJ269" s="68" t="s">
        <v>242</v>
      </c>
      <c r="BK269" s="68" t="s">
        <v>1855</v>
      </c>
      <c r="BL269" s="68" t="s">
        <v>2081</v>
      </c>
      <c r="BM269" s="68" t="s">
        <v>251</v>
      </c>
      <c r="BN269" s="68"/>
      <c r="BO269" s="17"/>
      <c r="BP269" s="29">
        <v>126</v>
      </c>
      <c r="BQ269" s="29">
        <v>0</v>
      </c>
      <c r="BR269" s="56">
        <v>99.4</v>
      </c>
      <c r="BS269" s="76" t="s">
        <v>108</v>
      </c>
      <c r="BT269" s="26"/>
      <c r="BU269" s="26"/>
      <c r="BV269" s="49" t="str">
        <f>IF(AND(BD269&gt;2,OR(ISNUMBER(SEARCH("P",AA269)),ISNUMBER(SEARCH("EP",AA269)),ISNUMBER(SEARCH("E",AA269)))),"WP@",IF(BD269&gt;2,"W@",IF(OR(ISNUMBER(SEARCH("P",AA269)),ISNUMBER(SEARCH("EP",AA269)),ISNUMBER(SEARCH("E",AA269))),"P@","@")))</f>
        <v>@</v>
      </c>
      <c r="BW269" s="26"/>
      <c r="BX269" s="17"/>
      <c r="BY269" s="17"/>
      <c r="BZ269" s="49">
        <f>IF(AND(S269&gt;=3,AND(OR(AND(I269&lt;=7,I269-K269&gt;=3),AND(K269&lt;=7,K269-M269&gt;=3)),N269&lt;=4)),6,IF(S269&gt;=3,"3T",IF(AND(OR(AND(I269&lt;=7,I269-K269&gt;=3),AND(K269&lt;=7,K269-M269&gt;=3)),N269&lt;=4),"3P","")))</f>
        <v>6</v>
      </c>
    </row>
    <row r="270" spans="1:78" ht="46.5" x14ac:dyDescent="0.25">
      <c r="A270" s="26" t="s">
        <v>2186</v>
      </c>
      <c r="B270" s="26" t="s">
        <v>1285</v>
      </c>
      <c r="C270" s="106" t="s">
        <v>269</v>
      </c>
      <c r="D270" s="28"/>
      <c r="E270" s="28"/>
      <c r="F270" s="29">
        <v>1650</v>
      </c>
      <c r="G270" s="30">
        <v>11</v>
      </c>
      <c r="H270" s="31" t="s">
        <v>6</v>
      </c>
      <c r="I270" s="59">
        <v>9</v>
      </c>
      <c r="J270" s="33">
        <v>5</v>
      </c>
      <c r="K270" s="59">
        <v>9</v>
      </c>
      <c r="L270" s="33">
        <v>6</v>
      </c>
      <c r="M270" s="59">
        <v>3</v>
      </c>
      <c r="N270" s="33">
        <v>1</v>
      </c>
      <c r="O270" s="29">
        <v>-7.7</v>
      </c>
      <c r="P270" s="29">
        <v>-3.7999999999999701</v>
      </c>
      <c r="Q270" s="35">
        <v>93.575770742522295</v>
      </c>
      <c r="R270" s="35">
        <v>-2.61211462873881</v>
      </c>
      <c r="S270" s="37">
        <v>-1</v>
      </c>
      <c r="T270" s="38">
        <v>5.25</v>
      </c>
      <c r="U270" s="29">
        <v>1.5</v>
      </c>
      <c r="V270" s="29">
        <v>5.7</v>
      </c>
      <c r="W270" s="39"/>
      <c r="X270" s="40">
        <v>58</v>
      </c>
      <c r="Y270" s="72">
        <v>135</v>
      </c>
      <c r="Z270" s="29">
        <v>28</v>
      </c>
      <c r="AA270" s="26" t="s">
        <v>57</v>
      </c>
      <c r="AB270" s="41" t="s">
        <v>58</v>
      </c>
      <c r="AC270" s="42" t="str">
        <f>"" &amp; IF(AND(S270&lt;=-1.5,NOT(ISBLANK(AQ270))),"Z","")</f>
        <v/>
      </c>
      <c r="AD270" s="43" t="str">
        <f>IF(AND(ISNUMBER(BD270),VALUE(BD270)&gt;=3,VALUE(T270)&gt;=-0.5),IF(AND(VALUE(Q270)&gt;=94,VALUE(Q270)&lt;444), IF(VALUE(P270)&gt;=2,"***","**"),"*"),"")</f>
        <v/>
      </c>
      <c r="AE270" s="48" t="str">
        <f>IF(AND(BD270&gt;2,OR(ISNUMBER(SEARCH("P",AA270)),ISNUMBER(SEARCH("EP",AA270)),ISNUMBER(SEARCH("E",AA270)))),"WP@",IF(BD270&gt;2,"W@",IF(OR(ISNUMBER(SEARCH("P",AA270)),ISNUMBER(SEARCH("EP",AA270)),ISNUMBER(SEARCH("E",AA270))),"P@","@")))</f>
        <v>@</v>
      </c>
      <c r="AF270" s="45" t="s">
        <v>183</v>
      </c>
      <c r="AG270" s="46" t="str">
        <f>IF(OR(F270&lt;1401,F270&gt;=1600),IF(AND(OR(AB270="*",AB270="***",AB270="E*",AB270="E***"),P270&gt;=2,T270&gt;-2.1),IF(AND(ISNUMBER(BD270),VALUE(BD270)&gt;2),"**","*"),""),"")</f>
        <v/>
      </c>
      <c r="AH270" s="30">
        <v>11</v>
      </c>
      <c r="AI270" s="47">
        <v>58</v>
      </c>
      <c r="AJ270" s="48" t="str">
        <f>IF(AND(S270&gt;=2,T270&gt;=0),IF(AND(ISNUMBER(BD270),VALUE(BD270)&gt;=3),IF(LEN(AQ270)&gt;0,"***","**"),"*"),"")</f>
        <v/>
      </c>
      <c r="AK270" s="42" t="str">
        <f>IF(AND(S270&gt;=3,AND(OR(AND(I270&lt;=7,I270-K270&gt;=3),AND(K270&lt;=7,K270-M270&gt;=3)),N270&lt;=4)),6,IF(S270&gt;=3,"3T",IF(AND(OR(AND(I270&lt;=7,I270-K270&gt;=3),AND(K270&lt;=7,K270-M270&gt;=3)),N270&lt;=4),"3P","")))</f>
        <v/>
      </c>
      <c r="AL270" s="46" t="str">
        <f>IF(OR(K270-M270&gt;=5,T270&gt;4.9,AND(K270-M270&gt;=1,T270&gt;5)),IF(P270&lt;-3,"***",IF(P270&lt;0,"**","*")),"")</f>
        <v>***</v>
      </c>
      <c r="AM270" s="40">
        <v>58</v>
      </c>
      <c r="AN270" s="81" t="str">
        <f>IF(AND(OR(M270=1,M270=2,M270=3,M270=4),Q270&gt;=97.5),"G",IF(OR(AND(N270&lt;=3,M270&lt;8,T270&gt;-1.6,Q270&gt;=95,Q270&lt;300),AND(OR(M270=1,M270=2,M270=3),Q270&lt;97.5)),"GR",""))</f>
        <v>GR</v>
      </c>
      <c r="AO270" s="82">
        <v>2</v>
      </c>
      <c r="AP270" s="28"/>
      <c r="AQ270" s="28" t="s">
        <v>33</v>
      </c>
      <c r="AR270" s="28"/>
      <c r="AS270" s="28"/>
      <c r="AT270" s="50" t="str">
        <f>IF(LEN(AN270)&gt;0,IF(AL270="**","$",IF(AL270="***",IF(LEN(AQ270)&gt;0,"$$$","$$"), "")), "")</f>
        <v>$$$</v>
      </c>
      <c r="AU270" s="48" t="str">
        <f>CONCATENATE(IF(LEN(AN270)&gt;0,IF(AND(AD270="**",AB270="*"),IF(LEN(AQ270)&gt;0,"$$$","$$"),IF(AJ270="***","$$$",IF(AND(AJ270="**",AB270="*"),"$$",IF(AND(OR(AD270="**",AD270="***"),LEN(AQ270)&gt;0),"$$","")))),IF(AND(OR(AD270="**",AD270="***"),LEN(AQ270)&gt;0),"$$","")),IF(AND(T270&lt;2,AQ270="#"),"#",""))</f>
        <v/>
      </c>
      <c r="AV270" s="48" t="str">
        <f>IF(LEN(AN270)&gt;0,IF(AG270="**","$$",IF(AG270="***","$$$",IF(AD270="***",IF(OR(AB270="***",LEN(AQ270)&gt;0),"$$$",""),""))),"")</f>
        <v/>
      </c>
      <c r="AW270" s="26" t="s">
        <v>6</v>
      </c>
      <c r="AX270" s="64">
        <v>18</v>
      </c>
      <c r="AY270" s="52">
        <v>1084</v>
      </c>
      <c r="AZ270" s="24" t="s">
        <v>51</v>
      </c>
      <c r="BA270" s="29">
        <v>86.275770742522397</v>
      </c>
      <c r="BB270" s="53">
        <v>89.875770742522405</v>
      </c>
      <c r="BC270" s="54" t="s">
        <v>2205</v>
      </c>
      <c r="BD270" s="29">
        <v>1</v>
      </c>
      <c r="BE270" s="100">
        <v>35.294117647058798</v>
      </c>
      <c r="BF270" s="101">
        <v>52.941176470588204</v>
      </c>
      <c r="BG270" s="102">
        <v>17</v>
      </c>
      <c r="BH270" s="102">
        <v>17</v>
      </c>
      <c r="BI270" s="190" t="s">
        <v>2206</v>
      </c>
      <c r="BJ270" s="68" t="s">
        <v>2207</v>
      </c>
      <c r="BK270" s="68" t="s">
        <v>2208</v>
      </c>
      <c r="BL270" s="68" t="s">
        <v>1317</v>
      </c>
      <c r="BM270" s="68" t="s">
        <v>1864</v>
      </c>
      <c r="BN270" s="68"/>
      <c r="BO270" s="17"/>
      <c r="BP270" s="29">
        <v>135</v>
      </c>
      <c r="BQ270" s="82">
        <v>2</v>
      </c>
      <c r="BR270" s="56">
        <v>88</v>
      </c>
      <c r="BS270" s="76" t="s">
        <v>88</v>
      </c>
      <c r="BT270" s="26"/>
      <c r="BU270" s="26"/>
      <c r="BV270" s="49" t="str">
        <f>IF(AND(BD270&gt;2,OR(ISNUMBER(SEARCH("P",AA270)),ISNUMBER(SEARCH("EP",AA270)),ISNUMBER(SEARCH("E",AA270)))),"WP@",IF(BD270&gt;2,"W@",IF(OR(ISNUMBER(SEARCH("P",AA270)),ISNUMBER(SEARCH("EP",AA270)),ISNUMBER(SEARCH("E",AA270))),"P@","@")))</f>
        <v>@</v>
      </c>
      <c r="BW270" s="26"/>
      <c r="BX270" s="17"/>
      <c r="BY270" s="17"/>
      <c r="BZ270" s="49" t="str">
        <f>IF(AND(S270&gt;=3,AND(OR(AND(I270&lt;=7,I270-K270&gt;=3),AND(K270&lt;=7,K270-M270&gt;=3)),N270&lt;=4)),6,IF(S270&gt;=3,"3T",IF(AND(OR(AND(I270&lt;=7,I270-K270&gt;=3),AND(K270&lt;=7,K270-M270&gt;=3)),N270&lt;=4),"3P","")))</f>
        <v/>
      </c>
    </row>
    <row r="271" spans="1:78" ht="23.1" customHeight="1" x14ac:dyDescent="0.25">
      <c r="A271" s="162"/>
      <c r="B271" s="155"/>
      <c r="C271" s="155"/>
      <c r="D271" s="155"/>
      <c r="E271" s="155"/>
      <c r="F271" s="155"/>
      <c r="G271" s="155"/>
      <c r="H271" s="155"/>
      <c r="I271" s="155"/>
      <c r="J271" s="155"/>
      <c r="K271" s="155"/>
      <c r="L271" s="155"/>
      <c r="M271" s="155"/>
      <c r="N271" s="155"/>
      <c r="O271" s="155"/>
      <c r="P271" s="155"/>
      <c r="Q271" s="155"/>
      <c r="R271" s="155"/>
      <c r="S271" s="155"/>
      <c r="T271" s="155"/>
      <c r="U271" s="155"/>
      <c r="V271" s="155"/>
      <c r="W271" s="155"/>
      <c r="X271" s="155"/>
      <c r="Y271" s="155"/>
      <c r="Z271" s="155"/>
      <c r="AA271" s="155"/>
      <c r="AB271" s="155"/>
      <c r="AC271" s="155"/>
      <c r="AD271" s="155"/>
      <c r="AE271" s="155"/>
      <c r="AF271" s="155"/>
      <c r="AG271" s="155"/>
      <c r="AH271" s="155"/>
      <c r="AI271" s="155"/>
      <c r="AJ271" s="155"/>
      <c r="AK271" s="155"/>
      <c r="AL271" s="155"/>
      <c r="AM271" s="155"/>
      <c r="AN271" s="155"/>
      <c r="AO271" s="155"/>
      <c r="AP271" s="155"/>
      <c r="AQ271" s="155"/>
      <c r="AR271" s="155"/>
      <c r="AS271" s="155"/>
      <c r="AT271" s="155"/>
      <c r="AU271" s="155"/>
      <c r="AV271" s="155"/>
      <c r="AW271" s="155"/>
      <c r="AX271" s="155"/>
      <c r="AY271" s="155"/>
      <c r="AZ271" s="155"/>
      <c r="BA271" s="155"/>
      <c r="BB271" s="155"/>
      <c r="BC271" s="155"/>
      <c r="BD271" s="155"/>
      <c r="BE271" s="155"/>
      <c r="BF271" s="155"/>
      <c r="BG271" s="155"/>
      <c r="BH271" s="155"/>
      <c r="BI271" s="155"/>
      <c r="BJ271" s="155"/>
      <c r="BK271" s="155"/>
      <c r="BL271" s="155"/>
      <c r="BM271" s="155"/>
      <c r="BN271" s="155"/>
      <c r="BO271" s="155"/>
      <c r="BP271" s="155"/>
      <c r="BQ271" s="155"/>
      <c r="BR271" s="155"/>
      <c r="BS271" s="155"/>
      <c r="BT271" s="155"/>
      <c r="BU271" s="155"/>
      <c r="BV271" s="155"/>
      <c r="BW271" s="155"/>
      <c r="BX271" s="155"/>
      <c r="BY271" s="17"/>
      <c r="BZ271" s="49"/>
    </row>
    <row r="272" spans="1:78" ht="46.5" x14ac:dyDescent="0.25">
      <c r="A272" s="26" t="s">
        <v>2186</v>
      </c>
      <c r="B272" s="143" t="s">
        <v>2209</v>
      </c>
      <c r="C272" s="106" t="s">
        <v>269</v>
      </c>
      <c r="D272" s="17"/>
      <c r="E272" s="17"/>
      <c r="F272" s="29">
        <v>1650</v>
      </c>
      <c r="G272" s="30">
        <v>6</v>
      </c>
      <c r="H272" s="31" t="s">
        <v>6</v>
      </c>
      <c r="I272" s="32">
        <v>10</v>
      </c>
      <c r="J272" s="33">
        <v>4</v>
      </c>
      <c r="K272" s="32">
        <v>10</v>
      </c>
      <c r="L272" s="33">
        <v>4</v>
      </c>
      <c r="M272" s="32">
        <v>4</v>
      </c>
      <c r="N272" s="33">
        <v>2</v>
      </c>
      <c r="O272" s="29">
        <v>3.3499999999999699</v>
      </c>
      <c r="P272" s="60">
        <v>-1.9833333333333301</v>
      </c>
      <c r="Q272" s="35">
        <v>94.7258209449964</v>
      </c>
      <c r="R272" s="35">
        <v>-1.33708952750183</v>
      </c>
      <c r="S272" s="37">
        <v>1</v>
      </c>
      <c r="T272" s="38">
        <v>2</v>
      </c>
      <c r="U272" s="29">
        <v>-0.49999999999998901</v>
      </c>
      <c r="V272" s="60">
        <v>0.999999999999996</v>
      </c>
      <c r="W272" s="17"/>
      <c r="X272" s="62">
        <v>59</v>
      </c>
      <c r="Y272" s="29">
        <v>134</v>
      </c>
      <c r="Z272" s="87">
        <v>70</v>
      </c>
      <c r="AA272" s="26" t="s">
        <v>192</v>
      </c>
      <c r="AB272" s="41" t="s">
        <v>65</v>
      </c>
      <c r="AC272" s="42" t="str">
        <f>"" &amp; IF(AND(S272&lt;=-1.5,NOT(ISBLANK(AQ272))),"Z","")</f>
        <v/>
      </c>
      <c r="AD272" s="48" t="str">
        <f>IF(AND(ISNUMBER(BD272),VALUE(BD272)&gt;=3,VALUE(T272)&gt;=-0.5),IF(AND(VALUE(Q272)&gt;=94,VALUE(Q272)&lt;444), IF(VALUE(P272)&gt;=2,"***","**"),"*"),"")</f>
        <v/>
      </c>
      <c r="AE272" s="147"/>
      <c r="AF272" s="45" t="s">
        <v>233</v>
      </c>
      <c r="AG272" s="46" t="str">
        <f>IF(OR(F272&lt;1401,F272&gt;=1600),IF(AND(OR(AB272="*",AB272="***",AB272="E*",AB272="E***"),P272&gt;=2,T272&gt;-2.1),IF(AND(ISNUMBER(BD272),VALUE(BD272)&gt;2),"**","*"),""),"")</f>
        <v/>
      </c>
      <c r="AH272" s="30">
        <v>6</v>
      </c>
      <c r="AI272" s="62">
        <v>59</v>
      </c>
      <c r="AJ272" s="48" t="str">
        <f>IF(AND(S272&gt;=2,T272&gt;=0),IF(AND(ISNUMBER(BD272),VALUE(BD272)&gt;=3),IF(LEN(AQ272)&gt;0,"***","**"),"*"),"")</f>
        <v/>
      </c>
      <c r="AK272" s="42" t="str">
        <f>IF(AND(S272&gt;=3,AND(OR(AND(I272&lt;=7,I272-K272&gt;=3),AND(K272&lt;=7,K272-M272&gt;=3)),N272&lt;=4)),6,IF(S272&gt;=3,"3T",IF(AND(OR(AND(I272&lt;=7,I272-K272&gt;=3),AND(K272&lt;=7,K272-M272&gt;=3)),N272&lt;=4),"3P","")))</f>
        <v/>
      </c>
      <c r="AL272" s="63" t="str">
        <f>IF(OR(K272-M272&gt;=5,T272&gt;4.9,AND(K272-M272&gt;=1,T272&gt;5)),IF(P272&lt;-3,"***",IF(P272&lt;0,"**","*")),"")</f>
        <v>**</v>
      </c>
      <c r="AM272" s="62">
        <v>59</v>
      </c>
      <c r="AN272" s="49" t="str">
        <f>IF(AND(OR(M272=1,M272=2,M272=3,M272=4),Q272&gt;=97.5),"G",IF(OR(AND(N272&lt;=3,M272&lt;8,T272&gt;-1.6,Q272&gt;=95,Q272&lt;300),AND(OR(M272=1,M272=2,M272=3),Q272&lt;97.5)),"GR",""))</f>
        <v/>
      </c>
      <c r="AO272" s="29">
        <v>0</v>
      </c>
      <c r="AP272" s="148"/>
      <c r="AQ272" s="148"/>
      <c r="AR272" s="148"/>
      <c r="AS272" s="148"/>
      <c r="AT272" s="50" t="str">
        <f>IF(LEN(AN272)&gt;0,IF(AL272="**","$",IF(AL272="***",IF(LEN(AQ272)&gt;0,"$$$","$$"), "")), "")</f>
        <v/>
      </c>
      <c r="AU272" s="48" t="str">
        <f>CONCATENATE(IF(LEN(AN272)&gt;0,IF(AND(AD272="**",AB272="*"),IF(LEN(AQ272)&gt;0,"$$$","$$"),IF(AJ272="***","$$$",IF(AND(AJ272="**",AB272="*"),"$$",IF(AND(OR(AD272="**",AD272="***"),LEN(AQ272)&gt;0),"$$","")))),IF(AND(OR(AD272="**",AD272="***"),LEN(AQ272)&gt;0),"$$","")),IF(AND(T272&lt;2,AQ272="#"),"#",""))</f>
        <v/>
      </c>
      <c r="AV272" s="48" t="str">
        <f>IF(LEN(AN272)&gt;0,IF(AG272="**","$$",IF(AG272="***","$$$",IF(AD272="***",IF(OR(AB272="***",LEN(AQ272)&gt;0),"$$$",""),""))),"")</f>
        <v/>
      </c>
      <c r="AW272" s="26" t="s">
        <v>6</v>
      </c>
      <c r="AX272" s="74">
        <v>5.8</v>
      </c>
      <c r="AY272" s="65">
        <v>1068</v>
      </c>
      <c r="AZ272" s="24" t="s">
        <v>51</v>
      </c>
      <c r="BA272" s="29">
        <v>87.325820944996295</v>
      </c>
      <c r="BB272" s="53">
        <v>87.7258209449963</v>
      </c>
      <c r="BC272" s="149"/>
      <c r="BD272" s="17"/>
      <c r="BE272" s="55"/>
      <c r="BF272" s="101">
        <v>40.625</v>
      </c>
      <c r="BG272" s="55"/>
      <c r="BH272" s="102">
        <v>32</v>
      </c>
      <c r="BI272" s="191" t="s">
        <v>126</v>
      </c>
      <c r="BJ272" s="68" t="s">
        <v>267</v>
      </c>
      <c r="BK272" s="68" t="s">
        <v>2210</v>
      </c>
      <c r="BL272" s="68" t="s">
        <v>1863</v>
      </c>
      <c r="BM272" s="68" t="s">
        <v>2211</v>
      </c>
      <c r="BN272" s="68"/>
      <c r="BO272" s="17"/>
      <c r="BP272" s="29">
        <v>134</v>
      </c>
      <c r="BQ272" s="29">
        <v>0</v>
      </c>
      <c r="BR272" s="56">
        <v>99.45</v>
      </c>
      <c r="BS272" s="57" t="s">
        <v>75</v>
      </c>
      <c r="BT272" s="17"/>
      <c r="BU272" s="17"/>
      <c r="BV272" s="17"/>
      <c r="BW272" s="17"/>
      <c r="BX272" s="17"/>
      <c r="BY272" s="17"/>
      <c r="BZ272" s="49" t="str">
        <f>IF(AND(S272&gt;=3,AND(OR(AND(I272&lt;=7,I272-K272&gt;=3),AND(K272&lt;=7,K272-M272&gt;=3)),N272&lt;=4)),6,IF(S272&gt;=3,"3T",IF(AND(OR(AND(I272&lt;=7,I272-K272&gt;=3),AND(K272&lt;=7,K272-M272&gt;=3)),N272&lt;=4),"3P","")))</f>
        <v/>
      </c>
    </row>
    <row r="273" spans="2:68" ht="18.75" customHeight="1" x14ac:dyDescent="0.35">
      <c r="B273" s="177" t="s">
        <v>51</v>
      </c>
      <c r="C273" s="177"/>
      <c r="Q273" s="158" t="s">
        <v>58</v>
      </c>
      <c r="R273" s="158"/>
      <c r="T273" s="15" t="s">
        <v>176</v>
      </c>
      <c r="X273" s="3">
        <v>59</v>
      </c>
      <c r="Y273" s="13" t="s">
        <v>146</v>
      </c>
      <c r="Z273" s="5">
        <v>4</v>
      </c>
      <c r="AA273" s="7">
        <v>1</v>
      </c>
      <c r="AI273" s="3">
        <v>59</v>
      </c>
      <c r="AM273" s="3">
        <v>59</v>
      </c>
      <c r="AX273" s="159">
        <v>0</v>
      </c>
      <c r="AY273" s="5">
        <v>1061</v>
      </c>
      <c r="BP273" s="13" t="s">
        <v>146</v>
      </c>
    </row>
    <row r="274" spans="2:68" x14ac:dyDescent="0.35">
      <c r="B274" s="177"/>
      <c r="C274" s="177"/>
      <c r="O274" s="161" t="s">
        <v>2212</v>
      </c>
      <c r="P274" s="161"/>
      <c r="Q274" s="161"/>
      <c r="R274" s="161"/>
      <c r="S274" s="161"/>
      <c r="T274" s="161"/>
      <c r="U274" s="161"/>
      <c r="V274" s="161"/>
      <c r="W274" s="161"/>
      <c r="X274" s="161"/>
      <c r="Y274" s="161"/>
      <c r="Z274" s="161"/>
      <c r="AA274" s="161"/>
      <c r="AB274" s="161"/>
      <c r="AC274" s="161"/>
      <c r="AD274" s="161"/>
      <c r="AE274" s="161"/>
      <c r="AF274" s="161"/>
      <c r="AG274" s="161"/>
      <c r="AH274" s="161"/>
      <c r="AI274" s="161"/>
      <c r="AJ274" s="161"/>
      <c r="AK274" s="161"/>
      <c r="AX274" s="160"/>
      <c r="AY274" s="12" t="s">
        <v>202</v>
      </c>
    </row>
  </sheetData>
  <mergeCells count="165">
    <mergeCell ref="A1:BX1"/>
    <mergeCell ref="I2:N2"/>
    <mergeCell ref="B9:C10"/>
    <mergeCell ref="Q9:R9"/>
    <mergeCell ref="AX9:AX10"/>
    <mergeCell ref="O10:AK10"/>
    <mergeCell ref="A7:BX7"/>
    <mergeCell ref="A8:BX8"/>
    <mergeCell ref="A27:BX27"/>
    <mergeCell ref="B31:C32"/>
    <mergeCell ref="Q31:R31"/>
    <mergeCell ref="AX31:AX32"/>
    <mergeCell ref="O32:AK32"/>
    <mergeCell ref="A30:BX30"/>
    <mergeCell ref="A11:BX11"/>
    <mergeCell ref="I12:N12"/>
    <mergeCell ref="A16:BX16"/>
    <mergeCell ref="A18:BX18"/>
    <mergeCell ref="A21:BX21"/>
    <mergeCell ref="A24:BX24"/>
    <mergeCell ref="B48:C49"/>
    <mergeCell ref="Q48:R48"/>
    <mergeCell ref="AX48:AX49"/>
    <mergeCell ref="O49:AK49"/>
    <mergeCell ref="A45:BX45"/>
    <mergeCell ref="A47:BX47"/>
    <mergeCell ref="A33:BX33"/>
    <mergeCell ref="I34:N34"/>
    <mergeCell ref="A37:BX37"/>
    <mergeCell ref="A39:BX39"/>
    <mergeCell ref="A41:BX41"/>
    <mergeCell ref="A43:BX43"/>
    <mergeCell ref="A50:BX50"/>
    <mergeCell ref="I51:N51"/>
    <mergeCell ref="A53:BX53"/>
    <mergeCell ref="A55:BX55"/>
    <mergeCell ref="B60:C61"/>
    <mergeCell ref="Q60:R60"/>
    <mergeCell ref="AX60:AX61"/>
    <mergeCell ref="O61:AK61"/>
    <mergeCell ref="A57:BX57"/>
    <mergeCell ref="A59:BX59"/>
    <mergeCell ref="A99:BX99"/>
    <mergeCell ref="A101:BX101"/>
    <mergeCell ref="A85:BX85"/>
    <mergeCell ref="I86:N86"/>
    <mergeCell ref="A88:BX88"/>
    <mergeCell ref="A90:BX90"/>
    <mergeCell ref="A93:BX93"/>
    <mergeCell ref="A96:BX96"/>
    <mergeCell ref="A62:BX62"/>
    <mergeCell ref="I63:N63"/>
    <mergeCell ref="A65:BX65"/>
    <mergeCell ref="A74:BX74"/>
    <mergeCell ref="A78:BX78"/>
    <mergeCell ref="B83:C84"/>
    <mergeCell ref="Q83:R83"/>
    <mergeCell ref="AX83:AX84"/>
    <mergeCell ref="O84:AK84"/>
    <mergeCell ref="A104:BX104"/>
    <mergeCell ref="I105:N105"/>
    <mergeCell ref="A107:BX107"/>
    <mergeCell ref="A110:BX110"/>
    <mergeCell ref="A112:BX112"/>
    <mergeCell ref="A115:BX115"/>
    <mergeCell ref="B102:C103"/>
    <mergeCell ref="Q102:R102"/>
    <mergeCell ref="AX102:AX103"/>
    <mergeCell ref="O103:AK103"/>
    <mergeCell ref="A126:BX126"/>
    <mergeCell ref="I127:N127"/>
    <mergeCell ref="A129:BX129"/>
    <mergeCell ref="A131:BX131"/>
    <mergeCell ref="B139:C140"/>
    <mergeCell ref="Q139:R139"/>
    <mergeCell ref="AX139:AX140"/>
    <mergeCell ref="O140:AK140"/>
    <mergeCell ref="A120:BX120"/>
    <mergeCell ref="B124:C125"/>
    <mergeCell ref="Q124:R124"/>
    <mergeCell ref="AX124:AX125"/>
    <mergeCell ref="O125:AK125"/>
    <mergeCell ref="A122:BX122"/>
    <mergeCell ref="A141:BX141"/>
    <mergeCell ref="I142:N142"/>
    <mergeCell ref="A144:BX144"/>
    <mergeCell ref="A146:BX146"/>
    <mergeCell ref="A148:BX148"/>
    <mergeCell ref="B154:C155"/>
    <mergeCell ref="Q154:R154"/>
    <mergeCell ref="AX154:AX155"/>
    <mergeCell ref="O155:AK155"/>
    <mergeCell ref="A153:BX153"/>
    <mergeCell ref="A156:BX156"/>
    <mergeCell ref="I157:N157"/>
    <mergeCell ref="A159:BX159"/>
    <mergeCell ref="A161:BX161"/>
    <mergeCell ref="B167:C168"/>
    <mergeCell ref="Q167:R167"/>
    <mergeCell ref="AX167:AX168"/>
    <mergeCell ref="O168:AK168"/>
    <mergeCell ref="A165:BX165"/>
    <mergeCell ref="A169:BX169"/>
    <mergeCell ref="I170:N170"/>
    <mergeCell ref="A178:BX178"/>
    <mergeCell ref="A181:BX181"/>
    <mergeCell ref="B187:C188"/>
    <mergeCell ref="Q187:R187"/>
    <mergeCell ref="AX187:AX188"/>
    <mergeCell ref="O188:AK188"/>
    <mergeCell ref="A184:BX184"/>
    <mergeCell ref="A186:BX186"/>
    <mergeCell ref="A189:BX189"/>
    <mergeCell ref="I190:N190"/>
    <mergeCell ref="A193:BX193"/>
    <mergeCell ref="A196:BX196"/>
    <mergeCell ref="A198:BX198"/>
    <mergeCell ref="B203:C204"/>
    <mergeCell ref="Q203:R203"/>
    <mergeCell ref="AX203:AX204"/>
    <mergeCell ref="O204:AK204"/>
    <mergeCell ref="A202:BX202"/>
    <mergeCell ref="B226:C227"/>
    <mergeCell ref="Q226:R226"/>
    <mergeCell ref="AX226:AX227"/>
    <mergeCell ref="O227:AK227"/>
    <mergeCell ref="A224:BX224"/>
    <mergeCell ref="A225:BX225"/>
    <mergeCell ref="A205:BX205"/>
    <mergeCell ref="I206:N206"/>
    <mergeCell ref="A208:BX208"/>
    <mergeCell ref="A214:BX214"/>
    <mergeCell ref="A217:BX217"/>
    <mergeCell ref="A220:BX220"/>
    <mergeCell ref="A242:BX242"/>
    <mergeCell ref="A243:BX243"/>
    <mergeCell ref="A245:BX245"/>
    <mergeCell ref="A228:BX228"/>
    <mergeCell ref="I229:N229"/>
    <mergeCell ref="A232:BX232"/>
    <mergeCell ref="A234:BX234"/>
    <mergeCell ref="A236:BX236"/>
    <mergeCell ref="A239:BX239"/>
    <mergeCell ref="A248:BX248"/>
    <mergeCell ref="I249:N249"/>
    <mergeCell ref="B253:C254"/>
    <mergeCell ref="Q253:R253"/>
    <mergeCell ref="AX253:AX254"/>
    <mergeCell ref="O254:AK254"/>
    <mergeCell ref="A252:BX252"/>
    <mergeCell ref="B246:C247"/>
    <mergeCell ref="Q246:R246"/>
    <mergeCell ref="AX246:AX247"/>
    <mergeCell ref="O247:AK247"/>
    <mergeCell ref="B273:C274"/>
    <mergeCell ref="Q273:R273"/>
    <mergeCell ref="AX273:AX274"/>
    <mergeCell ref="O274:AK274"/>
    <mergeCell ref="A271:BX271"/>
    <mergeCell ref="A255:BX255"/>
    <mergeCell ref="I256:N256"/>
    <mergeCell ref="A258:BX258"/>
    <mergeCell ref="A262:BX262"/>
    <mergeCell ref="A265:BX265"/>
    <mergeCell ref="A268:BX268"/>
  </mergeCells>
  <hyperlinks>
    <hyperlink ref="A1" r:id="rId1" tooltip="DILBAGH (K055) (1)"/>
    <hyperlink ref="C3" r:id="rId2" tooltip="3 S / C+3"/>
    <hyperlink ref="AY3" r:id="rId3" tooltip="1072" display="1072"/>
    <hyperlink ref="C4" r:id="rId4" tooltip="3 S / C"/>
    <hyperlink ref="AY4" r:id="rId5" tooltip="1060" display="1060"/>
    <hyperlink ref="C5" r:id="rId6" tooltip="3 S / C+3"/>
    <hyperlink ref="AY5" r:id="rId7" tooltip="1056" display="1056"/>
    <hyperlink ref="C6" r:id="rId8" tooltip="3 H / A"/>
    <hyperlink ref="AY6" r:id="rId9" tooltip="1061" display="1061"/>
    <hyperlink ref="I9" r:id="rId10" location="stb2" tooltip="T1"/>
    <hyperlink ref="A11" r:id="rId11" tooltip="MATSU VICTOR (H472) (2)"/>
    <hyperlink ref="C13" r:id="rId12" tooltip="4 S / A+3"/>
    <hyperlink ref="AY13" r:id="rId13" tooltip="1093" display="1093"/>
    <hyperlink ref="C14" r:id="rId14" tooltip="4 S / C+3"/>
    <hyperlink ref="AY14" r:id="rId15" tooltip="1101" display="1101"/>
    <hyperlink ref="C15" r:id="rId16" tooltip="4 S / B"/>
    <hyperlink ref="AY15" r:id="rId17" tooltip="1099" display="1099"/>
    <hyperlink ref="C17" r:id="rId18" tooltip="4 H / A"/>
    <hyperlink ref="AY17" r:id="rId19" tooltip="1080" display="1080"/>
    <hyperlink ref="C19" r:id="rId20" tooltip="4 H / A"/>
    <hyperlink ref="AY19" r:id="rId21" tooltip="1072" display="1072"/>
    <hyperlink ref="C20" r:id="rId22" tooltip="4 H / B"/>
    <hyperlink ref="AY20" r:id="rId23" tooltip="1058" display="1058"/>
    <hyperlink ref="C22" r:id="rId24" tooltip="4 H / A"/>
    <hyperlink ref="AY22" r:id="rId25" tooltip="1085" display="1085"/>
    <hyperlink ref="C23" r:id="rId26" tooltip="4 H / C"/>
    <hyperlink ref="AY23" r:id="rId27" tooltip="1083" display="1083"/>
    <hyperlink ref="C25" r:id="rId28" tooltip="4 S / C+3"/>
    <hyperlink ref="AY25" r:id="rId29" tooltip="1083" display="1083"/>
    <hyperlink ref="C26" r:id="rId30" tooltip="4 S / C"/>
    <hyperlink ref="AY26" r:id="rId31" tooltip="1086" display="1086"/>
    <hyperlink ref="C28" r:id="rId32" tooltip="4 S / C"/>
    <hyperlink ref="AY28" r:id="rId33" tooltip="1090" display="1090"/>
    <hyperlink ref="C29" r:id="rId34" tooltip="4 S / A"/>
    <hyperlink ref="AY29" r:id="rId35" tooltip="1090" display="1090"/>
    <hyperlink ref="I31" r:id="rId36" location="stb1" tooltip="T1"/>
    <hyperlink ref="A33" r:id="rId37" tooltip="MIGHTY STRENGTH (H450) (3)"/>
    <hyperlink ref="C35" r:id="rId38" tooltip="4 S / A"/>
    <hyperlink ref="AY35" r:id="rId39" tooltip="983" display="983"/>
    <hyperlink ref="C36" r:id="rId40" tooltip="4 S / C+3"/>
    <hyperlink ref="AY36" r:id="rId41" tooltip="978" display="978"/>
    <hyperlink ref="C38" r:id="rId42" tooltip="4 S / B"/>
    <hyperlink ref="AY38" r:id="rId43" tooltip="984" display="984"/>
    <hyperlink ref="C40" r:id="rId44" tooltip="4 S / A+3"/>
    <hyperlink ref="AY40" r:id="rId45" tooltip="1000" display="1000"/>
    <hyperlink ref="C42" r:id="rId46" tooltip="4 S / B+2"/>
    <hyperlink ref="AY42" r:id="rId47" tooltip="1004" display="1004"/>
    <hyperlink ref="C44" r:id="rId48" tooltip="4 H / A"/>
    <hyperlink ref="AY44" r:id="rId49" tooltip="995" display="995"/>
    <hyperlink ref="C46" r:id="rId50" tooltip="4 S / A"/>
    <hyperlink ref="AY46" r:id="rId51" tooltip="995" display="995"/>
    <hyperlink ref="I48" r:id="rId52" location="chb7" tooltip="T1"/>
    <hyperlink ref="A50" r:id="rId53" tooltip="GOLD MASTER (J389) (4)"/>
    <hyperlink ref="C52" r:id="rId54" tooltip="4 S / A"/>
    <hyperlink ref="AY52" r:id="rId55" tooltip="1034" display="1034"/>
    <hyperlink ref="C54" r:id="rId56" tooltip="4 S / A+3"/>
    <hyperlink ref="AY54" r:id="rId57" tooltip="1039" display="1039"/>
    <hyperlink ref="C56" r:id="rId58" tooltip="4 S / C+3"/>
    <hyperlink ref="AY56" r:id="rId59" tooltip="1034" display="1034"/>
    <hyperlink ref="C58" r:id="rId60" tooltip="4 S / A"/>
    <hyperlink ref="AY58" r:id="rId61" tooltip="1040" display="1040"/>
    <hyperlink ref="I60" r:id="rId62" location="stb2" tooltip="T1"/>
    <hyperlink ref="A62" r:id="rId63" tooltip="ORIENTAL SMOKE (E467) (5)"/>
    <hyperlink ref="C64" r:id="rId64" tooltip="4 S / B+2"/>
    <hyperlink ref="AY64" r:id="rId65" tooltip="1242" display="1242"/>
    <hyperlink ref="C66" r:id="rId66" tooltip="3 S / C+3"/>
    <hyperlink ref="AY66" r:id="rId67" tooltip="1232" display="1232"/>
    <hyperlink ref="C67" r:id="rId68" tooltip="3 S / A+3"/>
    <hyperlink ref="AY67" r:id="rId69" tooltip="1237" display="1237"/>
    <hyperlink ref="C68" r:id="rId70" tooltip="3 S / C"/>
    <hyperlink ref="AY68" r:id="rId71" tooltip="1229" display="1229"/>
    <hyperlink ref="C69" r:id="rId72" tooltip="3 S / A"/>
    <hyperlink ref="AY69" r:id="rId73" tooltip="1236" display="1236"/>
    <hyperlink ref="C70" r:id="rId74" tooltip="3 S / B"/>
    <hyperlink ref="AY70" r:id="rId75" tooltip="1220" display="1220"/>
    <hyperlink ref="C71" r:id="rId76" tooltip="3 S / C+3"/>
    <hyperlink ref="AY71" r:id="rId77" tooltip="1229" display="1229"/>
    <hyperlink ref="C72" r:id="rId78" tooltip="3 S / C+3"/>
    <hyperlink ref="AY72" r:id="rId79" tooltip="1217" display="1217"/>
    <hyperlink ref="C73" r:id="rId80" tooltip="3 S / A"/>
    <hyperlink ref="AY73" r:id="rId81" tooltip="1216" display="1216"/>
    <hyperlink ref="C75" r:id="rId82" tooltip="3 S / A+3"/>
    <hyperlink ref="AY75" r:id="rId83" tooltip="1206" display="1206"/>
    <hyperlink ref="C76" r:id="rId84" tooltip="3 S / C"/>
    <hyperlink ref="AY76" r:id="rId85" tooltip="1219" display="1219"/>
    <hyperlink ref="C77" r:id="rId86" tooltip="3 S / B+2"/>
    <hyperlink ref="AY77" r:id="rId87" tooltip="1231" display="1231"/>
    <hyperlink ref="C79" r:id="rId88" tooltip="4 S / B+2"/>
    <hyperlink ref="AY79" r:id="rId89" tooltip="1233" display="1233"/>
    <hyperlink ref="C80" r:id="rId90" tooltip="4 S / C+3"/>
    <hyperlink ref="AY80" r:id="rId91" tooltip="1236" display="1236"/>
    <hyperlink ref="C81" r:id="rId92" tooltip="4 S / C+3"/>
    <hyperlink ref="AY81" r:id="rId93" tooltip="1235" display="1235"/>
    <hyperlink ref="C82" r:id="rId94" tooltip="4 S / B+2"/>
    <hyperlink ref="AY82" r:id="rId95" tooltip="1252" display="1252"/>
    <hyperlink ref="A85" r:id="rId96" tooltip="AMAZING DUCK (H392) (6)"/>
    <hyperlink ref="C87" r:id="rId97" tooltip="3 H / C+3"/>
    <hyperlink ref="AY87" r:id="rId98" tooltip="1075" display="1075"/>
    <hyperlink ref="C89" r:id="rId99" tooltip="3 S / C+3"/>
    <hyperlink ref="AY89" r:id="rId100" tooltip="1075" display="1075"/>
    <hyperlink ref="C91" r:id="rId101" tooltip="3 S / C+3"/>
    <hyperlink ref="AY91" r:id="rId102" tooltip="1084" display="1084"/>
    <hyperlink ref="C92" r:id="rId103" tooltip="3 S / AW*"/>
    <hyperlink ref="AY92" r:id="rId104" tooltip="1082" display="1082"/>
    <hyperlink ref="C94" r:id="rId105" tooltip="4 S / A"/>
    <hyperlink ref="AY94" r:id="rId106" tooltip="1087" display="1087"/>
    <hyperlink ref="C95" r:id="rId107" tooltip="4 S / C"/>
    <hyperlink ref="AY95" r:id="rId108" tooltip="1085" display="1085"/>
    <hyperlink ref="C97" r:id="rId109" tooltip="4 S / A"/>
    <hyperlink ref="AY97" r:id="rId110" tooltip="1074" display="1074"/>
    <hyperlink ref="C98" r:id="rId111" tooltip="4 S / C+3"/>
    <hyperlink ref="AY98" r:id="rId112" tooltip="1082" display="1082"/>
    <hyperlink ref="C100" r:id="rId113" tooltip="4 S / AW*"/>
    <hyperlink ref="AY100" r:id="rId114" tooltip="1089" display="1089"/>
    <hyperlink ref="A104" r:id="rId115" tooltip="ONLY U (J037) (7)"/>
    <hyperlink ref="C106" r:id="rId116" tooltip="3 S / C+3"/>
    <hyperlink ref="AY106" r:id="rId117" tooltip="1109" display="1109"/>
    <hyperlink ref="C108" r:id="rId118" tooltip="3 S / C"/>
    <hyperlink ref="AY108" r:id="rId119" tooltip="1095" display="1095"/>
    <hyperlink ref="C109" r:id="rId120" tooltip="3 H / A"/>
    <hyperlink ref="AY109" r:id="rId121" tooltip="1102" display="1102"/>
    <hyperlink ref="C111" r:id="rId122" tooltip="3 S / B"/>
    <hyperlink ref="AY111" r:id="rId123" tooltip="1099" display="1099"/>
    <hyperlink ref="C113" r:id="rId124" tooltip="4 S / A"/>
    <hyperlink ref="AY113" r:id="rId125" tooltip="1105" display="1105"/>
    <hyperlink ref="C114" r:id="rId126" tooltip="4 S / C"/>
    <hyperlink ref="AY114" r:id="rId127" tooltip="1104" display="1104"/>
    <hyperlink ref="C116" r:id="rId128" tooltip="4 S / A+3"/>
    <hyperlink ref="AY116" r:id="rId129" tooltip="1096" display="1096"/>
    <hyperlink ref="C117" r:id="rId130" tooltip="4 S / A"/>
    <hyperlink ref="AY117" r:id="rId131" tooltip="1091" display="1091"/>
    <hyperlink ref="C118" r:id="rId132" tooltip="4 S / AW*"/>
    <hyperlink ref="AY118" r:id="rId133" tooltip="1092" display="1092"/>
    <hyperlink ref="C119" r:id="rId134" tooltip="4 S / AW"/>
    <hyperlink ref="AY119" r:id="rId135" tooltip="1096" display="1096"/>
    <hyperlink ref="C121" r:id="rId136" tooltip="4 S / C"/>
    <hyperlink ref="AY121" r:id="rId137" tooltip="1088" display="1088"/>
    <hyperlink ref="C123" r:id="rId138" tooltip="4 S / B+2"/>
    <hyperlink ref="AY123" r:id="rId139" tooltip="1096" display="1096"/>
    <hyperlink ref="A126" r:id="rId140" tooltip="SUNDAY'S SERENADE (J231) (8)"/>
    <hyperlink ref="C128" r:id="rId141" tooltip="4 S / C"/>
    <hyperlink ref="AY128" r:id="rId142" tooltip="1049" display="1049"/>
    <hyperlink ref="C130" r:id="rId143" tooltip="4 S / B"/>
    <hyperlink ref="AY130" r:id="rId144" tooltip="1017" display="1017"/>
    <hyperlink ref="C132" r:id="rId145" tooltip="4 S / A"/>
    <hyperlink ref="AY132" r:id="rId146" tooltip="1019" display="1019"/>
    <hyperlink ref="C133" r:id="rId147" tooltip="4 S / A"/>
    <hyperlink ref="AY133" r:id="rId148" tooltip="1018" display="1018"/>
    <hyperlink ref="C134" r:id="rId149" tooltip="4 S / C+3"/>
    <hyperlink ref="AY134" r:id="rId150" tooltip="1024" display="1024"/>
    <hyperlink ref="C135" r:id="rId151" tooltip="4 S / C+3"/>
    <hyperlink ref="AY135" r:id="rId152" tooltip="1025" display="1025"/>
    <hyperlink ref="C136" r:id="rId153" tooltip="4 S / A+3"/>
    <hyperlink ref="AY136" r:id="rId154" tooltip="1031" display="1031"/>
    <hyperlink ref="C137" r:id="rId155" tooltip="4 S / A"/>
    <hyperlink ref="AY137" r:id="rId156" tooltip="1013" display="1013"/>
    <hyperlink ref="C138" r:id="rId157" tooltip="4 S / B+2"/>
    <hyperlink ref="AY138" r:id="rId158" tooltip="1022" display="1022"/>
    <hyperlink ref="A141" r:id="rId159" tooltip="PANDA LEGEND (H002) (9)"/>
    <hyperlink ref="C143" r:id="rId160" tooltip="4 S / A+3"/>
    <hyperlink ref="AY143" r:id="rId161" tooltip="1264" display="1264"/>
    <hyperlink ref="C145" r:id="rId162" tooltip="4 S / AW*"/>
    <hyperlink ref="AY145" r:id="rId163" tooltip="1259" display="1259"/>
    <hyperlink ref="C147" r:id="rId164" tooltip="4 S / AW"/>
    <hyperlink ref="AY147" r:id="rId165" tooltip="1265" display="1265"/>
    <hyperlink ref="C149" r:id="rId166" tooltip="4 H / A"/>
    <hyperlink ref="AY149" r:id="rId167" tooltip="1254" display="1254"/>
    <hyperlink ref="C150" r:id="rId168" tooltip="4 H / A"/>
    <hyperlink ref="AY150" r:id="rId169" tooltip="1250" display="1250"/>
    <hyperlink ref="C151" r:id="rId170" tooltip="4 S / A+3"/>
    <hyperlink ref="AY151" r:id="rId171" tooltip="1260" display="1260"/>
    <hyperlink ref="C152" r:id="rId172" tooltip="4 H / B"/>
    <hyperlink ref="AY152" r:id="rId173" tooltip="1259" display="1259"/>
    <hyperlink ref="I154" r:id="rId174" location="stb3" tooltip="T1"/>
    <hyperlink ref="A156" r:id="rId175" tooltip="LUCKY GENERATIONS (J338) (10)"/>
    <hyperlink ref="C158" r:id="rId176" tooltip="4 S / A"/>
    <hyperlink ref="AY158" r:id="rId177" tooltip="1059" display="1059"/>
    <hyperlink ref="C160" r:id="rId178" tooltip="4 S / B+2"/>
    <hyperlink ref="AY160" r:id="rId179" tooltip="1074" display="1074"/>
    <hyperlink ref="C162" r:id="rId180" tooltip="4 H / B"/>
    <hyperlink ref="AY162" r:id="rId181" tooltip="1054" display="1054"/>
    <hyperlink ref="C163" r:id="rId182" tooltip="4 H / C+3"/>
    <hyperlink ref="AY163" r:id="rId183" tooltip="1046" display="1046"/>
    <hyperlink ref="C164" r:id="rId184" tooltip="4 H / A"/>
    <hyperlink ref="AY164" r:id="rId185" tooltip="1053" display="1053"/>
    <hyperlink ref="C166" r:id="rId186" tooltip="4 S / C"/>
    <hyperlink ref="AY166" r:id="rId187" tooltip="1062" display="1062"/>
    <hyperlink ref="A169" r:id="rId188" tooltip="MISTER DAPPER (H376) (11)"/>
    <hyperlink ref="C171" r:id="rId189" tooltip="4 S / A"/>
    <hyperlink ref="AY171" r:id="rId190" tooltip="1207" display="1207"/>
    <hyperlink ref="C172" r:id="rId191" tooltip="4 S / B+2"/>
    <hyperlink ref="AY172" r:id="rId192" tooltip="1220" display="1220"/>
    <hyperlink ref="C173" r:id="rId193" tooltip="4 S / A"/>
    <hyperlink ref="AY173" r:id="rId194" tooltip="1232" display="1232"/>
    <hyperlink ref="C174" r:id="rId195" tooltip="4 S / B"/>
    <hyperlink ref="AY174" r:id="rId196" tooltip="1214" display="1214"/>
    <hyperlink ref="C175" r:id="rId197" tooltip="4 S / A"/>
    <hyperlink ref="AY175" r:id="rId198" tooltip="1208" display="1208"/>
    <hyperlink ref="C176" r:id="rId199" tooltip="4 H / B"/>
    <hyperlink ref="AY176" r:id="rId200" tooltip="1201" display="1201"/>
    <hyperlink ref="C177" r:id="rId201" tooltip="4 S / A"/>
    <hyperlink ref="AY177" r:id="rId202" tooltip="1199" display="1199"/>
    <hyperlink ref="C179" r:id="rId203" tooltip="4 S / A+3"/>
    <hyperlink ref="AY179" r:id="rId204" tooltip="1190" display="1190"/>
    <hyperlink ref="C180" r:id="rId205" tooltip="4 S / C+3"/>
    <hyperlink ref="AY180" r:id="rId206" tooltip="1204" display="1204"/>
    <hyperlink ref="C182" r:id="rId207" tooltip="4 S / C+3"/>
    <hyperlink ref="AY182" r:id="rId208" tooltip="1208" display="1208"/>
    <hyperlink ref="C183" r:id="rId209" tooltip="4 H / C"/>
    <hyperlink ref="AY183" r:id="rId210" tooltip="1216" display="1216"/>
    <hyperlink ref="C185" r:id="rId211" tooltip="4 S / A"/>
    <hyperlink ref="AY185" r:id="rId212" tooltip="1193" display="1193"/>
    <hyperlink ref="I187" r:id="rId213" location="chb8" tooltip="T1"/>
    <hyperlink ref="A189" r:id="rId214" tooltip="GLUCK RACER (E157) (12)"/>
    <hyperlink ref="C191" r:id="rId215" tooltip="4 S / C"/>
    <hyperlink ref="AY191" r:id="rId216" tooltip="1126" display="1126"/>
    <hyperlink ref="C192" r:id="rId217" tooltip="4 S / A"/>
    <hyperlink ref="AY192" r:id="rId218" tooltip="1121" display="1121"/>
    <hyperlink ref="C194" r:id="rId219" tooltip="4 S / C+3"/>
    <hyperlink ref="AY194" r:id="rId220" tooltip="1108" display="1108"/>
    <hyperlink ref="C195" r:id="rId221" tooltip="4 S / B+2"/>
    <hyperlink ref="AY195" r:id="rId222" tooltip="1125" display="1125"/>
    <hyperlink ref="C197" r:id="rId223" tooltip="4 H / C"/>
    <hyperlink ref="AY197" r:id="rId224" tooltip="1141" display="1141"/>
    <hyperlink ref="C199" r:id="rId225" tooltip="5 S / C+3"/>
    <hyperlink ref="AY199" r:id="rId226" tooltip="1148" display="1148"/>
    <hyperlink ref="C200" r:id="rId227" tooltip="5 S / C"/>
    <hyperlink ref="AY200" r:id="rId228" tooltip="1151" display="1151"/>
    <hyperlink ref="C201" r:id="rId229" tooltip="5 S / A+3"/>
    <hyperlink ref="AY201" r:id="rId230" tooltip="1155" display="1155"/>
    <hyperlink ref="A205" r:id="rId231" tooltip="KASA PAPA (G312) (13)"/>
    <hyperlink ref="C207" r:id="rId232" tooltip="4 H / C+3"/>
    <hyperlink ref="AY207" r:id="rId233" tooltip="1146" display="1146"/>
    <hyperlink ref="C209" r:id="rId234" tooltip="4 H / A"/>
    <hyperlink ref="AY209" r:id="rId235" tooltip="1133" display="1133"/>
    <hyperlink ref="C210" r:id="rId236" tooltip="4 H / C+3"/>
    <hyperlink ref="AY210" r:id="rId237" tooltip="1129" display="1129"/>
    <hyperlink ref="C211" r:id="rId238" tooltip="4 H / A"/>
    <hyperlink ref="AY211" r:id="rId239" tooltip="1135" display="1135"/>
    <hyperlink ref="C212" r:id="rId240" tooltip="4 S / A"/>
    <hyperlink ref="AY212" r:id="rId241" tooltip="1136" display="1136"/>
    <hyperlink ref="C213" r:id="rId242" tooltip="4 S / A"/>
    <hyperlink ref="AY213" r:id="rId243" tooltip="1134" display="1134"/>
    <hyperlink ref="C215" r:id="rId244" tooltip="4 H / A"/>
    <hyperlink ref="AY215" r:id="rId245" tooltip="1141" display="1141"/>
    <hyperlink ref="C216" r:id="rId246" tooltip="4 S / C"/>
    <hyperlink ref="AY216" r:id="rId247" tooltip="1144" display="1144"/>
    <hyperlink ref="C218" r:id="rId248" tooltip="5 H / A"/>
    <hyperlink ref="AY218" r:id="rId249" tooltip="1132" display="1132"/>
    <hyperlink ref="C219" r:id="rId250" tooltip="5 H / C+3"/>
    <hyperlink ref="AY219" r:id="rId251" tooltip="1156" display="1156"/>
    <hyperlink ref="C221" r:id="rId252" tooltip="5 H / A"/>
    <hyperlink ref="AY221" r:id="rId253" tooltip="1157" display="1157"/>
    <hyperlink ref="C222" r:id="rId254" tooltip="5 S / A+3"/>
    <hyperlink ref="AY222" r:id="rId255" tooltip="1167" display="1167"/>
    <hyperlink ref="C223" r:id="rId256" tooltip="5 H / B"/>
    <hyperlink ref="AY223" r:id="rId257" tooltip="1165" display="1165"/>
    <hyperlink ref="I226" r:id="rId258" location="chb5" tooltip="T1"/>
    <hyperlink ref="A228" r:id="rId259" tooltip="FIGHT TIME (H409) (14)"/>
    <hyperlink ref="C230" r:id="rId260" tooltip="4 S / A"/>
    <hyperlink ref="AY230" r:id="rId261" tooltip="1051" display="1051"/>
    <hyperlink ref="C231" r:id="rId262" tooltip="4 S / B+2"/>
    <hyperlink ref="AY231" r:id="rId263" tooltip="1050" display="1050"/>
    <hyperlink ref="C233" r:id="rId264" tooltip="4 S / B"/>
    <hyperlink ref="AY233" r:id="rId265" tooltip="1044" display="1044"/>
    <hyperlink ref="C235" r:id="rId266" tooltip="4 S / B"/>
    <hyperlink ref="AY235" r:id="rId267" tooltip="1040" display="1040"/>
    <hyperlink ref="C237" r:id="rId268" tooltip="4 S / B+2"/>
    <hyperlink ref="AY237" r:id="rId269" tooltip="1063" display="1063"/>
    <hyperlink ref="C238" r:id="rId270" tooltip="4 S / A+3"/>
    <hyperlink ref="AY238" r:id="rId271" tooltip="1059" display="1059"/>
    <hyperlink ref="C240" r:id="rId272" tooltip="4 S / A"/>
    <hyperlink ref="AY240" r:id="rId273" tooltip="1049" display="1049"/>
    <hyperlink ref="C241" r:id="rId274" tooltip="4 S / C"/>
    <hyperlink ref="AY241" r:id="rId275" tooltip="1064" display="1064"/>
    <hyperlink ref="C244" r:id="rId276" tooltip="5 S / C"/>
    <hyperlink ref="AY244" r:id="rId277" tooltip="1054" display="1054"/>
    <hyperlink ref="A248" r:id="rId278" tooltip="QUICK QUICK WIN (K102) (101)"/>
    <hyperlink ref="C250" r:id="rId279" tooltip="4 S / B+2"/>
    <hyperlink ref="AY250" r:id="rId280" tooltip="1087" display="1087"/>
    <hyperlink ref="C251" r:id="rId281" tooltip="4 S / C+3"/>
    <hyperlink ref="AY251" r:id="rId282" tooltip="1081" display="1081"/>
    <hyperlink ref="I253" r:id="rId283" location="chb8" tooltip="T1"/>
    <hyperlink ref="A255" r:id="rId284" tooltip="HAPPY DAILY (E294) (102)"/>
    <hyperlink ref="C257" r:id="rId285" tooltip="4 S / C"/>
    <hyperlink ref="AY257" r:id="rId286" tooltip="1072" display="1072"/>
    <hyperlink ref="C259" r:id="rId287" tooltip="4 S / C+3"/>
    <hyperlink ref="AY259" r:id="rId288" tooltip="1072" display="1072"/>
    <hyperlink ref="C260" r:id="rId289" tooltip="4 S / C"/>
    <hyperlink ref="AY260" r:id="rId290" tooltip="1070" display="1070"/>
    <hyperlink ref="C261" r:id="rId291" tooltip="4 S / B"/>
    <hyperlink ref="AY261" r:id="rId292" tooltip="1076" display="1076"/>
    <hyperlink ref="C263" r:id="rId293" tooltip="4 S / B"/>
    <hyperlink ref="AY263" r:id="rId294" tooltip="1078" display="1078"/>
    <hyperlink ref="C264" r:id="rId295" tooltip="4 S / A"/>
    <hyperlink ref="AY264" r:id="rId296" tooltip="1071" display="1071"/>
    <hyperlink ref="C266" r:id="rId297" tooltip="4 S / C"/>
    <hyperlink ref="AY266" r:id="rId298" tooltip="1075" display="1075"/>
    <hyperlink ref="C267" r:id="rId299" tooltip="4 S / A+3"/>
    <hyperlink ref="AY267" r:id="rId300" tooltip="1087" display="1087"/>
    <hyperlink ref="C269" r:id="rId301" tooltip="4 H / B"/>
    <hyperlink ref="AY269" r:id="rId302" tooltip="1085" display="1085"/>
    <hyperlink ref="C270" r:id="rId303" tooltip="4 H / B"/>
    <hyperlink ref="AY270" r:id="rId304" tooltip="1084" display="1084"/>
    <hyperlink ref="C272" r:id="rId305" tooltip="4 H / B"/>
    <hyperlink ref="AY272" r:id="rId306" tooltip="1068" display="1068"/>
  </hyperlinks>
  <pageMargins left="0.7" right="0.7" top="0.75" bottom="0.75" header="0.3" footer="0.3"/>
  <legacyDrawing r:id="rId307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Z150"/>
  <sheetViews>
    <sheetView topLeftCell="B1" zoomScale="80" zoomScaleNormal="80" workbookViewId="0">
      <selection activeCell="BI2" sqref="BI1:BI1048576"/>
    </sheetView>
  </sheetViews>
  <sheetFormatPr defaultRowHeight="21" x14ac:dyDescent="0.35"/>
  <cols>
    <col min="1" max="1" width="27.7109375" hidden="1" customWidth="1"/>
    <col min="2" max="2" width="12.140625" bestFit="1" customWidth="1"/>
    <col min="3" max="3" width="10" bestFit="1" customWidth="1"/>
    <col min="4" max="5" width="4.28515625" bestFit="1" customWidth="1"/>
    <col min="6" max="6" width="8.5703125" bestFit="1" customWidth="1"/>
    <col min="7" max="7" width="3" bestFit="1" customWidth="1"/>
    <col min="8" max="8" width="3.28515625" bestFit="1" customWidth="1"/>
    <col min="9" max="9" width="4.42578125" bestFit="1" customWidth="1"/>
    <col min="10" max="10" width="4" bestFit="1" customWidth="1"/>
    <col min="11" max="11" width="4.42578125" bestFit="1" customWidth="1"/>
    <col min="12" max="12" width="2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4.2851562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6.42578125" hidden="1" customWidth="1"/>
    <col min="25" max="25" width="5.5703125" bestFit="1" customWidth="1"/>
    <col min="26" max="26" width="4.1406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5.85546875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6.42578125" hidden="1" customWidth="1"/>
    <col min="36" max="36" width="4.85546875" bestFit="1" customWidth="1"/>
    <col min="37" max="38" width="4.5703125" bestFit="1" customWidth="1"/>
    <col min="39" max="39" width="11.85546875" bestFit="1" customWidth="1"/>
    <col min="40" max="40" width="4.42578125" bestFit="1" customWidth="1"/>
    <col min="41" max="41" width="3.42578125" bestFit="1" customWidth="1"/>
    <col min="42" max="43" width="3" bestFit="1" customWidth="1"/>
    <col min="44" max="44" width="2" bestFit="1" customWidth="1"/>
    <col min="45" max="45" width="3.5703125" bestFit="1" customWidth="1"/>
    <col min="46" max="46" width="3.85546875" bestFit="1" customWidth="1"/>
    <col min="47" max="47" width="4.140625" bestFit="1" customWidth="1"/>
    <col min="48" max="48" width="3" bestFit="1" customWidth="1"/>
    <col min="49" max="49" width="3.28515625" hidden="1" customWidth="1"/>
    <col min="50" max="50" width="5.5703125" bestFit="1" customWidth="1"/>
    <col min="51" max="51" width="7" bestFit="1" customWidth="1"/>
    <col min="52" max="52" width="3.28515625" customWidth="1"/>
    <col min="53" max="53" width="4" hidden="1" customWidth="1"/>
    <col min="54" max="54" width="12.42578125" bestFit="1" customWidth="1"/>
    <col min="55" max="55" width="21.710937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60" width="7.5703125" bestFit="1" customWidth="1"/>
    <col min="61" max="61" width="19.140625" style="192" bestFit="1" customWidth="1"/>
    <col min="62" max="64" width="21.42578125" bestFit="1" customWidth="1"/>
    <col min="65" max="65" width="21.5703125" bestFit="1" customWidth="1"/>
    <col min="66" max="66" width="21.42578125" bestFit="1" customWidth="1"/>
    <col min="68" max="68" width="5.5703125" bestFit="1" customWidth="1"/>
    <col min="69" max="69" width="3.42578125" bestFit="1" customWidth="1"/>
    <col min="70" max="70" width="5.5703125" bestFit="1" customWidth="1"/>
    <col min="71" max="71" width="9.28515625" bestFit="1" customWidth="1"/>
    <col min="72" max="73" width="4.28515625" bestFit="1" customWidth="1"/>
    <col min="74" max="74" width="5.855468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52" t="s">
        <v>1632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1633</v>
      </c>
      <c r="B3" s="26" t="s">
        <v>62</v>
      </c>
      <c r="C3" s="27" t="s">
        <v>378</v>
      </c>
      <c r="D3" s="28"/>
      <c r="E3" s="28"/>
      <c r="F3" s="29">
        <v>1200</v>
      </c>
      <c r="G3" s="30">
        <v>11</v>
      </c>
      <c r="H3" s="31" t="s">
        <v>78</v>
      </c>
      <c r="I3" s="59">
        <v>2</v>
      </c>
      <c r="J3" s="33">
        <v>0</v>
      </c>
      <c r="K3" s="59">
        <v>2</v>
      </c>
      <c r="L3" s="33">
        <v>0</v>
      </c>
      <c r="M3" s="59">
        <v>1</v>
      </c>
      <c r="N3" s="33">
        <v>0</v>
      </c>
      <c r="O3" s="29">
        <v>1.7</v>
      </c>
      <c r="P3" s="29">
        <v>1.3142857142857001</v>
      </c>
      <c r="Q3" s="36">
        <v>105.951864585452</v>
      </c>
      <c r="R3" s="36">
        <v>2.9759322927262102</v>
      </c>
      <c r="S3" s="37">
        <v>0</v>
      </c>
      <c r="T3" s="38">
        <v>0.1</v>
      </c>
      <c r="U3" s="29">
        <v>2.2999999999999998</v>
      </c>
      <c r="V3" s="29">
        <v>2.5</v>
      </c>
      <c r="W3" s="39"/>
      <c r="X3" s="83">
        <v>75</v>
      </c>
      <c r="Y3" s="72">
        <v>135</v>
      </c>
      <c r="Z3" s="17"/>
      <c r="AA3" s="85" t="s">
        <v>119</v>
      </c>
      <c r="AB3" s="41" t="s">
        <v>101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/>
      </c>
      <c r="AE3" s="44"/>
      <c r="AF3" s="45"/>
      <c r="AG3" s="46" t="str">
        <f>IF(OR(F3&lt;1401,F3&gt;=1600),IF(AND(OR(AB3="*",AB3="***",AB3="E*",AB3="E***"),P3&gt;=2,T3&gt;-2.1),IF(AND(ISNUMBER(BD3),VALUE(BD3)&gt;2),"**","*"),""),"")</f>
        <v/>
      </c>
      <c r="AH3" s="30">
        <v>11</v>
      </c>
      <c r="AI3" s="84">
        <v>75</v>
      </c>
      <c r="AJ3" s="48" t="str">
        <f>IF(AND(S3&gt;=2,T3&gt;=0),IF(AND(ISNUMBER(BD3),VALUE(BD3)&gt;=3),IF(LEN(AQ3)&gt;0,"***","**"),"*"),"")</f>
        <v/>
      </c>
      <c r="AK3" s="42" t="str">
        <f>IF(AND(S3&gt;=3,AND(OR(AND(I3&lt;=7,I3-K3&gt;=3),AND(K3&lt;=7,K3-M3&gt;=3)),N3&lt;=4)),6,IF(S3&gt;=3,"3T",IF(AND(OR(AND(I3&lt;=7,I3-K3&gt;=3),AND(K3&lt;=7,K3-M3&gt;=3)),N3&lt;=4),"3P","")))</f>
        <v/>
      </c>
      <c r="AL3" s="46" t="str">
        <f>IF(OR(K3-M3&gt;=5,T3&gt;4.9,AND(K3-M3&gt;=1,T3&gt;5)),IF(P3&lt;-3,"***",IF(P3&lt;0,"**","*")),"")</f>
        <v/>
      </c>
      <c r="AM3" s="83">
        <v>75</v>
      </c>
      <c r="AN3" s="78" t="str">
        <f>CONCATENATE(IF(AND(OR(M3=1,M3=2,M3=3,M3=4),Q3&gt;=97.5),"G",IF(OR(AND(N3&lt;=3,M3&lt;8,T3&gt;-1.6,Q3&gt;=95,Q3&lt;300),AND(OR(M3=1,M3=2,M3=3),Q3&lt;97.5)),"GR","")),"*")</f>
        <v>G*</v>
      </c>
      <c r="AO3" s="29">
        <v>0</v>
      </c>
      <c r="AP3" s="28" t="s">
        <v>32</v>
      </c>
      <c r="AQ3" s="28"/>
      <c r="AR3" s="28"/>
      <c r="AS3" s="28"/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78</v>
      </c>
      <c r="AX3" s="51">
        <v>2.6</v>
      </c>
      <c r="AY3" s="52">
        <v>1100</v>
      </c>
      <c r="AZ3" s="24" t="s">
        <v>59</v>
      </c>
      <c r="BA3" s="29">
        <v>99.951864585452398</v>
      </c>
      <c r="BB3" s="98">
        <v>106.084164585452</v>
      </c>
      <c r="BC3" s="54" t="s">
        <v>1634</v>
      </c>
      <c r="BD3" s="29">
        <v>2</v>
      </c>
      <c r="BE3" s="55"/>
      <c r="BF3" s="55"/>
      <c r="BG3" s="55"/>
      <c r="BH3" s="55"/>
      <c r="BI3" s="189" t="s">
        <v>1635</v>
      </c>
      <c r="BJ3" s="69" t="s">
        <v>736</v>
      </c>
      <c r="BK3" s="69" t="s">
        <v>779</v>
      </c>
      <c r="BL3" s="69" t="s">
        <v>1600</v>
      </c>
      <c r="BM3" s="68" t="s">
        <v>950</v>
      </c>
      <c r="BN3" s="68"/>
      <c r="BO3" s="17"/>
      <c r="BP3" s="29">
        <v>135</v>
      </c>
      <c r="BQ3" s="29">
        <v>0</v>
      </c>
      <c r="BR3" s="56">
        <v>100.5</v>
      </c>
      <c r="BS3" s="76" t="s">
        <v>126</v>
      </c>
      <c r="BT3" s="26"/>
      <c r="BU3" s="26"/>
      <c r="BV3" s="26"/>
      <c r="BW3" s="26"/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/>
      </c>
    </row>
    <row r="4" spans="1:78" ht="18" customHeight="1" x14ac:dyDescent="0.25">
      <c r="A4" s="162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7"/>
      <c r="BZ4" s="49"/>
    </row>
    <row r="5" spans="1:78" ht="30" customHeight="1" x14ac:dyDescent="0.25">
      <c r="A5" s="156" t="s">
        <v>152</v>
      </c>
      <c r="B5" s="162"/>
      <c r="C5" s="162"/>
      <c r="D5" s="162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  <c r="AA5" s="162"/>
      <c r="AB5" s="162"/>
      <c r="AC5" s="162"/>
      <c r="AD5" s="162"/>
      <c r="AE5" s="162"/>
      <c r="AF5" s="162"/>
      <c r="AG5" s="162"/>
      <c r="AH5" s="162"/>
      <c r="AI5" s="162"/>
      <c r="AJ5" s="162"/>
      <c r="AK5" s="162"/>
      <c r="AL5" s="162"/>
      <c r="AM5" s="162"/>
      <c r="AN5" s="162"/>
      <c r="AO5" s="162"/>
      <c r="AP5" s="162"/>
      <c r="AQ5" s="162"/>
      <c r="AR5" s="162"/>
      <c r="AS5" s="162"/>
      <c r="AT5" s="162"/>
      <c r="AU5" s="162"/>
      <c r="AV5" s="162"/>
      <c r="AW5" s="162"/>
      <c r="AX5" s="162"/>
      <c r="AY5" s="162"/>
      <c r="AZ5" s="162"/>
      <c r="BA5" s="162"/>
      <c r="BB5" s="162"/>
      <c r="BC5" s="162"/>
      <c r="BD5" s="162"/>
      <c r="BE5" s="162"/>
      <c r="BF5" s="162"/>
      <c r="BG5" s="162"/>
      <c r="BH5" s="162"/>
      <c r="BI5" s="162"/>
      <c r="BJ5" s="162"/>
      <c r="BK5" s="162"/>
      <c r="BL5" s="162"/>
      <c r="BM5" s="162"/>
      <c r="BN5" s="162"/>
      <c r="BO5" s="162"/>
      <c r="BP5" s="162"/>
      <c r="BQ5" s="162"/>
      <c r="BR5" s="162"/>
      <c r="BS5" s="162"/>
      <c r="BT5" s="162"/>
      <c r="BU5" s="162"/>
      <c r="BV5" s="162"/>
      <c r="BW5" s="162"/>
      <c r="BX5" s="162"/>
      <c r="BY5" s="17"/>
      <c r="BZ5" s="49"/>
    </row>
    <row r="6" spans="1:78" ht="46.5" x14ac:dyDescent="0.25">
      <c r="A6" s="26" t="s">
        <v>1633</v>
      </c>
      <c r="B6" s="26" t="s">
        <v>89</v>
      </c>
      <c r="C6" s="27" t="s">
        <v>1636</v>
      </c>
      <c r="D6" s="28"/>
      <c r="E6" s="28"/>
      <c r="F6" s="29">
        <v>1200</v>
      </c>
      <c r="G6" s="30">
        <v>5</v>
      </c>
      <c r="H6" s="31" t="s">
        <v>6</v>
      </c>
      <c r="I6" s="32">
        <v>2</v>
      </c>
      <c r="J6" s="33">
        <v>0</v>
      </c>
      <c r="K6" s="32">
        <v>2</v>
      </c>
      <c r="L6" s="33">
        <v>0</v>
      </c>
      <c r="M6" s="32">
        <v>1</v>
      </c>
      <c r="N6" s="33">
        <v>0</v>
      </c>
      <c r="O6" s="29">
        <v>-0.54999999999999705</v>
      </c>
      <c r="P6" s="29">
        <v>-2.2899999999999898</v>
      </c>
      <c r="Q6" s="35">
        <v>99.9215890734948</v>
      </c>
      <c r="R6" s="35">
        <v>-3.9205463252614002E-2</v>
      </c>
      <c r="S6" s="37">
        <v>0</v>
      </c>
      <c r="T6" s="38">
        <v>0.1</v>
      </c>
      <c r="U6" s="29">
        <v>2.4500000000000099</v>
      </c>
      <c r="V6" s="29">
        <v>2.6500000000000101</v>
      </c>
      <c r="W6" s="39"/>
      <c r="X6" s="40">
        <v>84</v>
      </c>
      <c r="Y6" s="72">
        <v>119</v>
      </c>
      <c r="Z6" s="87">
        <v>42</v>
      </c>
      <c r="AA6" s="109" t="s">
        <v>119</v>
      </c>
      <c r="AB6" s="41" t="s">
        <v>101</v>
      </c>
      <c r="AC6" s="42" t="str">
        <f>"" &amp; IF(AND(S6&lt;=-1.5,NOT(ISBLANK(AQ6))),"Z","")</f>
        <v/>
      </c>
      <c r="AD6" s="43" t="str">
        <f>IF(AND(ISNUMBER(BD6),VALUE(BD6)&gt;=3,VALUE(T6)&gt;=-0.5),IF(AND(VALUE(Q6)&gt;=94,VALUE(Q6)&lt;444), IF(VALUE(P6)&gt;=2,"***","**"),"*"),"")</f>
        <v/>
      </c>
      <c r="AE6" s="44"/>
      <c r="AF6" s="45"/>
      <c r="AG6" s="46" t="str">
        <f>IF(OR(F6&lt;1401,F6&gt;=1600),IF(AND(OR(AB6="*",AB6="***",AB6="E*",AB6="E***"),P6&gt;=2,T6&gt;-2.1),IF(AND(ISNUMBER(BD6),VALUE(BD6)&gt;2),"**","*"),""),"")</f>
        <v/>
      </c>
      <c r="AH6" s="30">
        <v>5</v>
      </c>
      <c r="AI6" s="47">
        <v>84</v>
      </c>
      <c r="AJ6" s="48" t="str">
        <f>IF(AND(S6&gt;=2,T6&gt;=0),IF(AND(ISNUMBER(BD6),VALUE(BD6)&gt;=3),IF(LEN(AQ6)&gt;0,"***","**"),"*"),"")</f>
        <v/>
      </c>
      <c r="AK6" s="42" t="str">
        <f>IF(AND(S6&gt;=3,AND(OR(AND(I6&lt;=7,I6-K6&gt;=3),AND(K6&lt;=7,K6-M6&gt;=3)),N6&lt;=4)),6,IF(S6&gt;=3,"3T",IF(AND(OR(AND(I6&lt;=7,I6-K6&gt;=3),AND(K6&lt;=7,K6-M6&gt;=3)),N6&lt;=4),"3P","")))</f>
        <v/>
      </c>
      <c r="AL6" s="46" t="str">
        <f>IF(OR(K6-M6&gt;=5,T6&gt;4.9,AND(K6-M6&gt;=1,T6&gt;5)),IF(P6&lt;-3,"***",IF(P6&lt;0,"**","*")),"")</f>
        <v/>
      </c>
      <c r="AM6" s="40">
        <v>84</v>
      </c>
      <c r="AN6" s="137" t="str">
        <f>CONCATENATE(IF(AND(OR(M6=1,M6=2,M6=3,M6=4),Q6&gt;=97.5),"G",IF(OR(AND(N6&lt;=3,M6&lt;8,T6&gt;-1.6,Q6&gt;=95,Q6&lt;300),AND(OR(M6=1,M6=2,M6=3),Q6&lt;97.5)),"GR","")),"*")</f>
        <v>G*</v>
      </c>
      <c r="AO6" s="82">
        <v>1</v>
      </c>
      <c r="AP6" s="28" t="s">
        <v>32</v>
      </c>
      <c r="AQ6" s="28" t="s">
        <v>33</v>
      </c>
      <c r="AR6" s="28"/>
      <c r="AS6" s="28"/>
      <c r="AT6" s="50" t="str">
        <f>IF(LEN(AN6)&gt;0,IF(AL6="**","$",IF(AL6="***",IF(LEN(AQ6)&gt;0,"$$$","$$"), "")), "")</f>
        <v/>
      </c>
      <c r="AU6" s="48" t="str">
        <f>CONCATENATE(IF(LEN(AN6)&gt;0,IF(AND(AD6="**",AB6="*"),IF(LEN(AQ6)&gt;0,"$$$","$$"),IF(AJ6="***","$$$",IF(AND(AJ6="**",AB6="*"),"$$",IF(AND(OR(AD6="**",AD6="***"),LEN(AQ6)&gt;0),"$$","")))),IF(AND(OR(AD6="**",AD6="***"),LEN(AQ6)&gt;0),"$$","")),IF(AND(T6&lt;2,AQ6="#"),"#",""))</f>
        <v>#</v>
      </c>
      <c r="AV6" s="48" t="str">
        <f>IF(LEN(AN6)&gt;0,IF(AG6="**","$$",IF(AG6="***","$$$",IF(AD6="***",IF(OR(AB6="***",LEN(AQ6)&gt;0),"$$$",""),""))),"")</f>
        <v/>
      </c>
      <c r="AW6" s="26" t="s">
        <v>6</v>
      </c>
      <c r="AX6" s="51">
        <v>1.4</v>
      </c>
      <c r="AY6" s="52">
        <v>1089</v>
      </c>
      <c r="AZ6" s="24" t="s">
        <v>59</v>
      </c>
      <c r="BA6" s="29">
        <v>97.9215890734948</v>
      </c>
      <c r="BB6" s="136">
        <v>88.254922406828101</v>
      </c>
      <c r="BC6" s="54" t="s">
        <v>1637</v>
      </c>
      <c r="BD6" s="29">
        <v>2</v>
      </c>
      <c r="BE6" s="55"/>
      <c r="BF6" s="55"/>
      <c r="BG6" s="55"/>
      <c r="BH6" s="55"/>
      <c r="BI6" s="188" t="s">
        <v>1638</v>
      </c>
      <c r="BJ6" s="68" t="s">
        <v>906</v>
      </c>
      <c r="BK6" s="69" t="s">
        <v>758</v>
      </c>
      <c r="BL6" s="69" t="s">
        <v>956</v>
      </c>
      <c r="BM6" s="68" t="s">
        <v>842</v>
      </c>
      <c r="BN6" s="68"/>
      <c r="BO6" s="17"/>
      <c r="BP6" s="29">
        <v>119</v>
      </c>
      <c r="BQ6" s="82">
        <v>1</v>
      </c>
      <c r="BR6" s="56">
        <v>97.3</v>
      </c>
      <c r="BS6" s="57" t="s">
        <v>61</v>
      </c>
      <c r="BT6" s="26"/>
      <c r="BU6" s="26"/>
      <c r="BV6" s="26"/>
      <c r="BW6" s="26"/>
      <c r="BX6" s="17"/>
      <c r="BY6" s="17"/>
      <c r="BZ6" s="49" t="str">
        <f>IF(AND(S6&gt;=3,AND(OR(AND(I6&lt;=7,I6-K6&gt;=3),AND(K6&lt;=7,K6-M6&gt;=3)),N6&lt;=4)),6,IF(S6&gt;=3,"3T",IF(AND(OR(AND(I6&lt;=7,I6-K6&gt;=3),AND(K6&lt;=7,K6-M6&gt;=3)),N6&lt;=4),"3P","")))</f>
        <v/>
      </c>
    </row>
    <row r="7" spans="1:78" ht="30" customHeight="1" x14ac:dyDescent="0.25">
      <c r="A7" s="156" t="s">
        <v>152</v>
      </c>
      <c r="B7" s="155"/>
      <c r="C7" s="155"/>
      <c r="D7" s="155"/>
      <c r="E7" s="155"/>
      <c r="F7" s="155"/>
      <c r="G7" s="155"/>
      <c r="H7" s="155"/>
      <c r="I7" s="155"/>
      <c r="J7" s="155"/>
      <c r="K7" s="155"/>
      <c r="L7" s="155"/>
      <c r="M7" s="155"/>
      <c r="N7" s="155"/>
      <c r="O7" s="155"/>
      <c r="P7" s="155"/>
      <c r="Q7" s="155"/>
      <c r="R7" s="155"/>
      <c r="S7" s="155"/>
      <c r="T7" s="155"/>
      <c r="U7" s="155"/>
      <c r="V7" s="155"/>
      <c r="W7" s="155"/>
      <c r="X7" s="155"/>
      <c r="Y7" s="155"/>
      <c r="Z7" s="155"/>
      <c r="AA7" s="155"/>
      <c r="AB7" s="155"/>
      <c r="AC7" s="155"/>
      <c r="AD7" s="155"/>
      <c r="AE7" s="155"/>
      <c r="AF7" s="155"/>
      <c r="AG7" s="155"/>
      <c r="AH7" s="155"/>
      <c r="AI7" s="155"/>
      <c r="AJ7" s="155"/>
      <c r="AK7" s="155"/>
      <c r="AL7" s="155"/>
      <c r="AM7" s="155"/>
      <c r="AN7" s="155"/>
      <c r="AO7" s="155"/>
      <c r="AP7" s="155"/>
      <c r="AQ7" s="155"/>
      <c r="AR7" s="155"/>
      <c r="AS7" s="155"/>
      <c r="AT7" s="155"/>
      <c r="AU7" s="155"/>
      <c r="AV7" s="155"/>
      <c r="AW7" s="155"/>
      <c r="AX7" s="155"/>
      <c r="AY7" s="155"/>
      <c r="AZ7" s="155"/>
      <c r="BA7" s="155"/>
      <c r="BB7" s="155"/>
      <c r="BC7" s="155"/>
      <c r="BD7" s="155"/>
      <c r="BE7" s="155"/>
      <c r="BF7" s="155"/>
      <c r="BG7" s="155"/>
      <c r="BH7" s="155"/>
      <c r="BI7" s="155"/>
      <c r="BJ7" s="155"/>
      <c r="BK7" s="155"/>
      <c r="BL7" s="155"/>
      <c r="BM7" s="155"/>
      <c r="BN7" s="155"/>
      <c r="BO7" s="155"/>
      <c r="BP7" s="155"/>
      <c r="BQ7" s="155"/>
      <c r="BR7" s="155"/>
      <c r="BS7" s="155"/>
      <c r="BT7" s="155"/>
      <c r="BU7" s="155"/>
      <c r="BV7" s="155"/>
      <c r="BW7" s="155"/>
      <c r="BX7" s="155"/>
      <c r="BY7" s="17"/>
      <c r="BZ7" s="49"/>
    </row>
    <row r="8" spans="1:78" ht="46.5" x14ac:dyDescent="0.25">
      <c r="A8" s="26" t="s">
        <v>1633</v>
      </c>
      <c r="B8" s="26" t="s">
        <v>939</v>
      </c>
      <c r="C8" s="27" t="s">
        <v>1639</v>
      </c>
      <c r="D8" s="28"/>
      <c r="E8" s="28"/>
      <c r="F8" s="29">
        <v>1200</v>
      </c>
      <c r="G8" s="30">
        <v>6</v>
      </c>
      <c r="H8" s="31" t="s">
        <v>78</v>
      </c>
      <c r="I8" s="32">
        <v>4</v>
      </c>
      <c r="J8" s="33">
        <v>2</v>
      </c>
      <c r="K8" s="32">
        <v>4</v>
      </c>
      <c r="L8" s="33">
        <v>1</v>
      </c>
      <c r="M8" s="32">
        <v>1</v>
      </c>
      <c r="N8" s="33">
        <v>0</v>
      </c>
      <c r="O8" s="29">
        <v>-0.70000000000000295</v>
      </c>
      <c r="P8" s="38">
        <v>1.7777777777777699</v>
      </c>
      <c r="Q8" s="36">
        <v>103.93492330897401</v>
      </c>
      <c r="R8" s="36">
        <v>1.9674616544869401</v>
      </c>
      <c r="S8" s="37">
        <v>1</v>
      </c>
      <c r="T8" s="38">
        <v>1.25</v>
      </c>
      <c r="U8" s="29">
        <v>2.2000000000000099</v>
      </c>
      <c r="V8" s="38">
        <v>3.2</v>
      </c>
      <c r="W8" s="39"/>
      <c r="X8" s="40">
        <v>96</v>
      </c>
      <c r="Y8" s="72">
        <v>115</v>
      </c>
      <c r="Z8" s="29">
        <v>28</v>
      </c>
      <c r="AA8" s="26" t="s">
        <v>100</v>
      </c>
      <c r="AB8" s="41" t="s">
        <v>101</v>
      </c>
      <c r="AC8" s="42" t="str">
        <f>"i" &amp; IF(AND(S8&lt;=-1.5,NOT(ISBLANK(AQ8))),"Z","")</f>
        <v>i</v>
      </c>
      <c r="AD8" s="43" t="str">
        <f>IF(AND(ISNUMBER(BD8),VALUE(BD8)&gt;=3,VALUE(T8)&gt;=-0.5),IF(AND(VALUE(Q8)&gt;=94,VALUE(Q8)&lt;444), IF(VALUE(P8)&gt;=2,"***","**"),"*"),"")</f>
        <v/>
      </c>
      <c r="AE8" s="44"/>
      <c r="AF8" s="45" t="s">
        <v>681</v>
      </c>
      <c r="AG8" s="46" t="str">
        <f>IF(OR(F8&lt;1401,F8&gt;=1600),IF(AND(OR(AB8="*",AB8="***",AB8="E*",AB8="E***"),P8&gt;=2,T8&gt;-2.1),IF(AND(ISNUMBER(BD8),VALUE(BD8)&gt;2),"**","*"),""),"")</f>
        <v/>
      </c>
      <c r="AH8" s="30">
        <v>6</v>
      </c>
      <c r="AI8" s="47">
        <v>96</v>
      </c>
      <c r="AJ8" s="48" t="str">
        <f>IF(AND(S8&gt;=2,T8&gt;=0),IF(AND(ISNUMBER(BD8),VALUE(BD8)&gt;=3),IF(LEN(AQ8)&gt;0,"***","**"),"*"),"")</f>
        <v/>
      </c>
      <c r="AK8" s="42" t="str">
        <f>IF(AND(S8&gt;=3,AND(OR(AND(I8&lt;=7,I8-K8&gt;=3),AND(K8&lt;=7,K8-M8&gt;=3)),N8&lt;=4)),6,IF(S8&gt;=3,"3T",IF(AND(OR(AND(I8&lt;=7,I8-K8&gt;=3),AND(K8&lt;=7,K8-M8&gt;=3)),N8&lt;=4),"3P","")))</f>
        <v>3P</v>
      </c>
      <c r="AL8" s="46" t="str">
        <f>IF(OR(K8-M8&gt;=5,T8&gt;4.9,AND(K8-M8&gt;=1,T8&gt;5)),IF(P8&lt;-3,"***",IF(P8&lt;0,"**","*")),"")</f>
        <v/>
      </c>
      <c r="AM8" s="40">
        <v>96</v>
      </c>
      <c r="AN8" s="135" t="str">
        <f>IF(AND(OR(M8=1,M8=2,M8=3,M8=4),Q8&gt;=97.5),"G",IF(OR(AND(N8&lt;=3,M8&lt;8,T8&gt;-1.6,Q8&gt;=95,Q8&lt;300),AND(OR(M8=1,M8=2,M8=3),Q8&lt;97.5)),"GR",""))</f>
        <v>G</v>
      </c>
      <c r="AO8" s="82">
        <v>1</v>
      </c>
      <c r="AP8" s="28" t="s">
        <v>32</v>
      </c>
      <c r="AQ8" s="28"/>
      <c r="AR8" s="28"/>
      <c r="AS8" s="28"/>
      <c r="AT8" s="50" t="str">
        <f>IF(LEN(AN8)&gt;0,IF(AL8="**","$",IF(AL8="***",IF(LEN(AQ8)&gt;0,"$$$","$$"), "")), "")</f>
        <v/>
      </c>
      <c r="AU8" s="48" t="str">
        <f>CONCATENATE(IF(LEN(AN8)&gt;0,IF(AND(AD8="**",AB8="*"),IF(LEN(AQ8)&gt;0,"$$$","$$"),IF(AJ8="***","$$$",IF(AND(AJ8="**",AB8="*"),"$$",IF(AND(OR(AD8="**",AD8="***"),LEN(AQ8)&gt;0),"$$","")))),IF(AND(OR(AD8="**",AD8="***"),LEN(AQ8)&gt;0),"$$","")),IF(AND(T8&lt;2,AQ8="#"),"#",""))</f>
        <v/>
      </c>
      <c r="AV8" s="48" t="str">
        <f>IF(LEN(AN8)&gt;0,IF(AG8="**","$$",IF(AG8="***","$$$",IF(AD8="***",IF(OR(AB8="***",LEN(AQ8)&gt;0),"$$$",""),""))),"")</f>
        <v/>
      </c>
      <c r="AW8" s="26" t="s">
        <v>78</v>
      </c>
      <c r="AX8" s="51">
        <v>1.7</v>
      </c>
      <c r="AY8" s="52">
        <v>1094</v>
      </c>
      <c r="AZ8" s="24" t="s">
        <v>59</v>
      </c>
      <c r="BA8" s="29">
        <v>95.934923308973893</v>
      </c>
      <c r="BB8" s="136">
        <v>91.545589975640596</v>
      </c>
      <c r="BC8" s="54" t="s">
        <v>1640</v>
      </c>
      <c r="BD8" s="29">
        <v>2</v>
      </c>
      <c r="BE8" s="55"/>
      <c r="BF8" s="55"/>
      <c r="BG8" s="55"/>
      <c r="BH8" s="55"/>
      <c r="BI8" s="188" t="s">
        <v>1641</v>
      </c>
      <c r="BJ8" s="68" t="s">
        <v>912</v>
      </c>
      <c r="BK8" s="69" t="s">
        <v>747</v>
      </c>
      <c r="BL8" s="69" t="s">
        <v>1642</v>
      </c>
      <c r="BM8" s="68" t="s">
        <v>1643</v>
      </c>
      <c r="BN8" s="68"/>
      <c r="BO8" s="17"/>
      <c r="BP8" s="29">
        <v>115</v>
      </c>
      <c r="BQ8" s="82">
        <v>1</v>
      </c>
      <c r="BR8" s="56">
        <v>96.75</v>
      </c>
      <c r="BS8" s="76" t="s">
        <v>108</v>
      </c>
      <c r="BT8" s="26"/>
      <c r="BU8" s="26"/>
      <c r="BV8" s="26"/>
      <c r="BW8" s="26"/>
      <c r="BX8" s="17"/>
      <c r="BY8" s="17"/>
      <c r="BZ8" s="49" t="str">
        <f>IF(AND(S8&gt;=3,AND(OR(AND(I8&lt;=7,I8-K8&gt;=3),AND(K8&lt;=7,K8-M8&gt;=3)),N8&lt;=4)),6,IF(S8&gt;=3,"3T",IF(AND(OR(AND(I8&lt;=7,I8-K8&gt;=3),AND(K8&lt;=7,K8-M8&gt;=3)),N8&lt;=4),"3P","")))</f>
        <v>3P</v>
      </c>
    </row>
    <row r="9" spans="1:78" ht="29.1" customHeight="1" x14ac:dyDescent="0.25">
      <c r="A9" s="162"/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5"/>
      <c r="BS9" s="155"/>
      <c r="BT9" s="155"/>
      <c r="BU9" s="155"/>
      <c r="BV9" s="155"/>
      <c r="BW9" s="155"/>
      <c r="BX9" s="155"/>
      <c r="BY9" s="17"/>
      <c r="BZ9" s="49"/>
    </row>
    <row r="10" spans="1:78" ht="46.5" x14ac:dyDescent="0.25">
      <c r="A10" s="26" t="s">
        <v>1633</v>
      </c>
      <c r="B10" s="26" t="s">
        <v>907</v>
      </c>
      <c r="C10" s="27" t="s">
        <v>860</v>
      </c>
      <c r="D10" s="28" t="s">
        <v>166</v>
      </c>
      <c r="E10" s="28"/>
      <c r="F10" s="29">
        <v>1200</v>
      </c>
      <c r="G10" s="30">
        <v>7</v>
      </c>
      <c r="H10" s="31" t="s">
        <v>221</v>
      </c>
      <c r="I10" s="32">
        <v>2</v>
      </c>
      <c r="J10" s="33">
        <v>1</v>
      </c>
      <c r="K10" s="32">
        <v>2</v>
      </c>
      <c r="L10" s="33">
        <v>0</v>
      </c>
      <c r="M10" s="32">
        <v>1</v>
      </c>
      <c r="N10" s="33">
        <v>0</v>
      </c>
      <c r="O10" s="29">
        <v>-5.0000000000007802E-2</v>
      </c>
      <c r="P10" s="38">
        <v>0.98888888888886595</v>
      </c>
      <c r="Q10" s="36">
        <v>106.964242146015</v>
      </c>
      <c r="R10" s="36">
        <v>3.4821210730074599</v>
      </c>
      <c r="S10" s="37">
        <v>1</v>
      </c>
      <c r="T10" s="38">
        <v>0.5</v>
      </c>
      <c r="U10" s="29">
        <v>3.9000000000000101</v>
      </c>
      <c r="V10" s="38">
        <v>4.3</v>
      </c>
      <c r="W10" s="39"/>
      <c r="X10" s="40">
        <v>111</v>
      </c>
      <c r="Y10" s="72">
        <v>135</v>
      </c>
      <c r="Z10" s="87">
        <v>98</v>
      </c>
      <c r="AA10" s="85" t="s">
        <v>119</v>
      </c>
      <c r="AB10" s="41" t="s">
        <v>101</v>
      </c>
      <c r="AC10" s="42" t="str">
        <f>"i" &amp; IF(AND(S10&lt;=-1.5,NOT(ISBLANK(AQ10))),"Z","")</f>
        <v>i</v>
      </c>
      <c r="AD10" s="43" t="str">
        <f>IF(AND(ISNUMBER(BD10),VALUE(BD10)&gt;=3,VALUE(T10)&gt;=-0.5),IF(AND(VALUE(Q10)&gt;=94,VALUE(Q10)&lt;444), IF(VALUE(P10)&gt;=2,"***","**"),"*"),"")</f>
        <v/>
      </c>
      <c r="AE10" s="44"/>
      <c r="AF10" s="45" t="s">
        <v>681</v>
      </c>
      <c r="AG10" s="46" t="str">
        <f>IF(OR(F10&lt;1401,F10&gt;=1600),IF(AND(OR(AB10="*",AB10="***",AB10="E*",AB10="E***"),P10&gt;=2,T10&gt;-2.1),IF(AND(ISNUMBER(BD10),VALUE(BD10)&gt;2),"**","*"),""),"")</f>
        <v/>
      </c>
      <c r="AH10" s="30">
        <v>7</v>
      </c>
      <c r="AI10" s="47">
        <v>111</v>
      </c>
      <c r="AJ10" s="48" t="str">
        <f>IF(AND(S10&gt;=2,T10&gt;=0),IF(AND(ISNUMBER(BD10),VALUE(BD10)&gt;=3),IF(LEN(AQ10)&gt;0,"***","**"),"*"),"")</f>
        <v/>
      </c>
      <c r="AK10" s="42" t="str">
        <f>IF(AND(S10&gt;=3,AND(OR(AND(I10&lt;=7,I10-K10&gt;=3),AND(K10&lt;=7,K10-M10&gt;=3)),N10&lt;=4)),6,IF(S10&gt;=3,"3T",IF(AND(OR(AND(I10&lt;=7,I10-K10&gt;=3),AND(K10&lt;=7,K10-M10&gt;=3)),N10&lt;=4),"3P","")))</f>
        <v/>
      </c>
      <c r="AL10" s="46" t="str">
        <f>IF(OR(K10-M10&gt;=5,T10&gt;4.9,AND(K10-M10&gt;=1,T10&gt;5)),IF(P10&lt;-3,"***",IF(P10&lt;0,"**","*")),"")</f>
        <v/>
      </c>
      <c r="AM10" s="40">
        <v>111</v>
      </c>
      <c r="AN10" s="135" t="str">
        <f>CONCATENATE(IF(AND(OR(M10=1,M10=2,M10=3,M10=4),Q10&gt;=97.5),"G",IF(OR(AND(N10&lt;=3,M10&lt;8,T10&gt;-1.6,Q10&gt;=95,Q10&lt;300),AND(OR(M10=1,M10=2,M10=3),Q10&lt;97.5)),"GR","")),"*")</f>
        <v>G*</v>
      </c>
      <c r="AO10" s="82">
        <v>1</v>
      </c>
      <c r="AP10" s="28" t="s">
        <v>699</v>
      </c>
      <c r="AQ10" s="28" t="s">
        <v>33</v>
      </c>
      <c r="AR10" s="28"/>
      <c r="AS10" s="28"/>
      <c r="AT10" s="50" t="str">
        <f>IF(LEN(AN10)&gt;0,IF(AL10="**","$",IF(AL10="***",IF(LEN(AQ10)&gt;0,"$$$","$$"), "")), "")</f>
        <v/>
      </c>
      <c r="AU10" s="48" t="str">
        <f>CONCATENATE(IF(LEN(AN10)&gt;0,IF(AND(AD10="**",AB10="*"),IF(LEN(AQ10)&gt;0,"$$$","$$"),IF(AJ10="***","$$$",IF(AND(AJ10="**",AB10="*"),"$$",IF(AND(OR(AD10="**",AD10="***"),LEN(AQ10)&gt;0),"$$","")))),IF(AND(OR(AD10="**",AD10="***"),LEN(AQ10)&gt;0),"$$","")),IF(AND(T10&lt;2,AQ10="#"),"#",""))</f>
        <v>#</v>
      </c>
      <c r="AV10" s="48" t="str">
        <f>IF(LEN(AN10)&gt;0,IF(AG10="**","$$",IF(AG10="***","$$$",IF(AD10="***",IF(OR(AB10="***",LEN(AQ10)&gt;0),"$$$",""),""))),"")</f>
        <v/>
      </c>
      <c r="AW10" s="26" t="s">
        <v>221</v>
      </c>
      <c r="AX10" s="51">
        <v>2.2999999999999998</v>
      </c>
      <c r="AY10" s="52">
        <v>1116</v>
      </c>
      <c r="AZ10" s="24" t="s">
        <v>59</v>
      </c>
      <c r="BA10" s="29">
        <v>106</v>
      </c>
      <c r="BB10" s="136">
        <v>105.67</v>
      </c>
      <c r="BC10" s="54" t="s">
        <v>1644</v>
      </c>
      <c r="BD10" s="29">
        <v>1</v>
      </c>
      <c r="BE10" s="55"/>
      <c r="BF10" s="55"/>
      <c r="BG10" s="55"/>
      <c r="BH10" s="55"/>
      <c r="BI10" s="188" t="s">
        <v>1645</v>
      </c>
      <c r="BJ10" s="69" t="s">
        <v>734</v>
      </c>
      <c r="BK10" s="68" t="s">
        <v>825</v>
      </c>
      <c r="BL10" s="69" t="s">
        <v>824</v>
      </c>
      <c r="BM10" s="68" t="s">
        <v>912</v>
      </c>
      <c r="BN10" s="68"/>
      <c r="BO10" s="17"/>
      <c r="BP10" s="29">
        <v>135</v>
      </c>
      <c r="BQ10" s="82">
        <v>1</v>
      </c>
      <c r="BR10" s="56">
        <v>98.2</v>
      </c>
      <c r="BS10" s="57" t="s">
        <v>75</v>
      </c>
      <c r="BT10" s="26" t="s">
        <v>166</v>
      </c>
      <c r="BU10" s="26"/>
      <c r="BV10" s="26"/>
      <c r="BW10" s="26"/>
      <c r="BX10" s="17"/>
      <c r="BY10" s="17"/>
      <c r="BZ10" s="49" t="str">
        <f>IF(AND(S10&gt;=3,AND(OR(AND(I10&lt;=7,I10-K10&gt;=3),AND(K10&lt;=7,K10-M10&gt;=3)),N10&lt;=4)),6,IF(S10&gt;=3,"3T",IF(AND(OR(AND(I10&lt;=7,I10-K10&gt;=3),AND(K10&lt;=7,K10-M10&gt;=3)),N10&lt;=4),"3P","")))</f>
        <v/>
      </c>
    </row>
    <row r="11" spans="1:78" ht="18" customHeight="1" x14ac:dyDescent="0.25">
      <c r="A11" s="162"/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  <c r="BG11" s="155"/>
      <c r="BH11" s="155"/>
      <c r="BI11" s="155"/>
      <c r="BJ11" s="155"/>
      <c r="BK11" s="155"/>
      <c r="BL11" s="155"/>
      <c r="BM11" s="155"/>
      <c r="BN11" s="155"/>
      <c r="BO11" s="155"/>
      <c r="BP11" s="155"/>
      <c r="BQ11" s="155"/>
      <c r="BR11" s="155"/>
      <c r="BS11" s="155"/>
      <c r="BT11" s="155"/>
      <c r="BU11" s="155"/>
      <c r="BV11" s="155"/>
      <c r="BW11" s="155"/>
      <c r="BX11" s="155"/>
      <c r="BY11" s="17"/>
      <c r="BZ11" s="49"/>
    </row>
    <row r="12" spans="1:78" ht="46.5" x14ac:dyDescent="0.25">
      <c r="A12" s="26" t="s">
        <v>1633</v>
      </c>
      <c r="B12" s="26" t="s">
        <v>368</v>
      </c>
      <c r="C12" s="27" t="s">
        <v>862</v>
      </c>
      <c r="D12" s="28"/>
      <c r="E12" s="28"/>
      <c r="F12" s="29">
        <v>1200</v>
      </c>
      <c r="G12" s="30">
        <v>9</v>
      </c>
      <c r="H12" s="31" t="s">
        <v>78</v>
      </c>
      <c r="I12" s="59">
        <v>3</v>
      </c>
      <c r="J12" s="33">
        <v>2</v>
      </c>
      <c r="K12" s="70">
        <v>3</v>
      </c>
      <c r="L12" s="71">
        <v>1</v>
      </c>
      <c r="M12" s="59">
        <v>1</v>
      </c>
      <c r="N12" s="33">
        <v>0</v>
      </c>
      <c r="O12" s="29">
        <v>1.94999999999999</v>
      </c>
      <c r="P12" s="38">
        <v>2.3357142857142899</v>
      </c>
      <c r="Q12" s="36">
        <v>107.283548710944</v>
      </c>
      <c r="R12" s="36">
        <v>3.6417743554719801</v>
      </c>
      <c r="S12" s="37">
        <v>1</v>
      </c>
      <c r="T12" s="38">
        <v>1</v>
      </c>
      <c r="U12" s="29">
        <v>1.2000000000000099</v>
      </c>
      <c r="V12" s="38">
        <v>2.0000000000000102</v>
      </c>
      <c r="W12" s="39"/>
      <c r="X12" s="40">
        <v>119</v>
      </c>
      <c r="Y12" s="72">
        <v>128</v>
      </c>
      <c r="Z12" s="87">
        <v>42</v>
      </c>
      <c r="AA12" s="77">
        <v>8</v>
      </c>
      <c r="AB12" s="41" t="s">
        <v>101</v>
      </c>
      <c r="AC12" s="42" t="str">
        <f>"" &amp; IF(AND(S12&lt;=-1.5,NOT(ISBLANK(AQ12))),"Z","")</f>
        <v/>
      </c>
      <c r="AD12" s="43" t="str">
        <f>IF(AND(ISNUMBER(BD12),VALUE(BD12)&gt;=3,VALUE(T12)&gt;=-0.5),IF(AND(VALUE(Q12)&gt;=94,VALUE(Q12)&lt;444), IF(VALUE(P12)&gt;=2,"***","**"),"*"),"")</f>
        <v/>
      </c>
      <c r="AE12" s="44"/>
      <c r="AF12" s="45" t="s">
        <v>110</v>
      </c>
      <c r="AG12" s="46" t="str">
        <f>IF(OR(F12&lt;1401,F12&gt;=1600),IF(AND(OR(AB12="*",AB12="***",AB12="E*",AB12="E***"),P12&gt;=2,T12&gt;-2.1),IF(AND(ISNUMBER(BD12),VALUE(BD12)&gt;2),"**","*"),""),"")</f>
        <v>*</v>
      </c>
      <c r="AH12" s="30">
        <v>9</v>
      </c>
      <c r="AI12" s="47">
        <v>119</v>
      </c>
      <c r="AJ12" s="48" t="str">
        <f>IF(AND(S12&gt;=2,T12&gt;=0),IF(AND(ISNUMBER(BD12),VALUE(BD12)&gt;=3),IF(LEN(AQ12)&gt;0,"***","**"),"*"),"")</f>
        <v/>
      </c>
      <c r="AK12" s="42" t="str">
        <f>IF(AND(S12&gt;=3,AND(OR(AND(I12&lt;=7,I12-K12&gt;=3),AND(K12&lt;=7,K12-M12&gt;=3)),N12&lt;=4)),6,IF(S12&gt;=3,"3T",IF(AND(OR(AND(I12&lt;=7,I12-K12&gt;=3),AND(K12&lt;=7,K12-M12&gt;=3)),N12&lt;=4),"3P","")))</f>
        <v/>
      </c>
      <c r="AL12" s="46" t="str">
        <f>IF(OR(K12-M12&gt;=5,T12&gt;4.9,AND(K12-M12&gt;=1,T12&gt;5)),IF(P12&lt;-3,"***",IF(P12&lt;0,"**","*")),"")</f>
        <v/>
      </c>
      <c r="AM12" s="40">
        <v>119</v>
      </c>
      <c r="AN12" s="103" t="str">
        <f>CONCATENATE(IF(AND(OR(M12=1,M12=2,M12=3,M12=4),Q12&gt;=97.5),"G",IF(OR(AND(N12&lt;=3,M12&lt;8,T12&gt;-1.6,Q12&gt;=95,Q12&lt;300),AND(OR(M12=1,M12=2,M12=3),Q12&lt;97.5)),"GR","")),"*")</f>
        <v>G*</v>
      </c>
      <c r="AO12" s="29">
        <v>0</v>
      </c>
      <c r="AP12" s="28" t="s">
        <v>699</v>
      </c>
      <c r="AQ12" s="28" t="s">
        <v>33</v>
      </c>
      <c r="AR12" s="28"/>
      <c r="AS12" s="28"/>
      <c r="AT12" s="50" t="str">
        <f>IF(LEN(AN12)&gt;0,IF(AL12="**","$",IF(AL12="***",IF(LEN(AQ12)&gt;0,"$$$","$$"), "")), "")</f>
        <v/>
      </c>
      <c r="AU12" s="48" t="str">
        <f>CONCATENATE(IF(LEN(AN12)&gt;0,IF(AND(AD12="**",AB12="*"),IF(LEN(AQ12)&gt;0,"$$$","$$"),IF(AJ12="***","$$$",IF(AND(AJ12="**",AB12="*"),"$$",IF(AND(OR(AD12="**",AD12="***"),LEN(AQ12)&gt;0),"$$","")))),IF(AND(OR(AD12="**",AD12="***"),LEN(AQ12)&gt;0),"$$","")),IF(AND(T12&lt;2,AQ12="#"),"#",""))</f>
        <v>#</v>
      </c>
      <c r="AV12" s="48" t="str">
        <f>IF(LEN(AN12)&gt;0,IF(AG12="**","$$",IF(AG12="***","$$$",IF(AD12="***",IF(OR(AB12="***",LEN(AQ12)&gt;0),"$$$",""),""))),"")</f>
        <v/>
      </c>
      <c r="AW12" s="26" t="s">
        <v>78</v>
      </c>
      <c r="AX12" s="51">
        <v>1.3</v>
      </c>
      <c r="AY12" s="79">
        <v>1130</v>
      </c>
      <c r="AZ12" s="24" t="s">
        <v>59</v>
      </c>
      <c r="BA12" s="29">
        <v>98</v>
      </c>
      <c r="BB12" s="134">
        <v>103.50733333333299</v>
      </c>
      <c r="BC12" s="54" t="s">
        <v>1646</v>
      </c>
      <c r="BD12" s="29">
        <v>2</v>
      </c>
      <c r="BE12" s="55"/>
      <c r="BF12" s="55"/>
      <c r="BG12" s="55"/>
      <c r="BH12" s="55"/>
      <c r="BI12" s="190" t="s">
        <v>1647</v>
      </c>
      <c r="BJ12" s="68" t="s">
        <v>751</v>
      </c>
      <c r="BK12" s="68" t="s">
        <v>1648</v>
      </c>
      <c r="BL12" s="68" t="s">
        <v>734</v>
      </c>
      <c r="BM12" s="69" t="s">
        <v>753</v>
      </c>
      <c r="BN12" s="68"/>
      <c r="BO12" s="17"/>
      <c r="BP12" s="29">
        <v>128</v>
      </c>
      <c r="BQ12" s="29">
        <v>0</v>
      </c>
      <c r="BR12" s="56">
        <v>99.6</v>
      </c>
      <c r="BS12" s="76" t="s">
        <v>88</v>
      </c>
      <c r="BT12" s="26"/>
      <c r="BU12" s="26"/>
      <c r="BV12" s="26"/>
      <c r="BW12" s="26"/>
      <c r="BX12" s="17"/>
      <c r="BY12" s="17"/>
      <c r="BZ12" s="49" t="str">
        <f>IF(AND(S12&gt;=3,AND(OR(AND(I12&lt;=7,I12-K12&gt;=3),AND(K12&lt;=7,K12-M12&gt;=3)),N12&lt;=4)),6,IF(S12&gt;=3,"3T",IF(AND(OR(AND(I12&lt;=7,I12-K12&gt;=3),AND(K12&lt;=7,K12-M12&gt;=3)),N12&lt;=4),"3P","")))</f>
        <v/>
      </c>
    </row>
    <row r="13" spans="1:78" ht="46.5" x14ac:dyDescent="0.25">
      <c r="A13" s="26" t="s">
        <v>1633</v>
      </c>
      <c r="B13" s="26" t="s">
        <v>483</v>
      </c>
      <c r="C13" s="27" t="s">
        <v>862</v>
      </c>
      <c r="D13" s="28"/>
      <c r="E13" s="28"/>
      <c r="F13" s="29">
        <v>1200</v>
      </c>
      <c r="G13" s="30">
        <v>10</v>
      </c>
      <c r="H13" s="31" t="s">
        <v>6</v>
      </c>
      <c r="I13" s="70">
        <v>3</v>
      </c>
      <c r="J13" s="71">
        <v>2</v>
      </c>
      <c r="K13" s="70">
        <v>3</v>
      </c>
      <c r="L13" s="71">
        <v>1</v>
      </c>
      <c r="M13" s="59">
        <v>1</v>
      </c>
      <c r="N13" s="33">
        <v>0</v>
      </c>
      <c r="O13" s="29">
        <v>2.6499999999999901</v>
      </c>
      <c r="P13" s="38">
        <v>2.7187499999999898</v>
      </c>
      <c r="Q13" s="36">
        <v>107.48602542307999</v>
      </c>
      <c r="R13" s="36">
        <v>3.7430127115398899</v>
      </c>
      <c r="S13" s="37">
        <v>0</v>
      </c>
      <c r="T13" s="38">
        <v>1.25</v>
      </c>
      <c r="U13" s="29">
        <v>1.30000000000001</v>
      </c>
      <c r="V13" s="38">
        <v>2.2999999999999998</v>
      </c>
      <c r="W13" s="39"/>
      <c r="X13" s="40">
        <v>127</v>
      </c>
      <c r="Y13" s="72">
        <v>123</v>
      </c>
      <c r="Z13" s="29">
        <v>28</v>
      </c>
      <c r="AA13" s="77">
        <v>8</v>
      </c>
      <c r="AB13" s="41" t="s">
        <v>101</v>
      </c>
      <c r="AC13" s="42" t="str">
        <f>"" &amp; IF(AND(S13&lt;=-1.5,NOT(ISBLANK(AQ13))),"Z","")</f>
        <v/>
      </c>
      <c r="AD13" s="43" t="str">
        <f>IF(AND(ISNUMBER(BD13),VALUE(BD13)&gt;=3,VALUE(T13)&gt;=-0.5),IF(AND(VALUE(Q13)&gt;=94,VALUE(Q13)&lt;444), IF(VALUE(P13)&gt;=2,"***","**"),"*"),"")</f>
        <v/>
      </c>
      <c r="AE13" s="48" t="str">
        <f>IF(AND(BD13&gt;2,OR(ISNUMBER(SEARCH("P",AA13)),ISNUMBER(SEARCH("EP",AA13)),ISNUMBER(SEARCH("E",AA13)))),"WP@",IF(BD13&gt;2,"W@",IF(OR(ISNUMBER(SEARCH("P",AA13)),ISNUMBER(SEARCH("EP",AA13)),ISNUMBER(SEARCH("E",AA13))),"P@","@")))</f>
        <v>@</v>
      </c>
      <c r="AF13" s="45" t="s">
        <v>93</v>
      </c>
      <c r="AG13" s="46" t="str">
        <f>IF(OR(F13&lt;1401,F13&gt;=1600),IF(AND(OR(AB13="*",AB13="***",AB13="E*",AB13="E***"),P13&gt;=2,T13&gt;-2.1),IF(AND(ISNUMBER(BD13),VALUE(BD13)&gt;2),"**","*"),""),"")</f>
        <v>*</v>
      </c>
      <c r="AH13" s="30">
        <v>10</v>
      </c>
      <c r="AI13" s="47">
        <v>127</v>
      </c>
      <c r="AJ13" s="48" t="str">
        <f>IF(AND(S13&gt;=2,T13&gt;=0),IF(AND(ISNUMBER(BD13),VALUE(BD13)&gt;=3),IF(LEN(AQ13)&gt;0,"***","**"),"*"),"")</f>
        <v/>
      </c>
      <c r="AK13" s="42" t="str">
        <f>IF(AND(S13&gt;=3,AND(OR(AND(I13&lt;=7,I13-K13&gt;=3),AND(K13&lt;=7,K13-M13&gt;=3)),N13&lt;=4)),6,IF(S13&gt;=3,"3T",IF(AND(OR(AND(I13&lt;=7,I13-K13&gt;=3),AND(K13&lt;=7,K13-M13&gt;=3)),N13&lt;=4),"3P","")))</f>
        <v/>
      </c>
      <c r="AL13" s="46" t="str">
        <f>IF(OR(K13-M13&gt;=5,T13&gt;4.9,AND(K13-M13&gt;=1,T13&gt;5)),IF(P13&lt;-3,"***",IF(P13&lt;0,"**","*")),"")</f>
        <v/>
      </c>
      <c r="AM13" s="40">
        <v>127</v>
      </c>
      <c r="AN13" s="103" t="str">
        <f>CONCATENATE(IF(AND(OR(M13=1,M13=2,M13=3,M13=4),Q13&gt;=97.5),"G",IF(OR(AND(N13&lt;=3,M13&lt;8,T13&gt;-1.6,Q13&gt;=95,Q13&lt;300),AND(OR(M13=1,M13=2,M13=3),Q13&lt;97.5)),"GR","")),"*")</f>
        <v>G*</v>
      </c>
      <c r="AO13" s="29">
        <v>0</v>
      </c>
      <c r="AP13" s="28" t="s">
        <v>32</v>
      </c>
      <c r="AQ13" s="28" t="s">
        <v>33</v>
      </c>
      <c r="AR13" s="28"/>
      <c r="AS13" s="28"/>
      <c r="AT13" s="50" t="str">
        <f>IF(LEN(AN13)&gt;0,IF(AL13="**","$",IF(AL13="***",IF(LEN(AQ13)&gt;0,"$$$","$$"), "")), "")</f>
        <v/>
      </c>
      <c r="AU13" s="48" t="str">
        <f>CONCATENATE(IF(LEN(AN13)&gt;0,IF(AND(AD13="**",AB13="*"),IF(LEN(AQ13)&gt;0,"$$$","$$"),IF(AJ13="***","$$$",IF(AND(AJ13="**",AB13="*"),"$$",IF(AND(OR(AD13="**",AD13="***"),LEN(AQ13)&gt;0),"$$","")))),IF(AND(OR(AD13="**",AD13="***"),LEN(AQ13)&gt;0),"$$","")),IF(AND(T13&lt;2,AQ13="#"),"#",""))</f>
        <v>#</v>
      </c>
      <c r="AV13" s="48" t="str">
        <f>IF(LEN(AN13)&gt;0,IF(AG13="**","$$",IF(AG13="***","$$$",IF(AD13="***",IF(OR(AB13="***",LEN(AQ13)&gt;0),"$$$",""),""))),"")</f>
        <v/>
      </c>
      <c r="AW13" s="26" t="s">
        <v>6</v>
      </c>
      <c r="AX13" s="51">
        <v>1.1000000000000001</v>
      </c>
      <c r="AY13" s="52">
        <v>1120</v>
      </c>
      <c r="AZ13" s="24" t="s">
        <v>59</v>
      </c>
      <c r="BA13" s="29">
        <v>98</v>
      </c>
      <c r="BB13" s="134">
        <v>101.374</v>
      </c>
      <c r="BC13" s="54" t="s">
        <v>1649</v>
      </c>
      <c r="BD13" s="29">
        <v>2</v>
      </c>
      <c r="BE13" s="100">
        <v>29.411764705882401</v>
      </c>
      <c r="BF13" s="101">
        <v>58.823529411764703</v>
      </c>
      <c r="BG13" s="102">
        <v>17</v>
      </c>
      <c r="BH13" s="102">
        <v>17</v>
      </c>
      <c r="BI13" s="190" t="s">
        <v>1650</v>
      </c>
      <c r="BJ13" s="69" t="s">
        <v>747</v>
      </c>
      <c r="BK13" s="68" t="s">
        <v>751</v>
      </c>
      <c r="BL13" s="68" t="s">
        <v>734</v>
      </c>
      <c r="BM13" s="68" t="s">
        <v>752</v>
      </c>
      <c r="BN13" s="68"/>
      <c r="BO13" s="17"/>
      <c r="BP13" s="29">
        <v>123</v>
      </c>
      <c r="BQ13" s="29">
        <v>0</v>
      </c>
      <c r="BR13" s="56">
        <v>100.7</v>
      </c>
      <c r="BS13" s="76" t="s">
        <v>108</v>
      </c>
      <c r="BT13" s="26"/>
      <c r="BU13" s="26"/>
      <c r="BV13" s="49" t="str">
        <f>IF(AND(BD13&gt;2,OR(ISNUMBER(SEARCH("P",AA13)),ISNUMBER(SEARCH("EP",AA13)),ISNUMBER(SEARCH("E",AA13)))),"WP@",IF(BD13&gt;2,"W@",IF(OR(ISNUMBER(SEARCH("P",AA13)),ISNUMBER(SEARCH("EP",AA13)),ISNUMBER(SEARCH("E",AA13))),"P@","@")))</f>
        <v>@</v>
      </c>
      <c r="BW13" s="26"/>
      <c r="BX13" s="17"/>
      <c r="BY13" s="17"/>
      <c r="BZ13" s="49" t="str">
        <f>IF(AND(S13&gt;=3,AND(OR(AND(I13&lt;=7,I13-K13&gt;=3),AND(K13&lt;=7,K13-M13&gt;=3)),N13&lt;=4)),6,IF(S13&gt;=3,"3T",IF(AND(OR(AND(I13&lt;=7,I13-K13&gt;=3),AND(K13&lt;=7,K13-M13&gt;=3)),N13&lt;=4),"3P","")))</f>
        <v/>
      </c>
    </row>
    <row r="14" spans="1:78" ht="46.5" x14ac:dyDescent="0.25">
      <c r="A14" s="26" t="s">
        <v>1633</v>
      </c>
      <c r="B14" s="26" t="s">
        <v>377</v>
      </c>
      <c r="C14" s="27" t="s">
        <v>156</v>
      </c>
      <c r="D14" s="28"/>
      <c r="E14" s="28"/>
      <c r="F14" s="29">
        <v>1200</v>
      </c>
      <c r="G14" s="30">
        <v>11</v>
      </c>
      <c r="H14" s="31" t="s">
        <v>6</v>
      </c>
      <c r="I14" s="59">
        <v>3</v>
      </c>
      <c r="J14" s="33">
        <v>0</v>
      </c>
      <c r="K14" s="59">
        <v>2</v>
      </c>
      <c r="L14" s="33">
        <v>0</v>
      </c>
      <c r="M14" s="59">
        <v>1</v>
      </c>
      <c r="N14" s="33">
        <v>0</v>
      </c>
      <c r="O14" s="29">
        <v>1.35</v>
      </c>
      <c r="P14" s="29">
        <v>0.26666666666667299</v>
      </c>
      <c r="Q14" s="35">
        <v>99.960052200626095</v>
      </c>
      <c r="R14" s="35">
        <v>-1.99738996869314E-2</v>
      </c>
      <c r="S14" s="37">
        <v>0</v>
      </c>
      <c r="T14" s="38">
        <v>0.5</v>
      </c>
      <c r="U14" s="29">
        <v>0.50000000000000699</v>
      </c>
      <c r="V14" s="29">
        <v>0.89999999999999902</v>
      </c>
      <c r="W14" s="39"/>
      <c r="X14" s="40">
        <v>128</v>
      </c>
      <c r="Y14" s="72">
        <v>126</v>
      </c>
      <c r="Z14" s="29">
        <v>21</v>
      </c>
      <c r="AA14" s="85" t="s">
        <v>252</v>
      </c>
      <c r="AB14" s="41" t="s">
        <v>101</v>
      </c>
      <c r="AC14" s="42" t="str">
        <f>"" &amp; IF(AND(S14&lt;=-1.5,NOT(ISBLANK(AQ14))),"Z","")</f>
        <v/>
      </c>
      <c r="AD14" s="43" t="str">
        <f>IF(AND(ISNUMBER(BD14),VALUE(BD14)&gt;=3,VALUE(T14)&gt;=-0.5),IF(AND(VALUE(Q14)&gt;=94,VALUE(Q14)&lt;444), IF(VALUE(P14)&gt;=2,"***","**"),"*"),"")</f>
        <v/>
      </c>
      <c r="AE14" s="44"/>
      <c r="AF14" s="45"/>
      <c r="AG14" s="46" t="str">
        <f>IF(OR(F14&lt;1401,F14&gt;=1600),IF(AND(OR(AB14="*",AB14="***",AB14="E*",AB14="E***"),P14&gt;=2,T14&gt;-2.1),IF(AND(ISNUMBER(BD14),VALUE(BD14)&gt;2),"**","*"),""),"")</f>
        <v/>
      </c>
      <c r="AH14" s="30">
        <v>11</v>
      </c>
      <c r="AI14" s="47">
        <v>128</v>
      </c>
      <c r="AJ14" s="48" t="str">
        <f>IF(AND(S14&gt;=2,T14&gt;=0),IF(AND(ISNUMBER(BD14),VALUE(BD14)&gt;=3),IF(LEN(AQ14)&gt;0,"***","**"),"*"),"")</f>
        <v/>
      </c>
      <c r="AK14" s="42" t="str">
        <f>IF(AND(S14&gt;=3,AND(OR(AND(I14&lt;=7,I14-K14&gt;=3),AND(K14&lt;=7,K14-M14&gt;=3)),N14&lt;=4)),6,IF(S14&gt;=3,"3T",IF(AND(OR(AND(I14&lt;=7,I14-K14&gt;=3),AND(K14&lt;=7,K14-M14&gt;=3)),N14&lt;=4),"3P","")))</f>
        <v/>
      </c>
      <c r="AL14" s="46" t="str">
        <f>IF(OR(K14-M14&gt;=5,T14&gt;4.9,AND(K14-M14&gt;=1,T14&gt;5)),IF(P14&lt;-3,"***",IF(P14&lt;0,"**","*")),"")</f>
        <v/>
      </c>
      <c r="AM14" s="40">
        <v>128</v>
      </c>
      <c r="AN14" s="81" t="str">
        <f>IF(AND(OR(M14=1,M14=2,M14=3,M14=4),Q14&gt;=97.5),"G",IF(OR(AND(N14&lt;=3,M14&lt;8,T14&gt;-1.6,Q14&gt;=95,Q14&lt;300),AND(OR(M14=1,M14=2,M14=3),Q14&lt;97.5)),"GR",""))</f>
        <v>G</v>
      </c>
      <c r="AO14" s="29">
        <v>0</v>
      </c>
      <c r="AP14" s="28"/>
      <c r="AQ14" s="28"/>
      <c r="AR14" s="28"/>
      <c r="AS14" s="28"/>
      <c r="AT14" s="50" t="str">
        <f>IF(LEN(AN14)&gt;0,IF(AL14="**","$",IF(AL14="***",IF(LEN(AQ14)&gt;0,"$$$","$$"), "")), "")</f>
        <v/>
      </c>
      <c r="AU14" s="48" t="str">
        <f>CONCATENATE(IF(LEN(AN14)&gt;0,IF(AND(AD14="**",AB14="*"),IF(LEN(AQ14)&gt;0,"$$$","$$"),IF(AJ14="***","$$$",IF(AND(AJ14="**",AB14="*"),"$$",IF(AND(OR(AD14="**",AD14="***"),LEN(AQ14)&gt;0),"$$","")))),IF(AND(OR(AD14="**",AD14="***"),LEN(AQ14)&gt;0),"$$","")),IF(AND(T14&lt;2,AQ14="#"),"#",""))</f>
        <v/>
      </c>
      <c r="AV14" s="48" t="str">
        <f>IF(LEN(AN14)&gt;0,IF(AG14="**","$$",IF(AG14="***","$$$",IF(AD14="***",IF(OR(AB14="***",LEN(AQ14)&gt;0),"$$$",""),""))),"")</f>
        <v/>
      </c>
      <c r="AW14" s="26" t="s">
        <v>6</v>
      </c>
      <c r="AX14" s="51">
        <v>1.1000000000000001</v>
      </c>
      <c r="AY14" s="52">
        <v>1138</v>
      </c>
      <c r="AZ14" s="24" t="s">
        <v>59</v>
      </c>
      <c r="BA14" s="29">
        <v>91.960052200626095</v>
      </c>
      <c r="BB14" s="53">
        <v>93.020352200626107</v>
      </c>
      <c r="BC14" s="54" t="s">
        <v>1651</v>
      </c>
      <c r="BD14" s="29">
        <v>2</v>
      </c>
      <c r="BE14" s="55"/>
      <c r="BF14" s="55"/>
      <c r="BG14" s="55"/>
      <c r="BH14" s="55"/>
      <c r="BI14" s="190" t="s">
        <v>1652</v>
      </c>
      <c r="BJ14" s="68" t="s">
        <v>751</v>
      </c>
      <c r="BK14" s="68" t="s">
        <v>1653</v>
      </c>
      <c r="BL14" s="68" t="s">
        <v>1648</v>
      </c>
      <c r="BM14" s="69" t="s">
        <v>747</v>
      </c>
      <c r="BN14" s="68"/>
      <c r="BO14" s="17"/>
      <c r="BP14" s="29">
        <v>126</v>
      </c>
      <c r="BQ14" s="29">
        <v>0</v>
      </c>
      <c r="BR14" s="56">
        <v>100.2</v>
      </c>
      <c r="BS14" s="57" t="s">
        <v>75</v>
      </c>
      <c r="BT14" s="26"/>
      <c r="BU14" s="26"/>
      <c r="BV14" s="26"/>
      <c r="BW14" s="26"/>
      <c r="BX14" s="17"/>
      <c r="BY14" s="17"/>
      <c r="BZ14" s="49" t="str">
        <f>IF(AND(S14&gt;=3,AND(OR(AND(I14&lt;=7,I14-K14&gt;=3),AND(K14&lt;=7,K14-M14&gt;=3)),N14&lt;=4)),6,IF(S14&gt;=3,"3T",IF(AND(OR(AND(I14&lt;=7,I14-K14&gt;=3),AND(K14&lt;=7,K14-M14&gt;=3)),N14&lt;=4),"3P","")))</f>
        <v/>
      </c>
    </row>
    <row r="15" spans="1:78" ht="18" customHeight="1" x14ac:dyDescent="0.25">
      <c r="A15" s="162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5"/>
      <c r="BI15" s="155"/>
      <c r="BJ15" s="155"/>
      <c r="BK15" s="155"/>
      <c r="BL15" s="155"/>
      <c r="BM15" s="155"/>
      <c r="BN15" s="155"/>
      <c r="BO15" s="155"/>
      <c r="BP15" s="155"/>
      <c r="BQ15" s="155"/>
      <c r="BR15" s="155"/>
      <c r="BS15" s="155"/>
      <c r="BT15" s="155"/>
      <c r="BU15" s="155"/>
      <c r="BV15" s="155"/>
      <c r="BW15" s="155"/>
      <c r="BX15" s="155"/>
      <c r="BY15" s="17"/>
      <c r="BZ15" s="49"/>
    </row>
    <row r="16" spans="1:78" ht="46.5" x14ac:dyDescent="0.25">
      <c r="A16" s="26" t="s">
        <v>1633</v>
      </c>
      <c r="B16" s="26" t="s">
        <v>191</v>
      </c>
      <c r="C16" s="27" t="s">
        <v>156</v>
      </c>
      <c r="D16" s="28"/>
      <c r="E16" s="28"/>
      <c r="F16" s="29">
        <v>1200</v>
      </c>
      <c r="G16" s="30">
        <v>8</v>
      </c>
      <c r="H16" s="31" t="s">
        <v>6</v>
      </c>
      <c r="I16" s="59">
        <v>1</v>
      </c>
      <c r="J16" s="33">
        <v>0</v>
      </c>
      <c r="K16" s="70">
        <v>1</v>
      </c>
      <c r="L16" s="71">
        <v>0</v>
      </c>
      <c r="M16" s="59">
        <v>1</v>
      </c>
      <c r="N16" s="33">
        <v>0</v>
      </c>
      <c r="O16" s="29">
        <v>1.74999999999999</v>
      </c>
      <c r="P16" s="38">
        <v>4.3437499999999796</v>
      </c>
      <c r="Q16" s="36">
        <v>114.62887127586001</v>
      </c>
      <c r="R16" s="36">
        <v>7.3144356379297903</v>
      </c>
      <c r="S16" s="37">
        <v>0</v>
      </c>
      <c r="T16" s="38">
        <v>0</v>
      </c>
      <c r="U16" s="29">
        <v>1.2000000000000099</v>
      </c>
      <c r="V16" s="38">
        <v>1.2000000000000099</v>
      </c>
      <c r="W16" s="39"/>
      <c r="X16" s="40">
        <v>128</v>
      </c>
      <c r="Y16" s="72">
        <v>126</v>
      </c>
      <c r="Z16" s="87">
        <v>42</v>
      </c>
      <c r="AA16" s="77">
        <v>8</v>
      </c>
      <c r="AB16" s="41" t="s">
        <v>92</v>
      </c>
      <c r="AC16" s="42" t="str">
        <f>"i" &amp; IF(AND(S16&lt;=-1.5,NOT(ISBLANK(AQ16))),"Z","")</f>
        <v>i</v>
      </c>
      <c r="AD16" s="43" t="str">
        <f>IF(AND(ISNUMBER(BD16),VALUE(BD16)&gt;=3,VALUE(T16)&gt;=-0.5),IF(AND(VALUE(Q16)&gt;=94,VALUE(Q16)&lt;444), IF(VALUE(P16)&gt;=2,"***","**"),"*"),"")</f>
        <v/>
      </c>
      <c r="AE16" s="44"/>
      <c r="AF16" s="45" t="s">
        <v>110</v>
      </c>
      <c r="AG16" s="46" t="str">
        <f>IF(OR(F16&lt;1401,F16&gt;=1600),IF(AND(OR(AB16="*",AB16="***",AB16="E*",AB16="E***"),P16&gt;=2,T16&gt;-2.1),IF(AND(ISNUMBER(BD16),VALUE(BD16)&gt;2),"**","*"),""),"")</f>
        <v>*</v>
      </c>
      <c r="AH16" s="30">
        <v>8</v>
      </c>
      <c r="AI16" s="47">
        <v>128</v>
      </c>
      <c r="AJ16" s="48" t="str">
        <f>IF(AND(S16&gt;=2,T16&gt;=0),IF(AND(ISNUMBER(BD16),VALUE(BD16)&gt;=3),IF(LEN(AQ16)&gt;0,"***","**"),"*"),"")</f>
        <v/>
      </c>
      <c r="AK16" s="42" t="str">
        <f>IF(AND(S16&gt;=3,AND(OR(AND(I16&lt;=7,I16-K16&gt;=3),AND(K16&lt;=7,K16-M16&gt;=3)),N16&lt;=4)),6,IF(S16&gt;=3,"3T",IF(AND(OR(AND(I16&lt;=7,I16-K16&gt;=3),AND(K16&lt;=7,K16-M16&gt;=3)),N16&lt;=4),"3P","")))</f>
        <v/>
      </c>
      <c r="AL16" s="46" t="str">
        <f>IF(OR(K16-M16&gt;=5,T16&gt;4.9,AND(K16-M16&gt;=1,T16&gt;5)),IF(P16&lt;-3,"***",IF(P16&lt;0,"**","*")),"")</f>
        <v/>
      </c>
      <c r="AM16" s="40">
        <v>128</v>
      </c>
      <c r="AN16" s="103" t="str">
        <f>CONCATENATE(IF(AND(OR(M16=1,M16=2,M16=3,M16=4),Q16&gt;=97.5),"G",IF(OR(AND(N16&lt;=3,M16&lt;8,T16&gt;-1.6,Q16&gt;=95,Q16&lt;300),AND(OR(M16=1,M16=2,M16=3),Q16&lt;97.5)),"GR","")),"*")</f>
        <v>G*</v>
      </c>
      <c r="AO16" s="29">
        <v>0</v>
      </c>
      <c r="AP16" s="28" t="s">
        <v>699</v>
      </c>
      <c r="AQ16" s="28" t="s">
        <v>33</v>
      </c>
      <c r="AR16" s="28"/>
      <c r="AS16" s="28"/>
      <c r="AT16" s="50" t="str">
        <f>IF(LEN(AN16)&gt;0,IF(AL16="**","$",IF(AL16="***",IF(LEN(AQ16)&gt;0,"$$$","$$"), "")), "")</f>
        <v/>
      </c>
      <c r="AU16" s="48" t="str">
        <f>CONCATENATE(IF(LEN(AN16)&gt;0,IF(AND(AD16="**",AB16="*"),IF(LEN(AQ16)&gt;0,"$$$","$$"),IF(AJ16="***","$$$",IF(AND(AJ16="**",AB16="*"),"$$",IF(AND(OR(AD16="**",AD16="***"),LEN(AQ16)&gt;0),"$$","")))),IF(AND(OR(AD16="**",AD16="***"),LEN(AQ16)&gt;0),"$$","")),IF(AND(T16&lt;2,AQ16="#"),"#",""))</f>
        <v>#</v>
      </c>
      <c r="AV16" s="48" t="str">
        <f>IF(LEN(AN16)&gt;0,IF(AG16="**","$$",IF(AG16="***","$$$",IF(AD16="***",IF(OR(AB16="***",LEN(AQ16)&gt;0),"$$$",""),""))),"")</f>
        <v/>
      </c>
      <c r="AW16" s="26" t="s">
        <v>6</v>
      </c>
      <c r="AX16" s="51">
        <v>1.1000000000000001</v>
      </c>
      <c r="AY16" s="52">
        <v>1137</v>
      </c>
      <c r="AZ16" s="24" t="s">
        <v>59</v>
      </c>
      <c r="BA16" s="29">
        <v>82</v>
      </c>
      <c r="BB16" s="134">
        <v>89.03</v>
      </c>
      <c r="BC16" s="54" t="s">
        <v>1654</v>
      </c>
      <c r="BD16" s="29">
        <v>1</v>
      </c>
      <c r="BE16" s="100">
        <v>50</v>
      </c>
      <c r="BF16" s="101">
        <v>76.923076923076906</v>
      </c>
      <c r="BG16" s="102">
        <v>8</v>
      </c>
      <c r="BH16" s="102">
        <v>13</v>
      </c>
      <c r="BI16" s="190" t="s">
        <v>1655</v>
      </c>
      <c r="BJ16" s="68" t="s">
        <v>751</v>
      </c>
      <c r="BK16" s="68" t="s">
        <v>747</v>
      </c>
      <c r="BL16" s="68" t="s">
        <v>752</v>
      </c>
      <c r="BM16" s="69" t="s">
        <v>753</v>
      </c>
      <c r="BN16" s="68"/>
      <c r="BO16" s="17"/>
      <c r="BP16" s="29">
        <v>126</v>
      </c>
      <c r="BQ16" s="29">
        <v>0</v>
      </c>
      <c r="BR16" s="56">
        <v>101</v>
      </c>
      <c r="BS16" s="76" t="s">
        <v>432</v>
      </c>
      <c r="BT16" s="26"/>
      <c r="BU16" s="26"/>
      <c r="BV16" s="26"/>
      <c r="BW16" s="26"/>
      <c r="BX16" s="17"/>
      <c r="BY16" s="17"/>
      <c r="BZ16" s="49" t="str">
        <f>IF(AND(S16&gt;=3,AND(OR(AND(I16&lt;=7,I16-K16&gt;=3),AND(K16&lt;=7,K16-M16&gt;=3)),N16&lt;=4)),6,IF(S16&gt;=3,"3T",IF(AND(OR(AND(I16&lt;=7,I16-K16&gt;=3),AND(K16&lt;=7,K16-M16&gt;=3)),N16&lt;=4),"3P","")))</f>
        <v/>
      </c>
    </row>
    <row r="17" spans="1:78" ht="15.95" customHeight="1" x14ac:dyDescent="0.25">
      <c r="A17" s="162"/>
      <c r="B17" s="155"/>
      <c r="C17" s="155"/>
      <c r="D17" s="155"/>
      <c r="E17" s="155"/>
      <c r="F17" s="155"/>
      <c r="G17" s="155"/>
      <c r="H17" s="155"/>
      <c r="I17" s="155"/>
      <c r="J17" s="155"/>
      <c r="K17" s="155"/>
      <c r="L17" s="155"/>
      <c r="M17" s="155"/>
      <c r="N17" s="155"/>
      <c r="O17" s="155"/>
      <c r="P17" s="155"/>
      <c r="Q17" s="155"/>
      <c r="R17" s="155"/>
      <c r="S17" s="155"/>
      <c r="T17" s="155"/>
      <c r="U17" s="155"/>
      <c r="V17" s="155"/>
      <c r="W17" s="155"/>
      <c r="X17" s="155"/>
      <c r="Y17" s="155"/>
      <c r="Z17" s="155"/>
      <c r="AA17" s="155"/>
      <c r="AB17" s="155"/>
      <c r="AC17" s="155"/>
      <c r="AD17" s="155"/>
      <c r="AE17" s="155"/>
      <c r="AF17" s="155"/>
      <c r="AG17" s="155"/>
      <c r="AH17" s="155"/>
      <c r="AI17" s="155"/>
      <c r="AJ17" s="155"/>
      <c r="AK17" s="155"/>
      <c r="AL17" s="155"/>
      <c r="AM17" s="155"/>
      <c r="AN17" s="155"/>
      <c r="AO17" s="155"/>
      <c r="AP17" s="155"/>
      <c r="AQ17" s="155"/>
      <c r="AR17" s="155"/>
      <c r="AS17" s="155"/>
      <c r="AT17" s="155"/>
      <c r="AU17" s="155"/>
      <c r="AV17" s="155"/>
      <c r="AW17" s="155"/>
      <c r="AX17" s="155"/>
      <c r="AY17" s="155"/>
      <c r="AZ17" s="155"/>
      <c r="BA17" s="155"/>
      <c r="BB17" s="155"/>
      <c r="BC17" s="155"/>
      <c r="BD17" s="155"/>
      <c r="BE17" s="155"/>
      <c r="BF17" s="155"/>
      <c r="BG17" s="155"/>
      <c r="BH17" s="155"/>
      <c r="BI17" s="155"/>
      <c r="BJ17" s="155"/>
      <c r="BK17" s="155"/>
      <c r="BL17" s="155"/>
      <c r="BM17" s="155"/>
      <c r="BN17" s="155"/>
      <c r="BO17" s="155"/>
      <c r="BP17" s="155"/>
      <c r="BQ17" s="155"/>
      <c r="BR17" s="155"/>
      <c r="BS17" s="155"/>
      <c r="BT17" s="155"/>
      <c r="BU17" s="155"/>
      <c r="BV17" s="155"/>
      <c r="BW17" s="155"/>
      <c r="BX17" s="155"/>
      <c r="BY17" s="17"/>
      <c r="BZ17" s="49"/>
    </row>
    <row r="18" spans="1:78" ht="18.75" customHeight="1" x14ac:dyDescent="0.25">
      <c r="A18" s="17"/>
      <c r="B18" s="164" t="s">
        <v>58</v>
      </c>
      <c r="C18" s="164"/>
      <c r="D18" s="17"/>
      <c r="E18" s="17"/>
      <c r="F18" s="17"/>
      <c r="G18" s="17"/>
      <c r="H18" s="17"/>
      <c r="I18" s="89" t="s">
        <v>150</v>
      </c>
      <c r="J18" s="17"/>
      <c r="K18" s="17"/>
      <c r="L18" s="17"/>
      <c r="M18" s="17"/>
      <c r="N18" s="17"/>
      <c r="O18" s="17"/>
      <c r="P18" s="17"/>
      <c r="Q18" s="165" t="s">
        <v>289</v>
      </c>
      <c r="R18" s="165"/>
      <c r="S18" s="17"/>
      <c r="T18" s="90" t="s">
        <v>338</v>
      </c>
      <c r="U18" s="17"/>
      <c r="V18" s="17"/>
      <c r="W18" s="17"/>
      <c r="X18" s="91">
        <v>132</v>
      </c>
      <c r="Y18" s="113" t="s">
        <v>478</v>
      </c>
      <c r="Z18" s="93">
        <v>35</v>
      </c>
      <c r="AA18" s="94">
        <v>1</v>
      </c>
      <c r="AB18" s="17"/>
      <c r="AC18" s="17"/>
      <c r="AD18" s="17"/>
      <c r="AE18" s="17"/>
      <c r="AF18" s="17"/>
      <c r="AG18" s="17"/>
      <c r="AH18" s="17"/>
      <c r="AI18" s="91">
        <v>132</v>
      </c>
      <c r="AJ18" s="17"/>
      <c r="AK18" s="17"/>
      <c r="AL18" s="17"/>
      <c r="AM18" s="91">
        <v>132</v>
      </c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4">
        <v>3.9</v>
      </c>
      <c r="AY18" s="95">
        <v>1131</v>
      </c>
      <c r="AZ18" s="17"/>
      <c r="BA18" s="17"/>
      <c r="BB18" s="17"/>
      <c r="BC18" s="17"/>
      <c r="BD18" s="17"/>
      <c r="BE18" s="17"/>
      <c r="BF18" s="17"/>
      <c r="BG18" s="17"/>
      <c r="BH18" s="17"/>
      <c r="BI18" s="187"/>
      <c r="BJ18" s="17"/>
      <c r="BK18" s="17"/>
      <c r="BL18" s="17"/>
      <c r="BM18" s="17"/>
      <c r="BN18" s="17"/>
      <c r="BO18" s="17"/>
      <c r="BP18" s="113" t="s">
        <v>478</v>
      </c>
      <c r="BQ18" s="17"/>
      <c r="BR18" s="17"/>
      <c r="BS18" s="17"/>
      <c r="BT18" s="17"/>
      <c r="BU18" s="17"/>
      <c r="BV18" s="17"/>
      <c r="BW18" s="17"/>
      <c r="BX18" s="29">
        <v>0</v>
      </c>
      <c r="BY18" s="26" t="s">
        <v>149</v>
      </c>
      <c r="BZ18" s="17"/>
    </row>
    <row r="19" spans="1:78" x14ac:dyDescent="0.25">
      <c r="A19" s="17"/>
      <c r="B19" s="164"/>
      <c r="C19" s="164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68" t="s">
        <v>1656</v>
      </c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  <c r="AK19" s="168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67"/>
      <c r="AY19" s="105" t="s">
        <v>202</v>
      </c>
      <c r="AZ19" s="17"/>
      <c r="BA19" s="17"/>
      <c r="BB19" s="17"/>
      <c r="BC19" s="17"/>
      <c r="BD19" s="17"/>
      <c r="BE19" s="17"/>
      <c r="BF19" s="17"/>
      <c r="BG19" s="17"/>
      <c r="BH19" s="17"/>
      <c r="BI19" s="18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</row>
    <row r="20" spans="1:78" ht="30" customHeight="1" x14ac:dyDescent="0.25">
      <c r="A20" s="152" t="s">
        <v>1657</v>
      </c>
      <c r="B20" s="153"/>
      <c r="C20" s="153"/>
      <c r="D20" s="153"/>
      <c r="E20" s="153"/>
      <c r="F20" s="153"/>
      <c r="G20" s="153"/>
      <c r="H20" s="153"/>
      <c r="I20" s="153"/>
      <c r="J20" s="153"/>
      <c r="K20" s="153"/>
      <c r="L20" s="153"/>
      <c r="M20" s="153"/>
      <c r="N20" s="153"/>
      <c r="O20" s="153"/>
      <c r="P20" s="153"/>
      <c r="Q20" s="153"/>
      <c r="R20" s="153"/>
      <c r="S20" s="153"/>
      <c r="T20" s="153"/>
      <c r="U20" s="153"/>
      <c r="V20" s="153"/>
      <c r="W20" s="153"/>
      <c r="X20" s="153"/>
      <c r="Y20" s="153"/>
      <c r="Z20" s="153"/>
      <c r="AA20" s="153"/>
      <c r="AB20" s="153"/>
      <c r="AC20" s="153"/>
      <c r="AD20" s="153"/>
      <c r="AE20" s="153"/>
      <c r="AF20" s="153"/>
      <c r="AG20" s="153"/>
      <c r="AH20" s="153"/>
      <c r="AI20" s="153"/>
      <c r="AJ20" s="153"/>
      <c r="AK20" s="153"/>
      <c r="AL20" s="153"/>
      <c r="AM20" s="153"/>
      <c r="AN20" s="153"/>
      <c r="AO20" s="153"/>
      <c r="AP20" s="153"/>
      <c r="AQ20" s="153"/>
      <c r="AR20" s="153"/>
      <c r="AS20" s="153"/>
      <c r="AT20" s="153"/>
      <c r="AU20" s="153"/>
      <c r="AV20" s="153"/>
      <c r="AW20" s="153"/>
      <c r="AX20" s="153"/>
      <c r="AY20" s="153"/>
      <c r="AZ20" s="153"/>
      <c r="BA20" s="153"/>
      <c r="BB20" s="153"/>
      <c r="BC20" s="153"/>
      <c r="BD20" s="153"/>
      <c r="BE20" s="153"/>
      <c r="BF20" s="153"/>
      <c r="BG20" s="153"/>
      <c r="BH20" s="153"/>
      <c r="BI20" s="153"/>
      <c r="BJ20" s="153"/>
      <c r="BK20" s="153"/>
      <c r="BL20" s="153"/>
      <c r="BM20" s="153"/>
      <c r="BN20" s="153"/>
      <c r="BO20" s="153"/>
      <c r="BP20" s="153"/>
      <c r="BQ20" s="153"/>
      <c r="BR20" s="153"/>
      <c r="BS20" s="153"/>
      <c r="BT20" s="153"/>
      <c r="BU20" s="153"/>
      <c r="BV20" s="153"/>
      <c r="BW20" s="153"/>
      <c r="BX20" s="153"/>
      <c r="BY20" s="17"/>
      <c r="BZ20" s="17"/>
    </row>
    <row r="21" spans="1:78" x14ac:dyDescent="0.25">
      <c r="A21" s="18" t="s">
        <v>1</v>
      </c>
      <c r="B21" s="18" t="s">
        <v>2</v>
      </c>
      <c r="C21" s="18" t="s">
        <v>3</v>
      </c>
      <c r="D21" s="19"/>
      <c r="E21" s="19"/>
      <c r="F21" s="18" t="s">
        <v>4</v>
      </c>
      <c r="G21" s="20" t="s">
        <v>5</v>
      </c>
      <c r="H21" s="21" t="s">
        <v>6</v>
      </c>
      <c r="I21" s="154" t="s">
        <v>7</v>
      </c>
      <c r="J21" s="155"/>
      <c r="K21" s="155"/>
      <c r="L21" s="155"/>
      <c r="M21" s="155"/>
      <c r="N21" s="155"/>
      <c r="O21" s="21" t="s">
        <v>8</v>
      </c>
      <c r="P21" s="21" t="s">
        <v>9</v>
      </c>
      <c r="Q21" s="22" t="s">
        <v>10</v>
      </c>
      <c r="R21" s="22" t="s">
        <v>11</v>
      </c>
      <c r="S21" s="21" t="s">
        <v>12</v>
      </c>
      <c r="T21" s="21" t="s">
        <v>13</v>
      </c>
      <c r="U21" s="21" t="s">
        <v>14</v>
      </c>
      <c r="V21" s="21" t="s">
        <v>15</v>
      </c>
      <c r="W21" s="23" t="s">
        <v>16</v>
      </c>
      <c r="X21" s="21" t="s">
        <v>17</v>
      </c>
      <c r="Y21" s="21" t="s">
        <v>18</v>
      </c>
      <c r="Z21" s="21" t="s">
        <v>19</v>
      </c>
      <c r="AA21" s="21" t="s">
        <v>20</v>
      </c>
      <c r="AB21" s="21" t="s">
        <v>21</v>
      </c>
      <c r="AC21" s="21" t="s">
        <v>22</v>
      </c>
      <c r="AD21" s="21" t="s">
        <v>23</v>
      </c>
      <c r="AE21" s="21" t="s">
        <v>24</v>
      </c>
      <c r="AF21" s="21" t="s">
        <v>25</v>
      </c>
      <c r="AG21" s="21" t="s">
        <v>26</v>
      </c>
      <c r="AH21" s="21" t="s">
        <v>5</v>
      </c>
      <c r="AI21" s="21" t="s">
        <v>17</v>
      </c>
      <c r="AJ21" s="21" t="s">
        <v>27</v>
      </c>
      <c r="AK21" s="21" t="s">
        <v>28</v>
      </c>
      <c r="AL21" s="21" t="s">
        <v>29</v>
      </c>
      <c r="AM21" s="21" t="s">
        <v>17</v>
      </c>
      <c r="AN21" s="21" t="s">
        <v>30</v>
      </c>
      <c r="AO21" s="21" t="s">
        <v>31</v>
      </c>
      <c r="AP21" s="21" t="s">
        <v>32</v>
      </c>
      <c r="AQ21" s="21" t="s">
        <v>33</v>
      </c>
      <c r="AR21" s="21" t="s">
        <v>34</v>
      </c>
      <c r="AS21" s="21" t="s">
        <v>35</v>
      </c>
      <c r="AT21" s="21" t="s">
        <v>36</v>
      </c>
      <c r="AU21" s="21" t="s">
        <v>37</v>
      </c>
      <c r="AV21" s="21" t="s">
        <v>38</v>
      </c>
      <c r="AW21" s="21" t="s">
        <v>6</v>
      </c>
      <c r="AX21" s="21" t="s">
        <v>39</v>
      </c>
      <c r="AY21" s="21" t="s">
        <v>40</v>
      </c>
      <c r="AZ21" s="24" t="s">
        <v>41</v>
      </c>
      <c r="BA21" s="21" t="s">
        <v>42</v>
      </c>
      <c r="BB21" s="21" t="s">
        <v>43</v>
      </c>
      <c r="BC21" s="21" t="s">
        <v>44</v>
      </c>
      <c r="BD21" s="21" t="s">
        <v>45</v>
      </c>
      <c r="BE21" s="21" t="s">
        <v>46</v>
      </c>
      <c r="BF21" s="21" t="s">
        <v>47</v>
      </c>
      <c r="BG21" s="21" t="s">
        <v>48</v>
      </c>
      <c r="BH21" s="21" t="s">
        <v>49</v>
      </c>
      <c r="BI21" s="186"/>
      <c r="BJ21" s="25"/>
      <c r="BK21" s="25"/>
      <c r="BL21" s="25"/>
      <c r="BM21" s="25"/>
      <c r="BN21" s="25"/>
      <c r="BO21" s="25"/>
      <c r="BP21" s="21" t="s">
        <v>18</v>
      </c>
      <c r="BQ21" s="21" t="s">
        <v>31</v>
      </c>
      <c r="BR21" s="21" t="s">
        <v>50</v>
      </c>
      <c r="BS21" s="21" t="s">
        <v>51</v>
      </c>
      <c r="BT21" s="25"/>
      <c r="BU21" s="25"/>
      <c r="BV21" s="21" t="s">
        <v>24</v>
      </c>
      <c r="BW21" s="21" t="s">
        <v>16</v>
      </c>
      <c r="BX21" s="21" t="s">
        <v>52</v>
      </c>
      <c r="BY21" s="21" t="s">
        <v>53</v>
      </c>
      <c r="BZ21" s="21" t="s">
        <v>28</v>
      </c>
    </row>
    <row r="22" spans="1:78" ht="46.5" x14ac:dyDescent="0.25">
      <c r="A22" s="26" t="s">
        <v>1658</v>
      </c>
      <c r="B22" s="26" t="s">
        <v>931</v>
      </c>
      <c r="C22" s="27" t="s">
        <v>744</v>
      </c>
      <c r="D22" s="28"/>
      <c r="E22" s="28" t="s">
        <v>166</v>
      </c>
      <c r="F22" s="58">
        <v>1400</v>
      </c>
      <c r="G22" s="80">
        <v>3</v>
      </c>
      <c r="H22" s="31" t="s">
        <v>6</v>
      </c>
      <c r="I22" s="32">
        <v>1</v>
      </c>
      <c r="J22" s="33">
        <v>0</v>
      </c>
      <c r="K22" s="32">
        <v>1</v>
      </c>
      <c r="L22" s="33">
        <v>0</v>
      </c>
      <c r="M22" s="32">
        <v>1</v>
      </c>
      <c r="N22" s="33">
        <v>0</v>
      </c>
      <c r="O22" s="29">
        <v>-2.0499999999999798</v>
      </c>
      <c r="P22" s="60">
        <v>-3.2785714285714</v>
      </c>
      <c r="Q22" s="35">
        <v>96.656463911221195</v>
      </c>
      <c r="R22" s="35">
        <v>-1.6717680443893801</v>
      </c>
      <c r="S22" s="37">
        <v>0</v>
      </c>
      <c r="T22" s="38">
        <v>0</v>
      </c>
      <c r="U22" s="29">
        <v>9.9999999999997896E-2</v>
      </c>
      <c r="V22" s="60">
        <v>9.9999999999997896E-2</v>
      </c>
      <c r="W22" s="39"/>
      <c r="X22" s="83">
        <v>126</v>
      </c>
      <c r="Y22" s="72">
        <v>126</v>
      </c>
      <c r="Z22" s="17"/>
      <c r="AA22" s="109" t="s">
        <v>119</v>
      </c>
      <c r="AB22" s="41" t="s">
        <v>101</v>
      </c>
      <c r="AC22" s="42" t="str">
        <f>"" &amp; IF(AND(S22&lt;=-1.5,NOT(ISBLANK(AQ22))),"Z","")</f>
        <v/>
      </c>
      <c r="AD22" s="43" t="str">
        <f>IF(AND(ISNUMBER(BD22),VALUE(BD22)&gt;=3,VALUE(T22)&gt;=-0.5),IF(AND(VALUE(Q22)&gt;=94,VALUE(Q22)&lt;444), IF(VALUE(P22)&gt;=2,"***","**"),"*"),"")</f>
        <v/>
      </c>
      <c r="AE22" s="44"/>
      <c r="AF22" s="45"/>
      <c r="AG22" s="46" t="str">
        <f>IF(OR(F22&lt;1401,F22&gt;=1600),IF(AND(OR(AB22="*",AB22="***",AB22="E*",AB22="E***"),P22&gt;=2,T22&gt;-2.1),IF(AND(ISNUMBER(BD22),VALUE(BD22)&gt;2),"**","*"),""),"")</f>
        <v/>
      </c>
      <c r="AH22" s="30">
        <v>3</v>
      </c>
      <c r="AI22" s="84">
        <v>126</v>
      </c>
      <c r="AJ22" s="48" t="str">
        <f>IF(AND(S22&gt;=2,T22&gt;=0),IF(AND(ISNUMBER(BD22),VALUE(BD22)&gt;=3),IF(LEN(AQ22)&gt;0,"***","**"),"*"),"")</f>
        <v/>
      </c>
      <c r="AK22" s="42" t="str">
        <f>IF(AND(S22&gt;=3,AND(OR(AND(I22&lt;=7,I22-K22&gt;=3),AND(K22&lt;=7,K22-M22&gt;=3)),N22&lt;=4)),6,IF(S22&gt;=3,"3T",IF(AND(OR(AND(I22&lt;=7,I22-K22&gt;=3),AND(K22&lt;=7,K22-M22&gt;=3)),N22&lt;=4),"3P","")))</f>
        <v/>
      </c>
      <c r="AL22" s="46" t="str">
        <f>IF(OR(K22-M22&gt;=5,T22&gt;4.9,AND(K22-M22&gt;=1,T22&gt;5)),IF(P22&lt;-3,"***",IF(P22&lt;0,"**","*")),"")</f>
        <v/>
      </c>
      <c r="AM22" s="145" t="s">
        <v>1661</v>
      </c>
      <c r="AN22" s="73" t="str">
        <f>IF(AND(OR(M22=1,M22=2,M22=3,M22=4),Q22&gt;=97.5),"G",IF(OR(AND(N22&lt;=3,M22&lt;8,T22&gt;-1.6,Q22&gt;=95,Q22&lt;300),AND(OR(M22=1,M22=2,M22=3),Q22&lt;97.5)),"GR",""))</f>
        <v>GR</v>
      </c>
      <c r="AO22" s="29">
        <v>0</v>
      </c>
      <c r="AP22" s="28"/>
      <c r="AQ22" s="28"/>
      <c r="AR22" s="28"/>
      <c r="AS22" s="28"/>
      <c r="AT22" s="50" t="str">
        <f>IF(LEN(AN22)&gt;0,IF(AL22="**","$",IF(AL22="***",IF(LEN(AQ22)&gt;0,"$$$","$$"), "")), "")</f>
        <v/>
      </c>
      <c r="AU22" s="140" t="str">
        <f>CONCATENATE(IF(LEN(AN22)&gt;0,IF(AND(AD22="**",AB22="*"),IF(LEN(AQ22)&gt;0,"$$$","$$"),IF(AJ22="***","$$$",IF(AND(AJ22="**",AB22="*"),"$$",IF(AND(OR(AD22="**",AD22="***"),LEN(AQ22)&gt;0),"$$","")))),IF(AND(OR(AD22="**",AD22="***"),LEN(AQ22)&gt;0),"$$","")),IF(AND(T22&lt;2,AQ22="#"),"#",""))</f>
        <v/>
      </c>
      <c r="AV22" s="48" t="str">
        <f>IF(LEN(AN22)&gt;0,IF(AG22="**","$$",IF(AG22="***","$$$",IF(AD22="***",IF(OR(AB22="***",LEN(AQ22)&gt;0),"$$$",""),""))),"")</f>
        <v/>
      </c>
      <c r="AW22" s="26" t="s">
        <v>6</v>
      </c>
      <c r="AX22" s="51">
        <v>11</v>
      </c>
      <c r="AY22" s="79">
        <v>1210</v>
      </c>
      <c r="AZ22" s="24" t="s">
        <v>1150</v>
      </c>
      <c r="BA22" s="29">
        <v>89.656463911221195</v>
      </c>
      <c r="BB22" s="75">
        <v>89.656463911221195</v>
      </c>
      <c r="BC22" s="54" t="s">
        <v>821</v>
      </c>
      <c r="BD22" s="29">
        <v>1</v>
      </c>
      <c r="BE22" s="55"/>
      <c r="BF22" s="55"/>
      <c r="BG22" s="55"/>
      <c r="BH22" s="55"/>
      <c r="BI22" s="189" t="s">
        <v>1660</v>
      </c>
      <c r="BJ22" s="69" t="s">
        <v>1662</v>
      </c>
      <c r="BK22" s="68" t="s">
        <v>1663</v>
      </c>
      <c r="BL22" s="69" t="s">
        <v>1664</v>
      </c>
      <c r="BM22" s="69" t="s">
        <v>1665</v>
      </c>
      <c r="BN22" s="68"/>
      <c r="BO22" s="17"/>
      <c r="BP22" s="29">
        <v>126</v>
      </c>
      <c r="BQ22" s="29">
        <v>0</v>
      </c>
      <c r="BR22" s="56">
        <v>95.7</v>
      </c>
      <c r="BS22" s="57" t="s">
        <v>61</v>
      </c>
      <c r="BT22" s="26"/>
      <c r="BU22" s="26" t="s">
        <v>166</v>
      </c>
      <c r="BV22" s="26"/>
      <c r="BW22" s="26"/>
      <c r="BX22" s="17"/>
      <c r="BY22" s="17"/>
      <c r="BZ22" s="49" t="str">
        <f>IF(AND(S22&gt;=3,AND(OR(AND(I22&lt;=7,I22-K22&gt;=3),AND(K22&lt;=7,K22-M22&gt;=3)),N22&lt;=4)),6,IF(S22&gt;=3,"3T",IF(AND(OR(AND(I22&lt;=7,I22-K22&gt;=3),AND(K22&lt;=7,K22-M22&gt;=3)),N22&lt;=4),"3P","")))</f>
        <v/>
      </c>
    </row>
    <row r="23" spans="1:78" ht="18.95" customHeight="1" x14ac:dyDescent="0.25">
      <c r="A23" s="162"/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79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7"/>
      <c r="BZ23" s="49"/>
    </row>
    <row r="24" spans="1:78" ht="46.5" x14ac:dyDescent="0.25">
      <c r="A24" s="26" t="s">
        <v>1658</v>
      </c>
      <c r="B24" s="26" t="s">
        <v>816</v>
      </c>
      <c r="C24" s="27" t="s">
        <v>156</v>
      </c>
      <c r="D24" s="28" t="s">
        <v>817</v>
      </c>
      <c r="E24" s="28"/>
      <c r="F24" s="29">
        <v>1200</v>
      </c>
      <c r="G24" s="30">
        <v>7</v>
      </c>
      <c r="H24" s="31" t="s">
        <v>818</v>
      </c>
      <c r="I24" s="32">
        <v>1</v>
      </c>
      <c r="J24" s="33">
        <v>0</v>
      </c>
      <c r="K24" s="70">
        <v>2</v>
      </c>
      <c r="L24" s="71">
        <v>0</v>
      </c>
      <c r="M24" s="32">
        <v>2</v>
      </c>
      <c r="N24" s="33">
        <v>2</v>
      </c>
      <c r="O24" s="29">
        <v>0.84999999999999098</v>
      </c>
      <c r="P24" s="37">
        <v>2.50000000000002</v>
      </c>
      <c r="Q24" s="35">
        <v>94.481782761922403</v>
      </c>
      <c r="R24" s="35">
        <v>-1.5091086190388101</v>
      </c>
      <c r="S24" s="37">
        <v>0</v>
      </c>
      <c r="T24" s="61">
        <v>-1.4</v>
      </c>
      <c r="U24" s="29">
        <v>-5.9</v>
      </c>
      <c r="V24" s="60">
        <v>-6.9499999999999904</v>
      </c>
      <c r="W24" s="39"/>
      <c r="X24" s="40">
        <v>126</v>
      </c>
      <c r="Y24" s="72">
        <v>126</v>
      </c>
      <c r="Z24" s="87">
        <v>49</v>
      </c>
      <c r="AA24" s="77">
        <v>8</v>
      </c>
      <c r="AB24" s="41" t="s">
        <v>101</v>
      </c>
      <c r="AC24" s="42" t="str">
        <f>"" &amp; IF(AND(S24&lt;=-1.5,NOT(ISBLANK(AQ24))),"Z","")</f>
        <v/>
      </c>
      <c r="AD24" s="43" t="str">
        <f>IF(AND(ISNUMBER(BD24),VALUE(BD24)&gt;=3,VALUE(T24)&gt;=-0.5),IF(AND(VALUE(Q24)&gt;=94,VALUE(Q24)&lt;444), IF(VALUE(P24)&gt;=2,"***","**"),"*"),"")</f>
        <v/>
      </c>
      <c r="AE24" s="44"/>
      <c r="AF24" s="45"/>
      <c r="AG24" s="63" t="str">
        <f>IF(OR(F24&lt;1401,F24&gt;=1600),IF(AND(OR(AB24="*",AB24="***",AB24="E*",AB24="E***"),P24&gt;=2,T24&gt;-2.1),IF(AND(ISNUMBER(BD24),VALUE(BD24)&gt;2),"**","*"),""),"")</f>
        <v>*</v>
      </c>
      <c r="AH24" s="30">
        <v>7</v>
      </c>
      <c r="AI24" s="47">
        <v>126</v>
      </c>
      <c r="AJ24" s="48" t="str">
        <f>IF(AND(S24&gt;=2,T24&gt;=0),IF(AND(ISNUMBER(BD24),VALUE(BD24)&gt;=3),IF(LEN(AQ24)&gt;0,"***","**"),"*"),"")</f>
        <v/>
      </c>
      <c r="AK24" s="42" t="str">
        <f>IF(AND(S24&gt;=3,AND(OR(AND(I24&lt;=7,I24-K24&gt;=3),AND(K24&lt;=7,K24-M24&gt;=3)),N24&lt;=4)),6,IF(S24&gt;=3,"3T",IF(AND(OR(AND(I24&lt;=7,I24-K24&gt;=3),AND(K24&lt;=7,K24-M24&gt;=3)),N24&lt;=4),"3P","")))</f>
        <v/>
      </c>
      <c r="AL24" s="46" t="str">
        <f>IF(OR(K24-M24&gt;=5,T24&gt;4.9,AND(K24-M24&gt;=1,T24&gt;5)),IF(P24&lt;-3,"***",IF(P24&lt;0,"**","*")),"")</f>
        <v/>
      </c>
      <c r="AM24" s="139" t="s">
        <v>1659</v>
      </c>
      <c r="AN24" s="137" t="str">
        <f>IF(AND(OR(M24=1,M24=2,M24=3,M24=4),Q24&gt;=97.5),"G",IF(OR(AND(N24&lt;=3,M24&lt;8,T24&gt;-1.6,Q24&gt;=95,Q24&lt;300),AND(OR(M24=1,M24=2,M24=3),Q24&lt;97.5)),"GR",""))</f>
        <v>GR</v>
      </c>
      <c r="AO24" s="29">
        <v>-2</v>
      </c>
      <c r="AP24" s="28"/>
      <c r="AQ24" s="28"/>
      <c r="AR24" s="28"/>
      <c r="AS24" s="28"/>
      <c r="AT24" s="50" t="str">
        <f>IF(LEN(AN24)&gt;0,IF(AL24="**","$",IF(AL24="***",IF(LEN(AQ24)&gt;0,"$$$","$$"), "")), "")</f>
        <v/>
      </c>
      <c r="AU24" s="48" t="str">
        <f>CONCATENATE(IF(LEN(AN24)&gt;0,IF(AND(AD24="**",AB24="*"),IF(LEN(AQ24)&gt;0,"$$$","$$"),IF(AJ24="***","$$$",IF(AND(AJ24="**",AB24="*"),"$$",IF(AND(OR(AD24="**",AD24="***"),LEN(AQ24)&gt;0),"$$","")))),IF(AND(OR(AD24="**",AD24="***"),LEN(AQ24)&gt;0),"$$","")),IF(AND(T24&lt;2,AQ24="#"),"#",""))</f>
        <v/>
      </c>
      <c r="AV24" s="48" t="str">
        <f>IF(LEN(AN24)&gt;0,IF(AG24="**","$$",IF(AG24="***","$$$",IF(AD24="***",IF(OR(AB24="***",LEN(AQ24)&gt;0),"$$$",""),""))),"")</f>
        <v/>
      </c>
      <c r="AW24" s="26" t="s">
        <v>818</v>
      </c>
      <c r="AX24" s="74">
        <v>2.4</v>
      </c>
      <c r="AY24" s="52">
        <v>1188</v>
      </c>
      <c r="AZ24" s="24" t="s">
        <v>51</v>
      </c>
      <c r="BA24" s="29">
        <v>85.981782761922403</v>
      </c>
      <c r="BB24" s="136">
        <v>91.169282761922403</v>
      </c>
      <c r="BC24" s="54" t="s">
        <v>861</v>
      </c>
      <c r="BD24" s="29">
        <v>2</v>
      </c>
      <c r="BE24" s="55"/>
      <c r="BF24" s="55"/>
      <c r="BG24" s="55"/>
      <c r="BH24" s="55"/>
      <c r="BI24" s="188" t="s">
        <v>1666</v>
      </c>
      <c r="BJ24" s="68" t="s">
        <v>752</v>
      </c>
      <c r="BK24" s="69" t="s">
        <v>1642</v>
      </c>
      <c r="BL24" s="68" t="s">
        <v>912</v>
      </c>
      <c r="BM24" s="69" t="s">
        <v>747</v>
      </c>
      <c r="BN24" s="68"/>
      <c r="BO24" s="17"/>
      <c r="BP24" s="29">
        <v>126</v>
      </c>
      <c r="BQ24" s="29">
        <v>-2</v>
      </c>
      <c r="BR24" s="56">
        <v>100.1</v>
      </c>
      <c r="BS24" s="57" t="s">
        <v>126</v>
      </c>
      <c r="BT24" s="26" t="s">
        <v>817</v>
      </c>
      <c r="BU24" s="26"/>
      <c r="BV24" s="26"/>
      <c r="BW24" s="26"/>
      <c r="BX24" s="17"/>
      <c r="BY24" s="17"/>
      <c r="BZ24" s="49" t="str">
        <f>IF(AND(S24&gt;=3,AND(OR(AND(I24&lt;=7,I24-K24&gt;=3),AND(K24&lt;=7,K24-M24&gt;=3)),N24&lt;=4)),6,IF(S24&gt;=3,"3T",IF(AND(OR(AND(I24&lt;=7,I24-K24&gt;=3),AND(K24&lt;=7,K24-M24&gt;=3)),N24&lt;=4),"3P","")))</f>
        <v/>
      </c>
    </row>
    <row r="25" spans="1:78" ht="20.100000000000001" customHeight="1" x14ac:dyDescent="0.25">
      <c r="A25" s="162"/>
      <c r="B25" s="155"/>
      <c r="C25" s="155"/>
      <c r="D25" s="155"/>
      <c r="E25" s="155"/>
      <c r="F25" s="155"/>
      <c r="G25" s="155"/>
      <c r="H25" s="155"/>
      <c r="I25" s="155"/>
      <c r="J25" s="155"/>
      <c r="K25" s="155"/>
      <c r="L25" s="155"/>
      <c r="M25" s="155"/>
      <c r="N25" s="155"/>
      <c r="O25" s="155"/>
      <c r="P25" s="155"/>
      <c r="Q25" s="155"/>
      <c r="R25" s="155"/>
      <c r="S25" s="155"/>
      <c r="T25" s="155"/>
      <c r="U25" s="155"/>
      <c r="V25" s="155"/>
      <c r="W25" s="155"/>
      <c r="X25" s="155"/>
      <c r="Y25" s="155"/>
      <c r="Z25" s="155"/>
      <c r="AA25" s="155"/>
      <c r="AB25" s="155"/>
      <c r="AC25" s="155"/>
      <c r="AD25" s="155"/>
      <c r="AE25" s="155"/>
      <c r="AF25" s="155"/>
      <c r="AG25" s="155"/>
      <c r="AH25" s="155"/>
      <c r="AI25" s="155"/>
      <c r="AJ25" s="155"/>
      <c r="AK25" s="155"/>
      <c r="AL25" s="155"/>
      <c r="AM25" s="155"/>
      <c r="AN25" s="155"/>
      <c r="AO25" s="155"/>
      <c r="AP25" s="155"/>
      <c r="AQ25" s="155"/>
      <c r="AR25" s="155"/>
      <c r="AS25" s="155"/>
      <c r="AT25" s="155"/>
      <c r="AU25" s="179"/>
      <c r="AV25" s="155"/>
      <c r="AW25" s="155"/>
      <c r="AX25" s="155"/>
      <c r="AY25" s="155"/>
      <c r="AZ25" s="155"/>
      <c r="BA25" s="155"/>
      <c r="BB25" s="155"/>
      <c r="BC25" s="155"/>
      <c r="BD25" s="155"/>
      <c r="BE25" s="155"/>
      <c r="BF25" s="155"/>
      <c r="BG25" s="155"/>
      <c r="BH25" s="155"/>
      <c r="BI25" s="155"/>
      <c r="BJ25" s="155"/>
      <c r="BK25" s="155"/>
      <c r="BL25" s="155"/>
      <c r="BM25" s="155"/>
      <c r="BN25" s="155"/>
      <c r="BO25" s="155"/>
      <c r="BP25" s="155"/>
      <c r="BQ25" s="155"/>
      <c r="BR25" s="155"/>
      <c r="BS25" s="155"/>
      <c r="BT25" s="155"/>
      <c r="BU25" s="155"/>
      <c r="BV25" s="155"/>
      <c r="BW25" s="155"/>
      <c r="BX25" s="155"/>
      <c r="BY25" s="17"/>
      <c r="BZ25" s="49"/>
    </row>
    <row r="26" spans="1:78" ht="46.5" x14ac:dyDescent="0.25">
      <c r="A26" s="26" t="s">
        <v>1658</v>
      </c>
      <c r="B26" s="26" t="s">
        <v>109</v>
      </c>
      <c r="C26" s="27" t="s">
        <v>156</v>
      </c>
      <c r="D26" s="28"/>
      <c r="E26" s="28"/>
      <c r="F26" s="58">
        <v>1400</v>
      </c>
      <c r="G26" s="80">
        <v>6</v>
      </c>
      <c r="H26" s="31" t="s">
        <v>78</v>
      </c>
      <c r="I26" s="70">
        <v>1</v>
      </c>
      <c r="J26" s="71">
        <v>0</v>
      </c>
      <c r="K26" s="32">
        <v>1</v>
      </c>
      <c r="L26" s="33">
        <v>0</v>
      </c>
      <c r="M26" s="32">
        <v>2</v>
      </c>
      <c r="N26" s="33">
        <v>0</v>
      </c>
      <c r="O26" s="29">
        <v>4.6500000000000004</v>
      </c>
      <c r="P26" s="60">
        <v>-0.29166666666664998</v>
      </c>
      <c r="Q26" s="35">
        <v>92.187103078185402</v>
      </c>
      <c r="R26" s="35">
        <v>-3.55644846090726</v>
      </c>
      <c r="S26" s="37">
        <v>0</v>
      </c>
      <c r="T26" s="61">
        <v>-0.1</v>
      </c>
      <c r="U26" s="29">
        <v>-3.3</v>
      </c>
      <c r="V26" s="60">
        <v>-3.65</v>
      </c>
      <c r="W26" s="39"/>
      <c r="X26" s="40">
        <v>126</v>
      </c>
      <c r="Y26" s="72">
        <v>135</v>
      </c>
      <c r="Z26" s="87">
        <v>56</v>
      </c>
      <c r="AA26" s="85" t="s">
        <v>119</v>
      </c>
      <c r="AB26" s="41" t="s">
        <v>101</v>
      </c>
      <c r="AC26" s="42" t="str">
        <f>"" &amp; IF(AND(S26&lt;=-1.5,NOT(ISBLANK(AQ26))),"Z","")</f>
        <v/>
      </c>
      <c r="AD26" s="43" t="str">
        <f>IF(AND(ISNUMBER(BD26),VALUE(BD26)&gt;=3,VALUE(T26)&gt;=-0.5),IF(AND(VALUE(Q26)&gt;=94,VALUE(Q26)&lt;444), IF(VALUE(P26)&gt;=2,"***","**"),"*"),"")</f>
        <v/>
      </c>
      <c r="AE26" s="44"/>
      <c r="AF26" s="45"/>
      <c r="AG26" s="63" t="str">
        <f>IF(OR(F26&lt;1401,F26&gt;=1600),IF(AND(OR(AB26="*",AB26="***",AB26="E*",AB26="E***"),P26&gt;=2,T26&gt;-2.1),IF(AND(ISNUMBER(BD26),VALUE(BD26)&gt;2),"**","*"),""),"")</f>
        <v/>
      </c>
      <c r="AH26" s="30">
        <v>6</v>
      </c>
      <c r="AI26" s="47">
        <v>126</v>
      </c>
      <c r="AJ26" s="48" t="str">
        <f>IF(AND(S26&gt;=2,T26&gt;=0),IF(AND(ISNUMBER(BD26),VALUE(BD26)&gt;=3),IF(LEN(AQ26)&gt;0,"***","**"),"*"),"")</f>
        <v/>
      </c>
      <c r="AK26" s="42" t="str">
        <f>IF(AND(S26&gt;=3,AND(OR(AND(I26&lt;=7,I26-K26&gt;=3),AND(K26&lt;=7,K26-M26&gt;=3)),N26&lt;=4)),6,IF(S26&gt;=3,"3T",IF(AND(OR(AND(I26&lt;=7,I26-K26&gt;=3),AND(K26&lt;=7,K26-M26&gt;=3)),N26&lt;=4),"3P","")))</f>
        <v/>
      </c>
      <c r="AL26" s="46" t="str">
        <f>IF(OR(K26-M26&gt;=5,T26&gt;4.9,AND(K26-M26&gt;=1,T26&gt;5)),IF(P26&lt;-3,"***",IF(P26&lt;0,"**","*")),"")</f>
        <v/>
      </c>
      <c r="AM26" s="116" t="s">
        <v>1659</v>
      </c>
      <c r="AN26" s="81" t="str">
        <f>IF(AND(OR(M26=1,M26=2,M26=3,M26=4),Q26&gt;=97.5),"G",IF(OR(AND(N26&lt;=3,M26&lt;8,T26&gt;-1.6,Q26&gt;=95,Q26&lt;300),AND(OR(M26=1,M26=2,M26=3),Q26&lt;97.5)),"GR",""))</f>
        <v>GR</v>
      </c>
      <c r="AO26" s="29">
        <v>-1</v>
      </c>
      <c r="AP26" s="28"/>
      <c r="AQ26" s="28"/>
      <c r="AR26" s="28"/>
      <c r="AS26" s="28"/>
      <c r="AT26" s="50" t="str">
        <f>IF(LEN(AN26)&gt;0,IF(AL26="**","$",IF(AL26="***",IF(LEN(AQ26)&gt;0,"$$$","$$"), "")), "")</f>
        <v/>
      </c>
      <c r="AU26" s="48" t="str">
        <f>CONCATENATE(IF(LEN(AN26)&gt;0,IF(AND(AD26="**",AB26="*"),IF(LEN(AQ26)&gt;0,"$$$","$$"),IF(AJ26="***","$$$",IF(AND(AJ26="**",AB26="*"),"$$",IF(AND(OR(AD26="**",AD26="***"),LEN(AQ26)&gt;0),"$$","")))),IF(AND(OR(AD26="**",AD26="***"),LEN(AQ26)&gt;0),"$$","")),IF(AND(T26&lt;2,AQ26="#"),"#",""))</f>
        <v/>
      </c>
      <c r="AV26" s="48" t="str">
        <f>IF(LEN(AN26)&gt;0,IF(AG26="**","$$",IF(AG26="***","$$$",IF(AD26="***",IF(OR(AB26="***",LEN(AQ26)&gt;0),"$$$",""),""))),"")</f>
        <v/>
      </c>
      <c r="AW26" s="26" t="s">
        <v>78</v>
      </c>
      <c r="AX26" s="51">
        <v>2.4</v>
      </c>
      <c r="AY26" s="52">
        <v>1193</v>
      </c>
      <c r="AZ26" s="24" t="s">
        <v>51</v>
      </c>
      <c r="BA26" s="29">
        <v>85.687103078185501</v>
      </c>
      <c r="BB26" s="66">
        <v>91.687103078185501</v>
      </c>
      <c r="BC26" s="54" t="s">
        <v>1346</v>
      </c>
      <c r="BD26" s="29">
        <v>1</v>
      </c>
      <c r="BE26" s="55"/>
      <c r="BF26" s="55"/>
      <c r="BG26" s="55"/>
      <c r="BH26" s="55"/>
      <c r="BI26" s="190" t="s">
        <v>1667</v>
      </c>
      <c r="BJ26" s="68" t="s">
        <v>1642</v>
      </c>
      <c r="BK26" s="68" t="s">
        <v>912</v>
      </c>
      <c r="BL26" s="68" t="s">
        <v>906</v>
      </c>
      <c r="BM26" s="68" t="s">
        <v>760</v>
      </c>
      <c r="BN26" s="68"/>
      <c r="BO26" s="17"/>
      <c r="BP26" s="29">
        <v>135</v>
      </c>
      <c r="BQ26" s="29">
        <v>-1</v>
      </c>
      <c r="BR26" s="56">
        <v>102.4</v>
      </c>
      <c r="BS26" s="57" t="s">
        <v>209</v>
      </c>
      <c r="BT26" s="26"/>
      <c r="BU26" s="26"/>
      <c r="BV26" s="26"/>
      <c r="BW26" s="26"/>
      <c r="BX26" s="17"/>
      <c r="BY26" s="17"/>
      <c r="BZ26" s="49" t="str">
        <f>IF(AND(S26&gt;=3,AND(OR(AND(I26&lt;=7,I26-K26&gt;=3),AND(K26&lt;=7,K26-M26&gt;=3)),N26&lt;=4)),6,IF(S26&gt;=3,"3T",IF(AND(OR(AND(I26&lt;=7,I26-K26&gt;=3),AND(K26&lt;=7,K26-M26&gt;=3)),N26&lt;=4),"3P","")))</f>
        <v/>
      </c>
    </row>
    <row r="27" spans="1:78" ht="33" customHeight="1" x14ac:dyDescent="0.25">
      <c r="A27" s="162"/>
      <c r="B27" s="155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55"/>
      <c r="AA27" s="155"/>
      <c r="AB27" s="155"/>
      <c r="AC27" s="155"/>
      <c r="AD27" s="155"/>
      <c r="AE27" s="155"/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  <c r="BG27" s="155"/>
      <c r="BH27" s="155"/>
      <c r="BI27" s="155"/>
      <c r="BJ27" s="155"/>
      <c r="BK27" s="155"/>
      <c r="BL27" s="155"/>
      <c r="BM27" s="155"/>
      <c r="BN27" s="155"/>
      <c r="BO27" s="155"/>
      <c r="BP27" s="155"/>
      <c r="BQ27" s="155"/>
      <c r="BR27" s="155"/>
      <c r="BS27" s="155"/>
      <c r="BT27" s="155"/>
      <c r="BU27" s="155"/>
      <c r="BV27" s="155"/>
      <c r="BW27" s="155"/>
      <c r="BX27" s="155"/>
      <c r="BY27" s="17"/>
      <c r="BZ27" s="49"/>
    </row>
    <row r="28" spans="1:78" ht="46.5" x14ac:dyDescent="0.25">
      <c r="A28" s="26" t="s">
        <v>1658</v>
      </c>
      <c r="B28" s="26" t="s">
        <v>368</v>
      </c>
      <c r="C28" s="27" t="s">
        <v>862</v>
      </c>
      <c r="D28" s="28"/>
      <c r="E28" s="28"/>
      <c r="F28" s="29">
        <v>1200</v>
      </c>
      <c r="G28" s="30">
        <v>3</v>
      </c>
      <c r="H28" s="31" t="s">
        <v>78</v>
      </c>
      <c r="I28" s="32">
        <v>1</v>
      </c>
      <c r="J28" s="33">
        <v>0</v>
      </c>
      <c r="K28" s="70">
        <v>1</v>
      </c>
      <c r="L28" s="71">
        <v>0</v>
      </c>
      <c r="M28" s="32">
        <v>3</v>
      </c>
      <c r="N28" s="33">
        <v>3</v>
      </c>
      <c r="O28" s="29">
        <v>1.94999999999999</v>
      </c>
      <c r="P28" s="29">
        <v>2.3357142857142899</v>
      </c>
      <c r="Q28" s="36">
        <v>102.683548710944</v>
      </c>
      <c r="R28" s="36">
        <v>3.6417743554719801</v>
      </c>
      <c r="S28" s="37">
        <v>0</v>
      </c>
      <c r="T28" s="61">
        <v>-3</v>
      </c>
      <c r="U28" s="29">
        <v>1.2000000000000099</v>
      </c>
      <c r="V28" s="29">
        <v>-1.0999999999999901</v>
      </c>
      <c r="W28" s="39"/>
      <c r="X28" s="40">
        <v>126</v>
      </c>
      <c r="Y28" s="72">
        <v>135</v>
      </c>
      <c r="Z28" s="87">
        <v>119</v>
      </c>
      <c r="AA28" s="77">
        <v>8</v>
      </c>
      <c r="AB28" s="41" t="s">
        <v>32</v>
      </c>
      <c r="AC28" s="42" t="str">
        <f>"i" &amp; IF(AND(S28&lt;=-1.5,NOT(ISBLANK(AQ28))),"Z","")</f>
        <v>i</v>
      </c>
      <c r="AD28" s="43" t="str">
        <f>IF(AND(ISNUMBER(BD28),VALUE(BD28)&gt;=3,VALUE(T28)&gt;=-0.5),IF(AND(VALUE(Q28)&gt;=94,VALUE(Q28)&lt;444), IF(VALUE(P28)&gt;=2,"***","**"),"*"),"")</f>
        <v/>
      </c>
      <c r="AE28" s="44"/>
      <c r="AF28" s="45"/>
      <c r="AG28" s="63" t="str">
        <f>IF(OR(F28&lt;1401,F28&gt;=1600),IF(AND(OR(AB28="*",AB28="***",AB28="E*",AB28="E***"),P28&gt;=2,T28&gt;-2.1),IF(AND(ISNUMBER(BD28),VALUE(BD28)&gt;2),"**","*"),""),"")</f>
        <v/>
      </c>
      <c r="AH28" s="30">
        <v>3</v>
      </c>
      <c r="AI28" s="47">
        <v>126</v>
      </c>
      <c r="AJ28" s="48" t="str">
        <f>IF(AND(S28&gt;=2,T28&gt;=0),IF(AND(ISNUMBER(BD28),VALUE(BD28)&gt;=3),IF(LEN(AQ28)&gt;0,"***","**"),"*"),"")</f>
        <v/>
      </c>
      <c r="AK28" s="42" t="str">
        <f>IF(AND(S28&gt;=3,AND(OR(AND(I28&lt;=7,I28-K28&gt;=3),AND(K28&lt;=7,K28-M28&gt;=3)),N28&lt;=4)),6,IF(S28&gt;=3,"3T",IF(AND(OR(AND(I28&lt;=7,I28-K28&gt;=3),AND(K28&lt;=7,K28-M28&gt;=3)),N28&lt;=4),"3P","")))</f>
        <v/>
      </c>
      <c r="AL28" s="46" t="str">
        <f>IF(OR(K28-M28&gt;=5,T28&gt;4.9,AND(K28-M28&gt;=1,T28&gt;5)),IF(P28&lt;-3,"***",IF(P28&lt;0,"**","*")),"")</f>
        <v/>
      </c>
      <c r="AM28" s="142" t="s">
        <v>1661</v>
      </c>
      <c r="AN28" s="78" t="str">
        <f>CONCATENATE(IF(AND(OR(M28=1,M28=2,M28=3,M28=4),Q28&gt;=97.5),"G",IF(OR(AND(N28&lt;=3,M28&lt;8,T28&gt;-1.6,Q28&gt;=95,Q28&lt;300),AND(OR(M28=1,M28=2,M28=3),Q28&lt;97.5)),"GR","")),"*")</f>
        <v>G*</v>
      </c>
      <c r="AO28" s="29">
        <v>0</v>
      </c>
      <c r="AP28" s="28"/>
      <c r="AQ28" s="28"/>
      <c r="AR28" s="28"/>
      <c r="AS28" s="28"/>
      <c r="AT28" s="50" t="str">
        <f>IF(LEN(AN28)&gt;0,IF(AL28="**","$",IF(AL28="***",IF(LEN(AQ28)&gt;0,"$$$","$$"), "")), "")</f>
        <v/>
      </c>
      <c r="AU28" s="48" t="str">
        <f>CONCATENATE(IF(LEN(AN28)&gt;0,IF(AND(AD28="**",AB28="*"),IF(LEN(AQ28)&gt;0,"$$$","$$"),IF(AJ28="***","$$$",IF(AND(AJ28="**",AB28="*"),"$$",IF(AND(OR(AD28="**",AD28="***"),LEN(AQ28)&gt;0),"$$","")))),IF(AND(OR(AD28="**",AD28="***"),LEN(AQ28)&gt;0),"$$","")),IF(AND(T28&lt;2,AQ28="#"),"#",""))</f>
        <v/>
      </c>
      <c r="AV28" s="48" t="str">
        <f>IF(LEN(AN28)&gt;0,IF(AG28="**","$$",IF(AG28="***","$$$",IF(AD28="***",IF(OR(AB28="***",LEN(AQ28)&gt;0),"$$$",""),""))),"")</f>
        <v/>
      </c>
      <c r="AW28" s="26" t="s">
        <v>78</v>
      </c>
      <c r="AX28" s="64">
        <v>9.3000000000000007</v>
      </c>
      <c r="AY28" s="52">
        <v>1201</v>
      </c>
      <c r="AZ28" s="24" t="s">
        <v>51</v>
      </c>
      <c r="BA28" s="29">
        <v>92</v>
      </c>
      <c r="BB28" s="98">
        <v>102.54430000000001</v>
      </c>
      <c r="BC28" s="54" t="s">
        <v>1668</v>
      </c>
      <c r="BD28" s="29">
        <v>1</v>
      </c>
      <c r="BE28" s="55"/>
      <c r="BF28" s="55"/>
      <c r="BG28" s="55"/>
      <c r="BH28" s="55"/>
      <c r="BI28" s="189" t="s">
        <v>1669</v>
      </c>
      <c r="BJ28" s="69" t="s">
        <v>750</v>
      </c>
      <c r="BK28" s="68" t="s">
        <v>751</v>
      </c>
      <c r="BL28" s="68" t="s">
        <v>734</v>
      </c>
      <c r="BM28" s="69" t="s">
        <v>753</v>
      </c>
      <c r="BN28" s="68"/>
      <c r="BO28" s="17"/>
      <c r="BP28" s="29">
        <v>135</v>
      </c>
      <c r="BQ28" s="29">
        <v>0</v>
      </c>
      <c r="BR28" s="56">
        <v>101.2</v>
      </c>
      <c r="BS28" s="76" t="s">
        <v>108</v>
      </c>
      <c r="BT28" s="26"/>
      <c r="BU28" s="26"/>
      <c r="BV28" s="26"/>
      <c r="BW28" s="26"/>
      <c r="BX28" s="17"/>
      <c r="BY28" s="17"/>
      <c r="BZ28" s="49" t="str">
        <f>IF(AND(S28&gt;=3,AND(OR(AND(I28&lt;=7,I28-K28&gt;=3),AND(K28&lt;=7,K28-M28&gt;=3)),N28&lt;=4)),6,IF(S28&gt;=3,"3T",IF(AND(OR(AND(I28&lt;=7,I28-K28&gt;=3),AND(K28&lt;=7,K28-M28&gt;=3)),N28&lt;=4),"3P","")))</f>
        <v/>
      </c>
    </row>
    <row r="29" spans="1:78" ht="46.5" x14ac:dyDescent="0.25">
      <c r="A29" s="26" t="s">
        <v>1658</v>
      </c>
      <c r="B29" s="26" t="s">
        <v>483</v>
      </c>
      <c r="C29" s="27" t="s">
        <v>862</v>
      </c>
      <c r="D29" s="28"/>
      <c r="E29" s="28"/>
      <c r="F29" s="29">
        <v>1200</v>
      </c>
      <c r="G29" s="30">
        <v>4</v>
      </c>
      <c r="H29" s="31" t="s">
        <v>6</v>
      </c>
      <c r="I29" s="70">
        <v>4</v>
      </c>
      <c r="J29" s="71">
        <v>2</v>
      </c>
      <c r="K29" s="32">
        <v>4</v>
      </c>
      <c r="L29" s="33">
        <v>3</v>
      </c>
      <c r="M29" s="32">
        <v>8</v>
      </c>
      <c r="N29" s="33">
        <v>7</v>
      </c>
      <c r="O29" s="29">
        <v>2.6499999999999901</v>
      </c>
      <c r="P29" s="34">
        <v>2.7187499999999898</v>
      </c>
      <c r="Q29" s="35">
        <v>96.786025423079806</v>
      </c>
      <c r="R29" s="36">
        <v>3.7430127115398899</v>
      </c>
      <c r="S29" s="37">
        <v>0</v>
      </c>
      <c r="T29" s="61">
        <v>-4</v>
      </c>
      <c r="U29" s="29">
        <v>1.30000000000001</v>
      </c>
      <c r="V29" s="29">
        <v>-1.8499999999999901</v>
      </c>
      <c r="W29" s="39" t="s">
        <v>79</v>
      </c>
      <c r="X29" s="40">
        <v>126</v>
      </c>
      <c r="Y29" s="29">
        <v>128</v>
      </c>
      <c r="Z29" s="29">
        <v>28</v>
      </c>
      <c r="AA29" s="26" t="s">
        <v>64</v>
      </c>
      <c r="AB29" s="41" t="s">
        <v>58</v>
      </c>
      <c r="AC29" s="42" t="str">
        <f>"" &amp; IF(AND(S29&lt;=-1.5,NOT(ISBLANK(AQ29))),"Z","")</f>
        <v/>
      </c>
      <c r="AD29" s="43" t="str">
        <f>IF(AND(ISNUMBER(BD29),VALUE(BD29)&gt;=3,VALUE(T29)&gt;=-0.5),IF(AND(VALUE(Q29)&gt;=94,VALUE(Q29)&lt;444), IF(VALUE(P29)&gt;=2,"***","**"),"*"),"")</f>
        <v/>
      </c>
      <c r="AE29" s="44"/>
      <c r="AF29" s="45"/>
      <c r="AG29" s="63" t="str">
        <f>IF(OR(F29&lt;1401,F29&gt;=1600),IF(AND(OR(AB29="*",AB29="***",AB29="E*",AB29="E***"),P29&gt;=2,T29&gt;-2.1),IF(AND(ISNUMBER(BD29),VALUE(BD29)&gt;2),"**","*"),""),"")</f>
        <v/>
      </c>
      <c r="AH29" s="30">
        <v>4</v>
      </c>
      <c r="AI29" s="47">
        <v>126</v>
      </c>
      <c r="AJ29" s="48" t="str">
        <f>IF(AND(S29&gt;=2,T29&gt;=0),IF(AND(ISNUMBER(BD29),VALUE(BD29)&gt;=3),IF(LEN(AQ29)&gt;0,"***","**"),"*"),"")</f>
        <v/>
      </c>
      <c r="AK29" s="42" t="str">
        <f>IF(AND(S29&gt;=3,AND(OR(AND(I29&lt;=7,I29-K29&gt;=3),AND(K29&lt;=7,K29-M29&gt;=3)),N29&lt;=4)),6,IF(S29&gt;=3,"3T",IF(AND(OR(AND(I29&lt;=7,I29-K29&gt;=3),AND(K29&lt;=7,K29-M29&gt;=3)),N29&lt;=4),"3P","")))</f>
        <v/>
      </c>
      <c r="AL29" s="46" t="str">
        <f>IF(OR(K29-M29&gt;=5,T29&gt;4.9,AND(K29-M29&gt;=1,T29&gt;5)),IF(P29&lt;-3,"***",IF(P29&lt;0,"**","*")),"")</f>
        <v/>
      </c>
      <c r="AM29" s="40">
        <v>126</v>
      </c>
      <c r="AN29" s="49" t="str">
        <f>CONCATENATE(IF(AND(OR(M29=1,M29=2,M29=3,M29=4),Q29&gt;=97.5),"G",IF(OR(AND(N29&lt;=3,M29&lt;8,T29&gt;-1.6,Q29&gt;=95,Q29&lt;300),AND(OR(M29=1,M29=2,M29=3),Q29&lt;97.5)),"GR","")),"*")</f>
        <v>*</v>
      </c>
      <c r="AO29" s="29">
        <v>0</v>
      </c>
      <c r="AP29" s="28"/>
      <c r="AQ29" s="28"/>
      <c r="AR29" s="28"/>
      <c r="AS29" s="28"/>
      <c r="AT29" s="50" t="str">
        <f>IF(LEN(AN29)&gt;0,IF(AL29="**","$",IF(AL29="***",IF(LEN(AQ29)&gt;0,"$$$","$$"), "")), "")</f>
        <v/>
      </c>
      <c r="AU29" s="48" t="str">
        <f>CONCATENATE(IF(LEN(AN29)&gt;0,IF(AND(AD29="**",AB29="*"),IF(LEN(AQ29)&gt;0,"$$$","$$"),IF(AJ29="***","$$$",IF(AND(AJ29="**",AB29="*"),"$$",IF(AND(OR(AD29="**",AD29="***"),LEN(AQ29)&gt;0),"$$","")))),IF(AND(OR(AD29="**",AD29="***"),LEN(AQ29)&gt;0),"$$","")),IF(AND(T29&lt;2,AQ29="#"),"#",""))</f>
        <v/>
      </c>
      <c r="AV29" s="48" t="str">
        <f>IF(LEN(AN29)&gt;0,IF(AG29="**","$$",IF(AG29="***","$$$",IF(AD29="***",IF(OR(AB29="***",LEN(AQ29)&gt;0),"$$$",""),""))),"")</f>
        <v/>
      </c>
      <c r="AW29" s="26" t="s">
        <v>6</v>
      </c>
      <c r="AX29" s="51">
        <v>10</v>
      </c>
      <c r="AY29" s="52">
        <v>1198</v>
      </c>
      <c r="AZ29" s="24" t="s">
        <v>51</v>
      </c>
      <c r="BA29" s="29">
        <v>84.5</v>
      </c>
      <c r="BB29" s="53">
        <v>90.235333333333301</v>
      </c>
      <c r="BC29" s="54" t="s">
        <v>887</v>
      </c>
      <c r="BD29" s="29">
        <v>1</v>
      </c>
      <c r="BE29" s="55"/>
      <c r="BF29" s="55"/>
      <c r="BG29" s="55"/>
      <c r="BH29" s="55"/>
      <c r="BI29" s="189" t="s">
        <v>1670</v>
      </c>
      <c r="BJ29" s="69" t="s">
        <v>750</v>
      </c>
      <c r="BK29" s="69" t="s">
        <v>747</v>
      </c>
      <c r="BL29" s="68" t="s">
        <v>751</v>
      </c>
      <c r="BM29" s="68" t="s">
        <v>734</v>
      </c>
      <c r="BN29" s="68" t="s">
        <v>752</v>
      </c>
      <c r="BO29" s="17"/>
      <c r="BP29" s="29">
        <v>128</v>
      </c>
      <c r="BQ29" s="29">
        <v>0</v>
      </c>
      <c r="BR29" s="56">
        <v>100.1</v>
      </c>
      <c r="BS29" s="76" t="s">
        <v>126</v>
      </c>
      <c r="BT29" s="26"/>
      <c r="BU29" s="26"/>
      <c r="BV29" s="26"/>
      <c r="BW29" s="26" t="s">
        <v>79</v>
      </c>
      <c r="BX29" s="17"/>
      <c r="BY29" s="17"/>
      <c r="BZ29" s="49" t="str">
        <f>IF(AND(S29&gt;=3,AND(OR(AND(I29&lt;=7,I29-K29&gt;=3),AND(K29&lt;=7,K29-M29&gt;=3)),N29&lt;=4)),6,IF(S29&gt;=3,"3T",IF(AND(OR(AND(I29&lt;=7,I29-K29&gt;=3),AND(K29&lt;=7,K29-M29&gt;=3)),N29&lt;=4),"3P","")))</f>
        <v/>
      </c>
    </row>
    <row r="30" spans="1:78" ht="46.5" x14ac:dyDescent="0.25">
      <c r="A30" s="26" t="s">
        <v>1658</v>
      </c>
      <c r="B30" s="26" t="s">
        <v>377</v>
      </c>
      <c r="C30" s="27" t="s">
        <v>156</v>
      </c>
      <c r="D30" s="28"/>
      <c r="E30" s="28"/>
      <c r="F30" s="29">
        <v>1200</v>
      </c>
      <c r="G30" s="30">
        <v>2</v>
      </c>
      <c r="H30" s="31" t="s">
        <v>6</v>
      </c>
      <c r="I30" s="32">
        <v>1</v>
      </c>
      <c r="J30" s="33">
        <v>0</v>
      </c>
      <c r="K30" s="32">
        <v>1</v>
      </c>
      <c r="L30" s="33">
        <v>0</v>
      </c>
      <c r="M30" s="32">
        <v>4</v>
      </c>
      <c r="N30" s="33">
        <v>2</v>
      </c>
      <c r="O30" s="29">
        <v>1.35</v>
      </c>
      <c r="P30" s="60">
        <v>0.26666666666667299</v>
      </c>
      <c r="Q30" s="35">
        <v>96.660052200626197</v>
      </c>
      <c r="R30" s="35">
        <v>-1.99738996869314E-2</v>
      </c>
      <c r="S30" s="37">
        <v>0</v>
      </c>
      <c r="T30" s="61">
        <v>-2</v>
      </c>
      <c r="U30" s="29">
        <v>0.50000000000000699</v>
      </c>
      <c r="V30" s="60">
        <v>-1.1499999999999799</v>
      </c>
      <c r="W30" s="39"/>
      <c r="X30" s="62">
        <v>126</v>
      </c>
      <c r="Y30" s="29">
        <v>126</v>
      </c>
      <c r="Z30" s="29">
        <v>21</v>
      </c>
      <c r="AA30" s="85" t="s">
        <v>119</v>
      </c>
      <c r="AB30" s="41" t="s">
        <v>32</v>
      </c>
      <c r="AC30" s="42" t="str">
        <f>"" &amp; IF(AND(S30&lt;=-1.5,NOT(ISBLANK(AQ30))),"Z","")</f>
        <v/>
      </c>
      <c r="AD30" s="48" t="str">
        <f>IF(AND(ISNUMBER(BD30),VALUE(BD30)&gt;=3,VALUE(T30)&gt;=-0.5),IF(AND(VALUE(Q30)&gt;=94,VALUE(Q30)&lt;444), IF(VALUE(P30)&gt;=2,"***","**"),"*"),"")</f>
        <v/>
      </c>
      <c r="AE30" s="44"/>
      <c r="AF30" s="45"/>
      <c r="AG30" s="63" t="str">
        <f>IF(OR(F30&lt;1401,F30&gt;=1600),IF(AND(OR(AB30="*",AB30="***",AB30="E*",AB30="E***"),P30&gt;=2,T30&gt;-2.1),IF(AND(ISNUMBER(BD30),VALUE(BD30)&gt;2),"**","*"),""),"")</f>
        <v/>
      </c>
      <c r="AH30" s="30">
        <v>2</v>
      </c>
      <c r="AI30" s="62">
        <v>126</v>
      </c>
      <c r="AJ30" s="48" t="str">
        <f>IF(AND(S30&gt;=2,T30&gt;=0),IF(AND(ISNUMBER(BD30),VALUE(BD30)&gt;=3),IF(LEN(AQ30)&gt;0,"***","**"),"*"),"")</f>
        <v/>
      </c>
      <c r="AK30" s="42" t="str">
        <f>IF(AND(S30&gt;=3,AND(OR(AND(I30&lt;=7,I30-K30&gt;=3),AND(K30&lt;=7,K30-M30&gt;=3)),N30&lt;=4)),6,IF(S30&gt;=3,"3T",IF(AND(OR(AND(I30&lt;=7,I30-K30&gt;=3),AND(K30&lt;=7,K30-M30&gt;=3)),N30&lt;=4),"3P","")))</f>
        <v/>
      </c>
      <c r="AL30" s="63" t="str">
        <f>IF(OR(K30-M30&gt;=5,T30&gt;4.9,AND(K30-M30&gt;=1,T30&gt;5)),IF(P30&lt;-3,"***",IF(P30&lt;0,"**","*")),"")</f>
        <v/>
      </c>
      <c r="AM30" s="62">
        <v>126</v>
      </c>
      <c r="AN30" s="49" t="str">
        <f>IF(AND(OR(M30=1,M30=2,M30=3,M30=4),Q30&gt;=97.5),"G",IF(OR(AND(N30&lt;=3,M30&lt;8,T30&gt;-1.6,Q30&gt;=95,Q30&lt;300),AND(OR(M30=1,M30=2,M30=3),Q30&lt;97.5)),"GR",""))</f>
        <v/>
      </c>
      <c r="AO30" s="29">
        <v>0</v>
      </c>
      <c r="AP30" s="28"/>
      <c r="AQ30" s="28"/>
      <c r="AR30" s="28"/>
      <c r="AS30" s="28"/>
      <c r="AT30" s="50" t="str">
        <f>IF(LEN(AN30)&gt;0,IF(AL30="**","$",IF(AL30="***",IF(LEN(AQ30)&gt;0,"$$$","$$"), "")), "")</f>
        <v/>
      </c>
      <c r="AU30" s="48" t="str">
        <f>CONCATENATE(IF(LEN(AN30)&gt;0,IF(AND(AD30="**",AB30="*"),IF(LEN(AQ30)&gt;0,"$$$","$$"),IF(AJ30="***","$$$",IF(AND(AJ30="**",AB30="*"),"$$",IF(AND(OR(AD30="**",AD30="***"),LEN(AQ30)&gt;0),"$$","")))),IF(AND(OR(AD30="**",AD30="***"),LEN(AQ30)&gt;0),"$$","")),IF(AND(T30&lt;2,AQ30="#"),"#",""))</f>
        <v/>
      </c>
      <c r="AV30" s="48" t="str">
        <f>IF(LEN(AN30)&gt;0,IF(AG30="**","$$",IF(AG30="***","$$$",IF(AD30="***",IF(OR(AB30="***",LEN(AQ30)&gt;0),"$$$",""),""))),"")</f>
        <v/>
      </c>
      <c r="AW30" s="26" t="s">
        <v>6</v>
      </c>
      <c r="AX30" s="64">
        <v>27</v>
      </c>
      <c r="AY30" s="65">
        <v>1191</v>
      </c>
      <c r="AZ30" s="24" t="s">
        <v>51</v>
      </c>
      <c r="BA30" s="29">
        <v>87.960052200626095</v>
      </c>
      <c r="BB30" s="53">
        <v>89.020352200626107</v>
      </c>
      <c r="BC30" s="54" t="s">
        <v>1671</v>
      </c>
      <c r="BD30" s="29">
        <v>1</v>
      </c>
      <c r="BE30" s="55"/>
      <c r="BF30" s="55"/>
      <c r="BG30" s="55"/>
      <c r="BH30" s="55"/>
      <c r="BI30" s="188" t="s">
        <v>1672</v>
      </c>
      <c r="BJ30" s="69" t="s">
        <v>750</v>
      </c>
      <c r="BK30" s="68" t="s">
        <v>751</v>
      </c>
      <c r="BL30" s="68" t="s">
        <v>1653</v>
      </c>
      <c r="BM30" s="69" t="s">
        <v>747</v>
      </c>
      <c r="BN30" s="68"/>
      <c r="BO30" s="17"/>
      <c r="BP30" s="29">
        <v>126</v>
      </c>
      <c r="BQ30" s="29">
        <v>0</v>
      </c>
      <c r="BR30" s="56">
        <v>100.6</v>
      </c>
      <c r="BS30" s="57" t="s">
        <v>75</v>
      </c>
      <c r="BT30" s="26"/>
      <c r="BU30" s="26"/>
      <c r="BV30" s="26"/>
      <c r="BW30" s="26"/>
      <c r="BX30" s="17"/>
      <c r="BY30" s="17"/>
      <c r="BZ30" s="49" t="str">
        <f>IF(AND(S30&gt;=3,AND(OR(AND(I30&lt;=7,I30-K30&gt;=3),AND(K30&lt;=7,K30-M30&gt;=3)),N30&lt;=4)),6,IF(S30&gt;=3,"3T",IF(AND(OR(AND(I30&lt;=7,I30-K30&gt;=3),AND(K30&lt;=7,K30-M30&gt;=3)),N30&lt;=4),"3P","")))</f>
        <v/>
      </c>
    </row>
    <row r="31" spans="1:78" ht="46.5" x14ac:dyDescent="0.25">
      <c r="A31" s="26" t="s">
        <v>1658</v>
      </c>
      <c r="B31" s="26" t="s">
        <v>551</v>
      </c>
      <c r="C31" s="27" t="s">
        <v>744</v>
      </c>
      <c r="D31" s="28"/>
      <c r="E31" s="28"/>
      <c r="F31" s="58">
        <v>1400</v>
      </c>
      <c r="G31" s="30">
        <v>6</v>
      </c>
      <c r="H31" s="31" t="s">
        <v>6</v>
      </c>
      <c r="I31" s="70">
        <v>2</v>
      </c>
      <c r="J31" s="71">
        <v>1</v>
      </c>
      <c r="K31" s="70">
        <v>4</v>
      </c>
      <c r="L31" s="71">
        <v>2</v>
      </c>
      <c r="M31" s="32">
        <v>9</v>
      </c>
      <c r="N31" s="33">
        <v>6</v>
      </c>
      <c r="O31" s="29">
        <v>5.5000000000000098</v>
      </c>
      <c r="P31" s="37">
        <v>4.5500000000000203</v>
      </c>
      <c r="Q31" s="35">
        <v>97.977032930242004</v>
      </c>
      <c r="R31" s="36">
        <v>4.0885164651210504</v>
      </c>
      <c r="S31" s="37">
        <v>-1</v>
      </c>
      <c r="T31" s="61">
        <v>-4</v>
      </c>
      <c r="U31" s="29">
        <v>-2.9000000000000101</v>
      </c>
      <c r="V31" s="60">
        <v>-6.0000000000000098</v>
      </c>
      <c r="W31" s="39" t="s">
        <v>79</v>
      </c>
      <c r="X31" s="40">
        <v>125</v>
      </c>
      <c r="Y31" s="29">
        <v>135</v>
      </c>
      <c r="Z31" s="29">
        <v>24</v>
      </c>
      <c r="AA31" s="77">
        <v>7</v>
      </c>
      <c r="AB31" s="41" t="s">
        <v>698</v>
      </c>
      <c r="AC31" s="42" t="str">
        <f>"" &amp; IF(AND(S31&lt;=-1.5,NOT(ISBLANK(AQ31))),"Z","")</f>
        <v/>
      </c>
      <c r="AD31" s="43" t="str">
        <f>IF(AND(ISNUMBER(BD31),VALUE(BD31)&gt;=3,VALUE(T31)&gt;=-0.5),IF(AND(VALUE(Q31)&gt;=94,VALUE(Q31)&lt;444), IF(VALUE(P31)&gt;=2,"***","**"),"*"),"")</f>
        <v/>
      </c>
      <c r="AE31" s="44"/>
      <c r="AF31" s="45"/>
      <c r="AG31" s="63" t="str">
        <f>IF(OR(F31&lt;1401,F31&gt;=1600),IF(AND(OR(AB31="*",AB31="***",AB31="E*",AB31="E***"),P31&gt;=2,T31&gt;-2.1),IF(AND(ISNUMBER(BD31),VALUE(BD31)&gt;2),"**","*"),""),"")</f>
        <v/>
      </c>
      <c r="AH31" s="30">
        <v>6</v>
      </c>
      <c r="AI31" s="47">
        <v>125</v>
      </c>
      <c r="AJ31" s="48" t="str">
        <f>IF(AND(S31&gt;=2,T31&gt;=0),IF(AND(ISNUMBER(BD31),VALUE(BD31)&gt;=3),IF(LEN(AQ31)&gt;0,"***","**"),"*"),"")</f>
        <v/>
      </c>
      <c r="AK31" s="42" t="str">
        <f>IF(AND(S31&gt;=3,AND(OR(AND(I31&lt;=7,I31-K31&gt;=3),AND(K31&lt;=7,K31-M31&gt;=3)),N31&lt;=4)),6,IF(S31&gt;=3,"3T",IF(AND(OR(AND(I31&lt;=7,I31-K31&gt;=3),AND(K31&lt;=7,K31-M31&gt;=3)),N31&lt;=4),"3P","")))</f>
        <v/>
      </c>
      <c r="AL31" s="46" t="str">
        <f>IF(OR(K31-M31&gt;=5,T31&gt;4.9,AND(K31-M31&gt;=1,T31&gt;5)),IF(P31&lt;-3,"***",IF(P31&lt;0,"**","*")),"")</f>
        <v/>
      </c>
      <c r="AM31" s="40">
        <v>125</v>
      </c>
      <c r="AN31" s="49" t="str">
        <f>CONCATENATE(IF(AND(OR(M31=1,M31=2,M31=3,M31=4),Q31&gt;=97.5),"G",IF(OR(AND(N31&lt;=3,M31&lt;8,T31&gt;-1.6,Q31&gt;=95,Q31&lt;300),AND(OR(M31=1,M31=2,M31=3),Q31&lt;97.5)),"GR","")),"*")</f>
        <v>*</v>
      </c>
      <c r="AO31" s="29">
        <v>-2</v>
      </c>
      <c r="AP31" s="28"/>
      <c r="AQ31" s="28"/>
      <c r="AR31" s="28"/>
      <c r="AS31" s="28"/>
      <c r="AT31" s="50" t="str">
        <f>IF(LEN(AN31)&gt;0,IF(AL31="**","$",IF(AL31="***",IF(LEN(AQ31)&gt;0,"$$$","$$"), "")), "")</f>
        <v/>
      </c>
      <c r="AU31" s="48" t="str">
        <f>CONCATENATE(IF(LEN(AN31)&gt;0,IF(AND(AD31="**",AB31="*"),IF(LEN(AQ31)&gt;0,"$$$","$$"),IF(AJ31="***","$$$",IF(AND(AJ31="**",AB31="*"),"$$",IF(AND(OR(AD31="**",AD31="***"),LEN(AQ31)&gt;0),"$$","")))),IF(AND(OR(AD31="**",AD31="***"),LEN(AQ31)&gt;0),"$$","")),IF(AND(T31&lt;2,AQ31="#"),"#",""))</f>
        <v/>
      </c>
      <c r="AV31" s="48" t="str">
        <f>IF(LEN(AN31)&gt;0,IF(AG31="**","$$",IF(AG31="***","$$$",IF(AD31="***",IF(OR(AB31="***",LEN(AQ31)&gt;0),"$$$",""),""))),"")</f>
        <v/>
      </c>
      <c r="AW31" s="26" t="s">
        <v>6</v>
      </c>
      <c r="AX31" s="74">
        <v>9.1</v>
      </c>
      <c r="AY31" s="52">
        <v>1198</v>
      </c>
      <c r="AZ31" s="24" t="s">
        <v>51</v>
      </c>
      <c r="BA31" s="29">
        <v>86</v>
      </c>
      <c r="BB31" s="66">
        <v>96.8</v>
      </c>
      <c r="BC31" s="54" t="s">
        <v>923</v>
      </c>
      <c r="BD31" s="29">
        <v>2</v>
      </c>
      <c r="BE31" s="55"/>
      <c r="BF31" s="55"/>
      <c r="BG31" s="55"/>
      <c r="BH31" s="55"/>
      <c r="BI31" s="190" t="s">
        <v>1673</v>
      </c>
      <c r="BJ31" s="68" t="s">
        <v>1674</v>
      </c>
      <c r="BK31" s="68" t="s">
        <v>794</v>
      </c>
      <c r="BL31" s="69" t="s">
        <v>371</v>
      </c>
      <c r="BM31" s="68" t="s">
        <v>1675</v>
      </c>
      <c r="BN31" s="68" t="s">
        <v>1663</v>
      </c>
      <c r="BO31" s="17"/>
      <c r="BP31" s="29">
        <v>135</v>
      </c>
      <c r="BQ31" s="29">
        <v>-2</v>
      </c>
      <c r="BR31" s="56">
        <v>102.25</v>
      </c>
      <c r="BS31" s="57" t="s">
        <v>61</v>
      </c>
      <c r="BT31" s="26"/>
      <c r="BU31" s="26"/>
      <c r="BV31" s="26"/>
      <c r="BW31" s="26" t="s">
        <v>79</v>
      </c>
      <c r="BX31" s="17"/>
      <c r="BY31" s="17"/>
      <c r="BZ31" s="49" t="str">
        <f>IF(AND(S31&gt;=3,AND(OR(AND(I31&lt;=7,I31-K31&gt;=3),AND(K31&lt;=7,K31-M31&gt;=3)),N31&lt;=4)),6,IF(S31&gt;=3,"3T",IF(AND(OR(AND(I31&lt;=7,I31-K31&gt;=3),AND(K31&lt;=7,K31-M31&gt;=3)),N31&lt;=4),"3P","")))</f>
        <v/>
      </c>
    </row>
    <row r="32" spans="1:78" ht="46.5" x14ac:dyDescent="0.25">
      <c r="A32" s="26" t="s">
        <v>1658</v>
      </c>
      <c r="B32" s="26" t="s">
        <v>191</v>
      </c>
      <c r="C32" s="27" t="s">
        <v>156</v>
      </c>
      <c r="D32" s="28"/>
      <c r="E32" s="28"/>
      <c r="F32" s="29">
        <v>1600</v>
      </c>
      <c r="G32" s="30">
        <v>2</v>
      </c>
      <c r="H32" s="31" t="s">
        <v>78</v>
      </c>
      <c r="I32" s="70">
        <v>1</v>
      </c>
      <c r="J32" s="71">
        <v>0</v>
      </c>
      <c r="K32" s="32">
        <v>3</v>
      </c>
      <c r="L32" s="33">
        <v>1</v>
      </c>
      <c r="M32" s="32">
        <v>8</v>
      </c>
      <c r="N32" s="33">
        <v>16</v>
      </c>
      <c r="O32" s="29">
        <v>3.9999999999999898</v>
      </c>
      <c r="P32" s="60">
        <v>0</v>
      </c>
      <c r="Q32" s="35">
        <v>444</v>
      </c>
      <c r="R32" s="35">
        <v>172</v>
      </c>
      <c r="S32" s="37">
        <v>-1</v>
      </c>
      <c r="T32" s="61">
        <v>-15.5</v>
      </c>
      <c r="U32" s="29">
        <v>2.2999999999999998</v>
      </c>
      <c r="V32" s="60">
        <v>-10.1</v>
      </c>
      <c r="W32" s="39" t="s">
        <v>79</v>
      </c>
      <c r="X32" s="40">
        <v>123</v>
      </c>
      <c r="Y32" s="29">
        <v>126</v>
      </c>
      <c r="Z32" s="29">
        <v>18</v>
      </c>
      <c r="AA32" s="85" t="s">
        <v>119</v>
      </c>
      <c r="AB32" s="41" t="s">
        <v>32</v>
      </c>
      <c r="AC32" s="42" t="str">
        <f>"" &amp; IF(AND(S32&lt;=-1.5,NOT(ISBLANK(AQ32))),"Z","")</f>
        <v/>
      </c>
      <c r="AD32" s="43" t="str">
        <f>IF(AND(ISNUMBER(BD32),VALUE(BD32)&gt;=3,VALUE(T32)&gt;=-0.5),IF(AND(VALUE(Q32)&gt;=94,VALUE(Q32)&lt;444), IF(VALUE(P32)&gt;=2,"***","**"),"*"),"")</f>
        <v/>
      </c>
      <c r="AE32" s="44"/>
      <c r="AF32" s="45"/>
      <c r="AG32" s="63" t="str">
        <f>IF(OR(F32&lt;1401,F32&gt;=1600),IF(AND(OR(AB32="*",AB32="***",AB32="E*",AB32="E***"),P32&gt;=2,T32&gt;-2.1),IF(AND(ISNUMBER(BD32),VALUE(BD32)&gt;2),"**","*"),""),"")</f>
        <v/>
      </c>
      <c r="AH32" s="30">
        <v>2</v>
      </c>
      <c r="AI32" s="47">
        <v>123</v>
      </c>
      <c r="AJ32" s="48" t="str">
        <f>IF(AND(S32&gt;=2,T32&gt;=0),IF(AND(ISNUMBER(BD32),VALUE(BD32)&gt;=3),IF(LEN(AQ32)&gt;0,"***","**"),"*"),"")</f>
        <v/>
      </c>
      <c r="AK32" s="42" t="str">
        <f>IF(AND(S32&gt;=3,AND(OR(AND(I32&lt;=7,I32-K32&gt;=3),AND(K32&lt;=7,K32-M32&gt;=3)),N32&lt;=4)),6,IF(S32&gt;=3,"3T",IF(AND(OR(AND(I32&lt;=7,I32-K32&gt;=3),AND(K32&lt;=7,K32-M32&gt;=3)),N32&lt;=4),"3P","")))</f>
        <v/>
      </c>
      <c r="AL32" s="46" t="str">
        <f>IF(OR(K32-M32&gt;=5,T32&gt;4.9,AND(K32-M32&gt;=1,T32&gt;5)),IF(P32&lt;-3,"***",IF(P32&lt;0,"**","*")),"")</f>
        <v/>
      </c>
      <c r="AM32" s="40">
        <v>123</v>
      </c>
      <c r="AN32" s="49" t="str">
        <f>CONCATENATE(IF(AND(OR(M32=1,M32=2,M32=3,M32=4),Q32&gt;=97.5),"G",IF(OR(AND(N32&lt;=3,M32&lt;8,T32&gt;-1.6,Q32&gt;=95,Q32&lt;300),AND(OR(M32=1,M32=2,M32=3),Q32&lt;97.5)),"GR","")),"*")</f>
        <v>*</v>
      </c>
      <c r="AO32" s="29">
        <v>-3</v>
      </c>
      <c r="AP32" s="28"/>
      <c r="AQ32" s="28"/>
      <c r="AR32" s="28"/>
      <c r="AS32" s="28"/>
      <c r="AT32" s="50" t="str">
        <f>IF(LEN(AN32)&gt;0,IF(AL32="**","$",IF(AL32="***",IF(LEN(AQ32)&gt;0,"$$$","$$"), "")), "")</f>
        <v/>
      </c>
      <c r="AU32" s="48" t="str">
        <f>CONCATENATE(IF(LEN(AN32)&gt;0,IF(AND(AD32="**",AB32="*"),IF(LEN(AQ32)&gt;0,"$$$","$$"),IF(AJ32="***","$$$",IF(AND(AJ32="**",AB32="*"),"$$",IF(AND(OR(AD32="**",AD32="***"),LEN(AQ32)&gt;0),"$$","")))),IF(AND(OR(AD32="**",AD32="***"),LEN(AQ32)&gt;0),"$$","")),IF(AND(T32&lt;2,AQ32="#"),"#",""))</f>
        <v/>
      </c>
      <c r="AV32" s="48" t="str">
        <f>IF(LEN(AN32)&gt;0,IF(AG32="**","$$",IF(AG32="***","$$$",IF(AD32="***",IF(OR(AB32="***",LEN(AQ32)&gt;0),"$$$",""),""))),"")</f>
        <v/>
      </c>
      <c r="AW32" s="26" t="s">
        <v>78</v>
      </c>
      <c r="AX32" s="64">
        <v>30</v>
      </c>
      <c r="AY32" s="52">
        <v>1194</v>
      </c>
      <c r="AZ32" s="24" t="s">
        <v>51</v>
      </c>
      <c r="BA32" s="29">
        <v>50.5</v>
      </c>
      <c r="BB32" s="53">
        <v>50.5</v>
      </c>
      <c r="BC32" s="54" t="s">
        <v>528</v>
      </c>
      <c r="BD32" s="29">
        <v>1</v>
      </c>
      <c r="BE32" s="55"/>
      <c r="BF32" s="55"/>
      <c r="BG32" s="55"/>
      <c r="BH32" s="55"/>
      <c r="BI32" s="190" t="s">
        <v>1676</v>
      </c>
      <c r="BJ32" s="68" t="s">
        <v>1677</v>
      </c>
      <c r="BK32" s="68" t="s">
        <v>1662</v>
      </c>
      <c r="BL32" s="68" t="s">
        <v>1663</v>
      </c>
      <c r="BM32" s="68" t="s">
        <v>1678</v>
      </c>
      <c r="BN32" s="68" t="s">
        <v>1664</v>
      </c>
      <c r="BO32" s="17"/>
      <c r="BP32" s="29">
        <v>126</v>
      </c>
      <c r="BQ32" s="29">
        <v>-3</v>
      </c>
      <c r="BR32" s="56">
        <v>100.75</v>
      </c>
      <c r="BS32" s="57" t="s">
        <v>631</v>
      </c>
      <c r="BT32" s="26"/>
      <c r="BU32" s="26"/>
      <c r="BV32" s="26"/>
      <c r="BW32" s="26" t="s">
        <v>79</v>
      </c>
      <c r="BX32" s="17"/>
      <c r="BY32" s="17"/>
      <c r="BZ32" s="49" t="str">
        <f>IF(AND(S32&gt;=3,AND(OR(AND(I32&lt;=7,I32-K32&gt;=3),AND(K32&lt;=7,K32-M32&gt;=3)),N32&lt;=4)),6,IF(S32&gt;=3,"3T",IF(AND(OR(AND(I32&lt;=7,I32-K32&gt;=3),AND(K32&lt;=7,K32-M32&gt;=3)),N32&lt;=4),"3P","")))</f>
        <v/>
      </c>
    </row>
    <row r="33" spans="1:78" ht="15.95" customHeight="1" x14ac:dyDescent="0.25">
      <c r="A33" s="162"/>
      <c r="B33" s="155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5"/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5"/>
      <c r="AX33" s="155"/>
      <c r="AY33" s="155"/>
      <c r="AZ33" s="155"/>
      <c r="BA33" s="155"/>
      <c r="BB33" s="155"/>
      <c r="BC33" s="155"/>
      <c r="BD33" s="155"/>
      <c r="BE33" s="155"/>
      <c r="BF33" s="155"/>
      <c r="BG33" s="155"/>
      <c r="BH33" s="155"/>
      <c r="BI33" s="155"/>
      <c r="BJ33" s="155"/>
      <c r="BK33" s="155"/>
      <c r="BL33" s="155"/>
      <c r="BM33" s="155"/>
      <c r="BN33" s="155"/>
      <c r="BO33" s="155"/>
      <c r="BP33" s="155"/>
      <c r="BQ33" s="155"/>
      <c r="BR33" s="155"/>
      <c r="BS33" s="155"/>
      <c r="BT33" s="155"/>
      <c r="BU33" s="155"/>
      <c r="BV33" s="155"/>
      <c r="BW33" s="155"/>
      <c r="BX33" s="155"/>
      <c r="BY33" s="17"/>
      <c r="BZ33" s="49"/>
    </row>
    <row r="34" spans="1:78" ht="18.75" customHeight="1" x14ac:dyDescent="0.25">
      <c r="A34" s="17"/>
      <c r="B34" s="164" t="s">
        <v>51</v>
      </c>
      <c r="C34" s="164"/>
      <c r="D34" s="17"/>
      <c r="E34" s="17"/>
      <c r="F34" s="17"/>
      <c r="G34" s="17"/>
      <c r="H34" s="17"/>
      <c r="I34" s="89" t="s">
        <v>150</v>
      </c>
      <c r="J34" s="17"/>
      <c r="K34" s="17"/>
      <c r="L34" s="17"/>
      <c r="M34" s="17"/>
      <c r="N34" s="17"/>
      <c r="O34" s="17"/>
      <c r="P34" s="17"/>
      <c r="Q34" s="165" t="s">
        <v>540</v>
      </c>
      <c r="R34" s="165"/>
      <c r="S34" s="17"/>
      <c r="T34" s="121" t="s">
        <v>510</v>
      </c>
      <c r="U34" s="17"/>
      <c r="V34" s="17"/>
      <c r="W34" s="17"/>
      <c r="X34" s="91">
        <v>120</v>
      </c>
      <c r="Y34" s="113" t="s">
        <v>478</v>
      </c>
      <c r="Z34" s="93">
        <v>35</v>
      </c>
      <c r="AA34" s="94">
        <v>5</v>
      </c>
      <c r="AB34" s="17"/>
      <c r="AC34" s="17"/>
      <c r="AD34" s="17"/>
      <c r="AE34" s="17"/>
      <c r="AF34" s="17"/>
      <c r="AG34" s="17"/>
      <c r="AH34" s="17"/>
      <c r="AI34" s="91">
        <v>120</v>
      </c>
      <c r="AJ34" s="17"/>
      <c r="AK34" s="17"/>
      <c r="AL34" s="17"/>
      <c r="AM34" s="91">
        <v>120</v>
      </c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66">
        <v>13</v>
      </c>
      <c r="AY34" s="95">
        <v>1206</v>
      </c>
      <c r="AZ34" s="17"/>
      <c r="BA34" s="17"/>
      <c r="BB34" s="17"/>
      <c r="BC34" s="17"/>
      <c r="BD34" s="17"/>
      <c r="BE34" s="17"/>
      <c r="BF34" s="17"/>
      <c r="BG34" s="17"/>
      <c r="BH34" s="17"/>
      <c r="BI34" s="187"/>
      <c r="BJ34" s="17"/>
      <c r="BK34" s="17"/>
      <c r="BL34" s="17"/>
      <c r="BM34" s="17"/>
      <c r="BN34" s="17"/>
      <c r="BO34" s="17"/>
      <c r="BP34" s="113" t="s">
        <v>478</v>
      </c>
      <c r="BQ34" s="17"/>
      <c r="BR34" s="17"/>
      <c r="BS34" s="17"/>
      <c r="BT34" s="17"/>
      <c r="BU34" s="17"/>
      <c r="BV34" s="17"/>
      <c r="BW34" s="17"/>
      <c r="BX34" s="29">
        <v>0</v>
      </c>
      <c r="BY34" s="26" t="s">
        <v>149</v>
      </c>
      <c r="BZ34" s="17"/>
    </row>
    <row r="35" spans="1:78" x14ac:dyDescent="0.25">
      <c r="A35" s="17"/>
      <c r="B35" s="164"/>
      <c r="C35" s="164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68" t="s">
        <v>1679</v>
      </c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67"/>
      <c r="AY35" s="96" t="s">
        <v>762</v>
      </c>
      <c r="AZ35" s="17"/>
      <c r="BA35" s="17"/>
      <c r="BB35" s="17"/>
      <c r="BC35" s="17"/>
      <c r="BD35" s="17"/>
      <c r="BE35" s="17"/>
      <c r="BF35" s="17"/>
      <c r="BG35" s="17"/>
      <c r="BH35" s="17"/>
      <c r="BI35" s="18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</row>
    <row r="36" spans="1:78" ht="30" customHeight="1" x14ac:dyDescent="0.25">
      <c r="A36" s="152" t="s">
        <v>1680</v>
      </c>
      <c r="B36" s="153"/>
      <c r="C36" s="153"/>
      <c r="D36" s="153"/>
      <c r="E36" s="153"/>
      <c r="F36" s="153"/>
      <c r="G36" s="153"/>
      <c r="H36" s="153"/>
      <c r="I36" s="153"/>
      <c r="J36" s="153"/>
      <c r="K36" s="153"/>
      <c r="L36" s="153"/>
      <c r="M36" s="153"/>
      <c r="N36" s="153"/>
      <c r="O36" s="153"/>
      <c r="P36" s="153"/>
      <c r="Q36" s="153"/>
      <c r="R36" s="153"/>
      <c r="S36" s="153"/>
      <c r="T36" s="153"/>
      <c r="U36" s="153"/>
      <c r="V36" s="153"/>
      <c r="W36" s="153"/>
      <c r="X36" s="153"/>
      <c r="Y36" s="153"/>
      <c r="Z36" s="153"/>
      <c r="AA36" s="153"/>
      <c r="AB36" s="153"/>
      <c r="AC36" s="153"/>
      <c r="AD36" s="153"/>
      <c r="AE36" s="153"/>
      <c r="AF36" s="153"/>
      <c r="AG36" s="153"/>
      <c r="AH36" s="153"/>
      <c r="AI36" s="153"/>
      <c r="AJ36" s="153"/>
      <c r="AK36" s="153"/>
      <c r="AL36" s="153"/>
      <c r="AM36" s="153"/>
      <c r="AN36" s="153"/>
      <c r="AO36" s="153"/>
      <c r="AP36" s="153"/>
      <c r="AQ36" s="153"/>
      <c r="AR36" s="153"/>
      <c r="AS36" s="153"/>
      <c r="AT36" s="153"/>
      <c r="AU36" s="153"/>
      <c r="AV36" s="153"/>
      <c r="AW36" s="153"/>
      <c r="AX36" s="153"/>
      <c r="AY36" s="153"/>
      <c r="AZ36" s="153"/>
      <c r="BA36" s="153"/>
      <c r="BB36" s="153"/>
      <c r="BC36" s="153"/>
      <c r="BD36" s="153"/>
      <c r="BE36" s="153"/>
      <c r="BF36" s="153"/>
      <c r="BG36" s="153"/>
      <c r="BH36" s="153"/>
      <c r="BI36" s="153"/>
      <c r="BJ36" s="153"/>
      <c r="BK36" s="153"/>
      <c r="BL36" s="153"/>
      <c r="BM36" s="153"/>
      <c r="BN36" s="153"/>
      <c r="BO36" s="153"/>
      <c r="BP36" s="153"/>
      <c r="BQ36" s="153"/>
      <c r="BR36" s="153"/>
      <c r="BS36" s="153"/>
      <c r="BT36" s="153"/>
      <c r="BU36" s="153"/>
      <c r="BV36" s="153"/>
      <c r="BW36" s="153"/>
      <c r="BX36" s="153"/>
      <c r="BY36" s="17"/>
      <c r="BZ36" s="17"/>
    </row>
    <row r="37" spans="1:78" x14ac:dyDescent="0.25">
      <c r="A37" s="18" t="s">
        <v>1</v>
      </c>
      <c r="B37" s="18" t="s">
        <v>2</v>
      </c>
      <c r="C37" s="18" t="s">
        <v>3</v>
      </c>
      <c r="D37" s="19"/>
      <c r="E37" s="19"/>
      <c r="F37" s="18" t="s">
        <v>4</v>
      </c>
      <c r="G37" s="20" t="s">
        <v>5</v>
      </c>
      <c r="H37" s="21" t="s">
        <v>6</v>
      </c>
      <c r="I37" s="154" t="s">
        <v>7</v>
      </c>
      <c r="J37" s="155"/>
      <c r="K37" s="155"/>
      <c r="L37" s="155"/>
      <c r="M37" s="155"/>
      <c r="N37" s="155"/>
      <c r="O37" s="21" t="s">
        <v>8</v>
      </c>
      <c r="P37" s="21" t="s">
        <v>9</v>
      </c>
      <c r="Q37" s="22" t="s">
        <v>10</v>
      </c>
      <c r="R37" s="22" t="s">
        <v>11</v>
      </c>
      <c r="S37" s="21" t="s">
        <v>12</v>
      </c>
      <c r="T37" s="21" t="s">
        <v>13</v>
      </c>
      <c r="U37" s="21" t="s">
        <v>14</v>
      </c>
      <c r="V37" s="21" t="s">
        <v>15</v>
      </c>
      <c r="W37" s="23" t="s">
        <v>16</v>
      </c>
      <c r="X37" s="21" t="s">
        <v>17</v>
      </c>
      <c r="Y37" s="21" t="s">
        <v>18</v>
      </c>
      <c r="Z37" s="21" t="s">
        <v>19</v>
      </c>
      <c r="AA37" s="21" t="s">
        <v>20</v>
      </c>
      <c r="AB37" s="21" t="s">
        <v>21</v>
      </c>
      <c r="AC37" s="21" t="s">
        <v>22</v>
      </c>
      <c r="AD37" s="21" t="s">
        <v>23</v>
      </c>
      <c r="AE37" s="21" t="s">
        <v>24</v>
      </c>
      <c r="AF37" s="21" t="s">
        <v>25</v>
      </c>
      <c r="AG37" s="21" t="s">
        <v>26</v>
      </c>
      <c r="AH37" s="21" t="s">
        <v>5</v>
      </c>
      <c r="AI37" s="21" t="s">
        <v>17</v>
      </c>
      <c r="AJ37" s="21" t="s">
        <v>27</v>
      </c>
      <c r="AK37" s="21" t="s">
        <v>28</v>
      </c>
      <c r="AL37" s="21" t="s">
        <v>29</v>
      </c>
      <c r="AM37" s="21" t="s">
        <v>17</v>
      </c>
      <c r="AN37" s="21" t="s">
        <v>30</v>
      </c>
      <c r="AO37" s="21" t="s">
        <v>31</v>
      </c>
      <c r="AP37" s="21" t="s">
        <v>32</v>
      </c>
      <c r="AQ37" s="21" t="s">
        <v>33</v>
      </c>
      <c r="AR37" s="21" t="s">
        <v>34</v>
      </c>
      <c r="AS37" s="21" t="s">
        <v>35</v>
      </c>
      <c r="AT37" s="21" t="s">
        <v>36</v>
      </c>
      <c r="AU37" s="21" t="s">
        <v>37</v>
      </c>
      <c r="AV37" s="21" t="s">
        <v>38</v>
      </c>
      <c r="AW37" s="21" t="s">
        <v>6</v>
      </c>
      <c r="AX37" s="21" t="s">
        <v>39</v>
      </c>
      <c r="AY37" s="21" t="s">
        <v>40</v>
      </c>
      <c r="AZ37" s="24" t="s">
        <v>41</v>
      </c>
      <c r="BA37" s="21" t="s">
        <v>42</v>
      </c>
      <c r="BB37" s="21" t="s">
        <v>43</v>
      </c>
      <c r="BC37" s="21" t="s">
        <v>44</v>
      </c>
      <c r="BD37" s="21" t="s">
        <v>45</v>
      </c>
      <c r="BE37" s="21" t="s">
        <v>46</v>
      </c>
      <c r="BF37" s="21" t="s">
        <v>47</v>
      </c>
      <c r="BG37" s="21" t="s">
        <v>48</v>
      </c>
      <c r="BH37" s="21" t="s">
        <v>49</v>
      </c>
      <c r="BI37" s="186"/>
      <c r="BJ37" s="25"/>
      <c r="BK37" s="25"/>
      <c r="BL37" s="25"/>
      <c r="BM37" s="25"/>
      <c r="BN37" s="25"/>
      <c r="BO37" s="25"/>
      <c r="BP37" s="21" t="s">
        <v>18</v>
      </c>
      <c r="BQ37" s="21" t="s">
        <v>31</v>
      </c>
      <c r="BR37" s="21" t="s">
        <v>50</v>
      </c>
      <c r="BS37" s="21" t="s">
        <v>51</v>
      </c>
      <c r="BT37" s="25"/>
      <c r="BU37" s="25"/>
      <c r="BV37" s="21" t="s">
        <v>24</v>
      </c>
      <c r="BW37" s="21" t="s">
        <v>16</v>
      </c>
      <c r="BX37" s="21" t="s">
        <v>52</v>
      </c>
      <c r="BY37" s="21" t="s">
        <v>53</v>
      </c>
      <c r="BZ37" s="21" t="s">
        <v>28</v>
      </c>
    </row>
    <row r="38" spans="1:78" ht="46.5" x14ac:dyDescent="0.25">
      <c r="A38" s="26" t="s">
        <v>1681</v>
      </c>
      <c r="B38" s="26" t="s">
        <v>931</v>
      </c>
      <c r="C38" s="27" t="s">
        <v>744</v>
      </c>
      <c r="D38" s="28"/>
      <c r="E38" s="28" t="s">
        <v>166</v>
      </c>
      <c r="F38" s="58">
        <v>1400</v>
      </c>
      <c r="G38" s="30">
        <v>6</v>
      </c>
      <c r="H38" s="31" t="s">
        <v>6</v>
      </c>
      <c r="I38" s="32">
        <v>8</v>
      </c>
      <c r="J38" s="33">
        <v>6</v>
      </c>
      <c r="K38" s="32">
        <v>7</v>
      </c>
      <c r="L38" s="33">
        <v>3</v>
      </c>
      <c r="M38" s="32">
        <v>4</v>
      </c>
      <c r="N38" s="33">
        <v>1</v>
      </c>
      <c r="O38" s="29">
        <v>-2.0499999999999798</v>
      </c>
      <c r="P38" s="60">
        <v>-3.2785714285714</v>
      </c>
      <c r="Q38" s="35">
        <v>94.956463911221405</v>
      </c>
      <c r="R38" s="35">
        <v>-1.6717680443893801</v>
      </c>
      <c r="S38" s="37">
        <v>3</v>
      </c>
      <c r="T38" s="38">
        <v>1.75</v>
      </c>
      <c r="U38" s="29">
        <v>9.9999999999997896E-2</v>
      </c>
      <c r="V38" s="60">
        <v>1.45</v>
      </c>
      <c r="W38" s="39"/>
      <c r="X38" s="99">
        <v>119</v>
      </c>
      <c r="Y38" s="29">
        <v>126</v>
      </c>
      <c r="Z38" s="17"/>
      <c r="AA38" s="26" t="s">
        <v>57</v>
      </c>
      <c r="AB38" s="41" t="s">
        <v>58</v>
      </c>
      <c r="AC38" s="42" t="str">
        <f>"" &amp; IF(AND(S38&lt;=-1.5,NOT(ISBLANK(AQ38))),"Z","")</f>
        <v/>
      </c>
      <c r="AD38" s="48" t="str">
        <f>IF(AND(ISNUMBER(BD38),VALUE(BD38)&gt;=3,VALUE(T38)&gt;=-0.5),IF(AND(VALUE(Q38)&gt;=94,VALUE(Q38)&lt;444), IF(VALUE(P38)&gt;=2,"***","**"),"*"),"")</f>
        <v/>
      </c>
      <c r="AE38" s="48" t="str">
        <f>IF(AND(BD38&gt;2,OR(ISNUMBER(SEARCH("P",AA38)),ISNUMBER(SEARCH("EP",AA38)),ISNUMBER(SEARCH("E",AA38)))),"WP@",IF(BD38&gt;2,"W@",IF(OR(ISNUMBER(SEARCH("P",AA38)),ISNUMBER(SEARCH("EP",AA38)),ISNUMBER(SEARCH("E",AA38))),"P@","@")))</f>
        <v>@</v>
      </c>
      <c r="AF38" s="45" t="s">
        <v>552</v>
      </c>
      <c r="AG38" s="46" t="str">
        <f>IF(OR(F38&lt;1401,F38&gt;=1600),IF(AND(OR(AB38="*",AB38="***",AB38="E*",AB38="E***"),P38&gt;=2,T38&gt;-2.1),IF(AND(ISNUMBER(BD38),VALUE(BD38)&gt;2),"**","*"),""),"")</f>
        <v/>
      </c>
      <c r="AH38" s="30">
        <v>6</v>
      </c>
      <c r="AI38" s="99">
        <v>119</v>
      </c>
      <c r="AJ38" s="48" t="str">
        <f>IF(AND(S38&gt;=2,T38&gt;=0),IF(AND(ISNUMBER(BD38),VALUE(BD38)&gt;=3),IF(LEN(AQ38)&gt;0,"***","**"),"*"),"")</f>
        <v>*</v>
      </c>
      <c r="AK38" s="42">
        <f>IF(AND(S38&gt;=3,AND(OR(AND(I38&lt;=7,I38-K38&gt;=3),AND(K38&lt;=7,K38-M38&gt;=3)),N38&lt;=4)),6,IF(S38&gt;=3,"3T",IF(AND(OR(AND(I38&lt;=7,I38-K38&gt;=3),AND(K38&lt;=7,K38-M38&gt;=3)),N38&lt;=4),"3P","")))</f>
        <v>6</v>
      </c>
      <c r="AL38" s="63" t="str">
        <f>IF(OR(K38-M38&gt;=5,T38&gt;4.9,AND(K38-M38&gt;=1,T38&gt;5)),IF(P38&lt;-3,"***",IF(P38&lt;0,"**","*")),"")</f>
        <v/>
      </c>
      <c r="AM38" s="99">
        <v>119</v>
      </c>
      <c r="AN38" s="49" t="str">
        <f>IF(AND(OR(M38=1,M38=2,M38=3,M38=4),Q38&gt;=97.5),"G",IF(OR(AND(N38&lt;=3,M38&lt;8,T38&gt;-1.6,Q38&gt;=95,Q38&lt;300),AND(OR(M38=1,M38=2,M38=3),Q38&lt;97.5)),"GR",""))</f>
        <v/>
      </c>
      <c r="AO38" s="29">
        <v>1</v>
      </c>
      <c r="AP38" s="28"/>
      <c r="AQ38" s="28"/>
      <c r="AR38" s="28"/>
      <c r="AS38" s="28"/>
      <c r="AT38" s="50" t="str">
        <f>IF(LEN(AN38)&gt;0,IF(AL38="**","$",IF(AL38="***",IF(LEN(AQ38)&gt;0,"$$$","$$"), "")), "")</f>
        <v/>
      </c>
      <c r="AU38" s="48" t="str">
        <f>CONCATENATE(IF(LEN(AN38)&gt;0,IF(AND(AD38="**",AB38="*"),IF(LEN(AQ38)&gt;0,"$$$","$$"),IF(AJ38="***","$$$",IF(AND(AJ38="**",AB38="*"),"$$",IF(AND(OR(AD38="**",AD38="***"),LEN(AQ38)&gt;0),"$$","")))),IF(AND(OR(AD38="**",AD38="***"),LEN(AQ38)&gt;0),"$$","")),IF(AND(T38&lt;2,AQ38="#"),"#",""))</f>
        <v/>
      </c>
      <c r="AV38" s="48" t="str">
        <f>IF(LEN(AN38)&gt;0,IF(AG38="**","$$",IF(AG38="***","$$$",IF(AD38="***",IF(OR(AB38="***",LEN(AQ38)&gt;0),"$$$",""),""))),"")</f>
        <v/>
      </c>
      <c r="AW38" s="26" t="s">
        <v>6</v>
      </c>
      <c r="AX38" s="51">
        <v>2.9</v>
      </c>
      <c r="AY38" s="65">
        <v>1222</v>
      </c>
      <c r="AZ38" s="24" t="s">
        <v>59</v>
      </c>
      <c r="BA38" s="29">
        <v>87.656463911221195</v>
      </c>
      <c r="BB38" s="66">
        <v>89.456463911221206</v>
      </c>
      <c r="BC38" s="54" t="s">
        <v>1682</v>
      </c>
      <c r="BD38" s="29">
        <v>2</v>
      </c>
      <c r="BE38" s="55"/>
      <c r="BF38" s="55"/>
      <c r="BG38" s="55"/>
      <c r="BH38" s="55"/>
      <c r="BI38" s="189" t="s">
        <v>1683</v>
      </c>
      <c r="BJ38" s="68" t="s">
        <v>1648</v>
      </c>
      <c r="BK38" s="69" t="s">
        <v>1662</v>
      </c>
      <c r="BL38" s="68" t="s">
        <v>1663</v>
      </c>
      <c r="BM38" s="69" t="s">
        <v>1665</v>
      </c>
      <c r="BN38" s="68"/>
      <c r="BO38" s="17"/>
      <c r="BP38" s="29">
        <v>126</v>
      </c>
      <c r="BQ38" s="29">
        <v>1</v>
      </c>
      <c r="BR38" s="56">
        <v>90.9</v>
      </c>
      <c r="BS38" s="76" t="s">
        <v>126</v>
      </c>
      <c r="BT38" s="26"/>
      <c r="BU38" s="26" t="s">
        <v>166</v>
      </c>
      <c r="BV38" s="49" t="str">
        <f>IF(AND(BD38&gt;2,OR(ISNUMBER(SEARCH("P",AA38)),ISNUMBER(SEARCH("EP",AA38)),ISNUMBER(SEARCH("E",AA38)))),"WP@",IF(BD38&gt;2,"W@",IF(OR(ISNUMBER(SEARCH("P",AA38)),ISNUMBER(SEARCH("EP",AA38)),ISNUMBER(SEARCH("E",AA38))),"P@","@")))</f>
        <v>@</v>
      </c>
      <c r="BW38" s="26"/>
      <c r="BX38" s="17"/>
      <c r="BY38" s="17"/>
      <c r="BZ38" s="49">
        <f>IF(AND(S38&gt;=3,AND(OR(AND(I38&lt;=7,I38-K38&gt;=3),AND(K38&lt;=7,K38-M38&gt;=3)),N38&lt;=4)),6,IF(S38&gt;=3,"3T",IF(AND(OR(AND(I38&lt;=7,I38-K38&gt;=3),AND(K38&lt;=7,K38-M38&gt;=3)),N38&lt;=4),"3P","")))</f>
        <v>6</v>
      </c>
    </row>
    <row r="39" spans="1:78" ht="46.5" x14ac:dyDescent="0.25">
      <c r="A39" s="26" t="s">
        <v>1681</v>
      </c>
      <c r="B39" s="26" t="s">
        <v>814</v>
      </c>
      <c r="C39" s="27" t="s">
        <v>862</v>
      </c>
      <c r="D39" s="28"/>
      <c r="E39" s="28"/>
      <c r="F39" s="29">
        <v>1600</v>
      </c>
      <c r="G39" s="30">
        <v>8</v>
      </c>
      <c r="H39" s="31" t="s">
        <v>6</v>
      </c>
      <c r="I39" s="70">
        <v>4</v>
      </c>
      <c r="J39" s="71">
        <v>2</v>
      </c>
      <c r="K39" s="59">
        <v>3</v>
      </c>
      <c r="L39" s="33">
        <v>2</v>
      </c>
      <c r="M39" s="59">
        <v>2</v>
      </c>
      <c r="N39" s="33">
        <v>1</v>
      </c>
      <c r="O39" s="29">
        <v>7.4500000000000099</v>
      </c>
      <c r="P39" s="60">
        <v>0</v>
      </c>
      <c r="Q39" s="35">
        <v>444</v>
      </c>
      <c r="R39" s="35">
        <v>172</v>
      </c>
      <c r="S39" s="37">
        <v>0</v>
      </c>
      <c r="T39" s="38">
        <v>1</v>
      </c>
      <c r="U39" s="29">
        <v>-6.35</v>
      </c>
      <c r="V39" s="60">
        <v>-5.45</v>
      </c>
      <c r="W39" s="39"/>
      <c r="X39" s="40">
        <v>119</v>
      </c>
      <c r="Y39" s="72">
        <v>123</v>
      </c>
      <c r="Z39" s="29">
        <v>28</v>
      </c>
      <c r="AA39" s="26" t="s">
        <v>91</v>
      </c>
      <c r="AB39" s="41" t="s">
        <v>101</v>
      </c>
      <c r="AC39" s="42" t="str">
        <f>"" &amp; IF(AND(S39&lt;=-1.5,NOT(ISBLANK(AQ39))),"Z","")</f>
        <v/>
      </c>
      <c r="AD39" s="43" t="str">
        <f>IF(AND(ISNUMBER(BD39),VALUE(BD39)&gt;=3,VALUE(T39)&gt;=-0.5),IF(AND(VALUE(Q39)&gt;=94,VALUE(Q39)&lt;444), IF(VALUE(P39)&gt;=2,"***","**"),"*"),"")</f>
        <v/>
      </c>
      <c r="AE39" s="48" t="str">
        <f>IF(AND(BD39&gt;2,OR(ISNUMBER(SEARCH("P",AA39)),ISNUMBER(SEARCH("EP",AA39)),ISNUMBER(SEARCH("E",AA39)))),"WP@",IF(BD39&gt;2,"W@",IF(OR(ISNUMBER(SEARCH("P",AA39)),ISNUMBER(SEARCH("EP",AA39)),ISNUMBER(SEARCH("E",AA39))),"P@","@")))</f>
        <v>P@</v>
      </c>
      <c r="AF39" s="45"/>
      <c r="AG39" s="46" t="str">
        <f>IF(OR(F39&lt;1401,F39&gt;=1600),IF(AND(OR(AB39="*",AB39="***",AB39="E*",AB39="E***"),P39&gt;=2,T39&gt;-2.1),IF(AND(ISNUMBER(BD39),VALUE(BD39)&gt;2),"**","*"),""),"")</f>
        <v/>
      </c>
      <c r="AH39" s="30">
        <v>8</v>
      </c>
      <c r="AI39" s="47">
        <v>119</v>
      </c>
      <c r="AJ39" s="48" t="str">
        <f>IF(AND(S39&gt;=2,T39&gt;=0),IF(AND(ISNUMBER(BD39),VALUE(BD39)&gt;=3),IF(LEN(AQ39)&gt;0,"***","**"),"*"),"")</f>
        <v/>
      </c>
      <c r="AK39" s="42" t="str">
        <f>IF(AND(S39&gt;=3,AND(OR(AND(I39&lt;=7,I39-K39&gt;=3),AND(K39&lt;=7,K39-M39&gt;=3)),N39&lt;=4)),6,IF(S39&gt;=3,"3T",IF(AND(OR(AND(I39&lt;=7,I39-K39&gt;=3),AND(K39&lt;=7,K39-M39&gt;=3)),N39&lt;=4),"3P","")))</f>
        <v/>
      </c>
      <c r="AL39" s="46" t="str">
        <f>IF(OR(K39-M39&gt;=5,T39&gt;4.9,AND(K39-M39&gt;=1,T39&gt;5)),IF(P39&lt;-3,"***",IF(P39&lt;0,"**","*")),"")</f>
        <v/>
      </c>
      <c r="AM39" s="40">
        <v>119</v>
      </c>
      <c r="AN39" s="81" t="str">
        <f>IF(AND(OR(M39=1,M39=2,M39=3,M39=4),Q39&gt;=97.5),"G",IF(OR(AND(N39&lt;=3,M39&lt;8,T39&gt;-1.6,Q39&gt;=95,Q39&lt;300),AND(OR(M39=1,M39=2,M39=3),Q39&lt;97.5)),"GR",""))</f>
        <v>G</v>
      </c>
      <c r="AO39" s="29">
        <v>-1</v>
      </c>
      <c r="AP39" s="28"/>
      <c r="AQ39" s="28"/>
      <c r="AR39" s="28"/>
      <c r="AS39" s="28"/>
      <c r="AT39" s="50" t="str">
        <f>IF(LEN(AN39)&gt;0,IF(AL39="**","$",IF(AL39="***",IF(LEN(AQ39)&gt;0,"$$$","$$"), "")), "")</f>
        <v/>
      </c>
      <c r="AU39" s="48" t="str">
        <f>CONCATENATE(IF(LEN(AN39)&gt;0,IF(AND(AD39="**",AB39="*"),IF(LEN(AQ39)&gt;0,"$$$","$$"),IF(AJ39="***","$$$",IF(AND(AJ39="**",AB39="*"),"$$",IF(AND(OR(AD39="**",AD39="***"),LEN(AQ39)&gt;0),"$$","")))),IF(AND(OR(AD39="**",AD39="***"),LEN(AQ39)&gt;0),"$$","")),IF(AND(T39&lt;2,AQ39="#"),"#",""))</f>
        <v/>
      </c>
      <c r="AV39" s="48" t="str">
        <f>IF(LEN(AN39)&gt;0,IF(AG39="**","$$",IF(AG39="***","$$$",IF(AD39="***",IF(OR(AB39="***",LEN(AQ39)&gt;0),"$$$",""),""))),"")</f>
        <v/>
      </c>
      <c r="AW39" s="26" t="s">
        <v>6</v>
      </c>
      <c r="AX39" s="51">
        <v>2.1</v>
      </c>
      <c r="AY39" s="52">
        <v>1205</v>
      </c>
      <c r="AZ39" s="24" t="s">
        <v>59</v>
      </c>
      <c r="BA39" s="29">
        <v>80.5</v>
      </c>
      <c r="BB39" s="53">
        <v>78.5</v>
      </c>
      <c r="BC39" s="54" t="s">
        <v>1684</v>
      </c>
      <c r="BD39" s="29">
        <v>2</v>
      </c>
      <c r="BE39" s="55"/>
      <c r="BF39" s="55"/>
      <c r="BG39" s="55"/>
      <c r="BH39" s="55"/>
      <c r="BI39" s="190" t="s">
        <v>1685</v>
      </c>
      <c r="BJ39" s="68" t="s">
        <v>1678</v>
      </c>
      <c r="BK39" s="68" t="s">
        <v>1663</v>
      </c>
      <c r="BL39" s="68" t="s">
        <v>1686</v>
      </c>
      <c r="BM39" s="68" t="s">
        <v>1687</v>
      </c>
      <c r="BN39" s="68"/>
      <c r="BO39" s="17"/>
      <c r="BP39" s="29">
        <v>123</v>
      </c>
      <c r="BQ39" s="29">
        <v>-1</v>
      </c>
      <c r="BR39" s="56">
        <v>102.4</v>
      </c>
      <c r="BS39" s="57" t="s">
        <v>75</v>
      </c>
      <c r="BT39" s="26"/>
      <c r="BU39" s="26"/>
      <c r="BV39" s="49" t="str">
        <f>IF(AND(BD39&gt;2,OR(ISNUMBER(SEARCH("P",AA39)),ISNUMBER(SEARCH("EP",AA39)),ISNUMBER(SEARCH("E",AA39)))),"WP@",IF(BD39&gt;2,"W@",IF(OR(ISNUMBER(SEARCH("P",AA39)),ISNUMBER(SEARCH("EP",AA39)),ISNUMBER(SEARCH("E",AA39))),"P@","@")))</f>
        <v>P@</v>
      </c>
      <c r="BW39" s="26"/>
      <c r="BX39" s="17"/>
      <c r="BY39" s="17"/>
      <c r="BZ39" s="49" t="str">
        <f>IF(AND(S39&gt;=3,AND(OR(AND(I39&lt;=7,I39-K39&gt;=3),AND(K39&lt;=7,K39-M39&gt;=3)),N39&lt;=4)),6,IF(S39&gt;=3,"3T",IF(AND(OR(AND(I39&lt;=7,I39-K39&gt;=3),AND(K39&lt;=7,K39-M39&gt;=3)),N39&lt;=4),"3P","")))</f>
        <v/>
      </c>
    </row>
    <row r="40" spans="1:78" ht="46.5" x14ac:dyDescent="0.25">
      <c r="A40" s="26" t="s">
        <v>1681</v>
      </c>
      <c r="B40" s="26" t="s">
        <v>816</v>
      </c>
      <c r="C40" s="27" t="s">
        <v>156</v>
      </c>
      <c r="D40" s="28" t="s">
        <v>817</v>
      </c>
      <c r="E40" s="28"/>
      <c r="F40" s="29">
        <v>1600</v>
      </c>
      <c r="G40" s="30">
        <v>11</v>
      </c>
      <c r="H40" s="31" t="s">
        <v>818</v>
      </c>
      <c r="I40" s="59">
        <v>1</v>
      </c>
      <c r="J40" s="33">
        <v>0</v>
      </c>
      <c r="K40" s="59">
        <v>1</v>
      </c>
      <c r="L40" s="33">
        <v>0</v>
      </c>
      <c r="M40" s="59">
        <v>1</v>
      </c>
      <c r="N40" s="33">
        <v>0</v>
      </c>
      <c r="O40" s="29">
        <v>0.59999999999998699</v>
      </c>
      <c r="P40" s="29">
        <v>0</v>
      </c>
      <c r="Q40" s="35">
        <v>444</v>
      </c>
      <c r="R40" s="35">
        <v>172</v>
      </c>
      <c r="S40" s="37">
        <v>0</v>
      </c>
      <c r="T40" s="38">
        <v>0</v>
      </c>
      <c r="U40" s="29">
        <v>0.49999999999998901</v>
      </c>
      <c r="V40" s="29">
        <v>0.49999999999998901</v>
      </c>
      <c r="W40" s="39"/>
      <c r="X40" s="83">
        <v>119</v>
      </c>
      <c r="Y40" s="72">
        <v>126</v>
      </c>
      <c r="Z40" s="29">
        <v>21</v>
      </c>
      <c r="AA40" s="85" t="s">
        <v>119</v>
      </c>
      <c r="AB40" s="41" t="s">
        <v>101</v>
      </c>
      <c r="AC40" s="42" t="str">
        <f>"" &amp; IF(AND(S40&lt;=-1.5,NOT(ISBLANK(AQ40))),"Z","")</f>
        <v/>
      </c>
      <c r="AD40" s="43" t="str">
        <f>IF(AND(ISNUMBER(BD40),VALUE(BD40)&gt;=3,VALUE(T40)&gt;=-0.5),IF(AND(VALUE(Q40)&gt;=94,VALUE(Q40)&lt;444), IF(VALUE(P40)&gt;=2,"***","**"),"*"),"")</f>
        <v/>
      </c>
      <c r="AE40" s="44"/>
      <c r="AF40" s="45"/>
      <c r="AG40" s="46" t="str">
        <f>IF(OR(F40&lt;1401,F40&gt;=1600),IF(AND(OR(AB40="*",AB40="***",AB40="E*",AB40="E***"),P40&gt;=2,T40&gt;-2.1),IF(AND(ISNUMBER(BD40),VALUE(BD40)&gt;2),"**","*"),""),"")</f>
        <v/>
      </c>
      <c r="AH40" s="30">
        <v>11</v>
      </c>
      <c r="AI40" s="84">
        <v>119</v>
      </c>
      <c r="AJ40" s="48" t="str">
        <f>IF(AND(S40&gt;=2,T40&gt;=0),IF(AND(ISNUMBER(BD40),VALUE(BD40)&gt;=3),IF(LEN(AQ40)&gt;0,"***","**"),"*"),"")</f>
        <v/>
      </c>
      <c r="AK40" s="42" t="str">
        <f>IF(AND(S40&gt;=3,AND(OR(AND(I40&lt;=7,I40-K40&gt;=3),AND(K40&lt;=7,K40-M40&gt;=3)),N40&lt;=4)),6,IF(S40&gt;=3,"3T",IF(AND(OR(AND(I40&lt;=7,I40-K40&gt;=3),AND(K40&lt;=7,K40-M40&gt;=3)),N40&lt;=4),"3P","")))</f>
        <v/>
      </c>
      <c r="AL40" s="46" t="str">
        <f>IF(OR(K40-M40&gt;=5,T40&gt;4.9,AND(K40-M40&gt;=1,T40&gt;5)),IF(P40&lt;-3,"***",IF(P40&lt;0,"**","*")),"")</f>
        <v/>
      </c>
      <c r="AM40" s="83">
        <v>119</v>
      </c>
      <c r="AN40" s="73" t="str">
        <f>CONCATENATE(IF(AND(OR(M40=1,M40=2,M40=3,M40=4),Q40&gt;=97.5),"G",IF(OR(AND(N40&lt;=3,M40&lt;8,T40&gt;-1.6,Q40&gt;=95,Q40&lt;300),AND(OR(M40=1,M40=2,M40=3),Q40&lt;97.5)),"GR","")),"*")</f>
        <v>G*</v>
      </c>
      <c r="AO40" s="29">
        <v>0</v>
      </c>
      <c r="AP40" s="28"/>
      <c r="AQ40" s="28"/>
      <c r="AR40" s="28"/>
      <c r="AS40" s="28"/>
      <c r="AT40" s="50" t="str">
        <f>IF(LEN(AN40)&gt;0,IF(AL40="**","$",IF(AL40="***",IF(LEN(AQ40)&gt;0,"$$$","$$"), "")), "")</f>
        <v/>
      </c>
      <c r="AU40" s="48" t="str">
        <f>CONCATENATE(IF(LEN(AN40)&gt;0,IF(AND(AD40="**",AB40="*"),IF(LEN(AQ40)&gt;0,"$$$","$$"),IF(AJ40="***","$$$",IF(AND(AJ40="**",AB40="*"),"$$",IF(AND(OR(AD40="**",AD40="***"),LEN(AQ40)&gt;0),"$$","")))),IF(AND(OR(AD40="**",AD40="***"),LEN(AQ40)&gt;0),"$$","")),IF(AND(T40&lt;2,AQ40="#"),"#",""))</f>
        <v/>
      </c>
      <c r="AV40" s="48" t="str">
        <f>IF(LEN(AN40)&gt;0,IF(AG40="**","$$",IF(AG40="***","$$$",IF(AD40="***",IF(OR(AB40="***",LEN(AQ40)&gt;0),"$$$",""),""))),"")</f>
        <v/>
      </c>
      <c r="AW40" s="26" t="s">
        <v>818</v>
      </c>
      <c r="AX40" s="64">
        <v>12</v>
      </c>
      <c r="AY40" s="52">
        <v>1203</v>
      </c>
      <c r="AZ40" s="24" t="s">
        <v>59</v>
      </c>
      <c r="BA40" s="29">
        <v>83</v>
      </c>
      <c r="BB40" s="98">
        <v>83</v>
      </c>
      <c r="BC40" s="54" t="s">
        <v>821</v>
      </c>
      <c r="BD40" s="29">
        <v>1</v>
      </c>
      <c r="BE40" s="55"/>
      <c r="BF40" s="55"/>
      <c r="BG40" s="55"/>
      <c r="BH40" s="55"/>
      <c r="BI40" s="189" t="s">
        <v>1688</v>
      </c>
      <c r="BJ40" s="68" t="s">
        <v>1663</v>
      </c>
      <c r="BK40" s="69" t="s">
        <v>1677</v>
      </c>
      <c r="BL40" s="68" t="s">
        <v>1689</v>
      </c>
      <c r="BM40" s="69" t="s">
        <v>1662</v>
      </c>
      <c r="BN40" s="68"/>
      <c r="BO40" s="17"/>
      <c r="BP40" s="29">
        <v>126</v>
      </c>
      <c r="BQ40" s="29">
        <v>0</v>
      </c>
      <c r="BR40" s="56">
        <v>97.35</v>
      </c>
      <c r="BS40" s="57" t="s">
        <v>209</v>
      </c>
      <c r="BT40" s="26" t="s">
        <v>817</v>
      </c>
      <c r="BU40" s="26"/>
      <c r="BV40" s="26"/>
      <c r="BW40" s="26"/>
      <c r="BX40" s="17"/>
      <c r="BY40" s="17"/>
      <c r="BZ40" s="49" t="str">
        <f>IF(AND(S40&gt;=3,AND(OR(AND(I40&lt;=7,I40-K40&gt;=3),AND(K40&lt;=7,K40-M40&gt;=3)),N40&lt;=4)),6,IF(S40&gt;=3,"3T",IF(AND(OR(AND(I40&lt;=7,I40-K40&gt;=3),AND(K40&lt;=7,K40-M40&gt;=3)),N40&lt;=4),"3P","")))</f>
        <v/>
      </c>
    </row>
    <row r="41" spans="1:78" ht="42.95" customHeight="1" x14ac:dyDescent="0.25">
      <c r="A41" s="162"/>
      <c r="B41" s="155"/>
      <c r="C41" s="155"/>
      <c r="D41" s="155"/>
      <c r="E41" s="155"/>
      <c r="F41" s="155"/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55"/>
      <c r="AA41" s="155"/>
      <c r="AB41" s="155"/>
      <c r="AC41" s="155"/>
      <c r="AD41" s="155"/>
      <c r="AE41" s="155"/>
      <c r="AF41" s="155"/>
      <c r="AG41" s="155"/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55"/>
      <c r="BD41" s="155"/>
      <c r="BE41" s="155"/>
      <c r="BF41" s="155"/>
      <c r="BG41" s="155"/>
      <c r="BH41" s="155"/>
      <c r="BI41" s="155"/>
      <c r="BJ41" s="155"/>
      <c r="BK41" s="155"/>
      <c r="BL41" s="155"/>
      <c r="BM41" s="155"/>
      <c r="BN41" s="155"/>
      <c r="BO41" s="155"/>
      <c r="BP41" s="155"/>
      <c r="BQ41" s="155"/>
      <c r="BR41" s="155"/>
      <c r="BS41" s="155"/>
      <c r="BT41" s="155"/>
      <c r="BU41" s="155"/>
      <c r="BV41" s="155"/>
      <c r="BW41" s="155"/>
      <c r="BX41" s="155"/>
      <c r="BY41" s="17"/>
      <c r="BZ41" s="49"/>
    </row>
    <row r="42" spans="1:78" ht="46.5" x14ac:dyDescent="0.25">
      <c r="A42" s="26" t="s">
        <v>1681</v>
      </c>
      <c r="B42" s="26" t="s">
        <v>174</v>
      </c>
      <c r="C42" s="27" t="s">
        <v>1690</v>
      </c>
      <c r="D42" s="28"/>
      <c r="E42" s="28"/>
      <c r="F42" s="29">
        <v>1600</v>
      </c>
      <c r="G42" s="30">
        <v>6</v>
      </c>
      <c r="H42" s="31" t="s">
        <v>78</v>
      </c>
      <c r="I42" s="32">
        <v>1</v>
      </c>
      <c r="J42" s="33">
        <v>0</v>
      </c>
      <c r="K42" s="32">
        <v>1</v>
      </c>
      <c r="L42" s="33">
        <v>0</v>
      </c>
      <c r="M42" s="32">
        <v>6</v>
      </c>
      <c r="N42" s="33">
        <v>2</v>
      </c>
      <c r="O42" s="29">
        <v>-1.6500000000000301</v>
      </c>
      <c r="P42" s="60">
        <v>-1.2833333333333701</v>
      </c>
      <c r="Q42" s="86">
        <v>94.796797718630202</v>
      </c>
      <c r="R42" s="86">
        <v>-0.551601140684852</v>
      </c>
      <c r="S42" s="37">
        <v>0</v>
      </c>
      <c r="T42" s="61">
        <v>-2.5</v>
      </c>
      <c r="U42" s="29">
        <v>1.5499999999999901</v>
      </c>
      <c r="V42" s="60">
        <v>-0.50000000000000699</v>
      </c>
      <c r="W42" s="39" t="s">
        <v>79</v>
      </c>
      <c r="X42" s="99">
        <v>121</v>
      </c>
      <c r="Y42" s="29">
        <v>131</v>
      </c>
      <c r="Z42" s="87">
        <v>168</v>
      </c>
      <c r="AA42" s="85" t="s">
        <v>119</v>
      </c>
      <c r="AB42" s="41" t="s">
        <v>32</v>
      </c>
      <c r="AC42" s="42" t="str">
        <f>"i" &amp; IF(AND(S42&lt;=-1.5,NOT(ISBLANK(AQ42))),"Z","")</f>
        <v>i</v>
      </c>
      <c r="AD42" s="48" t="str">
        <f>IF(AND(ISNUMBER(BD42),VALUE(BD42)&gt;=3,VALUE(T42)&gt;=-0.5),IF(AND(VALUE(Q42)&gt;=94,VALUE(Q42)&lt;444), IF(VALUE(P42)&gt;=2,"***","**"),"*"),"")</f>
        <v/>
      </c>
      <c r="AE42" s="44"/>
      <c r="AF42" s="45"/>
      <c r="AG42" s="63" t="str">
        <f>IF(OR(F42&lt;1401,F42&gt;=1600),IF(AND(OR(AB42="*",AB42="***",AB42="E*",AB42="E***"),P42&gt;=2,T42&gt;-2.1),IF(AND(ISNUMBER(BD42),VALUE(BD42)&gt;2),"**","*"),""),"")</f>
        <v/>
      </c>
      <c r="AH42" s="30">
        <v>6</v>
      </c>
      <c r="AI42" s="99">
        <v>121</v>
      </c>
      <c r="AJ42" s="48" t="str">
        <f>IF(AND(S42&gt;=2,T42&gt;=0),IF(AND(ISNUMBER(BD42),VALUE(BD42)&gt;=3),IF(LEN(AQ42)&gt;0,"***","**"),"*"),"")</f>
        <v/>
      </c>
      <c r="AK42" s="42" t="str">
        <f>IF(AND(S42&gt;=3,AND(OR(AND(I42&lt;=7,I42-K42&gt;=3),AND(K42&lt;=7,K42-M42&gt;=3)),N42&lt;=4)),6,IF(S42&gt;=3,"3T",IF(AND(OR(AND(I42&lt;=7,I42-K42&gt;=3),AND(K42&lt;=7,K42-M42&gt;=3)),N42&lt;=4),"3P","")))</f>
        <v/>
      </c>
      <c r="AL42" s="63" t="str">
        <f>IF(OR(K42-M42&gt;=5,T42&gt;4.9,AND(K42-M42&gt;=1,T42&gt;5)),IF(P42&lt;-3,"***",IF(P42&lt;0,"**","*")),"")</f>
        <v/>
      </c>
      <c r="AM42" s="99">
        <v>121</v>
      </c>
      <c r="AN42" s="49" t="str">
        <f>IF(AND(OR(M42=1,M42=2,M42=3,M42=4),Q42&gt;=97.5),"G",IF(OR(AND(N42&lt;=3,M42&lt;8,T42&gt;-1.6,Q42&gt;=95,Q42&lt;300),AND(OR(M42=1,M42=2,M42=3),Q42&lt;97.5)),"GR",""))</f>
        <v/>
      </c>
      <c r="AO42" s="29">
        <v>0</v>
      </c>
      <c r="AP42" s="28"/>
      <c r="AQ42" s="28"/>
      <c r="AR42" s="28"/>
      <c r="AS42" s="28"/>
      <c r="AT42" s="50" t="str">
        <f>IF(LEN(AN42)&gt;0,IF(AL42="**","$",IF(AL42="***",IF(LEN(AQ42)&gt;0,"$$$","$$"), "")), "")</f>
        <v/>
      </c>
      <c r="AU42" s="48" t="str">
        <f>CONCATENATE(IF(LEN(AN42)&gt;0,IF(AND(AD42="**",AB42="*"),IF(LEN(AQ42)&gt;0,"$$$","$$"),IF(AJ42="***","$$$",IF(AND(AJ42="**",AB42="*"),"$$",IF(AND(OR(AD42="**",AD42="***"),LEN(AQ42)&gt;0),"$$","")))),IF(AND(OR(AD42="**",AD42="***"),LEN(AQ42)&gt;0),"$$","")),IF(AND(T42&lt;2,AQ42="#"),"#",""))</f>
        <v/>
      </c>
      <c r="AV42" s="48" t="str">
        <f>IF(LEN(AN42)&gt;0,IF(AG42="**","$$",IF(AG42="***","$$$",IF(AD42="***",IF(OR(AB42="***",LEN(AQ42)&gt;0),"$$$",""),""))),"")</f>
        <v/>
      </c>
      <c r="AW42" s="26" t="s">
        <v>78</v>
      </c>
      <c r="AX42" s="74">
        <v>4.9000000000000004</v>
      </c>
      <c r="AY42" s="65">
        <v>1211</v>
      </c>
      <c r="AZ42" s="24" t="s">
        <v>59</v>
      </c>
      <c r="BA42" s="29">
        <v>86.896797718630296</v>
      </c>
      <c r="BB42" s="53">
        <v>90.230131051963596</v>
      </c>
      <c r="BC42" s="54" t="s">
        <v>528</v>
      </c>
      <c r="BD42" s="29">
        <v>1</v>
      </c>
      <c r="BE42" s="55"/>
      <c r="BF42" s="55"/>
      <c r="BG42" s="55"/>
      <c r="BH42" s="55"/>
      <c r="BI42" s="189" t="s">
        <v>1691</v>
      </c>
      <c r="BJ42" s="68" t="s">
        <v>1662</v>
      </c>
      <c r="BK42" s="69" t="s">
        <v>1677</v>
      </c>
      <c r="BL42" s="69" t="s">
        <v>1692</v>
      </c>
      <c r="BM42" s="68" t="s">
        <v>1693</v>
      </c>
      <c r="BN42" s="68" t="s">
        <v>1678</v>
      </c>
      <c r="BO42" s="17"/>
      <c r="BP42" s="29">
        <v>131</v>
      </c>
      <c r="BQ42" s="29">
        <v>0</v>
      </c>
      <c r="BR42" s="56">
        <v>95.1</v>
      </c>
      <c r="BS42" s="76" t="s">
        <v>88</v>
      </c>
      <c r="BT42" s="26"/>
      <c r="BU42" s="26"/>
      <c r="BV42" s="26"/>
      <c r="BW42" s="26" t="s">
        <v>79</v>
      </c>
      <c r="BX42" s="17"/>
      <c r="BY42" s="17"/>
      <c r="BZ42" s="49" t="str">
        <f>IF(AND(S42&gt;=3,AND(OR(AND(I42&lt;=7,I42-K42&gt;=3),AND(K42&lt;=7,K42-M42&gt;=3)),N42&lt;=4)),6,IF(S42&gt;=3,"3T",IF(AND(OR(AND(I42&lt;=7,I42-K42&gt;=3),AND(K42&lt;=7,K42-M42&gt;=3)),N42&lt;=4),"3P","")))</f>
        <v/>
      </c>
    </row>
    <row r="43" spans="1:78" ht="15.95" customHeight="1" x14ac:dyDescent="0.25">
      <c r="A43" s="162"/>
      <c r="B43" s="155"/>
      <c r="C43" s="155"/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  <c r="AA43" s="155"/>
      <c r="AB43" s="155"/>
      <c r="AC43" s="155"/>
      <c r="AD43" s="155"/>
      <c r="AE43" s="155"/>
      <c r="AF43" s="155"/>
      <c r="AG43" s="155"/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55"/>
      <c r="BD43" s="155"/>
      <c r="BE43" s="155"/>
      <c r="BF43" s="155"/>
      <c r="BG43" s="155"/>
      <c r="BH43" s="155"/>
      <c r="BI43" s="155"/>
      <c r="BJ43" s="155"/>
      <c r="BK43" s="155"/>
      <c r="BL43" s="155"/>
      <c r="BM43" s="155"/>
      <c r="BN43" s="155"/>
      <c r="BO43" s="155"/>
      <c r="BP43" s="155"/>
      <c r="BQ43" s="155"/>
      <c r="BR43" s="155"/>
      <c r="BS43" s="155"/>
      <c r="BT43" s="155"/>
      <c r="BU43" s="155"/>
      <c r="BV43" s="155"/>
      <c r="BW43" s="155"/>
      <c r="BX43" s="155"/>
      <c r="BY43" s="17"/>
      <c r="BZ43" s="49"/>
    </row>
    <row r="44" spans="1:78" ht="46.5" x14ac:dyDescent="0.25">
      <c r="A44" s="26" t="s">
        <v>1681</v>
      </c>
      <c r="B44" s="26" t="s">
        <v>483</v>
      </c>
      <c r="C44" s="27" t="s">
        <v>862</v>
      </c>
      <c r="D44" s="28"/>
      <c r="E44" s="28"/>
      <c r="F44" s="29">
        <v>1600</v>
      </c>
      <c r="G44" s="30">
        <v>6</v>
      </c>
      <c r="H44" s="31" t="s">
        <v>6</v>
      </c>
      <c r="I44" s="70">
        <v>1</v>
      </c>
      <c r="J44" s="71">
        <v>0</v>
      </c>
      <c r="K44" s="32">
        <v>2</v>
      </c>
      <c r="L44" s="33">
        <v>0</v>
      </c>
      <c r="M44" s="32">
        <v>8</v>
      </c>
      <c r="N44" s="33">
        <v>6</v>
      </c>
      <c r="O44" s="29">
        <v>6.45</v>
      </c>
      <c r="P44" s="60">
        <v>0</v>
      </c>
      <c r="Q44" s="35">
        <v>444</v>
      </c>
      <c r="R44" s="35">
        <v>172</v>
      </c>
      <c r="S44" s="37">
        <v>0</v>
      </c>
      <c r="T44" s="61">
        <v>-5.3</v>
      </c>
      <c r="U44" s="29">
        <v>-0.35000000000000098</v>
      </c>
      <c r="V44" s="60">
        <v>-4.7000000000000099</v>
      </c>
      <c r="W44" s="39"/>
      <c r="X44" s="40">
        <v>121</v>
      </c>
      <c r="Y44" s="29">
        <v>128</v>
      </c>
      <c r="Z44" s="87">
        <v>35</v>
      </c>
      <c r="AA44" s="85" t="s">
        <v>119</v>
      </c>
      <c r="AB44" s="41" t="s">
        <v>32</v>
      </c>
      <c r="AC44" s="42" t="str">
        <f>"" &amp; IF(AND(S44&lt;=-1.5,NOT(ISBLANK(AQ44))),"Z","")</f>
        <v/>
      </c>
      <c r="AD44" s="43" t="str">
        <f>IF(AND(ISNUMBER(BD44),VALUE(BD44)&gt;=3,VALUE(T44)&gt;=-0.5),IF(AND(VALUE(Q44)&gt;=94,VALUE(Q44)&lt;444), IF(VALUE(P44)&gt;=2,"***","**"),"*"),"")</f>
        <v/>
      </c>
      <c r="AE44" s="44"/>
      <c r="AF44" s="45"/>
      <c r="AG44" s="63" t="str">
        <f>IF(OR(F44&lt;1401,F44&gt;=1600),IF(AND(OR(AB44="*",AB44="***",AB44="E*",AB44="E***"),P44&gt;=2,T44&gt;-2.1),IF(AND(ISNUMBER(BD44),VALUE(BD44)&gt;2),"**","*"),""),"")</f>
        <v/>
      </c>
      <c r="AH44" s="30">
        <v>6</v>
      </c>
      <c r="AI44" s="47">
        <v>121</v>
      </c>
      <c r="AJ44" s="48" t="str">
        <f>IF(AND(S44&gt;=2,T44&gt;=0),IF(AND(ISNUMBER(BD44),VALUE(BD44)&gt;=3),IF(LEN(AQ44)&gt;0,"***","**"),"*"),"")</f>
        <v/>
      </c>
      <c r="AK44" s="42" t="str">
        <f>IF(AND(S44&gt;=3,AND(OR(AND(I44&lt;=7,I44-K44&gt;=3),AND(K44&lt;=7,K44-M44&gt;=3)),N44&lt;=4)),6,IF(S44&gt;=3,"3T",IF(AND(OR(AND(I44&lt;=7,I44-K44&gt;=3),AND(K44&lt;=7,K44-M44&gt;=3)),N44&lt;=4),"3P","")))</f>
        <v/>
      </c>
      <c r="AL44" s="46" t="str">
        <f>IF(OR(K44-M44&gt;=5,T44&gt;4.9,AND(K44-M44&gt;=1,T44&gt;5)),IF(P44&lt;-3,"***",IF(P44&lt;0,"**","*")),"")</f>
        <v/>
      </c>
      <c r="AM44" s="40">
        <v>121</v>
      </c>
      <c r="AN44" s="49" t="str">
        <f>CONCATENATE(IF(AND(OR(M44=1,M44=2,M44=3,M44=4),Q44&gt;=97.5),"G",IF(OR(AND(N44&lt;=3,M44&lt;8,T44&gt;-1.6,Q44&gt;=95,Q44&lt;300),AND(OR(M44=1,M44=2,M44=3),Q44&lt;97.5)),"GR","")),"*")</f>
        <v>*</v>
      </c>
      <c r="AO44" s="29">
        <v>-1</v>
      </c>
      <c r="AP44" s="28"/>
      <c r="AQ44" s="28"/>
      <c r="AR44" s="28"/>
      <c r="AS44" s="28"/>
      <c r="AT44" s="50" t="str">
        <f>IF(LEN(AN44)&gt;0,IF(AL44="**","$",IF(AL44="***",IF(LEN(AQ44)&gt;0,"$$$","$$"), "")), "")</f>
        <v/>
      </c>
      <c r="AU44" s="48" t="str">
        <f>CONCATENATE(IF(LEN(AN44)&gt;0,IF(AND(AD44="**",AB44="*"),IF(LEN(AQ44)&gt;0,"$$$","$$"),IF(AJ44="***","$$$",IF(AND(AJ44="**",AB44="*"),"$$",IF(AND(OR(AD44="**",AD44="***"),LEN(AQ44)&gt;0),"$$","")))),IF(AND(OR(AD44="**",AD44="***"),LEN(AQ44)&gt;0),"$$","")),IF(AND(T44&lt;2,AQ44="#"),"#",""))</f>
        <v/>
      </c>
      <c r="AV44" s="48" t="str">
        <f>IF(LEN(AN44)&gt;0,IF(AG44="**","$$",IF(AG44="***","$$$",IF(AD44="***",IF(OR(AB44="***",LEN(AQ44)&gt;0),"$$$",""),""))),"")</f>
        <v/>
      </c>
      <c r="AW44" s="26" t="s">
        <v>6</v>
      </c>
      <c r="AX44" s="64">
        <v>7.5</v>
      </c>
      <c r="AY44" s="52">
        <v>1209</v>
      </c>
      <c r="AZ44" s="24" t="s">
        <v>59</v>
      </c>
      <c r="BA44" s="29">
        <v>72</v>
      </c>
      <c r="BB44" s="53">
        <v>73.3333333333333</v>
      </c>
      <c r="BC44" s="54" t="s">
        <v>1671</v>
      </c>
      <c r="BD44" s="29">
        <v>1</v>
      </c>
      <c r="BE44" s="55"/>
      <c r="BF44" s="55"/>
      <c r="BG44" s="55"/>
      <c r="BH44" s="55"/>
      <c r="BI44" s="189" t="s">
        <v>1694</v>
      </c>
      <c r="BJ44" s="69" t="s">
        <v>1677</v>
      </c>
      <c r="BK44" s="69" t="s">
        <v>1692</v>
      </c>
      <c r="BL44" s="68" t="s">
        <v>1662</v>
      </c>
      <c r="BM44" s="68" t="s">
        <v>1687</v>
      </c>
      <c r="BN44" s="68" t="s">
        <v>1678</v>
      </c>
      <c r="BO44" s="17"/>
      <c r="BP44" s="29">
        <v>128</v>
      </c>
      <c r="BQ44" s="29">
        <v>-1</v>
      </c>
      <c r="BR44" s="56">
        <v>103.2</v>
      </c>
      <c r="BS44" s="57" t="s">
        <v>126</v>
      </c>
      <c r="BT44" s="26"/>
      <c r="BU44" s="26"/>
      <c r="BV44" s="26"/>
      <c r="BW44" s="26"/>
      <c r="BX44" s="17"/>
      <c r="BY44" s="17"/>
      <c r="BZ44" s="49" t="str">
        <f>IF(AND(S44&gt;=3,AND(OR(AND(I44&lt;=7,I44-K44&gt;=3),AND(K44&lt;=7,K44-M44&gt;=3)),N44&lt;=4)),6,IF(S44&gt;=3,"3T",IF(AND(OR(AND(I44&lt;=7,I44-K44&gt;=3),AND(K44&lt;=7,K44-M44&gt;=3)),N44&lt;=4),"3P","")))</f>
        <v/>
      </c>
    </row>
    <row r="45" spans="1:78" ht="46.5" x14ac:dyDescent="0.25">
      <c r="A45" s="26" t="s">
        <v>1681</v>
      </c>
      <c r="B45" s="26" t="s">
        <v>377</v>
      </c>
      <c r="C45" s="27" t="s">
        <v>156</v>
      </c>
      <c r="D45" s="28"/>
      <c r="E45" s="28"/>
      <c r="F45" s="29">
        <v>1600</v>
      </c>
      <c r="G45" s="30">
        <v>11</v>
      </c>
      <c r="H45" s="31" t="s">
        <v>6</v>
      </c>
      <c r="I45" s="70">
        <v>1</v>
      </c>
      <c r="J45" s="71">
        <v>0</v>
      </c>
      <c r="K45" s="59">
        <v>1</v>
      </c>
      <c r="L45" s="33">
        <v>0</v>
      </c>
      <c r="M45" s="59">
        <v>5</v>
      </c>
      <c r="N45" s="33">
        <v>2</v>
      </c>
      <c r="O45" s="29">
        <v>5.6500000000000101</v>
      </c>
      <c r="P45" s="60">
        <v>0</v>
      </c>
      <c r="Q45" s="35">
        <v>444</v>
      </c>
      <c r="R45" s="35">
        <v>172</v>
      </c>
      <c r="S45" s="37">
        <v>0</v>
      </c>
      <c r="T45" s="61">
        <v>-2</v>
      </c>
      <c r="U45" s="29">
        <v>-1.7</v>
      </c>
      <c r="V45" s="60">
        <v>-3.4</v>
      </c>
      <c r="W45" s="39"/>
      <c r="X45" s="62">
        <v>121</v>
      </c>
      <c r="Y45" s="29">
        <v>126</v>
      </c>
      <c r="Z45" s="29">
        <v>21</v>
      </c>
      <c r="AA45" s="85" t="s">
        <v>119</v>
      </c>
      <c r="AB45" s="41" t="s">
        <v>32</v>
      </c>
      <c r="AC45" s="42" t="str">
        <f>"" &amp; IF(AND(S45&lt;=-1.5,NOT(ISBLANK(AQ45))),"Z","")</f>
        <v/>
      </c>
      <c r="AD45" s="48" t="str">
        <f>IF(AND(ISNUMBER(BD45),VALUE(BD45)&gt;=3,VALUE(T45)&gt;=-0.5),IF(AND(VALUE(Q45)&gt;=94,VALUE(Q45)&lt;444), IF(VALUE(P45)&gt;=2,"***","**"),"*"),"")</f>
        <v/>
      </c>
      <c r="AE45" s="44"/>
      <c r="AF45" s="45"/>
      <c r="AG45" s="63" t="str">
        <f>IF(OR(F45&lt;1401,F45&gt;=1600),IF(AND(OR(AB45="*",AB45="***",AB45="E*",AB45="E***"),P45&gt;=2,T45&gt;-2.1),IF(AND(ISNUMBER(BD45),VALUE(BD45)&gt;2),"**","*"),""),"")</f>
        <v/>
      </c>
      <c r="AH45" s="30">
        <v>11</v>
      </c>
      <c r="AI45" s="62">
        <v>121</v>
      </c>
      <c r="AJ45" s="48" t="str">
        <f>IF(AND(S45&gt;=2,T45&gt;=0),IF(AND(ISNUMBER(BD45),VALUE(BD45)&gt;=3),IF(LEN(AQ45)&gt;0,"***","**"),"*"),"")</f>
        <v/>
      </c>
      <c r="AK45" s="42" t="str">
        <f>IF(AND(S45&gt;=3,AND(OR(AND(I45&lt;=7,I45-K45&gt;=3),AND(K45&lt;=7,K45-M45&gt;=3)),N45&lt;=4)),6,IF(S45&gt;=3,"3T",IF(AND(OR(AND(I45&lt;=7,I45-K45&gt;=3),AND(K45&lt;=7,K45-M45&gt;=3)),N45&lt;=4),"3P","")))</f>
        <v/>
      </c>
      <c r="AL45" s="63" t="str">
        <f>IF(OR(K45-M45&gt;=5,T45&gt;4.9,AND(K45-M45&gt;=1,T45&gt;5)),IF(P45&lt;-3,"***",IF(P45&lt;0,"**","*")),"")</f>
        <v/>
      </c>
      <c r="AM45" s="62">
        <v>121</v>
      </c>
      <c r="AN45" s="49" t="str">
        <f>IF(AND(OR(M45=1,M45=2,M45=3,M45=4),Q45&gt;=97.5),"G",IF(OR(AND(N45&lt;=3,M45&lt;8,T45&gt;-1.6,Q45&gt;=95,Q45&lt;300),AND(OR(M45=1,M45=2,M45=3),Q45&lt;97.5)),"GR",""))</f>
        <v/>
      </c>
      <c r="AO45" s="29">
        <v>-1</v>
      </c>
      <c r="AP45" s="28"/>
      <c r="AQ45" s="28"/>
      <c r="AR45" s="28"/>
      <c r="AS45" s="28"/>
      <c r="AT45" s="50" t="str">
        <f>IF(LEN(AN45)&gt;0,IF(AL45="**","$",IF(AL45="***",IF(LEN(AQ45)&gt;0,"$$$","$$"), "")), "")</f>
        <v/>
      </c>
      <c r="AU45" s="48" t="str">
        <f>CONCATENATE(IF(LEN(AN45)&gt;0,IF(AND(AD45="**",AB45="*"),IF(LEN(AQ45)&gt;0,"$$$","$$"),IF(AJ45="***","$$$",IF(AND(AJ45="**",AB45="*"),"$$",IF(AND(OR(AD45="**",AD45="***"),LEN(AQ45)&gt;0),"$$","")))),IF(AND(OR(AD45="**",AD45="***"),LEN(AQ45)&gt;0),"$$","")),IF(AND(T45&lt;2,AQ45="#"),"#",""))</f>
        <v/>
      </c>
      <c r="AV45" s="48" t="str">
        <f>IF(LEN(AN45)&gt;0,IF(AG45="**","$$",IF(AG45="***","$$$",IF(AD45="***",IF(OR(AB45="***",LEN(AQ45)&gt;0),"$$$",""),""))),"")</f>
        <v/>
      </c>
      <c r="AW45" s="26" t="s">
        <v>6</v>
      </c>
      <c r="AX45" s="64">
        <v>19</v>
      </c>
      <c r="AY45" s="65">
        <v>1209</v>
      </c>
      <c r="AZ45" s="24" t="s">
        <v>1695</v>
      </c>
      <c r="BA45" s="29">
        <v>79</v>
      </c>
      <c r="BB45" s="53">
        <v>79</v>
      </c>
      <c r="BC45" s="54" t="s">
        <v>1696</v>
      </c>
      <c r="BD45" s="29">
        <v>1</v>
      </c>
      <c r="BE45" s="55"/>
      <c r="BF45" s="55"/>
      <c r="BG45" s="55"/>
      <c r="BH45" s="55"/>
      <c r="BI45" s="190" t="s">
        <v>1697</v>
      </c>
      <c r="BJ45" s="69" t="s">
        <v>1677</v>
      </c>
      <c r="BK45" s="68" t="s">
        <v>1698</v>
      </c>
      <c r="BL45" s="68" t="s">
        <v>1678</v>
      </c>
      <c r="BM45" s="68" t="s">
        <v>1687</v>
      </c>
      <c r="BN45" s="68"/>
      <c r="BO45" s="17"/>
      <c r="BP45" s="29">
        <v>126</v>
      </c>
      <c r="BQ45" s="29">
        <v>-1</v>
      </c>
      <c r="BR45" s="56">
        <v>102.4</v>
      </c>
      <c r="BS45" s="57" t="s">
        <v>75</v>
      </c>
      <c r="BT45" s="26"/>
      <c r="BU45" s="26"/>
      <c r="BV45" s="26"/>
      <c r="BW45" s="26"/>
      <c r="BX45" s="17"/>
      <c r="BY45" s="17"/>
      <c r="BZ45" s="49" t="str">
        <f>IF(AND(S45&gt;=3,AND(OR(AND(I45&lt;=7,I45-K45&gt;=3),AND(K45&lt;=7,K45-M45&gt;=3)),N45&lt;=4)),6,IF(S45&gt;=3,"3T",IF(AND(OR(AND(I45&lt;=7,I45-K45&gt;=3),AND(K45&lt;=7,K45-M45&gt;=3)),N45&lt;=4),"3P","")))</f>
        <v/>
      </c>
    </row>
    <row r="46" spans="1:78" ht="18" customHeight="1" x14ac:dyDescent="0.25">
      <c r="A46" s="162"/>
      <c r="B46" s="155"/>
      <c r="C46" s="155"/>
      <c r="D46" s="155"/>
      <c r="E46" s="155"/>
      <c r="F46" s="155"/>
      <c r="G46" s="155"/>
      <c r="H46" s="155"/>
      <c r="I46" s="155"/>
      <c r="J46" s="155"/>
      <c r="K46" s="155"/>
      <c r="L46" s="155"/>
      <c r="M46" s="155"/>
      <c r="N46" s="155"/>
      <c r="O46" s="155"/>
      <c r="P46" s="155"/>
      <c r="Q46" s="155"/>
      <c r="R46" s="155"/>
      <c r="S46" s="155"/>
      <c r="T46" s="155"/>
      <c r="U46" s="155"/>
      <c r="V46" s="155"/>
      <c r="W46" s="155"/>
      <c r="X46" s="155"/>
      <c r="Y46" s="155"/>
      <c r="Z46" s="155"/>
      <c r="AA46" s="155"/>
      <c r="AB46" s="155"/>
      <c r="AC46" s="155"/>
      <c r="AD46" s="155"/>
      <c r="AE46" s="155"/>
      <c r="AF46" s="155"/>
      <c r="AG46" s="155"/>
      <c r="AH46" s="155"/>
      <c r="AI46" s="155"/>
      <c r="AJ46" s="155"/>
      <c r="AK46" s="155"/>
      <c r="AL46" s="155"/>
      <c r="AM46" s="155"/>
      <c r="AN46" s="155"/>
      <c r="AO46" s="155"/>
      <c r="AP46" s="155"/>
      <c r="AQ46" s="155"/>
      <c r="AR46" s="155"/>
      <c r="AS46" s="155"/>
      <c r="AT46" s="155"/>
      <c r="AU46" s="155"/>
      <c r="AV46" s="155"/>
      <c r="AW46" s="155"/>
      <c r="AX46" s="155"/>
      <c r="AY46" s="155"/>
      <c r="AZ46" s="155"/>
      <c r="BA46" s="155"/>
      <c r="BB46" s="155"/>
      <c r="BC46" s="155"/>
      <c r="BD46" s="155"/>
      <c r="BE46" s="155"/>
      <c r="BF46" s="155"/>
      <c r="BG46" s="155"/>
      <c r="BH46" s="155"/>
      <c r="BI46" s="155"/>
      <c r="BJ46" s="155"/>
      <c r="BK46" s="155"/>
      <c r="BL46" s="155"/>
      <c r="BM46" s="155"/>
      <c r="BN46" s="155"/>
      <c r="BO46" s="155"/>
      <c r="BP46" s="155"/>
      <c r="BQ46" s="155"/>
      <c r="BR46" s="155"/>
      <c r="BS46" s="155"/>
      <c r="BT46" s="155"/>
      <c r="BU46" s="155"/>
      <c r="BV46" s="155"/>
      <c r="BW46" s="155"/>
      <c r="BX46" s="155"/>
      <c r="BY46" s="17"/>
      <c r="BZ46" s="49"/>
    </row>
    <row r="47" spans="1:78" ht="46.5" x14ac:dyDescent="0.25">
      <c r="A47" s="26" t="s">
        <v>1681</v>
      </c>
      <c r="B47" s="26" t="s">
        <v>191</v>
      </c>
      <c r="C47" s="27" t="s">
        <v>156</v>
      </c>
      <c r="D47" s="28"/>
      <c r="E47" s="28"/>
      <c r="F47" s="29">
        <v>1600</v>
      </c>
      <c r="G47" s="30">
        <v>8</v>
      </c>
      <c r="H47" s="31" t="s">
        <v>78</v>
      </c>
      <c r="I47" s="70">
        <v>2</v>
      </c>
      <c r="J47" s="71">
        <v>0</v>
      </c>
      <c r="K47" s="59">
        <v>2</v>
      </c>
      <c r="L47" s="33">
        <v>0</v>
      </c>
      <c r="M47" s="59">
        <v>5</v>
      </c>
      <c r="N47" s="33">
        <v>4</v>
      </c>
      <c r="O47" s="29">
        <v>3.9999999999999898</v>
      </c>
      <c r="P47" s="60">
        <v>0</v>
      </c>
      <c r="Q47" s="35">
        <v>444</v>
      </c>
      <c r="R47" s="35">
        <v>172</v>
      </c>
      <c r="S47" s="37">
        <v>0</v>
      </c>
      <c r="T47" s="61">
        <v>-3.9</v>
      </c>
      <c r="U47" s="29">
        <v>2.2999999999999998</v>
      </c>
      <c r="V47" s="60">
        <v>-0.75000000000001099</v>
      </c>
      <c r="W47" s="39" t="s">
        <v>79</v>
      </c>
      <c r="X47" s="40">
        <v>119</v>
      </c>
      <c r="Y47" s="29">
        <v>126</v>
      </c>
      <c r="Z47" s="87">
        <v>42</v>
      </c>
      <c r="AA47" s="85" t="s">
        <v>119</v>
      </c>
      <c r="AB47" s="41" t="s">
        <v>32</v>
      </c>
      <c r="AC47" s="42" t="str">
        <f>"" &amp; IF(AND(S47&lt;=-1.5,NOT(ISBLANK(AQ47))),"Z","")</f>
        <v/>
      </c>
      <c r="AD47" s="43" t="str">
        <f>IF(AND(ISNUMBER(BD47),VALUE(BD47)&gt;=3,VALUE(T47)&gt;=-0.5),IF(AND(VALUE(Q47)&gt;=94,VALUE(Q47)&lt;444), IF(VALUE(P47)&gt;=2,"***","**"),"*"),"")</f>
        <v/>
      </c>
      <c r="AE47" s="44"/>
      <c r="AF47" s="45"/>
      <c r="AG47" s="63" t="str">
        <f>IF(OR(F47&lt;1401,F47&gt;=1600),IF(AND(OR(AB47="*",AB47="***",AB47="E*",AB47="E***"),P47&gt;=2,T47&gt;-2.1),IF(AND(ISNUMBER(BD47),VALUE(BD47)&gt;2),"**","*"),""),"")</f>
        <v/>
      </c>
      <c r="AH47" s="30">
        <v>8</v>
      </c>
      <c r="AI47" s="47">
        <v>119</v>
      </c>
      <c r="AJ47" s="48" t="str">
        <f>IF(AND(S47&gt;=2,T47&gt;=0),IF(AND(ISNUMBER(BD47),VALUE(BD47)&gt;=3),IF(LEN(AQ47)&gt;0,"***","**"),"*"),"")</f>
        <v/>
      </c>
      <c r="AK47" s="42" t="str">
        <f>IF(AND(S47&gt;=3,AND(OR(AND(I47&lt;=7,I47-K47&gt;=3),AND(K47&lt;=7,K47-M47&gt;=3)),N47&lt;=4)),6,IF(S47&gt;=3,"3T",IF(AND(OR(AND(I47&lt;=7,I47-K47&gt;=3),AND(K47&lt;=7,K47-M47&gt;=3)),N47&lt;=4),"3P","")))</f>
        <v/>
      </c>
      <c r="AL47" s="46" t="str">
        <f>IF(OR(K47-M47&gt;=5,T47&gt;4.9,AND(K47-M47&gt;=1,T47&gt;5)),IF(P47&lt;-3,"***",IF(P47&lt;0,"**","*")),"")</f>
        <v/>
      </c>
      <c r="AM47" s="40">
        <v>119</v>
      </c>
      <c r="AN47" s="49" t="str">
        <f>CONCATENATE(IF(AND(OR(M47=1,M47=2,M47=3,M47=4),Q47&gt;=97.5),"G",IF(OR(AND(N47&lt;=3,M47&lt;8,T47&gt;-1.6,Q47&gt;=95,Q47&lt;300),AND(OR(M47=1,M47=2,M47=3),Q47&lt;97.5)),"GR","")),"*")</f>
        <v>*</v>
      </c>
      <c r="AO47" s="29">
        <v>0</v>
      </c>
      <c r="AP47" s="28"/>
      <c r="AQ47" s="28"/>
      <c r="AR47" s="28"/>
      <c r="AS47" s="28"/>
      <c r="AT47" s="50" t="str">
        <f>IF(LEN(AN47)&gt;0,IF(AL47="**","$",IF(AL47="***",IF(LEN(AQ47)&gt;0,"$$$","$$"), "")), "")</f>
        <v/>
      </c>
      <c r="AU47" s="48" t="str">
        <f>CONCATENATE(IF(LEN(AN47)&gt;0,IF(AND(AD47="**",AB47="*"),IF(LEN(AQ47)&gt;0,"$$$","$$"),IF(AJ47="***","$$$",IF(AND(AJ47="**",AB47="*"),"$$",IF(AND(OR(AD47="**",AD47="***"),LEN(AQ47)&gt;0),"$$","")))),IF(AND(OR(AD47="**",AD47="***"),LEN(AQ47)&gt;0),"$$","")),IF(AND(T47&lt;2,AQ47="#"),"#",""))</f>
        <v/>
      </c>
      <c r="AV47" s="48" t="str">
        <f>IF(LEN(AN47)&gt;0,IF(AG47="**","$$",IF(AG47="***","$$$",IF(AD47="***",IF(OR(AB47="***",LEN(AQ47)&gt;0),"$$$",""),""))),"")</f>
        <v/>
      </c>
      <c r="AW47" s="26" t="s">
        <v>78</v>
      </c>
      <c r="AX47" s="51">
        <v>14</v>
      </c>
      <c r="AY47" s="52">
        <v>1226</v>
      </c>
      <c r="AZ47" s="24" t="s">
        <v>65</v>
      </c>
      <c r="BA47" s="29">
        <v>75</v>
      </c>
      <c r="BB47" s="53">
        <v>75</v>
      </c>
      <c r="BC47" s="54" t="s">
        <v>1699</v>
      </c>
      <c r="BD47" s="29">
        <v>2</v>
      </c>
      <c r="BE47" s="55"/>
      <c r="BF47" s="55"/>
      <c r="BG47" s="55"/>
      <c r="BH47" s="55"/>
      <c r="BI47" s="190" t="s">
        <v>1700</v>
      </c>
      <c r="BJ47" s="68" t="s">
        <v>1677</v>
      </c>
      <c r="BK47" s="68" t="s">
        <v>1662</v>
      </c>
      <c r="BL47" s="68" t="s">
        <v>1663</v>
      </c>
      <c r="BM47" s="68" t="s">
        <v>1678</v>
      </c>
      <c r="BN47" s="68"/>
      <c r="BO47" s="17"/>
      <c r="BP47" s="29">
        <v>126</v>
      </c>
      <c r="BQ47" s="29">
        <v>0</v>
      </c>
      <c r="BR47" s="56">
        <v>100.35</v>
      </c>
      <c r="BS47" s="57" t="s">
        <v>209</v>
      </c>
      <c r="BT47" s="26"/>
      <c r="BU47" s="26"/>
      <c r="BV47" s="26"/>
      <c r="BW47" s="26" t="s">
        <v>79</v>
      </c>
      <c r="BX47" s="17"/>
      <c r="BY47" s="17"/>
      <c r="BZ47" s="49" t="str">
        <f>IF(AND(S47&gt;=3,AND(OR(AND(I47&lt;=7,I47-K47&gt;=3),AND(K47&lt;=7,K47-M47&gt;=3)),N47&lt;=4)),6,IF(S47&gt;=3,"3T",IF(AND(OR(AND(I47&lt;=7,I47-K47&gt;=3),AND(K47&lt;=7,K47-M47&gt;=3)),N47&lt;=4),"3P","")))</f>
        <v/>
      </c>
    </row>
    <row r="48" spans="1:78" ht="15.95" customHeight="1" x14ac:dyDescent="0.25">
      <c r="A48" s="162"/>
      <c r="B48" s="155"/>
      <c r="C48" s="155"/>
      <c r="D48" s="155"/>
      <c r="E48" s="155"/>
      <c r="F48" s="155"/>
      <c r="G48" s="155"/>
      <c r="H48" s="155"/>
      <c r="I48" s="155"/>
      <c r="J48" s="155"/>
      <c r="K48" s="155"/>
      <c r="L48" s="155"/>
      <c r="M48" s="155"/>
      <c r="N48" s="155"/>
      <c r="O48" s="155"/>
      <c r="P48" s="155"/>
      <c r="Q48" s="155"/>
      <c r="R48" s="155"/>
      <c r="S48" s="155"/>
      <c r="T48" s="155"/>
      <c r="U48" s="155"/>
      <c r="V48" s="155"/>
      <c r="W48" s="155"/>
      <c r="X48" s="155"/>
      <c r="Y48" s="155"/>
      <c r="Z48" s="155"/>
      <c r="AA48" s="155"/>
      <c r="AB48" s="155"/>
      <c r="AC48" s="155"/>
      <c r="AD48" s="155"/>
      <c r="AE48" s="155"/>
      <c r="AF48" s="155"/>
      <c r="AG48" s="155"/>
      <c r="AH48" s="155"/>
      <c r="AI48" s="155"/>
      <c r="AJ48" s="155"/>
      <c r="AK48" s="155"/>
      <c r="AL48" s="155"/>
      <c r="AM48" s="155"/>
      <c r="AN48" s="155"/>
      <c r="AO48" s="155"/>
      <c r="AP48" s="155"/>
      <c r="AQ48" s="155"/>
      <c r="AR48" s="155"/>
      <c r="AS48" s="155"/>
      <c r="AT48" s="155"/>
      <c r="AU48" s="155"/>
      <c r="AV48" s="155"/>
      <c r="AW48" s="155"/>
      <c r="AX48" s="155"/>
      <c r="AY48" s="155"/>
      <c r="AZ48" s="155"/>
      <c r="BA48" s="155"/>
      <c r="BB48" s="155"/>
      <c r="BC48" s="155"/>
      <c r="BD48" s="155"/>
      <c r="BE48" s="155"/>
      <c r="BF48" s="155"/>
      <c r="BG48" s="155"/>
      <c r="BH48" s="155"/>
      <c r="BI48" s="155"/>
      <c r="BJ48" s="155"/>
      <c r="BK48" s="155"/>
      <c r="BL48" s="155"/>
      <c r="BM48" s="155"/>
      <c r="BN48" s="155"/>
      <c r="BO48" s="155"/>
      <c r="BP48" s="155"/>
      <c r="BQ48" s="155"/>
      <c r="BR48" s="155"/>
      <c r="BS48" s="155"/>
      <c r="BT48" s="155"/>
      <c r="BU48" s="155"/>
      <c r="BV48" s="155"/>
      <c r="BW48" s="155"/>
      <c r="BX48" s="155"/>
      <c r="BY48" s="17"/>
      <c r="BZ48" s="49"/>
    </row>
    <row r="49" spans="1:78" ht="18.75" customHeight="1" x14ac:dyDescent="0.25">
      <c r="A49" s="17"/>
      <c r="B49" s="164" t="s">
        <v>65</v>
      </c>
      <c r="C49" s="164"/>
      <c r="D49" s="17"/>
      <c r="E49" s="17"/>
      <c r="F49" s="17"/>
      <c r="G49" s="17"/>
      <c r="H49" s="17"/>
      <c r="I49" s="89" t="s">
        <v>150</v>
      </c>
      <c r="J49" s="89" t="s">
        <v>151</v>
      </c>
      <c r="K49" s="17"/>
      <c r="L49" s="17"/>
      <c r="M49" s="17"/>
      <c r="N49" s="17"/>
      <c r="O49" s="17"/>
      <c r="P49" s="17"/>
      <c r="Q49" s="165" t="s">
        <v>444</v>
      </c>
      <c r="R49" s="165"/>
      <c r="S49" s="17"/>
      <c r="T49" s="121" t="s">
        <v>541</v>
      </c>
      <c r="U49" s="17"/>
      <c r="V49" s="17"/>
      <c r="W49" s="17"/>
      <c r="X49" s="91">
        <v>117</v>
      </c>
      <c r="Y49" s="113" t="s">
        <v>478</v>
      </c>
      <c r="Z49" s="93">
        <v>35</v>
      </c>
      <c r="AA49" s="94">
        <v>1</v>
      </c>
      <c r="AB49" s="17"/>
      <c r="AC49" s="17"/>
      <c r="AD49" s="17"/>
      <c r="AE49" s="17"/>
      <c r="AF49" s="17"/>
      <c r="AG49" s="17"/>
      <c r="AH49" s="17"/>
      <c r="AI49" s="91">
        <v>117</v>
      </c>
      <c r="AJ49" s="17"/>
      <c r="AK49" s="17"/>
      <c r="AL49" s="17"/>
      <c r="AM49" s="91">
        <v>117</v>
      </c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67">
        <v>26</v>
      </c>
      <c r="AY49" s="95">
        <v>1235</v>
      </c>
      <c r="AZ49" s="17"/>
      <c r="BA49" s="17"/>
      <c r="BB49" s="17"/>
      <c r="BC49" s="17"/>
      <c r="BD49" s="17"/>
      <c r="BE49" s="17"/>
      <c r="BF49" s="17"/>
      <c r="BG49" s="17"/>
      <c r="BH49" s="17"/>
      <c r="BI49" s="187"/>
      <c r="BJ49" s="17"/>
      <c r="BK49" s="17"/>
      <c r="BL49" s="17"/>
      <c r="BM49" s="17"/>
      <c r="BN49" s="17"/>
      <c r="BO49" s="17"/>
      <c r="BP49" s="113" t="s">
        <v>478</v>
      </c>
      <c r="BQ49" s="17"/>
      <c r="BR49" s="17"/>
      <c r="BS49" s="17"/>
      <c r="BT49" s="17"/>
      <c r="BU49" s="17"/>
      <c r="BV49" s="17"/>
      <c r="BW49" s="17"/>
      <c r="BX49" s="29">
        <v>0</v>
      </c>
      <c r="BY49" s="26" t="s">
        <v>149</v>
      </c>
      <c r="BZ49" s="17"/>
    </row>
    <row r="50" spans="1:78" x14ac:dyDescent="0.25">
      <c r="A50" s="17"/>
      <c r="B50" s="164"/>
      <c r="C50" s="164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68" t="s">
        <v>1701</v>
      </c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  <c r="AK50" s="168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67"/>
      <c r="AY50" s="96" t="s">
        <v>147</v>
      </c>
      <c r="AZ50" s="17"/>
      <c r="BA50" s="17"/>
      <c r="BB50" s="17"/>
      <c r="BC50" s="17"/>
      <c r="BD50" s="17"/>
      <c r="BE50" s="17"/>
      <c r="BF50" s="17"/>
      <c r="BG50" s="17"/>
      <c r="BH50" s="17"/>
      <c r="BI50" s="18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</row>
    <row r="51" spans="1:78" ht="30" customHeight="1" x14ac:dyDescent="0.25">
      <c r="A51" s="152" t="s">
        <v>1702</v>
      </c>
      <c r="B51" s="153"/>
      <c r="C51" s="153"/>
      <c r="D51" s="153"/>
      <c r="E51" s="153"/>
      <c r="F51" s="153"/>
      <c r="G51" s="153"/>
      <c r="H51" s="153"/>
      <c r="I51" s="153"/>
      <c r="J51" s="153"/>
      <c r="K51" s="153"/>
      <c r="L51" s="153"/>
      <c r="M51" s="153"/>
      <c r="N51" s="153"/>
      <c r="O51" s="153"/>
      <c r="P51" s="153"/>
      <c r="Q51" s="153"/>
      <c r="R51" s="153"/>
      <c r="S51" s="153"/>
      <c r="T51" s="153"/>
      <c r="U51" s="153"/>
      <c r="V51" s="153"/>
      <c r="W51" s="153"/>
      <c r="X51" s="153"/>
      <c r="Y51" s="153"/>
      <c r="Z51" s="153"/>
      <c r="AA51" s="153"/>
      <c r="AB51" s="153"/>
      <c r="AC51" s="153"/>
      <c r="AD51" s="153"/>
      <c r="AE51" s="153"/>
      <c r="AF51" s="153"/>
      <c r="AG51" s="153"/>
      <c r="AH51" s="153"/>
      <c r="AI51" s="153"/>
      <c r="AJ51" s="153"/>
      <c r="AK51" s="153"/>
      <c r="AL51" s="153"/>
      <c r="AM51" s="153"/>
      <c r="AN51" s="153"/>
      <c r="AO51" s="153"/>
      <c r="AP51" s="153"/>
      <c r="AQ51" s="153"/>
      <c r="AR51" s="153"/>
      <c r="AS51" s="153"/>
      <c r="AT51" s="153"/>
      <c r="AU51" s="153"/>
      <c r="AV51" s="153"/>
      <c r="AW51" s="153"/>
      <c r="AX51" s="153"/>
      <c r="AY51" s="153"/>
      <c r="AZ51" s="153"/>
      <c r="BA51" s="153"/>
      <c r="BB51" s="153"/>
      <c r="BC51" s="153"/>
      <c r="BD51" s="153"/>
      <c r="BE51" s="153"/>
      <c r="BF51" s="153"/>
      <c r="BG51" s="153"/>
      <c r="BH51" s="153"/>
      <c r="BI51" s="153"/>
      <c r="BJ51" s="153"/>
      <c r="BK51" s="153"/>
      <c r="BL51" s="153"/>
      <c r="BM51" s="153"/>
      <c r="BN51" s="153"/>
      <c r="BO51" s="153"/>
      <c r="BP51" s="153"/>
      <c r="BQ51" s="153"/>
      <c r="BR51" s="153"/>
      <c r="BS51" s="153"/>
      <c r="BT51" s="153"/>
      <c r="BU51" s="153"/>
      <c r="BV51" s="153"/>
      <c r="BW51" s="153"/>
      <c r="BX51" s="153"/>
      <c r="BY51" s="17"/>
      <c r="BZ51" s="17"/>
    </row>
    <row r="52" spans="1:78" x14ac:dyDescent="0.25">
      <c r="A52" s="18" t="s">
        <v>1</v>
      </c>
      <c r="B52" s="18" t="s">
        <v>2</v>
      </c>
      <c r="C52" s="18" t="s">
        <v>3</v>
      </c>
      <c r="D52" s="19"/>
      <c r="E52" s="19"/>
      <c r="F52" s="18" t="s">
        <v>4</v>
      </c>
      <c r="G52" s="20" t="s">
        <v>5</v>
      </c>
      <c r="H52" s="21" t="s">
        <v>6</v>
      </c>
      <c r="I52" s="154" t="s">
        <v>7</v>
      </c>
      <c r="J52" s="155"/>
      <c r="K52" s="155"/>
      <c r="L52" s="155"/>
      <c r="M52" s="155"/>
      <c r="N52" s="155"/>
      <c r="O52" s="21" t="s">
        <v>8</v>
      </c>
      <c r="P52" s="21" t="s">
        <v>9</v>
      </c>
      <c r="Q52" s="22" t="s">
        <v>10</v>
      </c>
      <c r="R52" s="22" t="s">
        <v>11</v>
      </c>
      <c r="S52" s="21" t="s">
        <v>12</v>
      </c>
      <c r="T52" s="21" t="s">
        <v>13</v>
      </c>
      <c r="U52" s="21" t="s">
        <v>14</v>
      </c>
      <c r="V52" s="21" t="s">
        <v>15</v>
      </c>
      <c r="W52" s="23" t="s">
        <v>16</v>
      </c>
      <c r="X52" s="21" t="s">
        <v>17</v>
      </c>
      <c r="Y52" s="21" t="s">
        <v>18</v>
      </c>
      <c r="Z52" s="21" t="s">
        <v>19</v>
      </c>
      <c r="AA52" s="21" t="s">
        <v>20</v>
      </c>
      <c r="AB52" s="21" t="s">
        <v>21</v>
      </c>
      <c r="AC52" s="21" t="s">
        <v>22</v>
      </c>
      <c r="AD52" s="21" t="s">
        <v>23</v>
      </c>
      <c r="AE52" s="21" t="s">
        <v>24</v>
      </c>
      <c r="AF52" s="21" t="s">
        <v>25</v>
      </c>
      <c r="AG52" s="21" t="s">
        <v>26</v>
      </c>
      <c r="AH52" s="21" t="s">
        <v>5</v>
      </c>
      <c r="AI52" s="21" t="s">
        <v>17</v>
      </c>
      <c r="AJ52" s="21" t="s">
        <v>27</v>
      </c>
      <c r="AK52" s="21" t="s">
        <v>28</v>
      </c>
      <c r="AL52" s="21" t="s">
        <v>29</v>
      </c>
      <c r="AM52" s="21" t="s">
        <v>17</v>
      </c>
      <c r="AN52" s="21" t="s">
        <v>30</v>
      </c>
      <c r="AO52" s="21" t="s">
        <v>31</v>
      </c>
      <c r="AP52" s="21" t="s">
        <v>32</v>
      </c>
      <c r="AQ52" s="21" t="s">
        <v>33</v>
      </c>
      <c r="AR52" s="21" t="s">
        <v>34</v>
      </c>
      <c r="AS52" s="21" t="s">
        <v>35</v>
      </c>
      <c r="AT52" s="21" t="s">
        <v>36</v>
      </c>
      <c r="AU52" s="21" t="s">
        <v>37</v>
      </c>
      <c r="AV52" s="21" t="s">
        <v>38</v>
      </c>
      <c r="AW52" s="21" t="s">
        <v>6</v>
      </c>
      <c r="AX52" s="21" t="s">
        <v>39</v>
      </c>
      <c r="AY52" s="21" t="s">
        <v>40</v>
      </c>
      <c r="AZ52" s="24" t="s">
        <v>41</v>
      </c>
      <c r="BA52" s="21" t="s">
        <v>42</v>
      </c>
      <c r="BB52" s="21" t="s">
        <v>43</v>
      </c>
      <c r="BC52" s="21" t="s">
        <v>44</v>
      </c>
      <c r="BD52" s="21" t="s">
        <v>45</v>
      </c>
      <c r="BE52" s="21" t="s">
        <v>46</v>
      </c>
      <c r="BF52" s="21" t="s">
        <v>47</v>
      </c>
      <c r="BG52" s="21" t="s">
        <v>48</v>
      </c>
      <c r="BH52" s="21" t="s">
        <v>49</v>
      </c>
      <c r="BI52" s="186"/>
      <c r="BJ52" s="25"/>
      <c r="BK52" s="25"/>
      <c r="BL52" s="25"/>
      <c r="BM52" s="25"/>
      <c r="BN52" s="25"/>
      <c r="BO52" s="25"/>
      <c r="BP52" s="21" t="s">
        <v>18</v>
      </c>
      <c r="BQ52" s="21" t="s">
        <v>31</v>
      </c>
      <c r="BR52" s="21" t="s">
        <v>50</v>
      </c>
      <c r="BS52" s="21" t="s">
        <v>51</v>
      </c>
      <c r="BT52" s="25"/>
      <c r="BU52" s="25"/>
      <c r="BV52" s="21" t="s">
        <v>24</v>
      </c>
      <c r="BW52" s="21" t="s">
        <v>16</v>
      </c>
      <c r="BX52" s="21" t="s">
        <v>52</v>
      </c>
      <c r="BY52" s="21" t="s">
        <v>53</v>
      </c>
      <c r="BZ52" s="21" t="s">
        <v>28</v>
      </c>
    </row>
    <row r="53" spans="1:78" ht="46.5" x14ac:dyDescent="0.25">
      <c r="A53" s="26" t="s">
        <v>1703</v>
      </c>
      <c r="B53" s="26" t="s">
        <v>206</v>
      </c>
      <c r="C53" s="27" t="s">
        <v>1704</v>
      </c>
      <c r="D53" s="28"/>
      <c r="E53" s="28"/>
      <c r="F53" s="29">
        <v>1800</v>
      </c>
      <c r="G53" s="30">
        <v>2</v>
      </c>
      <c r="H53" s="31" t="s">
        <v>6</v>
      </c>
      <c r="I53" s="32">
        <v>7</v>
      </c>
      <c r="J53" s="33">
        <v>4</v>
      </c>
      <c r="K53" s="32">
        <v>5</v>
      </c>
      <c r="L53" s="33">
        <v>2</v>
      </c>
      <c r="M53" s="32">
        <v>1</v>
      </c>
      <c r="N53" s="33">
        <v>0</v>
      </c>
      <c r="O53" s="29">
        <v>2.9000000000000301</v>
      </c>
      <c r="P53" s="29">
        <v>0</v>
      </c>
      <c r="Q53" s="35">
        <v>444</v>
      </c>
      <c r="R53" s="35">
        <v>172</v>
      </c>
      <c r="S53" s="37">
        <v>2</v>
      </c>
      <c r="T53" s="38">
        <v>1.75</v>
      </c>
      <c r="U53" s="29">
        <v>0.94999999999998896</v>
      </c>
      <c r="V53" s="29">
        <v>2.3499999999999899</v>
      </c>
      <c r="W53" s="39"/>
      <c r="X53" s="83">
        <v>102</v>
      </c>
      <c r="Y53" s="72">
        <v>126</v>
      </c>
      <c r="Z53" s="17"/>
      <c r="AA53" s="26" t="s">
        <v>230</v>
      </c>
      <c r="AB53" s="41" t="s">
        <v>101</v>
      </c>
      <c r="AC53" s="42" t="str">
        <f>"" &amp; IF(AND(S53&lt;=-1.5,NOT(ISBLANK(AQ53))),"Z","")</f>
        <v/>
      </c>
      <c r="AD53" s="43" t="str">
        <f>IF(AND(ISNUMBER(BD53),VALUE(BD53)&gt;=3,VALUE(T53)&gt;=-0.5),IF(AND(VALUE(Q53)&gt;=94,VALUE(Q53)&lt;444), IF(VALUE(P53)&gt;=2,"***","**"),"*"),"")</f>
        <v/>
      </c>
      <c r="AE53" s="44"/>
      <c r="AF53" s="45"/>
      <c r="AG53" s="46" t="str">
        <f>IF(OR(F53&lt;1401,F53&gt;=1600),IF(AND(OR(AB53="*",AB53="***",AB53="E*",AB53="E***"),P53&gt;=2,T53&gt;-2.1),IF(AND(ISNUMBER(BD53),VALUE(BD53)&gt;2),"**","*"),""),"")</f>
        <v/>
      </c>
      <c r="AH53" s="30">
        <v>2</v>
      </c>
      <c r="AI53" s="84">
        <v>102</v>
      </c>
      <c r="AJ53" s="48" t="str">
        <f>IF(AND(S53&gt;=2,T53&gt;=0),IF(AND(ISNUMBER(BD53),VALUE(BD53)&gt;=3),IF(LEN(AQ53)&gt;0,"***","**"),"*"),"")</f>
        <v>*</v>
      </c>
      <c r="AK53" s="42" t="str">
        <f>IF(AND(S53&gt;=3,AND(OR(AND(I53&lt;=7,I53-K53&gt;=3),AND(K53&lt;=7,K53-M53&gt;=3)),N53&lt;=4)),6,IF(S53&gt;=3,"3T",IF(AND(OR(AND(I53&lt;=7,I53-K53&gt;=3),AND(K53&lt;=7,K53-M53&gt;=3)),N53&lt;=4),"3P","")))</f>
        <v>3P</v>
      </c>
      <c r="AL53" s="46" t="str">
        <f>IF(OR(K53-M53&gt;=5,T53&gt;4.9,AND(K53-M53&gt;=1,T53&gt;5)),IF(P53&lt;-3,"***",IF(P53&lt;0,"**","*")),"")</f>
        <v/>
      </c>
      <c r="AM53" s="83">
        <v>102</v>
      </c>
      <c r="AN53" s="73" t="str">
        <f>CONCATENATE(IF(AND(OR(M53=1,M53=2,M53=3,M53=4),Q53&gt;=97.5),"G",IF(OR(AND(N53&lt;=3,M53&lt;8,T53&gt;-1.6,Q53&gt;=95,Q53&lt;300),AND(OR(M53=1,M53=2,M53=3),Q53&lt;97.5)),"GR","")),"*")</f>
        <v>G*</v>
      </c>
      <c r="AO53" s="29">
        <v>0</v>
      </c>
      <c r="AP53" s="28"/>
      <c r="AQ53" s="28" t="s">
        <v>699</v>
      </c>
      <c r="AR53" s="28"/>
      <c r="AS53" s="28"/>
      <c r="AT53" s="50" t="str">
        <f>IF(LEN(AN53)&gt;0,IF(AL53="**","$",IF(AL53="***",IF(LEN(AQ53)&gt;0,"$$$","$$"), "")), "")</f>
        <v/>
      </c>
      <c r="AU53" s="48" t="str">
        <f>CONCATENATE(IF(LEN(AN53)&gt;0,IF(AND(AD53="**",AB53="*"),IF(LEN(AQ53)&gt;0,"$$$","$$"),IF(AJ53="***","$$$",IF(AND(AJ53="**",AB53="*"),"$$",IF(AND(OR(AD53="**",AD53="***"),LEN(AQ53)&gt;0),"$$","")))),IF(AND(OR(AD53="**",AD53="***"),LEN(AQ53)&gt;0),"$$","")),IF(AND(T53&lt;2,AQ53="#"),"#",""))</f>
        <v/>
      </c>
      <c r="AV53" s="48" t="str">
        <f>IF(LEN(AN53)&gt;0,IF(AG53="**","$$",IF(AG53="***","$$$",IF(AD53="***",IF(OR(AB53="***",LEN(AQ53)&gt;0),"$$$",""),""))),"")</f>
        <v/>
      </c>
      <c r="AW53" s="26" t="s">
        <v>6</v>
      </c>
      <c r="AX53" s="51">
        <v>1.6</v>
      </c>
      <c r="AY53" s="52">
        <v>1121</v>
      </c>
      <c r="AZ53" s="24" t="s">
        <v>59</v>
      </c>
      <c r="BA53" s="29">
        <v>90</v>
      </c>
      <c r="BB53" s="98">
        <v>83</v>
      </c>
      <c r="BC53" s="54" t="s">
        <v>1705</v>
      </c>
      <c r="BD53" s="29">
        <v>1</v>
      </c>
      <c r="BE53" s="55"/>
      <c r="BF53" s="55"/>
      <c r="BG53" s="55"/>
      <c r="BH53" s="55"/>
      <c r="BI53" s="189" t="s">
        <v>1706</v>
      </c>
      <c r="BJ53" s="69" t="s">
        <v>1692</v>
      </c>
      <c r="BK53" s="69" t="s">
        <v>1707</v>
      </c>
      <c r="BL53" s="68" t="s">
        <v>1708</v>
      </c>
      <c r="BM53" s="68" t="s">
        <v>382</v>
      </c>
      <c r="BN53" s="68"/>
      <c r="BO53" s="17"/>
      <c r="BP53" s="29">
        <v>126</v>
      </c>
      <c r="BQ53" s="29">
        <v>0</v>
      </c>
      <c r="BR53" s="56">
        <v>97.2</v>
      </c>
      <c r="BS53" s="57" t="s">
        <v>223</v>
      </c>
      <c r="BT53" s="26"/>
      <c r="BU53" s="26"/>
      <c r="BV53" s="26"/>
      <c r="BW53" s="26"/>
      <c r="BX53" s="17"/>
      <c r="BY53" s="17"/>
      <c r="BZ53" s="49" t="str">
        <f>IF(AND(S53&gt;=3,AND(OR(AND(I53&lt;=7,I53-K53&gt;=3),AND(K53&lt;=7,K53-M53&gt;=3)),N53&lt;=4)),6,IF(S53&gt;=3,"3T",IF(AND(OR(AND(I53&lt;=7,I53-K53&gt;=3),AND(K53&lt;=7,K53-M53&gt;=3)),N53&lt;=4),"3P","")))</f>
        <v>3P</v>
      </c>
    </row>
    <row r="54" spans="1:78" ht="46.5" x14ac:dyDescent="0.25">
      <c r="A54" s="26" t="s">
        <v>1703</v>
      </c>
      <c r="B54" s="26" t="s">
        <v>62</v>
      </c>
      <c r="C54" s="27" t="s">
        <v>860</v>
      </c>
      <c r="D54" s="28"/>
      <c r="E54" s="28"/>
      <c r="F54" s="29">
        <v>2000</v>
      </c>
      <c r="G54" s="30">
        <v>13</v>
      </c>
      <c r="H54" s="31" t="s">
        <v>78</v>
      </c>
      <c r="I54" s="59">
        <v>10</v>
      </c>
      <c r="J54" s="33">
        <v>9</v>
      </c>
      <c r="K54" s="59">
        <v>7</v>
      </c>
      <c r="L54" s="33">
        <v>9</v>
      </c>
      <c r="M54" s="59">
        <v>8</v>
      </c>
      <c r="N54" s="33">
        <v>4</v>
      </c>
      <c r="O54" s="29">
        <v>8.1499999999999808</v>
      </c>
      <c r="P54" s="60">
        <v>0</v>
      </c>
      <c r="Q54" s="35">
        <v>444</v>
      </c>
      <c r="R54" s="35">
        <v>172</v>
      </c>
      <c r="S54" s="37">
        <v>0</v>
      </c>
      <c r="T54" s="38">
        <v>4.75</v>
      </c>
      <c r="U54" s="29">
        <v>-4.7000000000000099</v>
      </c>
      <c r="V54" s="60">
        <v>-0.999999999999996</v>
      </c>
      <c r="W54" s="39"/>
      <c r="X54" s="40">
        <v>102</v>
      </c>
      <c r="Y54" s="29">
        <v>126</v>
      </c>
      <c r="Z54" s="29">
        <v>21</v>
      </c>
      <c r="AA54" s="26" t="s">
        <v>57</v>
      </c>
      <c r="AB54" s="41" t="s">
        <v>58</v>
      </c>
      <c r="AC54" s="42" t="str">
        <f>"" &amp; IF(AND(S54&lt;=-1.5,NOT(ISBLANK(AQ54))),"Z","")</f>
        <v/>
      </c>
      <c r="AD54" s="43" t="str">
        <f>IF(AND(ISNUMBER(BD54),VALUE(BD54)&gt;=3,VALUE(T54)&gt;=-0.5),IF(AND(VALUE(Q54)&gt;=94,VALUE(Q54)&lt;444), IF(VALUE(P54)&gt;=2,"***","**"),"*"),"")</f>
        <v/>
      </c>
      <c r="AE54" s="44"/>
      <c r="AF54" s="45"/>
      <c r="AG54" s="46" t="str">
        <f>IF(OR(F54&lt;1401,F54&gt;=1600),IF(AND(OR(AB54="*",AB54="***",AB54="E*",AB54="E***"),P54&gt;=2,T54&gt;-2.1),IF(AND(ISNUMBER(BD54),VALUE(BD54)&gt;2),"**","*"),""),"")</f>
        <v/>
      </c>
      <c r="AH54" s="30">
        <v>13</v>
      </c>
      <c r="AI54" s="47">
        <v>102</v>
      </c>
      <c r="AJ54" s="48" t="str">
        <f>IF(AND(S54&gt;=2,T54&gt;=0),IF(AND(ISNUMBER(BD54),VALUE(BD54)&gt;=3),IF(LEN(AQ54)&gt;0,"***","**"),"*"),"")</f>
        <v/>
      </c>
      <c r="AK54" s="42" t="str">
        <f>IF(AND(S54&gt;=3,AND(OR(AND(I54&lt;=7,I54-K54&gt;=3),AND(K54&lt;=7,K54-M54&gt;=3)),N54&lt;=4)),6,IF(S54&gt;=3,"3T",IF(AND(OR(AND(I54&lt;=7,I54-K54&gt;=3),AND(K54&lt;=7,K54-M54&gt;=3)),N54&lt;=4),"3P","")))</f>
        <v/>
      </c>
      <c r="AL54" s="46" t="str">
        <f>IF(OR(K54-M54&gt;=5,T54&gt;4.9,AND(K54-M54&gt;=1,T54&gt;5)),IF(P54&lt;-3,"***",IF(P54&lt;0,"**","*")),"")</f>
        <v/>
      </c>
      <c r="AM54" s="40">
        <v>102</v>
      </c>
      <c r="AN54" s="49" t="str">
        <f>CONCATENATE(IF(AND(OR(M54=1,M54=2,M54=3,M54=4),Q54&gt;=97.5),"G",IF(OR(AND(N54&lt;=3,M54&lt;8,T54&gt;-1.6,Q54&gt;=95,Q54&lt;300),AND(OR(M54=1,M54=2,M54=3),Q54&lt;97.5)),"GR","")),"*")</f>
        <v>*</v>
      </c>
      <c r="AO54" s="29">
        <v>0</v>
      </c>
      <c r="AP54" s="28"/>
      <c r="AQ54" s="28"/>
      <c r="AR54" s="28"/>
      <c r="AS54" s="28"/>
      <c r="AT54" s="50" t="str">
        <f>IF(LEN(AN54)&gt;0,IF(AL54="**","$",IF(AL54="***",IF(LEN(AQ54)&gt;0,"$$$","$$"), "")), "")</f>
        <v/>
      </c>
      <c r="AU54" s="48" t="str">
        <f>CONCATENATE(IF(LEN(AN54)&gt;0,IF(AND(AD54="**",AB54="*"),IF(LEN(AQ54)&gt;0,"$$$","$$"),IF(AJ54="***","$$$",IF(AND(AJ54="**",AB54="*"),"$$",IF(AND(OR(AD54="**",AD54="***"),LEN(AQ54)&gt;0),"$$","")))),IF(AND(OR(AD54="**",AD54="***"),LEN(AQ54)&gt;0),"$$","")),IF(AND(T54&lt;2,AQ54="#"),"#",""))</f>
        <v/>
      </c>
      <c r="AV54" s="48" t="str">
        <f>IF(LEN(AN54)&gt;0,IF(AG54="**","$$",IF(AG54="***","$$$",IF(AD54="***",IF(OR(AB54="***",LEN(AQ54)&gt;0),"$$$",""),""))),"")</f>
        <v/>
      </c>
      <c r="AW54" s="26" t="s">
        <v>78</v>
      </c>
      <c r="AX54" s="64">
        <v>3.2</v>
      </c>
      <c r="AY54" s="52">
        <v>1111</v>
      </c>
      <c r="AZ54" s="24" t="s">
        <v>59</v>
      </c>
      <c r="BA54" s="29">
        <v>81</v>
      </c>
      <c r="BB54" s="53">
        <v>74</v>
      </c>
      <c r="BC54" s="54" t="s">
        <v>1709</v>
      </c>
      <c r="BD54" s="29">
        <v>1</v>
      </c>
      <c r="BE54" s="55"/>
      <c r="BF54" s="55"/>
      <c r="BG54" s="55"/>
      <c r="BH54" s="55"/>
      <c r="BI54" s="189" t="s">
        <v>1710</v>
      </c>
      <c r="BJ54" s="68" t="s">
        <v>1711</v>
      </c>
      <c r="BK54" s="69" t="s">
        <v>1662</v>
      </c>
      <c r="BL54" s="68" t="s">
        <v>1712</v>
      </c>
      <c r="BM54" s="68" t="s">
        <v>1713</v>
      </c>
      <c r="BN54" s="68" t="s">
        <v>1714</v>
      </c>
      <c r="BO54" s="17"/>
      <c r="BP54" s="29">
        <v>126</v>
      </c>
      <c r="BQ54" s="29">
        <v>0</v>
      </c>
      <c r="BR54" s="56">
        <v>103.25</v>
      </c>
      <c r="BS54" s="76" t="s">
        <v>432</v>
      </c>
      <c r="BT54" s="26"/>
      <c r="BU54" s="26"/>
      <c r="BV54" s="26"/>
      <c r="BW54" s="26"/>
      <c r="BX54" s="17"/>
      <c r="BY54" s="17"/>
      <c r="BZ54" s="49" t="str">
        <f>IF(AND(S54&gt;=3,AND(OR(AND(I54&lt;=7,I54-K54&gt;=3),AND(K54&lt;=7,K54-M54&gt;=3)),N54&lt;=4)),6,IF(S54&gt;=3,"3T",IF(AND(OR(AND(I54&lt;=7,I54-K54&gt;=3),AND(K54&lt;=7,K54-M54&gt;=3)),N54&lt;=4),"3P","")))</f>
        <v/>
      </c>
    </row>
    <row r="55" spans="1:78" ht="51" customHeight="1" x14ac:dyDescent="0.25">
      <c r="A55" s="162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7"/>
      <c r="BZ55" s="49"/>
    </row>
    <row r="56" spans="1:78" ht="46.5" x14ac:dyDescent="0.25">
      <c r="A56" s="26" t="s">
        <v>1703</v>
      </c>
      <c r="B56" s="26" t="s">
        <v>368</v>
      </c>
      <c r="C56" s="27" t="s">
        <v>862</v>
      </c>
      <c r="D56" s="28"/>
      <c r="E56" s="28"/>
      <c r="F56" s="29">
        <v>1200</v>
      </c>
      <c r="G56" s="30">
        <v>13</v>
      </c>
      <c r="H56" s="31" t="s">
        <v>78</v>
      </c>
      <c r="I56" s="59">
        <v>13</v>
      </c>
      <c r="J56" s="33">
        <v>10</v>
      </c>
      <c r="K56" s="59">
        <v>12</v>
      </c>
      <c r="L56" s="33">
        <v>5</v>
      </c>
      <c r="M56" s="59">
        <v>2</v>
      </c>
      <c r="N56" s="33">
        <v>2</v>
      </c>
      <c r="O56" s="29">
        <v>1.94999999999999</v>
      </c>
      <c r="P56" s="38">
        <v>2.3357142857142899</v>
      </c>
      <c r="Q56" s="36">
        <v>105.083548710944</v>
      </c>
      <c r="R56" s="36">
        <v>3.6417743554719801</v>
      </c>
      <c r="S56" s="114">
        <v>4</v>
      </c>
      <c r="T56" s="38">
        <v>3.75</v>
      </c>
      <c r="U56" s="29">
        <v>1.2000000000000099</v>
      </c>
      <c r="V56" s="38">
        <v>4.3000000000000096</v>
      </c>
      <c r="W56" s="39"/>
      <c r="X56" s="83">
        <v>102</v>
      </c>
      <c r="Y56" s="72">
        <v>115</v>
      </c>
      <c r="Z56" s="87">
        <v>210</v>
      </c>
      <c r="AA56" s="26" t="s">
        <v>57</v>
      </c>
      <c r="AB56" s="41" t="s">
        <v>58</v>
      </c>
      <c r="AC56" s="42" t="str">
        <f>"i" &amp; IF(AND(S56&lt;=-1.5,NOT(ISBLANK(AQ56))),"Z","")</f>
        <v>i</v>
      </c>
      <c r="AD56" s="43" t="str">
        <f>IF(AND(ISNUMBER(BD56),VALUE(BD56)&gt;=3,VALUE(T56)&gt;=-0.5),IF(AND(VALUE(Q56)&gt;=94,VALUE(Q56)&lt;444), IF(VALUE(P56)&gt;=2,"***","**"),"*"),"")</f>
        <v/>
      </c>
      <c r="AE56" s="48" t="str">
        <f>IF(AND(BD56&gt;2,OR(ISNUMBER(SEARCH("P",AA56)),ISNUMBER(SEARCH("EP",AA56)),ISNUMBER(SEARCH("E",AA56)))),"WP@",IF(BD56&gt;2,"W@",IF(OR(ISNUMBER(SEARCH("P",AA56)),ISNUMBER(SEARCH("EP",AA56)),ISNUMBER(SEARCH("E",AA56))),"P@","@")))</f>
        <v>@</v>
      </c>
      <c r="AF56" s="45" t="s">
        <v>110</v>
      </c>
      <c r="AG56" s="46" t="str">
        <f>IF(OR(F56&lt;1401,F56&gt;=1600),IF(AND(OR(AB56="*",AB56="***",AB56="E*",AB56="E***"),P56&gt;=2,T56&gt;-2.1),IF(AND(ISNUMBER(BD56),VALUE(BD56)&gt;2),"**","*"),""),"")</f>
        <v/>
      </c>
      <c r="AH56" s="30">
        <v>13</v>
      </c>
      <c r="AI56" s="84">
        <v>102</v>
      </c>
      <c r="AJ56" s="43" t="str">
        <f>IF(AND(S56&gt;=2,T56&gt;=0),IF(AND(ISNUMBER(BD56),VALUE(BD56)&gt;=3),IF(LEN(AQ56)&gt;0,"***","**"),"*"),"")</f>
        <v>*</v>
      </c>
      <c r="AK56" s="42" t="str">
        <f>IF(AND(S56&gt;=3,AND(OR(AND(I56&lt;=7,I56-K56&gt;=3),AND(K56&lt;=7,K56-M56&gt;=3)),N56&lt;=4)),6,IF(S56&gt;=3,"3T",IF(AND(OR(AND(I56&lt;=7,I56-K56&gt;=3),AND(K56&lt;=7,K56-M56&gt;=3)),N56&lt;=4),"3P","")))</f>
        <v>3T</v>
      </c>
      <c r="AL56" s="46" t="str">
        <f>IF(OR(K56-M56&gt;=5,T56&gt;4.9,AND(K56-M56&gt;=1,T56&gt;5)),IF(P56&lt;-3,"***",IF(P56&lt;0,"**","*")),"")</f>
        <v>*</v>
      </c>
      <c r="AM56" s="83">
        <v>102</v>
      </c>
      <c r="AN56" s="78" t="str">
        <f>CONCATENATE(IF(AND(OR(M56=1,M56=2,M56=3,M56=4),Q56&gt;=97.5),"G",IF(OR(AND(N56&lt;=3,M56&lt;8,T56&gt;-1.6,Q56&gt;=95,Q56&lt;300),AND(OR(M56=1,M56=2,M56=3),Q56&lt;97.5)),"GR","")),"*")</f>
        <v>G*</v>
      </c>
      <c r="AO56" s="82">
        <v>1</v>
      </c>
      <c r="AP56" s="28"/>
      <c r="AQ56" s="28" t="s">
        <v>33</v>
      </c>
      <c r="AR56" s="28"/>
      <c r="AS56" s="28"/>
      <c r="AT56" s="50" t="str">
        <f>IF(LEN(AN56)&gt;0,IF(AL56="**","$",IF(AL56="***",IF(LEN(AQ56)&gt;0,"$$$","$$"), "")), "")</f>
        <v/>
      </c>
      <c r="AU56" s="48" t="str">
        <f>CONCATENATE(IF(LEN(AN56)&gt;0,IF(AND(AD56="**",AB56="*"),IF(LEN(AQ56)&gt;0,"$$$","$$"),IF(AJ56="***","$$$",IF(AND(AJ56="**",AB56="*"),"$$",IF(AND(OR(AD56="**",AD56="***"),LEN(AQ56)&gt;0),"$$","")))),IF(AND(OR(AD56="**",AD56="***"),LEN(AQ56)&gt;0),"$$","")),IF(AND(T56&lt;2,AQ56="#"),"#",""))</f>
        <v/>
      </c>
      <c r="AV56" s="48" t="str">
        <f>IF(LEN(AN56)&gt;0,IF(AG56="**","$$",IF(AG56="***","$$$",IF(AD56="***",IF(OR(AB56="***",LEN(AQ56)&gt;0),"$$$",""),""))),"")</f>
        <v/>
      </c>
      <c r="AW56" s="26" t="s">
        <v>78</v>
      </c>
      <c r="AX56" s="64">
        <v>18</v>
      </c>
      <c r="AY56" s="52">
        <v>1127</v>
      </c>
      <c r="AZ56" s="24" t="s">
        <v>59</v>
      </c>
      <c r="BA56" s="29">
        <v>95</v>
      </c>
      <c r="BB56" s="98">
        <v>90.43</v>
      </c>
      <c r="BC56" s="54" t="s">
        <v>1715</v>
      </c>
      <c r="BD56" s="29">
        <v>1</v>
      </c>
      <c r="BE56" s="55"/>
      <c r="BF56" s="55"/>
      <c r="BG56" s="55"/>
      <c r="BH56" s="55"/>
      <c r="BI56" s="189" t="s">
        <v>1716</v>
      </c>
      <c r="BJ56" s="69" t="s">
        <v>750</v>
      </c>
      <c r="BK56" s="68" t="s">
        <v>1648</v>
      </c>
      <c r="BL56" s="68" t="s">
        <v>734</v>
      </c>
      <c r="BM56" s="69" t="s">
        <v>753</v>
      </c>
      <c r="BN56" s="68"/>
      <c r="BO56" s="17"/>
      <c r="BP56" s="29">
        <v>115</v>
      </c>
      <c r="BQ56" s="82">
        <v>1</v>
      </c>
      <c r="BR56" s="56">
        <v>93.4</v>
      </c>
      <c r="BS56" s="76" t="s">
        <v>117</v>
      </c>
      <c r="BT56" s="26"/>
      <c r="BU56" s="26"/>
      <c r="BV56" s="49" t="str">
        <f>IF(AND(BD56&gt;2,OR(ISNUMBER(SEARCH("P",AA56)),ISNUMBER(SEARCH("EP",AA56)),ISNUMBER(SEARCH("E",AA56)))),"WP@",IF(BD56&gt;2,"W@",IF(OR(ISNUMBER(SEARCH("P",AA56)),ISNUMBER(SEARCH("EP",AA56)),ISNUMBER(SEARCH("E",AA56))),"P@","@")))</f>
        <v>@</v>
      </c>
      <c r="BW56" s="26"/>
      <c r="BX56" s="17"/>
      <c r="BY56" s="17"/>
      <c r="BZ56" s="49" t="str">
        <f>IF(AND(S56&gt;=3,AND(OR(AND(I56&lt;=7,I56-K56&gt;=3),AND(K56&lt;=7,K56-M56&gt;=3)),N56&lt;=4)),6,IF(S56&gt;=3,"3T",IF(AND(OR(AND(I56&lt;=7,I56-K56&gt;=3),AND(K56&lt;=7,K56-M56&gt;=3)),N56&lt;=4),"3P","")))</f>
        <v>3T</v>
      </c>
    </row>
    <row r="57" spans="1:78" ht="46.5" x14ac:dyDescent="0.25">
      <c r="A57" s="26" t="s">
        <v>1703</v>
      </c>
      <c r="B57" s="26" t="s">
        <v>483</v>
      </c>
      <c r="C57" s="27" t="s">
        <v>862</v>
      </c>
      <c r="D57" s="28"/>
      <c r="E57" s="28"/>
      <c r="F57" s="29">
        <v>1200</v>
      </c>
      <c r="G57" s="30">
        <v>6</v>
      </c>
      <c r="H57" s="31" t="s">
        <v>6</v>
      </c>
      <c r="I57" s="32">
        <v>9</v>
      </c>
      <c r="J57" s="33">
        <v>6</v>
      </c>
      <c r="K57" s="32">
        <v>8</v>
      </c>
      <c r="L57" s="33">
        <v>4</v>
      </c>
      <c r="M57" s="32">
        <v>3</v>
      </c>
      <c r="N57" s="33">
        <v>3</v>
      </c>
      <c r="O57" s="29">
        <v>2.6499999999999901</v>
      </c>
      <c r="P57" s="38">
        <v>2.7187499999999898</v>
      </c>
      <c r="Q57" s="36">
        <v>102.18602542308</v>
      </c>
      <c r="R57" s="36">
        <v>3.7430127115398899</v>
      </c>
      <c r="S57" s="37">
        <v>2</v>
      </c>
      <c r="T57" s="38">
        <v>1.25</v>
      </c>
      <c r="U57" s="29">
        <v>1.30000000000001</v>
      </c>
      <c r="V57" s="38">
        <v>2.2500000000000102</v>
      </c>
      <c r="W57" s="39"/>
      <c r="X57" s="40">
        <v>107</v>
      </c>
      <c r="Y57" s="72">
        <v>123</v>
      </c>
      <c r="Z57" s="29">
        <v>28</v>
      </c>
      <c r="AA57" s="26" t="s">
        <v>57</v>
      </c>
      <c r="AB57" s="41" t="s">
        <v>58</v>
      </c>
      <c r="AC57" s="42" t="str">
        <f>"" &amp; IF(AND(S57&lt;=-1.5,NOT(ISBLANK(AQ57))),"Z","")</f>
        <v/>
      </c>
      <c r="AD57" s="43" t="str">
        <f>IF(AND(ISNUMBER(BD57),VALUE(BD57)&gt;=3,VALUE(T57)&gt;=-0.5),IF(AND(VALUE(Q57)&gt;=94,VALUE(Q57)&lt;444), IF(VALUE(P57)&gt;=2,"***","**"),"*"),"")</f>
        <v/>
      </c>
      <c r="AE57" s="48" t="str">
        <f>IF(AND(BD57&gt;2,OR(ISNUMBER(SEARCH("P",AA57)),ISNUMBER(SEARCH("EP",AA57)),ISNUMBER(SEARCH("E",AA57)))),"WP@",IF(BD57&gt;2,"W@",IF(OR(ISNUMBER(SEARCH("P",AA57)),ISNUMBER(SEARCH("EP",AA57)),ISNUMBER(SEARCH("E",AA57))),"P@","@")))</f>
        <v>@</v>
      </c>
      <c r="AF57" s="45"/>
      <c r="AG57" s="46" t="str">
        <f>IF(OR(F57&lt;1401,F57&gt;=1600),IF(AND(OR(AB57="*",AB57="***",AB57="E*",AB57="E***"),P57&gt;=2,T57&gt;-2.1),IF(AND(ISNUMBER(BD57),VALUE(BD57)&gt;2),"**","*"),""),"")</f>
        <v/>
      </c>
      <c r="AH57" s="30">
        <v>6</v>
      </c>
      <c r="AI57" s="47">
        <v>107</v>
      </c>
      <c r="AJ57" s="43" t="str">
        <f>IF(AND(S57&gt;=2,T57&gt;=0),IF(AND(ISNUMBER(BD57),VALUE(BD57)&gt;=3),IF(LEN(AQ57)&gt;0,"***","**"),"*"),"")</f>
        <v>*</v>
      </c>
      <c r="AK57" s="42" t="str">
        <f>IF(AND(S57&gt;=3,AND(OR(AND(I57&lt;=7,I57-K57&gt;=3),AND(K57&lt;=7,K57-M57&gt;=3)),N57&lt;=4)),6,IF(S57&gt;=3,"3T",IF(AND(OR(AND(I57&lt;=7,I57-K57&gt;=3),AND(K57&lt;=7,K57-M57&gt;=3)),N57&lt;=4),"3P","")))</f>
        <v/>
      </c>
      <c r="AL57" s="46" t="str">
        <f>IF(OR(K57-M57&gt;=5,T57&gt;4.9,AND(K57-M57&gt;=1,T57&gt;5)),IF(P57&lt;-3,"***",IF(P57&lt;0,"**","*")),"")</f>
        <v>*</v>
      </c>
      <c r="AM57" s="40">
        <v>107</v>
      </c>
      <c r="AN57" s="78" t="str">
        <f>CONCATENATE(IF(AND(OR(M57=1,M57=2,M57=3,M57=4),Q57&gt;=97.5),"G",IF(OR(AND(N57&lt;=3,M57&lt;8,T57&gt;-1.6,Q57&gt;=95,Q57&lt;300),AND(OR(M57=1,M57=2,M57=3),Q57&lt;97.5)),"GR","")),"*")</f>
        <v>G*</v>
      </c>
      <c r="AO57" s="29">
        <v>0</v>
      </c>
      <c r="AP57" s="28"/>
      <c r="AQ57" s="28"/>
      <c r="AR57" s="28"/>
      <c r="AS57" s="28"/>
      <c r="AT57" s="50" t="str">
        <f>IF(LEN(AN57)&gt;0,IF(AL57="**","$",IF(AL57="***",IF(LEN(AQ57)&gt;0,"$$$","$$"), "")), "")</f>
        <v/>
      </c>
      <c r="AU57" s="48" t="str">
        <f>CONCATENATE(IF(LEN(AN57)&gt;0,IF(AND(AD57="**",AB57="*"),IF(LEN(AQ57)&gt;0,"$$$","$$"),IF(AJ57="***","$$$",IF(AND(AJ57="**",AB57="*"),"$$",IF(AND(OR(AD57="**",AD57="***"),LEN(AQ57)&gt;0),"$$","")))),IF(AND(OR(AD57="**",AD57="***"),LEN(AQ57)&gt;0),"$$","")),IF(AND(T57&lt;2,AQ57="#"),"#",""))</f>
        <v/>
      </c>
      <c r="AV57" s="48" t="str">
        <f>IF(LEN(AN57)&gt;0,IF(AG57="**","$$",IF(AG57="***","$$$",IF(AD57="***",IF(OR(AB57="***",LEN(AQ57)&gt;0),"$$$",""),""))),"")</f>
        <v/>
      </c>
      <c r="AW57" s="26" t="s">
        <v>6</v>
      </c>
      <c r="AX57" s="51">
        <v>14</v>
      </c>
      <c r="AY57" s="52">
        <v>1126</v>
      </c>
      <c r="AZ57" s="24" t="s">
        <v>59</v>
      </c>
      <c r="BA57" s="29">
        <v>91.5</v>
      </c>
      <c r="BB57" s="98">
        <v>93.415999999999997</v>
      </c>
      <c r="BC57" s="54" t="s">
        <v>1717</v>
      </c>
      <c r="BD57" s="29">
        <v>1</v>
      </c>
      <c r="BE57" s="100">
        <v>30</v>
      </c>
      <c r="BF57" s="101">
        <v>48.461538461538503</v>
      </c>
      <c r="BG57" s="102">
        <v>30</v>
      </c>
      <c r="BH57" s="102">
        <v>130</v>
      </c>
      <c r="BI57" s="189" t="s">
        <v>1718</v>
      </c>
      <c r="BJ57" s="69" t="s">
        <v>750</v>
      </c>
      <c r="BK57" s="69" t="s">
        <v>747</v>
      </c>
      <c r="BL57" s="68" t="s">
        <v>734</v>
      </c>
      <c r="BM57" s="68" t="s">
        <v>752</v>
      </c>
      <c r="BN57" s="68"/>
      <c r="BO57" s="17"/>
      <c r="BP57" s="29">
        <v>123</v>
      </c>
      <c r="BQ57" s="29">
        <v>0</v>
      </c>
      <c r="BR57" s="56">
        <v>96.9</v>
      </c>
      <c r="BS57" s="76" t="s">
        <v>88</v>
      </c>
      <c r="BT57" s="26"/>
      <c r="BU57" s="26"/>
      <c r="BV57" s="49" t="str">
        <f>IF(AND(BD57&gt;2,OR(ISNUMBER(SEARCH("P",AA57)),ISNUMBER(SEARCH("EP",AA57)),ISNUMBER(SEARCH("E",AA57)))),"WP@",IF(BD57&gt;2,"W@",IF(OR(ISNUMBER(SEARCH("P",AA57)),ISNUMBER(SEARCH("EP",AA57)),ISNUMBER(SEARCH("E",AA57))),"P@","@")))</f>
        <v>@</v>
      </c>
      <c r="BW57" s="26"/>
      <c r="BX57" s="17"/>
      <c r="BY57" s="17"/>
      <c r="BZ57" s="49" t="str">
        <f>IF(AND(S57&gt;=3,AND(OR(AND(I57&lt;=7,I57-K57&gt;=3),AND(K57&lt;=7,K57-M57&gt;=3)),N57&lt;=4)),6,IF(S57&gt;=3,"3T",IF(AND(OR(AND(I57&lt;=7,I57-K57&gt;=3),AND(K57&lt;=7,K57-M57&gt;=3)),N57&lt;=4),"3P","")))</f>
        <v/>
      </c>
    </row>
    <row r="58" spans="1:78" ht="46.5" x14ac:dyDescent="0.25">
      <c r="A58" s="26" t="s">
        <v>1703</v>
      </c>
      <c r="B58" s="26" t="s">
        <v>377</v>
      </c>
      <c r="C58" s="27" t="s">
        <v>156</v>
      </c>
      <c r="D58" s="28"/>
      <c r="E58" s="28"/>
      <c r="F58" s="29">
        <v>1200</v>
      </c>
      <c r="G58" s="30">
        <v>1</v>
      </c>
      <c r="H58" s="31" t="s">
        <v>6</v>
      </c>
      <c r="I58" s="32">
        <v>11</v>
      </c>
      <c r="J58" s="33">
        <v>5</v>
      </c>
      <c r="K58" s="32">
        <v>10</v>
      </c>
      <c r="L58" s="33">
        <v>4</v>
      </c>
      <c r="M58" s="32">
        <v>2</v>
      </c>
      <c r="N58" s="33">
        <v>0</v>
      </c>
      <c r="O58" s="29">
        <v>1.35</v>
      </c>
      <c r="P58" s="29">
        <v>0.26666666666667299</v>
      </c>
      <c r="Q58" s="35">
        <v>98.960052200626194</v>
      </c>
      <c r="R58" s="35">
        <v>-1.99738996869314E-2</v>
      </c>
      <c r="S58" s="37">
        <v>1</v>
      </c>
      <c r="T58" s="38">
        <v>3.25</v>
      </c>
      <c r="U58" s="29">
        <v>0.50000000000000699</v>
      </c>
      <c r="V58" s="29">
        <v>3.0000000000000102</v>
      </c>
      <c r="W58" s="39"/>
      <c r="X58" s="40">
        <v>107</v>
      </c>
      <c r="Y58" s="72">
        <v>126</v>
      </c>
      <c r="Z58" s="29">
        <v>21</v>
      </c>
      <c r="AA58" s="26" t="s">
        <v>57</v>
      </c>
      <c r="AB58" s="41" t="s">
        <v>58</v>
      </c>
      <c r="AC58" s="42" t="str">
        <f>"" &amp; IF(AND(S58&lt;=-1.5,NOT(ISBLANK(AQ58))),"Z","")</f>
        <v/>
      </c>
      <c r="AD58" s="43" t="str">
        <f>IF(AND(ISNUMBER(BD58),VALUE(BD58)&gt;=3,VALUE(T58)&gt;=-0.5),IF(AND(VALUE(Q58)&gt;=94,VALUE(Q58)&lt;444), IF(VALUE(P58)&gt;=2,"***","**"),"*"),"")</f>
        <v/>
      </c>
      <c r="AE58" s="44"/>
      <c r="AF58" s="45" t="s">
        <v>102</v>
      </c>
      <c r="AG58" s="46" t="str">
        <f>IF(OR(F58&lt;1401,F58&gt;=1600),IF(AND(OR(AB58="*",AB58="***",AB58="E*",AB58="E***"),P58&gt;=2,T58&gt;-2.1),IF(AND(ISNUMBER(BD58),VALUE(BD58)&gt;2),"**","*"),""),"")</f>
        <v/>
      </c>
      <c r="AH58" s="30">
        <v>1</v>
      </c>
      <c r="AI58" s="47">
        <v>107</v>
      </c>
      <c r="AJ58" s="48" t="str">
        <f>IF(AND(S58&gt;=2,T58&gt;=0),IF(AND(ISNUMBER(BD58),VALUE(BD58)&gt;=3),IF(LEN(AQ58)&gt;0,"***","**"),"*"),"")</f>
        <v/>
      </c>
      <c r="AK58" s="42" t="str">
        <f>IF(AND(S58&gt;=3,AND(OR(AND(I58&lt;=7,I58-K58&gt;=3),AND(K58&lt;=7,K58-M58&gt;=3)),N58&lt;=4)),6,IF(S58&gt;=3,"3T",IF(AND(OR(AND(I58&lt;=7,I58-K58&gt;=3),AND(K58&lt;=7,K58-M58&gt;=3)),N58&lt;=4),"3P","")))</f>
        <v/>
      </c>
      <c r="AL58" s="46" t="str">
        <f>IF(OR(K58-M58&gt;=5,T58&gt;4.9,AND(K58-M58&gt;=1,T58&gt;5)),IF(P58&lt;-3,"***",IF(P58&lt;0,"**","*")),"")</f>
        <v>*</v>
      </c>
      <c r="AM58" s="40">
        <v>107</v>
      </c>
      <c r="AN58" s="137" t="str">
        <f>IF(AND(OR(M58=1,M58=2,M58=3,M58=4),Q58&gt;=97.5),"G",IF(OR(AND(N58&lt;=3,M58&lt;8,T58&gt;-1.6,Q58&gt;=95,Q58&lt;300),AND(OR(M58=1,M58=2,M58=3),Q58&lt;97.5)),"GR",""))</f>
        <v>G</v>
      </c>
      <c r="AO58" s="82">
        <v>1</v>
      </c>
      <c r="AP58" s="28"/>
      <c r="AQ58" s="28"/>
      <c r="AR58" s="28"/>
      <c r="AS58" s="28"/>
      <c r="AT58" s="50" t="str">
        <f>IF(LEN(AN58)&gt;0,IF(AL58="**","$",IF(AL58="***",IF(LEN(AQ58)&gt;0,"$$$","$$"), "")), "")</f>
        <v/>
      </c>
      <c r="AU58" s="140" t="str">
        <f>CONCATENATE(IF(LEN(AN58)&gt;0,IF(AND(AD58="**",AB58="*"),IF(LEN(AQ58)&gt;0,"$$$","$$"),IF(AJ58="***","$$$",IF(AND(AJ58="**",AB58="*"),"$$",IF(AND(OR(AD58="**",AD58="***"),LEN(AQ58)&gt;0),"$$","")))),IF(AND(OR(AD58="**",AD58="***"),LEN(AQ58)&gt;0),"$$","")),IF(AND(T58&lt;2,AQ58="#"),"#",""))</f>
        <v/>
      </c>
      <c r="AV58" s="48" t="str">
        <f>IF(LEN(AN58)&gt;0,IF(AG58="**","$$",IF(AG58="***","$$$",IF(AD58="***",IF(OR(AB58="***",LEN(AQ58)&gt;0),"$$$",""),""))),"")</f>
        <v/>
      </c>
      <c r="AW58" s="26" t="s">
        <v>6</v>
      </c>
      <c r="AX58" s="51">
        <v>12</v>
      </c>
      <c r="AY58" s="52">
        <v>1134</v>
      </c>
      <c r="AZ58" s="24" t="s">
        <v>59</v>
      </c>
      <c r="BA58" s="29">
        <v>90.960052200626095</v>
      </c>
      <c r="BB58" s="136">
        <v>91.996052200626096</v>
      </c>
      <c r="BC58" s="54" t="s">
        <v>1719</v>
      </c>
      <c r="BD58" s="29">
        <v>1</v>
      </c>
      <c r="BE58" s="55"/>
      <c r="BF58" s="55"/>
      <c r="BG58" s="55"/>
      <c r="BH58" s="55"/>
      <c r="BI58" s="188" t="s">
        <v>1720</v>
      </c>
      <c r="BJ58" s="69" t="s">
        <v>750</v>
      </c>
      <c r="BK58" s="68" t="s">
        <v>1653</v>
      </c>
      <c r="BL58" s="68" t="s">
        <v>1648</v>
      </c>
      <c r="BM58" s="69" t="s">
        <v>747</v>
      </c>
      <c r="BN58" s="68"/>
      <c r="BO58" s="17"/>
      <c r="BP58" s="29">
        <v>126</v>
      </c>
      <c r="BQ58" s="82">
        <v>1</v>
      </c>
      <c r="BR58" s="56">
        <v>96.6</v>
      </c>
      <c r="BS58" s="76" t="s">
        <v>126</v>
      </c>
      <c r="BT58" s="26"/>
      <c r="BU58" s="26"/>
      <c r="BV58" s="26"/>
      <c r="BW58" s="26"/>
      <c r="BX58" s="17"/>
      <c r="BY58" s="17"/>
      <c r="BZ58" s="49" t="str">
        <f>IF(AND(S58&gt;=3,AND(OR(AND(I58&lt;=7,I58-K58&gt;=3),AND(K58&lt;=7,K58-M58&gt;=3)),N58&lt;=4)),6,IF(S58&gt;=3,"3T",IF(AND(OR(AND(I58&lt;=7,I58-K58&gt;=3),AND(K58&lt;=7,K58-M58&gt;=3)),N58&lt;=4),"3P","")))</f>
        <v/>
      </c>
    </row>
    <row r="59" spans="1:78" ht="18" customHeight="1" x14ac:dyDescent="0.25">
      <c r="A59" s="162"/>
      <c r="B59" s="155"/>
      <c r="C59" s="155"/>
      <c r="D59" s="155"/>
      <c r="E59" s="155"/>
      <c r="F59" s="155"/>
      <c r="G59" s="155"/>
      <c r="H59" s="155"/>
      <c r="I59" s="155"/>
      <c r="J59" s="155"/>
      <c r="K59" s="155"/>
      <c r="L59" s="155"/>
      <c r="M59" s="155"/>
      <c r="N59" s="155"/>
      <c r="O59" s="155"/>
      <c r="P59" s="155"/>
      <c r="Q59" s="155"/>
      <c r="R59" s="155"/>
      <c r="S59" s="155"/>
      <c r="T59" s="155"/>
      <c r="U59" s="155"/>
      <c r="V59" s="155"/>
      <c r="W59" s="155"/>
      <c r="X59" s="155"/>
      <c r="Y59" s="155"/>
      <c r="Z59" s="155"/>
      <c r="AA59" s="155"/>
      <c r="AB59" s="155"/>
      <c r="AC59" s="155"/>
      <c r="AD59" s="155"/>
      <c r="AE59" s="155"/>
      <c r="AF59" s="155"/>
      <c r="AG59" s="155"/>
      <c r="AH59" s="155"/>
      <c r="AI59" s="155"/>
      <c r="AJ59" s="155"/>
      <c r="AK59" s="155"/>
      <c r="AL59" s="155"/>
      <c r="AM59" s="155"/>
      <c r="AN59" s="155"/>
      <c r="AO59" s="155"/>
      <c r="AP59" s="155"/>
      <c r="AQ59" s="155"/>
      <c r="AR59" s="155"/>
      <c r="AS59" s="155"/>
      <c r="AT59" s="155"/>
      <c r="AU59" s="155"/>
      <c r="AV59" s="155"/>
      <c r="AW59" s="155"/>
      <c r="AX59" s="155"/>
      <c r="AY59" s="155"/>
      <c r="AZ59" s="155"/>
      <c r="BA59" s="155"/>
      <c r="BB59" s="155"/>
      <c r="BC59" s="155"/>
      <c r="BD59" s="155"/>
      <c r="BE59" s="155"/>
      <c r="BF59" s="155"/>
      <c r="BG59" s="155"/>
      <c r="BH59" s="155"/>
      <c r="BI59" s="155"/>
      <c r="BJ59" s="155"/>
      <c r="BK59" s="155"/>
      <c r="BL59" s="155"/>
      <c r="BM59" s="155"/>
      <c r="BN59" s="155"/>
      <c r="BO59" s="155"/>
      <c r="BP59" s="155"/>
      <c r="BQ59" s="155"/>
      <c r="BR59" s="155"/>
      <c r="BS59" s="155"/>
      <c r="BT59" s="155"/>
      <c r="BU59" s="155"/>
      <c r="BV59" s="155"/>
      <c r="BW59" s="155"/>
      <c r="BX59" s="155"/>
      <c r="BY59" s="17"/>
      <c r="BZ59" s="49"/>
    </row>
    <row r="60" spans="1:78" ht="46.5" x14ac:dyDescent="0.25">
      <c r="A60" s="26" t="s">
        <v>1703</v>
      </c>
      <c r="B60" s="26" t="s">
        <v>191</v>
      </c>
      <c r="C60" s="27" t="s">
        <v>156</v>
      </c>
      <c r="D60" s="28"/>
      <c r="E60" s="28"/>
      <c r="F60" s="29">
        <v>1200</v>
      </c>
      <c r="G60" s="30">
        <v>7</v>
      </c>
      <c r="H60" s="31" t="s">
        <v>6</v>
      </c>
      <c r="I60" s="32">
        <v>8</v>
      </c>
      <c r="J60" s="33">
        <v>6</v>
      </c>
      <c r="K60" s="32">
        <v>7</v>
      </c>
      <c r="L60" s="33">
        <v>6</v>
      </c>
      <c r="M60" s="32">
        <v>2</v>
      </c>
      <c r="N60" s="33">
        <v>3</v>
      </c>
      <c r="O60" s="29">
        <v>1.74999999999999</v>
      </c>
      <c r="P60" s="38">
        <v>4.3437499999999796</v>
      </c>
      <c r="Q60" s="36">
        <v>109.32887127586</v>
      </c>
      <c r="R60" s="36">
        <v>7.3144356379297903</v>
      </c>
      <c r="S60" s="37">
        <v>1</v>
      </c>
      <c r="T60" s="38">
        <v>2.25</v>
      </c>
      <c r="U60" s="29">
        <v>1.2000000000000099</v>
      </c>
      <c r="V60" s="38">
        <v>2.95</v>
      </c>
      <c r="W60" s="39"/>
      <c r="X60" s="40">
        <v>112</v>
      </c>
      <c r="Y60" s="72">
        <v>126</v>
      </c>
      <c r="Z60" s="87">
        <v>42</v>
      </c>
      <c r="AA60" s="26" t="s">
        <v>57</v>
      </c>
      <c r="AB60" s="41" t="s">
        <v>58</v>
      </c>
      <c r="AC60" s="42" t="str">
        <f>"i" &amp; IF(AND(S60&lt;=-1.5,NOT(ISBLANK(AQ60))),"Z","")</f>
        <v>i</v>
      </c>
      <c r="AD60" s="43" t="str">
        <f>IF(AND(ISNUMBER(BD60),VALUE(BD60)&gt;=3,VALUE(T60)&gt;=-0.5),IF(AND(VALUE(Q60)&gt;=94,VALUE(Q60)&lt;444), IF(VALUE(P60)&gt;=2,"***","**"),"*"),"")</f>
        <v/>
      </c>
      <c r="AE60" s="44"/>
      <c r="AF60" s="45" t="s">
        <v>110</v>
      </c>
      <c r="AG60" s="46" t="str">
        <f>IF(OR(F60&lt;1401,F60&gt;=1600),IF(AND(OR(AB60="*",AB60="***",AB60="E*",AB60="E***"),P60&gt;=2,T60&gt;-2.1),IF(AND(ISNUMBER(BD60),VALUE(BD60)&gt;2),"**","*"),""),"")</f>
        <v/>
      </c>
      <c r="AH60" s="30">
        <v>7</v>
      </c>
      <c r="AI60" s="47">
        <v>112</v>
      </c>
      <c r="AJ60" s="48" t="str">
        <f>IF(AND(S60&gt;=2,T60&gt;=0),IF(AND(ISNUMBER(BD60),VALUE(BD60)&gt;=3),IF(LEN(AQ60)&gt;0,"***","**"),"*"),"")</f>
        <v/>
      </c>
      <c r="AK60" s="42" t="str">
        <f>IF(AND(S60&gt;=3,AND(OR(AND(I60&lt;=7,I60-K60&gt;=3),AND(K60&lt;=7,K60-M60&gt;=3)),N60&lt;=4)),6,IF(S60&gt;=3,"3T",IF(AND(OR(AND(I60&lt;=7,I60-K60&gt;=3),AND(K60&lt;=7,K60-M60&gt;=3)),N60&lt;=4),"3P","")))</f>
        <v>3P</v>
      </c>
      <c r="AL60" s="46" t="str">
        <f>IF(OR(K60-M60&gt;=5,T60&gt;4.9,AND(K60-M60&gt;=1,T60&gt;5)),IF(P60&lt;-3,"***",IF(P60&lt;0,"**","*")),"")</f>
        <v>*</v>
      </c>
      <c r="AM60" s="40">
        <v>112</v>
      </c>
      <c r="AN60" s="103" t="str">
        <f>CONCATENATE(IF(AND(OR(M60=1,M60=2,M60=3,M60=4),Q60&gt;=97.5),"G",IF(OR(AND(N60&lt;=3,M60&lt;8,T60&gt;-1.6,Q60&gt;=95,Q60&lt;300),AND(OR(M60=1,M60=2,M60=3),Q60&lt;97.5)),"GR","")),"*")</f>
        <v>G*</v>
      </c>
      <c r="AO60" s="29">
        <v>0</v>
      </c>
      <c r="AP60" s="28" t="s">
        <v>32</v>
      </c>
      <c r="AQ60" s="28" t="s">
        <v>33</v>
      </c>
      <c r="AR60" s="28"/>
      <c r="AS60" s="28"/>
      <c r="AT60" s="50" t="str">
        <f>IF(LEN(AN60)&gt;0,IF(AL60="**","$",IF(AL60="***",IF(LEN(AQ60)&gt;0,"$$$","$$"), "")), "")</f>
        <v/>
      </c>
      <c r="AU60" s="48" t="str">
        <f>CONCATENATE(IF(LEN(AN60)&gt;0,IF(AND(AD60="**",AB60="*"),IF(LEN(AQ60)&gt;0,"$$$","$$"),IF(AJ60="***","$$$",IF(AND(AJ60="**",AB60="*"),"$$",IF(AND(OR(AD60="**",AD60="***"),LEN(AQ60)&gt;0),"$$","")))),IF(AND(OR(AD60="**",AD60="***"),LEN(AQ60)&gt;0),"$$","")),IF(AND(T60&lt;2,AQ60="#"),"#",""))</f>
        <v/>
      </c>
      <c r="AV60" s="48" t="str">
        <f>IF(LEN(AN60)&gt;0,IF(AG60="**","$$",IF(AG60="***","$$$",IF(AD60="***",IF(OR(AB60="***",LEN(AQ60)&gt;0),"$$$",""),""))),"")</f>
        <v/>
      </c>
      <c r="AW60" s="26" t="s">
        <v>6</v>
      </c>
      <c r="AX60" s="51">
        <v>6.5</v>
      </c>
      <c r="AY60" s="52">
        <v>1146</v>
      </c>
      <c r="AZ60" s="24" t="s">
        <v>59</v>
      </c>
      <c r="BA60" s="29">
        <v>75.5</v>
      </c>
      <c r="BB60" s="53">
        <v>78.900000000000006</v>
      </c>
      <c r="BC60" s="54" t="s">
        <v>1721</v>
      </c>
      <c r="BD60" s="29">
        <v>1</v>
      </c>
      <c r="BE60" s="100">
        <v>43.478260869565197</v>
      </c>
      <c r="BF60" s="101">
        <v>72.093023255813904</v>
      </c>
      <c r="BG60" s="102">
        <v>23</v>
      </c>
      <c r="BH60" s="102">
        <v>43</v>
      </c>
      <c r="BI60" s="190" t="s">
        <v>1722</v>
      </c>
      <c r="BJ60" s="68" t="s">
        <v>750</v>
      </c>
      <c r="BK60" s="68" t="s">
        <v>747</v>
      </c>
      <c r="BL60" s="68" t="s">
        <v>752</v>
      </c>
      <c r="BM60" s="69" t="s">
        <v>753</v>
      </c>
      <c r="BN60" s="68"/>
      <c r="BO60" s="17"/>
      <c r="BP60" s="29">
        <v>126</v>
      </c>
      <c r="BQ60" s="29">
        <v>0</v>
      </c>
      <c r="BR60" s="56">
        <v>95.8</v>
      </c>
      <c r="BS60" s="76" t="s">
        <v>117</v>
      </c>
      <c r="BT60" s="26"/>
      <c r="BU60" s="26"/>
      <c r="BV60" s="26"/>
      <c r="BW60" s="26"/>
      <c r="BX60" s="17"/>
      <c r="BY60" s="17"/>
      <c r="BZ60" s="49" t="str">
        <f>IF(AND(S60&gt;=3,AND(OR(AND(I60&lt;=7,I60-K60&gt;=3),AND(K60&lt;=7,K60-M60&gt;=3)),N60&lt;=4)),6,IF(S60&gt;=3,"3T",IF(AND(OR(AND(I60&lt;=7,I60-K60&gt;=3),AND(K60&lt;=7,K60-M60&gt;=3)),N60&lt;=4),"3P","")))</f>
        <v>3P</v>
      </c>
    </row>
    <row r="61" spans="1:78" ht="15.95" customHeight="1" x14ac:dyDescent="0.25">
      <c r="A61" s="162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  <c r="AA61" s="155"/>
      <c r="AB61" s="155"/>
      <c r="AC61" s="155"/>
      <c r="AD61" s="155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  <c r="BR61" s="155"/>
      <c r="BS61" s="155"/>
      <c r="BT61" s="155"/>
      <c r="BU61" s="155"/>
      <c r="BV61" s="155"/>
      <c r="BW61" s="155"/>
      <c r="BX61" s="155"/>
      <c r="BY61" s="17"/>
      <c r="BZ61" s="49"/>
    </row>
    <row r="62" spans="1:78" ht="18.75" customHeight="1" x14ac:dyDescent="0.25">
      <c r="A62" s="17"/>
      <c r="B62" s="164" t="s">
        <v>58</v>
      </c>
      <c r="C62" s="164"/>
      <c r="D62" s="17"/>
      <c r="E62" s="17"/>
      <c r="F62" s="17"/>
      <c r="G62" s="17"/>
      <c r="H62" s="17"/>
      <c r="I62" s="89" t="s">
        <v>150</v>
      </c>
      <c r="J62" s="89" t="s">
        <v>151</v>
      </c>
      <c r="K62" s="17"/>
      <c r="L62" s="17"/>
      <c r="M62" s="17"/>
      <c r="N62" s="17"/>
      <c r="O62" s="17"/>
      <c r="P62" s="17"/>
      <c r="Q62" s="165" t="s">
        <v>808</v>
      </c>
      <c r="R62" s="165"/>
      <c r="S62" s="17"/>
      <c r="T62" s="121" t="s">
        <v>361</v>
      </c>
      <c r="U62" s="17"/>
      <c r="V62" s="17"/>
      <c r="W62" s="17"/>
      <c r="X62" s="91">
        <v>114</v>
      </c>
      <c r="Y62" s="113" t="s">
        <v>478</v>
      </c>
      <c r="Z62" s="93">
        <v>35</v>
      </c>
      <c r="AA62" s="94">
        <v>1</v>
      </c>
      <c r="AB62" s="17"/>
      <c r="AC62" s="17"/>
      <c r="AD62" s="17"/>
      <c r="AE62" s="17"/>
      <c r="AF62" s="17"/>
      <c r="AG62" s="17"/>
      <c r="AH62" s="17"/>
      <c r="AI62" s="91">
        <v>114</v>
      </c>
      <c r="AJ62" s="17"/>
      <c r="AK62" s="17"/>
      <c r="AL62" s="17"/>
      <c r="AM62" s="91">
        <v>114</v>
      </c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4">
        <v>6.7</v>
      </c>
      <c r="AY62" s="95">
        <v>1151</v>
      </c>
      <c r="AZ62" s="17"/>
      <c r="BA62" s="17"/>
      <c r="BB62" s="17"/>
      <c r="BC62" s="17"/>
      <c r="BD62" s="17"/>
      <c r="BE62" s="17"/>
      <c r="BF62" s="17"/>
      <c r="BG62" s="17"/>
      <c r="BH62" s="17"/>
      <c r="BI62" s="187"/>
      <c r="BJ62" s="17"/>
      <c r="BK62" s="17"/>
      <c r="BL62" s="17"/>
      <c r="BM62" s="17"/>
      <c r="BN62" s="17"/>
      <c r="BO62" s="17"/>
      <c r="BP62" s="113" t="s">
        <v>478</v>
      </c>
      <c r="BQ62" s="17"/>
      <c r="BR62" s="17"/>
      <c r="BS62" s="17"/>
      <c r="BT62" s="17"/>
      <c r="BU62" s="17"/>
      <c r="BV62" s="17"/>
      <c r="BW62" s="17"/>
      <c r="BX62" s="29">
        <v>0</v>
      </c>
      <c r="BY62" s="26" t="s">
        <v>149</v>
      </c>
      <c r="BZ62" s="17"/>
    </row>
    <row r="63" spans="1:78" x14ac:dyDescent="0.25">
      <c r="A63" s="17"/>
      <c r="B63" s="164"/>
      <c r="C63" s="164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68" t="s">
        <v>1723</v>
      </c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  <c r="AK63" s="168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67"/>
      <c r="AY63" s="96" t="s">
        <v>340</v>
      </c>
      <c r="AZ63" s="17"/>
      <c r="BA63" s="17"/>
      <c r="BB63" s="17"/>
      <c r="BC63" s="17"/>
      <c r="BD63" s="17"/>
      <c r="BE63" s="17"/>
      <c r="BF63" s="17"/>
      <c r="BG63" s="17"/>
      <c r="BH63" s="17"/>
      <c r="BI63" s="18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</row>
    <row r="64" spans="1:78" ht="30" customHeight="1" x14ac:dyDescent="0.25">
      <c r="A64" s="152" t="s">
        <v>1724</v>
      </c>
      <c r="B64" s="153"/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  <c r="AA64" s="153"/>
      <c r="AB64" s="153"/>
      <c r="AC64" s="153"/>
      <c r="AD64" s="153"/>
      <c r="AE64" s="153"/>
      <c r="AF64" s="153"/>
      <c r="AG64" s="153"/>
      <c r="AH64" s="153"/>
      <c r="AI64" s="153"/>
      <c r="AJ64" s="153"/>
      <c r="AK64" s="153"/>
      <c r="AL64" s="153"/>
      <c r="AM64" s="153"/>
      <c r="AN64" s="153"/>
      <c r="AO64" s="153"/>
      <c r="AP64" s="153"/>
      <c r="AQ64" s="153"/>
      <c r="AR64" s="153"/>
      <c r="AS64" s="153"/>
      <c r="AT64" s="153"/>
      <c r="AU64" s="153"/>
      <c r="AV64" s="153"/>
      <c r="AW64" s="153"/>
      <c r="AX64" s="153"/>
      <c r="AY64" s="153"/>
      <c r="AZ64" s="153"/>
      <c r="BA64" s="153"/>
      <c r="BB64" s="153"/>
      <c r="BC64" s="153"/>
      <c r="BD64" s="153"/>
      <c r="BE64" s="153"/>
      <c r="BF64" s="153"/>
      <c r="BG64" s="153"/>
      <c r="BH64" s="153"/>
      <c r="BI64" s="153"/>
      <c r="BJ64" s="153"/>
      <c r="BK64" s="153"/>
      <c r="BL64" s="153"/>
      <c r="BM64" s="153"/>
      <c r="BN64" s="153"/>
      <c r="BO64" s="153"/>
      <c r="BP64" s="153"/>
      <c r="BQ64" s="153"/>
      <c r="BR64" s="153"/>
      <c r="BS64" s="153"/>
      <c r="BT64" s="153"/>
      <c r="BU64" s="153"/>
      <c r="BV64" s="153"/>
      <c r="BW64" s="153"/>
      <c r="BX64" s="153"/>
      <c r="BY64" s="17"/>
      <c r="BZ64" s="17"/>
    </row>
    <row r="65" spans="1:78" x14ac:dyDescent="0.25">
      <c r="A65" s="18" t="s">
        <v>1</v>
      </c>
      <c r="B65" s="18" t="s">
        <v>2</v>
      </c>
      <c r="C65" s="18" t="s">
        <v>3</v>
      </c>
      <c r="D65" s="19"/>
      <c r="E65" s="19"/>
      <c r="F65" s="18" t="s">
        <v>4</v>
      </c>
      <c r="G65" s="20" t="s">
        <v>5</v>
      </c>
      <c r="H65" s="21" t="s">
        <v>6</v>
      </c>
      <c r="I65" s="154" t="s">
        <v>7</v>
      </c>
      <c r="J65" s="155"/>
      <c r="K65" s="155"/>
      <c r="L65" s="155"/>
      <c r="M65" s="155"/>
      <c r="N65" s="155"/>
      <c r="O65" s="21" t="s">
        <v>8</v>
      </c>
      <c r="P65" s="21" t="s">
        <v>9</v>
      </c>
      <c r="Q65" s="22" t="s">
        <v>10</v>
      </c>
      <c r="R65" s="22" t="s">
        <v>11</v>
      </c>
      <c r="S65" s="21" t="s">
        <v>12</v>
      </c>
      <c r="T65" s="21" t="s">
        <v>13</v>
      </c>
      <c r="U65" s="21" t="s">
        <v>14</v>
      </c>
      <c r="V65" s="21" t="s">
        <v>15</v>
      </c>
      <c r="W65" s="23" t="s">
        <v>16</v>
      </c>
      <c r="X65" s="21" t="s">
        <v>17</v>
      </c>
      <c r="Y65" s="21" t="s">
        <v>18</v>
      </c>
      <c r="Z65" s="21" t="s">
        <v>19</v>
      </c>
      <c r="AA65" s="21" t="s">
        <v>20</v>
      </c>
      <c r="AB65" s="21" t="s">
        <v>21</v>
      </c>
      <c r="AC65" s="21" t="s">
        <v>22</v>
      </c>
      <c r="AD65" s="21" t="s">
        <v>23</v>
      </c>
      <c r="AE65" s="21" t="s">
        <v>24</v>
      </c>
      <c r="AF65" s="21" t="s">
        <v>25</v>
      </c>
      <c r="AG65" s="21" t="s">
        <v>26</v>
      </c>
      <c r="AH65" s="21" t="s">
        <v>5</v>
      </c>
      <c r="AI65" s="21" t="s">
        <v>17</v>
      </c>
      <c r="AJ65" s="21" t="s">
        <v>27</v>
      </c>
      <c r="AK65" s="21" t="s">
        <v>28</v>
      </c>
      <c r="AL65" s="21" t="s">
        <v>29</v>
      </c>
      <c r="AM65" s="21" t="s">
        <v>17</v>
      </c>
      <c r="AN65" s="21" t="s">
        <v>30</v>
      </c>
      <c r="AO65" s="21" t="s">
        <v>31</v>
      </c>
      <c r="AP65" s="21" t="s">
        <v>32</v>
      </c>
      <c r="AQ65" s="21" t="s">
        <v>33</v>
      </c>
      <c r="AR65" s="21" t="s">
        <v>34</v>
      </c>
      <c r="AS65" s="21" t="s">
        <v>35</v>
      </c>
      <c r="AT65" s="21" t="s">
        <v>36</v>
      </c>
      <c r="AU65" s="21" t="s">
        <v>37</v>
      </c>
      <c r="AV65" s="21" t="s">
        <v>38</v>
      </c>
      <c r="AW65" s="21" t="s">
        <v>6</v>
      </c>
      <c r="AX65" s="21" t="s">
        <v>39</v>
      </c>
      <c r="AY65" s="21" t="s">
        <v>40</v>
      </c>
      <c r="AZ65" s="24" t="s">
        <v>41</v>
      </c>
      <c r="BA65" s="21" t="s">
        <v>42</v>
      </c>
      <c r="BB65" s="21" t="s">
        <v>43</v>
      </c>
      <c r="BC65" s="21" t="s">
        <v>44</v>
      </c>
      <c r="BD65" s="21" t="s">
        <v>45</v>
      </c>
      <c r="BE65" s="21" t="s">
        <v>46</v>
      </c>
      <c r="BF65" s="21" t="s">
        <v>47</v>
      </c>
      <c r="BG65" s="21" t="s">
        <v>48</v>
      </c>
      <c r="BH65" s="21" t="s">
        <v>49</v>
      </c>
      <c r="BI65" s="186"/>
      <c r="BJ65" s="25"/>
      <c r="BK65" s="25"/>
      <c r="BL65" s="25"/>
      <c r="BM65" s="25"/>
      <c r="BN65" s="25"/>
      <c r="BO65" s="25"/>
      <c r="BP65" s="21" t="s">
        <v>18</v>
      </c>
      <c r="BQ65" s="21" t="s">
        <v>31</v>
      </c>
      <c r="BR65" s="21" t="s">
        <v>50</v>
      </c>
      <c r="BS65" s="21" t="s">
        <v>51</v>
      </c>
      <c r="BT65" s="25"/>
      <c r="BU65" s="25"/>
      <c r="BV65" s="21" t="s">
        <v>24</v>
      </c>
      <c r="BW65" s="21" t="s">
        <v>16</v>
      </c>
      <c r="BX65" s="21" t="s">
        <v>52</v>
      </c>
      <c r="BY65" s="21" t="s">
        <v>53</v>
      </c>
      <c r="BZ65" s="21" t="s">
        <v>28</v>
      </c>
    </row>
    <row r="66" spans="1:78" ht="46.5" x14ac:dyDescent="0.25">
      <c r="A66" s="26" t="s">
        <v>1725</v>
      </c>
      <c r="B66" s="26" t="s">
        <v>62</v>
      </c>
      <c r="C66" s="27" t="s">
        <v>860</v>
      </c>
      <c r="D66" s="28"/>
      <c r="E66" s="28"/>
      <c r="F66" s="29">
        <v>1200</v>
      </c>
      <c r="G66" s="30">
        <v>6</v>
      </c>
      <c r="H66" s="31" t="s">
        <v>78</v>
      </c>
      <c r="I66" s="32">
        <v>10</v>
      </c>
      <c r="J66" s="33">
        <v>7</v>
      </c>
      <c r="K66" s="32">
        <v>9</v>
      </c>
      <c r="L66" s="33">
        <v>3</v>
      </c>
      <c r="M66" s="32">
        <v>2</v>
      </c>
      <c r="N66" s="33">
        <v>0</v>
      </c>
      <c r="O66" s="29">
        <v>1.6</v>
      </c>
      <c r="P66" s="38">
        <v>1.76428571428575</v>
      </c>
      <c r="Q66" s="36">
        <v>102.67275058249299</v>
      </c>
      <c r="R66" s="36">
        <v>1.33637529124634</v>
      </c>
      <c r="S66" s="37">
        <v>4</v>
      </c>
      <c r="T66" s="38">
        <v>2.9</v>
      </c>
      <c r="U66" s="29">
        <v>0.70000000000000295</v>
      </c>
      <c r="V66" s="38">
        <v>3.1000000000000099</v>
      </c>
      <c r="W66" s="39"/>
      <c r="X66" s="40">
        <v>104</v>
      </c>
      <c r="Y66" s="72">
        <v>129</v>
      </c>
      <c r="Z66" s="17"/>
      <c r="AA66" s="26" t="s">
        <v>57</v>
      </c>
      <c r="AB66" s="41" t="s">
        <v>58</v>
      </c>
      <c r="AC66" s="42" t="str">
        <f>"" &amp; IF(AND(S66&lt;=-1.5,NOT(ISBLANK(AQ66))),"Z","")</f>
        <v/>
      </c>
      <c r="AD66" s="43" t="str">
        <f>IF(AND(ISNUMBER(BD66),VALUE(BD66)&gt;=3,VALUE(T66)&gt;=-0.5),IF(AND(VALUE(Q66)&gt;=94,VALUE(Q66)&lt;444), IF(VALUE(P66)&gt;=2,"***","**"),"*"),"")</f>
        <v/>
      </c>
      <c r="AE66" s="48" t="str">
        <f>IF(AND(BD66&gt;2,OR(ISNUMBER(SEARCH("P",AA66)),ISNUMBER(SEARCH("EP",AA66)),ISNUMBER(SEARCH("E",AA66)))),"WP@",IF(BD66&gt;2,"W@",IF(OR(ISNUMBER(SEARCH("P",AA66)),ISNUMBER(SEARCH("EP",AA66)),ISNUMBER(SEARCH("E",AA66))),"P@","@")))</f>
        <v>@</v>
      </c>
      <c r="AF66" s="45" t="s">
        <v>681</v>
      </c>
      <c r="AG66" s="46" t="str">
        <f>IF(OR(F66&lt;1401,F66&gt;=1600),IF(AND(OR(AB66="*",AB66="***",AB66="E*",AB66="E***"),P66&gt;=2,T66&gt;-2.1),IF(AND(ISNUMBER(BD66),VALUE(BD66)&gt;2),"**","*"),""),"")</f>
        <v/>
      </c>
      <c r="AH66" s="30">
        <v>6</v>
      </c>
      <c r="AI66" s="47">
        <v>104</v>
      </c>
      <c r="AJ66" s="48" t="str">
        <f>IF(AND(S66&gt;=2,T66&gt;=0),IF(AND(ISNUMBER(BD66),VALUE(BD66)&gt;=3),IF(LEN(AQ66)&gt;0,"***","**"),"*"),"")</f>
        <v>*</v>
      </c>
      <c r="AK66" s="42" t="str">
        <f>IF(AND(S66&gt;=3,AND(OR(AND(I66&lt;=7,I66-K66&gt;=3),AND(K66&lt;=7,K66-M66&gt;=3)),N66&lt;=4)),6,IF(S66&gt;=3,"3T",IF(AND(OR(AND(I66&lt;=7,I66-K66&gt;=3),AND(K66&lt;=7,K66-M66&gt;=3)),N66&lt;=4),"3P","")))</f>
        <v>3T</v>
      </c>
      <c r="AL66" s="46" t="str">
        <f>IF(OR(K66-M66&gt;=5,T66&gt;4.9,AND(K66-M66&gt;=1,T66&gt;5)),IF(P66&lt;-3,"***",IF(P66&lt;0,"**","*")),"")</f>
        <v>*</v>
      </c>
      <c r="AM66" s="40">
        <v>104</v>
      </c>
      <c r="AN66" s="108" t="str">
        <f>IF(AND(OR(M66=1,M66=2,M66=3,M66=4),Q66&gt;=97.5),"G",IF(OR(AND(N66&lt;=3,M66&lt;8,T66&gt;-1.6,Q66&gt;=95,Q66&lt;300),AND(OR(M66=1,M66=2,M66=3),Q66&lt;97.5)),"GR",""))</f>
        <v>G</v>
      </c>
      <c r="AO66" s="29">
        <v>0</v>
      </c>
      <c r="AP66" s="28" t="s">
        <v>32</v>
      </c>
      <c r="AQ66" s="28"/>
      <c r="AR66" s="28"/>
      <c r="AS66" s="28"/>
      <c r="AT66" s="50" t="str">
        <f>IF(LEN(AN66)&gt;0,IF(AL66="**","$",IF(AL66="***",IF(LEN(AQ66)&gt;0,"$$$","$$"), "")), "")</f>
        <v/>
      </c>
      <c r="AU66" s="140" t="str">
        <f>CONCATENATE(IF(LEN(AN66)&gt;0,IF(AND(AD66="**",AB66="*"),IF(LEN(AQ66)&gt;0,"$$$","$$"),IF(AJ66="***","$$$",IF(AND(AJ66="**",AB66="*"),"$$",IF(AND(OR(AD66="**",AD66="***"),LEN(AQ66)&gt;0),"$$","")))),IF(AND(OR(AD66="**",AD66="***"),LEN(AQ66)&gt;0),"$$","")),IF(AND(T66&lt;2,AQ66="#"),"#",""))</f>
        <v/>
      </c>
      <c r="AV66" s="48" t="str">
        <f>IF(LEN(AN66)&gt;0,IF(AG66="**","$$",IF(AG66="***","$$$",IF(AD66="***",IF(OR(AB66="***",LEN(AQ66)&gt;0),"$$$",""),""))),"")</f>
        <v/>
      </c>
      <c r="AW66" s="26" t="s">
        <v>78</v>
      </c>
      <c r="AX66" s="51">
        <v>3.4</v>
      </c>
      <c r="AY66" s="52">
        <v>1196</v>
      </c>
      <c r="AZ66" s="24" t="s">
        <v>59</v>
      </c>
      <c r="BA66" s="29">
        <v>102.47275058249301</v>
      </c>
      <c r="BB66" s="53">
        <v>98.984750582492694</v>
      </c>
      <c r="BC66" s="54" t="s">
        <v>1726</v>
      </c>
      <c r="BD66" s="29">
        <v>1</v>
      </c>
      <c r="BE66" s="55"/>
      <c r="BF66" s="55"/>
      <c r="BG66" s="55"/>
      <c r="BH66" s="55"/>
      <c r="BI66" s="187"/>
      <c r="BJ66" s="17"/>
      <c r="BK66" s="17"/>
      <c r="BL66" s="17"/>
      <c r="BM66" s="17"/>
      <c r="BN66" s="17"/>
      <c r="BO66" s="17"/>
      <c r="BP66" s="29">
        <v>129</v>
      </c>
      <c r="BQ66" s="29">
        <v>0</v>
      </c>
      <c r="BR66" s="56">
        <v>95.45</v>
      </c>
      <c r="BS66" s="76" t="s">
        <v>117</v>
      </c>
      <c r="BT66" s="26"/>
      <c r="BU66" s="26"/>
      <c r="BV66" s="49" t="str">
        <f>IF(AND(BD66&gt;2,OR(ISNUMBER(SEARCH("P",AA66)),ISNUMBER(SEARCH("EP",AA66)),ISNUMBER(SEARCH("E",AA66)))),"WP@",IF(BD66&gt;2,"W@",IF(OR(ISNUMBER(SEARCH("P",AA66)),ISNUMBER(SEARCH("EP",AA66)),ISNUMBER(SEARCH("E",AA66))),"P@","@")))</f>
        <v>@</v>
      </c>
      <c r="BW66" s="26"/>
      <c r="BX66" s="17"/>
      <c r="BY66" s="17"/>
      <c r="BZ66" s="49" t="str">
        <f>IF(AND(S66&gt;=3,AND(OR(AND(I66&lt;=7,I66-K66&gt;=3),AND(K66&lt;=7,K66-M66&gt;=3)),N66&lt;=4)),6,IF(S66&gt;=3,"3T",IF(AND(OR(AND(I66&lt;=7,I66-K66&gt;=3),AND(K66&lt;=7,K66-M66&gt;=3)),N66&lt;=4),"3P","")))</f>
        <v>3T</v>
      </c>
    </row>
    <row r="67" spans="1:78" ht="46.5" x14ac:dyDescent="0.25">
      <c r="A67" s="26" t="s">
        <v>1725</v>
      </c>
      <c r="B67" s="26" t="s">
        <v>814</v>
      </c>
      <c r="C67" s="27" t="s">
        <v>862</v>
      </c>
      <c r="D67" s="28"/>
      <c r="E67" s="28"/>
      <c r="F67" s="29">
        <v>1200</v>
      </c>
      <c r="G67" s="30">
        <v>10</v>
      </c>
      <c r="H67" s="31" t="s">
        <v>6</v>
      </c>
      <c r="I67" s="59">
        <v>10</v>
      </c>
      <c r="J67" s="33">
        <v>7</v>
      </c>
      <c r="K67" s="59">
        <v>10</v>
      </c>
      <c r="L67" s="33">
        <v>4</v>
      </c>
      <c r="M67" s="59">
        <v>4</v>
      </c>
      <c r="N67" s="33">
        <v>3</v>
      </c>
      <c r="O67" s="29">
        <v>2.7999999999999901</v>
      </c>
      <c r="P67" s="60">
        <v>0</v>
      </c>
      <c r="Q67" s="35">
        <v>444</v>
      </c>
      <c r="R67" s="35">
        <v>172</v>
      </c>
      <c r="S67" s="37">
        <v>3</v>
      </c>
      <c r="T67" s="38">
        <v>1.25</v>
      </c>
      <c r="U67" s="29">
        <v>-3.8999999999999901</v>
      </c>
      <c r="V67" s="60">
        <v>-2.8999999999999901</v>
      </c>
      <c r="W67" s="39"/>
      <c r="X67" s="40">
        <v>106</v>
      </c>
      <c r="Y67" s="72">
        <v>123</v>
      </c>
      <c r="Z67" s="29">
        <v>14</v>
      </c>
      <c r="AA67" s="26" t="s">
        <v>57</v>
      </c>
      <c r="AB67" s="41" t="s">
        <v>58</v>
      </c>
      <c r="AC67" s="42" t="str">
        <f>"" &amp; IF(AND(S67&lt;=-1.5,NOT(ISBLANK(AQ67))),"Z","")</f>
        <v/>
      </c>
      <c r="AD67" s="43" t="str">
        <f>IF(AND(ISNUMBER(BD67),VALUE(BD67)&gt;=3,VALUE(T67)&gt;=-0.5),IF(AND(VALUE(Q67)&gt;=94,VALUE(Q67)&lt;444), IF(VALUE(P67)&gt;=2,"***","**"),"*"),"")</f>
        <v/>
      </c>
      <c r="AE67" s="44"/>
      <c r="AF67" s="45"/>
      <c r="AG67" s="46" t="str">
        <f>IF(OR(F67&lt;1401,F67&gt;=1600),IF(AND(OR(AB67="*",AB67="***",AB67="E*",AB67="E***"),P67&gt;=2,T67&gt;-2.1),IF(AND(ISNUMBER(BD67),VALUE(BD67)&gt;2),"**","*"),""),"")</f>
        <v/>
      </c>
      <c r="AH67" s="30">
        <v>10</v>
      </c>
      <c r="AI67" s="47">
        <v>106</v>
      </c>
      <c r="AJ67" s="48" t="str">
        <f>IF(AND(S67&gt;=2,T67&gt;=0),IF(AND(ISNUMBER(BD67),VALUE(BD67)&gt;=3),IF(LEN(AQ67)&gt;0,"***","**"),"*"),"")</f>
        <v>*</v>
      </c>
      <c r="AK67" s="42" t="str">
        <f>IF(AND(S67&gt;=3,AND(OR(AND(I67&lt;=7,I67-K67&gt;=3),AND(K67&lt;=7,K67-M67&gt;=3)),N67&lt;=4)),6,IF(S67&gt;=3,"3T",IF(AND(OR(AND(I67&lt;=7,I67-K67&gt;=3),AND(K67&lt;=7,K67-M67&gt;=3)),N67&lt;=4),"3P","")))</f>
        <v>3T</v>
      </c>
      <c r="AL67" s="46" t="str">
        <f>IF(OR(K67-M67&gt;=5,T67&gt;4.9,AND(K67-M67&gt;=1,T67&gt;5)),IF(P67&lt;-3,"***",IF(P67&lt;0,"**","*")),"")</f>
        <v>*</v>
      </c>
      <c r="AM67" s="40">
        <v>106</v>
      </c>
      <c r="AN67" s="81" t="str">
        <f>IF(AND(OR(M67=1,M67=2,M67=3,M67=4),Q67&gt;=97.5),"G",IF(OR(AND(N67&lt;=3,M67&lt;8,T67&gt;-1.6,Q67&gt;=95,Q67&lt;300),AND(OR(M67=1,M67=2,M67=3),Q67&lt;97.5)),"GR",""))</f>
        <v>G</v>
      </c>
      <c r="AO67" s="29">
        <v>0</v>
      </c>
      <c r="AP67" s="28"/>
      <c r="AQ67" s="28"/>
      <c r="AR67" s="28"/>
      <c r="AS67" s="28"/>
      <c r="AT67" s="50" t="str">
        <f>IF(LEN(AN67)&gt;0,IF(AL67="**","$",IF(AL67="***",IF(LEN(AQ67)&gt;0,"$$$","$$"), "")), "")</f>
        <v/>
      </c>
      <c r="AU67" s="48" t="str">
        <f>CONCATENATE(IF(LEN(AN67)&gt;0,IF(AND(AD67="**",AB67="*"),IF(LEN(AQ67)&gt;0,"$$$","$$"),IF(AJ67="***","$$$",IF(AND(AJ67="**",AB67="*"),"$$",IF(AND(OR(AD67="**",AD67="***"),LEN(AQ67)&gt;0),"$$","")))),IF(AND(OR(AD67="**",AD67="***"),LEN(AQ67)&gt;0),"$$","")),IF(AND(T67&lt;2,AQ67="#"),"#",""))</f>
        <v/>
      </c>
      <c r="AV67" s="48" t="str">
        <f>IF(LEN(AN67)&gt;0,IF(AG67="**","$$",IF(AG67="***","$$$",IF(AD67="***",IF(OR(AB67="***",LEN(AQ67)&gt;0),"$$$",""),""))),"")</f>
        <v/>
      </c>
      <c r="AW67" s="26" t="s">
        <v>6</v>
      </c>
      <c r="AX67" s="51">
        <v>4.5999999999999996</v>
      </c>
      <c r="AY67" s="52">
        <v>1190</v>
      </c>
      <c r="AZ67" s="24" t="s">
        <v>59</v>
      </c>
      <c r="BA67" s="29">
        <v>76.5</v>
      </c>
      <c r="BB67" s="53">
        <v>75.5</v>
      </c>
      <c r="BC67" s="54" t="s">
        <v>1727</v>
      </c>
      <c r="BD67" s="29">
        <v>2</v>
      </c>
      <c r="BE67" s="55"/>
      <c r="BF67" s="55"/>
      <c r="BG67" s="55"/>
      <c r="BH67" s="55"/>
      <c r="BI67" s="190" t="s">
        <v>1728</v>
      </c>
      <c r="BJ67" s="68" t="s">
        <v>1665</v>
      </c>
      <c r="BK67" s="69" t="s">
        <v>752</v>
      </c>
      <c r="BL67" s="68" t="s">
        <v>912</v>
      </c>
      <c r="BM67" s="68" t="s">
        <v>906</v>
      </c>
      <c r="BN67" s="68"/>
      <c r="BO67" s="17"/>
      <c r="BP67" s="29">
        <v>123</v>
      </c>
      <c r="BQ67" s="29">
        <v>0</v>
      </c>
      <c r="BR67" s="56">
        <v>96.65</v>
      </c>
      <c r="BS67" s="57" t="s">
        <v>75</v>
      </c>
      <c r="BT67" s="26"/>
      <c r="BU67" s="26"/>
      <c r="BV67" s="26"/>
      <c r="BW67" s="26"/>
      <c r="BX67" s="17"/>
      <c r="BY67" s="17"/>
      <c r="BZ67" s="49" t="str">
        <f>IF(AND(S67&gt;=3,AND(OR(AND(I67&lt;=7,I67-K67&gt;=3),AND(K67&lt;=7,K67-M67&gt;=3)),N67&lt;=4)),6,IF(S67&gt;=3,"3T",IF(AND(OR(AND(I67&lt;=7,I67-K67&gt;=3),AND(K67&lt;=7,K67-M67&gt;=3)),N67&lt;=4),"3P","")))</f>
        <v>3T</v>
      </c>
    </row>
    <row r="68" spans="1:78" ht="46.5" x14ac:dyDescent="0.25">
      <c r="A68" s="26" t="s">
        <v>1725</v>
      </c>
      <c r="B68" s="26" t="s">
        <v>816</v>
      </c>
      <c r="C68" s="27" t="s">
        <v>156</v>
      </c>
      <c r="D68" s="28" t="s">
        <v>817</v>
      </c>
      <c r="E68" s="28"/>
      <c r="F68" s="29">
        <v>1200</v>
      </c>
      <c r="G68" s="30">
        <v>1</v>
      </c>
      <c r="H68" s="31" t="s">
        <v>818</v>
      </c>
      <c r="I68" s="32">
        <v>7</v>
      </c>
      <c r="J68" s="33">
        <v>4</v>
      </c>
      <c r="K68" s="32">
        <v>4</v>
      </c>
      <c r="L68" s="33">
        <v>3</v>
      </c>
      <c r="M68" s="32">
        <v>5</v>
      </c>
      <c r="N68" s="33">
        <v>3</v>
      </c>
      <c r="O68" s="29">
        <v>0.84999999999999098</v>
      </c>
      <c r="P68" s="37">
        <v>2.50000000000002</v>
      </c>
      <c r="Q68" s="35">
        <v>92.481782761922304</v>
      </c>
      <c r="R68" s="35">
        <v>-1.5091086190388101</v>
      </c>
      <c r="S68" s="37">
        <v>1</v>
      </c>
      <c r="T68" s="38">
        <v>0</v>
      </c>
      <c r="U68" s="29">
        <v>-5.9</v>
      </c>
      <c r="V68" s="60">
        <v>-5.9499999999999904</v>
      </c>
      <c r="W68" s="39"/>
      <c r="X68" s="62">
        <v>106</v>
      </c>
      <c r="Y68" s="29">
        <v>126</v>
      </c>
      <c r="Z68" s="29">
        <v>21</v>
      </c>
      <c r="AA68" s="26" t="s">
        <v>192</v>
      </c>
      <c r="AB68" s="41" t="s">
        <v>65</v>
      </c>
      <c r="AC68" s="42" t="str">
        <f>"i" &amp; IF(AND(S68&lt;=-1.5,NOT(ISBLANK(AQ68))),"Z","")</f>
        <v>i</v>
      </c>
      <c r="AD68" s="48" t="str">
        <f>IF(AND(ISNUMBER(BD68),VALUE(BD68)&gt;=3,VALUE(T68)&gt;=-0.5),IF(AND(VALUE(Q68)&gt;=94,VALUE(Q68)&lt;444), IF(VALUE(P68)&gt;=2,"***","**"),"*"),"")</f>
        <v/>
      </c>
      <c r="AE68" s="44"/>
      <c r="AF68" s="45" t="s">
        <v>1538</v>
      </c>
      <c r="AG68" s="46" t="str">
        <f>IF(OR(F68&lt;1401,F68&gt;=1600),IF(AND(OR(AB68="*",AB68="***",AB68="E*",AB68="E***"),P68&gt;=2,T68&gt;-2.1),IF(AND(ISNUMBER(BD68),VALUE(BD68)&gt;2),"**","*"),""),"")</f>
        <v/>
      </c>
      <c r="AH68" s="30">
        <v>1</v>
      </c>
      <c r="AI68" s="62">
        <v>106</v>
      </c>
      <c r="AJ68" s="48" t="str">
        <f>IF(AND(S68&gt;=2,T68&gt;=0),IF(AND(ISNUMBER(BD68),VALUE(BD68)&gt;=3),IF(LEN(AQ68)&gt;0,"***","**"),"*"),"")</f>
        <v/>
      </c>
      <c r="AK68" s="42" t="str">
        <f>IF(AND(S68&gt;=3,AND(OR(AND(I68&lt;=7,I68-K68&gt;=3),AND(K68&lt;=7,K68-M68&gt;=3)),N68&lt;=4)),6,IF(S68&gt;=3,"3T",IF(AND(OR(AND(I68&lt;=7,I68-K68&gt;=3),AND(K68&lt;=7,K68-M68&gt;=3)),N68&lt;=4),"3P","")))</f>
        <v>3P</v>
      </c>
      <c r="AL68" s="63" t="str">
        <f>IF(OR(K68-M68&gt;=5,T68&gt;4.9,AND(K68-M68&gt;=1,T68&gt;5)),IF(P68&lt;-3,"***",IF(P68&lt;0,"**","*")),"")</f>
        <v/>
      </c>
      <c r="AM68" s="62">
        <v>106</v>
      </c>
      <c r="AN68" s="49" t="str">
        <f>IF(AND(OR(M68=1,M68=2,M68=3,M68=4),Q68&gt;=97.5),"G",IF(OR(AND(N68&lt;=3,M68&lt;8,T68&gt;-1.6,Q68&gt;=95,Q68&lt;300),AND(OR(M68=1,M68=2,M68=3),Q68&lt;97.5)),"GR",""))</f>
        <v/>
      </c>
      <c r="AO68" s="29">
        <v>-1</v>
      </c>
      <c r="AP68" s="28"/>
      <c r="AQ68" s="28"/>
      <c r="AR68" s="28"/>
      <c r="AS68" s="28"/>
      <c r="AT68" s="50" t="str">
        <f>IF(LEN(AN68)&gt;0,IF(AL68="**","$",IF(AL68="***",IF(LEN(AQ68)&gt;0,"$$$","$$"), "")), "")</f>
        <v/>
      </c>
      <c r="AU68" s="48" t="str">
        <f>CONCATENATE(IF(LEN(AN68)&gt;0,IF(AND(AD68="**",AB68="*"),IF(LEN(AQ68)&gt;0,"$$$","$$"),IF(AJ68="***","$$$",IF(AND(AJ68="**",AB68="*"),"$$",IF(AND(OR(AD68="**",AD68="***"),LEN(AQ68)&gt;0),"$$","")))),IF(AND(OR(AD68="**",AD68="***"),LEN(AQ68)&gt;0),"$$","")),IF(AND(T68&lt;2,AQ68="#"),"#",""))</f>
        <v/>
      </c>
      <c r="AV68" s="48" t="str">
        <f>IF(LEN(AN68)&gt;0,IF(AG68="**","$$",IF(AG68="***","$$$",IF(AD68="***",IF(OR(AB68="***",LEN(AQ68)&gt;0),"$$$",""),""))),"")</f>
        <v/>
      </c>
      <c r="AW68" s="26" t="s">
        <v>818</v>
      </c>
      <c r="AX68" s="51">
        <v>4.5999999999999996</v>
      </c>
      <c r="AY68" s="65">
        <v>1192</v>
      </c>
      <c r="AZ68" s="24" t="s">
        <v>59</v>
      </c>
      <c r="BA68" s="29">
        <v>83.481782761922403</v>
      </c>
      <c r="BB68" s="53">
        <v>87.398449428589103</v>
      </c>
      <c r="BC68" s="54" t="s">
        <v>128</v>
      </c>
      <c r="BD68" s="29">
        <v>1</v>
      </c>
      <c r="BE68" s="55"/>
      <c r="BF68" s="55"/>
      <c r="BG68" s="55"/>
      <c r="BH68" s="55"/>
      <c r="BI68" s="190" t="s">
        <v>1729</v>
      </c>
      <c r="BJ68" s="68" t="s">
        <v>752</v>
      </c>
      <c r="BK68" s="68" t="s">
        <v>1648</v>
      </c>
      <c r="BL68" s="69" t="s">
        <v>1642</v>
      </c>
      <c r="BM68" s="68" t="s">
        <v>912</v>
      </c>
      <c r="BN68" s="68"/>
      <c r="BO68" s="17"/>
      <c r="BP68" s="29">
        <v>126</v>
      </c>
      <c r="BQ68" s="29">
        <v>-1</v>
      </c>
      <c r="BR68" s="56">
        <v>96.9</v>
      </c>
      <c r="BS68" s="76" t="s">
        <v>108</v>
      </c>
      <c r="BT68" s="26" t="s">
        <v>817</v>
      </c>
      <c r="BU68" s="26"/>
      <c r="BV68" s="26"/>
      <c r="BW68" s="26"/>
      <c r="BX68" s="17"/>
      <c r="BY68" s="17"/>
      <c r="BZ68" s="49" t="str">
        <f>IF(AND(S68&gt;=3,AND(OR(AND(I68&lt;=7,I68-K68&gt;=3),AND(K68&lt;=7,K68-M68&gt;=3)),N68&lt;=4)),6,IF(S68&gt;=3,"3T",IF(AND(OR(AND(I68&lt;=7,I68-K68&gt;=3),AND(K68&lt;=7,K68-M68&gt;=3)),N68&lt;=4),"3P","")))</f>
        <v>3P</v>
      </c>
    </row>
    <row r="69" spans="1:78" ht="15.95" customHeight="1" x14ac:dyDescent="0.25">
      <c r="A69" s="162"/>
      <c r="B69" s="155"/>
      <c r="C69" s="155"/>
      <c r="D69" s="155"/>
      <c r="E69" s="155"/>
      <c r="F69" s="155"/>
      <c r="G69" s="155"/>
      <c r="H69" s="155"/>
      <c r="I69" s="155"/>
      <c r="J69" s="155"/>
      <c r="K69" s="155"/>
      <c r="L69" s="155"/>
      <c r="M69" s="155"/>
      <c r="N69" s="155"/>
      <c r="O69" s="155"/>
      <c r="P69" s="155"/>
      <c r="Q69" s="155"/>
      <c r="R69" s="155"/>
      <c r="S69" s="155"/>
      <c r="T69" s="155"/>
      <c r="U69" s="155"/>
      <c r="V69" s="155"/>
      <c r="W69" s="155"/>
      <c r="X69" s="155"/>
      <c r="Y69" s="155"/>
      <c r="Z69" s="155"/>
      <c r="AA69" s="155"/>
      <c r="AB69" s="155"/>
      <c r="AC69" s="155"/>
      <c r="AD69" s="155"/>
      <c r="AE69" s="155"/>
      <c r="AF69" s="155"/>
      <c r="AG69" s="155"/>
      <c r="AH69" s="155"/>
      <c r="AI69" s="155"/>
      <c r="AJ69" s="155"/>
      <c r="AK69" s="155"/>
      <c r="AL69" s="155"/>
      <c r="AM69" s="155"/>
      <c r="AN69" s="155"/>
      <c r="AO69" s="155"/>
      <c r="AP69" s="155"/>
      <c r="AQ69" s="155"/>
      <c r="AR69" s="155"/>
      <c r="AS69" s="155"/>
      <c r="AT69" s="155"/>
      <c r="AU69" s="155"/>
      <c r="AV69" s="155"/>
      <c r="AW69" s="155"/>
      <c r="AX69" s="155"/>
      <c r="AY69" s="155"/>
      <c r="AZ69" s="155"/>
      <c r="BA69" s="155"/>
      <c r="BB69" s="155"/>
      <c r="BC69" s="155"/>
      <c r="BD69" s="155"/>
      <c r="BE69" s="155"/>
      <c r="BF69" s="155"/>
      <c r="BG69" s="155"/>
      <c r="BH69" s="155"/>
      <c r="BI69" s="155"/>
      <c r="BJ69" s="155"/>
      <c r="BK69" s="155"/>
      <c r="BL69" s="155"/>
      <c r="BM69" s="155"/>
      <c r="BN69" s="155"/>
      <c r="BO69" s="155"/>
      <c r="BP69" s="155"/>
      <c r="BQ69" s="155"/>
      <c r="BR69" s="155"/>
      <c r="BS69" s="155"/>
      <c r="BT69" s="155"/>
      <c r="BU69" s="155"/>
      <c r="BV69" s="155"/>
      <c r="BW69" s="155"/>
      <c r="BX69" s="155"/>
      <c r="BY69" s="17"/>
      <c r="BZ69" s="49"/>
    </row>
    <row r="70" spans="1:78" ht="46.5" x14ac:dyDescent="0.25">
      <c r="A70" s="26" t="s">
        <v>1725</v>
      </c>
      <c r="B70" s="26" t="s">
        <v>939</v>
      </c>
      <c r="C70" s="27" t="s">
        <v>1639</v>
      </c>
      <c r="D70" s="28"/>
      <c r="E70" s="28"/>
      <c r="F70" s="29">
        <v>1200</v>
      </c>
      <c r="G70" s="30">
        <v>1</v>
      </c>
      <c r="H70" s="31" t="s">
        <v>78</v>
      </c>
      <c r="I70" s="32">
        <v>7</v>
      </c>
      <c r="J70" s="33">
        <v>4</v>
      </c>
      <c r="K70" s="32">
        <v>7</v>
      </c>
      <c r="L70" s="33">
        <v>4</v>
      </c>
      <c r="M70" s="32">
        <v>3</v>
      </c>
      <c r="N70" s="33">
        <v>2</v>
      </c>
      <c r="O70" s="29">
        <v>-0.70000000000000295</v>
      </c>
      <c r="P70" s="38">
        <v>1.7777777777777699</v>
      </c>
      <c r="Q70" s="36">
        <v>101.834923308974</v>
      </c>
      <c r="R70" s="36">
        <v>1.9674616544869401</v>
      </c>
      <c r="S70" s="37">
        <v>1</v>
      </c>
      <c r="T70" s="38">
        <v>2.25</v>
      </c>
      <c r="U70" s="29">
        <v>2.2000000000000099</v>
      </c>
      <c r="V70" s="38">
        <v>4.1500000000000101</v>
      </c>
      <c r="W70" s="39"/>
      <c r="X70" s="83">
        <v>106</v>
      </c>
      <c r="Y70" s="72">
        <v>117</v>
      </c>
      <c r="Z70" s="87">
        <v>35</v>
      </c>
      <c r="AA70" s="26" t="s">
        <v>192</v>
      </c>
      <c r="AB70" s="41" t="s">
        <v>65</v>
      </c>
      <c r="AC70" s="42" t="str">
        <f>"i" &amp; IF(AND(S70&lt;=-1.5,NOT(ISBLANK(AQ70))),"Z","")</f>
        <v>i</v>
      </c>
      <c r="AD70" s="43" t="str">
        <f>IF(AND(ISNUMBER(BD70),VALUE(BD70)&gt;=3,VALUE(T70)&gt;=-0.5),IF(AND(VALUE(Q70)&gt;=94,VALUE(Q70)&lt;444), IF(VALUE(P70)&gt;=2,"***","**"),"*"),"")</f>
        <v/>
      </c>
      <c r="AE70" s="44"/>
      <c r="AF70" s="45" t="s">
        <v>681</v>
      </c>
      <c r="AG70" s="46" t="str">
        <f>IF(OR(F70&lt;1401,F70&gt;=1600),IF(AND(OR(AB70="*",AB70="***",AB70="E*",AB70="E***"),P70&gt;=2,T70&gt;-2.1),IF(AND(ISNUMBER(BD70),VALUE(BD70)&gt;2),"**","*"),""),"")</f>
        <v/>
      </c>
      <c r="AH70" s="30">
        <v>1</v>
      </c>
      <c r="AI70" s="84">
        <v>106</v>
      </c>
      <c r="AJ70" s="48" t="str">
        <f>IF(AND(S70&gt;=2,T70&gt;=0),IF(AND(ISNUMBER(BD70),VALUE(BD70)&gt;=3),IF(LEN(AQ70)&gt;0,"***","**"),"*"),"")</f>
        <v/>
      </c>
      <c r="AK70" s="42" t="str">
        <f>IF(AND(S70&gt;=3,AND(OR(AND(I70&lt;=7,I70-K70&gt;=3),AND(K70&lt;=7,K70-M70&gt;=3)),N70&lt;=4)),6,IF(S70&gt;=3,"3T",IF(AND(OR(AND(I70&lt;=7,I70-K70&gt;=3),AND(K70&lt;=7,K70-M70&gt;=3)),N70&lt;=4),"3P","")))</f>
        <v>3P</v>
      </c>
      <c r="AL70" s="46" t="str">
        <f>IF(OR(K70-M70&gt;=5,T70&gt;4.9,AND(K70-M70&gt;=1,T70&gt;5)),IF(P70&lt;-3,"***",IF(P70&lt;0,"**","*")),"")</f>
        <v/>
      </c>
      <c r="AM70" s="83">
        <v>106</v>
      </c>
      <c r="AN70" s="78" t="str">
        <f>IF(AND(OR(M70=1,M70=2,M70=3,M70=4),Q70&gt;=97.5),"G",IF(OR(AND(N70&lt;=3,M70&lt;8,T70&gt;-1.6,Q70&gt;=95,Q70&lt;300),AND(OR(M70=1,M70=2,M70=3),Q70&lt;97.5)),"GR",""))</f>
        <v>G</v>
      </c>
      <c r="AO70" s="82">
        <v>1</v>
      </c>
      <c r="AP70" s="28" t="s">
        <v>32</v>
      </c>
      <c r="AQ70" s="28" t="s">
        <v>33</v>
      </c>
      <c r="AR70" s="28"/>
      <c r="AS70" s="28" t="s">
        <v>168</v>
      </c>
      <c r="AT70" s="50" t="str">
        <f>IF(LEN(AN70)&gt;0,IF(AL70="**","$",IF(AL70="***",IF(LEN(AQ70)&gt;0,"$$$","$$"), "")), "")</f>
        <v/>
      </c>
      <c r="AU70" s="48" t="str">
        <f>CONCATENATE(IF(LEN(AN70)&gt;0,IF(AND(AD70="**",AB70="*"),IF(LEN(AQ70)&gt;0,"$$$","$$"),IF(AJ70="***","$$$",IF(AND(AJ70="**",AB70="*"),"$$",IF(AND(OR(AD70="**",AD70="***"),LEN(AQ70)&gt;0),"$$","")))),IF(AND(OR(AD70="**",AD70="***"),LEN(AQ70)&gt;0),"$$","")),IF(AND(T70&lt;2,AQ70="#"),"#",""))</f>
        <v/>
      </c>
      <c r="AV70" s="48" t="str">
        <f>IF(LEN(AN70)&gt;0,IF(AG70="**","$$",IF(AG70="***","$$$",IF(AD70="***",IF(OR(AB70="***",LEN(AQ70)&gt;0),"$$$",""),""))),"")</f>
        <v/>
      </c>
      <c r="AW70" s="26" t="s">
        <v>78</v>
      </c>
      <c r="AX70" s="64">
        <v>8.6999999999999993</v>
      </c>
      <c r="AY70" s="52">
        <v>1193</v>
      </c>
      <c r="AZ70" s="24" t="s">
        <v>59</v>
      </c>
      <c r="BA70" s="29">
        <v>92.934923308973893</v>
      </c>
      <c r="BB70" s="98">
        <v>89.2309233089739</v>
      </c>
      <c r="BC70" s="54" t="s">
        <v>1730</v>
      </c>
      <c r="BD70" s="29">
        <v>1</v>
      </c>
      <c r="BE70" s="55"/>
      <c r="BF70" s="55"/>
      <c r="BG70" s="55"/>
      <c r="BH70" s="55"/>
      <c r="BI70" s="189" t="s">
        <v>1731</v>
      </c>
      <c r="BJ70" s="69" t="s">
        <v>750</v>
      </c>
      <c r="BK70" s="68" t="s">
        <v>912</v>
      </c>
      <c r="BL70" s="69" t="s">
        <v>1642</v>
      </c>
      <c r="BM70" s="68" t="s">
        <v>1643</v>
      </c>
      <c r="BN70" s="68"/>
      <c r="BO70" s="17"/>
      <c r="BP70" s="29">
        <v>117</v>
      </c>
      <c r="BQ70" s="82">
        <v>1</v>
      </c>
      <c r="BR70" s="56">
        <v>94.95</v>
      </c>
      <c r="BS70" s="76" t="s">
        <v>108</v>
      </c>
      <c r="BT70" s="26"/>
      <c r="BU70" s="26"/>
      <c r="BV70" s="26"/>
      <c r="BW70" s="26"/>
      <c r="BX70" s="17"/>
      <c r="BY70" s="17"/>
      <c r="BZ70" s="49" t="str">
        <f>IF(AND(S70&gt;=3,AND(OR(AND(I70&lt;=7,I70-K70&gt;=3),AND(K70&lt;=7,K70-M70&gt;=3)),N70&lt;=4)),6,IF(S70&gt;=3,"3T",IF(AND(OR(AND(I70&lt;=7,I70-K70&gt;=3),AND(K70&lt;=7,K70-M70&gt;=3)),N70&lt;=4),"3P","")))</f>
        <v>3P</v>
      </c>
    </row>
    <row r="71" spans="1:78" ht="36.950000000000003" customHeight="1" x14ac:dyDescent="0.25">
      <c r="A71" s="162"/>
      <c r="B71" s="155"/>
      <c r="C71" s="155"/>
      <c r="D71" s="155"/>
      <c r="E71" s="155"/>
      <c r="F71" s="155"/>
      <c r="G71" s="155"/>
      <c r="H71" s="155"/>
      <c r="I71" s="155"/>
      <c r="J71" s="155"/>
      <c r="K71" s="155"/>
      <c r="L71" s="155"/>
      <c r="M71" s="155"/>
      <c r="N71" s="155"/>
      <c r="O71" s="155"/>
      <c r="P71" s="155"/>
      <c r="Q71" s="155"/>
      <c r="R71" s="155"/>
      <c r="S71" s="155"/>
      <c r="T71" s="155"/>
      <c r="U71" s="155"/>
      <c r="V71" s="155"/>
      <c r="W71" s="155"/>
      <c r="X71" s="155"/>
      <c r="Y71" s="155"/>
      <c r="Z71" s="155"/>
      <c r="AA71" s="155"/>
      <c r="AB71" s="155"/>
      <c r="AC71" s="155"/>
      <c r="AD71" s="155"/>
      <c r="AE71" s="155"/>
      <c r="AF71" s="155"/>
      <c r="AG71" s="155"/>
      <c r="AH71" s="155"/>
      <c r="AI71" s="155"/>
      <c r="AJ71" s="155"/>
      <c r="AK71" s="155"/>
      <c r="AL71" s="155"/>
      <c r="AM71" s="155"/>
      <c r="AN71" s="155"/>
      <c r="AO71" s="155"/>
      <c r="AP71" s="155"/>
      <c r="AQ71" s="155"/>
      <c r="AR71" s="155"/>
      <c r="AS71" s="155"/>
      <c r="AT71" s="155"/>
      <c r="AU71" s="155"/>
      <c r="AV71" s="155"/>
      <c r="AW71" s="155"/>
      <c r="AX71" s="155"/>
      <c r="AY71" s="155"/>
      <c r="AZ71" s="155"/>
      <c r="BA71" s="155"/>
      <c r="BB71" s="155"/>
      <c r="BC71" s="155"/>
      <c r="BD71" s="155"/>
      <c r="BE71" s="155"/>
      <c r="BF71" s="155"/>
      <c r="BG71" s="155"/>
      <c r="BH71" s="155"/>
      <c r="BI71" s="155"/>
      <c r="BJ71" s="155"/>
      <c r="BK71" s="155"/>
      <c r="BL71" s="155"/>
      <c r="BM71" s="155"/>
      <c r="BN71" s="155"/>
      <c r="BO71" s="155"/>
      <c r="BP71" s="155"/>
      <c r="BQ71" s="155"/>
      <c r="BR71" s="155"/>
      <c r="BS71" s="155"/>
      <c r="BT71" s="155"/>
      <c r="BU71" s="155"/>
      <c r="BV71" s="155"/>
      <c r="BW71" s="155"/>
      <c r="BX71" s="155"/>
      <c r="BY71" s="17"/>
      <c r="BZ71" s="49"/>
    </row>
    <row r="72" spans="1:78" ht="46.5" x14ac:dyDescent="0.25">
      <c r="A72" s="26" t="s">
        <v>1725</v>
      </c>
      <c r="B72" s="26" t="s">
        <v>368</v>
      </c>
      <c r="C72" s="27" t="s">
        <v>862</v>
      </c>
      <c r="D72" s="28"/>
      <c r="E72" s="28"/>
      <c r="F72" s="29">
        <v>1200</v>
      </c>
      <c r="G72" s="30">
        <v>2</v>
      </c>
      <c r="H72" s="31" t="s">
        <v>78</v>
      </c>
      <c r="I72" s="32">
        <v>11</v>
      </c>
      <c r="J72" s="33">
        <v>8</v>
      </c>
      <c r="K72" s="32">
        <v>11</v>
      </c>
      <c r="L72" s="33">
        <v>5</v>
      </c>
      <c r="M72" s="32">
        <v>7</v>
      </c>
      <c r="N72" s="33">
        <v>4</v>
      </c>
      <c r="O72" s="29">
        <v>1.94999999999999</v>
      </c>
      <c r="P72" s="38">
        <v>2.3357142857142899</v>
      </c>
      <c r="Q72" s="36">
        <v>100.683548710944</v>
      </c>
      <c r="R72" s="36">
        <v>3.6417743554719801</v>
      </c>
      <c r="S72" s="114">
        <v>4</v>
      </c>
      <c r="T72" s="38">
        <v>0.75</v>
      </c>
      <c r="U72" s="29">
        <v>1.2000000000000099</v>
      </c>
      <c r="V72" s="38">
        <v>1.7</v>
      </c>
      <c r="W72" s="39"/>
      <c r="X72" s="40">
        <v>106</v>
      </c>
      <c r="Y72" s="29">
        <v>115</v>
      </c>
      <c r="Z72" s="87">
        <v>140</v>
      </c>
      <c r="AA72" s="26" t="s">
        <v>57</v>
      </c>
      <c r="AB72" s="41" t="s">
        <v>58</v>
      </c>
      <c r="AC72" s="42" t="str">
        <f>"" &amp; IF(AND(S72&lt;=-1.5,NOT(ISBLANK(AQ72))),"Z","")</f>
        <v/>
      </c>
      <c r="AD72" s="43" t="str">
        <f>IF(AND(ISNUMBER(BD72),VALUE(BD72)&gt;=3,VALUE(T72)&gt;=-0.5),IF(AND(VALUE(Q72)&gt;=94,VALUE(Q72)&lt;444), IF(VALUE(P72)&gt;=2,"***","**"),"*"),"")</f>
        <v/>
      </c>
      <c r="AE72" s="48" t="str">
        <f>IF(AND(BD72&gt;2,OR(ISNUMBER(SEARCH("P",AA72)),ISNUMBER(SEARCH("EP",AA72)),ISNUMBER(SEARCH("E",AA72)))),"WP@",IF(BD72&gt;2,"W@",IF(OR(ISNUMBER(SEARCH("P",AA72)),ISNUMBER(SEARCH("EP",AA72)),ISNUMBER(SEARCH("E",AA72))),"P@","@")))</f>
        <v>@</v>
      </c>
      <c r="AF72" s="45" t="s">
        <v>110</v>
      </c>
      <c r="AG72" s="46" t="str">
        <f>IF(OR(F72&lt;1401,F72&gt;=1600),IF(AND(OR(AB72="*",AB72="***",AB72="E*",AB72="E***"),P72&gt;=2,T72&gt;-2.1),IF(AND(ISNUMBER(BD72),VALUE(BD72)&gt;2),"**","*"),""),"")</f>
        <v/>
      </c>
      <c r="AH72" s="30">
        <v>2</v>
      </c>
      <c r="AI72" s="47">
        <v>106</v>
      </c>
      <c r="AJ72" s="43" t="str">
        <f>IF(AND(S72&gt;=2,T72&gt;=0),IF(AND(ISNUMBER(BD72),VALUE(BD72)&gt;=3),IF(LEN(AQ72)&gt;0,"***","**"),"*"),"")</f>
        <v>*</v>
      </c>
      <c r="AK72" s="42" t="str">
        <f>IF(AND(S72&gt;=3,AND(OR(AND(I72&lt;=7,I72-K72&gt;=3),AND(K72&lt;=7,K72-M72&gt;=3)),N72&lt;=4)),6,IF(S72&gt;=3,"3T",IF(AND(OR(AND(I72&lt;=7,I72-K72&gt;=3),AND(K72&lt;=7,K72-M72&gt;=3)),N72&lt;=4),"3P","")))</f>
        <v>3T</v>
      </c>
      <c r="AL72" s="46" t="str">
        <f>IF(OR(K72-M72&gt;=5,T72&gt;4.9,AND(K72-M72&gt;=1,T72&gt;5)),IF(P72&lt;-3,"***",IF(P72&lt;0,"**","*")),"")</f>
        <v/>
      </c>
      <c r="AM72" s="40">
        <v>106</v>
      </c>
      <c r="AN72" s="49" t="str">
        <f>CONCATENATE(IF(AND(OR(M72=1,M72=2,M72=3,M72=4),Q72&gt;=97.5),"G",IF(OR(AND(N72&lt;=3,M72&lt;8,T72&gt;-1.6,Q72&gt;=95,Q72&lt;300),AND(OR(M72=1,M72=2,M72=3),Q72&lt;97.5)),"GR","")),"*")</f>
        <v>*</v>
      </c>
      <c r="AO72" s="29">
        <v>0</v>
      </c>
      <c r="AP72" s="28"/>
      <c r="AQ72" s="28"/>
      <c r="AR72" s="28"/>
      <c r="AS72" s="28"/>
      <c r="AT72" s="50" t="str">
        <f>IF(LEN(AN72)&gt;0,IF(AL72="**","$",IF(AL72="***",IF(LEN(AQ72)&gt;0,"$$$","$$"), "")), "")</f>
        <v/>
      </c>
      <c r="AU72" s="48" t="str">
        <f>CONCATENATE(IF(LEN(AN72)&gt;0,IF(AND(AD72="**",AB72="*"),IF(LEN(AQ72)&gt;0,"$$$","$$"),IF(AJ72="***","$$$",IF(AND(AJ72="**",AB72="*"),"$$",IF(AND(OR(AD72="**",AD72="***"),LEN(AQ72)&gt;0),"$$","")))),IF(AND(OR(AD72="**",AD72="***"),LEN(AQ72)&gt;0),"$$","")),IF(AND(T72&lt;2,AQ72="#"),"#",""))</f>
        <v/>
      </c>
      <c r="AV72" s="48" t="str">
        <f>IF(LEN(AN72)&gt;0,IF(AG72="**","$$",IF(AG72="***","$$$",IF(AD72="***",IF(OR(AB72="***",LEN(AQ72)&gt;0),"$$$",""),""))),"")</f>
        <v/>
      </c>
      <c r="AW72" s="26" t="s">
        <v>78</v>
      </c>
      <c r="AX72" s="64">
        <v>16</v>
      </c>
      <c r="AY72" s="52">
        <v>1196</v>
      </c>
      <c r="AZ72" s="24" t="s">
        <v>59</v>
      </c>
      <c r="BA72" s="29">
        <v>90</v>
      </c>
      <c r="BB72" s="53">
        <v>85.43</v>
      </c>
      <c r="BC72" s="54" t="s">
        <v>1732</v>
      </c>
      <c r="BD72" s="29">
        <v>1</v>
      </c>
      <c r="BE72" s="55"/>
      <c r="BF72" s="55"/>
      <c r="BG72" s="55"/>
      <c r="BH72" s="55"/>
      <c r="BI72" s="189" t="s">
        <v>1733</v>
      </c>
      <c r="BJ72" s="69" t="s">
        <v>750</v>
      </c>
      <c r="BK72" s="68" t="s">
        <v>751</v>
      </c>
      <c r="BL72" s="68" t="s">
        <v>1648</v>
      </c>
      <c r="BM72" s="68" t="s">
        <v>734</v>
      </c>
      <c r="BN72" s="69" t="s">
        <v>753</v>
      </c>
      <c r="BO72" s="17"/>
      <c r="BP72" s="29">
        <v>115</v>
      </c>
      <c r="BQ72" s="29">
        <v>0</v>
      </c>
      <c r="BR72" s="56">
        <v>94.6</v>
      </c>
      <c r="BS72" s="76" t="s">
        <v>117</v>
      </c>
      <c r="BT72" s="26"/>
      <c r="BU72" s="26"/>
      <c r="BV72" s="49" t="str">
        <f>IF(AND(BD72&gt;2,OR(ISNUMBER(SEARCH("P",AA72)),ISNUMBER(SEARCH("EP",AA72)),ISNUMBER(SEARCH("E",AA72)))),"WP@",IF(BD72&gt;2,"W@",IF(OR(ISNUMBER(SEARCH("P",AA72)),ISNUMBER(SEARCH("EP",AA72)),ISNUMBER(SEARCH("E",AA72))),"P@","@")))</f>
        <v>@</v>
      </c>
      <c r="BW72" s="26"/>
      <c r="BX72" s="17"/>
      <c r="BY72" s="17"/>
      <c r="BZ72" s="49" t="str">
        <f>IF(AND(S72&gt;=3,AND(OR(AND(I72&lt;=7,I72-K72&gt;=3),AND(K72&lt;=7,K72-M72&gt;=3)),N72&lt;=4)),6,IF(S72&gt;=3,"3T",IF(AND(OR(AND(I72&lt;=7,I72-K72&gt;=3),AND(K72&lt;=7,K72-M72&gt;=3)),N72&lt;=4),"3P","")))</f>
        <v>3T</v>
      </c>
    </row>
    <row r="73" spans="1:78" ht="46.5" x14ac:dyDescent="0.25">
      <c r="A73" s="26" t="s">
        <v>1725</v>
      </c>
      <c r="B73" s="26" t="s">
        <v>483</v>
      </c>
      <c r="C73" s="27" t="s">
        <v>862</v>
      </c>
      <c r="D73" s="28"/>
      <c r="E73" s="28"/>
      <c r="F73" s="29">
        <v>1200</v>
      </c>
      <c r="G73" s="30">
        <v>5</v>
      </c>
      <c r="H73" s="31" t="s">
        <v>6</v>
      </c>
      <c r="I73" s="32">
        <v>10</v>
      </c>
      <c r="J73" s="33">
        <v>9</v>
      </c>
      <c r="K73" s="32">
        <v>10</v>
      </c>
      <c r="L73" s="33">
        <v>6</v>
      </c>
      <c r="M73" s="32">
        <v>2</v>
      </c>
      <c r="N73" s="33">
        <v>3</v>
      </c>
      <c r="O73" s="29">
        <v>2.6499999999999901</v>
      </c>
      <c r="P73" s="38">
        <v>2.7187499999999898</v>
      </c>
      <c r="Q73" s="36">
        <v>102.28602542308001</v>
      </c>
      <c r="R73" s="36">
        <v>3.7430127115398899</v>
      </c>
      <c r="S73" s="114">
        <v>2</v>
      </c>
      <c r="T73" s="38">
        <v>3</v>
      </c>
      <c r="U73" s="29">
        <v>1.30000000000001</v>
      </c>
      <c r="V73" s="38">
        <v>3.7000000000000099</v>
      </c>
      <c r="W73" s="39"/>
      <c r="X73" s="40">
        <v>105</v>
      </c>
      <c r="Y73" s="72">
        <v>123</v>
      </c>
      <c r="Z73" s="29">
        <v>28</v>
      </c>
      <c r="AA73" s="26" t="s">
        <v>57</v>
      </c>
      <c r="AB73" s="41" t="s">
        <v>58</v>
      </c>
      <c r="AC73" s="42" t="str">
        <f>"" &amp; IF(AND(S73&lt;=-1.5,NOT(ISBLANK(AQ73))),"Z","")</f>
        <v/>
      </c>
      <c r="AD73" s="43" t="str">
        <f>IF(AND(ISNUMBER(BD73),VALUE(BD73)&gt;=3,VALUE(T73)&gt;=-0.5),IF(AND(VALUE(Q73)&gt;=94,VALUE(Q73)&lt;444), IF(VALUE(P73)&gt;=2,"***","**"),"*"),"")</f>
        <v/>
      </c>
      <c r="AE73" s="48" t="str">
        <f>IF(AND(BD73&gt;2,OR(ISNUMBER(SEARCH("P",AA73)),ISNUMBER(SEARCH("EP",AA73)),ISNUMBER(SEARCH("E",AA73)))),"WP@",IF(BD73&gt;2,"W@",IF(OR(ISNUMBER(SEARCH("P",AA73)),ISNUMBER(SEARCH("EP",AA73)),ISNUMBER(SEARCH("E",AA73))),"P@","@")))</f>
        <v>@</v>
      </c>
      <c r="AF73" s="45"/>
      <c r="AG73" s="46" t="str">
        <f>IF(OR(F73&lt;1401,F73&gt;=1600),IF(AND(OR(AB73="*",AB73="***",AB73="E*",AB73="E***"),P73&gt;=2,T73&gt;-2.1),IF(AND(ISNUMBER(BD73),VALUE(BD73)&gt;2),"**","*"),""),"")</f>
        <v/>
      </c>
      <c r="AH73" s="30">
        <v>5</v>
      </c>
      <c r="AI73" s="47">
        <v>105</v>
      </c>
      <c r="AJ73" s="43" t="str">
        <f>IF(AND(S73&gt;=2,T73&gt;=0),IF(AND(ISNUMBER(BD73),VALUE(BD73)&gt;=3),IF(LEN(AQ73)&gt;0,"***","**"),"*"),"")</f>
        <v>*</v>
      </c>
      <c r="AK73" s="42" t="str">
        <f>IF(AND(S73&gt;=3,AND(OR(AND(I73&lt;=7,I73-K73&gt;=3),AND(K73&lt;=7,K73-M73&gt;=3)),N73&lt;=4)),6,IF(S73&gt;=3,"3T",IF(AND(OR(AND(I73&lt;=7,I73-K73&gt;=3),AND(K73&lt;=7,K73-M73&gt;=3)),N73&lt;=4),"3P","")))</f>
        <v/>
      </c>
      <c r="AL73" s="46" t="str">
        <f>IF(OR(K73-M73&gt;=5,T73&gt;4.9,AND(K73-M73&gt;=1,T73&gt;5)),IF(P73&lt;-3,"***",IF(P73&lt;0,"**","*")),"")</f>
        <v>*</v>
      </c>
      <c r="AM73" s="40">
        <v>105</v>
      </c>
      <c r="AN73" s="135" t="str">
        <f>CONCATENATE(IF(AND(OR(M73=1,M73=2,M73=3,M73=4),Q73&gt;=97.5),"G",IF(OR(AND(N73&lt;=3,M73&lt;8,T73&gt;-1.6,Q73&gt;=95,Q73&lt;300),AND(OR(M73=1,M73=2,M73=3),Q73&lt;97.5)),"GR","")),"*")</f>
        <v>G*</v>
      </c>
      <c r="AO73" s="82">
        <v>1</v>
      </c>
      <c r="AP73" s="28"/>
      <c r="AQ73" s="28"/>
      <c r="AR73" s="28"/>
      <c r="AS73" s="28" t="s">
        <v>168</v>
      </c>
      <c r="AT73" s="50" t="str">
        <f>IF(LEN(AN73)&gt;0,IF(AL73="**","$",IF(AL73="***",IF(LEN(AQ73)&gt;0,"$$$","$$"), "")), "")</f>
        <v/>
      </c>
      <c r="AU73" s="48" t="str">
        <f>CONCATENATE(IF(LEN(AN73)&gt;0,IF(AND(AD73="**",AB73="*"),IF(LEN(AQ73)&gt;0,"$$$","$$"),IF(AJ73="***","$$$",IF(AND(AJ73="**",AB73="*"),"$$",IF(AND(OR(AD73="**",AD73="***"),LEN(AQ73)&gt;0),"$$","")))),IF(AND(OR(AD73="**",AD73="***"),LEN(AQ73)&gt;0),"$$","")),IF(AND(T73&lt;2,AQ73="#"),"#",""))</f>
        <v/>
      </c>
      <c r="AV73" s="48" t="str">
        <f>IF(LEN(AN73)&gt;0,IF(AG73="**","$$",IF(AG73="***","$$$",IF(AD73="***",IF(OR(AB73="***",LEN(AQ73)&gt;0),"$$$",""),""))),"")</f>
        <v/>
      </c>
      <c r="AW73" s="26" t="s">
        <v>6</v>
      </c>
      <c r="AX73" s="64">
        <v>36</v>
      </c>
      <c r="AY73" s="52">
        <v>1197</v>
      </c>
      <c r="AZ73" s="24" t="s">
        <v>59</v>
      </c>
      <c r="BA73" s="29">
        <v>91.5</v>
      </c>
      <c r="BB73" s="136">
        <v>92.444000000000003</v>
      </c>
      <c r="BC73" s="54" t="s">
        <v>1734</v>
      </c>
      <c r="BD73" s="29">
        <v>2</v>
      </c>
      <c r="BE73" s="55"/>
      <c r="BF73" s="55"/>
      <c r="BG73" s="55"/>
      <c r="BH73" s="55"/>
      <c r="BI73" s="188" t="s">
        <v>1735</v>
      </c>
      <c r="BJ73" s="69" t="s">
        <v>750</v>
      </c>
      <c r="BK73" s="68" t="s">
        <v>751</v>
      </c>
      <c r="BL73" s="68" t="s">
        <v>734</v>
      </c>
      <c r="BM73" s="68" t="s">
        <v>752</v>
      </c>
      <c r="BN73" s="68"/>
      <c r="BO73" s="17"/>
      <c r="BP73" s="29">
        <v>123</v>
      </c>
      <c r="BQ73" s="82">
        <v>1</v>
      </c>
      <c r="BR73" s="56">
        <v>94.9</v>
      </c>
      <c r="BS73" s="76" t="s">
        <v>432</v>
      </c>
      <c r="BT73" s="26"/>
      <c r="BU73" s="26"/>
      <c r="BV73" s="49" t="str">
        <f>IF(AND(BD73&gt;2,OR(ISNUMBER(SEARCH("P",AA73)),ISNUMBER(SEARCH("EP",AA73)),ISNUMBER(SEARCH("E",AA73)))),"WP@",IF(BD73&gt;2,"W@",IF(OR(ISNUMBER(SEARCH("P",AA73)),ISNUMBER(SEARCH("EP",AA73)),ISNUMBER(SEARCH("E",AA73))),"P@","@")))</f>
        <v>@</v>
      </c>
      <c r="BW73" s="26"/>
      <c r="BX73" s="17"/>
      <c r="BY73" s="17"/>
      <c r="BZ73" s="49" t="str">
        <f>IF(AND(S73&gt;=3,AND(OR(AND(I73&lt;=7,I73-K73&gt;=3),AND(K73&lt;=7,K73-M73&gt;=3)),N73&lt;=4)),6,IF(S73&gt;=3,"3T",IF(AND(OR(AND(I73&lt;=7,I73-K73&gt;=3),AND(K73&lt;=7,K73-M73&gt;=3)),N73&lt;=4),"3P","")))</f>
        <v/>
      </c>
    </row>
    <row r="74" spans="1:78" ht="46.5" x14ac:dyDescent="0.25">
      <c r="A74" s="26" t="s">
        <v>1725</v>
      </c>
      <c r="B74" s="26" t="s">
        <v>377</v>
      </c>
      <c r="C74" s="27" t="s">
        <v>156</v>
      </c>
      <c r="D74" s="28"/>
      <c r="E74" s="28"/>
      <c r="F74" s="29">
        <v>1200</v>
      </c>
      <c r="G74" s="30">
        <v>6</v>
      </c>
      <c r="H74" s="31" t="s">
        <v>6</v>
      </c>
      <c r="I74" s="32">
        <v>13</v>
      </c>
      <c r="J74" s="33">
        <v>6</v>
      </c>
      <c r="K74" s="32">
        <v>13</v>
      </c>
      <c r="L74" s="33">
        <v>5</v>
      </c>
      <c r="M74" s="32">
        <v>5</v>
      </c>
      <c r="N74" s="33">
        <v>4</v>
      </c>
      <c r="O74" s="29">
        <v>1.35</v>
      </c>
      <c r="P74" s="29">
        <v>0.26666666666667299</v>
      </c>
      <c r="Q74" s="35">
        <v>94.060052200626203</v>
      </c>
      <c r="R74" s="35">
        <v>-1.99738996869314E-2</v>
      </c>
      <c r="S74" s="37">
        <v>2</v>
      </c>
      <c r="T74" s="38">
        <v>1</v>
      </c>
      <c r="U74" s="29">
        <v>0.50000000000000699</v>
      </c>
      <c r="V74" s="29">
        <v>1.3500000000000201</v>
      </c>
      <c r="W74" s="39"/>
      <c r="X74" s="62">
        <v>107</v>
      </c>
      <c r="Y74" s="29">
        <v>126</v>
      </c>
      <c r="Z74" s="29">
        <v>21</v>
      </c>
      <c r="AA74" s="26" t="s">
        <v>57</v>
      </c>
      <c r="AB74" s="41" t="s">
        <v>58</v>
      </c>
      <c r="AC74" s="42" t="str">
        <f>"" &amp; IF(AND(S74&lt;=-1.5,NOT(ISBLANK(AQ74))),"Z","")</f>
        <v/>
      </c>
      <c r="AD74" s="48" t="str">
        <f>IF(AND(ISNUMBER(BD74),VALUE(BD74)&gt;=3,VALUE(T74)&gt;=-0.5),IF(AND(VALUE(Q74)&gt;=94,VALUE(Q74)&lt;444), IF(VALUE(P74)&gt;=2,"***","**"),"*"),"")</f>
        <v/>
      </c>
      <c r="AE74" s="44"/>
      <c r="AF74" s="45"/>
      <c r="AG74" s="46" t="str">
        <f>IF(OR(F74&lt;1401,F74&gt;=1600),IF(AND(OR(AB74="*",AB74="***",AB74="E*",AB74="E***"),P74&gt;=2,T74&gt;-2.1),IF(AND(ISNUMBER(BD74),VALUE(BD74)&gt;2),"**","*"),""),"")</f>
        <v/>
      </c>
      <c r="AH74" s="30">
        <v>6</v>
      </c>
      <c r="AI74" s="62">
        <v>107</v>
      </c>
      <c r="AJ74" s="48" t="str">
        <f>IF(AND(S74&gt;=2,T74&gt;=0),IF(AND(ISNUMBER(BD74),VALUE(BD74)&gt;=3),IF(LEN(AQ74)&gt;0,"***","**"),"*"),"")</f>
        <v>*</v>
      </c>
      <c r="AK74" s="42" t="str">
        <f>IF(AND(S74&gt;=3,AND(OR(AND(I74&lt;=7,I74-K74&gt;=3),AND(K74&lt;=7,K74-M74&gt;=3)),N74&lt;=4)),6,IF(S74&gt;=3,"3T",IF(AND(OR(AND(I74&lt;=7,I74-K74&gt;=3),AND(K74&lt;=7,K74-M74&gt;=3)),N74&lt;=4),"3P","")))</f>
        <v/>
      </c>
      <c r="AL74" s="63" t="str">
        <f>IF(OR(K74-M74&gt;=5,T74&gt;4.9,AND(K74-M74&gt;=1,T74&gt;5)),IF(P74&lt;-3,"***",IF(P74&lt;0,"**","*")),"")</f>
        <v>*</v>
      </c>
      <c r="AM74" s="62">
        <v>107</v>
      </c>
      <c r="AN74" s="49" t="str">
        <f>IF(AND(OR(M74=1,M74=2,M74=3,M74=4),Q74&gt;=97.5),"G",IF(OR(AND(N74&lt;=3,M74&lt;8,T74&gt;-1.6,Q74&gt;=95,Q74&lt;300),AND(OR(M74=1,M74=2,M74=3),Q74&lt;97.5)),"GR",""))</f>
        <v/>
      </c>
      <c r="AO74" s="29">
        <v>0</v>
      </c>
      <c r="AP74" s="28"/>
      <c r="AQ74" s="28"/>
      <c r="AR74" s="28"/>
      <c r="AS74" s="28"/>
      <c r="AT74" s="50" t="str">
        <f>IF(LEN(AN74)&gt;0,IF(AL74="**","$",IF(AL74="***",IF(LEN(AQ74)&gt;0,"$$$","$$"), "")), "")</f>
        <v/>
      </c>
      <c r="AU74" s="48" t="str">
        <f>CONCATENATE(IF(LEN(AN74)&gt;0,IF(AND(AD74="**",AB74="*"),IF(LEN(AQ74)&gt;0,"$$$","$$"),IF(AJ74="***","$$$",IF(AND(AJ74="**",AB74="*"),"$$",IF(AND(OR(AD74="**",AD74="***"),LEN(AQ74)&gt;0),"$$","")))),IF(AND(OR(AD74="**",AD74="***"),LEN(AQ74)&gt;0),"$$","")),IF(AND(T74&lt;2,AQ74="#"),"#",""))</f>
        <v/>
      </c>
      <c r="AV74" s="48" t="str">
        <f>IF(LEN(AN74)&gt;0,IF(AG74="**","$$",IF(AG74="***","$$$",IF(AD74="***",IF(OR(AB74="***",LEN(AQ74)&gt;0),"$$$",""),""))),"")</f>
        <v/>
      </c>
      <c r="AW74" s="26" t="s">
        <v>6</v>
      </c>
      <c r="AX74" s="51">
        <v>31</v>
      </c>
      <c r="AY74" s="65">
        <v>1202</v>
      </c>
      <c r="AZ74" s="24" t="s">
        <v>59</v>
      </c>
      <c r="BA74" s="29">
        <v>84.460052200626095</v>
      </c>
      <c r="BB74" s="53">
        <v>85.490052200626096</v>
      </c>
      <c r="BC74" s="54" t="s">
        <v>208</v>
      </c>
      <c r="BD74" s="29">
        <v>2</v>
      </c>
      <c r="BE74" s="55"/>
      <c r="BF74" s="55"/>
      <c r="BG74" s="55"/>
      <c r="BH74" s="55"/>
      <c r="BI74" s="190" t="s">
        <v>1736</v>
      </c>
      <c r="BJ74" s="69" t="s">
        <v>750</v>
      </c>
      <c r="BK74" s="68" t="s">
        <v>751</v>
      </c>
      <c r="BL74" s="68" t="s">
        <v>1653</v>
      </c>
      <c r="BM74" s="68" t="s">
        <v>1648</v>
      </c>
      <c r="BN74" s="68"/>
      <c r="BO74" s="17"/>
      <c r="BP74" s="29">
        <v>126</v>
      </c>
      <c r="BQ74" s="29">
        <v>0</v>
      </c>
      <c r="BR74" s="56">
        <v>95.6</v>
      </c>
      <c r="BS74" s="76" t="s">
        <v>126</v>
      </c>
      <c r="BT74" s="26"/>
      <c r="BU74" s="26"/>
      <c r="BV74" s="26"/>
      <c r="BW74" s="26"/>
      <c r="BX74" s="17"/>
      <c r="BY74" s="17"/>
      <c r="BZ74" s="49" t="str">
        <f>IF(AND(S74&gt;=3,AND(OR(AND(I74&lt;=7,I74-K74&gt;=3),AND(K74&lt;=7,K74-M74&gt;=3)),N74&lt;=4)),6,IF(S74&gt;=3,"3T",IF(AND(OR(AND(I74&lt;=7,I74-K74&gt;=3),AND(K74&lt;=7,K74-M74&gt;=3)),N74&lt;=4),"3P","")))</f>
        <v/>
      </c>
    </row>
    <row r="75" spans="1:78" ht="46.5" x14ac:dyDescent="0.25">
      <c r="A75" s="26" t="s">
        <v>1725</v>
      </c>
      <c r="B75" s="26" t="s">
        <v>551</v>
      </c>
      <c r="C75" s="27" t="s">
        <v>744</v>
      </c>
      <c r="D75" s="28"/>
      <c r="E75" s="28"/>
      <c r="F75" s="29">
        <v>1000</v>
      </c>
      <c r="G75" s="30">
        <v>1</v>
      </c>
      <c r="H75" s="31" t="s">
        <v>6</v>
      </c>
      <c r="I75" s="32">
        <v>6</v>
      </c>
      <c r="J75" s="33">
        <v>4</v>
      </c>
      <c r="K75" s="32">
        <v>5</v>
      </c>
      <c r="L75" s="33">
        <v>2</v>
      </c>
      <c r="M75" s="32">
        <v>1</v>
      </c>
      <c r="N75" s="33">
        <v>0</v>
      </c>
      <c r="O75" s="29">
        <v>-0.750000000000002</v>
      </c>
      <c r="P75" s="29">
        <v>-1.05</v>
      </c>
      <c r="Q75" s="35">
        <v>98.760910910566494</v>
      </c>
      <c r="R75" s="35">
        <v>-0.61954454471674603</v>
      </c>
      <c r="S75" s="37">
        <v>1</v>
      </c>
      <c r="T75" s="38">
        <v>2.25</v>
      </c>
      <c r="U75" s="29">
        <v>-0.54999999999999705</v>
      </c>
      <c r="V75" s="29">
        <v>1.25</v>
      </c>
      <c r="W75" s="39"/>
      <c r="X75" s="40">
        <v>107</v>
      </c>
      <c r="Y75" s="72">
        <v>135</v>
      </c>
      <c r="Z75" s="29">
        <v>24</v>
      </c>
      <c r="AA75" s="26" t="s">
        <v>80</v>
      </c>
      <c r="AB75" s="41" t="s">
        <v>65</v>
      </c>
      <c r="AC75" s="42" t="str">
        <f>"i" &amp; IF(AND(S75&lt;=-1.5,NOT(ISBLANK(AQ75))),"Z","")</f>
        <v>i</v>
      </c>
      <c r="AD75" s="43" t="str">
        <f>IF(AND(ISNUMBER(BD75),VALUE(BD75)&gt;=3,VALUE(T75)&gt;=-0.5),IF(AND(VALUE(Q75)&gt;=94,VALUE(Q75)&lt;444), IF(VALUE(P75)&gt;=2,"***","**"),"*"),"")</f>
        <v/>
      </c>
      <c r="AE75" s="48" t="str">
        <f>IF(AND(BD75&gt;2,OR(ISNUMBER(SEARCH("P",AA75)),ISNUMBER(SEARCH("EP",AA75)),ISNUMBER(SEARCH("E",AA75)))),"WP@",IF(BD75&gt;2,"W@",IF(OR(ISNUMBER(SEARCH("P",AA75)),ISNUMBER(SEARCH("EP",AA75)),ISNUMBER(SEARCH("E",AA75))),"P@","@")))</f>
        <v>@</v>
      </c>
      <c r="AF75" s="45" t="s">
        <v>102</v>
      </c>
      <c r="AG75" s="46" t="str">
        <f>IF(OR(F75&lt;1401,F75&gt;=1600),IF(AND(OR(AB75="*",AB75="***",AB75="E*",AB75="E***"),P75&gt;=2,T75&gt;-2.1),IF(AND(ISNUMBER(BD75),VALUE(BD75)&gt;2),"**","*"),""),"")</f>
        <v/>
      </c>
      <c r="AH75" s="30">
        <v>1</v>
      </c>
      <c r="AI75" s="47">
        <v>107</v>
      </c>
      <c r="AJ75" s="48" t="str">
        <f>IF(AND(S75&gt;=2,T75&gt;=0),IF(AND(ISNUMBER(BD75),VALUE(BD75)&gt;=3),IF(LEN(AQ75)&gt;0,"***","**"),"*"),"")</f>
        <v/>
      </c>
      <c r="AK75" s="42" t="str">
        <f>IF(AND(S75&gt;=3,AND(OR(AND(I75&lt;=7,I75-K75&gt;=3),AND(K75&lt;=7,K75-M75&gt;=3)),N75&lt;=4)),6,IF(S75&gt;=3,"3T",IF(AND(OR(AND(I75&lt;=7,I75-K75&gt;=3),AND(K75&lt;=7,K75-M75&gt;=3)),N75&lt;=4),"3P","")))</f>
        <v>3P</v>
      </c>
      <c r="AL75" s="46" t="str">
        <f>IF(OR(K75-M75&gt;=5,T75&gt;4.9,AND(K75-M75&gt;=1,T75&gt;5)),IF(P75&lt;-3,"***",IF(P75&lt;0,"**","*")),"")</f>
        <v/>
      </c>
      <c r="AM75" s="40">
        <v>107</v>
      </c>
      <c r="AN75" s="81" t="str">
        <f>CONCATENATE(IF(AND(OR(M75=1,M75=2,M75=3,M75=4),Q75&gt;=97.5),"G",IF(OR(AND(N75&lt;=3,M75&lt;8,T75&gt;-1.6,Q75&gt;=95,Q75&lt;300),AND(OR(M75=1,M75=2,M75=3),Q75&lt;97.5)),"GR","")),"*")</f>
        <v>G*</v>
      </c>
      <c r="AO75" s="29">
        <v>0</v>
      </c>
      <c r="AP75" s="28"/>
      <c r="AQ75" s="28" t="s">
        <v>33</v>
      </c>
      <c r="AR75" s="28"/>
      <c r="AS75" s="28"/>
      <c r="AT75" s="50" t="str">
        <f>IF(LEN(AN75)&gt;0,IF(AL75="**","$",IF(AL75="***",IF(LEN(AQ75)&gt;0,"$$$","$$"), "")), "")</f>
        <v/>
      </c>
      <c r="AU75" s="48" t="str">
        <f>CONCATENATE(IF(LEN(AN75)&gt;0,IF(AND(AD75="**",AB75="*"),IF(LEN(AQ75)&gt;0,"$$$","$$"),IF(AJ75="***","$$$",IF(AND(AJ75="**",AB75="*"),"$$",IF(AND(OR(AD75="**",AD75="***"),LEN(AQ75)&gt;0),"$$","")))),IF(AND(OR(AD75="**",AD75="***"),LEN(AQ75)&gt;0),"$$","")),IF(AND(T75&lt;2,AQ75="#"),"#",""))</f>
        <v/>
      </c>
      <c r="AV75" s="48" t="str">
        <f>IF(LEN(AN75)&gt;0,IF(AG75="**","$$",IF(AG75="***","$$$",IF(AD75="***",IF(OR(AB75="***",LEN(AQ75)&gt;0),"$$$",""),""))),"")</f>
        <v/>
      </c>
      <c r="AW75" s="26" t="s">
        <v>6</v>
      </c>
      <c r="AX75" s="74">
        <v>5.3</v>
      </c>
      <c r="AY75" s="52">
        <v>1222</v>
      </c>
      <c r="AZ75" s="24" t="s">
        <v>59</v>
      </c>
      <c r="BA75" s="29">
        <v>93.760910910566494</v>
      </c>
      <c r="BB75" s="53">
        <v>97.894244243899806</v>
      </c>
      <c r="BC75" s="54" t="s">
        <v>1737</v>
      </c>
      <c r="BD75" s="29">
        <v>1</v>
      </c>
      <c r="BE75" s="100">
        <v>27.027027027027</v>
      </c>
      <c r="BF75" s="101">
        <v>60</v>
      </c>
      <c r="BG75" s="102">
        <v>37</v>
      </c>
      <c r="BH75" s="102">
        <v>10</v>
      </c>
      <c r="BI75" s="190" t="s">
        <v>1738</v>
      </c>
      <c r="BJ75" s="68" t="s">
        <v>882</v>
      </c>
      <c r="BK75" s="68" t="s">
        <v>734</v>
      </c>
      <c r="BL75" s="68" t="s">
        <v>735</v>
      </c>
      <c r="BM75" s="68" t="s">
        <v>654</v>
      </c>
      <c r="BN75" s="68"/>
      <c r="BO75" s="17"/>
      <c r="BP75" s="29">
        <v>135</v>
      </c>
      <c r="BQ75" s="29">
        <v>0</v>
      </c>
      <c r="BR75" s="56">
        <v>96.45</v>
      </c>
      <c r="BS75" s="76" t="s">
        <v>108</v>
      </c>
      <c r="BT75" s="26"/>
      <c r="BU75" s="26"/>
      <c r="BV75" s="49" t="str">
        <f>IF(AND(BD75&gt;2,OR(ISNUMBER(SEARCH("P",AA75)),ISNUMBER(SEARCH("EP",AA75)),ISNUMBER(SEARCH("E",AA75)))),"WP@",IF(BD75&gt;2,"W@",IF(OR(ISNUMBER(SEARCH("P",AA75)),ISNUMBER(SEARCH("EP",AA75)),ISNUMBER(SEARCH("E",AA75))),"P@","@")))</f>
        <v>@</v>
      </c>
      <c r="BW75" s="26"/>
      <c r="BX75" s="17"/>
      <c r="BY75" s="17"/>
      <c r="BZ75" s="49" t="str">
        <f>IF(AND(S75&gt;=3,AND(OR(AND(I75&lt;=7,I75-K75&gt;=3),AND(K75&lt;=7,K75-M75&gt;=3)),N75&lt;=4)),6,IF(S75&gt;=3,"3T",IF(AND(OR(AND(I75&lt;=7,I75-K75&gt;=3),AND(K75&lt;=7,K75-M75&gt;=3)),N75&lt;=4),"3P","")))</f>
        <v>3P</v>
      </c>
    </row>
    <row r="76" spans="1:78" ht="46.5" x14ac:dyDescent="0.25">
      <c r="A76" s="26" t="s">
        <v>1725</v>
      </c>
      <c r="B76" s="26" t="s">
        <v>191</v>
      </c>
      <c r="C76" s="27" t="s">
        <v>156</v>
      </c>
      <c r="D76" s="28"/>
      <c r="E76" s="28"/>
      <c r="F76" s="29">
        <v>1200</v>
      </c>
      <c r="G76" s="30">
        <v>3</v>
      </c>
      <c r="H76" s="31" t="s">
        <v>6</v>
      </c>
      <c r="I76" s="32">
        <v>6</v>
      </c>
      <c r="J76" s="33">
        <v>4</v>
      </c>
      <c r="K76" s="32">
        <v>5</v>
      </c>
      <c r="L76" s="33">
        <v>4</v>
      </c>
      <c r="M76" s="32">
        <v>3</v>
      </c>
      <c r="N76" s="33">
        <v>4</v>
      </c>
      <c r="O76" s="29">
        <v>1.74999999999999</v>
      </c>
      <c r="P76" s="38">
        <v>4.3437499999999796</v>
      </c>
      <c r="Q76" s="36">
        <v>108.82887127586</v>
      </c>
      <c r="R76" s="36">
        <v>7.3144356379297903</v>
      </c>
      <c r="S76" s="37">
        <v>0</v>
      </c>
      <c r="T76" s="38">
        <v>0.5</v>
      </c>
      <c r="U76" s="29">
        <v>1.2000000000000099</v>
      </c>
      <c r="V76" s="38">
        <v>1.7</v>
      </c>
      <c r="W76" s="39"/>
      <c r="X76" s="40">
        <v>113</v>
      </c>
      <c r="Y76" s="72">
        <v>126</v>
      </c>
      <c r="Z76" s="29">
        <v>18</v>
      </c>
      <c r="AA76" s="26" t="s">
        <v>192</v>
      </c>
      <c r="AB76" s="41" t="s">
        <v>65</v>
      </c>
      <c r="AC76" s="42" t="str">
        <f>"i" &amp; IF(AND(S76&lt;=-1.5,NOT(ISBLANK(AQ76))),"Z","")</f>
        <v>i</v>
      </c>
      <c r="AD76" s="43" t="str">
        <f>IF(AND(ISNUMBER(BD76),VALUE(BD76)&gt;=3,VALUE(T76)&gt;=-0.5),IF(AND(VALUE(Q76)&gt;=94,VALUE(Q76)&lt;444), IF(VALUE(P76)&gt;=2,"***","**"),"*"),"")</f>
        <v/>
      </c>
      <c r="AE76" s="44"/>
      <c r="AF76" s="45" t="s">
        <v>110</v>
      </c>
      <c r="AG76" s="46" t="str">
        <f>IF(OR(F76&lt;1401,F76&gt;=1600),IF(AND(OR(AB76="*",AB76="***",AB76="E*",AB76="E***"),P76&gt;=2,T76&gt;-2.1),IF(AND(ISNUMBER(BD76),VALUE(BD76)&gt;2),"**","*"),""),"")</f>
        <v/>
      </c>
      <c r="AH76" s="30">
        <v>3</v>
      </c>
      <c r="AI76" s="47">
        <v>113</v>
      </c>
      <c r="AJ76" s="48" t="str">
        <f>IF(AND(S76&gt;=2,T76&gt;=0),IF(AND(ISNUMBER(BD76),VALUE(BD76)&gt;=3),IF(LEN(AQ76)&gt;0,"***","**"),"*"),"")</f>
        <v/>
      </c>
      <c r="AK76" s="42" t="str">
        <f>IF(AND(S76&gt;=3,AND(OR(AND(I76&lt;=7,I76-K76&gt;=3),AND(K76&lt;=7,K76-M76&gt;=3)),N76&lt;=4)),6,IF(S76&gt;=3,"3T",IF(AND(OR(AND(I76&lt;=7,I76-K76&gt;=3),AND(K76&lt;=7,K76-M76&gt;=3)),N76&lt;=4),"3P","")))</f>
        <v/>
      </c>
      <c r="AL76" s="46" t="str">
        <f>IF(OR(K76-M76&gt;=5,T76&gt;4.9,AND(K76-M76&gt;=1,T76&gt;5)),IF(P76&lt;-3,"***",IF(P76&lt;0,"**","*")),"")</f>
        <v/>
      </c>
      <c r="AM76" s="40">
        <v>113</v>
      </c>
      <c r="AN76" s="103" t="str">
        <f>CONCATENATE(IF(AND(OR(M76=1,M76=2,M76=3,M76=4),Q76&gt;=97.5),"G",IF(OR(AND(N76&lt;=3,M76&lt;8,T76&gt;-1.6,Q76&gt;=95,Q76&lt;300),AND(OR(M76=1,M76=2,M76=3),Q76&lt;97.5)),"GR","")),"*")</f>
        <v>G*</v>
      </c>
      <c r="AO76" s="29">
        <v>0</v>
      </c>
      <c r="AP76" s="28"/>
      <c r="AQ76" s="28" t="s">
        <v>33</v>
      </c>
      <c r="AR76" s="28"/>
      <c r="AS76" s="28"/>
      <c r="AT76" s="50" t="str">
        <f>IF(LEN(AN76)&gt;0,IF(AL76="**","$",IF(AL76="***",IF(LEN(AQ76)&gt;0,"$$$","$$"), "")), "")</f>
        <v/>
      </c>
      <c r="AU76" s="48" t="str">
        <f>CONCATENATE(IF(LEN(AN76)&gt;0,IF(AND(AD76="**",AB76="*"),IF(LEN(AQ76)&gt;0,"$$$","$$"),IF(AJ76="***","$$$",IF(AND(AJ76="**",AB76="*"),"$$",IF(AND(OR(AD76="**",AD76="***"),LEN(AQ76)&gt;0),"$$","")))),IF(AND(OR(AD76="**",AD76="***"),LEN(AQ76)&gt;0),"$$","")),IF(AND(T76&lt;2,AQ76="#"),"#",""))</f>
        <v>#</v>
      </c>
      <c r="AV76" s="48" t="str">
        <f>IF(LEN(AN76)&gt;0,IF(AG76="**","$$",IF(AG76="***","$$$",IF(AD76="***",IF(OR(AB76="***",LEN(AQ76)&gt;0),"$$$",""),""))),"")</f>
        <v/>
      </c>
      <c r="AW76" s="26" t="s">
        <v>6</v>
      </c>
      <c r="AX76" s="64">
        <v>18</v>
      </c>
      <c r="AY76" s="52">
        <v>1213</v>
      </c>
      <c r="AZ76" s="24" t="s">
        <v>59</v>
      </c>
      <c r="BA76" s="29">
        <v>74.5</v>
      </c>
      <c r="BB76" s="53">
        <v>79.099999999999994</v>
      </c>
      <c r="BC76" s="54" t="s">
        <v>1739</v>
      </c>
      <c r="BD76" s="29">
        <v>1</v>
      </c>
      <c r="BE76" s="100">
        <v>33.3333333333333</v>
      </c>
      <c r="BF76" s="101">
        <v>58.695652173912997</v>
      </c>
      <c r="BG76" s="102">
        <v>27</v>
      </c>
      <c r="BH76" s="102">
        <v>46</v>
      </c>
      <c r="BI76" s="190" t="s">
        <v>1740</v>
      </c>
      <c r="BJ76" s="68" t="s">
        <v>750</v>
      </c>
      <c r="BK76" s="68" t="s">
        <v>751</v>
      </c>
      <c r="BL76" s="68" t="s">
        <v>752</v>
      </c>
      <c r="BM76" s="69" t="s">
        <v>753</v>
      </c>
      <c r="BN76" s="68"/>
      <c r="BO76" s="17"/>
      <c r="BP76" s="29">
        <v>126</v>
      </c>
      <c r="BQ76" s="29">
        <v>0</v>
      </c>
      <c r="BR76" s="56">
        <v>97.4</v>
      </c>
      <c r="BS76" s="76" t="s">
        <v>432</v>
      </c>
      <c r="BT76" s="26"/>
      <c r="BU76" s="26"/>
      <c r="BV76" s="26"/>
      <c r="BW76" s="26"/>
      <c r="BX76" s="17"/>
      <c r="BY76" s="17"/>
      <c r="BZ76" s="49" t="str">
        <f>IF(AND(S76&gt;=3,AND(OR(AND(I76&lt;=7,I76-K76&gt;=3),AND(K76&lt;=7,K76-M76&gt;=3)),N76&lt;=4)),6,IF(S76&gt;=3,"3T",IF(AND(OR(AND(I76&lt;=7,I76-K76&gt;=3),AND(K76&lt;=7,K76-M76&gt;=3)),N76&lt;=4),"3P","")))</f>
        <v/>
      </c>
    </row>
    <row r="77" spans="1:78" ht="15.95" customHeight="1" x14ac:dyDescent="0.25">
      <c r="A77" s="162"/>
      <c r="B77" s="155"/>
      <c r="C77" s="155"/>
      <c r="D77" s="155"/>
      <c r="E77" s="155"/>
      <c r="F77" s="155"/>
      <c r="G77" s="155"/>
      <c r="H77" s="155"/>
      <c r="I77" s="155"/>
      <c r="J77" s="155"/>
      <c r="K77" s="155"/>
      <c r="L77" s="155"/>
      <c r="M77" s="155"/>
      <c r="N77" s="155"/>
      <c r="O77" s="155"/>
      <c r="P77" s="155"/>
      <c r="Q77" s="155"/>
      <c r="R77" s="155"/>
      <c r="S77" s="155"/>
      <c r="T77" s="155"/>
      <c r="U77" s="155"/>
      <c r="V77" s="155"/>
      <c r="W77" s="155"/>
      <c r="X77" s="155"/>
      <c r="Y77" s="155"/>
      <c r="Z77" s="155"/>
      <c r="AA77" s="155"/>
      <c r="AB77" s="155"/>
      <c r="AC77" s="155"/>
      <c r="AD77" s="155"/>
      <c r="AE77" s="155"/>
      <c r="AF77" s="155"/>
      <c r="AG77" s="155"/>
      <c r="AH77" s="155"/>
      <c r="AI77" s="155"/>
      <c r="AJ77" s="155"/>
      <c r="AK77" s="155"/>
      <c r="AL77" s="155"/>
      <c r="AM77" s="155"/>
      <c r="AN77" s="155"/>
      <c r="AO77" s="155"/>
      <c r="AP77" s="155"/>
      <c r="AQ77" s="155"/>
      <c r="AR77" s="155"/>
      <c r="AS77" s="155"/>
      <c r="AT77" s="155"/>
      <c r="AU77" s="155"/>
      <c r="AV77" s="155"/>
      <c r="AW77" s="155"/>
      <c r="AX77" s="155"/>
      <c r="AY77" s="155"/>
      <c r="AZ77" s="155"/>
      <c r="BA77" s="155"/>
      <c r="BB77" s="155"/>
      <c r="BC77" s="155"/>
      <c r="BD77" s="155"/>
      <c r="BE77" s="155"/>
      <c r="BF77" s="155"/>
      <c r="BG77" s="155"/>
      <c r="BH77" s="155"/>
      <c r="BI77" s="155"/>
      <c r="BJ77" s="155"/>
      <c r="BK77" s="155"/>
      <c r="BL77" s="155"/>
      <c r="BM77" s="155"/>
      <c r="BN77" s="155"/>
      <c r="BO77" s="155"/>
      <c r="BP77" s="155"/>
      <c r="BQ77" s="155"/>
      <c r="BR77" s="155"/>
      <c r="BS77" s="155"/>
      <c r="BT77" s="155"/>
      <c r="BU77" s="155"/>
      <c r="BV77" s="155"/>
      <c r="BW77" s="155"/>
      <c r="BX77" s="155"/>
      <c r="BY77" s="17"/>
      <c r="BZ77" s="49"/>
    </row>
    <row r="78" spans="1:78" ht="18.75" customHeight="1" x14ac:dyDescent="0.25">
      <c r="A78" s="17"/>
      <c r="B78" s="164" t="s">
        <v>58</v>
      </c>
      <c r="C78" s="164"/>
      <c r="D78" s="17"/>
      <c r="E78" s="17"/>
      <c r="F78" s="17"/>
      <c r="G78" s="17"/>
      <c r="H78" s="17"/>
      <c r="I78" s="89" t="s">
        <v>150</v>
      </c>
      <c r="J78" s="89" t="s">
        <v>151</v>
      </c>
      <c r="K78" s="17"/>
      <c r="L78" s="17"/>
      <c r="M78" s="17"/>
      <c r="N78" s="17"/>
      <c r="O78" s="17"/>
      <c r="P78" s="17"/>
      <c r="Q78" s="165" t="s">
        <v>1240</v>
      </c>
      <c r="R78" s="165"/>
      <c r="S78" s="17"/>
      <c r="T78" s="121" t="s">
        <v>169</v>
      </c>
      <c r="U78" s="17"/>
      <c r="V78" s="17"/>
      <c r="W78" s="17"/>
      <c r="X78" s="91">
        <v>113</v>
      </c>
      <c r="Y78" s="113" t="s">
        <v>478</v>
      </c>
      <c r="Z78" s="93">
        <v>35</v>
      </c>
      <c r="AA78" s="94">
        <v>5</v>
      </c>
      <c r="AB78" s="17"/>
      <c r="AC78" s="17"/>
      <c r="AD78" s="17"/>
      <c r="AE78" s="17"/>
      <c r="AF78" s="17"/>
      <c r="AG78" s="17"/>
      <c r="AH78" s="17"/>
      <c r="AI78" s="91">
        <v>113</v>
      </c>
      <c r="AJ78" s="17"/>
      <c r="AK78" s="17"/>
      <c r="AL78" s="17"/>
      <c r="AM78" s="91">
        <v>113</v>
      </c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66">
        <v>7.9</v>
      </c>
      <c r="AY78" s="95">
        <v>1203</v>
      </c>
      <c r="AZ78" s="17"/>
      <c r="BA78" s="17"/>
      <c r="BB78" s="17"/>
      <c r="BC78" s="17"/>
      <c r="BD78" s="17"/>
      <c r="BE78" s="17"/>
      <c r="BF78" s="17"/>
      <c r="BG78" s="17"/>
      <c r="BH78" s="17"/>
      <c r="BI78" s="187"/>
      <c r="BJ78" s="17"/>
      <c r="BK78" s="17"/>
      <c r="BL78" s="17"/>
      <c r="BM78" s="17"/>
      <c r="BN78" s="17"/>
      <c r="BO78" s="17"/>
      <c r="BP78" s="113" t="s">
        <v>478</v>
      </c>
      <c r="BQ78" s="17"/>
      <c r="BR78" s="17"/>
      <c r="BS78" s="17"/>
      <c r="BT78" s="17"/>
      <c r="BU78" s="17"/>
      <c r="BV78" s="17"/>
      <c r="BW78" s="17"/>
      <c r="BX78" s="29">
        <v>0</v>
      </c>
      <c r="BY78" s="26" t="s">
        <v>149</v>
      </c>
      <c r="BZ78" s="17"/>
    </row>
    <row r="79" spans="1:78" x14ac:dyDescent="0.25">
      <c r="A79" s="17"/>
      <c r="B79" s="164"/>
      <c r="C79" s="164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68" t="s">
        <v>1741</v>
      </c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  <c r="AC79" s="168"/>
      <c r="AD79" s="168"/>
      <c r="AE79" s="168"/>
      <c r="AF79" s="168"/>
      <c r="AG79" s="168"/>
      <c r="AH79" s="168"/>
      <c r="AI79" s="168"/>
      <c r="AJ79" s="168"/>
      <c r="AK79" s="168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67"/>
      <c r="AY79" s="105" t="s">
        <v>762</v>
      </c>
      <c r="AZ79" s="17"/>
      <c r="BA79" s="17"/>
      <c r="BB79" s="17"/>
      <c r="BC79" s="17"/>
      <c r="BD79" s="17"/>
      <c r="BE79" s="17"/>
      <c r="BF79" s="17"/>
      <c r="BG79" s="17"/>
      <c r="BH79" s="17"/>
      <c r="BI79" s="18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</row>
    <row r="80" spans="1:78" ht="30" customHeight="1" x14ac:dyDescent="0.25">
      <c r="A80" s="152" t="s">
        <v>1742</v>
      </c>
      <c r="B80" s="153"/>
      <c r="C80" s="153"/>
      <c r="D80" s="153"/>
      <c r="E80" s="153"/>
      <c r="F80" s="153"/>
      <c r="G80" s="153"/>
      <c r="H80" s="153"/>
      <c r="I80" s="153"/>
      <c r="J80" s="153"/>
      <c r="K80" s="153"/>
      <c r="L80" s="153"/>
      <c r="M80" s="153"/>
      <c r="N80" s="153"/>
      <c r="O80" s="153"/>
      <c r="P80" s="153"/>
      <c r="Q80" s="153"/>
      <c r="R80" s="153"/>
      <c r="S80" s="153"/>
      <c r="T80" s="153"/>
      <c r="U80" s="153"/>
      <c r="V80" s="153"/>
      <c r="W80" s="153"/>
      <c r="X80" s="153"/>
      <c r="Y80" s="153"/>
      <c r="Z80" s="153"/>
      <c r="AA80" s="153"/>
      <c r="AB80" s="153"/>
      <c r="AC80" s="153"/>
      <c r="AD80" s="153"/>
      <c r="AE80" s="153"/>
      <c r="AF80" s="153"/>
      <c r="AG80" s="153"/>
      <c r="AH80" s="153"/>
      <c r="AI80" s="153"/>
      <c r="AJ80" s="153"/>
      <c r="AK80" s="153"/>
      <c r="AL80" s="153"/>
      <c r="AM80" s="153"/>
      <c r="AN80" s="153"/>
      <c r="AO80" s="153"/>
      <c r="AP80" s="153"/>
      <c r="AQ80" s="153"/>
      <c r="AR80" s="153"/>
      <c r="AS80" s="153"/>
      <c r="AT80" s="153"/>
      <c r="AU80" s="153"/>
      <c r="AV80" s="153"/>
      <c r="AW80" s="153"/>
      <c r="AX80" s="153"/>
      <c r="AY80" s="153"/>
      <c r="AZ80" s="153"/>
      <c r="BA80" s="153"/>
      <c r="BB80" s="153"/>
      <c r="BC80" s="153"/>
      <c r="BD80" s="153"/>
      <c r="BE80" s="153"/>
      <c r="BF80" s="153"/>
      <c r="BG80" s="153"/>
      <c r="BH80" s="153"/>
      <c r="BI80" s="153"/>
      <c r="BJ80" s="153"/>
      <c r="BK80" s="153"/>
      <c r="BL80" s="153"/>
      <c r="BM80" s="153"/>
      <c r="BN80" s="153"/>
      <c r="BO80" s="153"/>
      <c r="BP80" s="153"/>
      <c r="BQ80" s="153"/>
      <c r="BR80" s="153"/>
      <c r="BS80" s="153"/>
      <c r="BT80" s="153"/>
      <c r="BU80" s="153"/>
      <c r="BV80" s="153"/>
      <c r="BW80" s="153"/>
      <c r="BX80" s="153"/>
      <c r="BY80" s="17"/>
      <c r="BZ80" s="17"/>
    </row>
    <row r="81" spans="1:78" x14ac:dyDescent="0.25">
      <c r="A81" s="18" t="s">
        <v>1</v>
      </c>
      <c r="B81" s="18" t="s">
        <v>2</v>
      </c>
      <c r="C81" s="18" t="s">
        <v>3</v>
      </c>
      <c r="D81" s="19"/>
      <c r="E81" s="19"/>
      <c r="F81" s="18" t="s">
        <v>4</v>
      </c>
      <c r="G81" s="20" t="s">
        <v>5</v>
      </c>
      <c r="H81" s="21" t="s">
        <v>6</v>
      </c>
      <c r="I81" s="154" t="s">
        <v>7</v>
      </c>
      <c r="J81" s="155"/>
      <c r="K81" s="155"/>
      <c r="L81" s="155"/>
      <c r="M81" s="155"/>
      <c r="N81" s="155"/>
      <c r="O81" s="21" t="s">
        <v>8</v>
      </c>
      <c r="P81" s="21" t="s">
        <v>9</v>
      </c>
      <c r="Q81" s="22" t="s">
        <v>10</v>
      </c>
      <c r="R81" s="22" t="s">
        <v>11</v>
      </c>
      <c r="S81" s="21" t="s">
        <v>12</v>
      </c>
      <c r="T81" s="21" t="s">
        <v>13</v>
      </c>
      <c r="U81" s="21" t="s">
        <v>14</v>
      </c>
      <c r="V81" s="21" t="s">
        <v>15</v>
      </c>
      <c r="W81" s="23" t="s">
        <v>16</v>
      </c>
      <c r="X81" s="21" t="s">
        <v>17</v>
      </c>
      <c r="Y81" s="21" t="s">
        <v>18</v>
      </c>
      <c r="Z81" s="21" t="s">
        <v>19</v>
      </c>
      <c r="AA81" s="21" t="s">
        <v>20</v>
      </c>
      <c r="AB81" s="21" t="s">
        <v>21</v>
      </c>
      <c r="AC81" s="21" t="s">
        <v>22</v>
      </c>
      <c r="AD81" s="21" t="s">
        <v>23</v>
      </c>
      <c r="AE81" s="21" t="s">
        <v>24</v>
      </c>
      <c r="AF81" s="21" t="s">
        <v>25</v>
      </c>
      <c r="AG81" s="21" t="s">
        <v>26</v>
      </c>
      <c r="AH81" s="21" t="s">
        <v>5</v>
      </c>
      <c r="AI81" s="21" t="s">
        <v>17</v>
      </c>
      <c r="AJ81" s="21" t="s">
        <v>27</v>
      </c>
      <c r="AK81" s="21" t="s">
        <v>28</v>
      </c>
      <c r="AL81" s="21" t="s">
        <v>29</v>
      </c>
      <c r="AM81" s="21" t="s">
        <v>17</v>
      </c>
      <c r="AN81" s="21" t="s">
        <v>30</v>
      </c>
      <c r="AO81" s="21" t="s">
        <v>31</v>
      </c>
      <c r="AP81" s="21" t="s">
        <v>32</v>
      </c>
      <c r="AQ81" s="21" t="s">
        <v>33</v>
      </c>
      <c r="AR81" s="21" t="s">
        <v>34</v>
      </c>
      <c r="AS81" s="21" t="s">
        <v>35</v>
      </c>
      <c r="AT81" s="21" t="s">
        <v>36</v>
      </c>
      <c r="AU81" s="21" t="s">
        <v>37</v>
      </c>
      <c r="AV81" s="21" t="s">
        <v>38</v>
      </c>
      <c r="AW81" s="21" t="s">
        <v>6</v>
      </c>
      <c r="AX81" s="21" t="s">
        <v>39</v>
      </c>
      <c r="AY81" s="21" t="s">
        <v>40</v>
      </c>
      <c r="AZ81" s="24" t="s">
        <v>41</v>
      </c>
      <c r="BA81" s="21" t="s">
        <v>42</v>
      </c>
      <c r="BB81" s="21" t="s">
        <v>43</v>
      </c>
      <c r="BC81" s="21" t="s">
        <v>44</v>
      </c>
      <c r="BD81" s="21" t="s">
        <v>45</v>
      </c>
      <c r="BE81" s="21" t="s">
        <v>46</v>
      </c>
      <c r="BF81" s="21" t="s">
        <v>47</v>
      </c>
      <c r="BG81" s="21" t="s">
        <v>48</v>
      </c>
      <c r="BH81" s="21" t="s">
        <v>49</v>
      </c>
      <c r="BI81" s="186"/>
      <c r="BJ81" s="25"/>
      <c r="BK81" s="25"/>
      <c r="BL81" s="25"/>
      <c r="BM81" s="25"/>
      <c r="BN81" s="25"/>
      <c r="BO81" s="25"/>
      <c r="BP81" s="21" t="s">
        <v>18</v>
      </c>
      <c r="BQ81" s="21" t="s">
        <v>31</v>
      </c>
      <c r="BR81" s="21" t="s">
        <v>50</v>
      </c>
      <c r="BS81" s="21" t="s">
        <v>51</v>
      </c>
      <c r="BT81" s="25"/>
      <c r="BU81" s="25"/>
      <c r="BV81" s="21" t="s">
        <v>24</v>
      </c>
      <c r="BW81" s="21" t="s">
        <v>16</v>
      </c>
      <c r="BX81" s="21" t="s">
        <v>52</v>
      </c>
      <c r="BY81" s="21" t="s">
        <v>53</v>
      </c>
      <c r="BZ81" s="21" t="s">
        <v>28</v>
      </c>
    </row>
    <row r="82" spans="1:78" ht="46.5" x14ac:dyDescent="0.25">
      <c r="A82" s="26" t="s">
        <v>1743</v>
      </c>
      <c r="B82" s="26" t="s">
        <v>206</v>
      </c>
      <c r="C82" s="27" t="s">
        <v>822</v>
      </c>
      <c r="D82" s="28"/>
      <c r="E82" s="28"/>
      <c r="F82" s="29">
        <v>1000</v>
      </c>
      <c r="G82" s="30">
        <v>4</v>
      </c>
      <c r="H82" s="31" t="s">
        <v>6</v>
      </c>
      <c r="I82" s="32">
        <v>6</v>
      </c>
      <c r="J82" s="33">
        <v>3</v>
      </c>
      <c r="K82" s="32">
        <v>6</v>
      </c>
      <c r="L82" s="33">
        <v>3</v>
      </c>
      <c r="M82" s="32">
        <v>2</v>
      </c>
      <c r="N82" s="33">
        <v>2</v>
      </c>
      <c r="O82" s="29">
        <v>-0.4</v>
      </c>
      <c r="P82" s="29">
        <v>-0.70999999999997199</v>
      </c>
      <c r="Q82" s="35">
        <v>93.672837820271795</v>
      </c>
      <c r="R82" s="35">
        <v>-1.51358108986408</v>
      </c>
      <c r="S82" s="37">
        <v>0</v>
      </c>
      <c r="T82" s="38">
        <v>1</v>
      </c>
      <c r="U82" s="29">
        <v>-0.19999999999999599</v>
      </c>
      <c r="V82" s="29">
        <v>0.55000000000001503</v>
      </c>
      <c r="W82" s="39"/>
      <c r="X82" s="40">
        <v>97</v>
      </c>
      <c r="Y82" s="72">
        <v>127</v>
      </c>
      <c r="Z82" s="17"/>
      <c r="AA82" s="26" t="s">
        <v>192</v>
      </c>
      <c r="AB82" s="41" t="s">
        <v>65</v>
      </c>
      <c r="AC82" s="42" t="str">
        <f>"" &amp; IF(AND(S82&lt;=-1.5,NOT(ISBLANK(AQ82))),"Z","")</f>
        <v/>
      </c>
      <c r="AD82" s="43" t="str">
        <f>IF(AND(ISNUMBER(BD82),VALUE(BD82)&gt;=3,VALUE(T82)&gt;=-0.5),IF(AND(VALUE(Q82)&gt;=94,VALUE(Q82)&lt;444), IF(VALUE(P82)&gt;=2,"***","**"),"*"),"")</f>
        <v/>
      </c>
      <c r="AE82" s="44"/>
      <c r="AF82" s="45"/>
      <c r="AG82" s="46" t="str">
        <f>IF(OR(F82&lt;1401,F82&gt;=1600),IF(AND(OR(AB82="*",AB82="***",AB82="E*",AB82="E***"),P82&gt;=2,T82&gt;-2.1),IF(AND(ISNUMBER(BD82),VALUE(BD82)&gt;2),"**","*"),""),"")</f>
        <v/>
      </c>
      <c r="AH82" s="30">
        <v>4</v>
      </c>
      <c r="AI82" s="47">
        <v>97</v>
      </c>
      <c r="AJ82" s="48" t="str">
        <f>IF(AND(S82&gt;=2,T82&gt;=0),IF(AND(ISNUMBER(BD82),VALUE(BD82)&gt;=3),IF(LEN(AQ82)&gt;0,"***","**"),"*"),"")</f>
        <v/>
      </c>
      <c r="AK82" s="42" t="str">
        <f>IF(AND(S82&gt;=3,AND(OR(AND(I82&lt;=7,I82-K82&gt;=3),AND(K82&lt;=7,K82-M82&gt;=3)),N82&lt;=4)),6,IF(S82&gt;=3,"3T",IF(AND(OR(AND(I82&lt;=7,I82-K82&gt;=3),AND(K82&lt;=7,K82-M82&gt;=3)),N82&lt;=4),"3P","")))</f>
        <v>3P</v>
      </c>
      <c r="AL82" s="46" t="str">
        <f>IF(OR(K82-M82&gt;=5,T82&gt;4.9,AND(K82-M82&gt;=1,T82&gt;5)),IF(P82&lt;-3,"***",IF(P82&lt;0,"**","*")),"")</f>
        <v/>
      </c>
      <c r="AM82" s="40">
        <v>97</v>
      </c>
      <c r="AN82" s="49" t="str">
        <f>IF(AND(OR(M82=1,M82=2,M82=3,M82=4),Q82&gt;=97.5),"G",IF(OR(AND(N82&lt;=3,M82&lt;8,T82&gt;-1.6,Q82&gt;=95,Q82&lt;300),AND(OR(M82=1,M82=2,M82=3),Q82&lt;97.5)),"GR",""))</f>
        <v>GR</v>
      </c>
      <c r="AO82" s="82">
        <v>1</v>
      </c>
      <c r="AP82" s="28"/>
      <c r="AQ82" s="28"/>
      <c r="AR82" s="28"/>
      <c r="AS82" s="28" t="s">
        <v>66</v>
      </c>
      <c r="AT82" s="50" t="str">
        <f>IF(LEN(AN82)&gt;0,IF(AL82="**","$",IF(AL82="***",IF(LEN(AQ82)&gt;0,"$$$","$$"), "")), "")</f>
        <v/>
      </c>
      <c r="AU82" s="48" t="str">
        <f>CONCATENATE(IF(LEN(AN82)&gt;0,IF(AND(AD82="**",AB82="*"),IF(LEN(AQ82)&gt;0,"$$$","$$"),IF(AJ82="***","$$$",IF(AND(AJ82="**",AB82="*"),"$$",IF(AND(OR(AD82="**",AD82="***"),LEN(AQ82)&gt;0),"$$","")))),IF(AND(OR(AD82="**",AD82="***"),LEN(AQ82)&gt;0),"$$","")),IF(AND(T82&lt;2,AQ82="#"),"#",""))</f>
        <v/>
      </c>
      <c r="AV82" s="48" t="str">
        <f>IF(LEN(AN82)&gt;0,IF(AG82="**","$$",IF(AG82="***","$$$",IF(AD82="***",IF(OR(AB82="***",LEN(AQ82)&gt;0),"$$$",""),""))),"")</f>
        <v/>
      </c>
      <c r="AW82" s="26" t="s">
        <v>6</v>
      </c>
      <c r="AX82" s="51">
        <v>4.7</v>
      </c>
      <c r="AY82" s="79">
        <v>1097</v>
      </c>
      <c r="AZ82" s="24" t="s">
        <v>59</v>
      </c>
      <c r="BA82" s="29">
        <v>91.972837820271806</v>
      </c>
      <c r="BB82" s="53">
        <v>86.737504486938505</v>
      </c>
      <c r="BC82" s="54" t="s">
        <v>1744</v>
      </c>
      <c r="BD82" s="29">
        <v>1</v>
      </c>
      <c r="BE82" s="55"/>
      <c r="BF82" s="55"/>
      <c r="BG82" s="55"/>
      <c r="BH82" s="55"/>
      <c r="BI82" s="187"/>
      <c r="BJ82" s="17"/>
      <c r="BK82" s="17"/>
      <c r="BL82" s="17"/>
      <c r="BM82" s="17"/>
      <c r="BN82" s="17"/>
      <c r="BO82" s="17"/>
      <c r="BP82" s="29">
        <v>127</v>
      </c>
      <c r="BQ82" s="82">
        <v>1</v>
      </c>
      <c r="BR82" s="56">
        <v>96.65</v>
      </c>
      <c r="BS82" s="57" t="s">
        <v>223</v>
      </c>
      <c r="BT82" s="26"/>
      <c r="BU82" s="26"/>
      <c r="BV82" s="26"/>
      <c r="BW82" s="26"/>
      <c r="BX82" s="17"/>
      <c r="BY82" s="17"/>
      <c r="BZ82" s="49" t="str">
        <f>IF(AND(S82&gt;=3,AND(OR(AND(I82&lt;=7,I82-K82&gt;=3),AND(K82&lt;=7,K82-M82&gt;=3)),N82&lt;=4)),6,IF(S82&gt;=3,"3T",IF(AND(OR(AND(I82&lt;=7,I82-K82&gt;=3),AND(K82&lt;=7,K82-M82&gt;=3)),N82&lt;=4),"3P","")))</f>
        <v>3P</v>
      </c>
    </row>
    <row r="83" spans="1:78" ht="30" customHeight="1" x14ac:dyDescent="0.25">
      <c r="A83" s="156" t="s">
        <v>152</v>
      </c>
      <c r="B83" s="155"/>
      <c r="C83" s="155"/>
      <c r="D83" s="155"/>
      <c r="E83" s="155"/>
      <c r="F83" s="155"/>
      <c r="G83" s="155"/>
      <c r="H83" s="155"/>
      <c r="I83" s="155"/>
      <c r="J83" s="155"/>
      <c r="K83" s="155"/>
      <c r="L83" s="155"/>
      <c r="M83" s="155"/>
      <c r="N83" s="155"/>
      <c r="O83" s="155"/>
      <c r="P83" s="155"/>
      <c r="Q83" s="155"/>
      <c r="R83" s="155"/>
      <c r="S83" s="155"/>
      <c r="T83" s="155"/>
      <c r="U83" s="155"/>
      <c r="V83" s="155"/>
      <c r="W83" s="155"/>
      <c r="X83" s="155"/>
      <c r="Y83" s="155"/>
      <c r="Z83" s="155"/>
      <c r="AA83" s="155"/>
      <c r="AB83" s="155"/>
      <c r="AC83" s="155"/>
      <c r="AD83" s="155"/>
      <c r="AE83" s="155"/>
      <c r="AF83" s="155"/>
      <c r="AG83" s="155"/>
      <c r="AH83" s="155"/>
      <c r="AI83" s="155"/>
      <c r="AJ83" s="155"/>
      <c r="AK83" s="155"/>
      <c r="AL83" s="155"/>
      <c r="AM83" s="155"/>
      <c r="AN83" s="155"/>
      <c r="AO83" s="155"/>
      <c r="AP83" s="155"/>
      <c r="AQ83" s="155"/>
      <c r="AR83" s="155"/>
      <c r="AS83" s="155"/>
      <c r="AT83" s="155"/>
      <c r="AU83" s="155"/>
      <c r="AV83" s="155"/>
      <c r="AW83" s="155"/>
      <c r="AX83" s="155"/>
      <c r="AY83" s="155"/>
      <c r="AZ83" s="155"/>
      <c r="BA83" s="155"/>
      <c r="BB83" s="155"/>
      <c r="BC83" s="155"/>
      <c r="BD83" s="155"/>
      <c r="BE83" s="155"/>
      <c r="BF83" s="155"/>
      <c r="BG83" s="155"/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  <c r="BR83" s="155"/>
      <c r="BS83" s="155"/>
      <c r="BT83" s="155"/>
      <c r="BU83" s="155"/>
      <c r="BV83" s="155"/>
      <c r="BW83" s="155"/>
      <c r="BX83" s="155"/>
      <c r="BY83" s="17"/>
      <c r="BZ83" s="49"/>
    </row>
    <row r="84" spans="1:78" ht="46.5" x14ac:dyDescent="0.25">
      <c r="A84" s="26" t="s">
        <v>1743</v>
      </c>
      <c r="B84" s="26" t="s">
        <v>62</v>
      </c>
      <c r="C84" s="27" t="s">
        <v>860</v>
      </c>
      <c r="D84" s="28"/>
      <c r="E84" s="28"/>
      <c r="F84" s="29">
        <v>1200</v>
      </c>
      <c r="G84" s="30">
        <v>4</v>
      </c>
      <c r="H84" s="31" t="s">
        <v>78</v>
      </c>
      <c r="I84" s="32">
        <v>6</v>
      </c>
      <c r="J84" s="33">
        <v>2</v>
      </c>
      <c r="K84" s="32">
        <v>4</v>
      </c>
      <c r="L84" s="33">
        <v>1</v>
      </c>
      <c r="M84" s="32">
        <v>3</v>
      </c>
      <c r="N84" s="33">
        <v>0</v>
      </c>
      <c r="O84" s="29">
        <v>1.6</v>
      </c>
      <c r="P84" s="29">
        <v>1.76428571428575</v>
      </c>
      <c r="Q84" s="36">
        <v>102.072750582493</v>
      </c>
      <c r="R84" s="36">
        <v>1.33637529124634</v>
      </c>
      <c r="S84" s="37">
        <v>1</v>
      </c>
      <c r="T84" s="38">
        <v>1.1499999999999999</v>
      </c>
      <c r="U84" s="29">
        <v>0.70000000000000295</v>
      </c>
      <c r="V84" s="29">
        <v>1.4000000000000099</v>
      </c>
      <c r="W84" s="39"/>
      <c r="X84" s="40">
        <v>97</v>
      </c>
      <c r="Y84" s="72">
        <v>122</v>
      </c>
      <c r="Z84" s="29">
        <v>21</v>
      </c>
      <c r="AA84" s="26" t="s">
        <v>100</v>
      </c>
      <c r="AB84" s="41" t="s">
        <v>101</v>
      </c>
      <c r="AC84" s="42" t="str">
        <f>"i" &amp; IF(AND(S84&lt;=-1.5,NOT(ISBLANK(AQ84))),"Z","")</f>
        <v>i</v>
      </c>
      <c r="AD84" s="43" t="str">
        <f>IF(AND(ISNUMBER(BD84),VALUE(BD84)&gt;=3,VALUE(T84)&gt;=-0.5),IF(AND(VALUE(Q84)&gt;=94,VALUE(Q84)&lt;444), IF(VALUE(P84)&gt;=2,"***","**"),"*"),"")</f>
        <v/>
      </c>
      <c r="AE84" s="44"/>
      <c r="AF84" s="45" t="s">
        <v>681</v>
      </c>
      <c r="AG84" s="46" t="str">
        <f>IF(OR(F84&lt;1401,F84&gt;=1600),IF(AND(OR(AB84="*",AB84="***",AB84="E*",AB84="E***"),P84&gt;=2,T84&gt;-2.1),IF(AND(ISNUMBER(BD84),VALUE(BD84)&gt;2),"**","*"),""),"")</f>
        <v/>
      </c>
      <c r="AH84" s="30">
        <v>4</v>
      </c>
      <c r="AI84" s="47">
        <v>97</v>
      </c>
      <c r="AJ84" s="48" t="str">
        <f>IF(AND(S84&gt;=2,T84&gt;=0),IF(AND(ISNUMBER(BD84),VALUE(BD84)&gt;=3),IF(LEN(AQ84)&gt;0,"***","**"),"*"),"")</f>
        <v/>
      </c>
      <c r="AK84" s="42" t="str">
        <f>IF(AND(S84&gt;=3,AND(OR(AND(I84&lt;=7,I84-K84&gt;=3),AND(K84&lt;=7,K84-M84&gt;=3)),N84&lt;=4)),6,IF(S84&gt;=3,"3T",IF(AND(OR(AND(I84&lt;=7,I84-K84&gt;=3),AND(K84&lt;=7,K84-M84&gt;=3)),N84&lt;=4),"3P","")))</f>
        <v/>
      </c>
      <c r="AL84" s="46" t="str">
        <f>IF(OR(K84-M84&gt;=5,T84&gt;4.9,AND(K84-M84&gt;=1,T84&gt;5)),IF(P84&lt;-3,"***",IF(P84&lt;0,"**","*")),"")</f>
        <v/>
      </c>
      <c r="AM84" s="40">
        <v>97</v>
      </c>
      <c r="AN84" s="108" t="str">
        <f>IF(AND(OR(M84=1,M84=2,M84=3,M84=4),Q84&gt;=97.5),"G",IF(OR(AND(N84&lt;=3,M84&lt;8,T84&gt;-1.6,Q84&gt;=95,Q84&lt;300),AND(OR(M84=1,M84=2,M84=3),Q84&lt;97.5)),"GR",""))</f>
        <v>G</v>
      </c>
      <c r="AO84" s="29">
        <v>0</v>
      </c>
      <c r="AP84" s="28"/>
      <c r="AQ84" s="28"/>
      <c r="AR84" s="28"/>
      <c r="AS84" s="28"/>
      <c r="AT84" s="50" t="str">
        <f>IF(LEN(AN84)&gt;0,IF(AL84="**","$",IF(AL84="***",IF(LEN(AQ84)&gt;0,"$$$","$$"), "")), "")</f>
        <v/>
      </c>
      <c r="AU84" s="48" t="str">
        <f>CONCATENATE(IF(LEN(AN84)&gt;0,IF(AND(AD84="**",AB84="*"),IF(LEN(AQ84)&gt;0,"$$$","$$"),IF(AJ84="***","$$$",IF(AND(AJ84="**",AB84="*"),"$$",IF(AND(OR(AD84="**",AD84="***"),LEN(AQ84)&gt;0),"$$","")))),IF(AND(OR(AD84="**",AD84="***"),LEN(AQ84)&gt;0),"$$","")),IF(AND(T84&lt;2,AQ84="#"),"#",""))</f>
        <v/>
      </c>
      <c r="AV84" s="48" t="str">
        <f>IF(LEN(AN84)&gt;0,IF(AG84="**","$$",IF(AG84="***","$$$",IF(AD84="***",IF(OR(AB84="***",LEN(AQ84)&gt;0),"$$$",""),""))),"")</f>
        <v/>
      </c>
      <c r="AW84" s="26" t="s">
        <v>78</v>
      </c>
      <c r="AX84" s="51">
        <v>6.9</v>
      </c>
      <c r="AY84" s="52">
        <v>1112</v>
      </c>
      <c r="AZ84" s="24" t="s">
        <v>59</v>
      </c>
      <c r="BA84" s="29">
        <v>102.47275058249301</v>
      </c>
      <c r="BB84" s="53">
        <v>94.750083915825996</v>
      </c>
      <c r="BC84" s="54" t="s">
        <v>847</v>
      </c>
      <c r="BD84" s="29">
        <v>2</v>
      </c>
      <c r="BE84" s="55"/>
      <c r="BF84" s="55"/>
      <c r="BG84" s="55"/>
      <c r="BH84" s="55"/>
      <c r="BI84" s="187"/>
      <c r="BJ84" s="17"/>
      <c r="BK84" s="17"/>
      <c r="BL84" s="17"/>
      <c r="BM84" s="17"/>
      <c r="BN84" s="17"/>
      <c r="BO84" s="17"/>
      <c r="BP84" s="29">
        <v>122</v>
      </c>
      <c r="BQ84" s="29">
        <v>0</v>
      </c>
      <c r="BR84" s="56">
        <v>99.25</v>
      </c>
      <c r="BS84" s="76" t="s">
        <v>108</v>
      </c>
      <c r="BT84" s="26"/>
      <c r="BU84" s="26"/>
      <c r="BV84" s="26"/>
      <c r="BW84" s="26"/>
      <c r="BX84" s="17"/>
      <c r="BY84" s="17"/>
      <c r="BZ84" s="49" t="str">
        <f>IF(AND(S84&gt;=3,AND(OR(AND(I84&lt;=7,I84-K84&gt;=3),AND(K84&lt;=7,K84-M84&gt;=3)),N84&lt;=4)),6,IF(S84&gt;=3,"3T",IF(AND(OR(AND(I84&lt;=7,I84-K84&gt;=3),AND(K84&lt;=7,K84-M84&gt;=3)),N84&lt;=4),"3P","")))</f>
        <v/>
      </c>
    </row>
    <row r="85" spans="1:78" ht="46.5" x14ac:dyDescent="0.25">
      <c r="A85" s="26" t="s">
        <v>1743</v>
      </c>
      <c r="B85" s="26" t="s">
        <v>814</v>
      </c>
      <c r="C85" s="27" t="s">
        <v>862</v>
      </c>
      <c r="D85" s="28"/>
      <c r="E85" s="28"/>
      <c r="F85" s="29">
        <v>1200</v>
      </c>
      <c r="G85" s="30">
        <v>8</v>
      </c>
      <c r="H85" s="31" t="s">
        <v>6</v>
      </c>
      <c r="I85" s="70">
        <v>2</v>
      </c>
      <c r="J85" s="71">
        <v>1</v>
      </c>
      <c r="K85" s="59">
        <v>3</v>
      </c>
      <c r="L85" s="33">
        <v>1</v>
      </c>
      <c r="M85" s="59">
        <v>2</v>
      </c>
      <c r="N85" s="33">
        <v>0</v>
      </c>
      <c r="O85" s="29">
        <v>2.7999999999999901</v>
      </c>
      <c r="P85" s="60">
        <v>0</v>
      </c>
      <c r="Q85" s="35">
        <v>444</v>
      </c>
      <c r="R85" s="35">
        <v>172</v>
      </c>
      <c r="S85" s="37">
        <v>0</v>
      </c>
      <c r="T85" s="38">
        <v>0.75</v>
      </c>
      <c r="U85" s="29">
        <v>-3.8999999999999901</v>
      </c>
      <c r="V85" s="60">
        <v>-3.44999999999999</v>
      </c>
      <c r="W85" s="39"/>
      <c r="X85" s="40">
        <v>98</v>
      </c>
      <c r="Y85" s="72">
        <v>123</v>
      </c>
      <c r="Z85" s="29">
        <v>14</v>
      </c>
      <c r="AA85" s="85" t="s">
        <v>252</v>
      </c>
      <c r="AB85" s="41" t="s">
        <v>101</v>
      </c>
      <c r="AC85" s="42" t="str">
        <f>"" &amp; IF(AND(S85&lt;=-1.5,NOT(ISBLANK(AQ85))),"Z","")</f>
        <v/>
      </c>
      <c r="AD85" s="43" t="str">
        <f>IF(AND(ISNUMBER(BD85),VALUE(BD85)&gt;=3,VALUE(T85)&gt;=-0.5),IF(AND(VALUE(Q85)&gt;=94,VALUE(Q85)&lt;444), IF(VALUE(P85)&gt;=2,"***","**"),"*"),"")</f>
        <v/>
      </c>
      <c r="AE85" s="44"/>
      <c r="AF85" s="45"/>
      <c r="AG85" s="46" t="str">
        <f>IF(OR(F85&lt;1401,F85&gt;=1600),IF(AND(OR(AB85="*",AB85="***",AB85="E*",AB85="E***"),P85&gt;=2,T85&gt;-2.1),IF(AND(ISNUMBER(BD85),VALUE(BD85)&gt;2),"**","*"),""),"")</f>
        <v/>
      </c>
      <c r="AH85" s="30">
        <v>8</v>
      </c>
      <c r="AI85" s="47">
        <v>98</v>
      </c>
      <c r="AJ85" s="48" t="str">
        <f>IF(AND(S85&gt;=2,T85&gt;=0),IF(AND(ISNUMBER(BD85),VALUE(BD85)&gt;=3),IF(LEN(AQ85)&gt;0,"***","**"),"*"),"")</f>
        <v/>
      </c>
      <c r="AK85" s="42" t="str">
        <f>IF(AND(S85&gt;=3,AND(OR(AND(I85&lt;=7,I85-K85&gt;=3),AND(K85&lt;=7,K85-M85&gt;=3)),N85&lt;=4)),6,IF(S85&gt;=3,"3T",IF(AND(OR(AND(I85&lt;=7,I85-K85&gt;=3),AND(K85&lt;=7,K85-M85&gt;=3)),N85&lt;=4),"3P","")))</f>
        <v/>
      </c>
      <c r="AL85" s="46" t="str">
        <f>IF(OR(K85-M85&gt;=5,T85&gt;4.9,AND(K85-M85&gt;=1,T85&gt;5)),IF(P85&lt;-3,"***",IF(P85&lt;0,"**","*")),"")</f>
        <v/>
      </c>
      <c r="AM85" s="40">
        <v>98</v>
      </c>
      <c r="AN85" s="81" t="str">
        <f>IF(AND(OR(M85=1,M85=2,M85=3,M85=4),Q85&gt;=97.5),"G",IF(OR(AND(N85&lt;=3,M85&lt;8,T85&gt;-1.6,Q85&gt;=95,Q85&lt;300),AND(OR(M85=1,M85=2,M85=3),Q85&lt;97.5)),"GR",""))</f>
        <v>G</v>
      </c>
      <c r="AO85" s="29">
        <v>0</v>
      </c>
      <c r="AP85" s="28"/>
      <c r="AQ85" s="28"/>
      <c r="AR85" s="28"/>
      <c r="AS85" s="28"/>
      <c r="AT85" s="50" t="str">
        <f>IF(LEN(AN85)&gt;0,IF(AL85="**","$",IF(AL85="***",IF(LEN(AQ85)&gt;0,"$$$","$$"), "")), "")</f>
        <v/>
      </c>
      <c r="AU85" s="48" t="str">
        <f>CONCATENATE(IF(LEN(AN85)&gt;0,IF(AND(AD85="**",AB85="*"),IF(LEN(AQ85)&gt;0,"$$$","$$"),IF(AJ85="***","$$$",IF(AND(AJ85="**",AB85="*"),"$$",IF(AND(OR(AD85="**",AD85="***"),LEN(AQ85)&gt;0),"$$","")))),IF(AND(OR(AD85="**",AD85="***"),LEN(AQ85)&gt;0),"$$","")),IF(AND(T85&lt;2,AQ85="#"),"#",""))</f>
        <v/>
      </c>
      <c r="AV85" s="48" t="str">
        <f>IF(LEN(AN85)&gt;0,IF(AG85="**","$$",IF(AG85="***","$$$",IF(AD85="***",IF(OR(AB85="***",LEN(AQ85)&gt;0),"$$$",""),""))),"")</f>
        <v/>
      </c>
      <c r="AW85" s="26" t="s">
        <v>6</v>
      </c>
      <c r="AX85" s="64">
        <v>12</v>
      </c>
      <c r="AY85" s="52">
        <v>1102</v>
      </c>
      <c r="AZ85" s="24" t="s">
        <v>940</v>
      </c>
      <c r="BA85" s="29">
        <v>81</v>
      </c>
      <c r="BB85" s="53">
        <v>80</v>
      </c>
      <c r="BC85" s="54" t="s">
        <v>1745</v>
      </c>
      <c r="BD85" s="29">
        <v>1</v>
      </c>
      <c r="BE85" s="55"/>
      <c r="BF85" s="55"/>
      <c r="BG85" s="55"/>
      <c r="BH85" s="55"/>
      <c r="BI85" s="190" t="s">
        <v>1746</v>
      </c>
      <c r="BJ85" s="68" t="s">
        <v>1665</v>
      </c>
      <c r="BK85" s="68" t="s">
        <v>912</v>
      </c>
      <c r="BL85" s="68" t="s">
        <v>747</v>
      </c>
      <c r="BM85" s="68" t="s">
        <v>906</v>
      </c>
      <c r="BN85" s="68"/>
      <c r="BO85" s="17"/>
      <c r="BP85" s="29">
        <v>123</v>
      </c>
      <c r="BQ85" s="29">
        <v>0</v>
      </c>
      <c r="BR85" s="56">
        <v>101.05</v>
      </c>
      <c r="BS85" s="57" t="s">
        <v>223</v>
      </c>
      <c r="BT85" s="26"/>
      <c r="BU85" s="26"/>
      <c r="BV85" s="26"/>
      <c r="BW85" s="26"/>
      <c r="BX85" s="17"/>
      <c r="BY85" s="17"/>
      <c r="BZ85" s="49" t="str">
        <f>IF(AND(S85&gt;=3,AND(OR(AND(I85&lt;=7,I85-K85&gt;=3),AND(K85&lt;=7,K85-M85&gt;=3)),N85&lt;=4)),6,IF(S85&gt;=3,"3T",IF(AND(OR(AND(I85&lt;=7,I85-K85&gt;=3),AND(K85&lt;=7,K85-M85&gt;=3)),N85&lt;=4),"3P","")))</f>
        <v/>
      </c>
    </row>
    <row r="86" spans="1:78" ht="46.5" x14ac:dyDescent="0.25">
      <c r="A86" s="26" t="s">
        <v>1743</v>
      </c>
      <c r="B86" s="26" t="s">
        <v>816</v>
      </c>
      <c r="C86" s="27" t="s">
        <v>156</v>
      </c>
      <c r="D86" s="28" t="s">
        <v>817</v>
      </c>
      <c r="E86" s="28"/>
      <c r="F86" s="29">
        <v>1200</v>
      </c>
      <c r="G86" s="30">
        <v>5</v>
      </c>
      <c r="H86" s="31" t="s">
        <v>818</v>
      </c>
      <c r="I86" s="32">
        <v>4</v>
      </c>
      <c r="J86" s="33">
        <v>2</v>
      </c>
      <c r="K86" s="70">
        <v>3</v>
      </c>
      <c r="L86" s="71">
        <v>2</v>
      </c>
      <c r="M86" s="32">
        <v>1</v>
      </c>
      <c r="N86" s="33">
        <v>0</v>
      </c>
      <c r="O86" s="29">
        <v>0.84999999999999098</v>
      </c>
      <c r="P86" s="37">
        <v>2.50000000000002</v>
      </c>
      <c r="Q86" s="35">
        <v>96.981782761922403</v>
      </c>
      <c r="R86" s="35">
        <v>-1.5091086190388101</v>
      </c>
      <c r="S86" s="37">
        <v>0</v>
      </c>
      <c r="T86" s="38">
        <v>1.75</v>
      </c>
      <c r="U86" s="29">
        <v>-5.9</v>
      </c>
      <c r="V86" s="60">
        <v>-4.4999999999999902</v>
      </c>
      <c r="W86" s="39"/>
      <c r="X86" s="40">
        <v>103</v>
      </c>
      <c r="Y86" s="72">
        <v>126</v>
      </c>
      <c r="Z86" s="29">
        <v>21</v>
      </c>
      <c r="AA86" s="77">
        <v>7</v>
      </c>
      <c r="AB86" s="41" t="s">
        <v>101</v>
      </c>
      <c r="AC86" s="42" t="str">
        <f>"i" &amp; IF(AND(S86&lt;=-1.5,NOT(ISBLANK(AQ86))),"Z","")</f>
        <v>i</v>
      </c>
      <c r="AD86" s="43" t="str">
        <f>IF(AND(ISNUMBER(BD86),VALUE(BD86)&gt;=3,VALUE(T86)&gt;=-0.5),IF(AND(VALUE(Q86)&gt;=94,VALUE(Q86)&lt;444), IF(VALUE(P86)&gt;=2,"***","**"),"*"),"")</f>
        <v/>
      </c>
      <c r="AE86" s="44"/>
      <c r="AF86" s="45" t="s">
        <v>82</v>
      </c>
      <c r="AG86" s="46" t="str">
        <f>IF(OR(F86&lt;1401,F86&gt;=1600),IF(AND(OR(AB86="*",AB86="***",AB86="E*",AB86="E***"),P86&gt;=2,T86&gt;-2.1),IF(AND(ISNUMBER(BD86),VALUE(BD86)&gt;2),"**","*"),""),"")</f>
        <v>*</v>
      </c>
      <c r="AH86" s="30">
        <v>5</v>
      </c>
      <c r="AI86" s="47">
        <v>103</v>
      </c>
      <c r="AJ86" s="48" t="str">
        <f>IF(AND(S86&gt;=2,T86&gt;=0),IF(AND(ISNUMBER(BD86),VALUE(BD86)&gt;=3),IF(LEN(AQ86)&gt;0,"***","**"),"*"),"")</f>
        <v/>
      </c>
      <c r="AK86" s="42" t="str">
        <f>IF(AND(S86&gt;=3,AND(OR(AND(I86&lt;=7,I86-K86&gt;=3),AND(K86&lt;=7,K86-M86&gt;=3)),N86&lt;=4)),6,IF(S86&gt;=3,"3T",IF(AND(OR(AND(I86&lt;=7,I86-K86&gt;=3),AND(K86&lt;=7,K86-M86&gt;=3)),N86&lt;=4),"3P","")))</f>
        <v/>
      </c>
      <c r="AL86" s="46" t="str">
        <f>IF(OR(K86-M86&gt;=5,T86&gt;4.9,AND(K86-M86&gt;=1,T86&gt;5)),IF(P86&lt;-3,"***",IF(P86&lt;0,"**","*")),"")</f>
        <v/>
      </c>
      <c r="AM86" s="40">
        <v>103</v>
      </c>
      <c r="AN86" s="137" t="str">
        <f>IF(AND(OR(M86=1,M86=2,M86=3,M86=4),Q86&gt;=97.5),"G",IF(OR(AND(N86&lt;=3,M86&lt;8,T86&gt;-1.6,Q86&gt;=95,Q86&lt;300),AND(OR(M86=1,M86=2,M86=3),Q86&lt;97.5)),"GR",""))</f>
        <v>GR</v>
      </c>
      <c r="AO86" s="29">
        <v>-1</v>
      </c>
      <c r="AP86" s="28"/>
      <c r="AQ86" s="28"/>
      <c r="AR86" s="28"/>
      <c r="AS86" s="28"/>
      <c r="AT86" s="50" t="str">
        <f>IF(LEN(AN86)&gt;0,IF(AL86="**","$",IF(AL86="***",IF(LEN(AQ86)&gt;0,"$$$","$$"), "")), "")</f>
        <v/>
      </c>
      <c r="AU86" s="140" t="str">
        <f>CONCATENATE(IF(LEN(AN86)&gt;0,IF(AND(AD86="**",AB86="*"),IF(LEN(AQ86)&gt;0,"$$$","$$"),IF(AJ86="***","$$$",IF(AND(AJ86="**",AB86="*"),"$$",IF(AND(OR(AD86="**",AD86="***"),LEN(AQ86)&gt;0),"$$","")))),IF(AND(OR(AD86="**",AD86="***"),LEN(AQ86)&gt;0),"$$","")),IF(AND(T86&lt;2,AQ86="#"),"#",""))</f>
        <v/>
      </c>
      <c r="AV86" s="48" t="str">
        <f>IF(LEN(AN86)&gt;0,IF(AG86="**","$$",IF(AG86="***","$$$",IF(AD86="***",IF(OR(AB86="***",LEN(AQ86)&gt;0),"$$$",""),""))),"")</f>
        <v/>
      </c>
      <c r="AW86" s="26" t="s">
        <v>818</v>
      </c>
      <c r="AX86" s="51">
        <v>6.9</v>
      </c>
      <c r="AY86" s="79">
        <v>1095</v>
      </c>
      <c r="AZ86" s="24" t="s">
        <v>945</v>
      </c>
      <c r="BA86" s="29">
        <v>88.981782761922403</v>
      </c>
      <c r="BB86" s="136">
        <v>93.315116095255703</v>
      </c>
      <c r="BC86" s="54" t="s">
        <v>128</v>
      </c>
      <c r="BD86" s="29">
        <v>1</v>
      </c>
      <c r="BE86" s="55"/>
      <c r="BF86" s="55"/>
      <c r="BG86" s="55"/>
      <c r="BH86" s="55"/>
      <c r="BI86" s="188" t="s">
        <v>1747</v>
      </c>
      <c r="BJ86" s="68" t="s">
        <v>1648</v>
      </c>
      <c r="BK86" s="69" t="s">
        <v>1642</v>
      </c>
      <c r="BL86" s="68" t="s">
        <v>912</v>
      </c>
      <c r="BM86" s="69" t="s">
        <v>747</v>
      </c>
      <c r="BN86" s="68"/>
      <c r="BO86" s="17"/>
      <c r="BP86" s="29">
        <v>126</v>
      </c>
      <c r="BQ86" s="29">
        <v>-1</v>
      </c>
      <c r="BR86" s="56">
        <v>98.5</v>
      </c>
      <c r="BS86" s="76" t="s">
        <v>126</v>
      </c>
      <c r="BT86" s="26" t="s">
        <v>817</v>
      </c>
      <c r="BU86" s="26"/>
      <c r="BV86" s="26"/>
      <c r="BW86" s="26"/>
      <c r="BX86" s="17"/>
      <c r="BY86" s="17"/>
      <c r="BZ86" s="49" t="str">
        <f>IF(AND(S86&gt;=3,AND(OR(AND(I86&lt;=7,I86-K86&gt;=3),AND(K86&lt;=7,K86-M86&gt;=3)),N86&lt;=4)),6,IF(S86&gt;=3,"3T",IF(AND(OR(AND(I86&lt;=7,I86-K86&gt;=3),AND(K86&lt;=7,K86-M86&gt;=3)),N86&lt;=4),"3P","")))</f>
        <v/>
      </c>
    </row>
    <row r="87" spans="1:78" ht="15.95" customHeight="1" x14ac:dyDescent="0.25">
      <c r="A87" s="162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  <c r="AA87" s="155"/>
      <c r="AB87" s="155"/>
      <c r="AC87" s="155"/>
      <c r="AD87" s="155"/>
      <c r="AE87" s="155"/>
      <c r="AF87" s="155"/>
      <c r="AG87" s="155"/>
      <c r="AH87" s="155"/>
      <c r="AI87" s="155"/>
      <c r="AJ87" s="155"/>
      <c r="AK87" s="155"/>
      <c r="AL87" s="155"/>
      <c r="AM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  <c r="BR87" s="155"/>
      <c r="BS87" s="155"/>
      <c r="BT87" s="155"/>
      <c r="BU87" s="155"/>
      <c r="BV87" s="155"/>
      <c r="BW87" s="155"/>
      <c r="BX87" s="155"/>
      <c r="BY87" s="17"/>
      <c r="BZ87" s="49"/>
    </row>
    <row r="88" spans="1:78" ht="46.5" x14ac:dyDescent="0.25">
      <c r="A88" s="26" t="s">
        <v>1743</v>
      </c>
      <c r="B88" s="26" t="s">
        <v>939</v>
      </c>
      <c r="C88" s="27" t="s">
        <v>1639</v>
      </c>
      <c r="D88" s="28"/>
      <c r="E88" s="28"/>
      <c r="F88" s="29">
        <v>1200</v>
      </c>
      <c r="G88" s="30">
        <v>2</v>
      </c>
      <c r="H88" s="31" t="s">
        <v>78</v>
      </c>
      <c r="I88" s="32">
        <v>3</v>
      </c>
      <c r="J88" s="33">
        <v>2</v>
      </c>
      <c r="K88" s="32">
        <v>3</v>
      </c>
      <c r="L88" s="33">
        <v>1</v>
      </c>
      <c r="M88" s="32">
        <v>8</v>
      </c>
      <c r="N88" s="33">
        <v>6</v>
      </c>
      <c r="O88" s="29">
        <v>-0.70000000000000295</v>
      </c>
      <c r="P88" s="34">
        <v>1.7777777777777699</v>
      </c>
      <c r="Q88" s="35">
        <v>93.834923308973799</v>
      </c>
      <c r="R88" s="36">
        <v>1.9674616544869401</v>
      </c>
      <c r="S88" s="37">
        <v>0</v>
      </c>
      <c r="T88" s="61">
        <v>-5</v>
      </c>
      <c r="U88" s="29">
        <v>2.2000000000000099</v>
      </c>
      <c r="V88" s="29">
        <v>-1.8499999999999901</v>
      </c>
      <c r="W88" s="39"/>
      <c r="X88" s="62">
        <v>118</v>
      </c>
      <c r="Y88" s="29">
        <v>129</v>
      </c>
      <c r="Z88" s="87">
        <v>35</v>
      </c>
      <c r="AA88" s="77">
        <v>8</v>
      </c>
      <c r="AB88" s="41" t="s">
        <v>32</v>
      </c>
      <c r="AC88" s="42" t="str">
        <f>"" &amp; IF(AND(S88&lt;=-1.5,NOT(ISBLANK(AQ88))),"Z","")</f>
        <v/>
      </c>
      <c r="AD88" s="48" t="str">
        <f>IF(AND(ISNUMBER(BD88),VALUE(BD88)&gt;=3,VALUE(T88)&gt;=-0.5),IF(AND(VALUE(Q88)&gt;=94,VALUE(Q88)&lt;444), IF(VALUE(P88)&gt;=2,"***","**"),"*"),"")</f>
        <v/>
      </c>
      <c r="AE88" s="44"/>
      <c r="AF88" s="45"/>
      <c r="AG88" s="63" t="str">
        <f>IF(OR(F88&lt;1401,F88&gt;=1600),IF(AND(OR(AB88="*",AB88="***",AB88="E*",AB88="E***"),P88&gt;=2,T88&gt;-2.1),IF(AND(ISNUMBER(BD88),VALUE(BD88)&gt;2),"**","*"),""),"")</f>
        <v/>
      </c>
      <c r="AH88" s="30">
        <v>2</v>
      </c>
      <c r="AI88" s="62">
        <v>118</v>
      </c>
      <c r="AJ88" s="48" t="str">
        <f>IF(AND(S88&gt;=2,T88&gt;=0),IF(AND(ISNUMBER(BD88),VALUE(BD88)&gt;=3),IF(LEN(AQ88)&gt;0,"***","**"),"*"),"")</f>
        <v/>
      </c>
      <c r="AK88" s="42" t="str">
        <f>IF(AND(S88&gt;=3,AND(OR(AND(I88&lt;=7,I88-K88&gt;=3),AND(K88&lt;=7,K88-M88&gt;=3)),N88&lt;=4)),6,IF(S88&gt;=3,"3T",IF(AND(OR(AND(I88&lt;=7,I88-K88&gt;=3),AND(K88&lt;=7,K88-M88&gt;=3)),N88&lt;=4),"3P","")))</f>
        <v/>
      </c>
      <c r="AL88" s="63" t="str">
        <f>IF(OR(K88-M88&gt;=5,T88&gt;4.9,AND(K88-M88&gt;=1,T88&gt;5)),IF(P88&lt;-3,"***",IF(P88&lt;0,"**","*")),"")</f>
        <v/>
      </c>
      <c r="AM88" s="62">
        <v>118</v>
      </c>
      <c r="AN88" s="49" t="str">
        <f>IF(AND(OR(M88=1,M88=2,M88=3,M88=4),Q88&gt;=97.5),"G",IF(OR(AND(N88&lt;=3,M88&lt;8,T88&gt;-1.6,Q88&gt;=95,Q88&lt;300),AND(OR(M88=1,M88=2,M88=3),Q88&lt;97.5)),"GR",""))</f>
        <v/>
      </c>
      <c r="AO88" s="29">
        <v>0</v>
      </c>
      <c r="AP88" s="28"/>
      <c r="AQ88" s="28"/>
      <c r="AR88" s="28" t="s">
        <v>34</v>
      </c>
      <c r="AS88" s="28" t="s">
        <v>66</v>
      </c>
      <c r="AT88" s="50" t="str">
        <f>IF(LEN(AN88)&gt;0,IF(AL88="**","$",IF(AL88="***",IF(LEN(AQ88)&gt;0,"$$$","$$"), "")), "")</f>
        <v/>
      </c>
      <c r="AU88" s="48" t="str">
        <f>CONCATENATE(IF(LEN(AN88)&gt;0,IF(AND(AD88="**",AB88="*"),IF(LEN(AQ88)&gt;0,"$$$","$$"),IF(AJ88="***","$$$",IF(AND(AJ88="**",AB88="*"),"$$",IF(AND(OR(AD88="**",AD88="***"),LEN(AQ88)&gt;0),"$$","")))),IF(AND(OR(AD88="**",AD88="***"),LEN(AQ88)&gt;0),"$$","")),IF(AND(T88&lt;2,AQ88="#"),"#",""))</f>
        <v/>
      </c>
      <c r="AV88" s="48" t="str">
        <f>IF(LEN(AN88)&gt;0,IF(AG88="**","$$",IF(AG88="***","$$$",IF(AD88="***",IF(OR(AB88="***",LEN(AQ88)&gt;0),"$$$",""),""))),"")</f>
        <v/>
      </c>
      <c r="AW88" s="26" t="s">
        <v>78</v>
      </c>
      <c r="AX88" s="51">
        <v>5.0999999999999996</v>
      </c>
      <c r="AY88" s="65">
        <v>1108</v>
      </c>
      <c r="AZ88" s="24" t="s">
        <v>945</v>
      </c>
      <c r="BA88" s="29">
        <v>83.434923308973893</v>
      </c>
      <c r="BB88" s="134">
        <v>88.378923308973896</v>
      </c>
      <c r="BC88" s="54" t="s">
        <v>1748</v>
      </c>
      <c r="BD88" s="29">
        <v>1</v>
      </c>
      <c r="BE88" s="55"/>
      <c r="BF88" s="55"/>
      <c r="BG88" s="55"/>
      <c r="BH88" s="55"/>
      <c r="BI88" s="189" t="s">
        <v>1749</v>
      </c>
      <c r="BJ88" s="69" t="s">
        <v>750</v>
      </c>
      <c r="BK88" s="68" t="s">
        <v>912</v>
      </c>
      <c r="BL88" s="69" t="s">
        <v>747</v>
      </c>
      <c r="BM88" s="69" t="s">
        <v>1642</v>
      </c>
      <c r="BN88" s="68" t="s">
        <v>1643</v>
      </c>
      <c r="BO88" s="17"/>
      <c r="BP88" s="29">
        <v>129</v>
      </c>
      <c r="BQ88" s="29">
        <v>0</v>
      </c>
      <c r="BR88" s="56">
        <v>97.35</v>
      </c>
      <c r="BS88" s="76" t="s">
        <v>126</v>
      </c>
      <c r="BT88" s="26"/>
      <c r="BU88" s="26"/>
      <c r="BV88" s="26"/>
      <c r="BW88" s="26"/>
      <c r="BX88" s="17"/>
      <c r="BY88" s="17"/>
      <c r="BZ88" s="49" t="str">
        <f>IF(AND(S88&gt;=3,AND(OR(AND(I88&lt;=7,I88-K88&gt;=3),AND(K88&lt;=7,K88-M88&gt;=3)),N88&lt;=4)),6,IF(S88&gt;=3,"3T",IF(AND(OR(AND(I88&lt;=7,I88-K88&gt;=3),AND(K88&lt;=7,K88-M88&gt;=3)),N88&lt;=4),"3P","")))</f>
        <v/>
      </c>
    </row>
    <row r="89" spans="1:78" ht="33" customHeight="1" x14ac:dyDescent="0.25">
      <c r="A89" s="162"/>
      <c r="B89" s="155"/>
      <c r="C89" s="155"/>
      <c r="D89" s="155"/>
      <c r="E89" s="155"/>
      <c r="F89" s="155"/>
      <c r="G89" s="155"/>
      <c r="H89" s="155"/>
      <c r="I89" s="155"/>
      <c r="J89" s="155"/>
      <c r="K89" s="155"/>
      <c r="L89" s="155"/>
      <c r="M89" s="155"/>
      <c r="N89" s="155"/>
      <c r="O89" s="155"/>
      <c r="P89" s="155"/>
      <c r="Q89" s="155"/>
      <c r="R89" s="155"/>
      <c r="S89" s="155"/>
      <c r="T89" s="155"/>
      <c r="U89" s="155"/>
      <c r="V89" s="155"/>
      <c r="W89" s="155"/>
      <c r="X89" s="155"/>
      <c r="Y89" s="155"/>
      <c r="Z89" s="155"/>
      <c r="AA89" s="155"/>
      <c r="AB89" s="155"/>
      <c r="AC89" s="155"/>
      <c r="AD89" s="155"/>
      <c r="AE89" s="155"/>
      <c r="AF89" s="155"/>
      <c r="AG89" s="155"/>
      <c r="AH89" s="155"/>
      <c r="AI89" s="155"/>
      <c r="AJ89" s="155"/>
      <c r="AK89" s="155"/>
      <c r="AL89" s="155"/>
      <c r="AM89" s="155"/>
      <c r="AN89" s="155"/>
      <c r="AO89" s="155"/>
      <c r="AP89" s="155"/>
      <c r="AQ89" s="155"/>
      <c r="AR89" s="155"/>
      <c r="AS89" s="155"/>
      <c r="AT89" s="155"/>
      <c r="AU89" s="155"/>
      <c r="AV89" s="155"/>
      <c r="AW89" s="155"/>
      <c r="AX89" s="155"/>
      <c r="AY89" s="155"/>
      <c r="AZ89" s="155"/>
      <c r="BA89" s="155"/>
      <c r="BB89" s="155"/>
      <c r="BC89" s="155"/>
      <c r="BD89" s="155"/>
      <c r="BE89" s="155"/>
      <c r="BF89" s="155"/>
      <c r="BG89" s="155"/>
      <c r="BH89" s="155"/>
      <c r="BI89" s="155"/>
      <c r="BJ89" s="155"/>
      <c r="BK89" s="155"/>
      <c r="BL89" s="155"/>
      <c r="BM89" s="155"/>
      <c r="BN89" s="155"/>
      <c r="BO89" s="155"/>
      <c r="BP89" s="155"/>
      <c r="BQ89" s="155"/>
      <c r="BR89" s="155"/>
      <c r="BS89" s="155"/>
      <c r="BT89" s="155"/>
      <c r="BU89" s="155"/>
      <c r="BV89" s="155"/>
      <c r="BW89" s="155"/>
      <c r="BX89" s="155"/>
      <c r="BY89" s="17"/>
      <c r="BZ89" s="49"/>
    </row>
    <row r="90" spans="1:78" ht="46.5" x14ac:dyDescent="0.25">
      <c r="A90" s="26" t="s">
        <v>1743</v>
      </c>
      <c r="B90" s="26" t="s">
        <v>730</v>
      </c>
      <c r="C90" s="27" t="s">
        <v>731</v>
      </c>
      <c r="D90" s="28"/>
      <c r="E90" s="28"/>
      <c r="F90" s="29">
        <v>1000</v>
      </c>
      <c r="G90" s="30">
        <v>3</v>
      </c>
      <c r="H90" s="31" t="s">
        <v>78</v>
      </c>
      <c r="I90" s="32">
        <v>7</v>
      </c>
      <c r="J90" s="33">
        <v>2</v>
      </c>
      <c r="K90" s="32">
        <v>7</v>
      </c>
      <c r="L90" s="33">
        <v>2</v>
      </c>
      <c r="M90" s="32">
        <v>6</v>
      </c>
      <c r="N90" s="33">
        <v>4</v>
      </c>
      <c r="O90" s="29">
        <v>0</v>
      </c>
      <c r="P90" s="29">
        <v>-0.47222222222224702</v>
      </c>
      <c r="Q90" s="35">
        <v>96.018036673329206</v>
      </c>
      <c r="R90" s="36">
        <v>1.2090183366645799</v>
      </c>
      <c r="S90" s="37">
        <v>0</v>
      </c>
      <c r="T90" s="61">
        <v>-1.5</v>
      </c>
      <c r="U90" s="29">
        <v>1.7</v>
      </c>
      <c r="V90" s="29">
        <v>0.50000000000000699</v>
      </c>
      <c r="W90" s="39"/>
      <c r="X90" s="62">
        <v>118</v>
      </c>
      <c r="Y90" s="29">
        <v>135</v>
      </c>
      <c r="Z90" s="87">
        <v>121</v>
      </c>
      <c r="AA90" s="26" t="s">
        <v>230</v>
      </c>
      <c r="AB90" s="41" t="s">
        <v>101</v>
      </c>
      <c r="AC90" s="42" t="str">
        <f>"" &amp; IF(AND(S90&lt;=-1.5,NOT(ISBLANK(AQ90))),"Z","")</f>
        <v/>
      </c>
      <c r="AD90" s="48" t="str">
        <f>IF(AND(ISNUMBER(BD90),VALUE(BD90)&gt;=3,VALUE(T90)&gt;=-0.5),IF(AND(VALUE(Q90)&gt;=94,VALUE(Q90)&lt;444), IF(VALUE(P90)&gt;=2,"***","**"),"*"),"")</f>
        <v/>
      </c>
      <c r="AE90" s="44"/>
      <c r="AF90" s="45"/>
      <c r="AG90" s="63" t="str">
        <f>IF(OR(F90&lt;1401,F90&gt;=1600),IF(AND(OR(AB90="*",AB90="***",AB90="E*",AB90="E***"),P90&gt;=2,T90&gt;-2.1),IF(AND(ISNUMBER(BD90),VALUE(BD90)&gt;2),"**","*"),""),"")</f>
        <v/>
      </c>
      <c r="AH90" s="30">
        <v>3</v>
      </c>
      <c r="AI90" s="62">
        <v>118</v>
      </c>
      <c r="AJ90" s="48" t="str">
        <f>IF(AND(S90&gt;=2,T90&gt;=0),IF(AND(ISNUMBER(BD90),VALUE(BD90)&gt;=3),IF(LEN(AQ90)&gt;0,"***","**"),"*"),"")</f>
        <v/>
      </c>
      <c r="AK90" s="42" t="str">
        <f>IF(AND(S90&gt;=3,AND(OR(AND(I90&lt;=7,I90-K90&gt;=3),AND(K90&lt;=7,K90-M90&gt;=3)),N90&lt;=4)),6,IF(S90&gt;=3,"3T",IF(AND(OR(AND(I90&lt;=7,I90-K90&gt;=3),AND(K90&lt;=7,K90-M90&gt;=3)),N90&lt;=4),"3P","")))</f>
        <v/>
      </c>
      <c r="AL90" s="63" t="str">
        <f>IF(OR(K90-M90&gt;=5,T90&gt;4.9,AND(K90-M90&gt;=1,T90&gt;5)),IF(P90&lt;-3,"***",IF(P90&lt;0,"**","*")),"")</f>
        <v/>
      </c>
      <c r="AM90" s="62">
        <v>118</v>
      </c>
      <c r="AN90" s="49" t="str">
        <f>IF(AND(OR(M90=1,M90=2,M90=3,M90=4),Q90&gt;=97.5),"G",IF(OR(AND(N90&lt;=3,M90&lt;8,T90&gt;-1.6,Q90&gt;=95,Q90&lt;300),AND(OR(M90=1,M90=2,M90=3),Q90&lt;97.5)),"GR",""))</f>
        <v/>
      </c>
      <c r="AO90" s="29">
        <v>0</v>
      </c>
      <c r="AP90" s="28"/>
      <c r="AQ90" s="28"/>
      <c r="AR90" s="28" t="s">
        <v>34</v>
      </c>
      <c r="AS90" s="28"/>
      <c r="AT90" s="50" t="str">
        <f>IF(LEN(AN90)&gt;0,IF(AL90="**","$",IF(AL90="***",IF(LEN(AQ90)&gt;0,"$$$","$$"), "")), "")</f>
        <v/>
      </c>
      <c r="AU90" s="48" t="str">
        <f>CONCATENATE(IF(LEN(AN90)&gt;0,IF(AND(AD90="**",AB90="*"),IF(LEN(AQ90)&gt;0,"$$$","$$"),IF(AJ90="***","$$$",IF(AND(AJ90="**",AB90="*"),"$$",IF(AND(OR(AD90="**",AD90="***"),LEN(AQ90)&gt;0),"$$","")))),IF(AND(OR(AD90="**",AD90="***"),LEN(AQ90)&gt;0),"$$","")),IF(AND(T90&lt;2,AQ90="#"),"#",""))</f>
        <v/>
      </c>
      <c r="AV90" s="48" t="str">
        <f>IF(LEN(AN90)&gt;0,IF(AG90="**","$$",IF(AG90="***","$$$",IF(AD90="***",IF(OR(AB90="***",LEN(AQ90)&gt;0),"$$$",""),""))),"")</f>
        <v/>
      </c>
      <c r="AW90" s="26" t="s">
        <v>78</v>
      </c>
      <c r="AX90" s="51">
        <v>7.2</v>
      </c>
      <c r="AY90" s="65">
        <v>1109</v>
      </c>
      <c r="AZ90" s="24" t="s">
        <v>945</v>
      </c>
      <c r="BA90" s="29">
        <v>89.418036673329198</v>
      </c>
      <c r="BB90" s="53">
        <v>93.451370006662501</v>
      </c>
      <c r="BC90" s="54" t="s">
        <v>1750</v>
      </c>
      <c r="BD90" s="29">
        <v>1</v>
      </c>
      <c r="BE90" s="55"/>
      <c r="BF90" s="55"/>
      <c r="BG90" s="55"/>
      <c r="BH90" s="55"/>
      <c r="BI90" s="190" t="s">
        <v>1751</v>
      </c>
      <c r="BJ90" s="68" t="s">
        <v>734</v>
      </c>
      <c r="BK90" s="69" t="s">
        <v>882</v>
      </c>
      <c r="BL90" s="68" t="s">
        <v>735</v>
      </c>
      <c r="BM90" s="68" t="s">
        <v>736</v>
      </c>
      <c r="BN90" s="68" t="s">
        <v>737</v>
      </c>
      <c r="BO90" s="17"/>
      <c r="BP90" s="29">
        <v>135</v>
      </c>
      <c r="BQ90" s="29">
        <v>0</v>
      </c>
      <c r="BR90" s="56">
        <v>98.4</v>
      </c>
      <c r="BS90" s="57" t="s">
        <v>75</v>
      </c>
      <c r="BT90" s="26"/>
      <c r="BU90" s="26"/>
      <c r="BV90" s="26"/>
      <c r="BW90" s="26"/>
      <c r="BX90" s="17"/>
      <c r="BY90" s="17"/>
      <c r="BZ90" s="49" t="str">
        <f>IF(AND(S90&gt;=3,AND(OR(AND(I90&lt;=7,I90-K90&gt;=3),AND(K90&lt;=7,K90-M90&gt;=3)),N90&lt;=4)),6,IF(S90&gt;=3,"3T",IF(AND(OR(AND(I90&lt;=7,I90-K90&gt;=3),AND(K90&lt;=7,K90-M90&gt;=3)),N90&lt;=4),"3P","")))</f>
        <v/>
      </c>
    </row>
    <row r="91" spans="1:78" ht="46.5" x14ac:dyDescent="0.25">
      <c r="A91" s="26" t="s">
        <v>1743</v>
      </c>
      <c r="B91" s="26" t="s">
        <v>368</v>
      </c>
      <c r="C91" s="27" t="s">
        <v>862</v>
      </c>
      <c r="D91" s="28"/>
      <c r="E91" s="28"/>
      <c r="F91" s="29">
        <v>1200</v>
      </c>
      <c r="G91" s="30">
        <v>5</v>
      </c>
      <c r="H91" s="31" t="s">
        <v>78</v>
      </c>
      <c r="I91" s="32">
        <v>4</v>
      </c>
      <c r="J91" s="33">
        <v>3</v>
      </c>
      <c r="K91" s="70">
        <v>4</v>
      </c>
      <c r="L91" s="71">
        <v>1</v>
      </c>
      <c r="M91" s="32">
        <v>10</v>
      </c>
      <c r="N91" s="33">
        <v>6</v>
      </c>
      <c r="O91" s="29">
        <v>1.94999999999999</v>
      </c>
      <c r="P91" s="37">
        <v>2.3357142857142899</v>
      </c>
      <c r="Q91" s="35">
        <v>97.583548710943802</v>
      </c>
      <c r="R91" s="36">
        <v>3.6417743554719801</v>
      </c>
      <c r="S91" s="37">
        <v>2</v>
      </c>
      <c r="T91" s="61">
        <v>-4.75</v>
      </c>
      <c r="U91" s="29">
        <v>1.2000000000000099</v>
      </c>
      <c r="V91" s="60">
        <v>-2.6499999999999901</v>
      </c>
      <c r="W91" s="39" t="s">
        <v>79</v>
      </c>
      <c r="X91" s="40">
        <v>118</v>
      </c>
      <c r="Y91" s="29">
        <v>127</v>
      </c>
      <c r="Z91" s="29">
        <v>19</v>
      </c>
      <c r="AA91" s="26" t="s">
        <v>64</v>
      </c>
      <c r="AB91" s="41" t="s">
        <v>58</v>
      </c>
      <c r="AC91" s="42" t="str">
        <f>"" &amp; IF(AND(S91&lt;=-1.5,NOT(ISBLANK(AQ91))),"Z","")</f>
        <v/>
      </c>
      <c r="AD91" s="43" t="str">
        <f>IF(AND(ISNUMBER(BD91),VALUE(BD91)&gt;=3,VALUE(T91)&gt;=-0.5),IF(AND(VALUE(Q91)&gt;=94,VALUE(Q91)&lt;444), IF(VALUE(P91)&gt;=2,"***","**"),"*"),"")</f>
        <v/>
      </c>
      <c r="AE91" s="44"/>
      <c r="AF91" s="45"/>
      <c r="AG91" s="63" t="str">
        <f>IF(OR(F91&lt;1401,F91&gt;=1600),IF(AND(OR(AB91="*",AB91="***",AB91="E*",AB91="E***"),P91&gt;=2,T91&gt;-2.1),IF(AND(ISNUMBER(BD91),VALUE(BD91)&gt;2),"**","*"),""),"")</f>
        <v/>
      </c>
      <c r="AH91" s="30">
        <v>5</v>
      </c>
      <c r="AI91" s="47">
        <v>118</v>
      </c>
      <c r="AJ91" s="48" t="str">
        <f>IF(AND(S91&gt;=2,T91&gt;=0),IF(AND(ISNUMBER(BD91),VALUE(BD91)&gt;=3),IF(LEN(AQ91)&gt;0,"***","**"),"*"),"")</f>
        <v/>
      </c>
      <c r="AK91" s="42" t="str">
        <f>IF(AND(S91&gt;=3,AND(OR(AND(I91&lt;=7,I91-K91&gt;=3),AND(K91&lt;=7,K91-M91&gt;=3)),N91&lt;=4)),6,IF(S91&gt;=3,"3T",IF(AND(OR(AND(I91&lt;=7,I91-K91&gt;=3),AND(K91&lt;=7,K91-M91&gt;=3)),N91&lt;=4),"3P","")))</f>
        <v/>
      </c>
      <c r="AL91" s="46" t="str">
        <f>IF(OR(K91-M91&gt;=5,T91&gt;4.9,AND(K91-M91&gt;=1,T91&gt;5)),IF(P91&lt;-3,"***",IF(P91&lt;0,"**","*")),"")</f>
        <v/>
      </c>
      <c r="AM91" s="40">
        <v>118</v>
      </c>
      <c r="AN91" s="49" t="str">
        <f>CONCATENATE(IF(AND(OR(M91=1,M91=2,M91=3,M91=4),Q91&gt;=97.5),"G",IF(OR(AND(N91&lt;=3,M91&lt;8,T91&gt;-1.6,Q91&gt;=95,Q91&lt;300),AND(OR(M91=1,M91=2,M91=3),Q91&lt;97.5)),"GR","")),"*")</f>
        <v>*</v>
      </c>
      <c r="AO91" s="29">
        <v>0</v>
      </c>
      <c r="AP91" s="28"/>
      <c r="AQ91" s="28"/>
      <c r="AR91" s="28"/>
      <c r="AS91" s="28"/>
      <c r="AT91" s="50" t="str">
        <f>IF(LEN(AN91)&gt;0,IF(AL91="**","$",IF(AL91="***",IF(LEN(AQ91)&gt;0,"$$$","$$"), "")), "")</f>
        <v/>
      </c>
      <c r="AU91" s="48" t="str">
        <f>CONCATENATE(IF(LEN(AN91)&gt;0,IF(AND(AD91="**",AB91="*"),IF(LEN(AQ91)&gt;0,"$$$","$$"),IF(AJ91="***","$$$",IF(AND(AJ91="**",AB91="*"),"$$",IF(AND(OR(AD91="**",AD91="***"),LEN(AQ91)&gt;0),"$$","")))),IF(AND(OR(AD91="**",AD91="***"),LEN(AQ91)&gt;0),"$$","")),IF(AND(T91&lt;2,AQ91="#"),"#",""))</f>
        <v/>
      </c>
      <c r="AV91" s="48" t="str">
        <f>IF(LEN(AN91)&gt;0,IF(AG91="**","$$",IF(AG91="***","$$$",IF(AD91="***",IF(OR(AB91="***",LEN(AQ91)&gt;0),"$$$",""),""))),"")</f>
        <v/>
      </c>
      <c r="AW91" s="26" t="s">
        <v>78</v>
      </c>
      <c r="AX91" s="64">
        <v>27</v>
      </c>
      <c r="AY91" s="52">
        <v>1103</v>
      </c>
      <c r="AZ91" s="24" t="s">
        <v>945</v>
      </c>
      <c r="BA91" s="29">
        <v>86</v>
      </c>
      <c r="BB91" s="53">
        <v>90.840666666666706</v>
      </c>
      <c r="BC91" s="54" t="s">
        <v>1752</v>
      </c>
      <c r="BD91" s="29">
        <v>1</v>
      </c>
      <c r="BE91" s="55"/>
      <c r="BF91" s="55"/>
      <c r="BG91" s="55"/>
      <c r="BH91" s="55"/>
      <c r="BI91" s="189" t="s">
        <v>1733</v>
      </c>
      <c r="BJ91" s="69" t="s">
        <v>750</v>
      </c>
      <c r="BK91" s="68" t="s">
        <v>751</v>
      </c>
      <c r="BL91" s="68" t="s">
        <v>1648</v>
      </c>
      <c r="BM91" s="68" t="s">
        <v>734</v>
      </c>
      <c r="BN91" s="69" t="s">
        <v>753</v>
      </c>
      <c r="BO91" s="17"/>
      <c r="BP91" s="29">
        <v>127</v>
      </c>
      <c r="BQ91" s="29">
        <v>0</v>
      </c>
      <c r="BR91" s="56">
        <v>99</v>
      </c>
      <c r="BS91" s="76" t="s">
        <v>88</v>
      </c>
      <c r="BT91" s="26"/>
      <c r="BU91" s="26"/>
      <c r="BV91" s="26"/>
      <c r="BW91" s="26" t="s">
        <v>79</v>
      </c>
      <c r="BX91" s="17"/>
      <c r="BY91" s="17"/>
      <c r="BZ91" s="49" t="str">
        <f>IF(AND(S91&gt;=3,AND(OR(AND(I91&lt;=7,I91-K91&gt;=3),AND(K91&lt;=7,K91-M91&gt;=3)),N91&lt;=4)),6,IF(S91&gt;=3,"3T",IF(AND(OR(AND(I91&lt;=7,I91-K91&gt;=3),AND(K91&lt;=7,K91-M91&gt;=3)),N91&lt;=4),"3P","")))</f>
        <v/>
      </c>
    </row>
    <row r="92" spans="1:78" ht="46.5" x14ac:dyDescent="0.25">
      <c r="A92" s="26" t="s">
        <v>1743</v>
      </c>
      <c r="B92" s="26" t="s">
        <v>483</v>
      </c>
      <c r="C92" s="27" t="s">
        <v>862</v>
      </c>
      <c r="D92" s="28"/>
      <c r="E92" s="28"/>
      <c r="F92" s="29">
        <v>1200</v>
      </c>
      <c r="G92" s="30">
        <v>11</v>
      </c>
      <c r="H92" s="31" t="s">
        <v>6</v>
      </c>
      <c r="I92" s="59">
        <v>6</v>
      </c>
      <c r="J92" s="33">
        <v>4</v>
      </c>
      <c r="K92" s="59">
        <v>6</v>
      </c>
      <c r="L92" s="33">
        <v>3</v>
      </c>
      <c r="M92" s="59">
        <v>5</v>
      </c>
      <c r="N92" s="33">
        <v>5</v>
      </c>
      <c r="O92" s="29">
        <v>2.6499999999999901</v>
      </c>
      <c r="P92" s="34">
        <v>2.7187499999999898</v>
      </c>
      <c r="Q92" s="35">
        <v>99.3860254230799</v>
      </c>
      <c r="R92" s="36">
        <v>3.7430127115398899</v>
      </c>
      <c r="S92" s="37">
        <v>0</v>
      </c>
      <c r="T92" s="61">
        <v>-1.75</v>
      </c>
      <c r="U92" s="29">
        <v>1.30000000000001</v>
      </c>
      <c r="V92" s="29">
        <v>-0.149999999999988</v>
      </c>
      <c r="W92" s="39" t="s">
        <v>79</v>
      </c>
      <c r="X92" s="40">
        <v>117</v>
      </c>
      <c r="Y92" s="29">
        <v>128</v>
      </c>
      <c r="Z92" s="29">
        <v>28</v>
      </c>
      <c r="AA92" s="26" t="s">
        <v>192</v>
      </c>
      <c r="AB92" s="41" t="s">
        <v>58</v>
      </c>
      <c r="AC92" s="42" t="str">
        <f>"" &amp; IF(AND(S92&lt;=-1.5,NOT(ISBLANK(AQ92))),"Z","")</f>
        <v/>
      </c>
      <c r="AD92" s="43" t="str">
        <f>IF(AND(ISNUMBER(BD92),VALUE(BD92)&gt;=3,VALUE(T92)&gt;=-0.5),IF(AND(VALUE(Q92)&gt;=94,VALUE(Q92)&lt;444), IF(VALUE(P92)&gt;=2,"***","**"),"*"),"")</f>
        <v/>
      </c>
      <c r="AE92" s="44"/>
      <c r="AF92" s="45"/>
      <c r="AG92" s="63" t="str">
        <f>IF(OR(F92&lt;1401,F92&gt;=1600),IF(AND(OR(AB92="*",AB92="***",AB92="E*",AB92="E***"),P92&gt;=2,T92&gt;-2.1),IF(AND(ISNUMBER(BD92),VALUE(BD92)&gt;2),"**","*"),""),"")</f>
        <v/>
      </c>
      <c r="AH92" s="30">
        <v>11</v>
      </c>
      <c r="AI92" s="47">
        <v>117</v>
      </c>
      <c r="AJ92" s="48" t="str">
        <f>IF(AND(S92&gt;=2,T92&gt;=0),IF(AND(ISNUMBER(BD92),VALUE(BD92)&gt;=3),IF(LEN(AQ92)&gt;0,"***","**"),"*"),"")</f>
        <v/>
      </c>
      <c r="AK92" s="42" t="str">
        <f>IF(AND(S92&gt;=3,AND(OR(AND(I92&lt;=7,I92-K92&gt;=3),AND(K92&lt;=7,K92-M92&gt;=3)),N92&lt;=4)),6,IF(S92&gt;=3,"3T",IF(AND(OR(AND(I92&lt;=7,I92-K92&gt;=3),AND(K92&lt;=7,K92-M92&gt;=3)),N92&lt;=4),"3P","")))</f>
        <v/>
      </c>
      <c r="AL92" s="46" t="str">
        <f>IF(OR(K92-M92&gt;=5,T92&gt;4.9,AND(K92-M92&gt;=1,T92&gt;5)),IF(P92&lt;-3,"***",IF(P92&lt;0,"**","*")),"")</f>
        <v/>
      </c>
      <c r="AM92" s="40">
        <v>117</v>
      </c>
      <c r="AN92" s="49" t="str">
        <f>CONCATENATE(IF(AND(OR(M92=1,M92=2,M92=3,M92=4),Q92&gt;=97.5),"G",IF(OR(AND(N92&lt;=3,M92&lt;8,T92&gt;-1.6,Q92&gt;=95,Q92&lt;300),AND(OR(M92=1,M92=2,M92=3),Q92&lt;97.5)),"GR","")),"*")</f>
        <v>*</v>
      </c>
      <c r="AO92" s="29">
        <v>0</v>
      </c>
      <c r="AP92" s="28"/>
      <c r="AQ92" s="28"/>
      <c r="AR92" s="28"/>
      <c r="AS92" s="28"/>
      <c r="AT92" s="50" t="str">
        <f>IF(LEN(AN92)&gt;0,IF(AL92="**","$",IF(AL92="***",IF(LEN(AQ92)&gt;0,"$$$","$$"), "")), "")</f>
        <v/>
      </c>
      <c r="AU92" s="48" t="str">
        <f>CONCATENATE(IF(LEN(AN92)&gt;0,IF(AND(AD92="**",AB92="*"),IF(LEN(AQ92)&gt;0,"$$$","$$"),IF(AJ92="***","$$$",IF(AND(AJ92="**",AB92="*"),"$$",IF(AND(OR(AD92="**",AD92="***"),LEN(AQ92)&gt;0),"$$","")))),IF(AND(OR(AD92="**",AD92="***"),LEN(AQ92)&gt;0),"$$","")),IF(AND(T92&lt;2,AQ92="#"),"#",""))</f>
        <v/>
      </c>
      <c r="AV92" s="48" t="str">
        <f>IF(LEN(AN92)&gt;0,IF(AG92="**","$$",IF(AG92="***","$$$",IF(AD92="***",IF(OR(AB92="***",LEN(AQ92)&gt;0),"$$$",""),""))),"")</f>
        <v/>
      </c>
      <c r="AW92" s="26" t="s">
        <v>6</v>
      </c>
      <c r="AX92" s="64">
        <v>128</v>
      </c>
      <c r="AY92" s="52">
        <v>1117</v>
      </c>
      <c r="AZ92" s="24" t="s">
        <v>945</v>
      </c>
      <c r="BA92" s="29">
        <v>88</v>
      </c>
      <c r="BB92" s="53">
        <v>93.735333333333301</v>
      </c>
      <c r="BC92" s="54" t="s">
        <v>1753</v>
      </c>
      <c r="BD92" s="29">
        <v>2</v>
      </c>
      <c r="BE92" s="55"/>
      <c r="BF92" s="55"/>
      <c r="BG92" s="55"/>
      <c r="BH92" s="55"/>
      <c r="BI92" s="189" t="s">
        <v>1754</v>
      </c>
      <c r="BJ92" s="69" t="s">
        <v>750</v>
      </c>
      <c r="BK92" s="69" t="s">
        <v>747</v>
      </c>
      <c r="BL92" s="68" t="s">
        <v>751</v>
      </c>
      <c r="BM92" s="68" t="s">
        <v>734</v>
      </c>
      <c r="BN92" s="68"/>
      <c r="BO92" s="17"/>
      <c r="BP92" s="29">
        <v>128</v>
      </c>
      <c r="BQ92" s="29">
        <v>0</v>
      </c>
      <c r="BR92" s="56">
        <v>98.9</v>
      </c>
      <c r="BS92" s="76" t="s">
        <v>108</v>
      </c>
      <c r="BT92" s="26"/>
      <c r="BU92" s="26"/>
      <c r="BV92" s="26"/>
      <c r="BW92" s="26" t="s">
        <v>79</v>
      </c>
      <c r="BX92" s="17"/>
      <c r="BY92" s="17"/>
      <c r="BZ92" s="49" t="str">
        <f>IF(AND(S92&gt;=3,AND(OR(AND(I92&lt;=7,I92-K92&gt;=3),AND(K92&lt;=7,K92-M92&gt;=3)),N92&lt;=4)),6,IF(S92&gt;=3,"3T",IF(AND(OR(AND(I92&lt;=7,I92-K92&gt;=3),AND(K92&lt;=7,K92-M92&gt;=3)),N92&lt;=4),"3P","")))</f>
        <v/>
      </c>
    </row>
    <row r="93" spans="1:78" ht="46.5" x14ac:dyDescent="0.25">
      <c r="A93" s="26" t="s">
        <v>1743</v>
      </c>
      <c r="B93" s="26" t="s">
        <v>377</v>
      </c>
      <c r="C93" s="27" t="s">
        <v>156</v>
      </c>
      <c r="D93" s="28"/>
      <c r="E93" s="28"/>
      <c r="F93" s="29">
        <v>1200</v>
      </c>
      <c r="G93" s="30">
        <v>12</v>
      </c>
      <c r="H93" s="31" t="s">
        <v>6</v>
      </c>
      <c r="I93" s="59">
        <v>12</v>
      </c>
      <c r="J93" s="33">
        <v>5</v>
      </c>
      <c r="K93" s="59">
        <v>11</v>
      </c>
      <c r="L93" s="33">
        <v>4</v>
      </c>
      <c r="M93" s="59">
        <v>10</v>
      </c>
      <c r="N93" s="33">
        <v>5</v>
      </c>
      <c r="O93" s="29">
        <v>1.35</v>
      </c>
      <c r="P93" s="29">
        <v>0.26666666666667299</v>
      </c>
      <c r="Q93" s="35">
        <v>91.960052200626194</v>
      </c>
      <c r="R93" s="35">
        <v>-1.99738996869314E-2</v>
      </c>
      <c r="S93" s="37">
        <v>2</v>
      </c>
      <c r="T93" s="61">
        <v>-1.25</v>
      </c>
      <c r="U93" s="29">
        <v>0.50000000000000699</v>
      </c>
      <c r="V93" s="29">
        <v>-0.49999999999998901</v>
      </c>
      <c r="W93" s="39"/>
      <c r="X93" s="62">
        <v>115</v>
      </c>
      <c r="Y93" s="29">
        <v>126</v>
      </c>
      <c r="Z93" s="29">
        <v>21</v>
      </c>
      <c r="AA93" s="26" t="s">
        <v>57</v>
      </c>
      <c r="AB93" s="41" t="s">
        <v>58</v>
      </c>
      <c r="AC93" s="42" t="str">
        <f>"" &amp; IF(AND(S93&lt;=-1.5,NOT(ISBLANK(AQ93))),"Z","")</f>
        <v/>
      </c>
      <c r="AD93" s="48" t="str">
        <f>IF(AND(ISNUMBER(BD93),VALUE(BD93)&gt;=3,VALUE(T93)&gt;=-0.5),IF(AND(VALUE(Q93)&gt;=94,VALUE(Q93)&lt;444), IF(VALUE(P93)&gt;=2,"***","**"),"*"),"")</f>
        <v/>
      </c>
      <c r="AE93" s="44"/>
      <c r="AF93" s="45"/>
      <c r="AG93" s="63" t="str">
        <f>IF(OR(F93&lt;1401,F93&gt;=1600),IF(AND(OR(AB93="*",AB93="***",AB93="E*",AB93="E***"),P93&gt;=2,T93&gt;-2.1),IF(AND(ISNUMBER(BD93),VALUE(BD93)&gt;2),"**","*"),""),"")</f>
        <v/>
      </c>
      <c r="AH93" s="30">
        <v>12</v>
      </c>
      <c r="AI93" s="62">
        <v>115</v>
      </c>
      <c r="AJ93" s="48" t="str">
        <f>IF(AND(S93&gt;=2,T93&gt;=0),IF(AND(ISNUMBER(BD93),VALUE(BD93)&gt;=3),IF(LEN(AQ93)&gt;0,"***","**"),"*"),"")</f>
        <v/>
      </c>
      <c r="AK93" s="42" t="str">
        <f>IF(AND(S93&gt;=3,AND(OR(AND(I93&lt;=7,I93-K93&gt;=3),AND(K93&lt;=7,K93-M93&gt;=3)),N93&lt;=4)),6,IF(S93&gt;=3,"3T",IF(AND(OR(AND(I93&lt;=7,I93-K93&gt;=3),AND(K93&lt;=7,K93-M93&gt;=3)),N93&lt;=4),"3P","")))</f>
        <v/>
      </c>
      <c r="AL93" s="63" t="str">
        <f>IF(OR(K93-M93&gt;=5,T93&gt;4.9,AND(K93-M93&gt;=1,T93&gt;5)),IF(P93&lt;-3,"***",IF(P93&lt;0,"**","*")),"")</f>
        <v/>
      </c>
      <c r="AM93" s="62">
        <v>115</v>
      </c>
      <c r="AN93" s="49" t="str">
        <f>IF(AND(OR(M93=1,M93=2,M93=3,M93=4),Q93&gt;=97.5),"G",IF(OR(AND(N93&lt;=3,M93&lt;8,T93&gt;-1.6,Q93&gt;=95,Q93&lt;300),AND(OR(M93=1,M93=2,M93=3),Q93&lt;97.5)),"GR",""))</f>
        <v/>
      </c>
      <c r="AO93" s="29">
        <v>0</v>
      </c>
      <c r="AP93" s="28"/>
      <c r="AQ93" s="28"/>
      <c r="AR93" s="28"/>
      <c r="AS93" s="28"/>
      <c r="AT93" s="50" t="str">
        <f>IF(LEN(AN93)&gt;0,IF(AL93="**","$",IF(AL93="***",IF(LEN(AQ93)&gt;0,"$$$","$$"), "")), "")</f>
        <v/>
      </c>
      <c r="AU93" s="48" t="str">
        <f>CONCATENATE(IF(LEN(AN93)&gt;0,IF(AND(AD93="**",AB93="*"),IF(LEN(AQ93)&gt;0,"$$$","$$"),IF(AJ93="***","$$$",IF(AND(AJ93="**",AB93="*"),"$$",IF(AND(OR(AD93="**",AD93="***"),LEN(AQ93)&gt;0),"$$","")))),IF(AND(OR(AD93="**",AD93="***"),LEN(AQ93)&gt;0),"$$","")),IF(AND(T93&lt;2,AQ93="#"),"#",""))</f>
        <v/>
      </c>
      <c r="AV93" s="48" t="str">
        <f>IF(LEN(AN93)&gt;0,IF(AG93="**","$$",IF(AG93="***","$$$",IF(AD93="***",IF(OR(AB93="***",LEN(AQ93)&gt;0),"$$$",""),""))),"")</f>
        <v/>
      </c>
      <c r="AW93" s="26" t="s">
        <v>6</v>
      </c>
      <c r="AX93" s="51">
        <v>135</v>
      </c>
      <c r="AY93" s="65">
        <v>1108</v>
      </c>
      <c r="AZ93" s="24" t="s">
        <v>945</v>
      </c>
      <c r="BA93" s="29">
        <v>81.960052200626095</v>
      </c>
      <c r="BB93" s="53">
        <v>82.996052200626096</v>
      </c>
      <c r="BC93" s="54" t="s">
        <v>1282</v>
      </c>
      <c r="BD93" s="29">
        <v>2</v>
      </c>
      <c r="BE93" s="55"/>
      <c r="BF93" s="55"/>
      <c r="BG93" s="55"/>
      <c r="BH93" s="55"/>
      <c r="BI93" s="188" t="s">
        <v>1755</v>
      </c>
      <c r="BJ93" s="69" t="s">
        <v>750</v>
      </c>
      <c r="BK93" s="68" t="s">
        <v>751</v>
      </c>
      <c r="BL93" s="68" t="s">
        <v>1653</v>
      </c>
      <c r="BM93" s="68" t="s">
        <v>1648</v>
      </c>
      <c r="BN93" s="69" t="s">
        <v>747</v>
      </c>
      <c r="BO93" s="17"/>
      <c r="BP93" s="29">
        <v>126</v>
      </c>
      <c r="BQ93" s="29">
        <v>0</v>
      </c>
      <c r="BR93" s="56">
        <v>96.4</v>
      </c>
      <c r="BS93" s="76" t="s">
        <v>126</v>
      </c>
      <c r="BT93" s="26"/>
      <c r="BU93" s="26"/>
      <c r="BV93" s="26"/>
      <c r="BW93" s="26"/>
      <c r="BX93" s="17"/>
      <c r="BY93" s="17"/>
      <c r="BZ93" s="49" t="str">
        <f>IF(AND(S93&gt;=3,AND(OR(AND(I93&lt;=7,I93-K93&gt;=3),AND(K93&lt;=7,K93-M93&gt;=3)),N93&lt;=4)),6,IF(S93&gt;=3,"3T",IF(AND(OR(AND(I93&lt;=7,I93-K93&gt;=3),AND(K93&lt;=7,K93-M93&gt;=3)),N93&lt;=4),"3P","")))</f>
        <v/>
      </c>
    </row>
    <row r="94" spans="1:78" ht="18" customHeight="1" x14ac:dyDescent="0.25">
      <c r="A94" s="162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  <c r="Z94" s="155"/>
      <c r="AA94" s="155"/>
      <c r="AB94" s="155"/>
      <c r="AC94" s="155"/>
      <c r="AD94" s="155"/>
      <c r="AE94" s="155"/>
      <c r="AF94" s="155"/>
      <c r="AG94" s="155"/>
      <c r="AH94" s="155"/>
      <c r="AI94" s="155"/>
      <c r="AJ94" s="155"/>
      <c r="AK94" s="155"/>
      <c r="AL94" s="155"/>
      <c r="AM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  <c r="BR94" s="155"/>
      <c r="BS94" s="155"/>
      <c r="BT94" s="155"/>
      <c r="BU94" s="155"/>
      <c r="BV94" s="155"/>
      <c r="BW94" s="155"/>
      <c r="BX94" s="155"/>
      <c r="BY94" s="17"/>
      <c r="BZ94" s="49"/>
    </row>
    <row r="95" spans="1:78" ht="46.5" x14ac:dyDescent="0.25">
      <c r="A95" s="26" t="s">
        <v>1743</v>
      </c>
      <c r="B95" s="26" t="s">
        <v>191</v>
      </c>
      <c r="C95" s="27" t="s">
        <v>156</v>
      </c>
      <c r="D95" s="28"/>
      <c r="E95" s="28"/>
      <c r="F95" s="29">
        <v>1200</v>
      </c>
      <c r="G95" s="30">
        <v>6</v>
      </c>
      <c r="H95" s="31" t="s">
        <v>6</v>
      </c>
      <c r="I95" s="32">
        <v>7</v>
      </c>
      <c r="J95" s="33">
        <v>5</v>
      </c>
      <c r="K95" s="32">
        <v>8</v>
      </c>
      <c r="L95" s="33">
        <v>6</v>
      </c>
      <c r="M95" s="32">
        <v>4</v>
      </c>
      <c r="N95" s="33">
        <v>4</v>
      </c>
      <c r="O95" s="29">
        <v>1.74999999999999</v>
      </c>
      <c r="P95" s="38">
        <v>4.3437499999999796</v>
      </c>
      <c r="Q95" s="36">
        <v>108.12887127586001</v>
      </c>
      <c r="R95" s="36">
        <v>7.3144356379297903</v>
      </c>
      <c r="S95" s="37">
        <v>0</v>
      </c>
      <c r="T95" s="38">
        <v>1.75</v>
      </c>
      <c r="U95" s="29">
        <v>1.2000000000000099</v>
      </c>
      <c r="V95" s="38">
        <v>2.55000000000001</v>
      </c>
      <c r="W95" s="39"/>
      <c r="X95" s="40">
        <v>113</v>
      </c>
      <c r="Y95" s="72">
        <v>126</v>
      </c>
      <c r="Z95" s="87">
        <v>42</v>
      </c>
      <c r="AA95" s="26" t="s">
        <v>57</v>
      </c>
      <c r="AB95" s="41" t="s">
        <v>58</v>
      </c>
      <c r="AC95" s="42" t="str">
        <f>"i" &amp; IF(AND(S95&lt;=-1.5,NOT(ISBLANK(AQ95))),"Z","")</f>
        <v>i</v>
      </c>
      <c r="AD95" s="43" t="str">
        <f>IF(AND(ISNUMBER(BD95),VALUE(BD95)&gt;=3,VALUE(T95)&gt;=-0.5),IF(AND(VALUE(Q95)&gt;=94,VALUE(Q95)&lt;444), IF(VALUE(P95)&gt;=2,"***","**"),"*"),"")</f>
        <v/>
      </c>
      <c r="AE95" s="44"/>
      <c r="AF95" s="45"/>
      <c r="AG95" s="46" t="str">
        <f>IF(OR(F95&lt;1401,F95&gt;=1600),IF(AND(OR(AB95="*",AB95="***",AB95="E*",AB95="E***"),P95&gt;=2,T95&gt;-2.1),IF(AND(ISNUMBER(BD95),VALUE(BD95)&gt;2),"**","*"),""),"")</f>
        <v/>
      </c>
      <c r="AH95" s="30">
        <v>6</v>
      </c>
      <c r="AI95" s="47">
        <v>113</v>
      </c>
      <c r="AJ95" s="48" t="str">
        <f>IF(AND(S95&gt;=2,T95&gt;=0),IF(AND(ISNUMBER(BD95),VALUE(BD95)&gt;=3),IF(LEN(AQ95)&gt;0,"***","**"),"*"),"")</f>
        <v/>
      </c>
      <c r="AK95" s="42" t="str">
        <f>IF(AND(S95&gt;=3,AND(OR(AND(I95&lt;=7,I95-K95&gt;=3),AND(K95&lt;=7,K95-M95&gt;=3)),N95&lt;=4)),6,IF(S95&gt;=3,"3T",IF(AND(OR(AND(I95&lt;=7,I95-K95&gt;=3),AND(K95&lt;=7,K95-M95&gt;=3)),N95&lt;=4),"3P","")))</f>
        <v/>
      </c>
      <c r="AL95" s="46" t="str">
        <f>IF(OR(K95-M95&gt;=5,T95&gt;4.9,AND(K95-M95&gt;=1,T95&gt;5)),IF(P95&lt;-3,"***",IF(P95&lt;0,"**","*")),"")</f>
        <v/>
      </c>
      <c r="AM95" s="40">
        <v>113</v>
      </c>
      <c r="AN95" s="103" t="str">
        <f>CONCATENATE(IF(AND(OR(M95=1,M95=2,M95=3,M95=4),Q95&gt;=97.5),"G",IF(OR(AND(N95&lt;=3,M95&lt;8,T95&gt;-1.6,Q95&gt;=95,Q95&lt;300),AND(OR(M95=1,M95=2,M95=3),Q95&lt;97.5)),"GR","")),"*")</f>
        <v>G*</v>
      </c>
      <c r="AO95" s="29">
        <v>0</v>
      </c>
      <c r="AP95" s="28"/>
      <c r="AQ95" s="28" t="s">
        <v>33</v>
      </c>
      <c r="AR95" s="28"/>
      <c r="AS95" s="28"/>
      <c r="AT95" s="50" t="str">
        <f>IF(LEN(AN95)&gt;0,IF(AL95="**","$",IF(AL95="***",IF(LEN(AQ95)&gt;0,"$$$","$$"), "")), "")</f>
        <v/>
      </c>
      <c r="AU95" s="48" t="str">
        <f>CONCATENATE(IF(LEN(AN95)&gt;0,IF(AND(AD95="**",AB95="*"),IF(LEN(AQ95)&gt;0,"$$$","$$"),IF(AJ95="***","$$$",IF(AND(AJ95="**",AB95="*"),"$$",IF(AND(OR(AD95="**",AD95="***"),LEN(AQ95)&gt;0),"$$","")))),IF(AND(OR(AD95="**",AD95="***"),LEN(AQ95)&gt;0),"$$","")),IF(AND(T95&lt;2,AQ95="#"),"#",""))</f>
        <v>#</v>
      </c>
      <c r="AV95" s="48" t="str">
        <f>IF(LEN(AN95)&gt;0,IF(AG95="**","$$",IF(AG95="***","$$$",IF(AD95="***",IF(OR(AB95="***",LEN(AQ95)&gt;0),"$$$",""),""))),"")</f>
        <v/>
      </c>
      <c r="AW95" s="26" t="s">
        <v>6</v>
      </c>
      <c r="AX95" s="51">
        <v>72</v>
      </c>
      <c r="AY95" s="79">
        <v>1100</v>
      </c>
      <c r="AZ95" s="24" t="s">
        <v>945</v>
      </c>
      <c r="BA95" s="29">
        <v>74</v>
      </c>
      <c r="BB95" s="53">
        <v>77.400000000000006</v>
      </c>
      <c r="BC95" s="54" t="s">
        <v>1756</v>
      </c>
      <c r="BD95" s="29">
        <v>2</v>
      </c>
      <c r="BE95" s="100">
        <v>23.8095238095238</v>
      </c>
      <c r="BF95" s="101">
        <v>57.894736842105303</v>
      </c>
      <c r="BG95" s="102">
        <v>126</v>
      </c>
      <c r="BH95" s="102">
        <v>209</v>
      </c>
      <c r="BI95" s="190" t="s">
        <v>749</v>
      </c>
      <c r="BJ95" s="68" t="s">
        <v>750</v>
      </c>
      <c r="BK95" s="68" t="s">
        <v>751</v>
      </c>
      <c r="BL95" s="68" t="s">
        <v>747</v>
      </c>
      <c r="BM95" s="69" t="s">
        <v>753</v>
      </c>
      <c r="BN95" s="68"/>
      <c r="BO95" s="17"/>
      <c r="BP95" s="29">
        <v>126</v>
      </c>
      <c r="BQ95" s="29">
        <v>0</v>
      </c>
      <c r="BR95" s="56">
        <v>96.8</v>
      </c>
      <c r="BS95" s="76" t="s">
        <v>88</v>
      </c>
      <c r="BT95" s="26"/>
      <c r="BU95" s="26"/>
      <c r="BV95" s="26"/>
      <c r="BW95" s="26"/>
      <c r="BX95" s="17"/>
      <c r="BY95" s="17"/>
      <c r="BZ95" s="49" t="str">
        <f>IF(AND(S95&gt;=3,AND(OR(AND(I95&lt;=7,I95-K95&gt;=3),AND(K95&lt;=7,K95-M95&gt;=3)),N95&lt;=4)),6,IF(S95&gt;=3,"3T",IF(AND(OR(AND(I95&lt;=7,I95-K95&gt;=3),AND(K95&lt;=7,K95-M95&gt;=3)),N95&lt;=4),"3P","")))</f>
        <v/>
      </c>
    </row>
    <row r="96" spans="1:78" ht="15.95" customHeight="1" x14ac:dyDescent="0.25">
      <c r="A96" s="162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  <c r="AA96" s="155"/>
      <c r="AB96" s="155"/>
      <c r="AC96" s="155"/>
      <c r="AD96" s="155"/>
      <c r="AE96" s="155"/>
      <c r="AF96" s="155"/>
      <c r="AG96" s="155"/>
      <c r="AH96" s="155"/>
      <c r="AI96" s="155"/>
      <c r="AJ96" s="155"/>
      <c r="AK96" s="155"/>
      <c r="AL96" s="155"/>
      <c r="AM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  <c r="BR96" s="155"/>
      <c r="BS96" s="155"/>
      <c r="BT96" s="155"/>
      <c r="BU96" s="155"/>
      <c r="BV96" s="155"/>
      <c r="BW96" s="155"/>
      <c r="BX96" s="155"/>
      <c r="BY96" s="17"/>
      <c r="BZ96" s="49"/>
    </row>
    <row r="97" spans="1:78" ht="18.75" customHeight="1" x14ac:dyDescent="0.25">
      <c r="A97" s="17"/>
      <c r="B97" s="164" t="s">
        <v>945</v>
      </c>
      <c r="C97" s="164"/>
      <c r="D97" s="17"/>
      <c r="E97" s="17"/>
      <c r="F97" s="17"/>
      <c r="G97" s="17"/>
      <c r="H97" s="17"/>
      <c r="I97" s="89" t="s">
        <v>150</v>
      </c>
      <c r="J97" s="89" t="s">
        <v>151</v>
      </c>
      <c r="K97" s="17"/>
      <c r="L97" s="17"/>
      <c r="M97" s="17"/>
      <c r="N97" s="17"/>
      <c r="O97" s="17"/>
      <c r="P97" s="17"/>
      <c r="Q97" s="165" t="s">
        <v>562</v>
      </c>
      <c r="R97" s="165"/>
      <c r="S97" s="17"/>
      <c r="T97" s="121" t="s">
        <v>580</v>
      </c>
      <c r="U97" s="17"/>
      <c r="V97" s="17"/>
      <c r="W97" s="17"/>
      <c r="X97" s="91">
        <v>112</v>
      </c>
      <c r="Y97" s="113" t="s">
        <v>478</v>
      </c>
      <c r="Z97" s="93">
        <v>35</v>
      </c>
      <c r="AA97" s="94">
        <v>1</v>
      </c>
      <c r="AB97" s="17"/>
      <c r="AC97" s="17"/>
      <c r="AD97" s="17"/>
      <c r="AE97" s="17"/>
      <c r="AF97" s="17"/>
      <c r="AG97" s="17"/>
      <c r="AH97" s="17"/>
      <c r="AI97" s="91">
        <v>112</v>
      </c>
      <c r="AJ97" s="17"/>
      <c r="AK97" s="17"/>
      <c r="AL97" s="17"/>
      <c r="AM97" s="91">
        <v>112</v>
      </c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66">
        <v>7</v>
      </c>
      <c r="AY97" s="95">
        <v>1097</v>
      </c>
      <c r="AZ97" s="17"/>
      <c r="BA97" s="17"/>
      <c r="BB97" s="17"/>
      <c r="BC97" s="17"/>
      <c r="BD97" s="17"/>
      <c r="BE97" s="17"/>
      <c r="BF97" s="17"/>
      <c r="BG97" s="17"/>
      <c r="BH97" s="17"/>
      <c r="BI97" s="187"/>
      <c r="BJ97" s="17"/>
      <c r="BK97" s="17"/>
      <c r="BL97" s="17"/>
      <c r="BM97" s="17"/>
      <c r="BN97" s="17"/>
      <c r="BO97" s="17"/>
      <c r="BP97" s="113" t="s">
        <v>478</v>
      </c>
      <c r="BQ97" s="17"/>
      <c r="BR97" s="17"/>
      <c r="BS97" s="17"/>
      <c r="BT97" s="17"/>
      <c r="BU97" s="17"/>
      <c r="BV97" s="17"/>
      <c r="BW97" s="17"/>
      <c r="BX97" s="29">
        <v>0</v>
      </c>
      <c r="BY97" s="26" t="s">
        <v>149</v>
      </c>
      <c r="BZ97" s="17"/>
    </row>
    <row r="98" spans="1:78" x14ac:dyDescent="0.25">
      <c r="A98" s="17"/>
      <c r="B98" s="164"/>
      <c r="C98" s="164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68" t="s">
        <v>1757</v>
      </c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  <c r="AK98" s="168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67"/>
      <c r="AY98" s="105" t="s">
        <v>412</v>
      </c>
      <c r="AZ98" s="17"/>
      <c r="BA98" s="17"/>
      <c r="BB98" s="17"/>
      <c r="BC98" s="17"/>
      <c r="BD98" s="17"/>
      <c r="BE98" s="17"/>
      <c r="BF98" s="17"/>
      <c r="BG98" s="17"/>
      <c r="BH98" s="17"/>
      <c r="BI98" s="18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</row>
    <row r="99" spans="1:78" ht="30" customHeight="1" x14ac:dyDescent="0.25">
      <c r="A99" s="152" t="s">
        <v>1758</v>
      </c>
      <c r="B99" s="153"/>
      <c r="C99" s="153"/>
      <c r="D99" s="153"/>
      <c r="E99" s="153"/>
      <c r="F99" s="153"/>
      <c r="G99" s="153"/>
      <c r="H99" s="153"/>
      <c r="I99" s="153"/>
      <c r="J99" s="153"/>
      <c r="K99" s="153"/>
      <c r="L99" s="153"/>
      <c r="M99" s="153"/>
      <c r="N99" s="153"/>
      <c r="O99" s="153"/>
      <c r="P99" s="153"/>
      <c r="Q99" s="153"/>
      <c r="R99" s="153"/>
      <c r="S99" s="153"/>
      <c r="T99" s="153"/>
      <c r="U99" s="153"/>
      <c r="V99" s="153"/>
      <c r="W99" s="153"/>
      <c r="X99" s="153"/>
      <c r="Y99" s="153"/>
      <c r="Z99" s="153"/>
      <c r="AA99" s="153"/>
      <c r="AB99" s="153"/>
      <c r="AC99" s="153"/>
      <c r="AD99" s="153"/>
      <c r="AE99" s="153"/>
      <c r="AF99" s="153"/>
      <c r="AG99" s="153"/>
      <c r="AH99" s="153"/>
      <c r="AI99" s="153"/>
      <c r="AJ99" s="153"/>
      <c r="AK99" s="153"/>
      <c r="AL99" s="153"/>
      <c r="AM99" s="153"/>
      <c r="AN99" s="153"/>
      <c r="AO99" s="153"/>
      <c r="AP99" s="153"/>
      <c r="AQ99" s="153"/>
      <c r="AR99" s="153"/>
      <c r="AS99" s="153"/>
      <c r="AT99" s="153"/>
      <c r="AU99" s="153"/>
      <c r="AV99" s="153"/>
      <c r="AW99" s="153"/>
      <c r="AX99" s="153"/>
      <c r="AY99" s="153"/>
      <c r="AZ99" s="153"/>
      <c r="BA99" s="153"/>
      <c r="BB99" s="153"/>
      <c r="BC99" s="153"/>
      <c r="BD99" s="153"/>
      <c r="BE99" s="153"/>
      <c r="BF99" s="153"/>
      <c r="BG99" s="153"/>
      <c r="BH99" s="153"/>
      <c r="BI99" s="153"/>
      <c r="BJ99" s="153"/>
      <c r="BK99" s="153"/>
      <c r="BL99" s="153"/>
      <c r="BM99" s="153"/>
      <c r="BN99" s="153"/>
      <c r="BO99" s="153"/>
      <c r="BP99" s="153"/>
      <c r="BQ99" s="153"/>
      <c r="BR99" s="153"/>
      <c r="BS99" s="153"/>
      <c r="BT99" s="153"/>
      <c r="BU99" s="153"/>
      <c r="BV99" s="153"/>
      <c r="BW99" s="153"/>
      <c r="BX99" s="153"/>
      <c r="BY99" s="17"/>
      <c r="BZ99" s="17"/>
    </row>
    <row r="100" spans="1:78" x14ac:dyDescent="0.25">
      <c r="A100" s="18" t="s">
        <v>1</v>
      </c>
      <c r="B100" s="18" t="s">
        <v>2</v>
      </c>
      <c r="C100" s="18" t="s">
        <v>3</v>
      </c>
      <c r="D100" s="19"/>
      <c r="E100" s="19"/>
      <c r="F100" s="18" t="s">
        <v>4</v>
      </c>
      <c r="G100" s="20" t="s">
        <v>5</v>
      </c>
      <c r="H100" s="21" t="s">
        <v>6</v>
      </c>
      <c r="I100" s="154" t="s">
        <v>7</v>
      </c>
      <c r="J100" s="155"/>
      <c r="K100" s="155"/>
      <c r="L100" s="155"/>
      <c r="M100" s="155"/>
      <c r="N100" s="155"/>
      <c r="O100" s="21" t="s">
        <v>8</v>
      </c>
      <c r="P100" s="21" t="s">
        <v>9</v>
      </c>
      <c r="Q100" s="22" t="s">
        <v>10</v>
      </c>
      <c r="R100" s="22" t="s">
        <v>11</v>
      </c>
      <c r="S100" s="21" t="s">
        <v>12</v>
      </c>
      <c r="T100" s="21" t="s">
        <v>13</v>
      </c>
      <c r="U100" s="21" t="s">
        <v>14</v>
      </c>
      <c r="V100" s="21" t="s">
        <v>15</v>
      </c>
      <c r="W100" s="23" t="s">
        <v>16</v>
      </c>
      <c r="X100" s="21" t="s">
        <v>17</v>
      </c>
      <c r="Y100" s="21" t="s">
        <v>18</v>
      </c>
      <c r="Z100" s="21" t="s">
        <v>19</v>
      </c>
      <c r="AA100" s="21" t="s">
        <v>20</v>
      </c>
      <c r="AB100" s="21" t="s">
        <v>21</v>
      </c>
      <c r="AC100" s="21" t="s">
        <v>22</v>
      </c>
      <c r="AD100" s="21" t="s">
        <v>23</v>
      </c>
      <c r="AE100" s="21" t="s">
        <v>24</v>
      </c>
      <c r="AF100" s="21" t="s">
        <v>25</v>
      </c>
      <c r="AG100" s="21" t="s">
        <v>26</v>
      </c>
      <c r="AH100" s="21" t="s">
        <v>5</v>
      </c>
      <c r="AI100" s="21" t="s">
        <v>17</v>
      </c>
      <c r="AJ100" s="21" t="s">
        <v>27</v>
      </c>
      <c r="AK100" s="21" t="s">
        <v>28</v>
      </c>
      <c r="AL100" s="21" t="s">
        <v>29</v>
      </c>
      <c r="AM100" s="21" t="s">
        <v>17</v>
      </c>
      <c r="AN100" s="21" t="s">
        <v>30</v>
      </c>
      <c r="AO100" s="21" t="s">
        <v>31</v>
      </c>
      <c r="AP100" s="21" t="s">
        <v>32</v>
      </c>
      <c r="AQ100" s="21" t="s">
        <v>33</v>
      </c>
      <c r="AR100" s="21" t="s">
        <v>34</v>
      </c>
      <c r="AS100" s="21" t="s">
        <v>35</v>
      </c>
      <c r="AT100" s="21" t="s">
        <v>36</v>
      </c>
      <c r="AU100" s="21" t="s">
        <v>37</v>
      </c>
      <c r="AV100" s="21" t="s">
        <v>38</v>
      </c>
      <c r="AW100" s="21" t="s">
        <v>6</v>
      </c>
      <c r="AX100" s="21" t="s">
        <v>39</v>
      </c>
      <c r="AY100" s="21" t="s">
        <v>40</v>
      </c>
      <c r="AZ100" s="24" t="s">
        <v>41</v>
      </c>
      <c r="BA100" s="21" t="s">
        <v>42</v>
      </c>
      <c r="BB100" s="21" t="s">
        <v>43</v>
      </c>
      <c r="BC100" s="21" t="s">
        <v>44</v>
      </c>
      <c r="BD100" s="21" t="s">
        <v>45</v>
      </c>
      <c r="BE100" s="21" t="s">
        <v>46</v>
      </c>
      <c r="BF100" s="21" t="s">
        <v>47</v>
      </c>
      <c r="BG100" s="21" t="s">
        <v>48</v>
      </c>
      <c r="BH100" s="21" t="s">
        <v>49</v>
      </c>
      <c r="BI100" s="186"/>
      <c r="BJ100" s="25"/>
      <c r="BK100" s="25"/>
      <c r="BL100" s="25"/>
      <c r="BM100" s="25"/>
      <c r="BN100" s="25"/>
      <c r="BO100" s="25"/>
      <c r="BP100" s="21" t="s">
        <v>18</v>
      </c>
      <c r="BQ100" s="21" t="s">
        <v>31</v>
      </c>
      <c r="BR100" s="21" t="s">
        <v>50</v>
      </c>
      <c r="BS100" s="21" t="s">
        <v>51</v>
      </c>
      <c r="BT100" s="25"/>
      <c r="BU100" s="25"/>
      <c r="BV100" s="21" t="s">
        <v>24</v>
      </c>
      <c r="BW100" s="21" t="s">
        <v>16</v>
      </c>
      <c r="BX100" s="21" t="s">
        <v>52</v>
      </c>
      <c r="BY100" s="21" t="s">
        <v>53</v>
      </c>
      <c r="BZ100" s="21" t="s">
        <v>28</v>
      </c>
    </row>
    <row r="101" spans="1:78" ht="46.5" x14ac:dyDescent="0.25">
      <c r="A101" s="26" t="s">
        <v>1759</v>
      </c>
      <c r="B101" s="26" t="s">
        <v>931</v>
      </c>
      <c r="C101" s="27" t="s">
        <v>744</v>
      </c>
      <c r="D101" s="28"/>
      <c r="E101" s="28" t="s">
        <v>166</v>
      </c>
      <c r="F101" s="58">
        <v>1400</v>
      </c>
      <c r="G101" s="80">
        <v>2</v>
      </c>
      <c r="H101" s="31" t="s">
        <v>6</v>
      </c>
      <c r="I101" s="32">
        <v>3</v>
      </c>
      <c r="J101" s="33">
        <v>2</v>
      </c>
      <c r="K101" s="32">
        <v>3</v>
      </c>
      <c r="L101" s="33">
        <v>2</v>
      </c>
      <c r="M101" s="32">
        <v>3</v>
      </c>
      <c r="N101" s="33">
        <v>1</v>
      </c>
      <c r="O101" s="29">
        <v>-2.0499999999999798</v>
      </c>
      <c r="P101" s="60">
        <v>-3.2785714285714</v>
      </c>
      <c r="Q101" s="35">
        <v>94.956463911221405</v>
      </c>
      <c r="R101" s="35">
        <v>-1.6717680443893801</v>
      </c>
      <c r="S101" s="37">
        <v>0</v>
      </c>
      <c r="T101" s="38">
        <v>0.5</v>
      </c>
      <c r="U101" s="29">
        <v>9.9999999999997896E-2</v>
      </c>
      <c r="V101" s="60">
        <v>0.44999999999999901</v>
      </c>
      <c r="W101" s="39"/>
      <c r="X101" s="83">
        <v>108</v>
      </c>
      <c r="Y101" s="72">
        <v>126</v>
      </c>
      <c r="Z101" s="17"/>
      <c r="AA101" s="109" t="s">
        <v>252</v>
      </c>
      <c r="AB101" s="41" t="s">
        <v>101</v>
      </c>
      <c r="AC101" s="42" t="str">
        <f>"" &amp; IF(AND(S101&lt;=-1.5,NOT(ISBLANK(AQ101))),"Z","")</f>
        <v/>
      </c>
      <c r="AD101" s="43" t="str">
        <f>IF(AND(ISNUMBER(BD101),VALUE(BD101)&gt;=3,VALUE(T101)&gt;=-0.5),IF(AND(VALUE(Q101)&gt;=94,VALUE(Q101)&lt;444), IF(VALUE(P101)&gt;=2,"***","**"),"*"),"")</f>
        <v/>
      </c>
      <c r="AE101" s="44"/>
      <c r="AF101" s="45"/>
      <c r="AG101" s="46" t="str">
        <f>IF(OR(F101&lt;1401,F101&gt;=1600),IF(AND(OR(AB101="*",AB101="***",AB101="E*",AB101="E***"),P101&gt;=2,T101&gt;-2.1),IF(AND(ISNUMBER(BD101),VALUE(BD101)&gt;2),"**","*"),""),"")</f>
        <v/>
      </c>
      <c r="AH101" s="30">
        <v>2</v>
      </c>
      <c r="AI101" s="84">
        <v>108</v>
      </c>
      <c r="AJ101" s="48" t="str">
        <f>IF(AND(S101&gt;=2,T101&gt;=0),IF(AND(ISNUMBER(BD101),VALUE(BD101)&gt;=3),IF(LEN(AQ101)&gt;0,"***","**"),"*"),"")</f>
        <v/>
      </c>
      <c r="AK101" s="42" t="str">
        <f>IF(AND(S101&gt;=3,AND(OR(AND(I101&lt;=7,I101-K101&gt;=3),AND(K101&lt;=7,K101-M101&gt;=3)),N101&lt;=4)),6,IF(S101&gt;=3,"3T",IF(AND(OR(AND(I101&lt;=7,I101-K101&gt;=3),AND(K101&lt;=7,K101-M101&gt;=3)),N101&lt;=4),"3P","")))</f>
        <v/>
      </c>
      <c r="AL101" s="46" t="str">
        <f>IF(OR(K101-M101&gt;=5,T101&gt;4.9,AND(K101-M101&gt;=1,T101&gt;5)),IF(P101&lt;-3,"***",IF(P101&lt;0,"**","*")),"")</f>
        <v/>
      </c>
      <c r="AM101" s="83">
        <v>108</v>
      </c>
      <c r="AN101" s="73" t="str">
        <f>IF(AND(OR(M101=1,M101=2,M101=3,M101=4),Q101&gt;=97.5),"G",IF(OR(AND(N101&lt;=3,M101&lt;8,T101&gt;-1.6,Q101&gt;=95,Q101&lt;300),AND(OR(M101=1,M101=2,M101=3),Q101&lt;97.5)),"GR",""))</f>
        <v>GR</v>
      </c>
      <c r="AO101" s="29">
        <v>0</v>
      </c>
      <c r="AP101" s="28"/>
      <c r="AQ101" s="28"/>
      <c r="AR101" s="28"/>
      <c r="AS101" s="28"/>
      <c r="AT101" s="50" t="str">
        <f>IF(LEN(AN101)&gt;0,IF(AL101="**","$",IF(AL101="***",IF(LEN(AQ101)&gt;0,"$$$","$$"), "")), "")</f>
        <v/>
      </c>
      <c r="AU101" s="140" t="str">
        <f>CONCATENATE(IF(LEN(AN101)&gt;0,IF(AND(AD101="**",AB101="*"),IF(LEN(AQ101)&gt;0,"$$$","$$"),IF(AJ101="***","$$$",IF(AND(AJ101="**",AB101="*"),"$$",IF(AND(OR(AD101="**",AD101="***"),LEN(AQ101)&gt;0),"$$","")))),IF(AND(OR(AD101="**",AD101="***"),LEN(AQ101)&gt;0),"$$","")),IF(AND(T101&lt;2,AQ101="#"),"#",""))</f>
        <v/>
      </c>
      <c r="AV101" s="48" t="str">
        <f>IF(LEN(AN101)&gt;0,IF(AG101="**","$$",IF(AG101="***","$$$",IF(AD101="***",IF(OR(AB101="***",LEN(AQ101)&gt;0),"$$$",""),""))),"")</f>
        <v/>
      </c>
      <c r="AW101" s="26" t="s">
        <v>6</v>
      </c>
      <c r="AX101" s="51">
        <v>18</v>
      </c>
      <c r="AY101" s="52">
        <v>1135</v>
      </c>
      <c r="AZ101" s="24" t="s">
        <v>59</v>
      </c>
      <c r="BA101" s="29">
        <v>87.656463911221195</v>
      </c>
      <c r="BB101" s="75">
        <v>88.856463911221198</v>
      </c>
      <c r="BC101" s="54" t="s">
        <v>1760</v>
      </c>
      <c r="BD101" s="29">
        <v>1</v>
      </c>
      <c r="BE101" s="55"/>
      <c r="BF101" s="55"/>
      <c r="BG101" s="55"/>
      <c r="BH101" s="55"/>
      <c r="BI101" s="189" t="s">
        <v>1761</v>
      </c>
      <c r="BJ101" s="68" t="s">
        <v>1648</v>
      </c>
      <c r="BK101" s="69" t="s">
        <v>1662</v>
      </c>
      <c r="BL101" s="69" t="s">
        <v>1664</v>
      </c>
      <c r="BM101" s="69" t="s">
        <v>1665</v>
      </c>
      <c r="BN101" s="68"/>
      <c r="BO101" s="17"/>
      <c r="BP101" s="29">
        <v>126</v>
      </c>
      <c r="BQ101" s="29">
        <v>0</v>
      </c>
      <c r="BR101" s="56">
        <v>94.5</v>
      </c>
      <c r="BS101" s="57" t="s">
        <v>61</v>
      </c>
      <c r="BT101" s="26"/>
      <c r="BU101" s="26" t="s">
        <v>166</v>
      </c>
      <c r="BV101" s="26"/>
      <c r="BW101" s="26"/>
      <c r="BX101" s="17"/>
      <c r="BY101" s="17"/>
      <c r="BZ101" s="49" t="str">
        <f>IF(AND(S101&gt;=3,AND(OR(AND(I101&lt;=7,I101-K101&gt;=3),AND(K101&lt;=7,K101-M101&gt;=3)),N101&lt;=4)),6,IF(S101&gt;=3,"3T",IF(AND(OR(AND(I101&lt;=7,I101-K101&gt;=3),AND(K101&lt;=7,K101-M101&gt;=3)),N101&lt;=4),"3P","")))</f>
        <v/>
      </c>
    </row>
    <row r="102" spans="1:78" ht="46.5" x14ac:dyDescent="0.25">
      <c r="A102" s="26" t="s">
        <v>1759</v>
      </c>
      <c r="B102" s="26" t="s">
        <v>814</v>
      </c>
      <c r="C102" s="27" t="s">
        <v>862</v>
      </c>
      <c r="D102" s="28"/>
      <c r="E102" s="28"/>
      <c r="F102" s="29">
        <v>1600</v>
      </c>
      <c r="G102" s="30">
        <v>12</v>
      </c>
      <c r="H102" s="31" t="s">
        <v>6</v>
      </c>
      <c r="I102" s="70">
        <v>3</v>
      </c>
      <c r="J102" s="71">
        <v>2</v>
      </c>
      <c r="K102" s="59">
        <v>5</v>
      </c>
      <c r="L102" s="33">
        <v>2</v>
      </c>
      <c r="M102" s="59">
        <v>3</v>
      </c>
      <c r="N102" s="33">
        <v>2</v>
      </c>
      <c r="O102" s="29">
        <v>7.4500000000000099</v>
      </c>
      <c r="P102" s="60">
        <v>0</v>
      </c>
      <c r="Q102" s="35">
        <v>444</v>
      </c>
      <c r="R102" s="35">
        <v>172</v>
      </c>
      <c r="S102" s="37">
        <v>-1</v>
      </c>
      <c r="T102" s="38">
        <v>0</v>
      </c>
      <c r="U102" s="29">
        <v>-6.35</v>
      </c>
      <c r="V102" s="60">
        <v>-6.3000000000000096</v>
      </c>
      <c r="W102" s="39" t="s">
        <v>79</v>
      </c>
      <c r="X102" s="40">
        <v>113</v>
      </c>
      <c r="Y102" s="72">
        <v>123</v>
      </c>
      <c r="Z102" s="29">
        <v>28</v>
      </c>
      <c r="AA102" s="26" t="s">
        <v>91</v>
      </c>
      <c r="AB102" s="41" t="s">
        <v>101</v>
      </c>
      <c r="AC102" s="42" t="str">
        <f>"" &amp; IF(AND(S102&lt;=-1.5,NOT(ISBLANK(AQ102))),"Z","")</f>
        <v/>
      </c>
      <c r="AD102" s="43" t="str">
        <f>IF(AND(ISNUMBER(BD102),VALUE(BD102)&gt;=3,VALUE(T102)&gt;=-0.5),IF(AND(VALUE(Q102)&gt;=94,VALUE(Q102)&lt;444), IF(VALUE(P102)&gt;=2,"***","**"),"*"),"")</f>
        <v>*</v>
      </c>
      <c r="AE102" s="48" t="str">
        <f>IF(AND(BD102&gt;2,OR(ISNUMBER(SEARCH("P",AA102)),ISNUMBER(SEARCH("EP",AA102)),ISNUMBER(SEARCH("E",AA102)))),"WP@",IF(BD102&gt;2,"W@",IF(OR(ISNUMBER(SEARCH("P",AA102)),ISNUMBER(SEARCH("EP",AA102)),ISNUMBER(SEARCH("E",AA102))),"P@","@")))</f>
        <v>WP@</v>
      </c>
      <c r="AF102" s="45"/>
      <c r="AG102" s="46" t="str">
        <f>IF(OR(F102&lt;1401,F102&gt;=1600),IF(AND(OR(AB102="*",AB102="***",AB102="E*",AB102="E***"),P102&gt;=2,T102&gt;-2.1),IF(AND(ISNUMBER(BD102),VALUE(BD102)&gt;2),"**","*"),""),"")</f>
        <v/>
      </c>
      <c r="AH102" s="30">
        <v>12</v>
      </c>
      <c r="AI102" s="47">
        <v>113</v>
      </c>
      <c r="AJ102" s="48" t="str">
        <f>IF(AND(S102&gt;=2,T102&gt;=0),IF(AND(ISNUMBER(BD102),VALUE(BD102)&gt;=3),IF(LEN(AQ102)&gt;0,"***","**"),"*"),"")</f>
        <v/>
      </c>
      <c r="AK102" s="42" t="str">
        <f>IF(AND(S102&gt;=3,AND(OR(AND(I102&lt;=7,I102-K102&gt;=3),AND(K102&lt;=7,K102-M102&gt;=3)),N102&lt;=4)),6,IF(S102&gt;=3,"3T",IF(AND(OR(AND(I102&lt;=7,I102-K102&gt;=3),AND(K102&lt;=7,K102-M102&gt;=3)),N102&lt;=4),"3P","")))</f>
        <v/>
      </c>
      <c r="AL102" s="46" t="str">
        <f>IF(OR(K102-M102&gt;=5,T102&gt;4.9,AND(K102-M102&gt;=1,T102&gt;5)),IF(P102&lt;-3,"***",IF(P102&lt;0,"**","*")),"")</f>
        <v/>
      </c>
      <c r="AM102" s="40">
        <v>113</v>
      </c>
      <c r="AN102" s="81" t="str">
        <f>IF(AND(OR(M102=1,M102=2,M102=3,M102=4),Q102&gt;=97.5),"G",IF(OR(AND(N102&lt;=3,M102&lt;8,T102&gt;-1.6,Q102&gt;=95,Q102&lt;300),AND(OR(M102=1,M102=2,M102=3),Q102&lt;97.5)),"GR",""))</f>
        <v>G</v>
      </c>
      <c r="AO102" s="29">
        <v>-2</v>
      </c>
      <c r="AP102" s="28"/>
      <c r="AQ102" s="28"/>
      <c r="AR102" s="28"/>
      <c r="AS102" s="28"/>
      <c r="AT102" s="50" t="str">
        <f>IF(LEN(AN102)&gt;0,IF(AL102="**","$",IF(AL102="***",IF(LEN(AQ102)&gt;0,"$$$","$$"), "")), "")</f>
        <v/>
      </c>
      <c r="AU102" s="48" t="str">
        <f>CONCATENATE(IF(LEN(AN102)&gt;0,IF(AND(AD102="**",AB102="*"),IF(LEN(AQ102)&gt;0,"$$$","$$"),IF(AJ102="***","$$$",IF(AND(AJ102="**",AB102="*"),"$$",IF(AND(OR(AD102="**",AD102="***"),LEN(AQ102)&gt;0),"$$","")))),IF(AND(OR(AD102="**",AD102="***"),LEN(AQ102)&gt;0),"$$","")),IF(AND(T102&lt;2,AQ102="#"),"#",""))</f>
        <v/>
      </c>
      <c r="AV102" s="48" t="str">
        <f>IF(LEN(AN102)&gt;0,IF(AG102="**","$$",IF(AG102="***","$$$",IF(AD102="***",IF(OR(AB102="***",LEN(AQ102)&gt;0),"$$$",""),""))),"")</f>
        <v/>
      </c>
      <c r="AW102" s="26" t="s">
        <v>6</v>
      </c>
      <c r="AX102" s="51">
        <v>24</v>
      </c>
      <c r="AY102" s="52">
        <v>1127</v>
      </c>
      <c r="AZ102" s="24" t="s">
        <v>59</v>
      </c>
      <c r="BA102" s="29">
        <v>78</v>
      </c>
      <c r="BB102" s="53">
        <v>76</v>
      </c>
      <c r="BC102" s="54" t="s">
        <v>1762</v>
      </c>
      <c r="BD102" s="29">
        <v>3</v>
      </c>
      <c r="BE102" s="55"/>
      <c r="BF102" s="55"/>
      <c r="BG102" s="55"/>
      <c r="BH102" s="55"/>
      <c r="BI102" s="190" t="s">
        <v>1763</v>
      </c>
      <c r="BJ102" s="68" t="s">
        <v>1678</v>
      </c>
      <c r="BK102" s="69" t="s">
        <v>1664</v>
      </c>
      <c r="BL102" s="68" t="s">
        <v>1686</v>
      </c>
      <c r="BM102" s="68" t="s">
        <v>1687</v>
      </c>
      <c r="BN102" s="68"/>
      <c r="BO102" s="17"/>
      <c r="BP102" s="29">
        <v>123</v>
      </c>
      <c r="BQ102" s="29">
        <v>-2</v>
      </c>
      <c r="BR102" s="56">
        <v>103</v>
      </c>
      <c r="BS102" s="57" t="s">
        <v>61</v>
      </c>
      <c r="BT102" s="26"/>
      <c r="BU102" s="26"/>
      <c r="BV102" s="49" t="str">
        <f>IF(AND(BD102&gt;2,OR(ISNUMBER(SEARCH("P",AA102)),ISNUMBER(SEARCH("EP",AA102)),ISNUMBER(SEARCH("E",AA102)))),"WP@",IF(BD102&gt;2,"W@",IF(OR(ISNUMBER(SEARCH("P",AA102)),ISNUMBER(SEARCH("EP",AA102)),ISNUMBER(SEARCH("E",AA102))),"P@","@")))</f>
        <v>WP@</v>
      </c>
      <c r="BW102" s="26" t="s">
        <v>79</v>
      </c>
      <c r="BX102" s="17"/>
      <c r="BY102" s="17"/>
      <c r="BZ102" s="49" t="str">
        <f>IF(AND(S102&gt;=3,AND(OR(AND(I102&lt;=7,I102-K102&gt;=3),AND(K102&lt;=7,K102-M102&gt;=3)),N102&lt;=4)),6,IF(S102&gt;=3,"3T",IF(AND(OR(AND(I102&lt;=7,I102-K102&gt;=3),AND(K102&lt;=7,K102-M102&gt;=3)),N102&lt;=4),"3P","")))</f>
        <v/>
      </c>
    </row>
    <row r="103" spans="1:78" ht="46.5" x14ac:dyDescent="0.25">
      <c r="A103" s="26" t="s">
        <v>1759</v>
      </c>
      <c r="B103" s="26" t="s">
        <v>816</v>
      </c>
      <c r="C103" s="27" t="s">
        <v>156</v>
      </c>
      <c r="D103" s="28" t="s">
        <v>817</v>
      </c>
      <c r="E103" s="28"/>
      <c r="F103" s="29">
        <v>1600</v>
      </c>
      <c r="G103" s="30">
        <v>8</v>
      </c>
      <c r="H103" s="31" t="s">
        <v>818</v>
      </c>
      <c r="I103" s="59">
        <v>2</v>
      </c>
      <c r="J103" s="33">
        <v>0</v>
      </c>
      <c r="K103" s="59">
        <v>2</v>
      </c>
      <c r="L103" s="33">
        <v>1</v>
      </c>
      <c r="M103" s="59">
        <v>2</v>
      </c>
      <c r="N103" s="33">
        <v>2</v>
      </c>
      <c r="O103" s="29">
        <v>0.59999999999998699</v>
      </c>
      <c r="P103" s="29">
        <v>0</v>
      </c>
      <c r="Q103" s="35">
        <v>444</v>
      </c>
      <c r="R103" s="35">
        <v>172</v>
      </c>
      <c r="S103" s="37">
        <v>0</v>
      </c>
      <c r="T103" s="61">
        <v>-0.5</v>
      </c>
      <c r="U103" s="29">
        <v>0.49999999999998901</v>
      </c>
      <c r="V103" s="29">
        <v>9.9999999999997896E-2</v>
      </c>
      <c r="W103" s="39"/>
      <c r="X103" s="83">
        <v>113</v>
      </c>
      <c r="Y103" s="72">
        <v>126</v>
      </c>
      <c r="Z103" s="29">
        <v>21</v>
      </c>
      <c r="AA103" s="85" t="s">
        <v>119</v>
      </c>
      <c r="AB103" s="41" t="s">
        <v>101</v>
      </c>
      <c r="AC103" s="42" t="str">
        <f>"" &amp; IF(AND(S103&lt;=-1.5,NOT(ISBLANK(AQ103))),"Z","")</f>
        <v/>
      </c>
      <c r="AD103" s="43" t="str">
        <f>IF(AND(ISNUMBER(BD103),VALUE(BD103)&gt;=3,VALUE(T103)&gt;=-0.5),IF(AND(VALUE(Q103)&gt;=94,VALUE(Q103)&lt;444), IF(VALUE(P103)&gt;=2,"***","**"),"*"),"")</f>
        <v/>
      </c>
      <c r="AE103" s="44"/>
      <c r="AF103" s="45"/>
      <c r="AG103" s="63" t="str">
        <f>IF(OR(F103&lt;1401,F103&gt;=1600),IF(AND(OR(AB103="*",AB103="***",AB103="E*",AB103="E***"),P103&gt;=2,T103&gt;-2.1),IF(AND(ISNUMBER(BD103),VALUE(BD103)&gt;2),"**","*"),""),"")</f>
        <v/>
      </c>
      <c r="AH103" s="30">
        <v>8</v>
      </c>
      <c r="AI103" s="84">
        <v>113</v>
      </c>
      <c r="AJ103" s="48" t="str">
        <f>IF(AND(S103&gt;=2,T103&gt;=0),IF(AND(ISNUMBER(BD103),VALUE(BD103)&gt;=3),IF(LEN(AQ103)&gt;0,"***","**"),"*"),"")</f>
        <v/>
      </c>
      <c r="AK103" s="42" t="str">
        <f>IF(AND(S103&gt;=3,AND(OR(AND(I103&lt;=7,I103-K103&gt;=3),AND(K103&lt;=7,K103-M103&gt;=3)),N103&lt;=4)),6,IF(S103&gt;=3,"3T",IF(AND(OR(AND(I103&lt;=7,I103-K103&gt;=3),AND(K103&lt;=7,K103-M103&gt;=3)),N103&lt;=4),"3P","")))</f>
        <v/>
      </c>
      <c r="AL103" s="46" t="str">
        <f>IF(OR(K103-M103&gt;=5,T103&gt;4.9,AND(K103-M103&gt;=1,T103&gt;5)),IF(P103&lt;-3,"***",IF(P103&lt;0,"**","*")),"")</f>
        <v/>
      </c>
      <c r="AM103" s="83">
        <v>113</v>
      </c>
      <c r="AN103" s="73" t="str">
        <f>CONCATENATE(IF(AND(OR(M103=1,M103=2,M103=3,M103=4),Q103&gt;=97.5),"G",IF(OR(AND(N103&lt;=3,M103&lt;8,T103&gt;-1.6,Q103&gt;=95,Q103&lt;300),AND(OR(M103=1,M103=2,M103=3),Q103&lt;97.5)),"GR","")),"*")</f>
        <v>G*</v>
      </c>
      <c r="AO103" s="29">
        <v>0</v>
      </c>
      <c r="AP103" s="28"/>
      <c r="AQ103" s="28"/>
      <c r="AR103" s="28"/>
      <c r="AS103" s="28"/>
      <c r="AT103" s="50" t="str">
        <f>IF(LEN(AN103)&gt;0,IF(AL103="**","$",IF(AL103="***",IF(LEN(AQ103)&gt;0,"$$$","$$"), "")), "")</f>
        <v/>
      </c>
      <c r="AU103" s="48" t="str">
        <f>CONCATENATE(IF(LEN(AN103)&gt;0,IF(AND(AD103="**",AB103="*"),IF(LEN(AQ103)&gt;0,"$$$","$$"),IF(AJ103="***","$$$",IF(AND(AJ103="**",AB103="*"),"$$",IF(AND(OR(AD103="**",AD103="***"),LEN(AQ103)&gt;0),"$$","")))),IF(AND(OR(AD103="**",AD103="***"),LEN(AQ103)&gt;0),"$$","")),IF(AND(T103&lt;2,AQ103="#"),"#",""))</f>
        <v/>
      </c>
      <c r="AV103" s="48" t="str">
        <f>IF(LEN(AN103)&gt;0,IF(AG103="**","$$",IF(AG103="***","$$$",IF(AD103="***",IF(OR(AB103="***",LEN(AQ103)&gt;0),"$$$",""),""))),"")</f>
        <v/>
      </c>
      <c r="AW103" s="26" t="s">
        <v>818</v>
      </c>
      <c r="AX103" s="51">
        <v>30</v>
      </c>
      <c r="AY103" s="52">
        <v>1128</v>
      </c>
      <c r="AZ103" s="24" t="s">
        <v>59</v>
      </c>
      <c r="BA103" s="29">
        <v>80</v>
      </c>
      <c r="BB103" s="98">
        <v>80</v>
      </c>
      <c r="BC103" s="54" t="s">
        <v>1764</v>
      </c>
      <c r="BD103" s="29">
        <v>2</v>
      </c>
      <c r="BE103" s="55"/>
      <c r="BF103" s="55"/>
      <c r="BG103" s="55"/>
      <c r="BH103" s="55"/>
      <c r="BI103" s="189" t="s">
        <v>1765</v>
      </c>
      <c r="BJ103" s="68" t="s">
        <v>1664</v>
      </c>
      <c r="BK103" s="69" t="s">
        <v>1677</v>
      </c>
      <c r="BL103" s="68" t="s">
        <v>1689</v>
      </c>
      <c r="BM103" s="69" t="s">
        <v>1662</v>
      </c>
      <c r="BN103" s="68"/>
      <c r="BO103" s="17"/>
      <c r="BP103" s="29">
        <v>126</v>
      </c>
      <c r="BQ103" s="29">
        <v>0</v>
      </c>
      <c r="BR103" s="56">
        <v>96.95</v>
      </c>
      <c r="BS103" s="57" t="s">
        <v>209</v>
      </c>
      <c r="BT103" s="26" t="s">
        <v>817</v>
      </c>
      <c r="BU103" s="26"/>
      <c r="BV103" s="26"/>
      <c r="BW103" s="26"/>
      <c r="BX103" s="17"/>
      <c r="BY103" s="17"/>
      <c r="BZ103" s="49" t="str">
        <f>IF(AND(S103&gt;=3,AND(OR(AND(I103&lt;=7,I103-K103&gt;=3),AND(K103&lt;=7,K103-M103&gt;=3)),N103&lt;=4)),6,IF(S103&gt;=3,"3T",IF(AND(OR(AND(I103&lt;=7,I103-K103&gt;=3),AND(K103&lt;=7,K103-M103&gt;=3)),N103&lt;=4),"3P","")))</f>
        <v/>
      </c>
    </row>
    <row r="104" spans="1:78" ht="42.95" customHeight="1" x14ac:dyDescent="0.25">
      <c r="A104" s="162"/>
      <c r="B104" s="155"/>
      <c r="C104" s="155"/>
      <c r="D104" s="155"/>
      <c r="E104" s="155"/>
      <c r="F104" s="155"/>
      <c r="G104" s="155"/>
      <c r="H104" s="155"/>
      <c r="I104" s="155"/>
      <c r="J104" s="155"/>
      <c r="K104" s="155"/>
      <c r="L104" s="155"/>
      <c r="M104" s="155"/>
      <c r="N104" s="155"/>
      <c r="O104" s="155"/>
      <c r="P104" s="155"/>
      <c r="Q104" s="155"/>
      <c r="R104" s="155"/>
      <c r="S104" s="155"/>
      <c r="T104" s="155"/>
      <c r="U104" s="155"/>
      <c r="V104" s="155"/>
      <c r="W104" s="155"/>
      <c r="X104" s="155"/>
      <c r="Y104" s="155"/>
      <c r="Z104" s="155"/>
      <c r="AA104" s="155"/>
      <c r="AB104" s="155"/>
      <c r="AC104" s="155"/>
      <c r="AD104" s="155"/>
      <c r="AE104" s="155"/>
      <c r="AF104" s="155"/>
      <c r="AG104" s="155"/>
      <c r="AH104" s="155"/>
      <c r="AI104" s="155"/>
      <c r="AJ104" s="155"/>
      <c r="AK104" s="155"/>
      <c r="AL104" s="155"/>
      <c r="AM104" s="155"/>
      <c r="AN104" s="155"/>
      <c r="AO104" s="155"/>
      <c r="AP104" s="155"/>
      <c r="AQ104" s="155"/>
      <c r="AR104" s="155"/>
      <c r="AS104" s="155"/>
      <c r="AT104" s="155"/>
      <c r="AU104" s="155"/>
      <c r="AV104" s="155"/>
      <c r="AW104" s="155"/>
      <c r="AX104" s="155"/>
      <c r="AY104" s="155"/>
      <c r="AZ104" s="155"/>
      <c r="BA104" s="155"/>
      <c r="BB104" s="155"/>
      <c r="BC104" s="155"/>
      <c r="BD104" s="155"/>
      <c r="BE104" s="155"/>
      <c r="BF104" s="155"/>
      <c r="BG104" s="155"/>
      <c r="BH104" s="155"/>
      <c r="BI104" s="155"/>
      <c r="BJ104" s="155"/>
      <c r="BK104" s="155"/>
      <c r="BL104" s="155"/>
      <c r="BM104" s="155"/>
      <c r="BN104" s="155"/>
      <c r="BO104" s="155"/>
      <c r="BP104" s="155"/>
      <c r="BQ104" s="155"/>
      <c r="BR104" s="155"/>
      <c r="BS104" s="155"/>
      <c r="BT104" s="155"/>
      <c r="BU104" s="155"/>
      <c r="BV104" s="155"/>
      <c r="BW104" s="155"/>
      <c r="BX104" s="155"/>
      <c r="BY104" s="17"/>
      <c r="BZ104" s="49"/>
    </row>
    <row r="105" spans="1:78" ht="46.5" x14ac:dyDescent="0.25">
      <c r="A105" s="26" t="s">
        <v>1759</v>
      </c>
      <c r="B105" s="26" t="s">
        <v>174</v>
      </c>
      <c r="C105" s="27" t="s">
        <v>1690</v>
      </c>
      <c r="D105" s="28"/>
      <c r="E105" s="28"/>
      <c r="F105" s="29">
        <v>1600</v>
      </c>
      <c r="G105" s="30">
        <v>7</v>
      </c>
      <c r="H105" s="31" t="s">
        <v>78</v>
      </c>
      <c r="I105" s="32">
        <v>7</v>
      </c>
      <c r="J105" s="33">
        <v>4</v>
      </c>
      <c r="K105" s="32">
        <v>8</v>
      </c>
      <c r="L105" s="33">
        <v>3</v>
      </c>
      <c r="M105" s="32">
        <v>8</v>
      </c>
      <c r="N105" s="33">
        <v>6</v>
      </c>
      <c r="O105" s="29">
        <v>-1.6500000000000301</v>
      </c>
      <c r="P105" s="60">
        <v>-1.2833333333333701</v>
      </c>
      <c r="Q105" s="86">
        <v>89.696797718630293</v>
      </c>
      <c r="R105" s="86">
        <v>-0.551601140684852</v>
      </c>
      <c r="S105" s="37">
        <v>0</v>
      </c>
      <c r="T105" s="61">
        <v>-2.5</v>
      </c>
      <c r="U105" s="29">
        <v>1.5499999999999901</v>
      </c>
      <c r="V105" s="60">
        <v>-0.44999999999999901</v>
      </c>
      <c r="W105" s="39" t="s">
        <v>79</v>
      </c>
      <c r="X105" s="62">
        <v>116</v>
      </c>
      <c r="Y105" s="29">
        <v>126</v>
      </c>
      <c r="Z105" s="87">
        <v>168</v>
      </c>
      <c r="AA105" s="26" t="s">
        <v>80</v>
      </c>
      <c r="AB105" s="41" t="s">
        <v>32</v>
      </c>
      <c r="AC105" s="42" t="str">
        <f>"" &amp; IF(AND(S105&lt;=-1.5,NOT(ISBLANK(AQ105))),"Z","")</f>
        <v/>
      </c>
      <c r="AD105" s="48" t="str">
        <f>IF(AND(ISNUMBER(BD105),VALUE(BD105)&gt;=3,VALUE(T105)&gt;=-0.5),IF(AND(VALUE(Q105)&gt;=94,VALUE(Q105)&lt;444), IF(VALUE(P105)&gt;=2,"***","**"),"*"),"")</f>
        <v/>
      </c>
      <c r="AE105" s="44"/>
      <c r="AF105" s="45"/>
      <c r="AG105" s="63" t="str">
        <f>IF(OR(F105&lt;1401,F105&gt;=1600),IF(AND(OR(AB105="*",AB105="***",AB105="E*",AB105="E***"),P105&gt;=2,T105&gt;-2.1),IF(AND(ISNUMBER(BD105),VALUE(BD105)&gt;2),"**","*"),""),"")</f>
        <v/>
      </c>
      <c r="AH105" s="30">
        <v>7</v>
      </c>
      <c r="AI105" s="62">
        <v>116</v>
      </c>
      <c r="AJ105" s="48" t="str">
        <f>IF(AND(S105&gt;=2,T105&gt;=0),IF(AND(ISNUMBER(BD105),VALUE(BD105)&gt;=3),IF(LEN(AQ105)&gt;0,"***","**"),"*"),"")</f>
        <v/>
      </c>
      <c r="AK105" s="42" t="str">
        <f>IF(AND(S105&gt;=3,AND(OR(AND(I105&lt;=7,I105-K105&gt;=3),AND(K105&lt;=7,K105-M105&gt;=3)),N105&lt;=4)),6,IF(S105&gt;=3,"3T",IF(AND(OR(AND(I105&lt;=7,I105-K105&gt;=3),AND(K105&lt;=7,K105-M105&gt;=3)),N105&lt;=4),"3P","")))</f>
        <v/>
      </c>
      <c r="AL105" s="63" t="str">
        <f>IF(OR(K105-M105&gt;=5,T105&gt;4.9,AND(K105-M105&gt;=1,T105&gt;5)),IF(P105&lt;-3,"***",IF(P105&lt;0,"**","*")),"")</f>
        <v/>
      </c>
      <c r="AM105" s="62">
        <v>116</v>
      </c>
      <c r="AN105" s="49" t="str">
        <f>IF(AND(OR(M105=1,M105=2,M105=3,M105=4),Q105&gt;=97.5),"G",IF(OR(AND(N105&lt;=3,M105&lt;8,T105&gt;-1.6,Q105&gt;=95,Q105&lt;300),AND(OR(M105=1,M105=2,M105=3),Q105&lt;97.5)),"GR",""))</f>
        <v/>
      </c>
      <c r="AO105" s="29">
        <v>0</v>
      </c>
      <c r="AP105" s="28"/>
      <c r="AQ105" s="28"/>
      <c r="AR105" s="28"/>
      <c r="AS105" s="28"/>
      <c r="AT105" s="50" t="str">
        <f>IF(LEN(AN105)&gt;0,IF(AL105="**","$",IF(AL105="***",IF(LEN(AQ105)&gt;0,"$$$","$$"), "")), "")</f>
        <v/>
      </c>
      <c r="AU105" s="48" t="str">
        <f>CONCATENATE(IF(LEN(AN105)&gt;0,IF(AND(AD105="**",AB105="*"),IF(LEN(AQ105)&gt;0,"$$$","$$"),IF(AJ105="***","$$$",IF(AND(AJ105="**",AB105="*"),"$$",IF(AND(OR(AD105="**",AD105="***"),LEN(AQ105)&gt;0),"$$","")))),IF(AND(OR(AD105="**",AD105="***"),LEN(AQ105)&gt;0),"$$","")),IF(AND(T105&lt;2,AQ105="#"),"#",""))</f>
        <v/>
      </c>
      <c r="AV105" s="48" t="str">
        <f>IF(LEN(AN105)&gt;0,IF(AG105="**","$$",IF(AG105="***","$$$",IF(AD105="***",IF(OR(AB105="***",LEN(AQ105)&gt;0),"$$$",""),""))),"")</f>
        <v/>
      </c>
      <c r="AW105" s="26" t="s">
        <v>78</v>
      </c>
      <c r="AX105" s="51">
        <v>16</v>
      </c>
      <c r="AY105" s="65">
        <v>1126</v>
      </c>
      <c r="AZ105" s="24" t="s">
        <v>59</v>
      </c>
      <c r="BA105" s="29">
        <v>80.396797718630296</v>
      </c>
      <c r="BB105" s="53">
        <v>80.734797718630304</v>
      </c>
      <c r="BC105" s="54" t="s">
        <v>598</v>
      </c>
      <c r="BD105" s="29">
        <v>2</v>
      </c>
      <c r="BE105" s="55"/>
      <c r="BF105" s="55"/>
      <c r="BG105" s="55"/>
      <c r="BH105" s="55"/>
      <c r="BI105" s="189" t="s">
        <v>1691</v>
      </c>
      <c r="BJ105" s="68" t="s">
        <v>1662</v>
      </c>
      <c r="BK105" s="69" t="s">
        <v>1677</v>
      </c>
      <c r="BL105" s="69" t="s">
        <v>1692</v>
      </c>
      <c r="BM105" s="68" t="s">
        <v>1693</v>
      </c>
      <c r="BN105" s="68" t="s">
        <v>1678</v>
      </c>
      <c r="BO105" s="17"/>
      <c r="BP105" s="29">
        <v>126</v>
      </c>
      <c r="BQ105" s="29">
        <v>0</v>
      </c>
      <c r="BR105" s="56">
        <v>92.1</v>
      </c>
      <c r="BS105" s="76" t="s">
        <v>432</v>
      </c>
      <c r="BT105" s="26"/>
      <c r="BU105" s="26"/>
      <c r="BV105" s="26"/>
      <c r="BW105" s="26" t="s">
        <v>79</v>
      </c>
      <c r="BX105" s="17"/>
      <c r="BY105" s="17"/>
      <c r="BZ105" s="49" t="str">
        <f>IF(AND(S105&gt;=3,AND(OR(AND(I105&lt;=7,I105-K105&gt;=3),AND(K105&lt;=7,K105-M105&gt;=3)),N105&lt;=4)),6,IF(S105&gt;=3,"3T",IF(AND(OR(AND(I105&lt;=7,I105-K105&gt;=3),AND(K105&lt;=7,K105-M105&gt;=3)),N105&lt;=4),"3P","")))</f>
        <v/>
      </c>
    </row>
    <row r="106" spans="1:78" ht="15.95" customHeight="1" x14ac:dyDescent="0.25">
      <c r="A106" s="162"/>
      <c r="B106" s="155"/>
      <c r="C106" s="155"/>
      <c r="D106" s="155"/>
      <c r="E106" s="155"/>
      <c r="F106" s="155"/>
      <c r="G106" s="155"/>
      <c r="H106" s="155"/>
      <c r="I106" s="155"/>
      <c r="J106" s="155"/>
      <c r="K106" s="155"/>
      <c r="L106" s="155"/>
      <c r="M106" s="155"/>
      <c r="N106" s="155"/>
      <c r="O106" s="155"/>
      <c r="P106" s="155"/>
      <c r="Q106" s="155"/>
      <c r="R106" s="155"/>
      <c r="S106" s="155"/>
      <c r="T106" s="155"/>
      <c r="U106" s="155"/>
      <c r="V106" s="155"/>
      <c r="W106" s="155"/>
      <c r="X106" s="155"/>
      <c r="Y106" s="155"/>
      <c r="Z106" s="155"/>
      <c r="AA106" s="155"/>
      <c r="AB106" s="155"/>
      <c r="AC106" s="155"/>
      <c r="AD106" s="155"/>
      <c r="AE106" s="155"/>
      <c r="AF106" s="155"/>
      <c r="AG106" s="155"/>
      <c r="AH106" s="155"/>
      <c r="AI106" s="155"/>
      <c r="AJ106" s="155"/>
      <c r="AK106" s="155"/>
      <c r="AL106" s="155"/>
      <c r="AM106" s="155"/>
      <c r="AN106" s="155"/>
      <c r="AO106" s="155"/>
      <c r="AP106" s="155"/>
      <c r="AQ106" s="155"/>
      <c r="AR106" s="155"/>
      <c r="AS106" s="155"/>
      <c r="AT106" s="155"/>
      <c r="AU106" s="155"/>
      <c r="AV106" s="155"/>
      <c r="AW106" s="155"/>
      <c r="AX106" s="155"/>
      <c r="AY106" s="155"/>
      <c r="AZ106" s="155"/>
      <c r="BA106" s="155"/>
      <c r="BB106" s="155"/>
      <c r="BC106" s="155"/>
      <c r="BD106" s="155"/>
      <c r="BE106" s="155"/>
      <c r="BF106" s="155"/>
      <c r="BG106" s="155"/>
      <c r="BH106" s="155"/>
      <c r="BI106" s="155"/>
      <c r="BJ106" s="155"/>
      <c r="BK106" s="155"/>
      <c r="BL106" s="155"/>
      <c r="BM106" s="155"/>
      <c r="BN106" s="155"/>
      <c r="BO106" s="155"/>
      <c r="BP106" s="155"/>
      <c r="BQ106" s="155"/>
      <c r="BR106" s="155"/>
      <c r="BS106" s="155"/>
      <c r="BT106" s="155"/>
      <c r="BU106" s="155"/>
      <c r="BV106" s="155"/>
      <c r="BW106" s="155"/>
      <c r="BX106" s="155"/>
      <c r="BY106" s="17"/>
      <c r="BZ106" s="49"/>
    </row>
    <row r="107" spans="1:78" ht="46.5" x14ac:dyDescent="0.25">
      <c r="A107" s="26" t="s">
        <v>1759</v>
      </c>
      <c r="B107" s="26" t="s">
        <v>483</v>
      </c>
      <c r="C107" s="27" t="s">
        <v>862</v>
      </c>
      <c r="D107" s="28"/>
      <c r="E107" s="28"/>
      <c r="F107" s="29">
        <v>1600</v>
      </c>
      <c r="G107" s="30">
        <v>1</v>
      </c>
      <c r="H107" s="31" t="s">
        <v>6</v>
      </c>
      <c r="I107" s="32">
        <v>8</v>
      </c>
      <c r="J107" s="33">
        <v>3</v>
      </c>
      <c r="K107" s="32">
        <v>8</v>
      </c>
      <c r="L107" s="33">
        <v>2</v>
      </c>
      <c r="M107" s="32">
        <v>9</v>
      </c>
      <c r="N107" s="33">
        <v>6</v>
      </c>
      <c r="O107" s="29">
        <v>6.45</v>
      </c>
      <c r="P107" s="60">
        <v>0</v>
      </c>
      <c r="Q107" s="35">
        <v>444</v>
      </c>
      <c r="R107" s="35">
        <v>172</v>
      </c>
      <c r="S107" s="37">
        <v>0</v>
      </c>
      <c r="T107" s="61">
        <v>-3.25</v>
      </c>
      <c r="U107" s="29">
        <v>-0.35000000000000098</v>
      </c>
      <c r="V107" s="60">
        <v>-3.05</v>
      </c>
      <c r="W107" s="39"/>
      <c r="X107" s="40">
        <v>116</v>
      </c>
      <c r="Y107" s="29">
        <v>123</v>
      </c>
      <c r="Z107" s="87">
        <v>35</v>
      </c>
      <c r="AA107" s="26" t="s">
        <v>80</v>
      </c>
      <c r="AB107" s="41" t="s">
        <v>32</v>
      </c>
      <c r="AC107" s="42" t="str">
        <f>"" &amp; IF(AND(S107&lt;=-1.5,NOT(ISBLANK(AQ107))),"Z","")</f>
        <v/>
      </c>
      <c r="AD107" s="43" t="str">
        <f>IF(AND(ISNUMBER(BD107),VALUE(BD107)&gt;=3,VALUE(T107)&gt;=-0.5),IF(AND(VALUE(Q107)&gt;=94,VALUE(Q107)&lt;444), IF(VALUE(P107)&gt;=2,"***","**"),"*"),"")</f>
        <v/>
      </c>
      <c r="AE107" s="44"/>
      <c r="AF107" s="45"/>
      <c r="AG107" s="63" t="str">
        <f>IF(OR(F107&lt;1401,F107&gt;=1600),IF(AND(OR(AB107="*",AB107="***",AB107="E*",AB107="E***"),P107&gt;=2,T107&gt;-2.1),IF(AND(ISNUMBER(BD107),VALUE(BD107)&gt;2),"**","*"),""),"")</f>
        <v/>
      </c>
      <c r="AH107" s="30">
        <v>1</v>
      </c>
      <c r="AI107" s="47">
        <v>116</v>
      </c>
      <c r="AJ107" s="48" t="str">
        <f>IF(AND(S107&gt;=2,T107&gt;=0),IF(AND(ISNUMBER(BD107),VALUE(BD107)&gt;=3),IF(LEN(AQ107)&gt;0,"***","**"),"*"),"")</f>
        <v/>
      </c>
      <c r="AK107" s="42" t="str">
        <f>IF(AND(S107&gt;=3,AND(OR(AND(I107&lt;=7,I107-K107&gt;=3),AND(K107&lt;=7,K107-M107&gt;=3)),N107&lt;=4)),6,IF(S107&gt;=3,"3T",IF(AND(OR(AND(I107&lt;=7,I107-K107&gt;=3),AND(K107&lt;=7,K107-M107&gt;=3)),N107&lt;=4),"3P","")))</f>
        <v/>
      </c>
      <c r="AL107" s="46" t="str">
        <f>IF(OR(K107-M107&gt;=5,T107&gt;4.9,AND(K107-M107&gt;=1,T107&gt;5)),IF(P107&lt;-3,"***",IF(P107&lt;0,"**","*")),"")</f>
        <v/>
      </c>
      <c r="AM107" s="40">
        <v>116</v>
      </c>
      <c r="AN107" s="49" t="str">
        <f>CONCATENATE(IF(AND(OR(M107=1,M107=2,M107=3,M107=4),Q107&gt;=97.5),"G",IF(OR(AND(N107&lt;=3,M107&lt;8,T107&gt;-1.6,Q107&gt;=95,Q107&lt;300),AND(OR(M107=1,M107=2,M107=3),Q107&lt;97.5)),"GR","")),"*")</f>
        <v>*</v>
      </c>
      <c r="AO107" s="29">
        <v>-1</v>
      </c>
      <c r="AP107" s="28"/>
      <c r="AQ107" s="28"/>
      <c r="AR107" s="28"/>
      <c r="AS107" s="28"/>
      <c r="AT107" s="50" t="str">
        <f>IF(LEN(AN107)&gt;0,IF(AL107="**","$",IF(AL107="***",IF(LEN(AQ107)&gt;0,"$$$","$$"), "")), "")</f>
        <v/>
      </c>
      <c r="AU107" s="48" t="str">
        <f>CONCATENATE(IF(LEN(AN107)&gt;0,IF(AND(AD107="**",AB107="*"),IF(LEN(AQ107)&gt;0,"$$$","$$"),IF(AJ107="***","$$$",IF(AND(AJ107="**",AB107="*"),"$$",IF(AND(OR(AD107="**",AD107="***"),LEN(AQ107)&gt;0),"$$","")))),IF(AND(OR(AD107="**",AD107="***"),LEN(AQ107)&gt;0),"$$","")),IF(AND(T107&lt;2,AQ107="#"),"#",""))</f>
        <v/>
      </c>
      <c r="AV107" s="48" t="str">
        <f>IF(LEN(AN107)&gt;0,IF(AG107="**","$$",IF(AG107="***","$$$",IF(AD107="***",IF(OR(AB107="***",LEN(AQ107)&gt;0),"$$$",""),""))),"")</f>
        <v/>
      </c>
      <c r="AW107" s="26" t="s">
        <v>6</v>
      </c>
      <c r="AX107" s="64">
        <v>35</v>
      </c>
      <c r="AY107" s="52">
        <v>1129</v>
      </c>
      <c r="AZ107" s="24" t="s">
        <v>59</v>
      </c>
      <c r="BA107" s="29">
        <v>71.5</v>
      </c>
      <c r="BB107" s="53">
        <v>69.5</v>
      </c>
      <c r="BC107" s="54" t="s">
        <v>128</v>
      </c>
      <c r="BD107" s="29">
        <v>1</v>
      </c>
      <c r="BE107" s="55"/>
      <c r="BF107" s="55"/>
      <c r="BG107" s="55"/>
      <c r="BH107" s="55"/>
      <c r="BI107" s="189" t="s">
        <v>1694</v>
      </c>
      <c r="BJ107" s="69" t="s">
        <v>1677</v>
      </c>
      <c r="BK107" s="69" t="s">
        <v>1692</v>
      </c>
      <c r="BL107" s="68" t="s">
        <v>1662</v>
      </c>
      <c r="BM107" s="68" t="s">
        <v>1687</v>
      </c>
      <c r="BN107" s="68" t="s">
        <v>1678</v>
      </c>
      <c r="BO107" s="17"/>
      <c r="BP107" s="29">
        <v>123</v>
      </c>
      <c r="BQ107" s="29">
        <v>-1</v>
      </c>
      <c r="BR107" s="56">
        <v>100.8</v>
      </c>
      <c r="BS107" s="57" t="s">
        <v>126</v>
      </c>
      <c r="BT107" s="26"/>
      <c r="BU107" s="26"/>
      <c r="BV107" s="26"/>
      <c r="BW107" s="26"/>
      <c r="BX107" s="17"/>
      <c r="BY107" s="17"/>
      <c r="BZ107" s="49" t="str">
        <f>IF(AND(S107&gt;=3,AND(OR(AND(I107&lt;=7,I107-K107&gt;=3),AND(K107&lt;=7,K107-M107&gt;=3)),N107&lt;=4)),6,IF(S107&gt;=3,"3T",IF(AND(OR(AND(I107&lt;=7,I107-K107&gt;=3),AND(K107&lt;=7,K107-M107&gt;=3)),N107&lt;=4),"3P","")))</f>
        <v/>
      </c>
    </row>
    <row r="108" spans="1:78" ht="46.5" x14ac:dyDescent="0.25">
      <c r="A108" s="26" t="s">
        <v>1759</v>
      </c>
      <c r="B108" s="26" t="s">
        <v>377</v>
      </c>
      <c r="C108" s="27" t="s">
        <v>156</v>
      </c>
      <c r="D108" s="28"/>
      <c r="E108" s="28"/>
      <c r="F108" s="29">
        <v>1600</v>
      </c>
      <c r="G108" s="30">
        <v>12</v>
      </c>
      <c r="H108" s="31" t="s">
        <v>6</v>
      </c>
      <c r="I108" s="70">
        <v>6</v>
      </c>
      <c r="J108" s="71">
        <v>2</v>
      </c>
      <c r="K108" s="59">
        <v>6</v>
      </c>
      <c r="L108" s="33">
        <v>2</v>
      </c>
      <c r="M108" s="59">
        <v>8</v>
      </c>
      <c r="N108" s="33">
        <v>2</v>
      </c>
      <c r="O108" s="29">
        <v>5.6500000000000101</v>
      </c>
      <c r="P108" s="60">
        <v>0</v>
      </c>
      <c r="Q108" s="35">
        <v>444</v>
      </c>
      <c r="R108" s="35">
        <v>172</v>
      </c>
      <c r="S108" s="37">
        <v>0</v>
      </c>
      <c r="T108" s="38">
        <v>0</v>
      </c>
      <c r="U108" s="29">
        <v>-1.7</v>
      </c>
      <c r="V108" s="60">
        <v>-1.7</v>
      </c>
      <c r="W108" s="39"/>
      <c r="X108" s="62">
        <v>114</v>
      </c>
      <c r="Y108" s="29">
        <v>126</v>
      </c>
      <c r="Z108" s="29">
        <v>21</v>
      </c>
      <c r="AA108" s="26" t="s">
        <v>230</v>
      </c>
      <c r="AB108" s="41" t="s">
        <v>101</v>
      </c>
      <c r="AC108" s="42" t="str">
        <f>"" &amp; IF(AND(S108&lt;=-1.5,NOT(ISBLANK(AQ108))),"Z","")</f>
        <v/>
      </c>
      <c r="AD108" s="48" t="str">
        <f>IF(AND(ISNUMBER(BD108),VALUE(BD108)&gt;=3,VALUE(T108)&gt;=-0.5),IF(AND(VALUE(Q108)&gt;=94,VALUE(Q108)&lt;444), IF(VALUE(P108)&gt;=2,"***","**"),"*"),"")</f>
        <v>*</v>
      </c>
      <c r="AE108" s="44"/>
      <c r="AF108" s="45"/>
      <c r="AG108" s="46" t="str">
        <f>IF(OR(F108&lt;1401,F108&gt;=1600),IF(AND(OR(AB108="*",AB108="***",AB108="E*",AB108="E***"),P108&gt;=2,T108&gt;-2.1),IF(AND(ISNUMBER(BD108),VALUE(BD108)&gt;2),"**","*"),""),"")</f>
        <v/>
      </c>
      <c r="AH108" s="30">
        <v>12</v>
      </c>
      <c r="AI108" s="62">
        <v>114</v>
      </c>
      <c r="AJ108" s="48" t="str">
        <f>IF(AND(S108&gt;=2,T108&gt;=0),IF(AND(ISNUMBER(BD108),VALUE(BD108)&gt;=3),IF(LEN(AQ108)&gt;0,"***","**"),"*"),"")</f>
        <v/>
      </c>
      <c r="AK108" s="42" t="str">
        <f>IF(AND(S108&gt;=3,AND(OR(AND(I108&lt;=7,I108-K108&gt;=3),AND(K108&lt;=7,K108-M108&gt;=3)),N108&lt;=4)),6,IF(S108&gt;=3,"3T",IF(AND(OR(AND(I108&lt;=7,I108-K108&gt;=3),AND(K108&lt;=7,K108-M108&gt;=3)),N108&lt;=4),"3P","")))</f>
        <v/>
      </c>
      <c r="AL108" s="63" t="str">
        <f>IF(OR(K108-M108&gt;=5,T108&gt;4.9,AND(K108-M108&gt;=1,T108&gt;5)),IF(P108&lt;-3,"***",IF(P108&lt;0,"**","*")),"")</f>
        <v/>
      </c>
      <c r="AM108" s="62">
        <v>114</v>
      </c>
      <c r="AN108" s="49" t="str">
        <f>IF(AND(OR(M108=1,M108=2,M108=3,M108=4),Q108&gt;=97.5),"G",IF(OR(AND(N108&lt;=3,M108&lt;8,T108&gt;-1.6,Q108&gt;=95,Q108&lt;300),AND(OR(M108=1,M108=2,M108=3),Q108&lt;97.5)),"GR",""))</f>
        <v/>
      </c>
      <c r="AO108" s="29">
        <v>0</v>
      </c>
      <c r="AP108" s="28"/>
      <c r="AQ108" s="28"/>
      <c r="AR108" s="28"/>
      <c r="AS108" s="28"/>
      <c r="AT108" s="50" t="str">
        <f>IF(LEN(AN108)&gt;0,IF(AL108="**","$",IF(AL108="***",IF(LEN(AQ108)&gt;0,"$$$","$$"), "")), "")</f>
        <v/>
      </c>
      <c r="AU108" s="48" t="str">
        <f>CONCATENATE(IF(LEN(AN108)&gt;0,IF(AND(AD108="**",AB108="*"),IF(LEN(AQ108)&gt;0,"$$$","$$"),IF(AJ108="***","$$$",IF(AND(AJ108="**",AB108="*"),"$$",IF(AND(OR(AD108="**",AD108="***"),LEN(AQ108)&gt;0),"$$","")))),IF(AND(OR(AD108="**",AD108="***"),LEN(AQ108)&gt;0),"$$","")),IF(AND(T108&lt;2,AQ108="#"),"#",""))</f>
        <v/>
      </c>
      <c r="AV108" s="48" t="str">
        <f>IF(LEN(AN108)&gt;0,IF(AG108="**","$$",IF(AG108="***","$$$",IF(AD108="***",IF(OR(AB108="***",LEN(AQ108)&gt;0),"$$$",""),""))),"")</f>
        <v/>
      </c>
      <c r="AW108" s="26" t="s">
        <v>6</v>
      </c>
      <c r="AX108" s="64">
        <v>110</v>
      </c>
      <c r="AY108" s="65">
        <v>1122</v>
      </c>
      <c r="AZ108" s="24" t="s">
        <v>59</v>
      </c>
      <c r="BA108" s="29">
        <v>78</v>
      </c>
      <c r="BB108" s="53">
        <v>78</v>
      </c>
      <c r="BC108" s="54" t="s">
        <v>1563</v>
      </c>
      <c r="BD108" s="29">
        <v>3</v>
      </c>
      <c r="BE108" s="55"/>
      <c r="BF108" s="55"/>
      <c r="BG108" s="55"/>
      <c r="BH108" s="55"/>
      <c r="BI108" s="190" t="s">
        <v>1766</v>
      </c>
      <c r="BJ108" s="69" t="s">
        <v>1677</v>
      </c>
      <c r="BK108" s="68" t="s">
        <v>1698</v>
      </c>
      <c r="BL108" s="68" t="s">
        <v>1678</v>
      </c>
      <c r="BM108" s="68" t="s">
        <v>1664</v>
      </c>
      <c r="BN108" s="68" t="s">
        <v>1687</v>
      </c>
      <c r="BO108" s="17"/>
      <c r="BP108" s="29">
        <v>126</v>
      </c>
      <c r="BQ108" s="29">
        <v>0</v>
      </c>
      <c r="BR108" s="56">
        <v>100.4</v>
      </c>
      <c r="BS108" s="57" t="s">
        <v>75</v>
      </c>
      <c r="BT108" s="26"/>
      <c r="BU108" s="26"/>
      <c r="BV108" s="26"/>
      <c r="BW108" s="26"/>
      <c r="BX108" s="17"/>
      <c r="BY108" s="17"/>
      <c r="BZ108" s="49" t="str">
        <f>IF(AND(S108&gt;=3,AND(OR(AND(I108&lt;=7,I108-K108&gt;=3),AND(K108&lt;=7,K108-M108&gt;=3)),N108&lt;=4)),6,IF(S108&gt;=3,"3T",IF(AND(OR(AND(I108&lt;=7,I108-K108&gt;=3),AND(K108&lt;=7,K108-M108&gt;=3)),N108&lt;=4),"3P","")))</f>
        <v/>
      </c>
    </row>
    <row r="109" spans="1:78" ht="46.5" x14ac:dyDescent="0.25">
      <c r="A109" s="26" t="s">
        <v>1759</v>
      </c>
      <c r="B109" s="26" t="s">
        <v>551</v>
      </c>
      <c r="C109" s="27" t="s">
        <v>744</v>
      </c>
      <c r="D109" s="28"/>
      <c r="E109" s="28"/>
      <c r="F109" s="58">
        <v>1400</v>
      </c>
      <c r="G109" s="30">
        <v>9</v>
      </c>
      <c r="H109" s="31" t="s">
        <v>6</v>
      </c>
      <c r="I109" s="59">
        <v>6</v>
      </c>
      <c r="J109" s="33">
        <v>4</v>
      </c>
      <c r="K109" s="59">
        <v>5</v>
      </c>
      <c r="L109" s="33">
        <v>4</v>
      </c>
      <c r="M109" s="59">
        <v>5</v>
      </c>
      <c r="N109" s="33">
        <v>4</v>
      </c>
      <c r="O109" s="29">
        <v>5.5000000000000098</v>
      </c>
      <c r="P109" s="29">
        <v>4.5500000000000203</v>
      </c>
      <c r="Q109" s="36">
        <v>101.377032930242</v>
      </c>
      <c r="R109" s="36">
        <v>4.0885164651210504</v>
      </c>
      <c r="S109" s="37">
        <v>0</v>
      </c>
      <c r="T109" s="61">
        <v>-0.75</v>
      </c>
      <c r="U109" s="29">
        <v>-2.9000000000000101</v>
      </c>
      <c r="V109" s="29">
        <v>-3.5000000000000102</v>
      </c>
      <c r="W109" s="39" t="s">
        <v>79</v>
      </c>
      <c r="X109" s="40">
        <v>112</v>
      </c>
      <c r="Y109" s="29">
        <v>122</v>
      </c>
      <c r="Z109" s="29">
        <v>24</v>
      </c>
      <c r="AA109" s="26" t="s">
        <v>192</v>
      </c>
      <c r="AB109" s="41" t="s">
        <v>65</v>
      </c>
      <c r="AC109" s="42" t="str">
        <f>"i" &amp; IF(AND(S109&lt;=-1.5,NOT(ISBLANK(AQ109))),"Z","")</f>
        <v>i</v>
      </c>
      <c r="AD109" s="43" t="str">
        <f>IF(AND(ISNUMBER(BD109),VALUE(BD109)&gt;=3,VALUE(T109)&gt;=-0.5),IF(AND(VALUE(Q109)&gt;=94,VALUE(Q109)&lt;444), IF(VALUE(P109)&gt;=2,"***","**"),"*"),"")</f>
        <v/>
      </c>
      <c r="AE109" s="44"/>
      <c r="AF109" s="45" t="s">
        <v>93</v>
      </c>
      <c r="AG109" s="63" t="str">
        <f>IF(OR(F109&lt;1401,F109&gt;=1600),IF(AND(OR(AB109="*",AB109="***",AB109="E*",AB109="E***"),P109&gt;=2,T109&gt;-2.1),IF(AND(ISNUMBER(BD109),VALUE(BD109)&gt;2),"**","*"),""),"")</f>
        <v/>
      </c>
      <c r="AH109" s="30">
        <v>9</v>
      </c>
      <c r="AI109" s="47">
        <v>112</v>
      </c>
      <c r="AJ109" s="48" t="str">
        <f>IF(AND(S109&gt;=2,T109&gt;=0),IF(AND(ISNUMBER(BD109),VALUE(BD109)&gt;=3),IF(LEN(AQ109)&gt;0,"***","**"),"*"),"")</f>
        <v/>
      </c>
      <c r="AK109" s="42" t="str">
        <f>IF(AND(S109&gt;=3,AND(OR(AND(I109&lt;=7,I109-K109&gt;=3),AND(K109&lt;=7,K109-M109&gt;=3)),N109&lt;=4)),6,IF(S109&gt;=3,"3T",IF(AND(OR(AND(I109&lt;=7,I109-K109&gt;=3),AND(K109&lt;=7,K109-M109&gt;=3)),N109&lt;=4),"3P","")))</f>
        <v/>
      </c>
      <c r="AL109" s="46" t="str">
        <f>IF(OR(K109-M109&gt;=5,T109&gt;4.9,AND(K109-M109&gt;=1,T109&gt;5)),IF(P109&lt;-3,"***",IF(P109&lt;0,"**","*")),"")</f>
        <v/>
      </c>
      <c r="AM109" s="40">
        <v>112</v>
      </c>
      <c r="AN109" s="49" t="str">
        <f>CONCATENATE(IF(AND(OR(M109=1,M109=2,M109=3,M109=4),Q109&gt;=97.5),"G",IF(OR(AND(N109&lt;=3,M109&lt;8,T109&gt;-1.6,Q109&gt;=95,Q109&lt;300),AND(OR(M109=1,M109=2,M109=3),Q109&lt;97.5)),"GR","")),"*")</f>
        <v>*</v>
      </c>
      <c r="AO109" s="29">
        <v>-1</v>
      </c>
      <c r="AP109" s="28"/>
      <c r="AQ109" s="28"/>
      <c r="AR109" s="28"/>
      <c r="AS109" s="28"/>
      <c r="AT109" s="50" t="str">
        <f>IF(LEN(AN109)&gt;0,IF(AL109="**","$",IF(AL109="***",IF(LEN(AQ109)&gt;0,"$$$","$$"), "")), "")</f>
        <v/>
      </c>
      <c r="AU109" s="48" t="str">
        <f>CONCATENATE(IF(LEN(AN109)&gt;0,IF(AND(AD109="**",AB109="*"),IF(LEN(AQ109)&gt;0,"$$$","$$"),IF(AJ109="***","$$$",IF(AND(AJ109="**",AB109="*"),"$$",IF(AND(OR(AD109="**",AD109="***"),LEN(AQ109)&gt;0),"$$","")))),IF(AND(OR(AD109="**",AD109="***"),LEN(AQ109)&gt;0),"$$","")),IF(AND(T109&lt;2,AQ109="#"),"#",""))</f>
        <v/>
      </c>
      <c r="AV109" s="48" t="str">
        <f>IF(LEN(AN109)&gt;0,IF(AG109="**","$$",IF(AG109="***","$$$",IF(AD109="***",IF(OR(AB109="***",LEN(AQ109)&gt;0),"$$$",""),""))),"")</f>
        <v/>
      </c>
      <c r="AW109" s="26" t="s">
        <v>6</v>
      </c>
      <c r="AX109" s="74">
        <v>7.7</v>
      </c>
      <c r="AY109" s="79">
        <v>1148</v>
      </c>
      <c r="AZ109" s="24" t="s">
        <v>59</v>
      </c>
      <c r="BA109" s="29">
        <v>90.5</v>
      </c>
      <c r="BB109" s="66">
        <v>91.433333333333294</v>
      </c>
      <c r="BC109" s="54" t="s">
        <v>598</v>
      </c>
      <c r="BD109" s="29">
        <v>2</v>
      </c>
      <c r="BE109" s="55"/>
      <c r="BF109" s="55"/>
      <c r="BG109" s="55"/>
      <c r="BH109" s="55"/>
      <c r="BI109" s="190" t="s">
        <v>1767</v>
      </c>
      <c r="BJ109" s="68" t="s">
        <v>1674</v>
      </c>
      <c r="BK109" s="68" t="s">
        <v>794</v>
      </c>
      <c r="BL109" s="69" t="s">
        <v>371</v>
      </c>
      <c r="BM109" s="68" t="s">
        <v>1675</v>
      </c>
      <c r="BN109" s="68"/>
      <c r="BO109" s="17"/>
      <c r="BP109" s="29">
        <v>122</v>
      </c>
      <c r="BQ109" s="29">
        <v>-1</v>
      </c>
      <c r="BR109" s="56">
        <v>100.05</v>
      </c>
      <c r="BS109" s="57" t="s">
        <v>126</v>
      </c>
      <c r="BT109" s="26"/>
      <c r="BU109" s="26"/>
      <c r="BV109" s="26"/>
      <c r="BW109" s="26" t="s">
        <v>79</v>
      </c>
      <c r="BX109" s="17"/>
      <c r="BY109" s="17"/>
      <c r="BZ109" s="49" t="str">
        <f>IF(AND(S109&gt;=3,AND(OR(AND(I109&lt;=7,I109-K109&gt;=3),AND(K109&lt;=7,K109-M109&gt;=3)),N109&lt;=4)),6,IF(S109&gt;=3,"3T",IF(AND(OR(AND(I109&lt;=7,I109-K109&gt;=3),AND(K109&lt;=7,K109-M109&gt;=3)),N109&lt;=4),"3P","")))</f>
        <v/>
      </c>
    </row>
    <row r="110" spans="1:78" ht="46.5" x14ac:dyDescent="0.25">
      <c r="A110" s="26" t="s">
        <v>1759</v>
      </c>
      <c r="B110" s="26" t="s">
        <v>191</v>
      </c>
      <c r="C110" s="27" t="s">
        <v>156</v>
      </c>
      <c r="D110" s="28"/>
      <c r="E110" s="28"/>
      <c r="F110" s="29">
        <v>1600</v>
      </c>
      <c r="G110" s="30">
        <v>5</v>
      </c>
      <c r="H110" s="31" t="s">
        <v>78</v>
      </c>
      <c r="I110" s="32">
        <v>5</v>
      </c>
      <c r="J110" s="33">
        <v>3</v>
      </c>
      <c r="K110" s="32">
        <v>6</v>
      </c>
      <c r="L110" s="33">
        <v>2</v>
      </c>
      <c r="M110" s="32">
        <v>3</v>
      </c>
      <c r="N110" s="33">
        <v>3</v>
      </c>
      <c r="O110" s="29">
        <v>3.9999999999999898</v>
      </c>
      <c r="P110" s="29">
        <v>0</v>
      </c>
      <c r="Q110" s="35">
        <v>444</v>
      </c>
      <c r="R110" s="35">
        <v>172</v>
      </c>
      <c r="S110" s="37">
        <v>1</v>
      </c>
      <c r="T110" s="61">
        <v>-1</v>
      </c>
      <c r="U110" s="29">
        <v>2.2999999999999998</v>
      </c>
      <c r="V110" s="29">
        <v>1.5499999999999901</v>
      </c>
      <c r="W110" s="39"/>
      <c r="X110" s="40">
        <v>110</v>
      </c>
      <c r="Y110" s="72">
        <v>126</v>
      </c>
      <c r="Z110" s="29">
        <v>18</v>
      </c>
      <c r="AA110" s="26" t="s">
        <v>230</v>
      </c>
      <c r="AB110" s="41" t="s">
        <v>101</v>
      </c>
      <c r="AC110" s="42" t="str">
        <f>"" &amp; IF(AND(S110&lt;=-1.5,NOT(ISBLANK(AQ110))),"Z","")</f>
        <v/>
      </c>
      <c r="AD110" s="43" t="str">
        <f>IF(AND(ISNUMBER(BD110),VALUE(BD110)&gt;=3,VALUE(T110)&gt;=-0.5),IF(AND(VALUE(Q110)&gt;=94,VALUE(Q110)&lt;444), IF(VALUE(P110)&gt;=2,"***","**"),"*"),"")</f>
        <v/>
      </c>
      <c r="AE110" s="44"/>
      <c r="AF110" s="45"/>
      <c r="AG110" s="63" t="str">
        <f>IF(OR(F110&lt;1401,F110&gt;=1600),IF(AND(OR(AB110="*",AB110="***",AB110="E*",AB110="E***"),P110&gt;=2,T110&gt;-2.1),IF(AND(ISNUMBER(BD110),VALUE(BD110)&gt;2),"**","*"),""),"")</f>
        <v/>
      </c>
      <c r="AH110" s="30">
        <v>5</v>
      </c>
      <c r="AI110" s="47">
        <v>110</v>
      </c>
      <c r="AJ110" s="48" t="str">
        <f>IF(AND(S110&gt;=2,T110&gt;=0),IF(AND(ISNUMBER(BD110),VALUE(BD110)&gt;=3),IF(LEN(AQ110)&gt;0,"***","**"),"*"),"")</f>
        <v/>
      </c>
      <c r="AK110" s="42" t="str">
        <f>IF(AND(S110&gt;=3,AND(OR(AND(I110&lt;=7,I110-K110&gt;=3),AND(K110&lt;=7,K110-M110&gt;=3)),N110&lt;=4)),6,IF(S110&gt;=3,"3T",IF(AND(OR(AND(I110&lt;=7,I110-K110&gt;=3),AND(K110&lt;=7,K110-M110&gt;=3)),N110&lt;=4),"3P","")))</f>
        <v>3P</v>
      </c>
      <c r="AL110" s="46" t="str">
        <f>IF(OR(K110-M110&gt;=5,T110&gt;4.9,AND(K110-M110&gt;=1,T110&gt;5)),IF(P110&lt;-3,"***",IF(P110&lt;0,"**","*")),"")</f>
        <v/>
      </c>
      <c r="AM110" s="40">
        <v>110</v>
      </c>
      <c r="AN110" s="81" t="str">
        <f>CONCATENATE(IF(AND(OR(M110=1,M110=2,M110=3,M110=4),Q110&gt;=97.5),"G",IF(OR(AND(N110&lt;=3,M110&lt;8,T110&gt;-1.6,Q110&gt;=95,Q110&lt;300),AND(OR(M110=1,M110=2,M110=3),Q110&lt;97.5)),"GR","")),"*")</f>
        <v>G*</v>
      </c>
      <c r="AO110" s="29">
        <v>0</v>
      </c>
      <c r="AP110" s="28"/>
      <c r="AQ110" s="28"/>
      <c r="AR110" s="28"/>
      <c r="AS110" s="28"/>
      <c r="AT110" s="50" t="str">
        <f>IF(LEN(AN110)&gt;0,IF(AL110="**","$",IF(AL110="***",IF(LEN(AQ110)&gt;0,"$$$","$$"), "")), "")</f>
        <v/>
      </c>
      <c r="AU110" s="48" t="str">
        <f>CONCATENATE(IF(LEN(AN110)&gt;0,IF(AND(AD110="**",AB110="*"),IF(LEN(AQ110)&gt;0,"$$$","$$"),IF(AJ110="***","$$$",IF(AND(AJ110="**",AB110="*"),"$$",IF(AND(OR(AD110="**",AD110="***"),LEN(AQ110)&gt;0),"$$","")))),IF(AND(OR(AD110="**",AD110="***"),LEN(AQ110)&gt;0),"$$","")),IF(AND(T110&lt;2,AQ110="#"),"#",""))</f>
        <v/>
      </c>
      <c r="AV110" s="48" t="str">
        <f>IF(LEN(AN110)&gt;0,IF(AG110="**","$$",IF(AG110="***","$$$",IF(AD110="***",IF(OR(AB110="***",LEN(AQ110)&gt;0),"$$$",""),""))),"")</f>
        <v/>
      </c>
      <c r="AW110" s="26" t="s">
        <v>78</v>
      </c>
      <c r="AX110" s="64">
        <v>87</v>
      </c>
      <c r="AY110" s="52">
        <v>1157</v>
      </c>
      <c r="AZ110" s="24" t="s">
        <v>59</v>
      </c>
      <c r="BA110" s="29">
        <v>77</v>
      </c>
      <c r="BB110" s="53">
        <v>77</v>
      </c>
      <c r="BC110" s="54" t="s">
        <v>732</v>
      </c>
      <c r="BD110" s="29">
        <v>1</v>
      </c>
      <c r="BE110" s="100">
        <v>23.880597014925399</v>
      </c>
      <c r="BF110" s="101">
        <v>55.223880597014897</v>
      </c>
      <c r="BG110" s="102">
        <v>67</v>
      </c>
      <c r="BH110" s="102">
        <v>67</v>
      </c>
      <c r="BI110" s="190" t="s">
        <v>1768</v>
      </c>
      <c r="BJ110" s="68" t="s">
        <v>1677</v>
      </c>
      <c r="BK110" s="68" t="s">
        <v>1662</v>
      </c>
      <c r="BL110" s="68" t="s">
        <v>1678</v>
      </c>
      <c r="BM110" s="68" t="s">
        <v>1664</v>
      </c>
      <c r="BN110" s="68"/>
      <c r="BO110" s="17"/>
      <c r="BP110" s="29">
        <v>126</v>
      </c>
      <c r="BQ110" s="29">
        <v>0</v>
      </c>
      <c r="BR110" s="56">
        <v>98.35</v>
      </c>
      <c r="BS110" s="57" t="s">
        <v>209</v>
      </c>
      <c r="BT110" s="26"/>
      <c r="BU110" s="26"/>
      <c r="BV110" s="26"/>
      <c r="BW110" s="26"/>
      <c r="BX110" s="17"/>
      <c r="BY110" s="17"/>
      <c r="BZ110" s="49" t="str">
        <f>IF(AND(S110&gt;=3,AND(OR(AND(I110&lt;=7,I110-K110&gt;=3),AND(K110&lt;=7,K110-M110&gt;=3)),N110&lt;=4)),6,IF(S110&gt;=3,"3T",IF(AND(OR(AND(I110&lt;=7,I110-K110&gt;=3),AND(K110&lt;=7,K110-M110&gt;=3)),N110&lt;=4),"3P","")))</f>
        <v>3P</v>
      </c>
    </row>
    <row r="111" spans="1:78" ht="15.95" customHeight="1" x14ac:dyDescent="0.25">
      <c r="A111" s="162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  <c r="Z111" s="155"/>
      <c r="AA111" s="155"/>
      <c r="AB111" s="155"/>
      <c r="AC111" s="155"/>
      <c r="AD111" s="155"/>
      <c r="AE111" s="155"/>
      <c r="AF111" s="155"/>
      <c r="AG111" s="155"/>
      <c r="AH111" s="155"/>
      <c r="AI111" s="155"/>
      <c r="AJ111" s="155"/>
      <c r="AK111" s="155"/>
      <c r="AL111" s="155"/>
      <c r="AM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  <c r="BR111" s="155"/>
      <c r="BS111" s="155"/>
      <c r="BT111" s="155"/>
      <c r="BU111" s="155"/>
      <c r="BV111" s="155"/>
      <c r="BW111" s="155"/>
      <c r="BX111" s="155"/>
      <c r="BY111" s="17"/>
      <c r="BZ111" s="49"/>
    </row>
    <row r="112" spans="1:78" ht="18.75" customHeight="1" x14ac:dyDescent="0.25">
      <c r="A112" s="17"/>
      <c r="B112" s="164" t="s">
        <v>58</v>
      </c>
      <c r="C112" s="164"/>
      <c r="D112" s="17"/>
      <c r="E112" s="17"/>
      <c r="F112" s="17"/>
      <c r="G112" s="17"/>
      <c r="H112" s="17"/>
      <c r="I112" s="89" t="s">
        <v>150</v>
      </c>
      <c r="J112" s="89" t="s">
        <v>151</v>
      </c>
      <c r="K112" s="17"/>
      <c r="L112" s="17"/>
      <c r="M112" s="17"/>
      <c r="N112" s="17"/>
      <c r="O112" s="17"/>
      <c r="P112" s="17"/>
      <c r="Q112" s="165" t="s">
        <v>199</v>
      </c>
      <c r="R112" s="165"/>
      <c r="S112" s="17"/>
      <c r="T112" s="121" t="s">
        <v>563</v>
      </c>
      <c r="U112" s="17"/>
      <c r="V112" s="17"/>
      <c r="W112" s="17"/>
      <c r="X112" s="91">
        <v>112</v>
      </c>
      <c r="Y112" s="113" t="s">
        <v>478</v>
      </c>
      <c r="Z112" s="93">
        <v>35</v>
      </c>
      <c r="AA112" s="104">
        <v>4</v>
      </c>
      <c r="AB112" s="17"/>
      <c r="AC112" s="17"/>
      <c r="AD112" s="17"/>
      <c r="AE112" s="17"/>
      <c r="AF112" s="17"/>
      <c r="AG112" s="17"/>
      <c r="AH112" s="17"/>
      <c r="AI112" s="91">
        <v>112</v>
      </c>
      <c r="AJ112" s="17"/>
      <c r="AK112" s="17"/>
      <c r="AL112" s="17"/>
      <c r="AM112" s="91">
        <v>112</v>
      </c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66">
        <v>13</v>
      </c>
      <c r="AY112" s="95">
        <v>1150</v>
      </c>
      <c r="AZ112" s="17"/>
      <c r="BA112" s="17"/>
      <c r="BB112" s="17"/>
      <c r="BC112" s="17"/>
      <c r="BD112" s="17"/>
      <c r="BE112" s="17"/>
      <c r="BF112" s="17"/>
      <c r="BG112" s="17"/>
      <c r="BH112" s="17"/>
      <c r="BI112" s="187"/>
      <c r="BJ112" s="17"/>
      <c r="BK112" s="17"/>
      <c r="BL112" s="17"/>
      <c r="BM112" s="17"/>
      <c r="BN112" s="17"/>
      <c r="BO112" s="17"/>
      <c r="BP112" s="113" t="s">
        <v>478</v>
      </c>
      <c r="BQ112" s="17"/>
      <c r="BR112" s="17"/>
      <c r="BS112" s="17"/>
      <c r="BT112" s="17"/>
      <c r="BU112" s="17"/>
      <c r="BV112" s="17"/>
      <c r="BW112" s="17"/>
      <c r="BX112" s="29">
        <v>0</v>
      </c>
      <c r="BY112" s="26" t="s">
        <v>149</v>
      </c>
      <c r="BZ112" s="17"/>
    </row>
    <row r="113" spans="1:78" x14ac:dyDescent="0.25">
      <c r="A113" s="17"/>
      <c r="B113" s="164"/>
      <c r="C113" s="164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68" t="s">
        <v>1769</v>
      </c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  <c r="AC113" s="168"/>
      <c r="AD113" s="168"/>
      <c r="AE113" s="168"/>
      <c r="AF113" s="168"/>
      <c r="AG113" s="168"/>
      <c r="AH113" s="168"/>
      <c r="AI113" s="168"/>
      <c r="AJ113" s="168"/>
      <c r="AK113" s="168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67"/>
      <c r="AY113" s="105" t="s">
        <v>202</v>
      </c>
      <c r="AZ113" s="17"/>
      <c r="BA113" s="17"/>
      <c r="BB113" s="17"/>
      <c r="BC113" s="17"/>
      <c r="BD113" s="17"/>
      <c r="BE113" s="17"/>
      <c r="BF113" s="17"/>
      <c r="BG113" s="17"/>
      <c r="BH113" s="17"/>
      <c r="BI113" s="18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</row>
    <row r="114" spans="1:78" ht="30" customHeight="1" x14ac:dyDescent="0.25">
      <c r="A114" s="152" t="s">
        <v>1770</v>
      </c>
      <c r="B114" s="153"/>
      <c r="C114" s="153"/>
      <c r="D114" s="153"/>
      <c r="E114" s="153"/>
      <c r="F114" s="153"/>
      <c r="G114" s="153"/>
      <c r="H114" s="153"/>
      <c r="I114" s="153"/>
      <c r="J114" s="153"/>
      <c r="K114" s="153"/>
      <c r="L114" s="153"/>
      <c r="M114" s="153"/>
      <c r="N114" s="153"/>
      <c r="O114" s="153"/>
      <c r="P114" s="153"/>
      <c r="Q114" s="153"/>
      <c r="R114" s="153"/>
      <c r="S114" s="153"/>
      <c r="T114" s="153"/>
      <c r="U114" s="153"/>
      <c r="V114" s="153"/>
      <c r="W114" s="153"/>
      <c r="X114" s="153"/>
      <c r="Y114" s="153"/>
      <c r="Z114" s="153"/>
      <c r="AA114" s="153"/>
      <c r="AB114" s="153"/>
      <c r="AC114" s="153"/>
      <c r="AD114" s="153"/>
      <c r="AE114" s="153"/>
      <c r="AF114" s="153"/>
      <c r="AG114" s="153"/>
      <c r="AH114" s="153"/>
      <c r="AI114" s="153"/>
      <c r="AJ114" s="153"/>
      <c r="AK114" s="153"/>
      <c r="AL114" s="153"/>
      <c r="AM114" s="153"/>
      <c r="AN114" s="153"/>
      <c r="AO114" s="153"/>
      <c r="AP114" s="153"/>
      <c r="AQ114" s="153"/>
      <c r="AR114" s="153"/>
      <c r="AS114" s="153"/>
      <c r="AT114" s="153"/>
      <c r="AU114" s="153"/>
      <c r="AV114" s="153"/>
      <c r="AW114" s="153"/>
      <c r="AX114" s="153"/>
      <c r="AY114" s="153"/>
      <c r="AZ114" s="153"/>
      <c r="BA114" s="153"/>
      <c r="BB114" s="153"/>
      <c r="BC114" s="153"/>
      <c r="BD114" s="153"/>
      <c r="BE114" s="153"/>
      <c r="BF114" s="153"/>
      <c r="BG114" s="153"/>
      <c r="BH114" s="153"/>
      <c r="BI114" s="153"/>
      <c r="BJ114" s="153"/>
      <c r="BK114" s="153"/>
      <c r="BL114" s="153"/>
      <c r="BM114" s="153"/>
      <c r="BN114" s="153"/>
      <c r="BO114" s="153"/>
      <c r="BP114" s="153"/>
      <c r="BQ114" s="153"/>
      <c r="BR114" s="153"/>
      <c r="BS114" s="153"/>
      <c r="BT114" s="153"/>
      <c r="BU114" s="153"/>
      <c r="BV114" s="153"/>
      <c r="BW114" s="153"/>
      <c r="BX114" s="153"/>
      <c r="BY114" s="17"/>
      <c r="BZ114" s="17"/>
    </row>
    <row r="115" spans="1:78" x14ac:dyDescent="0.25">
      <c r="A115" s="18" t="s">
        <v>1</v>
      </c>
      <c r="B115" s="18" t="s">
        <v>2</v>
      </c>
      <c r="C115" s="18" t="s">
        <v>3</v>
      </c>
      <c r="D115" s="19"/>
      <c r="E115" s="19"/>
      <c r="F115" s="18" t="s">
        <v>4</v>
      </c>
      <c r="G115" s="20" t="s">
        <v>5</v>
      </c>
      <c r="H115" s="21" t="s">
        <v>6</v>
      </c>
      <c r="I115" s="154" t="s">
        <v>7</v>
      </c>
      <c r="J115" s="155"/>
      <c r="K115" s="155"/>
      <c r="L115" s="155"/>
      <c r="M115" s="155"/>
      <c r="N115" s="155"/>
      <c r="O115" s="21" t="s">
        <v>8</v>
      </c>
      <c r="P115" s="21" t="s">
        <v>9</v>
      </c>
      <c r="Q115" s="22" t="s">
        <v>10</v>
      </c>
      <c r="R115" s="22" t="s">
        <v>11</v>
      </c>
      <c r="S115" s="21" t="s">
        <v>12</v>
      </c>
      <c r="T115" s="21" t="s">
        <v>13</v>
      </c>
      <c r="U115" s="21" t="s">
        <v>14</v>
      </c>
      <c r="V115" s="21" t="s">
        <v>15</v>
      </c>
      <c r="W115" s="23" t="s">
        <v>16</v>
      </c>
      <c r="X115" s="21" t="s">
        <v>17</v>
      </c>
      <c r="Y115" s="21" t="s">
        <v>18</v>
      </c>
      <c r="Z115" s="21" t="s">
        <v>19</v>
      </c>
      <c r="AA115" s="21" t="s">
        <v>20</v>
      </c>
      <c r="AB115" s="21" t="s">
        <v>21</v>
      </c>
      <c r="AC115" s="21" t="s">
        <v>22</v>
      </c>
      <c r="AD115" s="21" t="s">
        <v>23</v>
      </c>
      <c r="AE115" s="21" t="s">
        <v>24</v>
      </c>
      <c r="AF115" s="21" t="s">
        <v>25</v>
      </c>
      <c r="AG115" s="21" t="s">
        <v>26</v>
      </c>
      <c r="AH115" s="21" t="s">
        <v>5</v>
      </c>
      <c r="AI115" s="21" t="s">
        <v>17</v>
      </c>
      <c r="AJ115" s="21" t="s">
        <v>27</v>
      </c>
      <c r="AK115" s="21" t="s">
        <v>28</v>
      </c>
      <c r="AL115" s="21" t="s">
        <v>29</v>
      </c>
      <c r="AM115" s="21" t="s">
        <v>17</v>
      </c>
      <c r="AN115" s="21" t="s">
        <v>30</v>
      </c>
      <c r="AO115" s="21" t="s">
        <v>31</v>
      </c>
      <c r="AP115" s="21" t="s">
        <v>32</v>
      </c>
      <c r="AQ115" s="21" t="s">
        <v>33</v>
      </c>
      <c r="AR115" s="21" t="s">
        <v>34</v>
      </c>
      <c r="AS115" s="21" t="s">
        <v>35</v>
      </c>
      <c r="AT115" s="21" t="s">
        <v>36</v>
      </c>
      <c r="AU115" s="21" t="s">
        <v>37</v>
      </c>
      <c r="AV115" s="21" t="s">
        <v>38</v>
      </c>
      <c r="AW115" s="21" t="s">
        <v>6</v>
      </c>
      <c r="AX115" s="21" t="s">
        <v>39</v>
      </c>
      <c r="AY115" s="21" t="s">
        <v>40</v>
      </c>
      <c r="AZ115" s="24" t="s">
        <v>41</v>
      </c>
      <c r="BA115" s="21" t="s">
        <v>42</v>
      </c>
      <c r="BB115" s="21" t="s">
        <v>43</v>
      </c>
      <c r="BC115" s="21" t="s">
        <v>44</v>
      </c>
      <c r="BD115" s="21" t="s">
        <v>45</v>
      </c>
      <c r="BE115" s="21" t="s">
        <v>46</v>
      </c>
      <c r="BF115" s="21" t="s">
        <v>47</v>
      </c>
      <c r="BG115" s="21" t="s">
        <v>48</v>
      </c>
      <c r="BH115" s="21" t="s">
        <v>49</v>
      </c>
      <c r="BI115" s="186"/>
      <c r="BJ115" s="25"/>
      <c r="BK115" s="25"/>
      <c r="BL115" s="25"/>
      <c r="BM115" s="25"/>
      <c r="BN115" s="25"/>
      <c r="BO115" s="25"/>
      <c r="BP115" s="21" t="s">
        <v>18</v>
      </c>
      <c r="BQ115" s="21" t="s">
        <v>31</v>
      </c>
      <c r="BR115" s="21" t="s">
        <v>50</v>
      </c>
      <c r="BS115" s="21" t="s">
        <v>51</v>
      </c>
      <c r="BT115" s="25"/>
      <c r="BU115" s="25"/>
      <c r="BV115" s="21" t="s">
        <v>24</v>
      </c>
      <c r="BW115" s="21" t="s">
        <v>16</v>
      </c>
      <c r="BX115" s="21" t="s">
        <v>52</v>
      </c>
      <c r="BY115" s="21" t="s">
        <v>53</v>
      </c>
      <c r="BZ115" s="21" t="s">
        <v>28</v>
      </c>
    </row>
    <row r="116" spans="1:78" ht="46.5" x14ac:dyDescent="0.25">
      <c r="A116" s="26" t="s">
        <v>1771</v>
      </c>
      <c r="B116" s="26" t="s">
        <v>931</v>
      </c>
      <c r="C116" s="27" t="s">
        <v>77</v>
      </c>
      <c r="D116" s="28"/>
      <c r="E116" s="28" t="s">
        <v>166</v>
      </c>
      <c r="F116" s="58">
        <v>1400</v>
      </c>
      <c r="G116" s="30">
        <v>4</v>
      </c>
      <c r="H116" s="31" t="s">
        <v>6</v>
      </c>
      <c r="I116" s="32">
        <v>5</v>
      </c>
      <c r="J116" s="33">
        <v>4</v>
      </c>
      <c r="K116" s="32">
        <v>5</v>
      </c>
      <c r="L116" s="33">
        <v>3</v>
      </c>
      <c r="M116" s="32">
        <v>1</v>
      </c>
      <c r="N116" s="33">
        <v>0</v>
      </c>
      <c r="O116" s="29">
        <v>0.79999999999998295</v>
      </c>
      <c r="P116" s="29">
        <v>0.37142857142854802</v>
      </c>
      <c r="Q116" s="36">
        <v>104.739019599797</v>
      </c>
      <c r="R116" s="36">
        <v>2.36950979989849</v>
      </c>
      <c r="S116" s="37">
        <v>2</v>
      </c>
      <c r="T116" s="38">
        <v>3</v>
      </c>
      <c r="U116" s="29">
        <v>-0.250000000000004</v>
      </c>
      <c r="V116" s="29">
        <v>2.15</v>
      </c>
      <c r="W116" s="39"/>
      <c r="X116" s="40">
        <v>55</v>
      </c>
      <c r="Y116" s="72">
        <v>131</v>
      </c>
      <c r="Z116" s="17"/>
      <c r="AA116" s="26" t="s">
        <v>137</v>
      </c>
      <c r="AB116" s="41" t="s">
        <v>65</v>
      </c>
      <c r="AC116" s="42" t="str">
        <f>"" &amp; IF(AND(S116&lt;=-1.5,NOT(ISBLANK(AQ116))),"Z","")</f>
        <v/>
      </c>
      <c r="AD116" s="43" t="str">
        <f>IF(AND(ISNUMBER(BD116),VALUE(BD116)&gt;=3,VALUE(T116)&gt;=-0.5),IF(AND(VALUE(Q116)&gt;=94,VALUE(Q116)&lt;444), IF(VALUE(P116)&gt;=2,"***","**"),"*"),"")</f>
        <v/>
      </c>
      <c r="AE116" s="48" t="str">
        <f>IF(AND(BD116&gt;2,OR(ISNUMBER(SEARCH("P",AA116)),ISNUMBER(SEARCH("EP",AA116)),ISNUMBER(SEARCH("E",AA116)))),"WP@",IF(BD116&gt;2,"W@",IF(OR(ISNUMBER(SEARCH("P",AA116)),ISNUMBER(SEARCH("EP",AA116)),ISNUMBER(SEARCH("E",AA116))),"P@","@")))</f>
        <v>P@</v>
      </c>
      <c r="AF116" s="45" t="s">
        <v>681</v>
      </c>
      <c r="AG116" s="46" t="str">
        <f>IF(OR(F116&lt;1401,F116&gt;=1600),IF(AND(OR(AB116="*",AB116="***",AB116="E*",AB116="E***"),P116&gt;=2,T116&gt;-2.1),IF(AND(ISNUMBER(BD116),VALUE(BD116)&gt;2),"**","*"),""),"")</f>
        <v/>
      </c>
      <c r="AH116" s="30">
        <v>4</v>
      </c>
      <c r="AI116" s="47">
        <v>55</v>
      </c>
      <c r="AJ116" s="48" t="str">
        <f>IF(AND(S116&gt;=2,T116&gt;=0),IF(AND(ISNUMBER(BD116),VALUE(BD116)&gt;=3),IF(LEN(AQ116)&gt;0,"***","**"),"*"),"")</f>
        <v>*</v>
      </c>
      <c r="AK116" s="42" t="str">
        <f>IF(AND(S116&gt;=3,AND(OR(AND(I116&lt;=7,I116-K116&gt;=3),AND(K116&lt;=7,K116-M116&gt;=3)),N116&lt;=4)),6,IF(S116&gt;=3,"3T",IF(AND(OR(AND(I116&lt;=7,I116-K116&gt;=3),AND(K116&lt;=7,K116-M116&gt;=3)),N116&lt;=4),"3P","")))</f>
        <v>3P</v>
      </c>
      <c r="AL116" s="46" t="str">
        <f>IF(OR(K116-M116&gt;=5,T116&gt;4.9,AND(K116-M116&gt;=1,T116&gt;5)),IF(P116&lt;-3,"***",IF(P116&lt;0,"**","*")),"")</f>
        <v/>
      </c>
      <c r="AM116" s="40">
        <v>55</v>
      </c>
      <c r="AN116" s="108" t="str">
        <f>CONCATENATE(IF(AND(OR(M116=1,M116=2,M116=3,M116=4),Q116&gt;=97.5),"G",IF(OR(AND(N116&lt;=3,M116&lt;8,T116&gt;-1.6,Q116&gt;=95,Q116&lt;300),AND(OR(M116=1,M116=2,M116=3),Q116&lt;97.5)),"GR","")),"*")</f>
        <v>G*</v>
      </c>
      <c r="AO116" s="29">
        <v>0</v>
      </c>
      <c r="AP116" s="28" t="s">
        <v>1772</v>
      </c>
      <c r="AQ116" s="28" t="s">
        <v>33</v>
      </c>
      <c r="AR116" s="28"/>
      <c r="AS116" s="28"/>
      <c r="AT116" s="50" t="str">
        <f>IF(LEN(AN116)&gt;0,IF(AL116="**","$",IF(AL116="***",IF(LEN(AQ116)&gt;0,"$$$","$$"), "")), "")</f>
        <v/>
      </c>
      <c r="AU116" s="48" t="str">
        <f>CONCATENATE(IF(LEN(AN116)&gt;0,IF(AND(AD116="**",AB116="*"),IF(LEN(AQ116)&gt;0,"$$$","$$"),IF(AJ116="***","$$$",IF(AND(AJ116="**",AB116="*"),"$$",IF(AND(OR(AD116="**",AD116="***"),LEN(AQ116)&gt;0),"$$","")))),IF(AND(OR(AD116="**",AD116="***"),LEN(AQ116)&gt;0),"$$","")),IF(AND(T116&lt;2,AQ116="#"),"#",""))</f>
        <v/>
      </c>
      <c r="AV116" s="48" t="str">
        <f>IF(LEN(AN116)&gt;0,IF(AG116="**","$$",IF(AG116="***","$$$",IF(AD116="***",IF(OR(AB116="***",LEN(AQ116)&gt;0),"$$$",""),""))),"")</f>
        <v/>
      </c>
      <c r="AW116" s="26" t="s">
        <v>6</v>
      </c>
      <c r="AX116" s="51">
        <v>2</v>
      </c>
      <c r="AY116" s="52">
        <v>1197</v>
      </c>
      <c r="AZ116" s="24" t="s">
        <v>1773</v>
      </c>
      <c r="BA116" s="29">
        <v>97.739019599797004</v>
      </c>
      <c r="BB116" s="66">
        <v>101.14701959979701</v>
      </c>
      <c r="BC116" s="54" t="s">
        <v>1774</v>
      </c>
      <c r="BD116" s="29">
        <v>2</v>
      </c>
      <c r="BE116" s="55"/>
      <c r="BF116" s="55"/>
      <c r="BG116" s="55"/>
      <c r="BH116" s="55"/>
      <c r="BI116" s="187"/>
      <c r="BJ116" s="17"/>
      <c r="BK116" s="17"/>
      <c r="BL116" s="17"/>
      <c r="BM116" s="17"/>
      <c r="BN116" s="17"/>
      <c r="BO116" s="17"/>
      <c r="BP116" s="29">
        <v>131</v>
      </c>
      <c r="BQ116" s="29">
        <v>0</v>
      </c>
      <c r="BR116" s="56">
        <v>97.95</v>
      </c>
      <c r="BS116" s="57" t="s">
        <v>126</v>
      </c>
      <c r="BT116" s="26"/>
      <c r="BU116" s="26" t="s">
        <v>166</v>
      </c>
      <c r="BV116" s="49" t="str">
        <f>IF(AND(BD116&gt;2,OR(ISNUMBER(SEARCH("P",AA116)),ISNUMBER(SEARCH("EP",AA116)),ISNUMBER(SEARCH("E",AA116)))),"WP@",IF(BD116&gt;2,"W@",IF(OR(ISNUMBER(SEARCH("P",AA116)),ISNUMBER(SEARCH("EP",AA116)),ISNUMBER(SEARCH("E",AA116))),"P@","@")))</f>
        <v>P@</v>
      </c>
      <c r="BW116" s="26"/>
      <c r="BX116" s="17"/>
      <c r="BY116" s="17"/>
      <c r="BZ116" s="49" t="str">
        <f>IF(AND(S116&gt;=3,AND(OR(AND(I116&lt;=7,I116-K116&gt;=3),AND(K116&lt;=7,K116-M116&gt;=3)),N116&lt;=4)),6,IF(S116&gt;=3,"3T",IF(AND(OR(AND(I116&lt;=7,I116-K116&gt;=3),AND(K116&lt;=7,K116-M116&gt;=3)),N116&lt;=4),"3P","")))</f>
        <v>3P</v>
      </c>
    </row>
    <row r="117" spans="1:78" ht="30" customHeight="1" x14ac:dyDescent="0.25">
      <c r="A117" s="156" t="s">
        <v>152</v>
      </c>
      <c r="B117" s="155"/>
      <c r="C117" s="155"/>
      <c r="D117" s="155"/>
      <c r="E117" s="155"/>
      <c r="F117" s="155"/>
      <c r="G117" s="155"/>
      <c r="H117" s="155"/>
      <c r="I117" s="155"/>
      <c r="J117" s="155"/>
      <c r="K117" s="155"/>
      <c r="L117" s="155"/>
      <c r="M117" s="155"/>
      <c r="N117" s="155"/>
      <c r="O117" s="155"/>
      <c r="P117" s="155"/>
      <c r="Q117" s="155"/>
      <c r="R117" s="155"/>
      <c r="S117" s="155"/>
      <c r="T117" s="155"/>
      <c r="U117" s="155"/>
      <c r="V117" s="155"/>
      <c r="W117" s="155"/>
      <c r="X117" s="155"/>
      <c r="Y117" s="155"/>
      <c r="Z117" s="155"/>
      <c r="AA117" s="155"/>
      <c r="AB117" s="155"/>
      <c r="AC117" s="155"/>
      <c r="AD117" s="155"/>
      <c r="AE117" s="155"/>
      <c r="AF117" s="155"/>
      <c r="AG117" s="155"/>
      <c r="AH117" s="155"/>
      <c r="AI117" s="155"/>
      <c r="AJ117" s="155"/>
      <c r="AK117" s="155"/>
      <c r="AL117" s="155"/>
      <c r="AM117" s="155"/>
      <c r="AN117" s="155"/>
      <c r="AO117" s="155"/>
      <c r="AP117" s="155"/>
      <c r="AQ117" s="155"/>
      <c r="AR117" s="155"/>
      <c r="AS117" s="155"/>
      <c r="AT117" s="155"/>
      <c r="AU117" s="155"/>
      <c r="AV117" s="155"/>
      <c r="AW117" s="155"/>
      <c r="AX117" s="155"/>
      <c r="AY117" s="155"/>
      <c r="AZ117" s="155"/>
      <c r="BA117" s="155"/>
      <c r="BB117" s="155"/>
      <c r="BC117" s="155"/>
      <c r="BD117" s="155"/>
      <c r="BE117" s="155"/>
      <c r="BF117" s="155"/>
      <c r="BG117" s="155"/>
      <c r="BH117" s="155"/>
      <c r="BI117" s="155"/>
      <c r="BJ117" s="155"/>
      <c r="BK117" s="155"/>
      <c r="BL117" s="155"/>
      <c r="BM117" s="155"/>
      <c r="BN117" s="155"/>
      <c r="BO117" s="155"/>
      <c r="BP117" s="155"/>
      <c r="BQ117" s="155"/>
      <c r="BR117" s="155"/>
      <c r="BS117" s="155"/>
      <c r="BT117" s="155"/>
      <c r="BU117" s="155"/>
      <c r="BV117" s="155"/>
      <c r="BW117" s="155"/>
      <c r="BX117" s="155"/>
      <c r="BY117" s="17"/>
      <c r="BZ117" s="49"/>
    </row>
    <row r="118" spans="1:78" ht="46.5" x14ac:dyDescent="0.25">
      <c r="A118" s="26" t="s">
        <v>1771</v>
      </c>
      <c r="B118" s="26" t="s">
        <v>62</v>
      </c>
      <c r="C118" s="27" t="s">
        <v>378</v>
      </c>
      <c r="D118" s="28"/>
      <c r="E118" s="28"/>
      <c r="F118" s="58">
        <v>1400</v>
      </c>
      <c r="G118" s="80">
        <v>3</v>
      </c>
      <c r="H118" s="31" t="s">
        <v>78</v>
      </c>
      <c r="I118" s="32">
        <v>4</v>
      </c>
      <c r="J118" s="33">
        <v>2</v>
      </c>
      <c r="K118" s="32">
        <v>4</v>
      </c>
      <c r="L118" s="33">
        <v>2</v>
      </c>
      <c r="M118" s="32">
        <v>1</v>
      </c>
      <c r="N118" s="33">
        <v>0</v>
      </c>
      <c r="O118" s="29">
        <v>-4.9999999999990101E-2</v>
      </c>
      <c r="P118" s="29">
        <v>-1.1857142857142999</v>
      </c>
      <c r="Q118" s="35">
        <v>96.858526591982496</v>
      </c>
      <c r="R118" s="35">
        <v>-1.5707367040087701</v>
      </c>
      <c r="S118" s="37">
        <v>0</v>
      </c>
      <c r="T118" s="38">
        <v>1.5</v>
      </c>
      <c r="U118" s="29">
        <v>1.9</v>
      </c>
      <c r="V118" s="29">
        <v>3.1000000000000099</v>
      </c>
      <c r="W118" s="39"/>
      <c r="X118" s="40">
        <v>63</v>
      </c>
      <c r="Y118" s="72">
        <v>123</v>
      </c>
      <c r="Z118" s="29">
        <v>14</v>
      </c>
      <c r="AA118" s="26" t="s">
        <v>100</v>
      </c>
      <c r="AB118" s="41" t="s">
        <v>101</v>
      </c>
      <c r="AC118" s="42" t="str">
        <f>"" &amp; IF(AND(S118&lt;=-1.5,NOT(ISBLANK(AQ118))),"Z","")</f>
        <v/>
      </c>
      <c r="AD118" s="43" t="str">
        <f>IF(AND(ISNUMBER(BD118),VALUE(BD118)&gt;=3,VALUE(T118)&gt;=-0.5),IF(AND(VALUE(Q118)&gt;=94,VALUE(Q118)&lt;444), IF(VALUE(P118)&gt;=2,"***","**"),"*"),"")</f>
        <v/>
      </c>
      <c r="AE118" s="44"/>
      <c r="AF118" s="45" t="s">
        <v>102</v>
      </c>
      <c r="AG118" s="46" t="str">
        <f>IF(OR(F118&lt;1401,F118&gt;=1600),IF(AND(OR(AB118="*",AB118="***",AB118="E*",AB118="E***"),P118&gt;=2,T118&gt;-2.1),IF(AND(ISNUMBER(BD118),VALUE(BD118)&gt;2),"**","*"),""),"")</f>
        <v/>
      </c>
      <c r="AH118" s="30">
        <v>3</v>
      </c>
      <c r="AI118" s="47">
        <v>63</v>
      </c>
      <c r="AJ118" s="48" t="str">
        <f>IF(AND(S118&gt;=2,T118&gt;=0),IF(AND(ISNUMBER(BD118),VALUE(BD118)&gt;=3),IF(LEN(AQ118)&gt;0,"***","**"),"*"),"")</f>
        <v/>
      </c>
      <c r="AK118" s="42" t="str">
        <f>IF(AND(S118&gt;=3,AND(OR(AND(I118&lt;=7,I118-K118&gt;=3),AND(K118&lt;=7,K118-M118&gt;=3)),N118&lt;=4)),6,IF(S118&gt;=3,"3T",IF(AND(OR(AND(I118&lt;=7,I118-K118&gt;=3),AND(K118&lt;=7,K118-M118&gt;=3)),N118&lt;=4),"3P","")))</f>
        <v>3P</v>
      </c>
      <c r="AL118" s="46" t="str">
        <f>IF(OR(K118-M118&gt;=5,T118&gt;4.9,AND(K118-M118&gt;=1,T118&gt;5)),IF(P118&lt;-3,"***",IF(P118&lt;0,"**","*")),"")</f>
        <v/>
      </c>
      <c r="AM118" s="40">
        <v>63</v>
      </c>
      <c r="AN118" s="49" t="str">
        <f>IF(AND(OR(M118=1,M118=2,M118=3,M118=4),Q118&gt;=97.5),"G",IF(OR(AND(N118&lt;=3,M118&lt;8,T118&gt;-1.6,Q118&gt;=95,Q118&lt;300),AND(OR(M118=1,M118=2,M118=3),Q118&lt;97.5)),"GR",""))</f>
        <v>GR</v>
      </c>
      <c r="AO118" s="29">
        <v>0</v>
      </c>
      <c r="AP118" s="28"/>
      <c r="AQ118" s="28"/>
      <c r="AR118" s="28"/>
      <c r="AS118" s="28"/>
      <c r="AT118" s="50" t="str">
        <f>IF(LEN(AN118)&gt;0,IF(AL118="**","$",IF(AL118="***",IF(LEN(AQ118)&gt;0,"$$$","$$"), "")), "")</f>
        <v/>
      </c>
      <c r="AU118" s="48" t="str">
        <f>CONCATENATE(IF(LEN(AN118)&gt;0,IF(AND(AD118="**",AB118="*"),IF(LEN(AQ118)&gt;0,"$$$","$$"),IF(AJ118="***","$$$",IF(AND(AJ118="**",AB118="*"),"$$",IF(AND(OR(AD118="**",AD118="***"),LEN(AQ118)&gt;0),"$$","")))),IF(AND(OR(AD118="**",AD118="***"),LEN(AQ118)&gt;0),"$$","")),IF(AND(T118&lt;2,AQ118="#"),"#",""))</f>
        <v/>
      </c>
      <c r="AV118" s="48" t="str">
        <f>IF(LEN(AN118)&gt;0,IF(AG118="**","$$",IF(AG118="***","$$$",IF(AD118="***",IF(OR(AB118="***",LEN(AQ118)&gt;0),"$$$",""),""))),"")</f>
        <v/>
      </c>
      <c r="AW118" s="26" t="s">
        <v>78</v>
      </c>
      <c r="AX118" s="51">
        <v>2.5</v>
      </c>
      <c r="AY118" s="52">
        <v>1191</v>
      </c>
      <c r="AZ118" s="24" t="s">
        <v>1773</v>
      </c>
      <c r="BA118" s="29">
        <v>91.858526591982496</v>
      </c>
      <c r="BB118" s="66">
        <v>88.050526591982504</v>
      </c>
      <c r="BC118" s="54" t="s">
        <v>1775</v>
      </c>
      <c r="BD118" s="29">
        <v>1</v>
      </c>
      <c r="BE118" s="55"/>
      <c r="BF118" s="55"/>
      <c r="BG118" s="55"/>
      <c r="BH118" s="55"/>
      <c r="BI118" s="187"/>
      <c r="BJ118" s="17"/>
      <c r="BK118" s="17"/>
      <c r="BL118" s="17"/>
      <c r="BM118" s="17"/>
      <c r="BN118" s="17"/>
      <c r="BO118" s="17"/>
      <c r="BP118" s="29">
        <v>123</v>
      </c>
      <c r="BQ118" s="29">
        <v>0</v>
      </c>
      <c r="BR118" s="56">
        <v>98.6</v>
      </c>
      <c r="BS118" s="57" t="s">
        <v>126</v>
      </c>
      <c r="BT118" s="26"/>
      <c r="BU118" s="26"/>
      <c r="BV118" s="26"/>
      <c r="BW118" s="26"/>
      <c r="BX118" s="17"/>
      <c r="BY118" s="17"/>
      <c r="BZ118" s="49" t="str">
        <f>IF(AND(S118&gt;=3,AND(OR(AND(I118&lt;=7,I118-K118&gt;=3),AND(K118&lt;=7,K118-M118&gt;=3)),N118&lt;=4)),6,IF(S118&gt;=3,"3T",IF(AND(OR(AND(I118&lt;=7,I118-K118&gt;=3),AND(K118&lt;=7,K118-M118&gt;=3)),N118&lt;=4),"3P","")))</f>
        <v>3P</v>
      </c>
    </row>
    <row r="119" spans="1:78" ht="46.5" x14ac:dyDescent="0.25">
      <c r="A119" s="26" t="s">
        <v>1771</v>
      </c>
      <c r="B119" s="26" t="s">
        <v>1776</v>
      </c>
      <c r="C119" s="27" t="s">
        <v>136</v>
      </c>
      <c r="D119" s="28" t="s">
        <v>166</v>
      </c>
      <c r="E119" s="28"/>
      <c r="F119" s="58">
        <v>1400</v>
      </c>
      <c r="G119" s="80">
        <v>5</v>
      </c>
      <c r="H119" s="31" t="s">
        <v>6</v>
      </c>
      <c r="I119" s="32">
        <v>8</v>
      </c>
      <c r="J119" s="33">
        <v>4</v>
      </c>
      <c r="K119" s="32">
        <v>9</v>
      </c>
      <c r="L119" s="33">
        <v>3</v>
      </c>
      <c r="M119" s="32">
        <v>3</v>
      </c>
      <c r="N119" s="33">
        <v>2</v>
      </c>
      <c r="O119" s="29">
        <v>2.0500000000000198</v>
      </c>
      <c r="P119" s="60">
        <v>7.5000000000002801E-2</v>
      </c>
      <c r="Q119" s="35">
        <v>89.520373022560904</v>
      </c>
      <c r="R119" s="35">
        <v>-3.5898134887195701</v>
      </c>
      <c r="S119" s="37">
        <v>1</v>
      </c>
      <c r="T119" s="38">
        <v>1</v>
      </c>
      <c r="U119" s="29">
        <v>-1.7</v>
      </c>
      <c r="V119" s="60">
        <v>-0.94999999999998896</v>
      </c>
      <c r="W119" s="39"/>
      <c r="X119" s="40">
        <v>70</v>
      </c>
      <c r="Y119" s="72">
        <v>127</v>
      </c>
      <c r="Z119" s="29">
        <v>27</v>
      </c>
      <c r="AA119" s="26" t="s">
        <v>57</v>
      </c>
      <c r="AB119" s="41" t="s">
        <v>65</v>
      </c>
      <c r="AC119" s="42" t="str">
        <f>"" &amp; IF(AND(S119&lt;=-1.5,NOT(ISBLANK(AQ119))),"Z","")</f>
        <v/>
      </c>
      <c r="AD119" s="43" t="str">
        <f>IF(AND(ISNUMBER(BD119),VALUE(BD119)&gt;=3,VALUE(T119)&gt;=-0.5),IF(AND(VALUE(Q119)&gt;=94,VALUE(Q119)&lt;444), IF(VALUE(P119)&gt;=2,"***","**"),"*"),"")</f>
        <v/>
      </c>
      <c r="AE119" s="44"/>
      <c r="AF119" s="45" t="s">
        <v>295</v>
      </c>
      <c r="AG119" s="46" t="str">
        <f>IF(OR(F119&lt;1401,F119&gt;=1600),IF(AND(OR(AB119="*",AB119="***",AB119="E*",AB119="E***"),P119&gt;=2,T119&gt;-2.1),IF(AND(ISNUMBER(BD119),VALUE(BD119)&gt;2),"**","*"),""),"")</f>
        <v/>
      </c>
      <c r="AH119" s="30">
        <v>5</v>
      </c>
      <c r="AI119" s="47">
        <v>70</v>
      </c>
      <c r="AJ119" s="48" t="str">
        <f>IF(AND(S119&gt;=2,T119&gt;=0),IF(AND(ISNUMBER(BD119),VALUE(BD119)&gt;=3),IF(LEN(AQ119)&gt;0,"***","**"),"*"),"")</f>
        <v/>
      </c>
      <c r="AK119" s="42" t="str">
        <f>IF(AND(S119&gt;=3,AND(OR(AND(I119&lt;=7,I119-K119&gt;=3),AND(K119&lt;=7,K119-M119&gt;=3)),N119&lt;=4)),6,IF(S119&gt;=3,"3T",IF(AND(OR(AND(I119&lt;=7,I119-K119&gt;=3),AND(K119&lt;=7,K119-M119&gt;=3)),N119&lt;=4),"3P","")))</f>
        <v/>
      </c>
      <c r="AL119" s="46" t="str">
        <f>IF(OR(K119-M119&gt;=5,T119&gt;4.9,AND(K119-M119&gt;=1,T119&gt;5)),IF(P119&lt;-3,"***",IF(P119&lt;0,"**","*")),"")</f>
        <v>*</v>
      </c>
      <c r="AM119" s="40">
        <v>70</v>
      </c>
      <c r="AN119" s="49" t="str">
        <f>IF(AND(OR(M119=1,M119=2,M119=3,M119=4),Q119&gt;=97.5),"G",IF(OR(AND(N119&lt;=3,M119&lt;8,T119&gt;-1.6,Q119&gt;=95,Q119&lt;300),AND(OR(M119=1,M119=2,M119=3),Q119&lt;97.5)),"GR",""))</f>
        <v>GR</v>
      </c>
      <c r="AO119" s="29">
        <v>0</v>
      </c>
      <c r="AP119" s="28"/>
      <c r="AQ119" s="28"/>
      <c r="AR119" s="28"/>
      <c r="AS119" s="28" t="s">
        <v>66</v>
      </c>
      <c r="AT119" s="50" t="str">
        <f>IF(LEN(AN119)&gt;0,IF(AL119="**","$",IF(AL119="***",IF(LEN(AQ119)&gt;0,"$$$","$$"), "")), "")</f>
        <v/>
      </c>
      <c r="AU119" s="48" t="str">
        <f>CONCATENATE(IF(LEN(AN119)&gt;0,IF(AND(AD119="**",AB119="*"),IF(LEN(AQ119)&gt;0,"$$$","$$"),IF(AJ119="***","$$$",IF(AND(AJ119="**",AB119="*"),"$$",IF(AND(OR(AD119="**",AD119="***"),LEN(AQ119)&gt;0),"$$","")))),IF(AND(OR(AD119="**",AD119="***"),LEN(AQ119)&gt;0),"$$","")),IF(AND(T119&lt;2,AQ119="#"),"#",""))</f>
        <v/>
      </c>
      <c r="AV119" s="48" t="str">
        <f>IF(LEN(AN119)&gt;0,IF(AG119="**","$$",IF(AG119="***","$$$",IF(AD119="***",IF(OR(AB119="***",LEN(AQ119)&gt;0),"$$$",""),""))),"")</f>
        <v/>
      </c>
      <c r="AW119" s="26" t="s">
        <v>6</v>
      </c>
      <c r="AX119" s="51">
        <v>1.9</v>
      </c>
      <c r="AY119" s="52">
        <v>1182</v>
      </c>
      <c r="AZ119" s="24" t="s">
        <v>1773</v>
      </c>
      <c r="BA119" s="29">
        <v>83.820373022560901</v>
      </c>
      <c r="BB119" s="66">
        <v>82.491706355894195</v>
      </c>
      <c r="BC119" s="54" t="s">
        <v>1777</v>
      </c>
      <c r="BD119" s="29">
        <v>2</v>
      </c>
      <c r="BE119" s="55"/>
      <c r="BF119" s="55"/>
      <c r="BG119" s="55"/>
      <c r="BH119" s="55"/>
      <c r="BI119" s="187"/>
      <c r="BJ119" s="17"/>
      <c r="BK119" s="17"/>
      <c r="BL119" s="17"/>
      <c r="BM119" s="17"/>
      <c r="BN119" s="17"/>
      <c r="BO119" s="17"/>
      <c r="BP119" s="29">
        <v>127</v>
      </c>
      <c r="BQ119" s="29">
        <v>0</v>
      </c>
      <c r="BR119" s="56">
        <v>98.9</v>
      </c>
      <c r="BS119" s="57" t="s">
        <v>75</v>
      </c>
      <c r="BT119" s="26" t="s">
        <v>166</v>
      </c>
      <c r="BU119" s="26"/>
      <c r="BV119" s="26"/>
      <c r="BW119" s="26"/>
      <c r="BX119" s="17"/>
      <c r="BY119" s="17"/>
      <c r="BZ119" s="49" t="str">
        <f>IF(AND(S119&gt;=3,AND(OR(AND(I119&lt;=7,I119-K119&gt;=3),AND(K119&lt;=7,K119-M119&gt;=3)),N119&lt;=4)),6,IF(S119&gt;=3,"3T",IF(AND(OR(AND(I119&lt;=7,I119-K119&gt;=3),AND(K119&lt;=7,K119-M119&gt;=3)),N119&lt;=4),"3P","")))</f>
        <v/>
      </c>
    </row>
    <row r="120" spans="1:78" ht="15" customHeight="1" x14ac:dyDescent="0.25">
      <c r="A120" s="162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  <c r="BR120" s="155"/>
      <c r="BS120" s="155"/>
      <c r="BT120" s="155"/>
      <c r="BU120" s="155"/>
      <c r="BV120" s="155"/>
      <c r="BW120" s="155"/>
      <c r="BX120" s="155"/>
      <c r="BY120" s="17"/>
      <c r="BZ120" s="49"/>
    </row>
    <row r="121" spans="1:78" ht="46.5" x14ac:dyDescent="0.25">
      <c r="A121" s="26" t="s">
        <v>1771</v>
      </c>
      <c r="B121" s="26" t="s">
        <v>820</v>
      </c>
      <c r="C121" s="27" t="s">
        <v>136</v>
      </c>
      <c r="D121" s="28" t="s">
        <v>166</v>
      </c>
      <c r="E121" s="28" t="s">
        <v>19</v>
      </c>
      <c r="F121" s="58">
        <v>1400</v>
      </c>
      <c r="G121" s="80">
        <v>9</v>
      </c>
      <c r="H121" s="31" t="s">
        <v>6</v>
      </c>
      <c r="I121" s="59">
        <v>5</v>
      </c>
      <c r="J121" s="33">
        <v>3</v>
      </c>
      <c r="K121" s="59">
        <v>6</v>
      </c>
      <c r="L121" s="33">
        <v>2</v>
      </c>
      <c r="M121" s="59">
        <v>1</v>
      </c>
      <c r="N121" s="33">
        <v>0</v>
      </c>
      <c r="O121" s="29">
        <v>4.0000000000000204</v>
      </c>
      <c r="P121" s="29">
        <v>0.61875000000000102</v>
      </c>
      <c r="Q121" s="35">
        <v>99.702325878153601</v>
      </c>
      <c r="R121" s="35">
        <v>-0.14883706092319901</v>
      </c>
      <c r="S121" s="37">
        <v>1</v>
      </c>
      <c r="T121" s="38">
        <v>2.25</v>
      </c>
      <c r="U121" s="29">
        <v>-2.8999999999999901</v>
      </c>
      <c r="V121" s="29">
        <v>-1.0999999999999901</v>
      </c>
      <c r="W121" s="39"/>
      <c r="X121" s="83">
        <v>70</v>
      </c>
      <c r="Y121" s="72">
        <v>126</v>
      </c>
      <c r="Z121" s="29">
        <v>29</v>
      </c>
      <c r="AA121" s="26" t="s">
        <v>80</v>
      </c>
      <c r="AB121" s="41" t="s">
        <v>65</v>
      </c>
      <c r="AC121" s="42" t="str">
        <f>"i" &amp; IF(AND(S121&lt;=-1.5,NOT(ISBLANK(AQ121))),"Z","")</f>
        <v>i</v>
      </c>
      <c r="AD121" s="43" t="str">
        <f>IF(AND(ISNUMBER(BD121),VALUE(BD121)&gt;=3,VALUE(T121)&gt;=-0.5),IF(AND(VALUE(Q121)&gt;=94,VALUE(Q121)&lt;444), IF(VALUE(P121)&gt;=2,"***","**"),"*"),"")</f>
        <v/>
      </c>
      <c r="AE121" s="48" t="str">
        <f>IF(AND(BD121&gt;2,OR(ISNUMBER(SEARCH("P",AA121)),ISNUMBER(SEARCH("EP",AA121)),ISNUMBER(SEARCH("E",AA121)))),"WP@",IF(BD121&gt;2,"W@",IF(OR(ISNUMBER(SEARCH("P",AA121)),ISNUMBER(SEARCH("EP",AA121)),ISNUMBER(SEARCH("E",AA121))),"P@","@")))</f>
        <v>@</v>
      </c>
      <c r="AF121" s="45" t="s">
        <v>233</v>
      </c>
      <c r="AG121" s="46" t="str">
        <f>IF(OR(F121&lt;1401,F121&gt;=1600),IF(AND(OR(AB121="*",AB121="***",AB121="E*",AB121="E***"),P121&gt;=2,T121&gt;-2.1),IF(AND(ISNUMBER(BD121),VALUE(BD121)&gt;2),"**","*"),""),"")</f>
        <v/>
      </c>
      <c r="AH121" s="30">
        <v>9</v>
      </c>
      <c r="AI121" s="84">
        <v>70</v>
      </c>
      <c r="AJ121" s="48" t="str">
        <f>IF(AND(S121&gt;=2,T121&gt;=0),IF(AND(ISNUMBER(BD121),VALUE(BD121)&gt;=3),IF(LEN(AQ121)&gt;0,"***","**"),"*"),"")</f>
        <v/>
      </c>
      <c r="AK121" s="42" t="str">
        <f>IF(AND(S121&gt;=3,AND(OR(AND(I121&lt;=7,I121-K121&gt;=3),AND(K121&lt;=7,K121-M121&gt;=3)),N121&lt;=4)),6,IF(S121&gt;=3,"3T",IF(AND(OR(AND(I121&lt;=7,I121-K121&gt;=3),AND(K121&lt;=7,K121-M121&gt;=3)),N121&lt;=4),"3P","")))</f>
        <v>3P</v>
      </c>
      <c r="AL121" s="46" t="str">
        <f>IF(OR(K121-M121&gt;=5,T121&gt;4.9,AND(K121-M121&gt;=1,T121&gt;5)),IF(P121&lt;-3,"***",IF(P121&lt;0,"**","*")),"")</f>
        <v>*</v>
      </c>
      <c r="AM121" s="83">
        <v>70</v>
      </c>
      <c r="AN121" s="73" t="str">
        <f>IF(AND(OR(M121=1,M121=2,M121=3,M121=4),Q121&gt;=97.5),"G",IF(OR(AND(N121&lt;=3,M121&lt;8,T121&gt;-1.6,Q121&gt;=95,Q121&lt;300),AND(OR(M121=1,M121=2,M121=3),Q121&lt;97.5)),"GR",""))</f>
        <v>G</v>
      </c>
      <c r="AO121" s="29">
        <v>0</v>
      </c>
      <c r="AP121" s="28"/>
      <c r="AQ121" s="28"/>
      <c r="AR121" s="28"/>
      <c r="AS121" s="28"/>
      <c r="AT121" s="50" t="str">
        <f>IF(LEN(AN121)&gt;0,IF(AL121="**","$",IF(AL121="***",IF(LEN(AQ121)&gt;0,"$$$","$$"), "")), "")</f>
        <v/>
      </c>
      <c r="AU121" s="48" t="str">
        <f>CONCATENATE(IF(LEN(AN121)&gt;0,IF(AND(AD121="**",AB121="*"),IF(LEN(AQ121)&gt;0,"$$$","$$"),IF(AJ121="***","$$$",IF(AND(AJ121="**",AB121="*"),"$$",IF(AND(OR(AD121="**",AD121="***"),LEN(AQ121)&gt;0),"$$","")))),IF(AND(OR(AD121="**",AD121="***"),LEN(AQ121)&gt;0),"$$","")),IF(AND(T121&lt;2,AQ121="#"),"#",""))</f>
        <v/>
      </c>
      <c r="AV121" s="48" t="str">
        <f>IF(LEN(AN121)&gt;0,IF(AG121="**","$$",IF(AG121="***","$$$",IF(AD121="***",IF(OR(AB121="***",LEN(AQ121)&gt;0),"$$$",""),""))),"")</f>
        <v/>
      </c>
      <c r="AW121" s="26" t="s">
        <v>6</v>
      </c>
      <c r="AX121" s="64">
        <v>3.7</v>
      </c>
      <c r="AY121" s="52">
        <v>1187</v>
      </c>
      <c r="AZ121" s="24" t="s">
        <v>1773</v>
      </c>
      <c r="BA121" s="29">
        <v>94.702325878153601</v>
      </c>
      <c r="BB121" s="75">
        <v>92.894325878153595</v>
      </c>
      <c r="BC121" s="54" t="s">
        <v>103</v>
      </c>
      <c r="BD121" s="29">
        <v>2</v>
      </c>
      <c r="BE121" s="55"/>
      <c r="BF121" s="55"/>
      <c r="BG121" s="55"/>
      <c r="BH121" s="55"/>
      <c r="BI121" s="189" t="s">
        <v>1778</v>
      </c>
      <c r="BJ121" s="69" t="s">
        <v>795</v>
      </c>
      <c r="BK121" s="69" t="s">
        <v>1779</v>
      </c>
      <c r="BL121" s="69" t="s">
        <v>1675</v>
      </c>
      <c r="BM121" s="69" t="s">
        <v>1780</v>
      </c>
      <c r="BN121" s="68"/>
      <c r="BO121" s="17"/>
      <c r="BP121" s="29">
        <v>126</v>
      </c>
      <c r="BQ121" s="29">
        <v>0</v>
      </c>
      <c r="BR121" s="56">
        <v>101.65</v>
      </c>
      <c r="BS121" s="57" t="s">
        <v>61</v>
      </c>
      <c r="BT121" s="26" t="s">
        <v>166</v>
      </c>
      <c r="BU121" s="26" t="s">
        <v>19</v>
      </c>
      <c r="BV121" s="49" t="str">
        <f>IF(AND(BD121&gt;2,OR(ISNUMBER(SEARCH("P",AA121)),ISNUMBER(SEARCH("EP",AA121)),ISNUMBER(SEARCH("E",AA121)))),"WP@",IF(BD121&gt;2,"W@",IF(OR(ISNUMBER(SEARCH("P",AA121)),ISNUMBER(SEARCH("EP",AA121)),ISNUMBER(SEARCH("E",AA121))),"P@","@")))</f>
        <v>@</v>
      </c>
      <c r="BW121" s="26"/>
      <c r="BX121" s="17"/>
      <c r="BY121" s="17"/>
      <c r="BZ121" s="49" t="str">
        <f>IF(AND(S121&gt;=3,AND(OR(AND(I121&lt;=7,I121-K121&gt;=3),AND(K121&lt;=7,K121-M121&gt;=3)),N121&lt;=4)),6,IF(S121&gt;=3,"3T",IF(AND(OR(AND(I121&lt;=7,I121-K121&gt;=3),AND(K121&lt;=7,K121-M121&gt;=3)),N121&lt;=4),"3P","")))</f>
        <v>3P</v>
      </c>
    </row>
    <row r="122" spans="1:78" ht="46.5" x14ac:dyDescent="0.25">
      <c r="A122" s="26" t="s">
        <v>1771</v>
      </c>
      <c r="B122" s="26" t="s">
        <v>997</v>
      </c>
      <c r="C122" s="27" t="s">
        <v>136</v>
      </c>
      <c r="D122" s="28" t="s">
        <v>166</v>
      </c>
      <c r="E122" s="28"/>
      <c r="F122" s="58">
        <v>1400</v>
      </c>
      <c r="G122" s="30">
        <v>7</v>
      </c>
      <c r="H122" s="31" t="s">
        <v>25</v>
      </c>
      <c r="I122" s="32">
        <v>5</v>
      </c>
      <c r="J122" s="33">
        <v>6</v>
      </c>
      <c r="K122" s="32">
        <v>4</v>
      </c>
      <c r="L122" s="33">
        <v>2</v>
      </c>
      <c r="M122" s="32">
        <v>2</v>
      </c>
      <c r="N122" s="33">
        <v>1</v>
      </c>
      <c r="O122" s="29">
        <v>2.4500000000000099</v>
      </c>
      <c r="P122" s="37">
        <v>1.1571428571428299</v>
      </c>
      <c r="Q122" s="35">
        <v>93.865553136747494</v>
      </c>
      <c r="R122" s="35">
        <v>-2.3672234316262601</v>
      </c>
      <c r="S122" s="37">
        <v>4</v>
      </c>
      <c r="T122" s="38">
        <v>0.75</v>
      </c>
      <c r="U122" s="29">
        <v>-5.7</v>
      </c>
      <c r="V122" s="60">
        <v>-5.2</v>
      </c>
      <c r="W122" s="39"/>
      <c r="X122" s="40">
        <v>76</v>
      </c>
      <c r="Y122" s="72">
        <v>135</v>
      </c>
      <c r="Z122" s="29">
        <v>27</v>
      </c>
      <c r="AA122" s="26" t="s">
        <v>64</v>
      </c>
      <c r="AB122" s="41" t="s">
        <v>58</v>
      </c>
      <c r="AC122" s="42" t="str">
        <f>"" &amp; IF(AND(S122&lt;=-1.5,NOT(ISBLANK(AQ122))),"Z","")</f>
        <v/>
      </c>
      <c r="AD122" s="43" t="str">
        <f>IF(AND(ISNUMBER(BD122),VALUE(BD122)&gt;=3,VALUE(T122)&gt;=-0.5),IF(AND(VALUE(Q122)&gt;=94,VALUE(Q122)&lt;444), IF(VALUE(P122)&gt;=2,"***","**"),"*"),"")</f>
        <v>*</v>
      </c>
      <c r="AE122" s="44"/>
      <c r="AF122" s="45" t="s">
        <v>295</v>
      </c>
      <c r="AG122" s="46" t="str">
        <f>IF(OR(F122&lt;1401,F122&gt;=1600),IF(AND(OR(AB122="*",AB122="***",AB122="E*",AB122="E***"),P122&gt;=2,T122&gt;-2.1),IF(AND(ISNUMBER(BD122),VALUE(BD122)&gt;2),"**","*"),""),"")</f>
        <v/>
      </c>
      <c r="AH122" s="30">
        <v>7</v>
      </c>
      <c r="AI122" s="47">
        <v>76</v>
      </c>
      <c r="AJ122" s="48" t="str">
        <f>IF(AND(S122&gt;=2,T122&gt;=0),IF(AND(ISNUMBER(BD122),VALUE(BD122)&gt;=3),IF(LEN(AQ122)&gt;0,"***","**"),"*"),"")</f>
        <v>**</v>
      </c>
      <c r="AK122" s="42" t="str">
        <f>IF(AND(S122&gt;=3,AND(OR(AND(I122&lt;=7,I122-K122&gt;=3),AND(K122&lt;=7,K122-M122&gt;=3)),N122&lt;=4)),6,IF(S122&gt;=3,"3T",IF(AND(OR(AND(I122&lt;=7,I122-K122&gt;=3),AND(K122&lt;=7,K122-M122&gt;=3)),N122&lt;=4),"3P","")))</f>
        <v>3T</v>
      </c>
      <c r="AL122" s="46" t="str">
        <f>IF(OR(K122-M122&gt;=5,T122&gt;4.9,AND(K122-M122&gt;=1,T122&gt;5)),IF(P122&lt;-3,"***",IF(P122&lt;0,"**","*")),"")</f>
        <v/>
      </c>
      <c r="AM122" s="40">
        <v>76</v>
      </c>
      <c r="AN122" s="137" t="str">
        <f>CONCATENATE(IF(AND(OR(M122=1,M122=2,M122=3,M122=4),Q122&gt;=97.5),"G",IF(OR(AND(N122&lt;=3,M122&lt;8,T122&gt;-1.6,Q122&gt;=95,Q122&lt;300),AND(OR(M122=1,M122=2,M122=3),Q122&lt;97.5)),"GR","")),"*")</f>
        <v>GR*</v>
      </c>
      <c r="AO122" s="29">
        <v>0</v>
      </c>
      <c r="AP122" s="28"/>
      <c r="AQ122" s="28"/>
      <c r="AR122" s="28"/>
      <c r="AS122" s="28"/>
      <c r="AT122" s="50" t="str">
        <f>IF(LEN(AN122)&gt;0,IF(AL122="**","$",IF(AL122="***",IF(LEN(AQ122)&gt;0,"$$$","$$"), "")), "")</f>
        <v/>
      </c>
      <c r="AU122" s="48" t="str">
        <f>CONCATENATE(IF(LEN(AN122)&gt;0,IF(AND(AD122="**",AB122="*"),IF(LEN(AQ122)&gt;0,"$$$","$$"),IF(AJ122="***","$$$",IF(AND(AJ122="**",AB122="*"),"$$",IF(AND(OR(AD122="**",AD122="***"),LEN(AQ122)&gt;0),"$$","")))),IF(AND(OR(AD122="**",AD122="***"),LEN(AQ122)&gt;0),"$$","")),IF(AND(T122&lt;2,AQ122="#"),"#",""))</f>
        <v/>
      </c>
      <c r="AV122" s="48" t="str">
        <f>IF(LEN(AN122)&gt;0,IF(AG122="**","$$",IF(AG122="***","$$$",IF(AD122="***",IF(OR(AB122="***",LEN(AQ122)&gt;0),"$$$",""),""))),"")</f>
        <v/>
      </c>
      <c r="AW122" s="26" t="s">
        <v>25</v>
      </c>
      <c r="AX122" s="51">
        <v>2.7</v>
      </c>
      <c r="AY122" s="52">
        <v>1198</v>
      </c>
      <c r="AZ122" s="24" t="s">
        <v>1773</v>
      </c>
      <c r="BA122" s="29">
        <v>88.765553136747499</v>
      </c>
      <c r="BB122" s="141">
        <v>93.5335531367475</v>
      </c>
      <c r="BC122" s="54" t="s">
        <v>1781</v>
      </c>
      <c r="BD122" s="29">
        <v>3</v>
      </c>
      <c r="BE122" s="55"/>
      <c r="BF122" s="55"/>
      <c r="BG122" s="55"/>
      <c r="BH122" s="55"/>
      <c r="BI122" s="188" t="s">
        <v>1782</v>
      </c>
      <c r="BJ122" s="69" t="s">
        <v>795</v>
      </c>
      <c r="BK122" s="69" t="s">
        <v>1783</v>
      </c>
      <c r="BL122" s="68" t="s">
        <v>1784</v>
      </c>
      <c r="BM122" s="68" t="s">
        <v>959</v>
      </c>
      <c r="BN122" s="68"/>
      <c r="BO122" s="17"/>
      <c r="BP122" s="29">
        <v>135</v>
      </c>
      <c r="BQ122" s="29">
        <v>0</v>
      </c>
      <c r="BR122" s="56">
        <v>97.9</v>
      </c>
      <c r="BS122" s="57" t="s">
        <v>75</v>
      </c>
      <c r="BT122" s="26" t="s">
        <v>166</v>
      </c>
      <c r="BU122" s="26"/>
      <c r="BV122" s="26"/>
      <c r="BW122" s="26"/>
      <c r="BX122" s="17"/>
      <c r="BY122" s="17"/>
      <c r="BZ122" s="49" t="str">
        <f>IF(AND(S122&gt;=3,AND(OR(AND(I122&lt;=7,I122-K122&gt;=3),AND(K122&lt;=7,K122-M122&gt;=3)),N122&lt;=4)),6,IF(S122&gt;=3,"3T",IF(AND(OR(AND(I122&lt;=7,I122-K122&gt;=3),AND(K122&lt;=7,K122-M122&gt;=3)),N122&lt;=4),"3P","")))</f>
        <v>3T</v>
      </c>
    </row>
    <row r="123" spans="1:78" ht="15" customHeight="1" x14ac:dyDescent="0.25">
      <c r="A123" s="162"/>
      <c r="B123" s="155"/>
      <c r="C123" s="155"/>
      <c r="D123" s="155"/>
      <c r="E123" s="155"/>
      <c r="F123" s="155"/>
      <c r="G123" s="155"/>
      <c r="H123" s="155"/>
      <c r="I123" s="155"/>
      <c r="J123" s="155"/>
      <c r="K123" s="155"/>
      <c r="L123" s="155"/>
      <c r="M123" s="155"/>
      <c r="N123" s="155"/>
      <c r="O123" s="155"/>
      <c r="P123" s="155"/>
      <c r="Q123" s="155"/>
      <c r="R123" s="155"/>
      <c r="S123" s="155"/>
      <c r="T123" s="155"/>
      <c r="U123" s="155"/>
      <c r="V123" s="155"/>
      <c r="W123" s="155"/>
      <c r="X123" s="155"/>
      <c r="Y123" s="155"/>
      <c r="Z123" s="155"/>
      <c r="AA123" s="155"/>
      <c r="AB123" s="155"/>
      <c r="AC123" s="155"/>
      <c r="AD123" s="155"/>
      <c r="AE123" s="155"/>
      <c r="AF123" s="155"/>
      <c r="AG123" s="155"/>
      <c r="AH123" s="155"/>
      <c r="AI123" s="155"/>
      <c r="AJ123" s="155"/>
      <c r="AK123" s="155"/>
      <c r="AL123" s="155"/>
      <c r="AM123" s="155"/>
      <c r="AN123" s="155"/>
      <c r="AO123" s="155"/>
      <c r="AP123" s="155"/>
      <c r="AQ123" s="155"/>
      <c r="AR123" s="155"/>
      <c r="AS123" s="155"/>
      <c r="AT123" s="155"/>
      <c r="AU123" s="155"/>
      <c r="AV123" s="155"/>
      <c r="AW123" s="155"/>
      <c r="AX123" s="155"/>
      <c r="AY123" s="155"/>
      <c r="AZ123" s="155"/>
      <c r="BA123" s="155"/>
      <c r="BB123" s="155"/>
      <c r="BC123" s="155"/>
      <c r="BD123" s="155"/>
      <c r="BE123" s="155"/>
      <c r="BF123" s="155"/>
      <c r="BG123" s="155"/>
      <c r="BH123" s="155"/>
      <c r="BI123" s="155"/>
      <c r="BJ123" s="155"/>
      <c r="BK123" s="155"/>
      <c r="BL123" s="155"/>
      <c r="BM123" s="155"/>
      <c r="BN123" s="155"/>
      <c r="BO123" s="155"/>
      <c r="BP123" s="155"/>
      <c r="BQ123" s="155"/>
      <c r="BR123" s="155"/>
      <c r="BS123" s="155"/>
      <c r="BT123" s="155"/>
      <c r="BU123" s="155"/>
      <c r="BV123" s="155"/>
      <c r="BW123" s="155"/>
      <c r="BX123" s="155"/>
      <c r="BY123" s="17"/>
      <c r="BZ123" s="49"/>
    </row>
    <row r="124" spans="1:78" ht="46.5" x14ac:dyDescent="0.25">
      <c r="A124" s="26" t="s">
        <v>1771</v>
      </c>
      <c r="B124" s="26" t="s">
        <v>118</v>
      </c>
      <c r="C124" s="27" t="s">
        <v>378</v>
      </c>
      <c r="D124" s="28"/>
      <c r="E124" s="28"/>
      <c r="F124" s="58">
        <v>1400</v>
      </c>
      <c r="G124" s="30">
        <v>6</v>
      </c>
      <c r="H124" s="31" t="s">
        <v>6</v>
      </c>
      <c r="I124" s="32">
        <v>6</v>
      </c>
      <c r="J124" s="33">
        <v>4</v>
      </c>
      <c r="K124" s="32">
        <v>5</v>
      </c>
      <c r="L124" s="33">
        <v>2</v>
      </c>
      <c r="M124" s="32">
        <v>1</v>
      </c>
      <c r="N124" s="33">
        <v>0</v>
      </c>
      <c r="O124" s="29">
        <v>2.15</v>
      </c>
      <c r="P124" s="29">
        <v>1.38749999999998</v>
      </c>
      <c r="Q124" s="36">
        <v>102.226315223589</v>
      </c>
      <c r="R124" s="36">
        <v>1.1131576117944799</v>
      </c>
      <c r="S124" s="37">
        <v>2</v>
      </c>
      <c r="T124" s="38">
        <v>2</v>
      </c>
      <c r="U124" s="29">
        <v>0.40000000000000902</v>
      </c>
      <c r="V124" s="29">
        <v>2.0000000000000102</v>
      </c>
      <c r="W124" s="39"/>
      <c r="X124" s="40">
        <v>78</v>
      </c>
      <c r="Y124" s="72">
        <v>135</v>
      </c>
      <c r="Z124" s="29">
        <v>29</v>
      </c>
      <c r="AA124" s="26" t="s">
        <v>80</v>
      </c>
      <c r="AB124" s="41" t="s">
        <v>65</v>
      </c>
      <c r="AC124" s="42" t="str">
        <f>"i" &amp; IF(AND(S124&lt;=-1.5,NOT(ISBLANK(AQ124))),"Z","")</f>
        <v>i</v>
      </c>
      <c r="AD124" s="43" t="str">
        <f>IF(AND(ISNUMBER(BD124),VALUE(BD124)&gt;=3,VALUE(T124)&gt;=-0.5),IF(AND(VALUE(Q124)&gt;=94,VALUE(Q124)&lt;444), IF(VALUE(P124)&gt;=2,"***","**"),"*"),"")</f>
        <v/>
      </c>
      <c r="AE124" s="44"/>
      <c r="AF124" s="45" t="s">
        <v>253</v>
      </c>
      <c r="AG124" s="46" t="str">
        <f>IF(OR(F124&lt;1401,F124&gt;=1600),IF(AND(OR(AB124="*",AB124="***",AB124="E*",AB124="E***"),P124&gt;=2,T124&gt;-2.1),IF(AND(ISNUMBER(BD124),VALUE(BD124)&gt;2),"**","*"),""),"")</f>
        <v/>
      </c>
      <c r="AH124" s="30">
        <v>6</v>
      </c>
      <c r="AI124" s="47">
        <v>78</v>
      </c>
      <c r="AJ124" s="48" t="str">
        <f>IF(AND(S124&gt;=2,T124&gt;=0),IF(AND(ISNUMBER(BD124),VALUE(BD124)&gt;=3),IF(LEN(AQ124)&gt;0,"***","**"),"*"),"")</f>
        <v>*</v>
      </c>
      <c r="AK124" s="42" t="str">
        <f>IF(AND(S124&gt;=3,AND(OR(AND(I124&lt;=7,I124-K124&gt;=3),AND(K124&lt;=7,K124-M124&gt;=3)),N124&lt;=4)),6,IF(S124&gt;=3,"3T",IF(AND(OR(AND(I124&lt;=7,I124-K124&gt;=3),AND(K124&lt;=7,K124-M124&gt;=3)),N124&lt;=4),"3P","")))</f>
        <v>3P</v>
      </c>
      <c r="AL124" s="46" t="str">
        <f>IF(OR(K124-M124&gt;=5,T124&gt;4.9,AND(K124-M124&gt;=1,T124&gt;5)),IF(P124&lt;-3,"***",IF(P124&lt;0,"**","*")),"")</f>
        <v/>
      </c>
      <c r="AM124" s="40">
        <v>78</v>
      </c>
      <c r="AN124" s="103" t="str">
        <f>CONCATENATE(IF(AND(OR(M124=1,M124=2,M124=3,M124=4),Q124&gt;=97.5),"G",IF(OR(AND(N124&lt;=3,M124&lt;8,T124&gt;-1.6,Q124&gt;=95,Q124&lt;300),AND(OR(M124=1,M124=2,M124=3),Q124&lt;97.5)),"GR","")),"*")</f>
        <v>G*</v>
      </c>
      <c r="AO124" s="29">
        <v>0</v>
      </c>
      <c r="AP124" s="28" t="s">
        <v>699</v>
      </c>
      <c r="AQ124" s="28"/>
      <c r="AR124" s="28"/>
      <c r="AS124" s="28"/>
      <c r="AT124" s="50" t="str">
        <f>IF(LEN(AN124)&gt;0,IF(AL124="**","$",IF(AL124="***",IF(LEN(AQ124)&gt;0,"$$$","$$"), "")), "")</f>
        <v/>
      </c>
      <c r="AU124" s="48" t="str">
        <f>CONCATENATE(IF(LEN(AN124)&gt;0,IF(AND(AD124="**",AB124="*"),IF(LEN(AQ124)&gt;0,"$$$","$$"),IF(AJ124="***","$$$",IF(AND(AJ124="**",AB124="*"),"$$",IF(AND(OR(AD124="**",AD124="***"),LEN(AQ124)&gt;0),"$$","")))),IF(AND(OR(AD124="**",AD124="***"),LEN(AQ124)&gt;0),"$$","")),IF(AND(T124&lt;2,AQ124="#"),"#",""))</f>
        <v/>
      </c>
      <c r="AV124" s="48" t="str">
        <f>IF(LEN(AN124)&gt;0,IF(AG124="**","$$",IF(AG124="***","$$$",IF(AD124="***",IF(OR(AB124="***",LEN(AQ124)&gt;0),"$$$",""),""))),"")</f>
        <v/>
      </c>
      <c r="AW124" s="26" t="s">
        <v>6</v>
      </c>
      <c r="AX124" s="51">
        <v>2.2000000000000002</v>
      </c>
      <c r="AY124" s="52">
        <v>1185</v>
      </c>
      <c r="AZ124" s="24" t="s">
        <v>1785</v>
      </c>
      <c r="BA124" s="29">
        <v>97.226315223588998</v>
      </c>
      <c r="BB124" s="66">
        <v>102.271648556922</v>
      </c>
      <c r="BC124" s="54" t="s">
        <v>1786</v>
      </c>
      <c r="BD124" s="29">
        <v>1</v>
      </c>
      <c r="BE124" s="55"/>
      <c r="BF124" s="55"/>
      <c r="BG124" s="55"/>
      <c r="BH124" s="55"/>
      <c r="BI124" s="190" t="s">
        <v>1787</v>
      </c>
      <c r="BJ124" s="68" t="s">
        <v>382</v>
      </c>
      <c r="BK124" s="69" t="s">
        <v>364</v>
      </c>
      <c r="BL124" s="68" t="s">
        <v>1788</v>
      </c>
      <c r="BM124" s="68" t="s">
        <v>656</v>
      </c>
      <c r="BN124" s="68"/>
      <c r="BO124" s="17"/>
      <c r="BP124" s="29">
        <v>135</v>
      </c>
      <c r="BQ124" s="29">
        <v>0</v>
      </c>
      <c r="BR124" s="56">
        <v>99.2</v>
      </c>
      <c r="BS124" s="76" t="s">
        <v>108</v>
      </c>
      <c r="BT124" s="26"/>
      <c r="BU124" s="26"/>
      <c r="BV124" s="26"/>
      <c r="BW124" s="26"/>
      <c r="BX124" s="17"/>
      <c r="BY124" s="17"/>
      <c r="BZ124" s="49" t="str">
        <f>IF(AND(S124&gt;=3,AND(OR(AND(I124&lt;=7,I124-K124&gt;=3),AND(K124&lt;=7,K124-M124&gt;=3)),N124&lt;=4)),6,IF(S124&gt;=3,"3T",IF(AND(OR(AND(I124&lt;=7,I124-K124&gt;=3),AND(K124&lt;=7,K124-M124&gt;=3)),N124&lt;=4),"3P","")))</f>
        <v>3P</v>
      </c>
    </row>
    <row r="125" spans="1:78" ht="24.95" customHeight="1" x14ac:dyDescent="0.25">
      <c r="A125" s="162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  <c r="BR125" s="155"/>
      <c r="BS125" s="155"/>
      <c r="BT125" s="155"/>
      <c r="BU125" s="155"/>
      <c r="BV125" s="155"/>
      <c r="BW125" s="155"/>
      <c r="BX125" s="155"/>
      <c r="BY125" s="17"/>
      <c r="BZ125" s="49"/>
    </row>
    <row r="126" spans="1:78" ht="30" customHeight="1" x14ac:dyDescent="0.25">
      <c r="A126" s="156" t="s">
        <v>152</v>
      </c>
      <c r="B126" s="162"/>
      <c r="C126" s="162"/>
      <c r="D126" s="162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  <c r="AD126" s="162"/>
      <c r="AE126" s="162"/>
      <c r="AF126" s="162"/>
      <c r="AG126" s="162"/>
      <c r="AH126" s="162"/>
      <c r="AI126" s="162"/>
      <c r="AJ126" s="162"/>
      <c r="AK126" s="162"/>
      <c r="AL126" s="162"/>
      <c r="AM126" s="162"/>
      <c r="AN126" s="162"/>
      <c r="AO126" s="162"/>
      <c r="AP126" s="162"/>
      <c r="AQ126" s="162"/>
      <c r="AR126" s="162"/>
      <c r="AS126" s="162"/>
      <c r="AT126" s="162"/>
      <c r="AU126" s="162"/>
      <c r="AV126" s="162"/>
      <c r="AW126" s="162"/>
      <c r="AX126" s="162"/>
      <c r="AY126" s="162"/>
      <c r="AZ126" s="162"/>
      <c r="BA126" s="162"/>
      <c r="BB126" s="162"/>
      <c r="BC126" s="162"/>
      <c r="BD126" s="162"/>
      <c r="BE126" s="162"/>
      <c r="BF126" s="162"/>
      <c r="BG126" s="162"/>
      <c r="BH126" s="162"/>
      <c r="BI126" s="162"/>
      <c r="BJ126" s="162"/>
      <c r="BK126" s="162"/>
      <c r="BL126" s="162"/>
      <c r="BM126" s="162"/>
      <c r="BN126" s="162"/>
      <c r="BO126" s="162"/>
      <c r="BP126" s="162"/>
      <c r="BQ126" s="162"/>
      <c r="BR126" s="162"/>
      <c r="BS126" s="162"/>
      <c r="BT126" s="162"/>
      <c r="BU126" s="162"/>
      <c r="BV126" s="162"/>
      <c r="BW126" s="162"/>
      <c r="BX126" s="162"/>
      <c r="BY126" s="17"/>
      <c r="BZ126" s="49"/>
    </row>
    <row r="127" spans="1:78" ht="46.5" x14ac:dyDescent="0.25">
      <c r="A127" s="26" t="s">
        <v>1771</v>
      </c>
      <c r="B127" s="26" t="s">
        <v>730</v>
      </c>
      <c r="C127" s="27" t="s">
        <v>844</v>
      </c>
      <c r="D127" s="28"/>
      <c r="E127" s="28"/>
      <c r="F127" s="58">
        <v>1400</v>
      </c>
      <c r="G127" s="80">
        <v>4</v>
      </c>
      <c r="H127" s="31" t="s">
        <v>78</v>
      </c>
      <c r="I127" s="32">
        <v>6</v>
      </c>
      <c r="J127" s="33">
        <v>3</v>
      </c>
      <c r="K127" s="32">
        <v>4</v>
      </c>
      <c r="L127" s="33">
        <v>2</v>
      </c>
      <c r="M127" s="32">
        <v>2</v>
      </c>
      <c r="N127" s="33">
        <v>0</v>
      </c>
      <c r="O127" s="29">
        <v>-0.44999999999998203</v>
      </c>
      <c r="P127" s="29">
        <v>0.67777777777780901</v>
      </c>
      <c r="Q127" s="36">
        <v>101.837150461362</v>
      </c>
      <c r="R127" s="36">
        <v>1.0685752306810801</v>
      </c>
      <c r="S127" s="37">
        <v>2</v>
      </c>
      <c r="T127" s="38">
        <v>1.45</v>
      </c>
      <c r="U127" s="29">
        <v>0.85000000000000897</v>
      </c>
      <c r="V127" s="29">
        <v>2.1000000000000099</v>
      </c>
      <c r="W127" s="39"/>
      <c r="X127" s="40">
        <v>86</v>
      </c>
      <c r="Y127" s="72">
        <v>122</v>
      </c>
      <c r="Z127" s="87">
        <v>79</v>
      </c>
      <c r="AA127" s="26" t="s">
        <v>64</v>
      </c>
      <c r="AB127" s="41" t="s">
        <v>65</v>
      </c>
      <c r="AC127" s="42" t="str">
        <f>"" &amp; IF(AND(S127&lt;=-1.5,NOT(ISBLANK(AQ127))),"Z","")</f>
        <v/>
      </c>
      <c r="AD127" s="43" t="str">
        <f>IF(AND(ISNUMBER(BD127),VALUE(BD127)&gt;=3,VALUE(T127)&gt;=-0.5),IF(AND(VALUE(Q127)&gt;=94,VALUE(Q127)&lt;444), IF(VALUE(P127)&gt;=2,"***","**"),"*"),"")</f>
        <v>**</v>
      </c>
      <c r="AE127" s="44"/>
      <c r="AF127" s="45" t="s">
        <v>681</v>
      </c>
      <c r="AG127" s="46" t="str">
        <f>IF(OR(F127&lt;1401,F127&gt;=1600),IF(AND(OR(AB127="*",AB127="***",AB127="E*",AB127="E***"),P127&gt;=2,T127&gt;-2.1),IF(AND(ISNUMBER(BD127),VALUE(BD127)&gt;2),"**","*"),""),"")</f>
        <v/>
      </c>
      <c r="AH127" s="30">
        <v>4</v>
      </c>
      <c r="AI127" s="47">
        <v>86</v>
      </c>
      <c r="AJ127" s="48" t="str">
        <f>IF(AND(S127&gt;=2,T127&gt;=0),IF(AND(ISNUMBER(BD127),VALUE(BD127)&gt;=3),IF(LEN(AQ127)&gt;0,"***","**"),"*"),"")</f>
        <v>**</v>
      </c>
      <c r="AK127" s="42" t="str">
        <f>IF(AND(S127&gt;=3,AND(OR(AND(I127&lt;=7,I127-K127&gt;=3),AND(K127&lt;=7,K127-M127&gt;=3)),N127&lt;=4)),6,IF(S127&gt;=3,"3T",IF(AND(OR(AND(I127&lt;=7,I127-K127&gt;=3),AND(K127&lt;=7,K127-M127&gt;=3)),N127&lt;=4),"3P","")))</f>
        <v/>
      </c>
      <c r="AL127" s="46" t="str">
        <f>IF(OR(K127-M127&gt;=5,T127&gt;4.9,AND(K127-M127&gt;=1,T127&gt;5)),IF(P127&lt;-3,"***",IF(P127&lt;0,"**","*")),"")</f>
        <v/>
      </c>
      <c r="AM127" s="40">
        <v>86</v>
      </c>
      <c r="AN127" s="135" t="str">
        <f>IF(AND(OR(M127=1,M127=2,M127=3,M127=4),Q127&gt;=97.5),"G",IF(OR(AND(N127&lt;=3,M127&lt;8,T127&gt;-1.6,Q127&gt;=95,Q127&lt;300),AND(OR(M127=1,M127=2,M127=3),Q127&lt;97.5)),"GR",""))</f>
        <v>G</v>
      </c>
      <c r="AO127" s="29">
        <v>0</v>
      </c>
      <c r="AP127" s="28"/>
      <c r="AQ127" s="28"/>
      <c r="AR127" s="28"/>
      <c r="AS127" s="28"/>
      <c r="AT127" s="50" t="str">
        <f>IF(LEN(AN127)&gt;0,IF(AL127="**","$",IF(AL127="***",IF(LEN(AQ127)&gt;0,"$$$","$$"), "")), "")</f>
        <v/>
      </c>
      <c r="AU127" s="48" t="str">
        <f>CONCATENATE(IF(LEN(AN127)&gt;0,IF(AND(AD127="**",AB127="*"),IF(LEN(AQ127)&gt;0,"$$$","$$"),IF(AJ127="***","$$$",IF(AND(AJ127="**",AB127="*"),"$$",IF(AND(OR(AD127="**",AD127="***"),LEN(AQ127)&gt;0),"$$","")))),IF(AND(OR(AD127="**",AD127="***"),LEN(AQ127)&gt;0),"$$","")),IF(AND(T127&lt;2,AQ127="#"),"#",""))</f>
        <v/>
      </c>
      <c r="AV127" s="48" t="str">
        <f>IF(LEN(AN127)&gt;0,IF(AG127="**","$$",IF(AG127="***","$$$",IF(AD127="***",IF(OR(AB127="***",LEN(AQ127)&gt;0),"$$$",""),""))),"")</f>
        <v/>
      </c>
      <c r="AW127" s="26" t="s">
        <v>78</v>
      </c>
      <c r="AX127" s="51">
        <v>2.8</v>
      </c>
      <c r="AY127" s="52">
        <v>1196</v>
      </c>
      <c r="AZ127" s="24" t="s">
        <v>1184</v>
      </c>
      <c r="BA127" s="29">
        <v>99.537150461362202</v>
      </c>
      <c r="BB127" s="141">
        <v>92.1318171280288</v>
      </c>
      <c r="BC127" s="54" t="s">
        <v>1789</v>
      </c>
      <c r="BD127" s="29">
        <v>3</v>
      </c>
      <c r="BE127" s="55"/>
      <c r="BF127" s="55"/>
      <c r="BG127" s="55"/>
      <c r="BH127" s="55"/>
      <c r="BI127" s="188" t="s">
        <v>1790</v>
      </c>
      <c r="BJ127" s="68" t="s">
        <v>794</v>
      </c>
      <c r="BK127" s="69" t="s">
        <v>795</v>
      </c>
      <c r="BL127" s="69" t="s">
        <v>743</v>
      </c>
      <c r="BM127" s="68" t="s">
        <v>1791</v>
      </c>
      <c r="BN127" s="68"/>
      <c r="BO127" s="17"/>
      <c r="BP127" s="29">
        <v>122</v>
      </c>
      <c r="BQ127" s="29">
        <v>0</v>
      </c>
      <c r="BR127" s="56">
        <v>96.7</v>
      </c>
      <c r="BS127" s="76" t="s">
        <v>88</v>
      </c>
      <c r="BT127" s="26"/>
      <c r="BU127" s="26"/>
      <c r="BV127" s="26"/>
      <c r="BW127" s="26"/>
      <c r="BX127" s="17"/>
      <c r="BY127" s="17"/>
      <c r="BZ127" s="49" t="str">
        <f>IF(AND(S127&gt;=3,AND(OR(AND(I127&lt;=7,I127-K127&gt;=3),AND(K127&lt;=7,K127-M127&gt;=3)),N127&lt;=4)),6,IF(S127&gt;=3,"3T",IF(AND(OR(AND(I127&lt;=7,I127-K127&gt;=3),AND(K127&lt;=7,K127-M127&gt;=3)),N127&lt;=4),"3P","")))</f>
        <v/>
      </c>
    </row>
    <row r="128" spans="1:78" ht="46.5" x14ac:dyDescent="0.25">
      <c r="A128" s="26" t="s">
        <v>1771</v>
      </c>
      <c r="B128" s="26" t="s">
        <v>368</v>
      </c>
      <c r="C128" s="27" t="s">
        <v>822</v>
      </c>
      <c r="D128" s="28"/>
      <c r="E128" s="28"/>
      <c r="F128" s="29">
        <v>1600</v>
      </c>
      <c r="G128" s="30">
        <v>12</v>
      </c>
      <c r="H128" s="31" t="s">
        <v>78</v>
      </c>
      <c r="I128" s="59">
        <v>5</v>
      </c>
      <c r="J128" s="33">
        <v>4</v>
      </c>
      <c r="K128" s="70">
        <v>3</v>
      </c>
      <c r="L128" s="71">
        <v>2</v>
      </c>
      <c r="M128" s="59">
        <v>3</v>
      </c>
      <c r="N128" s="33">
        <v>2</v>
      </c>
      <c r="O128" s="29">
        <v>5.2499999999999902</v>
      </c>
      <c r="P128" s="29">
        <v>2.5166666666666799</v>
      </c>
      <c r="Q128" s="35">
        <v>99.7595965833533</v>
      </c>
      <c r="R128" s="36">
        <v>1.2297982916766199</v>
      </c>
      <c r="S128" s="37">
        <v>2</v>
      </c>
      <c r="T128" s="38">
        <v>0</v>
      </c>
      <c r="U128" s="29">
        <v>-1.35</v>
      </c>
      <c r="V128" s="29">
        <v>-1.30000000000001</v>
      </c>
      <c r="W128" s="39" t="s">
        <v>79</v>
      </c>
      <c r="X128" s="40">
        <v>89</v>
      </c>
      <c r="Y128" s="72">
        <v>129</v>
      </c>
      <c r="Z128" s="29">
        <v>19</v>
      </c>
      <c r="AA128" s="77">
        <v>7</v>
      </c>
      <c r="AB128" s="41" t="s">
        <v>101</v>
      </c>
      <c r="AC128" s="42" t="str">
        <f>"" &amp; IF(AND(S128&lt;=-1.5,NOT(ISBLANK(AQ128))),"Z","")</f>
        <v/>
      </c>
      <c r="AD128" s="43" t="str">
        <f>IF(AND(ISNUMBER(BD128),VALUE(BD128)&gt;=3,VALUE(T128)&gt;=-0.5),IF(AND(VALUE(Q128)&gt;=94,VALUE(Q128)&lt;444), IF(VALUE(P128)&gt;=2,"***","**"),"*"),"")</f>
        <v>***</v>
      </c>
      <c r="AE128" s="48" t="str">
        <f>IF(AND(BD128&gt;2,OR(ISNUMBER(SEARCH("P",AA128)),ISNUMBER(SEARCH("EP",AA128)),ISNUMBER(SEARCH("E",AA128)))),"WP@",IF(BD128&gt;2,"W@",IF(OR(ISNUMBER(SEARCH("P",AA128)),ISNUMBER(SEARCH("EP",AA128)),ISNUMBER(SEARCH("E",AA128))),"P@","@")))</f>
        <v>W@</v>
      </c>
      <c r="AF128" s="45" t="s">
        <v>797</v>
      </c>
      <c r="AG128" s="46" t="str">
        <f>IF(OR(F128&lt;1401,F128&gt;=1600),IF(AND(OR(AB128="*",AB128="***",AB128="E*",AB128="E***"),P128&gt;=2,T128&gt;-2.1),IF(AND(ISNUMBER(BD128),VALUE(BD128)&gt;2),"**","*"),""),"")</f>
        <v>**</v>
      </c>
      <c r="AH128" s="30">
        <v>12</v>
      </c>
      <c r="AI128" s="47">
        <v>89</v>
      </c>
      <c r="AJ128" s="43" t="str">
        <f>IF(AND(S128&gt;=2,T128&gt;=0),IF(AND(ISNUMBER(BD128),VALUE(BD128)&gt;=3),IF(LEN(AQ128)&gt;0,"***","**"),"*"),"")</f>
        <v>**</v>
      </c>
      <c r="AK128" s="42" t="str">
        <f>IF(AND(S128&gt;=3,AND(OR(AND(I128&lt;=7,I128-K128&gt;=3),AND(K128&lt;=7,K128-M128&gt;=3)),N128&lt;=4)),6,IF(S128&gt;=3,"3T",IF(AND(OR(AND(I128&lt;=7,I128-K128&gt;=3),AND(K128&lt;=7,K128-M128&gt;=3)),N128&lt;=4),"3P","")))</f>
        <v/>
      </c>
      <c r="AL128" s="46" t="str">
        <f>IF(OR(K128-M128&gt;=5,T128&gt;4.9,AND(K128-M128&gt;=1,T128&gt;5)),IF(P128&lt;-3,"***",IF(P128&lt;0,"**","*")),"")</f>
        <v/>
      </c>
      <c r="AM128" s="40">
        <v>89</v>
      </c>
      <c r="AN128" s="81" t="str">
        <f>IF(AND(OR(M128=1,M128=2,M128=3,M128=4),Q128&gt;=97.5),"G",IF(OR(AND(N128&lt;=3,M128&lt;8,T128&gt;-1.6,Q128&gt;=95,Q128&lt;300),AND(OR(M128=1,M128=2,M128=3),Q128&lt;97.5)),"GR",""))</f>
        <v>G</v>
      </c>
      <c r="AO128" s="29">
        <v>0</v>
      </c>
      <c r="AP128" s="28"/>
      <c r="AQ128" s="28"/>
      <c r="AR128" s="28"/>
      <c r="AS128" s="28"/>
      <c r="AT128" s="50" t="str">
        <f>IF(LEN(AN128)&gt;0,IF(AL128="**","$",IF(AL128="***",IF(LEN(AQ128)&gt;0,"$$$","$$"), "")), "")</f>
        <v/>
      </c>
      <c r="AU128" s="48" t="str">
        <f>CONCATENATE(IF(LEN(AN128)&gt;0,IF(AND(AD128="**",AB128="*"),IF(LEN(AQ128)&gt;0,"$$$","$$"),IF(AJ128="***","$$$",IF(AND(AJ128="**",AB128="*"),"$$",IF(AND(OR(AD128="**",AD128="***"),LEN(AQ128)&gt;0),"$$","")))),IF(AND(OR(AD128="**",AD128="***"),LEN(AQ128)&gt;0),"$$","")),IF(AND(T128&lt;2,AQ128="#"),"#",""))</f>
        <v/>
      </c>
      <c r="AV128" s="48" t="str">
        <f>IF(LEN(AN128)&gt;0,IF(AG128="**","$$",IF(AG128="***","$$$",IF(AD128="***",IF(OR(AB128="***",LEN(AQ128)&gt;0),"$$$",""),""))),"")</f>
        <v>$$</v>
      </c>
      <c r="AW128" s="26" t="s">
        <v>78</v>
      </c>
      <c r="AX128" s="51">
        <v>2.9</v>
      </c>
      <c r="AY128" s="52">
        <v>1199</v>
      </c>
      <c r="AZ128" s="24" t="s">
        <v>1184</v>
      </c>
      <c r="BA128" s="29">
        <v>95.959596583353203</v>
      </c>
      <c r="BB128" s="134">
        <v>97.292929916686603</v>
      </c>
      <c r="BC128" s="54" t="s">
        <v>1792</v>
      </c>
      <c r="BD128" s="29">
        <v>3</v>
      </c>
      <c r="BE128" s="55"/>
      <c r="BF128" s="55"/>
      <c r="BG128" s="55"/>
      <c r="BH128" s="55"/>
      <c r="BI128" s="190" t="s">
        <v>1793</v>
      </c>
      <c r="BJ128" s="68" t="s">
        <v>1794</v>
      </c>
      <c r="BK128" s="69" t="s">
        <v>1795</v>
      </c>
      <c r="BL128" s="68" t="s">
        <v>1796</v>
      </c>
      <c r="BM128" s="68" t="s">
        <v>1797</v>
      </c>
      <c r="BN128" s="68"/>
      <c r="BO128" s="17"/>
      <c r="BP128" s="29">
        <v>129</v>
      </c>
      <c r="BQ128" s="29">
        <v>0</v>
      </c>
      <c r="BR128" s="56">
        <v>100.75</v>
      </c>
      <c r="BS128" s="76" t="s">
        <v>108</v>
      </c>
      <c r="BT128" s="26"/>
      <c r="BU128" s="26"/>
      <c r="BV128" s="49" t="str">
        <f>IF(AND(BD128&gt;2,OR(ISNUMBER(SEARCH("P",AA128)),ISNUMBER(SEARCH("EP",AA128)),ISNUMBER(SEARCH("E",AA128)))),"WP@",IF(BD128&gt;2,"W@",IF(OR(ISNUMBER(SEARCH("P",AA128)),ISNUMBER(SEARCH("EP",AA128)),ISNUMBER(SEARCH("E",AA128))),"P@","@")))</f>
        <v>W@</v>
      </c>
      <c r="BW128" s="26" t="s">
        <v>79</v>
      </c>
      <c r="BX128" s="17"/>
      <c r="BY128" s="17"/>
      <c r="BZ128" s="49" t="str">
        <f>IF(AND(S128&gt;=3,AND(OR(AND(I128&lt;=7,I128-K128&gt;=3),AND(K128&lt;=7,K128-M128&gt;=3)),N128&lt;=4)),6,IF(S128&gt;=3,"3T",IF(AND(OR(AND(I128&lt;=7,I128-K128&gt;=3),AND(K128&lt;=7,K128-M128&gt;=3)),N128&lt;=4),"3P","")))</f>
        <v/>
      </c>
    </row>
    <row r="129" spans="1:78" ht="15.95" customHeight="1" x14ac:dyDescent="0.25">
      <c r="A129" s="162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7"/>
      <c r="BZ129" s="49"/>
    </row>
    <row r="130" spans="1:78" ht="46.5" x14ac:dyDescent="0.25">
      <c r="A130" s="26" t="s">
        <v>1771</v>
      </c>
      <c r="B130" s="26" t="s">
        <v>545</v>
      </c>
      <c r="C130" s="27" t="s">
        <v>870</v>
      </c>
      <c r="D130" s="28"/>
      <c r="E130" s="28"/>
      <c r="F130" s="29">
        <v>1600</v>
      </c>
      <c r="G130" s="30">
        <v>2</v>
      </c>
      <c r="H130" s="31" t="s">
        <v>78</v>
      </c>
      <c r="I130" s="70">
        <v>4</v>
      </c>
      <c r="J130" s="71">
        <v>2</v>
      </c>
      <c r="K130" s="32">
        <v>3</v>
      </c>
      <c r="L130" s="33">
        <v>1</v>
      </c>
      <c r="M130" s="32">
        <v>1</v>
      </c>
      <c r="N130" s="33">
        <v>0</v>
      </c>
      <c r="O130" s="29">
        <v>2.85</v>
      </c>
      <c r="P130" s="29">
        <v>-0.36666666666671199</v>
      </c>
      <c r="Q130" s="36">
        <v>103.992842904036</v>
      </c>
      <c r="R130" s="36">
        <v>1.99642145201814</v>
      </c>
      <c r="S130" s="37">
        <v>0</v>
      </c>
      <c r="T130" s="38">
        <v>1.25</v>
      </c>
      <c r="U130" s="29">
        <v>1.2999999999999901</v>
      </c>
      <c r="V130" s="29">
        <v>2.2999999999999998</v>
      </c>
      <c r="W130" s="39"/>
      <c r="X130" s="40">
        <v>89</v>
      </c>
      <c r="Y130" s="72">
        <v>119</v>
      </c>
      <c r="Z130" s="87">
        <v>35</v>
      </c>
      <c r="AA130" s="26" t="s">
        <v>91</v>
      </c>
      <c r="AB130" s="41" t="s">
        <v>101</v>
      </c>
      <c r="AC130" s="42" t="str">
        <f>"i" &amp; IF(AND(S130&lt;=-1.5,NOT(ISBLANK(AQ130))),"Z","")</f>
        <v>i</v>
      </c>
      <c r="AD130" s="43" t="str">
        <f>IF(AND(ISNUMBER(BD130),VALUE(BD130)&gt;=3,VALUE(T130)&gt;=-0.5),IF(AND(VALUE(Q130)&gt;=94,VALUE(Q130)&lt;444), IF(VALUE(P130)&gt;=2,"***","**"),"*"),"")</f>
        <v/>
      </c>
      <c r="AE130" s="44"/>
      <c r="AF130" s="45" t="s">
        <v>253</v>
      </c>
      <c r="AG130" s="46" t="str">
        <f>IF(OR(F130&lt;1401,F130&gt;=1600),IF(AND(OR(AB130="*",AB130="***",AB130="E*",AB130="E***"),P130&gt;=2,T130&gt;-2.1),IF(AND(ISNUMBER(BD130),VALUE(BD130)&gt;2),"**","*"),""),"")</f>
        <v/>
      </c>
      <c r="AH130" s="30">
        <v>2</v>
      </c>
      <c r="AI130" s="47">
        <v>89</v>
      </c>
      <c r="AJ130" s="48" t="str">
        <f>IF(AND(S130&gt;=2,T130&gt;=0),IF(AND(ISNUMBER(BD130),VALUE(BD130)&gt;=3),IF(LEN(AQ130)&gt;0,"***","**"),"*"),"")</f>
        <v/>
      </c>
      <c r="AK130" s="42" t="str">
        <f>IF(AND(S130&gt;=3,AND(OR(AND(I130&lt;=7,I130-K130&gt;=3),AND(K130&lt;=7,K130-M130&gt;=3)),N130&lt;=4)),6,IF(S130&gt;=3,"3T",IF(AND(OR(AND(I130&lt;=7,I130-K130&gt;=3),AND(K130&lt;=7,K130-M130&gt;=3)),N130&lt;=4),"3P","")))</f>
        <v/>
      </c>
      <c r="AL130" s="46" t="str">
        <f>IF(OR(K130-M130&gt;=5,T130&gt;4.9,AND(K130-M130&gt;=1,T130&gt;5)),IF(P130&lt;-3,"***",IF(P130&lt;0,"**","*")),"")</f>
        <v/>
      </c>
      <c r="AM130" s="40">
        <v>89</v>
      </c>
      <c r="AN130" s="135" t="str">
        <f>CONCATENATE(IF(AND(OR(M130=1,M130=2,M130=3,M130=4),Q130&gt;=97.5),"G",IF(OR(AND(N130&lt;=3,M130&lt;8,T130&gt;-1.6,Q130&gt;=95,Q130&lt;300),AND(OR(M130=1,M130=2,M130=3),Q130&lt;97.5)),"GR","")),"*")</f>
        <v>G*</v>
      </c>
      <c r="AO130" s="29">
        <v>0</v>
      </c>
      <c r="AP130" s="28"/>
      <c r="AQ130" s="28"/>
      <c r="AR130" s="28"/>
      <c r="AS130" s="28"/>
      <c r="AT130" s="50" t="str">
        <f>IF(LEN(AN130)&gt;0,IF(AL130="**","$",IF(AL130="***",IF(LEN(AQ130)&gt;0,"$$$","$$"), "")), "")</f>
        <v/>
      </c>
      <c r="AU130" s="48" t="str">
        <f>CONCATENATE(IF(LEN(AN130)&gt;0,IF(AND(AD130="**",AB130="*"),IF(LEN(AQ130)&gt;0,"$$$","$$"),IF(AJ130="***","$$$",IF(AND(AJ130="**",AB130="*"),"$$",IF(AND(OR(AD130="**",AD130="***"),LEN(AQ130)&gt;0),"$$","")))),IF(AND(OR(AD130="**",AD130="***"),LEN(AQ130)&gt;0),"$$","")),IF(AND(T130&lt;2,AQ130="#"),"#",""))</f>
        <v/>
      </c>
      <c r="AV130" s="48" t="str">
        <f>IF(LEN(AN130)&gt;0,IF(AG130="**","$$",IF(AG130="***","$$$",IF(AD130="***",IF(OR(AB130="***",LEN(AQ130)&gt;0),"$$$",""),""))),"")</f>
        <v/>
      </c>
      <c r="AW130" s="26" t="s">
        <v>78</v>
      </c>
      <c r="AX130" s="64">
        <v>4.8</v>
      </c>
      <c r="AY130" s="52">
        <v>1204</v>
      </c>
      <c r="AZ130" s="24" t="s">
        <v>1184</v>
      </c>
      <c r="BA130" s="29">
        <v>100.992842904036</v>
      </c>
      <c r="BB130" s="136">
        <v>92.336842904036303</v>
      </c>
      <c r="BC130" s="54" t="s">
        <v>1434</v>
      </c>
      <c r="BD130" s="29">
        <v>1</v>
      </c>
      <c r="BE130" s="100">
        <v>19.435215946843901</v>
      </c>
      <c r="BF130" s="101">
        <v>43.770764119601303</v>
      </c>
      <c r="BG130" s="102">
        <v>1204</v>
      </c>
      <c r="BH130" s="102">
        <v>1204</v>
      </c>
      <c r="BI130" s="188" t="s">
        <v>1798</v>
      </c>
      <c r="BJ130" s="68" t="s">
        <v>1799</v>
      </c>
      <c r="BK130" s="69" t="s">
        <v>795</v>
      </c>
      <c r="BL130" s="68" t="s">
        <v>1059</v>
      </c>
      <c r="BM130" s="69" t="s">
        <v>371</v>
      </c>
      <c r="BN130" s="68"/>
      <c r="BO130" s="17"/>
      <c r="BP130" s="29">
        <v>119</v>
      </c>
      <c r="BQ130" s="29">
        <v>0</v>
      </c>
      <c r="BR130" s="56">
        <v>99.95</v>
      </c>
      <c r="BS130" s="76" t="s">
        <v>88</v>
      </c>
      <c r="BT130" s="26"/>
      <c r="BU130" s="26"/>
      <c r="BV130" s="26"/>
      <c r="BW130" s="26"/>
      <c r="BX130" s="17"/>
      <c r="BY130" s="17"/>
      <c r="BZ130" s="49" t="str">
        <f>IF(AND(S130&gt;=3,AND(OR(AND(I130&lt;=7,I130-K130&gt;=3),AND(K130&lt;=7,K130-M130&gt;=3)),N130&lt;=4)),6,IF(S130&gt;=3,"3T",IF(AND(OR(AND(I130&lt;=7,I130-K130&gt;=3),AND(K130&lt;=7,K130-M130&gt;=3)),N130&lt;=4),"3P","")))</f>
        <v/>
      </c>
    </row>
    <row r="131" spans="1:78" ht="17.100000000000001" customHeight="1" x14ac:dyDescent="0.25">
      <c r="A131" s="162"/>
      <c r="B131" s="155"/>
      <c r="C131" s="155"/>
      <c r="D131" s="155"/>
      <c r="E131" s="155"/>
      <c r="F131" s="155"/>
      <c r="G131" s="155"/>
      <c r="H131" s="155"/>
      <c r="I131" s="155"/>
      <c r="J131" s="155"/>
      <c r="K131" s="155"/>
      <c r="L131" s="155"/>
      <c r="M131" s="155"/>
      <c r="N131" s="155"/>
      <c r="O131" s="155"/>
      <c r="P131" s="155"/>
      <c r="Q131" s="155"/>
      <c r="R131" s="155"/>
      <c r="S131" s="155"/>
      <c r="T131" s="155"/>
      <c r="U131" s="155"/>
      <c r="V131" s="155"/>
      <c r="W131" s="155"/>
      <c r="X131" s="155"/>
      <c r="Y131" s="155"/>
      <c r="Z131" s="155"/>
      <c r="AA131" s="155"/>
      <c r="AB131" s="155"/>
      <c r="AC131" s="155"/>
      <c r="AD131" s="155"/>
      <c r="AE131" s="155"/>
      <c r="AF131" s="155"/>
      <c r="AG131" s="155"/>
      <c r="AH131" s="155"/>
      <c r="AI131" s="155"/>
      <c r="AJ131" s="155"/>
      <c r="AK131" s="155"/>
      <c r="AL131" s="155"/>
      <c r="AM131" s="155"/>
      <c r="AN131" s="155"/>
      <c r="AO131" s="155"/>
      <c r="AP131" s="155"/>
      <c r="AQ131" s="155"/>
      <c r="AR131" s="155"/>
      <c r="AS131" s="155"/>
      <c r="AT131" s="155"/>
      <c r="AU131" s="155"/>
      <c r="AV131" s="155"/>
      <c r="AW131" s="155"/>
      <c r="AX131" s="155"/>
      <c r="AY131" s="155"/>
      <c r="AZ131" s="155"/>
      <c r="BA131" s="155"/>
      <c r="BB131" s="155"/>
      <c r="BC131" s="155"/>
      <c r="BD131" s="155"/>
      <c r="BE131" s="155"/>
      <c r="BF131" s="155"/>
      <c r="BG131" s="155"/>
      <c r="BH131" s="155"/>
      <c r="BI131" s="155"/>
      <c r="BJ131" s="155"/>
      <c r="BK131" s="155"/>
      <c r="BL131" s="155"/>
      <c r="BM131" s="155"/>
      <c r="BN131" s="155"/>
      <c r="BO131" s="155"/>
      <c r="BP131" s="155"/>
      <c r="BQ131" s="155"/>
      <c r="BR131" s="155"/>
      <c r="BS131" s="155"/>
      <c r="BT131" s="155"/>
      <c r="BU131" s="155"/>
      <c r="BV131" s="155"/>
      <c r="BW131" s="155"/>
      <c r="BX131" s="155"/>
      <c r="BY131" s="17"/>
      <c r="BZ131" s="49"/>
    </row>
    <row r="132" spans="1:78" ht="30" customHeight="1" x14ac:dyDescent="0.25">
      <c r="A132" s="156" t="s">
        <v>152</v>
      </c>
      <c r="B132" s="162"/>
      <c r="C132" s="162"/>
      <c r="D132" s="162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162"/>
      <c r="P132" s="162"/>
      <c r="Q132" s="162"/>
      <c r="R132" s="162"/>
      <c r="S132" s="162"/>
      <c r="T132" s="162"/>
      <c r="U132" s="162"/>
      <c r="V132" s="162"/>
      <c r="W132" s="162"/>
      <c r="X132" s="162"/>
      <c r="Y132" s="162"/>
      <c r="Z132" s="162"/>
      <c r="AA132" s="162"/>
      <c r="AB132" s="162"/>
      <c r="AC132" s="162"/>
      <c r="AD132" s="162"/>
      <c r="AE132" s="162"/>
      <c r="AF132" s="162"/>
      <c r="AG132" s="162"/>
      <c r="AH132" s="162"/>
      <c r="AI132" s="162"/>
      <c r="AJ132" s="162"/>
      <c r="AK132" s="162"/>
      <c r="AL132" s="162"/>
      <c r="AM132" s="162"/>
      <c r="AN132" s="162"/>
      <c r="AO132" s="162"/>
      <c r="AP132" s="162"/>
      <c r="AQ132" s="162"/>
      <c r="AR132" s="162"/>
      <c r="AS132" s="162"/>
      <c r="AT132" s="162"/>
      <c r="AU132" s="162"/>
      <c r="AV132" s="162"/>
      <c r="AW132" s="162"/>
      <c r="AX132" s="162"/>
      <c r="AY132" s="162"/>
      <c r="AZ132" s="162"/>
      <c r="BA132" s="162"/>
      <c r="BB132" s="162"/>
      <c r="BC132" s="162"/>
      <c r="BD132" s="162"/>
      <c r="BE132" s="162"/>
      <c r="BF132" s="162"/>
      <c r="BG132" s="162"/>
      <c r="BH132" s="162"/>
      <c r="BI132" s="162"/>
      <c r="BJ132" s="162"/>
      <c r="BK132" s="162"/>
      <c r="BL132" s="162"/>
      <c r="BM132" s="162"/>
      <c r="BN132" s="162"/>
      <c r="BO132" s="162"/>
      <c r="BP132" s="162"/>
      <c r="BQ132" s="162"/>
      <c r="BR132" s="162"/>
      <c r="BS132" s="162"/>
      <c r="BT132" s="162"/>
      <c r="BU132" s="162"/>
      <c r="BV132" s="162"/>
      <c r="BW132" s="162"/>
      <c r="BX132" s="162"/>
      <c r="BY132" s="17"/>
      <c r="BZ132" s="49"/>
    </row>
    <row r="133" spans="1:78" ht="46.5" x14ac:dyDescent="0.25">
      <c r="A133" s="26" t="s">
        <v>1771</v>
      </c>
      <c r="B133" s="26" t="s">
        <v>551</v>
      </c>
      <c r="C133" s="27" t="s">
        <v>744</v>
      </c>
      <c r="D133" s="28"/>
      <c r="E133" s="28"/>
      <c r="F133" s="58">
        <v>1400</v>
      </c>
      <c r="G133" s="30">
        <v>7</v>
      </c>
      <c r="H133" s="31" t="s">
        <v>6</v>
      </c>
      <c r="I133" s="70">
        <v>4</v>
      </c>
      <c r="J133" s="71">
        <v>2</v>
      </c>
      <c r="K133" s="70">
        <v>3</v>
      </c>
      <c r="L133" s="71">
        <v>2</v>
      </c>
      <c r="M133" s="32">
        <v>1</v>
      </c>
      <c r="N133" s="33">
        <v>0</v>
      </c>
      <c r="O133" s="29">
        <v>5.5000000000000098</v>
      </c>
      <c r="P133" s="38">
        <v>4.5500000000000203</v>
      </c>
      <c r="Q133" s="36">
        <v>108.17703293024201</v>
      </c>
      <c r="R133" s="36">
        <v>4.0885164651210504</v>
      </c>
      <c r="S133" s="37">
        <v>0</v>
      </c>
      <c r="T133" s="38">
        <v>2</v>
      </c>
      <c r="U133" s="29">
        <v>-2.9000000000000101</v>
      </c>
      <c r="V133" s="38">
        <v>-1.30000000000001</v>
      </c>
      <c r="W133" s="39"/>
      <c r="X133" s="40">
        <v>98</v>
      </c>
      <c r="Y133" s="72">
        <v>115</v>
      </c>
      <c r="Z133" s="87">
        <v>38</v>
      </c>
      <c r="AA133" s="77">
        <v>7</v>
      </c>
      <c r="AB133" s="41" t="s">
        <v>92</v>
      </c>
      <c r="AC133" s="42" t="str">
        <f>"i" &amp; IF(AND(S133&lt;=-1.5,NOT(ISBLANK(AQ133))),"Z","")</f>
        <v>i</v>
      </c>
      <c r="AD133" s="43" t="str">
        <f>IF(AND(ISNUMBER(BD133),VALUE(BD133)&gt;=3,VALUE(T133)&gt;=-0.5),IF(AND(VALUE(Q133)&gt;=94,VALUE(Q133)&lt;444), IF(VALUE(P133)&gt;=2,"***","**"),"*"),"")</f>
        <v/>
      </c>
      <c r="AE133" s="44"/>
      <c r="AF133" s="45" t="s">
        <v>93</v>
      </c>
      <c r="AG133" s="46" t="str">
        <f>IF(OR(F133&lt;1401,F133&gt;=1600),IF(AND(OR(AB133="*",AB133="***",AB133="E*",AB133="E***"),P133&gt;=2,T133&gt;-2.1),IF(AND(ISNUMBER(BD133),VALUE(BD133)&gt;2),"**","*"),""),"")</f>
        <v>*</v>
      </c>
      <c r="AH133" s="30">
        <v>7</v>
      </c>
      <c r="AI133" s="47">
        <v>98</v>
      </c>
      <c r="AJ133" s="48" t="str">
        <f>IF(AND(S133&gt;=2,T133&gt;=0),IF(AND(ISNUMBER(BD133),VALUE(BD133)&gt;=3),IF(LEN(AQ133)&gt;0,"***","**"),"*"),"")</f>
        <v/>
      </c>
      <c r="AK133" s="42" t="str">
        <f>IF(AND(S133&gt;=3,AND(OR(AND(I133&lt;=7,I133-K133&gt;=3),AND(K133&lt;=7,K133-M133&gt;=3)),N133&lt;=4)),6,IF(S133&gt;=3,"3T",IF(AND(OR(AND(I133&lt;=7,I133-K133&gt;=3),AND(K133&lt;=7,K133-M133&gt;=3)),N133&lt;=4),"3P","")))</f>
        <v/>
      </c>
      <c r="AL133" s="46" t="str">
        <f>IF(OR(K133-M133&gt;=5,T133&gt;4.9,AND(K133-M133&gt;=1,T133&gt;5)),IF(P133&lt;-3,"***",IF(P133&lt;0,"**","*")),"")</f>
        <v/>
      </c>
      <c r="AM133" s="40">
        <v>98</v>
      </c>
      <c r="AN133" s="103" t="str">
        <f>CONCATENATE(IF(AND(OR(M133=1,M133=2,M133=3,M133=4),Q133&gt;=97.5),"G",IF(OR(AND(N133&lt;=3,M133&lt;8,T133&gt;-1.6,Q133&gt;=95,Q133&lt;300),AND(OR(M133=1,M133=2,M133=3),Q133&lt;97.5)),"GR","")),"*")</f>
        <v>G*</v>
      </c>
      <c r="AO133" s="29">
        <v>0</v>
      </c>
      <c r="AP133" s="28" t="s">
        <v>32</v>
      </c>
      <c r="AQ133" s="28"/>
      <c r="AR133" s="28"/>
      <c r="AS133" s="28"/>
      <c r="AT133" s="50" t="str">
        <f>IF(LEN(AN133)&gt;0,IF(AL133="**","$",IF(AL133="***",IF(LEN(AQ133)&gt;0,"$$$","$$"), "")), "")</f>
        <v/>
      </c>
      <c r="AU133" s="48" t="str">
        <f>CONCATENATE(IF(LEN(AN133)&gt;0,IF(AND(AD133="**",AB133="*"),IF(LEN(AQ133)&gt;0,"$$$","$$"),IF(AJ133="***","$$$",IF(AND(AJ133="**",AB133="*"),"$$",IF(AND(OR(AD133="**",AD133="***"),LEN(AQ133)&gt;0),"$$","")))),IF(AND(OR(AD133="**",AD133="***"),LEN(AQ133)&gt;0),"$$","")),IF(AND(T133&lt;2,AQ133="#"),"#",""))</f>
        <v/>
      </c>
      <c r="AV133" s="48" t="str">
        <f>IF(LEN(AN133)&gt;0,IF(AG133="**","$$",IF(AG133="***","$$$",IF(AD133="***",IF(OR(AB133="***",LEN(AQ133)&gt;0),"$$$",""),""))),"")</f>
        <v/>
      </c>
      <c r="AW133" s="26" t="s">
        <v>6</v>
      </c>
      <c r="AX133" s="74">
        <v>2.2000000000000002</v>
      </c>
      <c r="AY133" s="79">
        <v>1208</v>
      </c>
      <c r="AZ133" s="24" t="s">
        <v>1184</v>
      </c>
      <c r="BA133" s="29">
        <v>99</v>
      </c>
      <c r="BB133" s="66">
        <v>96.466666666666697</v>
      </c>
      <c r="BC133" s="54" t="s">
        <v>1800</v>
      </c>
      <c r="BD133" s="29">
        <v>1</v>
      </c>
      <c r="BE133" s="100">
        <v>32.183908045976999</v>
      </c>
      <c r="BF133" s="101">
        <v>66.6666666666667</v>
      </c>
      <c r="BG133" s="102">
        <v>87</v>
      </c>
      <c r="BH133" s="102">
        <v>63</v>
      </c>
      <c r="BI133" s="190" t="s">
        <v>1801</v>
      </c>
      <c r="BJ133" s="68" t="s">
        <v>794</v>
      </c>
      <c r="BK133" s="69" t="s">
        <v>371</v>
      </c>
      <c r="BL133" s="68" t="s">
        <v>1675</v>
      </c>
      <c r="BM133" s="68" t="s">
        <v>1663</v>
      </c>
      <c r="BN133" s="68"/>
      <c r="BO133" s="17"/>
      <c r="BP133" s="29">
        <v>115</v>
      </c>
      <c r="BQ133" s="29">
        <v>0</v>
      </c>
      <c r="BR133" s="56">
        <v>101.45</v>
      </c>
      <c r="BS133" s="57" t="s">
        <v>126</v>
      </c>
      <c r="BT133" s="26"/>
      <c r="BU133" s="26"/>
      <c r="BV133" s="26"/>
      <c r="BW133" s="26"/>
      <c r="BX133" s="17"/>
      <c r="BY133" s="17"/>
      <c r="BZ133" s="49" t="str">
        <f>IF(AND(S133&gt;=3,AND(OR(AND(I133&lt;=7,I133-K133&gt;=3),AND(K133&lt;=7,K133-M133&gt;=3)),N133&lt;=4)),6,IF(S133&gt;=3,"3T",IF(AND(OR(AND(I133&lt;=7,I133-K133&gt;=3),AND(K133&lt;=7,K133-M133&gt;=3)),N133&lt;=4),"3P","")))</f>
        <v/>
      </c>
    </row>
    <row r="134" spans="1:78" ht="46.5" x14ac:dyDescent="0.25">
      <c r="A134" s="26" t="s">
        <v>1771</v>
      </c>
      <c r="B134" s="26" t="s">
        <v>191</v>
      </c>
      <c r="C134" s="27" t="s">
        <v>156</v>
      </c>
      <c r="D134" s="28"/>
      <c r="E134" s="28"/>
      <c r="F134" s="29">
        <v>1600</v>
      </c>
      <c r="G134" s="30">
        <v>1</v>
      </c>
      <c r="H134" s="31" t="s">
        <v>78</v>
      </c>
      <c r="I134" s="70">
        <v>3</v>
      </c>
      <c r="J134" s="71">
        <v>2</v>
      </c>
      <c r="K134" s="32">
        <v>4</v>
      </c>
      <c r="L134" s="33">
        <v>1</v>
      </c>
      <c r="M134" s="32">
        <v>7</v>
      </c>
      <c r="N134" s="33">
        <v>5</v>
      </c>
      <c r="O134" s="29">
        <v>3.9999999999999898</v>
      </c>
      <c r="P134" s="29">
        <v>0</v>
      </c>
      <c r="Q134" s="35">
        <v>444</v>
      </c>
      <c r="R134" s="35">
        <v>172</v>
      </c>
      <c r="S134" s="37">
        <v>1</v>
      </c>
      <c r="T134" s="61">
        <v>-3.5</v>
      </c>
      <c r="U134" s="29">
        <v>2.2999999999999998</v>
      </c>
      <c r="V134" s="29">
        <v>-0.44999999999999901</v>
      </c>
      <c r="W134" s="39" t="s">
        <v>79</v>
      </c>
      <c r="X134" s="40">
        <v>108</v>
      </c>
      <c r="Y134" s="29">
        <v>126</v>
      </c>
      <c r="Z134" s="29">
        <v>18</v>
      </c>
      <c r="AA134" s="26" t="s">
        <v>91</v>
      </c>
      <c r="AB134" s="41" t="s">
        <v>32</v>
      </c>
      <c r="AC134" s="42" t="str">
        <f>"" &amp; IF(AND(S134&lt;=-1.5,NOT(ISBLANK(AQ134))),"Z","")</f>
        <v/>
      </c>
      <c r="AD134" s="43" t="str">
        <f>IF(AND(ISNUMBER(BD134),VALUE(BD134)&gt;=3,VALUE(T134)&gt;=-0.5),IF(AND(VALUE(Q134)&gt;=94,VALUE(Q134)&lt;444), IF(VALUE(P134)&gt;=2,"***","**"),"*"),"")</f>
        <v/>
      </c>
      <c r="AE134" s="44"/>
      <c r="AF134" s="45"/>
      <c r="AG134" s="63" t="str">
        <f>IF(OR(F134&lt;1401,F134&gt;=1600),IF(AND(OR(AB134="*",AB134="***",AB134="E*",AB134="E***"),P134&gt;=2,T134&gt;-2.1),IF(AND(ISNUMBER(BD134),VALUE(BD134)&gt;2),"**","*"),""),"")</f>
        <v/>
      </c>
      <c r="AH134" s="30">
        <v>1</v>
      </c>
      <c r="AI134" s="47">
        <v>108</v>
      </c>
      <c r="AJ134" s="48" t="str">
        <f>IF(AND(S134&gt;=2,T134&gt;=0),IF(AND(ISNUMBER(BD134),VALUE(BD134)&gt;=3),IF(LEN(AQ134)&gt;0,"***","**"),"*"),"")</f>
        <v/>
      </c>
      <c r="AK134" s="42" t="str">
        <f>IF(AND(S134&gt;=3,AND(OR(AND(I134&lt;=7,I134-K134&gt;=3),AND(K134&lt;=7,K134-M134&gt;=3)),N134&lt;=4)),6,IF(S134&gt;=3,"3T",IF(AND(OR(AND(I134&lt;=7,I134-K134&gt;=3),AND(K134&lt;=7,K134-M134&gt;=3)),N134&lt;=4),"3P","")))</f>
        <v/>
      </c>
      <c r="AL134" s="46" t="str">
        <f>IF(OR(K134-M134&gt;=5,T134&gt;4.9,AND(K134-M134&gt;=1,T134&gt;5)),IF(P134&lt;-3,"***",IF(P134&lt;0,"**","*")),"")</f>
        <v/>
      </c>
      <c r="AM134" s="40">
        <v>108</v>
      </c>
      <c r="AN134" s="49" t="str">
        <f>CONCATENATE(IF(AND(OR(M134=1,M134=2,M134=3,M134=4),Q134&gt;=97.5),"G",IF(OR(AND(N134&lt;=3,M134&lt;8,T134&gt;-1.6,Q134&gt;=95,Q134&lt;300),AND(OR(M134=1,M134=2,M134=3),Q134&lt;97.5)),"GR","")),"*")</f>
        <v>*</v>
      </c>
      <c r="AO134" s="29">
        <v>0</v>
      </c>
      <c r="AP134" s="28"/>
      <c r="AQ134" s="28"/>
      <c r="AR134" s="28"/>
      <c r="AS134" s="28"/>
      <c r="AT134" s="50" t="str">
        <f>IF(LEN(AN134)&gt;0,IF(AL134="**","$",IF(AL134="***",IF(LEN(AQ134)&gt;0,"$$$","$$"), "")), "")</f>
        <v/>
      </c>
      <c r="AU134" s="48" t="str">
        <f>CONCATENATE(IF(LEN(AN134)&gt;0,IF(AND(AD134="**",AB134="*"),IF(LEN(AQ134)&gt;0,"$$$","$$"),IF(AJ134="***","$$$",IF(AND(AJ134="**",AB134="*"),"$$",IF(AND(OR(AD134="**",AD134="***"),LEN(AQ134)&gt;0),"$$","")))),IF(AND(OR(AD134="**",AD134="***"),LEN(AQ134)&gt;0),"$$","")),IF(AND(T134&lt;2,AQ134="#"),"#",""))</f>
        <v/>
      </c>
      <c r="AV134" s="48" t="str">
        <f>IF(LEN(AN134)&gt;0,IF(AG134="**","$$",IF(AG134="***","$$$",IF(AD134="***",IF(OR(AB134="***",LEN(AQ134)&gt;0),"$$$",""),""))),"")</f>
        <v/>
      </c>
      <c r="AW134" s="26" t="s">
        <v>78</v>
      </c>
      <c r="AX134" s="64">
        <v>6</v>
      </c>
      <c r="AY134" s="52">
        <v>1215</v>
      </c>
      <c r="AZ134" s="24" t="s">
        <v>1184</v>
      </c>
      <c r="BA134" s="29">
        <v>73.5</v>
      </c>
      <c r="BB134" s="53">
        <v>73.5</v>
      </c>
      <c r="BC134" s="54" t="s">
        <v>1802</v>
      </c>
      <c r="BD134" s="29">
        <v>1</v>
      </c>
      <c r="BE134" s="55"/>
      <c r="BF134" s="55"/>
      <c r="BG134" s="55"/>
      <c r="BH134" s="55"/>
      <c r="BI134" s="190" t="s">
        <v>1676</v>
      </c>
      <c r="BJ134" s="68" t="s">
        <v>1677</v>
      </c>
      <c r="BK134" s="68" t="s">
        <v>1662</v>
      </c>
      <c r="BL134" s="68" t="s">
        <v>1663</v>
      </c>
      <c r="BM134" s="68" t="s">
        <v>1678</v>
      </c>
      <c r="BN134" s="68" t="s">
        <v>1664</v>
      </c>
      <c r="BO134" s="17"/>
      <c r="BP134" s="29">
        <v>126</v>
      </c>
      <c r="BQ134" s="29">
        <v>0</v>
      </c>
      <c r="BR134" s="56">
        <v>99.15</v>
      </c>
      <c r="BS134" s="57" t="s">
        <v>209</v>
      </c>
      <c r="BT134" s="26"/>
      <c r="BU134" s="26"/>
      <c r="BV134" s="26"/>
      <c r="BW134" s="26" t="s">
        <v>79</v>
      </c>
      <c r="BX134" s="17"/>
      <c r="BY134" s="17"/>
      <c r="BZ134" s="49" t="str">
        <f>IF(AND(S134&gt;=3,AND(OR(AND(I134&lt;=7,I134-K134&gt;=3),AND(K134&lt;=7,K134-M134&gt;=3)),N134&lt;=4)),6,IF(S134&gt;=3,"3T",IF(AND(OR(AND(I134&lt;=7,I134-K134&gt;=3),AND(K134&lt;=7,K134-M134&gt;=3)),N134&lt;=4),"3P","")))</f>
        <v/>
      </c>
    </row>
    <row r="135" spans="1:78" ht="15.95" customHeight="1" x14ac:dyDescent="0.25">
      <c r="A135" s="162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55"/>
      <c r="BJ135" s="155"/>
      <c r="BK135" s="155"/>
      <c r="BL135" s="155"/>
      <c r="BM135" s="155"/>
      <c r="BN135" s="155"/>
      <c r="BO135" s="155"/>
      <c r="BP135" s="155"/>
      <c r="BQ135" s="155"/>
      <c r="BR135" s="155"/>
      <c r="BS135" s="155"/>
      <c r="BT135" s="155"/>
      <c r="BU135" s="155"/>
      <c r="BV135" s="155"/>
      <c r="BW135" s="155"/>
      <c r="BX135" s="155"/>
      <c r="BY135" s="17"/>
      <c r="BZ135" s="49"/>
    </row>
    <row r="136" spans="1:78" ht="18.75" customHeight="1" x14ac:dyDescent="0.25">
      <c r="A136" s="17"/>
      <c r="B136" s="164" t="s">
        <v>1184</v>
      </c>
      <c r="C136" s="164"/>
      <c r="D136" s="17"/>
      <c r="E136" s="17"/>
      <c r="F136" s="17"/>
      <c r="G136" s="17"/>
      <c r="H136" s="17"/>
      <c r="I136" s="89" t="s">
        <v>150</v>
      </c>
      <c r="J136" s="17"/>
      <c r="K136" s="17"/>
      <c r="L136" s="17"/>
      <c r="M136" s="17"/>
      <c r="N136" s="17"/>
      <c r="O136" s="17"/>
      <c r="P136" s="17"/>
      <c r="Q136" s="165" t="s">
        <v>476</v>
      </c>
      <c r="R136" s="165"/>
      <c r="S136" s="17"/>
      <c r="T136" s="90" t="s">
        <v>411</v>
      </c>
      <c r="U136" s="17"/>
      <c r="V136" s="17"/>
      <c r="W136" s="17"/>
      <c r="X136" s="91">
        <v>108</v>
      </c>
      <c r="Y136" s="113" t="s">
        <v>478</v>
      </c>
      <c r="Z136" s="93">
        <v>35</v>
      </c>
      <c r="AA136" s="104">
        <v>2</v>
      </c>
      <c r="AB136" s="17"/>
      <c r="AC136" s="17"/>
      <c r="AD136" s="17"/>
      <c r="AE136" s="17"/>
      <c r="AF136" s="17"/>
      <c r="AG136" s="17"/>
      <c r="AH136" s="17"/>
      <c r="AI136" s="91">
        <v>108</v>
      </c>
      <c r="AJ136" s="17"/>
      <c r="AK136" s="17"/>
      <c r="AL136" s="17"/>
      <c r="AM136" s="91">
        <v>108</v>
      </c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4">
        <v>18</v>
      </c>
      <c r="AY136" s="95">
        <v>1209</v>
      </c>
      <c r="AZ136" s="17"/>
      <c r="BA136" s="17"/>
      <c r="BB136" s="17"/>
      <c r="BC136" s="17"/>
      <c r="BD136" s="17"/>
      <c r="BE136" s="17"/>
      <c r="BF136" s="17"/>
      <c r="BG136" s="17"/>
      <c r="BH136" s="17"/>
      <c r="BI136" s="187"/>
      <c r="BJ136" s="17"/>
      <c r="BK136" s="17"/>
      <c r="BL136" s="17"/>
      <c r="BM136" s="17"/>
      <c r="BN136" s="17"/>
      <c r="BO136" s="17"/>
      <c r="BP136" s="113" t="s">
        <v>478</v>
      </c>
      <c r="BQ136" s="17"/>
      <c r="BR136" s="17"/>
      <c r="BS136" s="17"/>
      <c r="BT136" s="17"/>
      <c r="BU136" s="17"/>
      <c r="BV136" s="17"/>
      <c r="BW136" s="17"/>
      <c r="BX136" s="29">
        <v>0</v>
      </c>
      <c r="BY136" s="26" t="s">
        <v>149</v>
      </c>
      <c r="BZ136" s="17"/>
    </row>
    <row r="137" spans="1:78" x14ac:dyDescent="0.25">
      <c r="A137" s="17"/>
      <c r="B137" s="164"/>
      <c r="C137" s="164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68" t="s">
        <v>1803</v>
      </c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  <c r="AC137" s="168"/>
      <c r="AD137" s="168"/>
      <c r="AE137" s="168"/>
      <c r="AF137" s="168"/>
      <c r="AG137" s="168"/>
      <c r="AH137" s="168"/>
      <c r="AI137" s="168"/>
      <c r="AJ137" s="168"/>
      <c r="AK137" s="168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67"/>
      <c r="AY137" s="105" t="s">
        <v>202</v>
      </c>
      <c r="AZ137" s="17"/>
      <c r="BA137" s="17"/>
      <c r="BB137" s="17"/>
      <c r="BC137" s="17"/>
      <c r="BD137" s="17"/>
      <c r="BE137" s="17"/>
      <c r="BF137" s="17"/>
      <c r="BG137" s="17"/>
      <c r="BH137" s="17"/>
      <c r="BI137" s="18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</row>
    <row r="138" spans="1:78" ht="30" customHeight="1" x14ac:dyDescent="0.25">
      <c r="A138" s="169" t="s">
        <v>1804</v>
      </c>
      <c r="B138" s="153"/>
      <c r="C138" s="153"/>
      <c r="D138" s="153"/>
      <c r="E138" s="153"/>
      <c r="F138" s="153"/>
      <c r="G138" s="153"/>
      <c r="H138" s="153"/>
      <c r="I138" s="153"/>
      <c r="J138" s="153"/>
      <c r="K138" s="153"/>
      <c r="L138" s="153"/>
      <c r="M138" s="153"/>
      <c r="N138" s="153"/>
      <c r="O138" s="153"/>
      <c r="P138" s="153"/>
      <c r="Q138" s="153"/>
      <c r="R138" s="153"/>
      <c r="S138" s="153"/>
      <c r="T138" s="153"/>
      <c r="U138" s="153"/>
      <c r="V138" s="153"/>
      <c r="W138" s="153"/>
      <c r="X138" s="153"/>
      <c r="Y138" s="153"/>
      <c r="Z138" s="153"/>
      <c r="AA138" s="153"/>
      <c r="AB138" s="153"/>
      <c r="AC138" s="153"/>
      <c r="AD138" s="153"/>
      <c r="AE138" s="153"/>
      <c r="AF138" s="153"/>
      <c r="AG138" s="153"/>
      <c r="AH138" s="153"/>
      <c r="AI138" s="153"/>
      <c r="AJ138" s="153"/>
      <c r="AK138" s="153"/>
      <c r="AL138" s="153"/>
      <c r="AM138" s="153"/>
      <c r="AN138" s="153"/>
      <c r="AO138" s="153"/>
      <c r="AP138" s="153"/>
      <c r="AQ138" s="153"/>
      <c r="AR138" s="153"/>
      <c r="AS138" s="153"/>
      <c r="AT138" s="153"/>
      <c r="AU138" s="153"/>
      <c r="AV138" s="153"/>
      <c r="AW138" s="153"/>
      <c r="AX138" s="153"/>
      <c r="AY138" s="153"/>
      <c r="AZ138" s="153"/>
      <c r="BA138" s="153"/>
      <c r="BB138" s="153"/>
      <c r="BC138" s="153"/>
      <c r="BD138" s="153"/>
      <c r="BE138" s="153"/>
      <c r="BF138" s="153"/>
      <c r="BG138" s="153"/>
      <c r="BH138" s="153"/>
      <c r="BI138" s="153"/>
      <c r="BJ138" s="153"/>
      <c r="BK138" s="153"/>
      <c r="BL138" s="153"/>
      <c r="BM138" s="153"/>
      <c r="BN138" s="153"/>
      <c r="BO138" s="153"/>
      <c r="BP138" s="153"/>
      <c r="BQ138" s="153"/>
      <c r="BR138" s="153"/>
      <c r="BS138" s="153"/>
      <c r="BT138" s="153"/>
      <c r="BU138" s="153"/>
      <c r="BV138" s="153"/>
      <c r="BW138" s="153"/>
      <c r="BX138" s="153"/>
      <c r="BY138" s="17"/>
      <c r="BZ138" s="17"/>
    </row>
    <row r="139" spans="1:78" x14ac:dyDescent="0.25">
      <c r="A139" s="18" t="s">
        <v>1</v>
      </c>
      <c r="B139" s="18" t="s">
        <v>2</v>
      </c>
      <c r="C139" s="18" t="s">
        <v>3</v>
      </c>
      <c r="D139" s="19"/>
      <c r="E139" s="19"/>
      <c r="F139" s="18" t="s">
        <v>4</v>
      </c>
      <c r="G139" s="20" t="s">
        <v>5</v>
      </c>
      <c r="H139" s="21" t="s">
        <v>6</v>
      </c>
      <c r="I139" s="154" t="s">
        <v>7</v>
      </c>
      <c r="J139" s="155"/>
      <c r="K139" s="155"/>
      <c r="L139" s="155"/>
      <c r="M139" s="155"/>
      <c r="N139" s="155"/>
      <c r="O139" s="21" t="s">
        <v>8</v>
      </c>
      <c r="P139" s="21" t="s">
        <v>9</v>
      </c>
      <c r="Q139" s="22" t="s">
        <v>10</v>
      </c>
      <c r="R139" s="22" t="s">
        <v>11</v>
      </c>
      <c r="S139" s="21" t="s">
        <v>12</v>
      </c>
      <c r="T139" s="21" t="s">
        <v>13</v>
      </c>
      <c r="U139" s="21" t="s">
        <v>14</v>
      </c>
      <c r="V139" s="21" t="s">
        <v>15</v>
      </c>
      <c r="W139" s="23" t="s">
        <v>16</v>
      </c>
      <c r="X139" s="21" t="s">
        <v>17</v>
      </c>
      <c r="Y139" s="21" t="s">
        <v>18</v>
      </c>
      <c r="Z139" s="21" t="s">
        <v>19</v>
      </c>
      <c r="AA139" s="21" t="s">
        <v>20</v>
      </c>
      <c r="AB139" s="21" t="s">
        <v>21</v>
      </c>
      <c r="AC139" s="21" t="s">
        <v>22</v>
      </c>
      <c r="AD139" s="21" t="s">
        <v>23</v>
      </c>
      <c r="AE139" s="21" t="s">
        <v>24</v>
      </c>
      <c r="AF139" s="21" t="s">
        <v>25</v>
      </c>
      <c r="AG139" s="21" t="s">
        <v>26</v>
      </c>
      <c r="AH139" s="21" t="s">
        <v>5</v>
      </c>
      <c r="AI139" s="21" t="s">
        <v>17</v>
      </c>
      <c r="AJ139" s="21" t="s">
        <v>27</v>
      </c>
      <c r="AK139" s="21" t="s">
        <v>28</v>
      </c>
      <c r="AL139" s="21" t="s">
        <v>29</v>
      </c>
      <c r="AM139" s="21" t="s">
        <v>17</v>
      </c>
      <c r="AN139" s="21" t="s">
        <v>30</v>
      </c>
      <c r="AO139" s="21" t="s">
        <v>31</v>
      </c>
      <c r="AP139" s="21" t="s">
        <v>32</v>
      </c>
      <c r="AQ139" s="21" t="s">
        <v>33</v>
      </c>
      <c r="AR139" s="21" t="s">
        <v>34</v>
      </c>
      <c r="AS139" s="21" t="s">
        <v>35</v>
      </c>
      <c r="AT139" s="21" t="s">
        <v>36</v>
      </c>
      <c r="AU139" s="21" t="s">
        <v>37</v>
      </c>
      <c r="AV139" s="21" t="s">
        <v>38</v>
      </c>
      <c r="AW139" s="21" t="s">
        <v>6</v>
      </c>
      <c r="AX139" s="21" t="s">
        <v>39</v>
      </c>
      <c r="AY139" s="21" t="s">
        <v>40</v>
      </c>
      <c r="AZ139" s="24" t="s">
        <v>41</v>
      </c>
      <c r="BA139" s="21" t="s">
        <v>42</v>
      </c>
      <c r="BB139" s="21" t="s">
        <v>43</v>
      </c>
      <c r="BC139" s="21" t="s">
        <v>44</v>
      </c>
      <c r="BD139" s="21" t="s">
        <v>45</v>
      </c>
      <c r="BE139" s="21" t="s">
        <v>46</v>
      </c>
      <c r="BF139" s="21" t="s">
        <v>47</v>
      </c>
      <c r="BG139" s="21" t="s">
        <v>48</v>
      </c>
      <c r="BH139" s="21" t="s">
        <v>49</v>
      </c>
      <c r="BI139" s="186"/>
      <c r="BJ139" s="25"/>
      <c r="BK139" s="25"/>
      <c r="BL139" s="25"/>
      <c r="BM139" s="25"/>
      <c r="BN139" s="25"/>
      <c r="BO139" s="25"/>
      <c r="BP139" s="21" t="s">
        <v>18</v>
      </c>
      <c r="BQ139" s="21" t="s">
        <v>31</v>
      </c>
      <c r="BR139" s="21" t="s">
        <v>50</v>
      </c>
      <c r="BS139" s="21" t="s">
        <v>51</v>
      </c>
      <c r="BT139" s="25"/>
      <c r="BU139" s="25"/>
      <c r="BV139" s="21" t="s">
        <v>24</v>
      </c>
      <c r="BW139" s="21" t="s">
        <v>16</v>
      </c>
      <c r="BX139" s="21" t="s">
        <v>52</v>
      </c>
      <c r="BY139" s="21" t="s">
        <v>53</v>
      </c>
      <c r="BZ139" s="21" t="s">
        <v>28</v>
      </c>
    </row>
    <row r="140" spans="1:78" ht="46.5" x14ac:dyDescent="0.25">
      <c r="A140" s="26" t="s">
        <v>1805</v>
      </c>
      <c r="B140" s="26" t="s">
        <v>211</v>
      </c>
      <c r="C140" s="27" t="s">
        <v>738</v>
      </c>
      <c r="D140" s="28" t="s">
        <v>213</v>
      </c>
      <c r="E140" s="28"/>
      <c r="F140" s="29">
        <v>1600</v>
      </c>
      <c r="G140" s="30">
        <v>2</v>
      </c>
      <c r="H140" s="31" t="s">
        <v>6</v>
      </c>
      <c r="I140" s="32">
        <v>6</v>
      </c>
      <c r="J140" s="33">
        <v>5</v>
      </c>
      <c r="K140" s="32">
        <v>5</v>
      </c>
      <c r="L140" s="33">
        <v>4</v>
      </c>
      <c r="M140" s="32">
        <v>3</v>
      </c>
      <c r="N140" s="33">
        <v>2</v>
      </c>
      <c r="O140" s="29">
        <v>-8.4499999999999904</v>
      </c>
      <c r="P140" s="29">
        <v>-1.2250000000000201</v>
      </c>
      <c r="Q140" s="35">
        <v>98.778469650233703</v>
      </c>
      <c r="R140" s="36">
        <v>0.73923482511681005</v>
      </c>
      <c r="S140" s="37">
        <v>1</v>
      </c>
      <c r="T140" s="38">
        <v>2.25</v>
      </c>
      <c r="U140" s="29">
        <v>1.6</v>
      </c>
      <c r="V140" s="29">
        <v>3.44999999999999</v>
      </c>
      <c r="W140" s="39"/>
      <c r="X140" s="40">
        <v>95</v>
      </c>
      <c r="Y140" s="72">
        <v>131</v>
      </c>
      <c r="Z140" s="17"/>
      <c r="AA140" s="26" t="s">
        <v>80</v>
      </c>
      <c r="AB140" s="41" t="s">
        <v>65</v>
      </c>
      <c r="AC140" s="42" t="str">
        <f>"" &amp; IF(AND(S140&lt;=-1.5,NOT(ISBLANK(AQ140))),"Z","")</f>
        <v/>
      </c>
      <c r="AD140" s="43" t="str">
        <f>IF(AND(ISNUMBER(BD140),VALUE(BD140)&gt;=3,VALUE(T140)&gt;=-0.5),IF(AND(VALUE(Q140)&gt;=94,VALUE(Q140)&lt;444), IF(VALUE(P140)&gt;=2,"***","**"),"*"),"")</f>
        <v/>
      </c>
      <c r="AE140" s="48" t="str">
        <f>IF(AND(BD140&gt;2,OR(ISNUMBER(SEARCH("P",AA140)),ISNUMBER(SEARCH("EP",AA140)),ISNUMBER(SEARCH("E",AA140)))),"WP@",IF(BD140&gt;2,"W@",IF(OR(ISNUMBER(SEARCH("P",AA140)),ISNUMBER(SEARCH("EP",AA140)),ISNUMBER(SEARCH("E",AA140))),"P@","@")))</f>
        <v>@</v>
      </c>
      <c r="AF140" s="45" t="s">
        <v>175</v>
      </c>
      <c r="AG140" s="46" t="str">
        <f>IF(OR(F140&lt;1401,F140&gt;=1600),IF(AND(OR(AB140="*",AB140="***",AB140="E*",AB140="E***"),P140&gt;=2,T140&gt;-2.1),IF(AND(ISNUMBER(BD140),VALUE(BD140)&gt;2),"**","*"),""),"")</f>
        <v/>
      </c>
      <c r="AH140" s="30">
        <v>2</v>
      </c>
      <c r="AI140" s="47">
        <v>95</v>
      </c>
      <c r="AJ140" s="48" t="str">
        <f>IF(AND(S140&gt;=2,T140&gt;=0),IF(AND(ISNUMBER(BD140),VALUE(BD140)&gt;=3),IF(LEN(AQ140)&gt;0,"***","**"),"*"),"")</f>
        <v/>
      </c>
      <c r="AK140" s="42" t="str">
        <f>IF(AND(S140&gt;=3,AND(OR(AND(I140&lt;=7,I140-K140&gt;=3),AND(K140&lt;=7,K140-M140&gt;=3)),N140&lt;=4)),6,IF(S140&gt;=3,"3T",IF(AND(OR(AND(I140&lt;=7,I140-K140&gt;=3),AND(K140&lt;=7,K140-M140&gt;=3)),N140&lt;=4),"3P","")))</f>
        <v/>
      </c>
      <c r="AL140" s="46" t="str">
        <f>IF(OR(K140-M140&gt;=5,T140&gt;4.9,AND(K140-M140&gt;=1,T140&gt;5)),IF(P140&lt;-3,"***",IF(P140&lt;0,"**","*")),"")</f>
        <v/>
      </c>
      <c r="AM140" s="40">
        <v>95</v>
      </c>
      <c r="AN140" s="81" t="str">
        <f>CONCATENATE(IF(AND(OR(M140=1,M140=2,M140=3,M140=4),Q140&gt;=97.5),"G",IF(OR(AND(N140&lt;=3,M140&lt;8,T140&gt;-1.6,Q140&gt;=95,Q140&lt;300),AND(OR(M140=1,M140=2,M140=3),Q140&lt;97.5)),"GR","")),"*")</f>
        <v>G*</v>
      </c>
      <c r="AO140" s="82">
        <v>1</v>
      </c>
      <c r="AP140" s="28"/>
      <c r="AQ140" s="28" t="s">
        <v>33</v>
      </c>
      <c r="AR140" s="28" t="s">
        <v>34</v>
      </c>
      <c r="AS140" s="28"/>
      <c r="AT140" s="50" t="str">
        <f>IF(LEN(AN140)&gt;0,IF(AL140="**","$",IF(AL140="***",IF(LEN(AQ140)&gt;0,"$$$","$$"), "")), "")</f>
        <v/>
      </c>
      <c r="AU140" s="48" t="str">
        <f>CONCATENATE(IF(LEN(AN140)&gt;0,IF(AND(AD140="**",AB140="*"),IF(LEN(AQ140)&gt;0,"$$$","$$"),IF(AJ140="***","$$$",IF(AND(AJ140="**",AB140="*"),"$$",IF(AND(OR(AD140="**",AD140="***"),LEN(AQ140)&gt;0),"$$","")))),IF(AND(OR(AD140="**",AD140="***"),LEN(AQ140)&gt;0),"$$","")),IF(AND(T140&lt;2,AQ140="#"),"#",""))</f>
        <v/>
      </c>
      <c r="AV140" s="48" t="str">
        <f>IF(LEN(AN140)&gt;0,IF(AG140="**","$$",IF(AG140="***","$$$",IF(AD140="***",IF(OR(AB140="***",LEN(AQ140)&gt;0),"$$$",""),""))),"")</f>
        <v/>
      </c>
      <c r="AW140" s="26" t="s">
        <v>6</v>
      </c>
      <c r="AX140" s="51">
        <v>1.5</v>
      </c>
      <c r="AY140" s="52">
        <v>1117</v>
      </c>
      <c r="AZ140" s="24" t="s">
        <v>643</v>
      </c>
      <c r="BA140" s="29">
        <v>94.978469650233606</v>
      </c>
      <c r="BB140" s="53">
        <v>94.695802983566907</v>
      </c>
      <c r="BC140" s="54" t="s">
        <v>1806</v>
      </c>
      <c r="BD140" s="29">
        <v>1</v>
      </c>
      <c r="BE140" s="55"/>
      <c r="BF140" s="55"/>
      <c r="BG140" s="55"/>
      <c r="BH140" s="55"/>
      <c r="BI140" s="190" t="s">
        <v>1807</v>
      </c>
      <c r="BJ140" s="68" t="s">
        <v>1808</v>
      </c>
      <c r="BK140" s="69" t="s">
        <v>1809</v>
      </c>
      <c r="BL140" s="68" t="s">
        <v>1810</v>
      </c>
      <c r="BM140" s="68" t="s">
        <v>1811</v>
      </c>
      <c r="BN140" s="68"/>
      <c r="BO140" s="17"/>
      <c r="BP140" s="29">
        <v>131</v>
      </c>
      <c r="BQ140" s="82">
        <v>1</v>
      </c>
      <c r="BR140" s="56">
        <v>86.25</v>
      </c>
      <c r="BS140" s="76" t="s">
        <v>117</v>
      </c>
      <c r="BT140" s="26" t="s">
        <v>213</v>
      </c>
      <c r="BU140" s="26"/>
      <c r="BV140" s="49" t="str">
        <f>IF(AND(BD140&gt;2,OR(ISNUMBER(SEARCH("P",AA140)),ISNUMBER(SEARCH("EP",AA140)),ISNUMBER(SEARCH("E",AA140)))),"WP@",IF(BD140&gt;2,"W@",IF(OR(ISNUMBER(SEARCH("P",AA140)),ISNUMBER(SEARCH("EP",AA140)),ISNUMBER(SEARCH("E",AA140))),"P@","@")))</f>
        <v>@</v>
      </c>
      <c r="BW140" s="26"/>
      <c r="BX140" s="17"/>
      <c r="BY140" s="17"/>
      <c r="BZ140" s="49" t="str">
        <f>IF(AND(S140&gt;=3,AND(OR(AND(I140&lt;=7,I140-K140&gt;=3),AND(K140&lt;=7,K140-M140&gt;=3)),N140&lt;=4)),6,IF(S140&gt;=3,"3T",IF(AND(OR(AND(I140&lt;=7,I140-K140&gt;=3),AND(K140&lt;=7,K140-M140&gt;=3)),N140&lt;=4),"3P","")))</f>
        <v/>
      </c>
    </row>
    <row r="141" spans="1:78" ht="30" customHeight="1" x14ac:dyDescent="0.25">
      <c r="A141" s="156" t="s">
        <v>152</v>
      </c>
      <c r="B141" s="155"/>
      <c r="C141" s="155"/>
      <c r="D141" s="155"/>
      <c r="E141" s="155"/>
      <c r="F141" s="155"/>
      <c r="G141" s="155"/>
      <c r="H141" s="155"/>
      <c r="I141" s="155"/>
      <c r="J141" s="155"/>
      <c r="K141" s="155"/>
      <c r="L141" s="155"/>
      <c r="M141" s="155"/>
      <c r="N141" s="155"/>
      <c r="O141" s="155"/>
      <c r="P141" s="155"/>
      <c r="Q141" s="155"/>
      <c r="R141" s="155"/>
      <c r="S141" s="155"/>
      <c r="T141" s="155"/>
      <c r="U141" s="155"/>
      <c r="V141" s="155"/>
      <c r="W141" s="155"/>
      <c r="X141" s="155"/>
      <c r="Y141" s="155"/>
      <c r="Z141" s="155"/>
      <c r="AA141" s="155"/>
      <c r="AB141" s="155"/>
      <c r="AC141" s="155"/>
      <c r="AD141" s="155"/>
      <c r="AE141" s="155"/>
      <c r="AF141" s="155"/>
      <c r="AG141" s="155"/>
      <c r="AH141" s="155"/>
      <c r="AI141" s="155"/>
      <c r="AJ141" s="155"/>
      <c r="AK141" s="155"/>
      <c r="AL141" s="155"/>
      <c r="AM141" s="155"/>
      <c r="AN141" s="155"/>
      <c r="AO141" s="155"/>
      <c r="AP141" s="155"/>
      <c r="AQ141" s="155"/>
      <c r="AR141" s="155"/>
      <c r="AS141" s="155"/>
      <c r="AT141" s="155"/>
      <c r="AU141" s="179"/>
      <c r="AV141" s="155"/>
      <c r="AW141" s="155"/>
      <c r="AX141" s="155"/>
      <c r="AY141" s="155"/>
      <c r="AZ141" s="155"/>
      <c r="BA141" s="155"/>
      <c r="BB141" s="155"/>
      <c r="BC141" s="155"/>
      <c r="BD141" s="155"/>
      <c r="BE141" s="155"/>
      <c r="BF141" s="155"/>
      <c r="BG141" s="155"/>
      <c r="BH141" s="155"/>
      <c r="BI141" s="155"/>
      <c r="BJ141" s="155"/>
      <c r="BK141" s="155"/>
      <c r="BL141" s="155"/>
      <c r="BM141" s="155"/>
      <c r="BN141" s="155"/>
      <c r="BO141" s="155"/>
      <c r="BP141" s="155"/>
      <c r="BQ141" s="155"/>
      <c r="BR141" s="155"/>
      <c r="BS141" s="155"/>
      <c r="BT141" s="155"/>
      <c r="BU141" s="155"/>
      <c r="BV141" s="155"/>
      <c r="BW141" s="155"/>
      <c r="BX141" s="155"/>
      <c r="BY141" s="17"/>
      <c r="BZ141" s="49"/>
    </row>
    <row r="142" spans="1:78" ht="46.5" x14ac:dyDescent="0.25">
      <c r="A142" s="26" t="s">
        <v>1805</v>
      </c>
      <c r="B142" s="26" t="s">
        <v>816</v>
      </c>
      <c r="C142" s="27" t="s">
        <v>156</v>
      </c>
      <c r="D142" s="28" t="s">
        <v>817</v>
      </c>
      <c r="E142" s="28"/>
      <c r="F142" s="29">
        <v>1200</v>
      </c>
      <c r="G142" s="30">
        <v>9</v>
      </c>
      <c r="H142" s="31" t="s">
        <v>818</v>
      </c>
      <c r="I142" s="59">
        <v>11</v>
      </c>
      <c r="J142" s="33">
        <v>8</v>
      </c>
      <c r="K142" s="59">
        <v>9</v>
      </c>
      <c r="L142" s="33">
        <v>5</v>
      </c>
      <c r="M142" s="59">
        <v>3</v>
      </c>
      <c r="N142" s="33">
        <v>2</v>
      </c>
      <c r="O142" s="29">
        <v>0.84999999999999098</v>
      </c>
      <c r="P142" s="37">
        <v>2.50000000000002</v>
      </c>
      <c r="Q142" s="35">
        <v>93.381782761922395</v>
      </c>
      <c r="R142" s="35">
        <v>-1.5091086190388101</v>
      </c>
      <c r="S142" s="114">
        <v>3</v>
      </c>
      <c r="T142" s="38">
        <v>2.75</v>
      </c>
      <c r="U142" s="29">
        <v>-5.9</v>
      </c>
      <c r="V142" s="60">
        <v>-3.69999999999999</v>
      </c>
      <c r="W142" s="39"/>
      <c r="X142" s="40">
        <v>95</v>
      </c>
      <c r="Y142" s="72">
        <v>126</v>
      </c>
      <c r="Z142" s="29">
        <v>28</v>
      </c>
      <c r="AA142" s="26" t="s">
        <v>57</v>
      </c>
      <c r="AB142" s="41" t="s">
        <v>58</v>
      </c>
      <c r="AC142" s="42" t="str">
        <f>"" &amp; IF(AND(S142&lt;=-1.5,NOT(ISBLANK(AQ142))),"Z","")</f>
        <v/>
      </c>
      <c r="AD142" s="43" t="str">
        <f>IF(AND(ISNUMBER(BD142),VALUE(BD142)&gt;=3,VALUE(T142)&gt;=-0.5),IF(AND(VALUE(Q142)&gt;=94,VALUE(Q142)&lt;444), IF(VALUE(P142)&gt;=2,"***","**"),"*"),"")</f>
        <v/>
      </c>
      <c r="AE142" s="44"/>
      <c r="AF142" s="45" t="s">
        <v>1538</v>
      </c>
      <c r="AG142" s="46" t="str">
        <f>IF(OR(F142&lt;1401,F142&gt;=1600),IF(AND(OR(AB142="*",AB142="***",AB142="E*",AB142="E***"),P142&gt;=2,T142&gt;-2.1),IF(AND(ISNUMBER(BD142),VALUE(BD142)&gt;2),"**","*"),""),"")</f>
        <v/>
      </c>
      <c r="AH142" s="30">
        <v>9</v>
      </c>
      <c r="AI142" s="47">
        <v>95</v>
      </c>
      <c r="AJ142" s="43" t="str">
        <f>IF(AND(S142&gt;=2,T142&gt;=0),IF(AND(ISNUMBER(BD142),VALUE(BD142)&gt;=3),IF(LEN(AQ142)&gt;0,"***","**"),"*"),"")</f>
        <v>*</v>
      </c>
      <c r="AK142" s="42" t="str">
        <f>IF(AND(S142&gt;=3,AND(OR(AND(I142&lt;=7,I142-K142&gt;=3),AND(K142&lt;=7,K142-M142&gt;=3)),N142&lt;=4)),6,IF(S142&gt;=3,"3T",IF(AND(OR(AND(I142&lt;=7,I142-K142&gt;=3),AND(K142&lt;=7,K142-M142&gt;=3)),N142&lt;=4),"3P","")))</f>
        <v>3T</v>
      </c>
      <c r="AL142" s="46" t="str">
        <f>IF(OR(K142-M142&gt;=5,T142&gt;4.9,AND(K142-M142&gt;=1,T142&gt;5)),IF(P142&lt;-3,"***",IF(P142&lt;0,"**","*")),"")</f>
        <v>*</v>
      </c>
      <c r="AM142" s="40">
        <v>95</v>
      </c>
      <c r="AN142" s="81" t="str">
        <f>IF(AND(OR(M142=1,M142=2,M142=3,M142=4),Q142&gt;=97.5),"G",IF(OR(AND(N142&lt;=3,M142&lt;8,T142&gt;-1.6,Q142&gt;=95,Q142&lt;300),AND(OR(M142=1,M142=2,M142=3),Q142&lt;97.5)),"GR",""))</f>
        <v>GR</v>
      </c>
      <c r="AO142" s="29">
        <v>0</v>
      </c>
      <c r="AP142" s="28"/>
      <c r="AQ142" s="28"/>
      <c r="AR142" s="28"/>
      <c r="AS142" s="28"/>
      <c r="AT142" s="50" t="str">
        <f>IF(LEN(AN142)&gt;0,IF(AL142="**","$",IF(AL142="***",IF(LEN(AQ142)&gt;0,"$$$","$$"), "")), "")</f>
        <v/>
      </c>
      <c r="AU142" s="48" t="str">
        <f>CONCATENATE(IF(LEN(AN142)&gt;0,IF(AND(AD142="**",AB142="*"),IF(LEN(AQ142)&gt;0,"$$$","$$"),IF(AJ142="***","$$$",IF(AND(AJ142="**",AB142="*"),"$$",IF(AND(OR(AD142="**",AD142="***"),LEN(AQ142)&gt;0),"$$","")))),IF(AND(OR(AD142="**",AD142="***"),LEN(AQ142)&gt;0),"$$","")),IF(AND(T142&lt;2,AQ142="#"),"#",""))</f>
        <v/>
      </c>
      <c r="AV142" s="48" t="str">
        <f>IF(LEN(AN142)&gt;0,IF(AG142="**","$$",IF(AG142="***","$$$",IF(AD142="***",IF(OR(AB142="***",LEN(AQ142)&gt;0),"$$$",""),""))),"")</f>
        <v/>
      </c>
      <c r="AW142" s="26" t="s">
        <v>818</v>
      </c>
      <c r="AX142" s="64">
        <v>9.8000000000000007</v>
      </c>
      <c r="AY142" s="52">
        <v>1107</v>
      </c>
      <c r="AZ142" s="24" t="s">
        <v>673</v>
      </c>
      <c r="BA142" s="29">
        <v>84.481782761922403</v>
      </c>
      <c r="BB142" s="53">
        <v>87.565116095255703</v>
      </c>
      <c r="BC142" s="54" t="s">
        <v>1812</v>
      </c>
      <c r="BD142" s="29">
        <v>2</v>
      </c>
      <c r="BE142" s="55"/>
      <c r="BF142" s="55"/>
      <c r="BG142" s="55"/>
      <c r="BH142" s="55"/>
      <c r="BI142" s="190" t="s">
        <v>1813</v>
      </c>
      <c r="BJ142" s="68" t="s">
        <v>752</v>
      </c>
      <c r="BK142" s="68" t="s">
        <v>1648</v>
      </c>
      <c r="BL142" s="68" t="s">
        <v>912</v>
      </c>
      <c r="BM142" s="69" t="s">
        <v>747</v>
      </c>
      <c r="BN142" s="68"/>
      <c r="BO142" s="17"/>
      <c r="BP142" s="29">
        <v>126</v>
      </c>
      <c r="BQ142" s="29">
        <v>0</v>
      </c>
      <c r="BR142" s="56">
        <v>93.7</v>
      </c>
      <c r="BS142" s="76" t="s">
        <v>432</v>
      </c>
      <c r="BT142" s="26" t="s">
        <v>817</v>
      </c>
      <c r="BU142" s="26"/>
      <c r="BV142" s="26"/>
      <c r="BW142" s="26"/>
      <c r="BX142" s="17"/>
      <c r="BY142" s="17"/>
      <c r="BZ142" s="49" t="str">
        <f>IF(AND(S142&gt;=3,AND(OR(AND(I142&lt;=7,I142-K142&gt;=3),AND(K142&lt;=7,K142-M142&gt;=3)),N142&lt;=4)),6,IF(S142&gt;=3,"3T",IF(AND(OR(AND(I142&lt;=7,I142-K142&gt;=3),AND(K142&lt;=7,K142-M142&gt;=3)),N142&lt;=4),"3P","")))</f>
        <v>3T</v>
      </c>
    </row>
    <row r="143" spans="1:78" ht="15.95" customHeight="1" x14ac:dyDescent="0.25">
      <c r="A143" s="162"/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55"/>
      <c r="N143" s="155"/>
      <c r="O143" s="155"/>
      <c r="P143" s="155"/>
      <c r="Q143" s="155"/>
      <c r="R143" s="155"/>
      <c r="S143" s="155"/>
      <c r="T143" s="155"/>
      <c r="U143" s="155"/>
      <c r="V143" s="155"/>
      <c r="W143" s="155"/>
      <c r="X143" s="155"/>
      <c r="Y143" s="155"/>
      <c r="Z143" s="155"/>
      <c r="AA143" s="155"/>
      <c r="AB143" s="155"/>
      <c r="AC143" s="155"/>
      <c r="AD143" s="155"/>
      <c r="AE143" s="155"/>
      <c r="AF143" s="155"/>
      <c r="AG143" s="155"/>
      <c r="AH143" s="155"/>
      <c r="AI143" s="155"/>
      <c r="AJ143" s="155"/>
      <c r="AK143" s="155"/>
      <c r="AL143" s="155"/>
      <c r="AM143" s="155"/>
      <c r="AN143" s="155"/>
      <c r="AO143" s="155"/>
      <c r="AP143" s="155"/>
      <c r="AQ143" s="155"/>
      <c r="AR143" s="155"/>
      <c r="AS143" s="155"/>
      <c r="AT143" s="155"/>
      <c r="AU143" s="155"/>
      <c r="AV143" s="155"/>
      <c r="AW143" s="155"/>
      <c r="AX143" s="155"/>
      <c r="AY143" s="155"/>
      <c r="AZ143" s="155"/>
      <c r="BA143" s="155"/>
      <c r="BB143" s="155"/>
      <c r="BC143" s="155"/>
      <c r="BD143" s="155"/>
      <c r="BE143" s="155"/>
      <c r="BF143" s="155"/>
      <c r="BG143" s="155"/>
      <c r="BH143" s="155"/>
      <c r="BI143" s="155"/>
      <c r="BJ143" s="155"/>
      <c r="BK143" s="155"/>
      <c r="BL143" s="155"/>
      <c r="BM143" s="155"/>
      <c r="BN143" s="155"/>
      <c r="BO143" s="155"/>
      <c r="BP143" s="155"/>
      <c r="BQ143" s="155"/>
      <c r="BR143" s="155"/>
      <c r="BS143" s="155"/>
      <c r="BT143" s="155"/>
      <c r="BU143" s="155"/>
      <c r="BV143" s="155"/>
      <c r="BW143" s="155"/>
      <c r="BX143" s="155"/>
      <c r="BY143" s="17"/>
      <c r="BZ143" s="49"/>
    </row>
    <row r="144" spans="1:78" ht="46.5" x14ac:dyDescent="0.25">
      <c r="A144" s="26" t="s">
        <v>1805</v>
      </c>
      <c r="B144" s="26" t="s">
        <v>939</v>
      </c>
      <c r="C144" s="27" t="s">
        <v>1639</v>
      </c>
      <c r="D144" s="28"/>
      <c r="E144" s="28"/>
      <c r="F144" s="29">
        <v>1200</v>
      </c>
      <c r="G144" s="30">
        <v>4</v>
      </c>
      <c r="H144" s="31" t="s">
        <v>78</v>
      </c>
      <c r="I144" s="32">
        <v>8</v>
      </c>
      <c r="J144" s="33">
        <v>5</v>
      </c>
      <c r="K144" s="32">
        <v>8</v>
      </c>
      <c r="L144" s="33">
        <v>4</v>
      </c>
      <c r="M144" s="32">
        <v>4</v>
      </c>
      <c r="N144" s="33">
        <v>3</v>
      </c>
      <c r="O144" s="29">
        <v>-0.70000000000000295</v>
      </c>
      <c r="P144" s="29">
        <v>1.7777777777777699</v>
      </c>
      <c r="Q144" s="35">
        <v>99.734923308973904</v>
      </c>
      <c r="R144" s="36">
        <v>1.9674616544869401</v>
      </c>
      <c r="S144" s="37">
        <v>1</v>
      </c>
      <c r="T144" s="38">
        <v>1</v>
      </c>
      <c r="U144" s="29">
        <v>2.2000000000000099</v>
      </c>
      <c r="V144" s="29">
        <v>3.1000000000000099</v>
      </c>
      <c r="W144" s="39"/>
      <c r="X144" s="40">
        <v>100</v>
      </c>
      <c r="Y144" s="72">
        <v>115</v>
      </c>
      <c r="Z144" s="87">
        <v>35</v>
      </c>
      <c r="AA144" s="26" t="s">
        <v>57</v>
      </c>
      <c r="AB144" s="41" t="s">
        <v>65</v>
      </c>
      <c r="AC144" s="42" t="str">
        <f>"i" &amp; IF(AND(S144&lt;=-1.5,NOT(ISBLANK(AQ144))),"Z","")</f>
        <v>i</v>
      </c>
      <c r="AD144" s="43" t="str">
        <f>IF(AND(ISNUMBER(BD144),VALUE(BD144)&gt;=3,VALUE(T144)&gt;=-0.5),IF(AND(VALUE(Q144)&gt;=94,VALUE(Q144)&lt;444), IF(VALUE(P144)&gt;=2,"***","**"),"*"),"")</f>
        <v/>
      </c>
      <c r="AE144" s="44"/>
      <c r="AF144" s="45" t="s">
        <v>102</v>
      </c>
      <c r="AG144" s="46" t="str">
        <f>IF(OR(F144&lt;1401,F144&gt;=1600),IF(AND(OR(AB144="*",AB144="***",AB144="E*",AB144="E***"),P144&gt;=2,T144&gt;-2.1),IF(AND(ISNUMBER(BD144),VALUE(BD144)&gt;2),"**","*"),""),"")</f>
        <v/>
      </c>
      <c r="AH144" s="30">
        <v>4</v>
      </c>
      <c r="AI144" s="47">
        <v>100</v>
      </c>
      <c r="AJ144" s="48" t="str">
        <f>IF(AND(S144&gt;=2,T144&gt;=0),IF(AND(ISNUMBER(BD144),VALUE(BD144)&gt;=3),IF(LEN(AQ144)&gt;0,"***","**"),"*"),"")</f>
        <v/>
      </c>
      <c r="AK144" s="42" t="str">
        <f>IF(AND(S144&gt;=3,AND(OR(AND(I144&lt;=7,I144-K144&gt;=3),AND(K144&lt;=7,K144-M144&gt;=3)),N144&lt;=4)),6,IF(S144&gt;=3,"3T",IF(AND(OR(AND(I144&lt;=7,I144-K144&gt;=3),AND(K144&lt;=7,K144-M144&gt;=3)),N144&lt;=4),"3P","")))</f>
        <v/>
      </c>
      <c r="AL144" s="46" t="str">
        <f>IF(OR(K144-M144&gt;=5,T144&gt;4.9,AND(K144-M144&gt;=1,T144&gt;5)),IF(P144&lt;-3,"***",IF(P144&lt;0,"**","*")),"")</f>
        <v/>
      </c>
      <c r="AM144" s="40">
        <v>100</v>
      </c>
      <c r="AN144" s="73" t="str">
        <f>IF(AND(OR(M144=1,M144=2,M144=3,M144=4),Q144&gt;=97.5),"G",IF(OR(AND(N144&lt;=3,M144&lt;8,T144&gt;-1.6,Q144&gt;=95,Q144&lt;300),AND(OR(M144=1,M144=2,M144=3),Q144&lt;97.5)),"GR",""))</f>
        <v>G</v>
      </c>
      <c r="AO144" s="82">
        <v>1</v>
      </c>
      <c r="AP144" s="28"/>
      <c r="AQ144" s="28"/>
      <c r="AR144" s="28"/>
      <c r="AS144" s="28" t="s">
        <v>66</v>
      </c>
      <c r="AT144" s="50" t="str">
        <f>IF(LEN(AN144)&gt;0,IF(AL144="**","$",IF(AL144="***",IF(LEN(AQ144)&gt;0,"$$$","$$"), "")), "")</f>
        <v/>
      </c>
      <c r="AU144" s="48" t="str">
        <f>CONCATENATE(IF(LEN(AN144)&gt;0,IF(AND(AD144="**",AB144="*"),IF(LEN(AQ144)&gt;0,"$$$","$$"),IF(AJ144="***","$$$",IF(AND(AJ144="**",AB144="*"),"$$",IF(AND(OR(AD144="**",AD144="***"),LEN(AQ144)&gt;0),"$$","")))),IF(AND(OR(AD144="**",AD144="***"),LEN(AQ144)&gt;0),"$$","")),IF(AND(T144&lt;2,AQ144="#"),"#",""))</f>
        <v/>
      </c>
      <c r="AV144" s="48" t="str">
        <f>IF(LEN(AN144)&gt;0,IF(AG144="**","$$",IF(AG144="***","$$$",IF(AD144="***",IF(OR(AB144="***",LEN(AQ144)&gt;0),"$$$",""),""))),"")</f>
        <v/>
      </c>
      <c r="AW144" s="26" t="s">
        <v>78</v>
      </c>
      <c r="AX144" s="51">
        <v>7</v>
      </c>
      <c r="AY144" s="52">
        <v>1111</v>
      </c>
      <c r="AZ144" s="24" t="s">
        <v>59</v>
      </c>
      <c r="BA144" s="29">
        <v>90.434923308973893</v>
      </c>
      <c r="BB144" s="98">
        <v>85.397589975640599</v>
      </c>
      <c r="BC144" s="54" t="s">
        <v>1814</v>
      </c>
      <c r="BD144" s="29">
        <v>2</v>
      </c>
      <c r="BE144" s="55"/>
      <c r="BF144" s="55"/>
      <c r="BG144" s="55"/>
      <c r="BH144" s="55"/>
      <c r="BI144" s="189" t="s">
        <v>1815</v>
      </c>
      <c r="BJ144" s="69" t="s">
        <v>750</v>
      </c>
      <c r="BK144" s="68" t="s">
        <v>912</v>
      </c>
      <c r="BL144" s="69" t="s">
        <v>747</v>
      </c>
      <c r="BM144" s="68" t="s">
        <v>1643</v>
      </c>
      <c r="BN144" s="68"/>
      <c r="BO144" s="17"/>
      <c r="BP144" s="29">
        <v>115</v>
      </c>
      <c r="BQ144" s="82">
        <v>1</v>
      </c>
      <c r="BR144" s="56">
        <v>94.75</v>
      </c>
      <c r="BS144" s="76" t="s">
        <v>108</v>
      </c>
      <c r="BT144" s="26"/>
      <c r="BU144" s="26"/>
      <c r="BV144" s="26"/>
      <c r="BW144" s="26"/>
      <c r="BX144" s="17"/>
      <c r="BY144" s="17"/>
      <c r="BZ144" s="49" t="str">
        <f>IF(AND(S144&gt;=3,AND(OR(AND(I144&lt;=7,I144-K144&gt;=3),AND(K144&lt;=7,K144-M144&gt;=3)),N144&lt;=4)),6,IF(S144&gt;=3,"3T",IF(AND(OR(AND(I144&lt;=7,I144-K144&gt;=3),AND(K144&lt;=7,K144-M144&gt;=3)),N144&lt;=4),"3P","")))</f>
        <v/>
      </c>
    </row>
    <row r="145" spans="1:78" ht="46.5" x14ac:dyDescent="0.25">
      <c r="A145" s="26" t="s">
        <v>1805</v>
      </c>
      <c r="B145" s="26" t="s">
        <v>109</v>
      </c>
      <c r="C145" s="27" t="s">
        <v>156</v>
      </c>
      <c r="D145" s="28"/>
      <c r="E145" s="28"/>
      <c r="F145" s="58">
        <v>1400</v>
      </c>
      <c r="G145" s="80">
        <v>3</v>
      </c>
      <c r="H145" s="31" t="s">
        <v>78</v>
      </c>
      <c r="I145" s="32">
        <v>7</v>
      </c>
      <c r="J145" s="33">
        <v>5</v>
      </c>
      <c r="K145" s="32">
        <v>6</v>
      </c>
      <c r="L145" s="33">
        <v>2</v>
      </c>
      <c r="M145" s="32">
        <v>1</v>
      </c>
      <c r="N145" s="33">
        <v>0</v>
      </c>
      <c r="O145" s="29">
        <v>4.6500000000000004</v>
      </c>
      <c r="P145" s="60">
        <v>-0.29166666666664998</v>
      </c>
      <c r="Q145" s="35">
        <v>92.887103078185504</v>
      </c>
      <c r="R145" s="35">
        <v>-3.55644846090726</v>
      </c>
      <c r="S145" s="37">
        <v>3</v>
      </c>
      <c r="T145" s="38">
        <v>1.5</v>
      </c>
      <c r="U145" s="29">
        <v>-3.3</v>
      </c>
      <c r="V145" s="60">
        <v>-2.1000000000000099</v>
      </c>
      <c r="W145" s="39"/>
      <c r="X145" s="40">
        <v>100</v>
      </c>
      <c r="Y145" s="72">
        <v>115</v>
      </c>
      <c r="Z145" s="29">
        <v>21</v>
      </c>
      <c r="AA145" s="26" t="s">
        <v>80</v>
      </c>
      <c r="AB145" s="41" t="s">
        <v>65</v>
      </c>
      <c r="AC145" s="42" t="str">
        <f>"" &amp; IF(AND(S145&lt;=-1.5,NOT(ISBLANK(AQ145))),"Z","")</f>
        <v/>
      </c>
      <c r="AD145" s="43" t="str">
        <f>IF(AND(ISNUMBER(BD145),VALUE(BD145)&gt;=3,VALUE(T145)&gt;=-0.5),IF(AND(VALUE(Q145)&gt;=94,VALUE(Q145)&lt;444), IF(VALUE(P145)&gt;=2,"***","**"),"*"),"")</f>
        <v/>
      </c>
      <c r="AE145" s="44"/>
      <c r="AF145" s="45" t="s">
        <v>295</v>
      </c>
      <c r="AG145" s="46" t="str">
        <f>IF(OR(F145&lt;1401,F145&gt;=1600),IF(AND(OR(AB145="*",AB145="***",AB145="E*",AB145="E***"),P145&gt;=2,T145&gt;-2.1),IF(AND(ISNUMBER(BD145),VALUE(BD145)&gt;2),"**","*"),""),"")</f>
        <v/>
      </c>
      <c r="AH145" s="30">
        <v>3</v>
      </c>
      <c r="AI145" s="47">
        <v>100</v>
      </c>
      <c r="AJ145" s="48" t="str">
        <f>IF(AND(S145&gt;=2,T145&gt;=0),IF(AND(ISNUMBER(BD145),VALUE(BD145)&gt;=3),IF(LEN(AQ145)&gt;0,"***","**"),"*"),"")</f>
        <v>*</v>
      </c>
      <c r="AK145" s="42">
        <f>IF(AND(S145&gt;=3,AND(OR(AND(I145&lt;=7,I145-K145&gt;=3),AND(K145&lt;=7,K145-M145&gt;=3)),N145&lt;=4)),6,IF(S145&gt;=3,"3T",IF(AND(OR(AND(I145&lt;=7,I145-K145&gt;=3),AND(K145&lt;=7,K145-M145&gt;=3)),N145&lt;=4),"3P","")))</f>
        <v>6</v>
      </c>
      <c r="AL145" s="46" t="str">
        <f>IF(OR(K145-M145&gt;=5,T145&gt;4.9,AND(K145-M145&gt;=1,T145&gt;5)),IF(P145&lt;-3,"***",IF(P145&lt;0,"**","*")),"")</f>
        <v>**</v>
      </c>
      <c r="AM145" s="40">
        <v>100</v>
      </c>
      <c r="AN145" s="81" t="str">
        <f>IF(AND(OR(M145=1,M145=2,M145=3,M145=4),Q145&gt;=97.5),"G",IF(OR(AND(N145&lt;=3,M145&lt;8,T145&gt;-1.6,Q145&gt;=95,Q145&lt;300),AND(OR(M145=1,M145=2,M145=3),Q145&lt;97.5)),"GR",""))</f>
        <v>GR</v>
      </c>
      <c r="AO145" s="29">
        <v>0</v>
      </c>
      <c r="AP145" s="28"/>
      <c r="AQ145" s="28"/>
      <c r="AR145" s="28"/>
      <c r="AS145" s="28"/>
      <c r="AT145" s="50" t="str">
        <f>IF(LEN(AN145)&gt;0,IF(AL145="**","$",IF(AL145="***",IF(LEN(AQ145)&gt;0,"$$$","$$"), "")), "")</f>
        <v>$</v>
      </c>
      <c r="AU145" s="48" t="str">
        <f>CONCATENATE(IF(LEN(AN145)&gt;0,IF(AND(AD145="**",AB145="*"),IF(LEN(AQ145)&gt;0,"$$$","$$"),IF(AJ145="***","$$$",IF(AND(AJ145="**",AB145="*"),"$$",IF(AND(OR(AD145="**",AD145="***"),LEN(AQ145)&gt;0),"$$","")))),IF(AND(OR(AD145="**",AD145="***"),LEN(AQ145)&gt;0),"$$","")),IF(AND(T145&lt;2,AQ145="#"),"#",""))</f>
        <v/>
      </c>
      <c r="AV145" s="48" t="str">
        <f>IF(LEN(AN145)&gt;0,IF(AG145="**","$$",IF(AG145="***","$$$",IF(AD145="***",IF(OR(AB145="***",LEN(AQ145)&gt;0),"$$$",""),""))),"")</f>
        <v/>
      </c>
      <c r="AW145" s="26" t="s">
        <v>78</v>
      </c>
      <c r="AX145" s="74">
        <v>3.1</v>
      </c>
      <c r="AY145" s="52">
        <v>1112</v>
      </c>
      <c r="AZ145" s="24" t="s">
        <v>59</v>
      </c>
      <c r="BA145" s="29">
        <v>85.887103078185504</v>
      </c>
      <c r="BB145" s="66">
        <v>78.565769744852105</v>
      </c>
      <c r="BC145" s="54" t="s">
        <v>847</v>
      </c>
      <c r="BD145" s="29">
        <v>2</v>
      </c>
      <c r="BE145" s="100">
        <v>30</v>
      </c>
      <c r="BF145" s="101">
        <v>50</v>
      </c>
      <c r="BG145" s="102">
        <v>10</v>
      </c>
      <c r="BH145" s="102">
        <v>10</v>
      </c>
      <c r="BI145" s="190" t="s">
        <v>1816</v>
      </c>
      <c r="BJ145" s="68" t="s">
        <v>1648</v>
      </c>
      <c r="BK145" s="68" t="s">
        <v>912</v>
      </c>
      <c r="BL145" s="68" t="s">
        <v>906</v>
      </c>
      <c r="BM145" s="68" t="s">
        <v>760</v>
      </c>
      <c r="BN145" s="68"/>
      <c r="BO145" s="17"/>
      <c r="BP145" s="29">
        <v>115</v>
      </c>
      <c r="BQ145" s="29">
        <v>0</v>
      </c>
      <c r="BR145" s="56">
        <v>98.6</v>
      </c>
      <c r="BS145" s="57" t="s">
        <v>75</v>
      </c>
      <c r="BT145" s="26"/>
      <c r="BU145" s="26"/>
      <c r="BV145" s="26"/>
      <c r="BW145" s="26"/>
      <c r="BX145" s="17"/>
      <c r="BY145" s="17"/>
      <c r="BZ145" s="49">
        <f>IF(AND(S145&gt;=3,AND(OR(AND(I145&lt;=7,I145-K145&gt;=3),AND(K145&lt;=7,K145-M145&gt;=3)),N145&lt;=4)),6,IF(S145&gt;=3,"3T",IF(AND(OR(AND(I145&lt;=7,I145-K145&gt;=3),AND(K145&lt;=7,K145-M145&gt;=3)),N145&lt;=4),"3P","")))</f>
        <v>6</v>
      </c>
    </row>
    <row r="146" spans="1:78" ht="39" customHeight="1" x14ac:dyDescent="0.25">
      <c r="A146" s="162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55"/>
      <c r="BJ146" s="155"/>
      <c r="BK146" s="155"/>
      <c r="BL146" s="155"/>
      <c r="BM146" s="155"/>
      <c r="BN146" s="155"/>
      <c r="BO146" s="155"/>
      <c r="BP146" s="155"/>
      <c r="BQ146" s="155"/>
      <c r="BR146" s="155"/>
      <c r="BS146" s="155"/>
      <c r="BT146" s="155"/>
      <c r="BU146" s="155"/>
      <c r="BV146" s="155"/>
      <c r="BW146" s="155"/>
      <c r="BX146" s="155"/>
      <c r="BY146" s="17"/>
      <c r="BZ146" s="49"/>
    </row>
    <row r="147" spans="1:78" ht="46.5" x14ac:dyDescent="0.25">
      <c r="A147" s="26" t="s">
        <v>1805</v>
      </c>
      <c r="B147" s="26" t="s">
        <v>483</v>
      </c>
      <c r="C147" s="27" t="s">
        <v>862</v>
      </c>
      <c r="D147" s="28"/>
      <c r="E147" s="28"/>
      <c r="F147" s="29">
        <v>1200</v>
      </c>
      <c r="G147" s="30">
        <v>2</v>
      </c>
      <c r="H147" s="31" t="s">
        <v>6</v>
      </c>
      <c r="I147" s="32">
        <v>11</v>
      </c>
      <c r="J147" s="33">
        <v>10</v>
      </c>
      <c r="K147" s="32">
        <v>12</v>
      </c>
      <c r="L147" s="33">
        <v>8</v>
      </c>
      <c r="M147" s="32">
        <v>12</v>
      </c>
      <c r="N147" s="33">
        <v>12</v>
      </c>
      <c r="O147" s="29">
        <v>2.6499999999999901</v>
      </c>
      <c r="P147" s="34">
        <v>2.7187499999999898</v>
      </c>
      <c r="Q147" s="35">
        <v>88.186025423079897</v>
      </c>
      <c r="R147" s="36">
        <v>3.7430127115398899</v>
      </c>
      <c r="S147" s="114">
        <v>3</v>
      </c>
      <c r="T147" s="61">
        <v>-4.5</v>
      </c>
      <c r="U147" s="29">
        <v>1.30000000000001</v>
      </c>
      <c r="V147" s="29">
        <v>-2.3499999999999899</v>
      </c>
      <c r="W147" s="39" t="s">
        <v>79</v>
      </c>
      <c r="X147" s="40">
        <v>110</v>
      </c>
      <c r="Y147" s="29">
        <v>123</v>
      </c>
      <c r="Z147" s="87">
        <v>147</v>
      </c>
      <c r="AA147" s="26" t="s">
        <v>57</v>
      </c>
      <c r="AB147" s="41" t="s">
        <v>58</v>
      </c>
      <c r="AC147" s="42" t="str">
        <f>"" &amp; IF(AND(S147&lt;=-1.5,NOT(ISBLANK(AQ147))),"Z","")</f>
        <v/>
      </c>
      <c r="AD147" s="43" t="str">
        <f>IF(AND(ISNUMBER(BD147),VALUE(BD147)&gt;=3,VALUE(T147)&gt;=-0.5),IF(AND(VALUE(Q147)&gt;=94,VALUE(Q147)&lt;444), IF(VALUE(P147)&gt;=2,"***","**"),"*"),"")</f>
        <v/>
      </c>
      <c r="AE147" s="44"/>
      <c r="AF147" s="45"/>
      <c r="AG147" s="63" t="str">
        <f>IF(OR(F147&lt;1401,F147&gt;=1600),IF(AND(OR(AB147="*",AB147="***",AB147="E*",AB147="E***"),P147&gt;=2,T147&gt;-2.1),IF(AND(ISNUMBER(BD147),VALUE(BD147)&gt;2),"**","*"),""),"")</f>
        <v/>
      </c>
      <c r="AH147" s="30">
        <v>2</v>
      </c>
      <c r="AI147" s="47">
        <v>110</v>
      </c>
      <c r="AJ147" s="48" t="str">
        <f>IF(AND(S147&gt;=2,T147&gt;=0),IF(AND(ISNUMBER(BD147),VALUE(BD147)&gt;=3),IF(LEN(AQ147)&gt;0,"***","**"),"*"),"")</f>
        <v/>
      </c>
      <c r="AK147" s="42" t="str">
        <f>IF(AND(S147&gt;=3,AND(OR(AND(I147&lt;=7,I147-K147&gt;=3),AND(K147&lt;=7,K147-M147&gt;=3)),N147&lt;=4)),6,IF(S147&gt;=3,"3T",IF(AND(OR(AND(I147&lt;=7,I147-K147&gt;=3),AND(K147&lt;=7,K147-M147&gt;=3)),N147&lt;=4),"3P","")))</f>
        <v>3T</v>
      </c>
      <c r="AL147" s="46" t="str">
        <f>IF(OR(K147-M147&gt;=5,T147&gt;4.9,AND(K147-M147&gt;=1,T147&gt;5)),IF(P147&lt;-3,"***",IF(P147&lt;0,"**","*")),"")</f>
        <v/>
      </c>
      <c r="AM147" s="40">
        <v>110</v>
      </c>
      <c r="AN147" s="49" t="str">
        <f>CONCATENATE(IF(AND(OR(M147=1,M147=2,M147=3,M147=4),Q147&gt;=97.5),"G",IF(OR(AND(N147&lt;=3,M147&lt;8,T147&gt;-1.6,Q147&gt;=95,Q147&lt;300),AND(OR(M147=1,M147=2,M147=3),Q147&lt;97.5)),"GR","")),"*")</f>
        <v>*</v>
      </c>
      <c r="AO147" s="29">
        <v>0</v>
      </c>
      <c r="AP147" s="28"/>
      <c r="AQ147" s="28"/>
      <c r="AR147" s="28"/>
      <c r="AS147" s="28"/>
      <c r="AT147" s="50" t="str">
        <f>IF(LEN(AN147)&gt;0,IF(AL147="**","$",IF(AL147="***",IF(LEN(AQ147)&gt;0,"$$$","$$"), "")), "")</f>
        <v/>
      </c>
      <c r="AU147" s="48" t="str">
        <f>CONCATENATE(IF(LEN(AN147)&gt;0,IF(AND(AD147="**",AB147="*"),IF(LEN(AQ147)&gt;0,"$$$","$$"),IF(AJ147="***","$$$",IF(AND(AJ147="**",AB147="*"),"$$",IF(AND(OR(AD147="**",AD147="***"),LEN(AQ147)&gt;0),"$$","")))),IF(AND(OR(AD147="**",AD147="***"),LEN(AQ147)&gt;0),"$$","")),IF(AND(T147&lt;2,AQ147="#"),"#",""))</f>
        <v/>
      </c>
      <c r="AV147" s="48" t="str">
        <f>IF(LEN(AN147)&gt;0,IF(AG147="**","$$",IF(AG147="***","$$$",IF(AD147="***",IF(OR(AB147="***",LEN(AQ147)&gt;0),"$$$",""),""))),"")</f>
        <v/>
      </c>
      <c r="AW147" s="26" t="s">
        <v>6</v>
      </c>
      <c r="AX147" s="64">
        <v>89</v>
      </c>
      <c r="AY147" s="52">
        <v>1085</v>
      </c>
      <c r="AZ147" s="24" t="s">
        <v>59</v>
      </c>
      <c r="BA147" s="29">
        <v>74</v>
      </c>
      <c r="BB147" s="53">
        <v>73.971999999999994</v>
      </c>
      <c r="BC147" s="54" t="s">
        <v>887</v>
      </c>
      <c r="BD147" s="29">
        <v>1</v>
      </c>
      <c r="BE147" s="55"/>
      <c r="BF147" s="55"/>
      <c r="BG147" s="55"/>
      <c r="BH147" s="55"/>
      <c r="BI147" s="189" t="s">
        <v>1670</v>
      </c>
      <c r="BJ147" s="69" t="s">
        <v>750</v>
      </c>
      <c r="BK147" s="69" t="s">
        <v>747</v>
      </c>
      <c r="BL147" s="68" t="s">
        <v>751</v>
      </c>
      <c r="BM147" s="68" t="s">
        <v>734</v>
      </c>
      <c r="BN147" s="68" t="s">
        <v>752</v>
      </c>
      <c r="BO147" s="17"/>
      <c r="BP147" s="29">
        <v>123</v>
      </c>
      <c r="BQ147" s="29">
        <v>0</v>
      </c>
      <c r="BR147" s="56">
        <v>93.7</v>
      </c>
      <c r="BS147" s="76" t="s">
        <v>432</v>
      </c>
      <c r="BT147" s="26"/>
      <c r="BU147" s="26"/>
      <c r="BV147" s="26"/>
      <c r="BW147" s="26" t="s">
        <v>79</v>
      </c>
      <c r="BX147" s="17"/>
      <c r="BY147" s="17"/>
      <c r="BZ147" s="49" t="str">
        <f>IF(AND(S147&gt;=3,AND(OR(AND(I147&lt;=7,I147-K147&gt;=3),AND(K147&lt;=7,K147-M147&gt;=3)),N147&lt;=4)),6,IF(S147&gt;=3,"3T",IF(AND(OR(AND(I147&lt;=7,I147-K147&gt;=3),AND(K147&lt;=7,K147-M147&gt;=3)),N147&lt;=4),"3P","")))</f>
        <v>3T</v>
      </c>
    </row>
    <row r="148" spans="1:78" ht="29.1" customHeight="1" x14ac:dyDescent="0.25">
      <c r="A148" s="162"/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55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BI148" s="155"/>
      <c r="BJ148" s="155"/>
      <c r="BK148" s="155"/>
      <c r="BL148" s="155"/>
      <c r="BM148" s="155"/>
      <c r="BN148" s="155"/>
      <c r="BO148" s="155"/>
      <c r="BP148" s="155"/>
      <c r="BQ148" s="155"/>
      <c r="BR148" s="155"/>
      <c r="BS148" s="155"/>
      <c r="BT148" s="155"/>
      <c r="BU148" s="155"/>
      <c r="BV148" s="155"/>
      <c r="BW148" s="155"/>
      <c r="BX148" s="155"/>
      <c r="BY148" s="17"/>
      <c r="BZ148" s="49"/>
    </row>
    <row r="149" spans="1:78" ht="18.75" customHeight="1" x14ac:dyDescent="0.35">
      <c r="B149" s="177" t="s">
        <v>58</v>
      </c>
      <c r="C149" s="177"/>
      <c r="I149" s="10" t="s">
        <v>150</v>
      </c>
      <c r="J149" s="10" t="s">
        <v>151</v>
      </c>
      <c r="Q149" s="158" t="s">
        <v>449</v>
      </c>
      <c r="R149" s="158"/>
      <c r="T149" s="15" t="s">
        <v>450</v>
      </c>
      <c r="X149" s="3">
        <v>110</v>
      </c>
      <c r="Y149" s="13" t="s">
        <v>478</v>
      </c>
      <c r="Z149" s="6">
        <v>98</v>
      </c>
      <c r="AA149" s="7">
        <v>0</v>
      </c>
      <c r="AI149" s="3">
        <v>110</v>
      </c>
      <c r="AM149" s="3">
        <v>110</v>
      </c>
      <c r="AX149" s="159">
        <v>23</v>
      </c>
      <c r="AY149" s="5">
        <v>1099</v>
      </c>
      <c r="BP149" s="13" t="s">
        <v>478</v>
      </c>
      <c r="BX149" s="2">
        <v>0</v>
      </c>
      <c r="BY149" s="1" t="s">
        <v>149</v>
      </c>
    </row>
    <row r="150" spans="1:78" x14ac:dyDescent="0.35">
      <c r="B150" s="177"/>
      <c r="C150" s="177"/>
      <c r="O150" s="161" t="s">
        <v>1817</v>
      </c>
      <c r="P150" s="161"/>
      <c r="Q150" s="161"/>
      <c r="R150" s="161"/>
      <c r="S150" s="161"/>
      <c r="T150" s="161"/>
      <c r="U150" s="161"/>
      <c r="V150" s="161"/>
      <c r="W150" s="161"/>
      <c r="X150" s="161"/>
      <c r="Y150" s="161"/>
      <c r="Z150" s="161"/>
      <c r="AA150" s="161"/>
      <c r="AB150" s="161"/>
      <c r="AC150" s="161"/>
      <c r="AD150" s="161"/>
      <c r="AE150" s="161"/>
      <c r="AF150" s="161"/>
      <c r="AG150" s="161"/>
      <c r="AH150" s="161"/>
      <c r="AI150" s="161"/>
      <c r="AJ150" s="161"/>
      <c r="AK150" s="161"/>
      <c r="AX150" s="160"/>
      <c r="AY150" s="9" t="s">
        <v>1129</v>
      </c>
    </row>
  </sheetData>
  <mergeCells count="96">
    <mergeCell ref="A9:BX9"/>
    <mergeCell ref="A1:BX1"/>
    <mergeCell ref="I2:N2"/>
    <mergeCell ref="A4:BX4"/>
    <mergeCell ref="A5:BX5"/>
    <mergeCell ref="A7:BX7"/>
    <mergeCell ref="A11:BX11"/>
    <mergeCell ref="B18:C19"/>
    <mergeCell ref="Q18:R18"/>
    <mergeCell ref="AX18:AX19"/>
    <mergeCell ref="O19:AK19"/>
    <mergeCell ref="A15:BX15"/>
    <mergeCell ref="A17:BX17"/>
    <mergeCell ref="B34:C35"/>
    <mergeCell ref="Q34:R34"/>
    <mergeCell ref="AX34:AX35"/>
    <mergeCell ref="O35:AK35"/>
    <mergeCell ref="A33:BX33"/>
    <mergeCell ref="A20:BX20"/>
    <mergeCell ref="I21:N21"/>
    <mergeCell ref="A23:BX23"/>
    <mergeCell ref="A25:BX25"/>
    <mergeCell ref="A27:BX27"/>
    <mergeCell ref="A36:BX36"/>
    <mergeCell ref="I37:N37"/>
    <mergeCell ref="A41:BX41"/>
    <mergeCell ref="A43:BX43"/>
    <mergeCell ref="B49:C50"/>
    <mergeCell ref="Q49:R49"/>
    <mergeCell ref="AX49:AX50"/>
    <mergeCell ref="O50:AK50"/>
    <mergeCell ref="A46:BX46"/>
    <mergeCell ref="A48:BX48"/>
    <mergeCell ref="A51:BX51"/>
    <mergeCell ref="I52:N52"/>
    <mergeCell ref="A55:BX55"/>
    <mergeCell ref="B62:C63"/>
    <mergeCell ref="Q62:R62"/>
    <mergeCell ref="AX62:AX63"/>
    <mergeCell ref="O63:AK63"/>
    <mergeCell ref="A59:BX59"/>
    <mergeCell ref="A61:BX61"/>
    <mergeCell ref="A94:BX94"/>
    <mergeCell ref="A64:BX64"/>
    <mergeCell ref="I65:N65"/>
    <mergeCell ref="A69:BX69"/>
    <mergeCell ref="A71:BX71"/>
    <mergeCell ref="B78:C79"/>
    <mergeCell ref="Q78:R78"/>
    <mergeCell ref="AX78:AX79"/>
    <mergeCell ref="O79:AK79"/>
    <mergeCell ref="A77:BX77"/>
    <mergeCell ref="A80:BX80"/>
    <mergeCell ref="I81:N81"/>
    <mergeCell ref="A83:BX83"/>
    <mergeCell ref="A87:BX87"/>
    <mergeCell ref="A89:BX89"/>
    <mergeCell ref="A125:BX125"/>
    <mergeCell ref="A96:BX96"/>
    <mergeCell ref="A99:BX99"/>
    <mergeCell ref="I100:N100"/>
    <mergeCell ref="A104:BX104"/>
    <mergeCell ref="A106:BX106"/>
    <mergeCell ref="B112:C113"/>
    <mergeCell ref="Q112:R112"/>
    <mergeCell ref="AX112:AX113"/>
    <mergeCell ref="O113:AK113"/>
    <mergeCell ref="A111:BX111"/>
    <mergeCell ref="B97:C98"/>
    <mergeCell ref="Q97:R97"/>
    <mergeCell ref="AX97:AX98"/>
    <mergeCell ref="O98:AK98"/>
    <mergeCell ref="A114:BX114"/>
    <mergeCell ref="I115:N115"/>
    <mergeCell ref="A117:BX117"/>
    <mergeCell ref="A120:BX120"/>
    <mergeCell ref="A123:BX123"/>
    <mergeCell ref="A126:BX126"/>
    <mergeCell ref="A129:BX129"/>
    <mergeCell ref="A131:BX131"/>
    <mergeCell ref="A132:BX132"/>
    <mergeCell ref="B136:C137"/>
    <mergeCell ref="Q136:R136"/>
    <mergeCell ref="AX136:AX137"/>
    <mergeCell ref="O137:AK137"/>
    <mergeCell ref="A135:BX135"/>
    <mergeCell ref="A138:BX138"/>
    <mergeCell ref="I139:N139"/>
    <mergeCell ref="A141:BX141"/>
    <mergeCell ref="A143:BX143"/>
    <mergeCell ref="B149:C150"/>
    <mergeCell ref="Q149:R149"/>
    <mergeCell ref="AX149:AX150"/>
    <mergeCell ref="O150:AK150"/>
    <mergeCell ref="A146:BX146"/>
    <mergeCell ref="A148:BX148"/>
  </mergeCells>
  <hyperlinks>
    <hyperlink ref="A1" r:id="rId1" tooltip="KA YING RISING (J062) (1)"/>
    <hyperlink ref="C3" r:id="rId2" tooltip="3 S / A"/>
    <hyperlink ref="AY3" r:id="rId3" tooltip="1100" display="1100"/>
    <hyperlink ref="C6" r:id="rId4" tooltip="2 S / B"/>
    <hyperlink ref="AY6" r:id="rId5" tooltip="1089" display="1089"/>
    <hyperlink ref="C8" r:id="rId6" tooltip="GR S / B"/>
    <hyperlink ref="AY8" r:id="rId7" tooltip="1094" display="1094"/>
    <hyperlink ref="C10" r:id="rId8" tooltip="1 S / A"/>
    <hyperlink ref="AY10" r:id="rId9" tooltip="1116" display="1116"/>
    <hyperlink ref="C12" r:id="rId10" tooltip="GR S / B+2"/>
    <hyperlink ref="AY12" r:id="rId11" tooltip="1130" display="1130"/>
    <hyperlink ref="C13" r:id="rId12" tooltip="GR S / B+2"/>
    <hyperlink ref="AY13" r:id="rId13" tooltip="1120" display="1120"/>
    <hyperlink ref="C14" r:id="rId14" tooltip="GR S / A"/>
    <hyperlink ref="AY14" r:id="rId15" tooltip="1138" display="1138"/>
    <hyperlink ref="C16" r:id="rId16" tooltip="GR S / A"/>
    <hyperlink ref="AY16" r:id="rId17" tooltip="1137" display="1137"/>
    <hyperlink ref="I18" r:id="rId18" location="chb5" tooltip="T1"/>
    <hyperlink ref="A20" r:id="rId19" tooltip="CALIFORNIA SPANGLE (E314) (2)"/>
    <hyperlink ref="C22" r:id="rId20" tooltip="GR S / C"/>
    <hyperlink ref="AY22" r:id="rId21" tooltip="1210" display="1210"/>
    <hyperlink ref="C24" r:id="rId22" tooltip="GR S / A"/>
    <hyperlink ref="AY24" r:id="rId23" tooltip="1188" display="1188"/>
    <hyperlink ref="C26" r:id="rId24" tooltip="GR S / A"/>
    <hyperlink ref="AY26" r:id="rId25" tooltip="1193" display="1193"/>
    <hyperlink ref="C28" r:id="rId26" tooltip="GR S / B+2"/>
    <hyperlink ref="AY28" r:id="rId27" tooltip="1201" display="1201"/>
    <hyperlink ref="C29" r:id="rId28" tooltip="GR S / B+2"/>
    <hyperlink ref="AY29" r:id="rId29" tooltip="1198" display="1198"/>
    <hyperlink ref="C30" r:id="rId30" tooltip="GR S / A"/>
    <hyperlink ref="AY30" r:id="rId31" tooltip="1191" display="1191"/>
    <hyperlink ref="C31" r:id="rId32" tooltip="GR S / C"/>
    <hyperlink ref="AY31" r:id="rId33" tooltip="1198" display="1198"/>
    <hyperlink ref="C32" r:id="rId34" tooltip="GR S / A"/>
    <hyperlink ref="AY32" r:id="rId35" tooltip="1194" display="1194"/>
    <hyperlink ref="I34" r:id="rId36" location="stb1" tooltip="T1"/>
    <hyperlink ref="A36" r:id="rId37" tooltip="BEAUTY ETERNAL (H008) (3)"/>
    <hyperlink ref="C38" r:id="rId38" tooltip="GR S / C"/>
    <hyperlink ref="AY38" r:id="rId39" tooltip="1222" display="1222"/>
    <hyperlink ref="C39" r:id="rId40" tooltip="GR S / B+2"/>
    <hyperlink ref="AY39" r:id="rId41" tooltip="1205" display="1205"/>
    <hyperlink ref="C40" r:id="rId42" tooltip="GR S / A"/>
    <hyperlink ref="AY40" r:id="rId43" tooltip="1203" display="1203"/>
    <hyperlink ref="C42" r:id="rId44" tooltip="GR S / A+3"/>
    <hyperlink ref="AY42" r:id="rId45" tooltip="1211" display="1211"/>
    <hyperlink ref="C44" r:id="rId46" tooltip="GR S / B+2"/>
    <hyperlink ref="AY44" r:id="rId47" tooltip="1209" display="1209"/>
    <hyperlink ref="C45" r:id="rId48" tooltip="GR S / A"/>
    <hyperlink ref="AY45" r:id="rId49" tooltip="1209" display="1209"/>
    <hyperlink ref="C47" r:id="rId50" tooltip="GR S / A"/>
    <hyperlink ref="AY47" r:id="rId51" tooltip="1226" display="1226"/>
    <hyperlink ref="I49" r:id="rId52" location="stb1" tooltip="T1"/>
    <hyperlink ref="J49" r:id="rId53" location="stb1" tooltip="T2"/>
    <hyperlink ref="A51" r:id="rId54" tooltip="HELIOS EXPRESS (H302) (4)"/>
    <hyperlink ref="C53" r:id="rId55" tooltip="1 S / B+2"/>
    <hyperlink ref="AY53" r:id="rId56" tooltip="1121" display="1121"/>
    <hyperlink ref="C54" r:id="rId57" tooltip="1 S / A"/>
    <hyperlink ref="AY54" r:id="rId58" tooltip="1111" display="1111"/>
    <hyperlink ref="C56" r:id="rId59" tooltip="GR S / B+2"/>
    <hyperlink ref="AY56" r:id="rId60" tooltip="1127" display="1127"/>
    <hyperlink ref="C57" r:id="rId61" tooltip="GR S / B+2"/>
    <hyperlink ref="AY57" r:id="rId62" tooltip="1126" display="1126"/>
    <hyperlink ref="C58" r:id="rId63" tooltip="GR S / A"/>
    <hyperlink ref="AY58" r:id="rId64" tooltip="1134" display="1134"/>
    <hyperlink ref="C60" r:id="rId65" tooltip="GR S / A"/>
    <hyperlink ref="AY60" r:id="rId66" tooltip="1146" display="1146"/>
    <hyperlink ref="I62" r:id="rId67" location="stb1" tooltip="T1"/>
    <hyperlink ref="J62" r:id="rId68" location="stb2" tooltip="T2"/>
    <hyperlink ref="A64" r:id="rId69" tooltip="HOWDEEPISYOURLOVE (H093) (5)"/>
    <hyperlink ref="C66" r:id="rId70" tooltip="1 S / A"/>
    <hyperlink ref="AY66" r:id="rId71" tooltip="1196" display="1196"/>
    <hyperlink ref="C67" r:id="rId72" tooltip="GR S / B+2"/>
    <hyperlink ref="AY67" r:id="rId73" tooltip="1190" display="1190"/>
    <hyperlink ref="C68" r:id="rId74" tooltip="GR S / A"/>
    <hyperlink ref="AY68" r:id="rId75" tooltip="1192" display="1192"/>
    <hyperlink ref="C70" r:id="rId76" tooltip="GR S / B"/>
    <hyperlink ref="AY70" r:id="rId77" tooltip="1193" display="1193"/>
    <hyperlink ref="C72" r:id="rId78" tooltip="GR S / B+2"/>
    <hyperlink ref="AY72" r:id="rId79" tooltip="1196" display="1196"/>
    <hyperlink ref="C73" r:id="rId80" tooltip="GR S / B+2"/>
    <hyperlink ref="AY73" r:id="rId81" tooltip="1197" display="1197"/>
    <hyperlink ref="C74" r:id="rId82" tooltip="GR S / A"/>
    <hyperlink ref="AY74" r:id="rId83" tooltip="1202" display="1202"/>
    <hyperlink ref="C75" r:id="rId84" tooltip="GR S / C"/>
    <hyperlink ref="AY75" r:id="rId85" tooltip="1222" display="1222"/>
    <hyperlink ref="C76" r:id="rId86" tooltip="GR S / A"/>
    <hyperlink ref="AY76" r:id="rId87" tooltip="1213" display="1213"/>
    <hyperlink ref="I78" r:id="rId88" location="stb3" tooltip="T1"/>
    <hyperlink ref="J78" r:id="rId89" location="stb6" tooltip="T2"/>
    <hyperlink ref="A80" r:id="rId90" tooltip="INVINCIBLE SAGE (H301) (6)"/>
    <hyperlink ref="C82" r:id="rId91" tooltip="2 S / B+2"/>
    <hyperlink ref="AY82" r:id="rId92" tooltip="1097" display="1097"/>
    <hyperlink ref="C84" r:id="rId93" tooltip="1 S / A"/>
    <hyperlink ref="AY84" r:id="rId94" tooltip="1112" display="1112"/>
    <hyperlink ref="C85" r:id="rId95" tooltip="GR S / B+2"/>
    <hyperlink ref="AY85" r:id="rId96" tooltip="1102" display="1102"/>
    <hyperlink ref="C86" r:id="rId97" tooltip="GR S / A"/>
    <hyperlink ref="AY86" r:id="rId98" tooltip="1095" display="1095"/>
    <hyperlink ref="C88" r:id="rId99" tooltip="GR S / B"/>
    <hyperlink ref="AY88" r:id="rId100" tooltip="1108" display="1108"/>
    <hyperlink ref="C90" r:id="rId101" tooltip="GR S / C+3"/>
    <hyperlink ref="AY90" r:id="rId102" tooltip="1109" display="1109"/>
    <hyperlink ref="C91" r:id="rId103" tooltip="GR S / B+2"/>
    <hyperlink ref="AY91" r:id="rId104" tooltip="1103" display="1103"/>
    <hyperlink ref="C92" r:id="rId105" tooltip="GR S / B+2"/>
    <hyperlink ref="AY92" r:id="rId106" tooltip="1117" display="1117"/>
    <hyperlink ref="C93" r:id="rId107" tooltip="GR S / A"/>
    <hyperlink ref="AY93" r:id="rId108" tooltip="1108" display="1108"/>
    <hyperlink ref="C95" r:id="rId109" tooltip="GR S / A"/>
    <hyperlink ref="AY95" r:id="rId110" tooltip="1100" display="1100"/>
    <hyperlink ref="I97" r:id="rId111" location="hvb3" tooltip="T1"/>
    <hyperlink ref="J97" r:id="rId112" location="stb6" tooltip="T2"/>
    <hyperlink ref="A99" r:id="rId113" tooltip="RED LION (H115) (7)"/>
    <hyperlink ref="C101" r:id="rId114" tooltip="GR S / C"/>
    <hyperlink ref="AY101" r:id="rId115" tooltip="1135" display="1135"/>
    <hyperlink ref="C102" r:id="rId116" tooltip="GR S / B+2"/>
    <hyperlink ref="AY102" r:id="rId117" tooltip="1127" display="1127"/>
    <hyperlink ref="C103" r:id="rId118" tooltip="GR S / A"/>
    <hyperlink ref="AY103" r:id="rId119" tooltip="1128" display="1128"/>
    <hyperlink ref="C105" r:id="rId120" tooltip="GR S / A+3"/>
    <hyperlink ref="AY105" r:id="rId121" tooltip="1126" display="1126"/>
    <hyperlink ref="C107" r:id="rId122" tooltip="GR S / B+2"/>
    <hyperlink ref="AY107" r:id="rId123" tooltip="1129" display="1129"/>
    <hyperlink ref="C108" r:id="rId124" tooltip="GR S / A"/>
    <hyperlink ref="AY108" r:id="rId125" tooltip="1122" display="1122"/>
    <hyperlink ref="C109" r:id="rId126" tooltip="GR S / C"/>
    <hyperlink ref="AY109" r:id="rId127" tooltip="1148" display="1148"/>
    <hyperlink ref="C110" r:id="rId128" tooltip="GR S / A"/>
    <hyperlink ref="AY110" r:id="rId129" tooltip="1157" display="1157"/>
    <hyperlink ref="I112" r:id="rId130" location="stb1" tooltip="T1"/>
    <hyperlink ref="J112" r:id="rId131" location="stb3" tooltip="T2"/>
    <hyperlink ref="A114" r:id="rId132" tooltip="PATCH OF THETA (H485) (8)"/>
    <hyperlink ref="C116" r:id="rId133" tooltip="4 S / C"/>
    <hyperlink ref="AY116" r:id="rId134" tooltip="1197" display="1197"/>
    <hyperlink ref="C118" r:id="rId135" tooltip="3 S / A"/>
    <hyperlink ref="AY118" r:id="rId136" tooltip="1191" display="1191"/>
    <hyperlink ref="C119" r:id="rId137" tooltip="3 S / C+3"/>
    <hyperlink ref="AY119" r:id="rId138" tooltip="1182" display="1182"/>
    <hyperlink ref="C121" r:id="rId139" tooltip="3 S / C+3"/>
    <hyperlink ref="AY121" r:id="rId140" tooltip="1187" display="1187"/>
    <hyperlink ref="C122" r:id="rId141" tooltip="3 S / C+3"/>
    <hyperlink ref="AY122" r:id="rId142" tooltip="1198" display="1198"/>
    <hyperlink ref="C124" r:id="rId143" tooltip="3 S / A"/>
    <hyperlink ref="AY124" r:id="rId144" tooltip="1185" display="1185"/>
    <hyperlink ref="C127" r:id="rId145" tooltip="2 S / C+3"/>
    <hyperlink ref="AY127" r:id="rId146" tooltip="1196" display="1196"/>
    <hyperlink ref="C128" r:id="rId147" tooltip="2 S / B+2"/>
    <hyperlink ref="AY128" r:id="rId148" tooltip="1199" display="1199"/>
    <hyperlink ref="C130" r:id="rId149" tooltip="2 S / C"/>
    <hyperlink ref="AY130" r:id="rId150" tooltip="1204" display="1204"/>
    <hyperlink ref="C133" r:id="rId151" tooltip="GR S / C"/>
    <hyperlink ref="AY133" r:id="rId152" tooltip="1208" display="1208"/>
    <hyperlink ref="C134" r:id="rId153" tooltip="GR S / A"/>
    <hyperlink ref="AY134" r:id="rId154" tooltip="1215" display="1215"/>
    <hyperlink ref="I136" r:id="rId155" location="stb1" tooltip="T1"/>
    <hyperlink ref="A138" r:id="rId156" tooltip="MUGEN (H338) (9)"/>
    <hyperlink ref="C140" r:id="rId157" tooltip="2 S / A+3"/>
    <hyperlink ref="AY140" r:id="rId158" tooltip="1117" display="1117"/>
    <hyperlink ref="C142" r:id="rId159" tooltip="GR S / A"/>
    <hyperlink ref="AY142" r:id="rId160" tooltip="1107" display="1107"/>
    <hyperlink ref="C144" r:id="rId161" tooltip="GR S / B"/>
    <hyperlink ref="AY144" r:id="rId162" tooltip="1111" display="1111"/>
    <hyperlink ref="C145" r:id="rId163" tooltip="GR S / A"/>
    <hyperlink ref="AY145" r:id="rId164" tooltip="1112" display="1112"/>
    <hyperlink ref="C147" r:id="rId165" tooltip="GR S / B+2"/>
    <hyperlink ref="AY147" r:id="rId166" tooltip="1085" display="1085"/>
    <hyperlink ref="I149" r:id="rId167" location="chb1" tooltip="T1"/>
    <hyperlink ref="J149" r:id="rId168" location="chb1" tooltip="T2"/>
  </hyperlinks>
  <pageMargins left="0.7" right="0.7" top="0.75" bottom="0.75" header="0.3" footer="0.3"/>
  <legacyDrawing r:id="rId169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Z179"/>
  <sheetViews>
    <sheetView topLeftCell="B43" zoomScale="80" zoomScaleNormal="80" workbookViewId="0">
      <selection activeCell="I56" sqref="I56"/>
    </sheetView>
  </sheetViews>
  <sheetFormatPr defaultRowHeight="21" x14ac:dyDescent="0.35"/>
  <cols>
    <col min="1" max="1" width="23.28515625" hidden="1" customWidth="1"/>
    <col min="2" max="2" width="12.140625" bestFit="1" customWidth="1"/>
    <col min="3" max="3" width="8.5703125" bestFit="1" customWidth="1"/>
    <col min="4" max="5" width="4.28515625" bestFit="1" customWidth="1"/>
    <col min="6" max="6" width="8.5703125" bestFit="1" customWidth="1"/>
    <col min="7" max="7" width="3" bestFit="1" customWidth="1"/>
    <col min="8" max="8" width="3.28515625" bestFit="1" customWidth="1"/>
    <col min="9" max="9" width="4.42578125" bestFit="1" customWidth="1"/>
    <col min="10" max="10" width="4" bestFit="1" customWidth="1"/>
    <col min="11" max="11" width="4.42578125" bestFit="1" customWidth="1"/>
    <col min="12" max="12" width="4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5.710937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4.7109375" hidden="1" customWidth="1"/>
    <col min="25" max="25" width="5.5703125" bestFit="1" customWidth="1"/>
    <col min="26" max="26" width="4.140625" bestFit="1" customWidth="1"/>
    <col min="27" max="27" width="5" bestFit="1" customWidth="1"/>
    <col min="28" max="28" width="4.5703125" bestFit="1" customWidth="1"/>
    <col min="29" max="29" width="2.5703125" bestFit="1" customWidth="1"/>
    <col min="30" max="30" width="5.140625" bestFit="1" customWidth="1"/>
    <col min="31" max="31" width="4.7109375" bestFit="1" customWidth="1"/>
    <col min="32" max="32" width="6.42578125" bestFit="1" customWidth="1"/>
    <col min="33" max="33" width="4.28515625" bestFit="1" customWidth="1"/>
    <col min="34" max="34" width="3" hidden="1" customWidth="1"/>
    <col min="35" max="35" width="4.7109375" hidden="1" customWidth="1"/>
    <col min="36" max="36" width="4.85546875" bestFit="1" customWidth="1"/>
    <col min="37" max="38" width="4.5703125" bestFit="1" customWidth="1"/>
    <col min="39" max="39" width="10.140625" bestFit="1" customWidth="1"/>
    <col min="40" max="40" width="4.42578125" bestFit="1" customWidth="1"/>
    <col min="41" max="41" width="3.42578125" bestFit="1" customWidth="1"/>
    <col min="42" max="44" width="2" bestFit="1" customWidth="1"/>
    <col min="45" max="45" width="3.5703125" bestFit="1" customWidth="1"/>
    <col min="46" max="46" width="3.85546875" bestFit="1" customWidth="1"/>
    <col min="47" max="47" width="4.140625" bestFit="1" customWidth="1"/>
    <col min="48" max="48" width="3" bestFit="1" customWidth="1"/>
    <col min="49" max="49" width="3.28515625" hidden="1" customWidth="1"/>
    <col min="50" max="50" width="5.5703125" bestFit="1" customWidth="1"/>
    <col min="51" max="51" width="7" bestFit="1" customWidth="1"/>
    <col min="52" max="52" width="3.28515625" customWidth="1"/>
    <col min="53" max="53" width="3.85546875" hidden="1" customWidth="1"/>
    <col min="54" max="54" width="12.42578125" bestFit="1" customWidth="1"/>
    <col min="55" max="55" width="26.2851562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60" width="6" bestFit="1" customWidth="1"/>
    <col min="61" max="61" width="17.28515625" style="192" bestFit="1" customWidth="1"/>
    <col min="62" max="62" width="22.42578125" bestFit="1" customWidth="1"/>
    <col min="63" max="64" width="22.28515625" bestFit="1" customWidth="1"/>
    <col min="65" max="65" width="20.85546875" bestFit="1" customWidth="1"/>
    <col min="66" max="66" width="19.85546875" bestFit="1" customWidth="1"/>
    <col min="68" max="68" width="5.5703125" bestFit="1" customWidth="1"/>
    <col min="69" max="69" width="3.42578125" bestFit="1" customWidth="1"/>
    <col min="70" max="70" width="5.5703125" bestFit="1" customWidth="1"/>
    <col min="71" max="71" width="9.28515625" bestFit="1" customWidth="1"/>
    <col min="72" max="73" width="4.28515625" bestFit="1" customWidth="1"/>
    <col min="74" max="74" width="4.71093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63" t="s">
        <v>1389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1390</v>
      </c>
      <c r="B3" s="26" t="s">
        <v>931</v>
      </c>
      <c r="C3" s="27" t="s">
        <v>77</v>
      </c>
      <c r="D3" s="28"/>
      <c r="E3" s="28" t="s">
        <v>166</v>
      </c>
      <c r="F3" s="58">
        <v>1200</v>
      </c>
      <c r="G3" s="80">
        <v>9</v>
      </c>
      <c r="H3" s="31" t="s">
        <v>6</v>
      </c>
      <c r="I3" s="59">
        <v>12</v>
      </c>
      <c r="J3" s="33">
        <v>6</v>
      </c>
      <c r="K3" s="59">
        <v>12</v>
      </c>
      <c r="L3" s="33">
        <v>6</v>
      </c>
      <c r="M3" s="59">
        <v>3</v>
      </c>
      <c r="N3" s="33">
        <v>2</v>
      </c>
      <c r="O3" s="29">
        <v>0.89999999999999902</v>
      </c>
      <c r="P3" s="34">
        <v>2.1214285714285901</v>
      </c>
      <c r="Q3" s="35">
        <v>95.283342438458305</v>
      </c>
      <c r="R3" s="35">
        <v>-0.80832878077082204</v>
      </c>
      <c r="S3" s="37">
        <v>0</v>
      </c>
      <c r="T3" s="38">
        <v>4.25</v>
      </c>
      <c r="U3" s="29">
        <v>-4.0500000000000096</v>
      </c>
      <c r="V3" s="29">
        <v>-0.60000000000000497</v>
      </c>
      <c r="W3" s="39"/>
      <c r="X3" s="40">
        <v>55</v>
      </c>
      <c r="Y3" s="72">
        <v>125</v>
      </c>
      <c r="Z3" s="17"/>
      <c r="AA3" s="26" t="s">
        <v>57</v>
      </c>
      <c r="AB3" s="41" t="s">
        <v>58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/>
      </c>
      <c r="AE3" s="48" t="str">
        <f>IF(AND(BD3&gt;2,OR(ISNUMBER(SEARCH("P",AA3)),ISNUMBER(SEARCH("EP",AA3)),ISNUMBER(SEARCH("E",AA3)))),"WP@",IF(BD3&gt;2,"W@",IF(OR(ISNUMBER(SEARCH("P",AA3)),ISNUMBER(SEARCH("EP",AA3)),ISNUMBER(SEARCH("E",AA3))),"P@","@")))</f>
        <v>@</v>
      </c>
      <c r="AF3" s="45" t="s">
        <v>82</v>
      </c>
      <c r="AG3" s="46" t="str">
        <f>IF(OR(F3&lt;1401,F3&gt;=1600),IF(AND(OR(AB3="*",AB3="***",AB3="E*",AB3="E***"),P3&gt;=2,T3&gt;-2.1),IF(AND(ISNUMBER(BD3),VALUE(BD3)&gt;2),"**","*"),""),"")</f>
        <v/>
      </c>
      <c r="AH3" s="30">
        <v>9</v>
      </c>
      <c r="AI3" s="47">
        <v>55</v>
      </c>
      <c r="AJ3" s="48" t="str">
        <f>IF(AND(S3&gt;=2,T3&gt;=0),IF(AND(ISNUMBER(BD3),VALUE(BD3)&gt;=3),IF(LEN(AQ3)&gt;0,"***","**"),"*"),"")</f>
        <v/>
      </c>
      <c r="AK3" s="42" t="str">
        <f>IF(AND(S3&gt;=3,AND(OR(AND(I3&lt;=7,I3-K3&gt;=3),AND(K3&lt;=7,K3-M3&gt;=3)),N3&lt;=4)),6,IF(S3&gt;=3,"3T",IF(AND(OR(AND(I3&lt;=7,I3-K3&gt;=3),AND(K3&lt;=7,K3-M3&gt;=3)),N3&lt;=4),"3P","")))</f>
        <v/>
      </c>
      <c r="AL3" s="46" t="str">
        <f>IF(OR(K3-M3&gt;=5,T3&gt;4.9,AND(K3-M3&gt;=1,T3&gt;5)),IF(P3&lt;-3,"***",IF(P3&lt;0,"**","*")),"")</f>
        <v>*</v>
      </c>
      <c r="AM3" s="40">
        <v>55</v>
      </c>
      <c r="AN3" s="49" t="str">
        <f>IF(AND(OR(M3=1,M3=2,M3=3,M3=4),Q3&gt;=97.5),"G",IF(OR(AND(N3&lt;=3,M3&lt;8,T3&gt;-1.6,Q3&gt;=95,Q3&lt;300),AND(OR(M3=1,M3=2,M3=3),Q3&lt;97.5)),"GR",""))</f>
        <v>GR</v>
      </c>
      <c r="AO3" s="29">
        <v>0</v>
      </c>
      <c r="AP3" s="28" t="s">
        <v>32</v>
      </c>
      <c r="AQ3" s="28"/>
      <c r="AR3" s="28"/>
      <c r="AS3" s="28" t="s">
        <v>66</v>
      </c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6</v>
      </c>
      <c r="AX3" s="51">
        <v>13</v>
      </c>
      <c r="AY3" s="79">
        <v>1075</v>
      </c>
      <c r="AZ3" s="24" t="s">
        <v>1391</v>
      </c>
      <c r="BA3" s="29">
        <v>86.383342438458399</v>
      </c>
      <c r="BB3" s="66">
        <v>85.559342438458401</v>
      </c>
      <c r="BC3" s="54" t="s">
        <v>1392</v>
      </c>
      <c r="BD3" s="29">
        <v>1</v>
      </c>
      <c r="BE3" s="55"/>
      <c r="BF3" s="55"/>
      <c r="BG3" s="55"/>
      <c r="BH3" s="55"/>
      <c r="BI3" s="187"/>
      <c r="BJ3" s="17"/>
      <c r="BK3" s="17"/>
      <c r="BL3" s="17"/>
      <c r="BM3" s="17"/>
      <c r="BN3" s="17"/>
      <c r="BO3" s="17"/>
      <c r="BP3" s="29">
        <v>125</v>
      </c>
      <c r="BQ3" s="29">
        <v>0</v>
      </c>
      <c r="BR3" s="56">
        <v>94.45</v>
      </c>
      <c r="BS3" s="76" t="s">
        <v>126</v>
      </c>
      <c r="BT3" s="26"/>
      <c r="BU3" s="26" t="s">
        <v>166</v>
      </c>
      <c r="BV3" s="49" t="str">
        <f>IF(AND(BD3&gt;2,OR(ISNUMBER(SEARCH("P",AA3)),ISNUMBER(SEARCH("EP",AA3)),ISNUMBER(SEARCH("E",AA3)))),"WP@",IF(BD3&gt;2,"W@",IF(OR(ISNUMBER(SEARCH("P",AA3)),ISNUMBER(SEARCH("EP",AA3)),ISNUMBER(SEARCH("E",AA3))),"P@","@")))</f>
        <v>@</v>
      </c>
      <c r="BW3" s="26"/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/>
      </c>
    </row>
    <row r="4" spans="1:78" ht="46.5" x14ac:dyDescent="0.25">
      <c r="A4" s="26" t="s">
        <v>1390</v>
      </c>
      <c r="B4" s="26" t="s">
        <v>211</v>
      </c>
      <c r="C4" s="27" t="s">
        <v>56</v>
      </c>
      <c r="D4" s="28" t="s">
        <v>213</v>
      </c>
      <c r="E4" s="28"/>
      <c r="F4" s="58">
        <v>1200</v>
      </c>
      <c r="G4" s="80">
        <v>5</v>
      </c>
      <c r="H4" s="31" t="s">
        <v>6</v>
      </c>
      <c r="I4" s="32">
        <v>6</v>
      </c>
      <c r="J4" s="33">
        <v>4</v>
      </c>
      <c r="K4" s="70">
        <v>5</v>
      </c>
      <c r="L4" s="71">
        <v>2</v>
      </c>
      <c r="M4" s="32">
        <v>1</v>
      </c>
      <c r="N4" s="33">
        <v>0</v>
      </c>
      <c r="O4" s="29">
        <v>-0.74999999999999301</v>
      </c>
      <c r="P4" s="34">
        <v>2.9500000000000202</v>
      </c>
      <c r="Q4" s="35">
        <v>97.182381861957296</v>
      </c>
      <c r="R4" s="35">
        <v>-1.40880906902133</v>
      </c>
      <c r="S4" s="37">
        <v>1</v>
      </c>
      <c r="T4" s="38">
        <v>2.25</v>
      </c>
      <c r="U4" s="29">
        <v>-3.1000000000000099</v>
      </c>
      <c r="V4" s="29">
        <v>-1.30000000000001</v>
      </c>
      <c r="W4" s="39"/>
      <c r="X4" s="40">
        <v>55</v>
      </c>
      <c r="Y4" s="72">
        <v>120</v>
      </c>
      <c r="Z4" s="29">
        <v>21</v>
      </c>
      <c r="AA4" s="26" t="s">
        <v>80</v>
      </c>
      <c r="AB4" s="41" t="s">
        <v>65</v>
      </c>
      <c r="AC4" s="42" t="str">
        <f>"" &amp; IF(AND(S4&lt;=-1.5,NOT(ISBLANK(AQ4))),"Z","")</f>
        <v/>
      </c>
      <c r="AD4" s="43" t="str">
        <f>IF(AND(ISNUMBER(BD4),VALUE(BD4)&gt;=3,VALUE(T4)&gt;=-0.5),IF(AND(VALUE(Q4)&gt;=94,VALUE(Q4)&lt;444), IF(VALUE(P4)&gt;=2,"***","**"),"*"),"")</f>
        <v/>
      </c>
      <c r="AE4" s="48" t="str">
        <f>IF(AND(BD4&gt;2,OR(ISNUMBER(SEARCH("P",AA4)),ISNUMBER(SEARCH("EP",AA4)),ISNUMBER(SEARCH("E",AA4)))),"WP@",IF(BD4&gt;2,"W@",IF(OR(ISNUMBER(SEARCH("P",AA4)),ISNUMBER(SEARCH("EP",AA4)),ISNUMBER(SEARCH("E",AA4))),"P@","@")))</f>
        <v>@</v>
      </c>
      <c r="AF4" s="45" t="s">
        <v>82</v>
      </c>
      <c r="AG4" s="46" t="str">
        <f>IF(OR(F4&lt;1401,F4&gt;=1600),IF(AND(OR(AB4="*",AB4="***",AB4="E*",AB4="E***"),P4&gt;=2,T4&gt;-2.1),IF(AND(ISNUMBER(BD4),VALUE(BD4)&gt;2),"**","*"),""),"")</f>
        <v/>
      </c>
      <c r="AH4" s="30">
        <v>5</v>
      </c>
      <c r="AI4" s="47">
        <v>55</v>
      </c>
      <c r="AJ4" s="48" t="str">
        <f>IF(AND(S4&gt;=2,T4&gt;=0),IF(AND(ISNUMBER(BD4),VALUE(BD4)&gt;=3),IF(LEN(AQ4)&gt;0,"***","**"),"*"),"")</f>
        <v/>
      </c>
      <c r="AK4" s="42" t="str">
        <f>IF(AND(S4&gt;=3,AND(OR(AND(I4&lt;=7,I4-K4&gt;=3),AND(K4&lt;=7,K4-M4&gt;=3)),N4&lt;=4)),6,IF(S4&gt;=3,"3T",IF(AND(OR(AND(I4&lt;=7,I4-K4&gt;=3),AND(K4&lt;=7,K4-M4&gt;=3)),N4&lt;=4),"3P","")))</f>
        <v>3P</v>
      </c>
      <c r="AL4" s="46" t="str">
        <f>IF(OR(K4-M4&gt;=5,T4&gt;4.9,AND(K4-M4&gt;=1,T4&gt;5)),IF(P4&lt;-3,"***",IF(P4&lt;0,"**","*")),"")</f>
        <v/>
      </c>
      <c r="AM4" s="40">
        <v>55</v>
      </c>
      <c r="AN4" s="49" t="str">
        <f>IF(AND(OR(M4=1,M4=2,M4=3,M4=4),Q4&gt;=97.5),"G",IF(OR(AND(N4&lt;=3,M4&lt;8,T4&gt;-1.6,Q4&gt;=95,Q4&lt;300),AND(OR(M4=1,M4=2,M4=3),Q4&lt;97.5)),"GR",""))</f>
        <v>GR</v>
      </c>
      <c r="AO4" s="29">
        <v>0</v>
      </c>
      <c r="AP4" s="28" t="s">
        <v>32</v>
      </c>
      <c r="AQ4" s="28"/>
      <c r="AR4" s="28"/>
      <c r="AS4" s="28"/>
      <c r="AT4" s="50" t="str">
        <f>IF(LEN(AN4)&gt;0,IF(AL4="**","$",IF(AL4="***",IF(LEN(AQ4)&gt;0,"$$$","$$"), "")), "")</f>
        <v/>
      </c>
      <c r="AU4" s="48" t="str">
        <f>CONCATENATE(IF(LEN(AN4)&gt;0,IF(AND(AD4="**",AB4="*"),IF(LEN(AQ4)&gt;0,"$$$","$$"),IF(AJ4="***","$$$",IF(AND(AJ4="**",AB4="*"),"$$",IF(AND(OR(AD4="**",AD4="***"),LEN(AQ4)&gt;0),"$$","")))),IF(AND(OR(AD4="**",AD4="***"),LEN(AQ4)&gt;0),"$$","")),IF(AND(T4&lt;2,AQ4="#"),"#",""))</f>
        <v/>
      </c>
      <c r="AV4" s="48" t="str">
        <f>IF(LEN(AN4)&gt;0,IF(AG4="**","$$",IF(AG4="***","$$$",IF(AD4="***",IF(OR(AB4="***",LEN(AQ4)&gt;0),"$$$",""),""))),"")</f>
        <v/>
      </c>
      <c r="AW4" s="26" t="s">
        <v>6</v>
      </c>
      <c r="AX4" s="64">
        <v>22</v>
      </c>
      <c r="AY4" s="52">
        <v>1063</v>
      </c>
      <c r="AZ4" s="24" t="s">
        <v>1393</v>
      </c>
      <c r="BA4" s="29">
        <v>89.182381861957296</v>
      </c>
      <c r="BB4" s="66">
        <v>88.649048528623993</v>
      </c>
      <c r="BC4" s="54" t="s">
        <v>1394</v>
      </c>
      <c r="BD4" s="29">
        <v>2</v>
      </c>
      <c r="BE4" s="55"/>
      <c r="BF4" s="55"/>
      <c r="BG4" s="55"/>
      <c r="BH4" s="55"/>
      <c r="BI4" s="187"/>
      <c r="BJ4" s="17"/>
      <c r="BK4" s="17"/>
      <c r="BL4" s="17"/>
      <c r="BM4" s="17"/>
      <c r="BN4" s="17"/>
      <c r="BO4" s="17"/>
      <c r="BP4" s="29">
        <v>120</v>
      </c>
      <c r="BQ4" s="29">
        <v>0</v>
      </c>
      <c r="BR4" s="56">
        <v>95.2</v>
      </c>
      <c r="BS4" s="76" t="s">
        <v>88</v>
      </c>
      <c r="BT4" s="26" t="s">
        <v>213</v>
      </c>
      <c r="BU4" s="26"/>
      <c r="BV4" s="49" t="str">
        <f>IF(AND(BD4&gt;2,OR(ISNUMBER(SEARCH("P",AA4)),ISNUMBER(SEARCH("EP",AA4)),ISNUMBER(SEARCH("E",AA4)))),"WP@",IF(BD4&gt;2,"W@",IF(OR(ISNUMBER(SEARCH("P",AA4)),ISNUMBER(SEARCH("EP",AA4)),ISNUMBER(SEARCH("E",AA4))),"P@","@")))</f>
        <v>@</v>
      </c>
      <c r="BW4" s="26"/>
      <c r="BX4" s="17"/>
      <c r="BY4" s="17"/>
      <c r="BZ4" s="49" t="str">
        <f>IF(AND(S4&gt;=3,AND(OR(AND(I4&lt;=7,I4-K4&gt;=3),AND(K4&lt;=7,K4-M4&gt;=3)),N4&lt;=4)),6,IF(S4&gt;=3,"3T",IF(AND(OR(AND(I4&lt;=7,I4-K4&gt;=3),AND(K4&lt;=7,K4-M4&gt;=3)),N4&lt;=4),"3P","")))</f>
        <v>3P</v>
      </c>
    </row>
    <row r="5" spans="1:78" ht="46.5" x14ac:dyDescent="0.25">
      <c r="A5" s="26" t="s">
        <v>1390</v>
      </c>
      <c r="B5" s="26" t="s">
        <v>215</v>
      </c>
      <c r="C5" s="106" t="s">
        <v>216</v>
      </c>
      <c r="D5" s="28"/>
      <c r="E5" s="28"/>
      <c r="F5" s="58">
        <v>1200</v>
      </c>
      <c r="G5" s="30">
        <v>9</v>
      </c>
      <c r="H5" s="31" t="s">
        <v>6</v>
      </c>
      <c r="I5" s="59">
        <v>9</v>
      </c>
      <c r="J5" s="33">
        <v>10</v>
      </c>
      <c r="K5" s="59">
        <v>9</v>
      </c>
      <c r="L5" s="33">
        <v>9</v>
      </c>
      <c r="M5" s="59">
        <v>2</v>
      </c>
      <c r="N5" s="33">
        <v>0</v>
      </c>
      <c r="O5" s="29">
        <v>2.9999999999999898</v>
      </c>
      <c r="P5" s="34">
        <v>3.19999999999997</v>
      </c>
      <c r="Q5" s="35">
        <v>92.533865119892596</v>
      </c>
      <c r="R5" s="35">
        <v>-3.4830674400536998</v>
      </c>
      <c r="S5" s="37">
        <v>0</v>
      </c>
      <c r="T5" s="38">
        <v>8.9</v>
      </c>
      <c r="U5" s="29">
        <v>-5.4999999999999902</v>
      </c>
      <c r="V5" s="29">
        <v>1.45</v>
      </c>
      <c r="W5" s="39"/>
      <c r="X5" s="40">
        <v>60</v>
      </c>
      <c r="Y5" s="72">
        <v>125</v>
      </c>
      <c r="Z5" s="29">
        <v>17</v>
      </c>
      <c r="AA5" s="26" t="s">
        <v>57</v>
      </c>
      <c r="AB5" s="41" t="s">
        <v>58</v>
      </c>
      <c r="AC5" s="42" t="str">
        <f>"" &amp; IF(AND(S5&lt;=-1.5,NOT(ISBLANK(AQ5))),"Z","")</f>
        <v/>
      </c>
      <c r="AD5" s="43" t="str">
        <f>IF(AND(ISNUMBER(BD5),VALUE(BD5)&gt;=3,VALUE(T5)&gt;=-0.5),IF(AND(VALUE(Q5)&gt;=94,VALUE(Q5)&lt;444), IF(VALUE(P5)&gt;=2,"***","**"),"*"),"")</f>
        <v>*</v>
      </c>
      <c r="AE5" s="48" t="str">
        <f>IF(AND(BD5&gt;2,OR(ISNUMBER(SEARCH("P",AA5)),ISNUMBER(SEARCH("EP",AA5)),ISNUMBER(SEARCH("E",AA5)))),"WP@",IF(BD5&gt;2,"W@",IF(OR(ISNUMBER(SEARCH("P",AA5)),ISNUMBER(SEARCH("EP",AA5)),ISNUMBER(SEARCH("E",AA5))),"P@","@")))</f>
        <v>W@</v>
      </c>
      <c r="AF5" s="45"/>
      <c r="AG5" s="46" t="str">
        <f>IF(OR(F5&lt;1401,F5&gt;=1600),IF(AND(OR(AB5="*",AB5="***",AB5="E*",AB5="E***"),P5&gt;=2,T5&gt;-2.1),IF(AND(ISNUMBER(BD5),VALUE(BD5)&gt;2),"**","*"),""),"")</f>
        <v/>
      </c>
      <c r="AH5" s="30">
        <v>9</v>
      </c>
      <c r="AI5" s="47">
        <v>60</v>
      </c>
      <c r="AJ5" s="48" t="str">
        <f>IF(AND(S5&gt;=2,T5&gt;=0),IF(AND(ISNUMBER(BD5),VALUE(BD5)&gt;=3),IF(LEN(AQ5)&gt;0,"***","**"),"*"),"")</f>
        <v/>
      </c>
      <c r="AK5" s="42" t="str">
        <f>IF(AND(S5&gt;=3,AND(OR(AND(I5&lt;=7,I5-K5&gt;=3),AND(K5&lt;=7,K5-M5&gt;=3)),N5&lt;=4)),6,IF(S5&gt;=3,"3T",IF(AND(OR(AND(I5&lt;=7,I5-K5&gt;=3),AND(K5&lt;=7,K5-M5&gt;=3)),N5&lt;=4),"3P","")))</f>
        <v/>
      </c>
      <c r="AL5" s="46" t="str">
        <f>IF(OR(K5-M5&gt;=5,T5&gt;4.9,AND(K5-M5&gt;=1,T5&gt;5)),IF(P5&lt;-3,"***",IF(P5&lt;0,"**","*")),"")</f>
        <v>*</v>
      </c>
      <c r="AM5" s="40">
        <v>60</v>
      </c>
      <c r="AN5" s="49" t="str">
        <f>CONCATENATE(IF(AND(OR(M5=1,M5=2,M5=3,M5=4),Q5&gt;=97.5),"G",IF(OR(AND(N5&lt;=3,M5&lt;8,T5&gt;-1.6,Q5&gt;=95,Q5&lt;300),AND(OR(M5=1,M5=2,M5=3),Q5&lt;97.5)),"GR","")),"*")</f>
        <v>GR*</v>
      </c>
      <c r="AO5" s="29">
        <v>0</v>
      </c>
      <c r="AP5" s="28"/>
      <c r="AQ5" s="28" t="s">
        <v>33</v>
      </c>
      <c r="AR5" s="28"/>
      <c r="AS5" s="28"/>
      <c r="AT5" s="50" t="str">
        <f>IF(LEN(AN5)&gt;0,IF(AL5="**","$",IF(AL5="***",IF(LEN(AQ5)&gt;0,"$$$","$$"), "")), "")</f>
        <v/>
      </c>
      <c r="AU5" s="48" t="str">
        <f>CONCATENATE(IF(LEN(AN5)&gt;0,IF(AND(AD5="**",AB5="*"),IF(LEN(AQ5)&gt;0,"$$$","$$"),IF(AJ5="***","$$$",IF(AND(AJ5="**",AB5="*"),"$$",IF(AND(OR(AD5="**",AD5="***"),LEN(AQ5)&gt;0),"$$","")))),IF(AND(OR(AD5="**",AD5="***"),LEN(AQ5)&gt;0),"$$","")),IF(AND(T5&lt;2,AQ5="#"),"#",""))</f>
        <v/>
      </c>
      <c r="AV5" s="48" t="str">
        <f>IF(LEN(AN5)&gt;0,IF(AG5="**","$$",IF(AG5="***","$$$",IF(AD5="***",IF(OR(AB5="***",LEN(AQ5)&gt;0),"$$$",""),""))),"")</f>
        <v/>
      </c>
      <c r="AW5" s="26" t="s">
        <v>6</v>
      </c>
      <c r="AX5" s="74">
        <v>6.7</v>
      </c>
      <c r="AY5" s="52">
        <v>1069</v>
      </c>
      <c r="AZ5" s="24" t="s">
        <v>1393</v>
      </c>
      <c r="BA5" s="29">
        <v>85.833865119892593</v>
      </c>
      <c r="BB5" s="66">
        <v>83.433865119892602</v>
      </c>
      <c r="BC5" s="54" t="s">
        <v>1395</v>
      </c>
      <c r="BD5" s="29">
        <v>3</v>
      </c>
      <c r="BE5" s="55"/>
      <c r="BF5" s="55"/>
      <c r="BG5" s="55"/>
      <c r="BH5" s="55"/>
      <c r="BI5" s="187"/>
      <c r="BJ5" s="17"/>
      <c r="BK5" s="17"/>
      <c r="BL5" s="17"/>
      <c r="BM5" s="17"/>
      <c r="BN5" s="17"/>
      <c r="BO5" s="17"/>
      <c r="BP5" s="29">
        <v>125</v>
      </c>
      <c r="BQ5" s="29">
        <v>0</v>
      </c>
      <c r="BR5" s="56">
        <v>94.9</v>
      </c>
      <c r="BS5" s="57" t="s">
        <v>75</v>
      </c>
      <c r="BT5" s="26"/>
      <c r="BU5" s="26"/>
      <c r="BV5" s="49" t="str">
        <f>IF(AND(BD5&gt;2,OR(ISNUMBER(SEARCH("P",AA5)),ISNUMBER(SEARCH("EP",AA5)),ISNUMBER(SEARCH("E",AA5)))),"WP@",IF(BD5&gt;2,"W@",IF(OR(ISNUMBER(SEARCH("P",AA5)),ISNUMBER(SEARCH("EP",AA5)),ISNUMBER(SEARCH("E",AA5))),"P@","@")))</f>
        <v>W@</v>
      </c>
      <c r="BW5" s="26"/>
      <c r="BX5" s="17"/>
      <c r="BY5" s="17"/>
      <c r="BZ5" s="49" t="str">
        <f>IF(AND(S5&gt;=3,AND(OR(AND(I5&lt;=7,I5-K5&gt;=3),AND(K5&lt;=7,K5-M5&gt;=3)),N5&lt;=4)),6,IF(S5&gt;=3,"3T",IF(AND(OR(AND(I5&lt;=7,I5-K5&gt;=3),AND(K5&lt;=7,K5-M5&gt;=3)),N5&lt;=4),"3P","")))</f>
        <v/>
      </c>
    </row>
    <row r="6" spans="1:78" ht="30" customHeight="1" x14ac:dyDescent="0.25">
      <c r="A6" s="156" t="s">
        <v>152</v>
      </c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  <c r="AW6" s="155"/>
      <c r="AX6" s="155"/>
      <c r="AY6" s="155"/>
      <c r="AZ6" s="155"/>
      <c r="BA6" s="155"/>
      <c r="BB6" s="155"/>
      <c r="BC6" s="155"/>
      <c r="BD6" s="155"/>
      <c r="BE6" s="155"/>
      <c r="BF6" s="155"/>
      <c r="BG6" s="155"/>
      <c r="BH6" s="155"/>
      <c r="BI6" s="155"/>
      <c r="BJ6" s="155"/>
      <c r="BK6" s="155"/>
      <c r="BL6" s="155"/>
      <c r="BM6" s="155"/>
      <c r="BN6" s="155"/>
      <c r="BO6" s="155"/>
      <c r="BP6" s="155"/>
      <c r="BQ6" s="155"/>
      <c r="BR6" s="155"/>
      <c r="BS6" s="155"/>
      <c r="BT6" s="155"/>
      <c r="BU6" s="155"/>
      <c r="BV6" s="155"/>
      <c r="BW6" s="155"/>
      <c r="BX6" s="155"/>
      <c r="BY6" s="17"/>
      <c r="BZ6" s="49"/>
    </row>
    <row r="7" spans="1:78" ht="46.5" x14ac:dyDescent="0.25">
      <c r="A7" s="26" t="s">
        <v>1390</v>
      </c>
      <c r="B7" s="26" t="s">
        <v>816</v>
      </c>
      <c r="C7" s="27" t="s">
        <v>378</v>
      </c>
      <c r="D7" s="28" t="s">
        <v>817</v>
      </c>
      <c r="E7" s="28"/>
      <c r="F7" s="58">
        <v>1200</v>
      </c>
      <c r="G7" s="80">
        <v>6</v>
      </c>
      <c r="H7" s="31" t="s">
        <v>818</v>
      </c>
      <c r="I7" s="32">
        <v>10</v>
      </c>
      <c r="J7" s="33">
        <v>4</v>
      </c>
      <c r="K7" s="32">
        <v>9</v>
      </c>
      <c r="L7" s="33">
        <v>5</v>
      </c>
      <c r="M7" s="32">
        <v>1</v>
      </c>
      <c r="N7" s="33">
        <v>0</v>
      </c>
      <c r="O7" s="29">
        <v>0.70000000000000295</v>
      </c>
      <c r="P7" s="34">
        <v>0.74999999999997502</v>
      </c>
      <c r="Q7" s="35">
        <v>96.552687330998296</v>
      </c>
      <c r="R7" s="35">
        <v>-1.72365633450084</v>
      </c>
      <c r="S7" s="37">
        <v>-1</v>
      </c>
      <c r="T7" s="38">
        <v>4.75</v>
      </c>
      <c r="U7" s="29">
        <v>-4.3500000000000103</v>
      </c>
      <c r="V7" s="29">
        <v>-0.54999999999999705</v>
      </c>
      <c r="W7" s="39"/>
      <c r="X7" s="40">
        <v>62</v>
      </c>
      <c r="Y7" s="72">
        <v>121</v>
      </c>
      <c r="Z7" s="29">
        <v>11</v>
      </c>
      <c r="AA7" s="26" t="s">
        <v>57</v>
      </c>
      <c r="AB7" s="41" t="s">
        <v>65</v>
      </c>
      <c r="AC7" s="42" t="str">
        <f>"i" &amp; IF(AND(S7&lt;=-1.5,NOT(ISBLANK(AQ7))),"Z","")</f>
        <v>i</v>
      </c>
      <c r="AD7" s="43" t="str">
        <f>IF(AND(ISNUMBER(BD7),VALUE(BD7)&gt;=3,VALUE(T7)&gt;=-0.5),IF(AND(VALUE(Q7)&gt;=94,VALUE(Q7)&lt;444), IF(VALUE(P7)&gt;=2,"***","**"),"*"),"")</f>
        <v/>
      </c>
      <c r="AE7" s="48" t="str">
        <f>IF(AND(BD7&gt;2,OR(ISNUMBER(SEARCH("P",AA7)),ISNUMBER(SEARCH("EP",AA7)),ISNUMBER(SEARCH("E",AA7)))),"WP@",IF(BD7&gt;2,"W@",IF(OR(ISNUMBER(SEARCH("P",AA7)),ISNUMBER(SEARCH("EP",AA7)),ISNUMBER(SEARCH("E",AA7))),"P@","@")))</f>
        <v>@</v>
      </c>
      <c r="AF7" s="45" t="s">
        <v>102</v>
      </c>
      <c r="AG7" s="46" t="str">
        <f>IF(OR(F7&lt;1401,F7&gt;=1600),IF(AND(OR(AB7="*",AB7="***",AB7="E*",AB7="E***"),P7&gt;=2,T7&gt;-2.1),IF(AND(ISNUMBER(BD7),VALUE(BD7)&gt;2),"**","*"),""),"")</f>
        <v/>
      </c>
      <c r="AH7" s="30">
        <v>6</v>
      </c>
      <c r="AI7" s="47">
        <v>62</v>
      </c>
      <c r="AJ7" s="48" t="str">
        <f>IF(AND(S7&gt;=2,T7&gt;=0),IF(AND(ISNUMBER(BD7),VALUE(BD7)&gt;=3),IF(LEN(AQ7)&gt;0,"***","**"),"*"),"")</f>
        <v/>
      </c>
      <c r="AK7" s="42" t="str">
        <f>IF(AND(S7&gt;=3,AND(OR(AND(I7&lt;=7,I7-K7&gt;=3),AND(K7&lt;=7,K7-M7&gt;=3)),N7&lt;=4)),6,IF(S7&gt;=3,"3T",IF(AND(OR(AND(I7&lt;=7,I7-K7&gt;=3),AND(K7&lt;=7,K7-M7&gt;=3)),N7&lt;=4),"3P","")))</f>
        <v/>
      </c>
      <c r="AL7" s="46" t="str">
        <f>IF(OR(K7-M7&gt;=5,T7&gt;4.9,AND(K7-M7&gt;=1,T7&gt;5)),IF(P7&lt;-3,"***",IF(P7&lt;0,"**","*")),"")</f>
        <v>*</v>
      </c>
      <c r="AM7" s="40">
        <v>62</v>
      </c>
      <c r="AN7" s="49" t="str">
        <f>IF(AND(OR(M7=1,M7=2,M7=3,M7=4),Q7&gt;=97.5),"G",IF(OR(AND(N7&lt;=3,M7&lt;8,T7&gt;-1.6,Q7&gt;=95,Q7&lt;300),AND(OR(M7=1,M7=2,M7=3),Q7&lt;97.5)),"GR",""))</f>
        <v>GR</v>
      </c>
      <c r="AO7" s="29">
        <v>0</v>
      </c>
      <c r="AP7" s="28"/>
      <c r="AQ7" s="28" t="s">
        <v>33</v>
      </c>
      <c r="AR7" s="28"/>
      <c r="AS7" s="28"/>
      <c r="AT7" s="50" t="str">
        <f>IF(LEN(AN7)&gt;0,IF(AL7="**","$",IF(AL7="***",IF(LEN(AQ7)&gt;0,"$$$","$$"), "")), "")</f>
        <v/>
      </c>
      <c r="AU7" s="48" t="str">
        <f>CONCATENATE(IF(LEN(AN7)&gt;0,IF(AND(AD7="**",AB7="*"),IF(LEN(AQ7)&gt;0,"$$$","$$"),IF(AJ7="***","$$$",IF(AND(AJ7="**",AB7="*"),"$$",IF(AND(OR(AD7="**",AD7="***"),LEN(AQ7)&gt;0),"$$","")))),IF(AND(OR(AD7="**",AD7="***"),LEN(AQ7)&gt;0),"$$","")),IF(AND(T7&lt;2,AQ7="#"),"#",""))</f>
        <v/>
      </c>
      <c r="AV7" s="48" t="str">
        <f>IF(LEN(AN7)&gt;0,IF(AG7="**","$$",IF(AG7="***","$$$",IF(AD7="***",IF(OR(AB7="***",LEN(AQ7)&gt;0),"$$$",""),""))),"")</f>
        <v/>
      </c>
      <c r="AW7" s="26" t="s">
        <v>818</v>
      </c>
      <c r="AX7" s="64">
        <v>29</v>
      </c>
      <c r="AY7" s="79">
        <v>1075</v>
      </c>
      <c r="AZ7" s="24" t="s">
        <v>1393</v>
      </c>
      <c r="BA7" s="29">
        <v>90.552687330998296</v>
      </c>
      <c r="BB7" s="66">
        <v>84.049353997664994</v>
      </c>
      <c r="BC7" s="54" t="s">
        <v>1396</v>
      </c>
      <c r="BD7" s="29">
        <v>2</v>
      </c>
      <c r="BE7" s="55"/>
      <c r="BF7" s="55"/>
      <c r="BG7" s="55"/>
      <c r="BH7" s="55"/>
      <c r="BI7" s="187"/>
      <c r="BJ7" s="17"/>
      <c r="BK7" s="17"/>
      <c r="BL7" s="17"/>
      <c r="BM7" s="17"/>
      <c r="BN7" s="17"/>
      <c r="BO7" s="17"/>
      <c r="BP7" s="29">
        <v>121</v>
      </c>
      <c r="BQ7" s="29">
        <v>0</v>
      </c>
      <c r="BR7" s="56">
        <v>96.5</v>
      </c>
      <c r="BS7" s="57" t="s">
        <v>61</v>
      </c>
      <c r="BT7" s="26" t="s">
        <v>817</v>
      </c>
      <c r="BU7" s="26"/>
      <c r="BV7" s="49" t="str">
        <f>IF(AND(BD7&gt;2,OR(ISNUMBER(SEARCH("P",AA7)),ISNUMBER(SEARCH("EP",AA7)),ISNUMBER(SEARCH("E",AA7)))),"WP@",IF(BD7&gt;2,"W@",IF(OR(ISNUMBER(SEARCH("P",AA7)),ISNUMBER(SEARCH("EP",AA7)),ISNUMBER(SEARCH("E",AA7))),"P@","@")))</f>
        <v>@</v>
      </c>
      <c r="BW7" s="26"/>
      <c r="BX7" s="17"/>
      <c r="BY7" s="17"/>
      <c r="BZ7" s="49" t="str">
        <f>IF(AND(S7&gt;=3,AND(OR(AND(I7&lt;=7,I7-K7&gt;=3),AND(K7&lt;=7,K7-M7&gt;=3)),N7&lt;=4)),6,IF(S7&gt;=3,"3T",IF(AND(OR(AND(I7&lt;=7,I7-K7&gt;=3),AND(K7&lt;=7,K7-M7&gt;=3)),N7&lt;=4),"3P","")))</f>
        <v/>
      </c>
    </row>
    <row r="8" spans="1:78" ht="46.5" x14ac:dyDescent="0.25">
      <c r="A8" s="26" t="s">
        <v>1390</v>
      </c>
      <c r="B8" s="26" t="s">
        <v>99</v>
      </c>
      <c r="C8" s="27" t="s">
        <v>378</v>
      </c>
      <c r="D8" s="28"/>
      <c r="E8" s="28"/>
      <c r="F8" s="58">
        <v>1200</v>
      </c>
      <c r="G8" s="30">
        <v>12</v>
      </c>
      <c r="H8" s="31" t="s">
        <v>6</v>
      </c>
      <c r="I8" s="59">
        <v>12</v>
      </c>
      <c r="J8" s="33">
        <v>8</v>
      </c>
      <c r="K8" s="59">
        <v>12</v>
      </c>
      <c r="L8" s="33">
        <v>6</v>
      </c>
      <c r="M8" s="59">
        <v>8</v>
      </c>
      <c r="N8" s="33">
        <v>6</v>
      </c>
      <c r="O8" s="29">
        <v>-0.35000000000000098</v>
      </c>
      <c r="P8" s="29">
        <v>-2.3666666666667</v>
      </c>
      <c r="Q8" s="35">
        <v>90.591479867384194</v>
      </c>
      <c r="R8" s="36">
        <v>4.5739933692132702E-2</v>
      </c>
      <c r="S8" s="37">
        <v>2</v>
      </c>
      <c r="T8" s="61">
        <v>-0.25</v>
      </c>
      <c r="U8" s="29">
        <v>3.95</v>
      </c>
      <c r="V8" s="29">
        <v>3.80000000000001</v>
      </c>
      <c r="W8" s="39"/>
      <c r="X8" s="40">
        <v>69</v>
      </c>
      <c r="Y8" s="29">
        <v>127</v>
      </c>
      <c r="Z8" s="29">
        <v>28</v>
      </c>
      <c r="AA8" s="26" t="s">
        <v>57</v>
      </c>
      <c r="AB8" s="41" t="s">
        <v>58</v>
      </c>
      <c r="AC8" s="42" t="str">
        <f>"" &amp; IF(AND(S8&lt;=-1.5,NOT(ISBLANK(AQ8))),"Z","")</f>
        <v/>
      </c>
      <c r="AD8" s="43" t="str">
        <f>IF(AND(ISNUMBER(BD8),VALUE(BD8)&gt;=3,VALUE(T8)&gt;=-0.5),IF(AND(VALUE(Q8)&gt;=94,VALUE(Q8)&lt;444), IF(VALUE(P8)&gt;=2,"***","**"),"*"),"")</f>
        <v/>
      </c>
      <c r="AE8" s="44"/>
      <c r="AF8" s="45"/>
      <c r="AG8" s="63" t="str">
        <f>IF(OR(F8&lt;1401,F8&gt;=1600),IF(AND(OR(AB8="*",AB8="***",AB8="E*",AB8="E***"),P8&gt;=2,T8&gt;-2.1),IF(AND(ISNUMBER(BD8),VALUE(BD8)&gt;2),"**","*"),""),"")</f>
        <v/>
      </c>
      <c r="AH8" s="30">
        <v>12</v>
      </c>
      <c r="AI8" s="47">
        <v>69</v>
      </c>
      <c r="AJ8" s="48" t="str">
        <f>IF(AND(S8&gt;=2,T8&gt;=0),IF(AND(ISNUMBER(BD8),VALUE(BD8)&gt;=3),IF(LEN(AQ8)&gt;0,"***","**"),"*"),"")</f>
        <v/>
      </c>
      <c r="AK8" s="42" t="str">
        <f>IF(AND(S8&gt;=3,AND(OR(AND(I8&lt;=7,I8-K8&gt;=3),AND(K8&lt;=7,K8-M8&gt;=3)),N8&lt;=4)),6,IF(S8&gt;=3,"3T",IF(AND(OR(AND(I8&lt;=7,I8-K8&gt;=3),AND(K8&lt;=7,K8-M8&gt;=3)),N8&lt;=4),"3P","")))</f>
        <v/>
      </c>
      <c r="AL8" s="46" t="str">
        <f>IF(OR(K8-M8&gt;=5,T8&gt;4.9,AND(K8-M8&gt;=1,T8&gt;5)),IF(P8&lt;-3,"***",IF(P8&lt;0,"**","*")),"")</f>
        <v/>
      </c>
      <c r="AM8" s="40">
        <v>69</v>
      </c>
      <c r="AN8" s="49" t="str">
        <f>CONCATENATE(IF(AND(OR(M8=1,M8=2,M8=3,M8=4),Q8&gt;=97.5),"G",IF(OR(AND(N8&lt;=3,M8&lt;8,T8&gt;-1.6,Q8&gt;=95,Q8&lt;300),AND(OR(M8=1,M8=2,M8=3),Q8&lt;97.5)),"GR","")),"*")</f>
        <v>*</v>
      </c>
      <c r="AO8" s="82">
        <v>2</v>
      </c>
      <c r="AP8" s="28"/>
      <c r="AQ8" s="28"/>
      <c r="AR8" s="28"/>
      <c r="AS8" s="28"/>
      <c r="AT8" s="50" t="str">
        <f>IF(LEN(AN8)&gt;0,IF(AL8="**","$",IF(AL8="***",IF(LEN(AQ8)&gt;0,"$$$","$$"), "")), "")</f>
        <v/>
      </c>
      <c r="AU8" s="48" t="str">
        <f>CONCATENATE(IF(LEN(AN8)&gt;0,IF(AND(AD8="**",AB8="*"),IF(LEN(AQ8)&gt;0,"$$$","$$"),IF(AJ8="***","$$$",IF(AND(AJ8="**",AB8="*"),"$$",IF(AND(OR(AD8="**",AD8="***"),LEN(AQ8)&gt;0),"$$","")))),IF(AND(OR(AD8="**",AD8="***"),LEN(AQ8)&gt;0),"$$","")),IF(AND(T8&lt;2,AQ8="#"),"#",""))</f>
        <v/>
      </c>
      <c r="AV8" s="48" t="str">
        <f>IF(LEN(AN8)&gt;0,IF(AG8="**","$$",IF(AG8="***","$$$",IF(AD8="***",IF(OR(AB8="***",LEN(AQ8)&gt;0),"$$$",""),""))),"")</f>
        <v/>
      </c>
      <c r="AW8" s="26" t="s">
        <v>6</v>
      </c>
      <c r="AX8" s="51">
        <v>23</v>
      </c>
      <c r="AY8" s="79">
        <v>1078</v>
      </c>
      <c r="AZ8" s="24" t="s">
        <v>1393</v>
      </c>
      <c r="BA8" s="29">
        <v>82.091479867384294</v>
      </c>
      <c r="BB8" s="66">
        <v>81.728813200717596</v>
      </c>
      <c r="BC8" s="54" t="s">
        <v>208</v>
      </c>
      <c r="BD8" s="29">
        <v>2</v>
      </c>
      <c r="BE8" s="55"/>
      <c r="BF8" s="55"/>
      <c r="BG8" s="55"/>
      <c r="BH8" s="55"/>
      <c r="BI8" s="187"/>
      <c r="BJ8" s="17"/>
      <c r="BK8" s="17"/>
      <c r="BL8" s="17"/>
      <c r="BM8" s="17"/>
      <c r="BN8" s="17"/>
      <c r="BO8" s="17"/>
      <c r="BP8" s="29">
        <v>127</v>
      </c>
      <c r="BQ8" s="82">
        <v>2</v>
      </c>
      <c r="BR8" s="56">
        <v>92.45</v>
      </c>
      <c r="BS8" s="57" t="s">
        <v>126</v>
      </c>
      <c r="BT8" s="26"/>
      <c r="BU8" s="26"/>
      <c r="BV8" s="26"/>
      <c r="BW8" s="26"/>
      <c r="BX8" s="17"/>
      <c r="BY8" s="17"/>
      <c r="BZ8" s="49" t="str">
        <f>IF(AND(S8&gt;=3,AND(OR(AND(I8&lt;=7,I8-K8&gt;=3),AND(K8&lt;=7,K8-M8&gt;=3)),N8&lt;=4)),6,IF(S8&gt;=3,"3T",IF(AND(OR(AND(I8&lt;=7,I8-K8&gt;=3),AND(K8&lt;=7,K8-M8&gt;=3)),N8&lt;=4),"3P","")))</f>
        <v/>
      </c>
    </row>
    <row r="9" spans="1:78" ht="46.5" x14ac:dyDescent="0.25">
      <c r="A9" s="26" t="s">
        <v>1390</v>
      </c>
      <c r="B9" s="26" t="s">
        <v>109</v>
      </c>
      <c r="C9" s="27" t="s">
        <v>378</v>
      </c>
      <c r="D9" s="28"/>
      <c r="E9" s="28"/>
      <c r="F9" s="58">
        <v>1200</v>
      </c>
      <c r="G9" s="30">
        <v>7</v>
      </c>
      <c r="H9" s="31" t="s">
        <v>6</v>
      </c>
      <c r="I9" s="32">
        <v>6</v>
      </c>
      <c r="J9" s="33">
        <v>2</v>
      </c>
      <c r="K9" s="32">
        <v>6</v>
      </c>
      <c r="L9" s="33">
        <v>2</v>
      </c>
      <c r="M9" s="32">
        <v>8</v>
      </c>
      <c r="N9" s="33">
        <v>4</v>
      </c>
      <c r="O9" s="29">
        <v>0.60000000000000497</v>
      </c>
      <c r="P9" s="60">
        <v>-0.79166666666665697</v>
      </c>
      <c r="Q9" s="35">
        <v>90.6256724318648</v>
      </c>
      <c r="R9" s="35">
        <v>-1.3871637840676201</v>
      </c>
      <c r="S9" s="37">
        <v>0</v>
      </c>
      <c r="T9" s="61">
        <v>-1.75</v>
      </c>
      <c r="U9" s="29">
        <v>-0.95000000000000595</v>
      </c>
      <c r="V9" s="60">
        <v>-2.44999999999999</v>
      </c>
      <c r="W9" s="39" t="s">
        <v>79</v>
      </c>
      <c r="X9" s="40">
        <v>69</v>
      </c>
      <c r="Y9" s="29">
        <v>121</v>
      </c>
      <c r="Z9" s="29">
        <v>28</v>
      </c>
      <c r="AA9" s="26" t="s">
        <v>230</v>
      </c>
      <c r="AB9" s="41" t="s">
        <v>101</v>
      </c>
      <c r="AC9" s="42" t="str">
        <f>"" &amp; IF(AND(S9&lt;=-1.5,NOT(ISBLANK(AQ9))),"Z","")</f>
        <v/>
      </c>
      <c r="AD9" s="43" t="str">
        <f>IF(AND(ISNUMBER(BD9),VALUE(BD9)&gt;=3,VALUE(T9)&gt;=-0.5),IF(AND(VALUE(Q9)&gt;=94,VALUE(Q9)&lt;444), IF(VALUE(P9)&gt;=2,"***","**"),"*"),"")</f>
        <v/>
      </c>
      <c r="AE9" s="44"/>
      <c r="AF9" s="45"/>
      <c r="AG9" s="63" t="str">
        <f>IF(OR(F9&lt;1401,F9&gt;=1600),IF(AND(OR(AB9="*",AB9="***",AB9="E*",AB9="E***"),P9&gt;=2,T9&gt;-2.1),IF(AND(ISNUMBER(BD9),VALUE(BD9)&gt;2),"**","*"),""),"")</f>
        <v/>
      </c>
      <c r="AH9" s="30">
        <v>7</v>
      </c>
      <c r="AI9" s="47">
        <v>69</v>
      </c>
      <c r="AJ9" s="48" t="str">
        <f>IF(AND(S9&gt;=2,T9&gt;=0),IF(AND(ISNUMBER(BD9),VALUE(BD9)&gt;=3),IF(LEN(AQ9)&gt;0,"***","**"),"*"),"")</f>
        <v/>
      </c>
      <c r="AK9" s="42" t="str">
        <f>IF(AND(S9&gt;=3,AND(OR(AND(I9&lt;=7,I9-K9&gt;=3),AND(K9&lt;=7,K9-M9&gt;=3)),N9&lt;=4)),6,IF(S9&gt;=3,"3T",IF(AND(OR(AND(I9&lt;=7,I9-K9&gt;=3),AND(K9&lt;=7,K9-M9&gt;=3)),N9&lt;=4),"3P","")))</f>
        <v/>
      </c>
      <c r="AL9" s="46" t="str">
        <f>IF(OR(K9-M9&gt;=5,T9&gt;4.9,AND(K9-M9&gt;=1,T9&gt;5)),IF(P9&lt;-3,"***",IF(P9&lt;0,"**","*")),"")</f>
        <v/>
      </c>
      <c r="AM9" s="40">
        <v>69</v>
      </c>
      <c r="AN9" s="49" t="str">
        <f>CONCATENATE(IF(AND(OR(M9=1,M9=2,M9=3,M9=4),Q9&gt;=97.5),"G",IF(OR(AND(N9&lt;=3,M9&lt;8,T9&gt;-1.6,Q9&gt;=95,Q9&lt;300),AND(OR(M9=1,M9=2,M9=3),Q9&lt;97.5)),"GR","")),"*")</f>
        <v>*</v>
      </c>
      <c r="AO9" s="29">
        <v>0</v>
      </c>
      <c r="AP9" s="28"/>
      <c r="AQ9" s="28"/>
      <c r="AR9" s="28"/>
      <c r="AS9" s="28" t="s">
        <v>168</v>
      </c>
      <c r="AT9" s="50" t="str">
        <f>IF(LEN(AN9)&gt;0,IF(AL9="**","$",IF(AL9="***",IF(LEN(AQ9)&gt;0,"$$$","$$"), "")), "")</f>
        <v/>
      </c>
      <c r="AU9" s="48" t="str">
        <f>CONCATENATE(IF(LEN(AN9)&gt;0,IF(AND(AD9="**",AB9="*"),IF(LEN(AQ9)&gt;0,"$$$","$$"),IF(AJ9="***","$$$",IF(AND(AJ9="**",AB9="*"),"$$",IF(AND(OR(AD9="**",AD9="***"),LEN(AQ9)&gt;0),"$$","")))),IF(AND(OR(AD9="**",AD9="***"),LEN(AQ9)&gt;0),"$$","")),IF(AND(T9&lt;2,AQ9="#"),"#",""))</f>
        <v/>
      </c>
      <c r="AV9" s="48" t="str">
        <f>IF(LEN(AN9)&gt;0,IF(AG9="**","$$",IF(AG9="***","$$$",IF(AD9="***",IF(OR(AB9="***",LEN(AQ9)&gt;0),"$$$",""),""))),"")</f>
        <v/>
      </c>
      <c r="AW9" s="26" t="s">
        <v>6</v>
      </c>
      <c r="AX9" s="51">
        <v>30</v>
      </c>
      <c r="AY9" s="79">
        <v>1080</v>
      </c>
      <c r="AZ9" s="24" t="s">
        <v>1393</v>
      </c>
      <c r="BA9" s="29">
        <v>83.225672431864794</v>
      </c>
      <c r="BB9" s="66">
        <v>76.644339098531404</v>
      </c>
      <c r="BC9" s="54" t="s">
        <v>1397</v>
      </c>
      <c r="BD9" s="29">
        <v>3</v>
      </c>
      <c r="BE9" s="55"/>
      <c r="BF9" s="55"/>
      <c r="BG9" s="55"/>
      <c r="BH9" s="55"/>
      <c r="BI9" s="187"/>
      <c r="BJ9" s="17"/>
      <c r="BK9" s="17"/>
      <c r="BL9" s="17"/>
      <c r="BM9" s="17"/>
      <c r="BN9" s="17"/>
      <c r="BO9" s="17"/>
      <c r="BP9" s="29">
        <v>121</v>
      </c>
      <c r="BQ9" s="29">
        <v>0</v>
      </c>
      <c r="BR9" s="56">
        <v>97.6</v>
      </c>
      <c r="BS9" s="76" t="s">
        <v>126</v>
      </c>
      <c r="BT9" s="26"/>
      <c r="BU9" s="26"/>
      <c r="BV9" s="26"/>
      <c r="BW9" s="26" t="s">
        <v>79</v>
      </c>
      <c r="BX9" s="17"/>
      <c r="BY9" s="17"/>
      <c r="BZ9" s="49" t="str">
        <f>IF(AND(S9&gt;=3,AND(OR(AND(I9&lt;=7,I9-K9&gt;=3),AND(K9&lt;=7,K9-M9&gt;=3)),N9&lt;=4)),6,IF(S9&gt;=3,"3T",IF(AND(OR(AND(I9&lt;=7,I9-K9&gt;=3),AND(K9&lt;=7,K9-M9&gt;=3)),N9&lt;=4),"3P","")))</f>
        <v/>
      </c>
    </row>
    <row r="10" spans="1:78" ht="46.5" x14ac:dyDescent="0.25">
      <c r="A10" s="26" t="s">
        <v>1390</v>
      </c>
      <c r="B10" s="26" t="s">
        <v>642</v>
      </c>
      <c r="C10" s="27" t="s">
        <v>775</v>
      </c>
      <c r="D10" s="28"/>
      <c r="E10" s="28"/>
      <c r="F10" s="29">
        <v>1000</v>
      </c>
      <c r="G10" s="30">
        <v>3</v>
      </c>
      <c r="H10" s="31" t="s">
        <v>6</v>
      </c>
      <c r="I10" s="32">
        <v>12</v>
      </c>
      <c r="J10" s="33">
        <v>4</v>
      </c>
      <c r="K10" s="32">
        <v>12</v>
      </c>
      <c r="L10" s="33">
        <v>5</v>
      </c>
      <c r="M10" s="32">
        <v>5</v>
      </c>
      <c r="N10" s="33">
        <v>4</v>
      </c>
      <c r="O10" s="29">
        <v>0.30000000000000199</v>
      </c>
      <c r="P10" s="29">
        <v>-0.67999999999997796</v>
      </c>
      <c r="Q10" s="35">
        <v>96.413106440456005</v>
      </c>
      <c r="R10" s="36">
        <v>1.60655322022798</v>
      </c>
      <c r="S10" s="37">
        <v>-1</v>
      </c>
      <c r="T10" s="38">
        <v>0.5</v>
      </c>
      <c r="U10" s="29">
        <v>3.3500000000000099</v>
      </c>
      <c r="V10" s="29">
        <v>3.75</v>
      </c>
      <c r="W10" s="39"/>
      <c r="X10" s="40">
        <v>69</v>
      </c>
      <c r="Y10" s="29">
        <v>123</v>
      </c>
      <c r="Z10" s="29">
        <v>8</v>
      </c>
      <c r="AA10" s="26" t="s">
        <v>57</v>
      </c>
      <c r="AB10" s="41" t="s">
        <v>65</v>
      </c>
      <c r="AC10" s="42" t="str">
        <f>"i" &amp; IF(AND(S10&lt;=-1.5,NOT(ISBLANK(AQ10))),"Z","")</f>
        <v>i</v>
      </c>
      <c r="AD10" s="43" t="str">
        <f>IF(AND(ISNUMBER(BD10),VALUE(BD10)&gt;=3,VALUE(T10)&gt;=-0.5),IF(AND(VALUE(Q10)&gt;=94,VALUE(Q10)&lt;444), IF(VALUE(P10)&gt;=2,"***","**"),"*"),"")</f>
        <v/>
      </c>
      <c r="AE10" s="44"/>
      <c r="AF10" s="45"/>
      <c r="AG10" s="46" t="str">
        <f>IF(OR(F10&lt;1401,F10&gt;=1600),IF(AND(OR(AB10="*",AB10="***",AB10="E*",AB10="E***"),P10&gt;=2,T10&gt;-2.1),IF(AND(ISNUMBER(BD10),VALUE(BD10)&gt;2),"**","*"),""),"")</f>
        <v/>
      </c>
      <c r="AH10" s="30">
        <v>3</v>
      </c>
      <c r="AI10" s="47">
        <v>69</v>
      </c>
      <c r="AJ10" s="48" t="str">
        <f>IF(AND(S10&gt;=2,T10&gt;=0),IF(AND(ISNUMBER(BD10),VALUE(BD10)&gt;=3),IF(LEN(AQ10)&gt;0,"***","**"),"*"),"")</f>
        <v/>
      </c>
      <c r="AK10" s="42" t="str">
        <f>IF(AND(S10&gt;=3,AND(OR(AND(I10&lt;=7,I10-K10&gt;=3),AND(K10&lt;=7,K10-M10&gt;=3)),N10&lt;=4)),6,IF(S10&gt;=3,"3T",IF(AND(OR(AND(I10&lt;=7,I10-K10&gt;=3),AND(K10&lt;=7,K10-M10&gt;=3)),N10&lt;=4),"3P","")))</f>
        <v/>
      </c>
      <c r="AL10" s="46" t="str">
        <f>IF(OR(K10-M10&gt;=5,T10&gt;4.9,AND(K10-M10&gt;=1,T10&gt;5)),IF(P10&lt;-3,"***",IF(P10&lt;0,"**","*")),"")</f>
        <v>**</v>
      </c>
      <c r="AM10" s="40">
        <v>69</v>
      </c>
      <c r="AN10" s="49" t="str">
        <f>CONCATENATE(IF(AND(OR(M10=1,M10=2,M10=3,M10=4),Q10&gt;=97.5),"G",IF(OR(AND(N10&lt;=3,M10&lt;8,T10&gt;-1.6,Q10&gt;=95,Q10&lt;300),AND(OR(M10=1,M10=2,M10=3),Q10&lt;97.5)),"GR","")),"*")</f>
        <v>*</v>
      </c>
      <c r="AO10" s="82">
        <v>2</v>
      </c>
      <c r="AP10" s="28"/>
      <c r="AQ10" s="28"/>
      <c r="AR10" s="28"/>
      <c r="AS10" s="28"/>
      <c r="AT10" s="50" t="str">
        <f>IF(LEN(AN10)&gt;0,IF(AL10="**","$",IF(AL10="***",IF(LEN(AQ10)&gt;0,"$$$","$$"), "")), "")</f>
        <v>$</v>
      </c>
      <c r="AU10" s="48" t="str">
        <f>CONCATENATE(IF(LEN(AN10)&gt;0,IF(AND(AD10="**",AB10="*"),IF(LEN(AQ10)&gt;0,"$$$","$$"),IF(AJ10="***","$$$",IF(AND(AJ10="**",AB10="*"),"$$",IF(AND(OR(AD10="**",AD10="***"),LEN(AQ10)&gt;0),"$$","")))),IF(AND(OR(AD10="**",AD10="***"),LEN(AQ10)&gt;0),"$$","")),IF(AND(T10&lt;2,AQ10="#"),"#",""))</f>
        <v/>
      </c>
      <c r="AV10" s="48" t="str">
        <f>IF(LEN(AN10)&gt;0,IF(AG10="**","$$",IF(AG10="***","$$$",IF(AD10="***",IF(OR(AB10="***",LEN(AQ10)&gt;0),"$$$",""),""))),"")</f>
        <v/>
      </c>
      <c r="AW10" s="26" t="s">
        <v>6</v>
      </c>
      <c r="AX10" s="51">
        <v>19</v>
      </c>
      <c r="AY10" s="79">
        <v>1080</v>
      </c>
      <c r="AZ10" s="24" t="s">
        <v>1393</v>
      </c>
      <c r="BA10" s="29">
        <v>91.713106440456002</v>
      </c>
      <c r="BB10" s="53">
        <v>83.543106440456</v>
      </c>
      <c r="BC10" s="54" t="s">
        <v>1398</v>
      </c>
      <c r="BD10" s="29">
        <v>1</v>
      </c>
      <c r="BE10" s="55"/>
      <c r="BF10" s="55"/>
      <c r="BG10" s="55"/>
      <c r="BH10" s="55"/>
      <c r="BI10" s="190" t="s">
        <v>1399</v>
      </c>
      <c r="BJ10" s="68" t="s">
        <v>728</v>
      </c>
      <c r="BK10" s="68" t="s">
        <v>1400</v>
      </c>
      <c r="BL10" s="68" t="s">
        <v>729</v>
      </c>
      <c r="BM10" s="69" t="s">
        <v>1401</v>
      </c>
      <c r="BN10" s="68"/>
      <c r="BO10" s="17"/>
      <c r="BP10" s="29">
        <v>123</v>
      </c>
      <c r="BQ10" s="82">
        <v>2</v>
      </c>
      <c r="BR10" s="56">
        <v>96.85</v>
      </c>
      <c r="BS10" s="57" t="s">
        <v>61</v>
      </c>
      <c r="BT10" s="26"/>
      <c r="BU10" s="26"/>
      <c r="BV10" s="26"/>
      <c r="BW10" s="26"/>
      <c r="BX10" s="17"/>
      <c r="BY10" s="17"/>
      <c r="BZ10" s="49" t="str">
        <f>IF(AND(S10&gt;=3,AND(OR(AND(I10&lt;=7,I10-K10&gt;=3),AND(K10&lt;=7,K10-M10&gt;=3)),N10&lt;=4)),6,IF(S10&gt;=3,"3T",IF(AND(OR(AND(I10&lt;=7,I10-K10&gt;=3),AND(K10&lt;=7,K10-M10&gt;=3)),N10&lt;=4),"3P","")))</f>
        <v/>
      </c>
    </row>
    <row r="11" spans="1:78" ht="46.5" x14ac:dyDescent="0.25">
      <c r="A11" s="26" t="s">
        <v>1390</v>
      </c>
      <c r="B11" s="26" t="s">
        <v>118</v>
      </c>
      <c r="C11" s="27" t="s">
        <v>378</v>
      </c>
      <c r="D11" s="28"/>
      <c r="E11" s="28"/>
      <c r="F11" s="58">
        <v>1200</v>
      </c>
      <c r="G11" s="30">
        <v>5</v>
      </c>
      <c r="H11" s="31" t="s">
        <v>6</v>
      </c>
      <c r="I11" s="32">
        <v>9</v>
      </c>
      <c r="J11" s="33">
        <v>5</v>
      </c>
      <c r="K11" s="32">
        <v>7</v>
      </c>
      <c r="L11" s="33">
        <v>3</v>
      </c>
      <c r="M11" s="32">
        <v>5</v>
      </c>
      <c r="N11" s="33">
        <v>4</v>
      </c>
      <c r="O11" s="29">
        <v>2.15</v>
      </c>
      <c r="P11" s="29">
        <v>-0.36250000000002602</v>
      </c>
      <c r="Q11" s="35">
        <v>95.805107689311598</v>
      </c>
      <c r="R11" s="36">
        <v>0.90255384465578503</v>
      </c>
      <c r="S11" s="37">
        <v>2</v>
      </c>
      <c r="T11" s="61">
        <v>-1</v>
      </c>
      <c r="U11" s="29">
        <v>1.7</v>
      </c>
      <c r="V11" s="29">
        <v>0.89999999999999902</v>
      </c>
      <c r="W11" s="39"/>
      <c r="X11" s="40">
        <v>68</v>
      </c>
      <c r="Y11" s="29">
        <v>116</v>
      </c>
      <c r="Z11" s="29">
        <v>13</v>
      </c>
      <c r="AA11" s="26" t="s">
        <v>57</v>
      </c>
      <c r="AB11" s="41" t="s">
        <v>58</v>
      </c>
      <c r="AC11" s="42" t="str">
        <f>"" &amp; IF(AND(S11&lt;=-1.5,NOT(ISBLANK(AQ11))),"Z","")</f>
        <v/>
      </c>
      <c r="AD11" s="43" t="str">
        <f>IF(AND(ISNUMBER(BD11),VALUE(BD11)&gt;=3,VALUE(T11)&gt;=-0.5),IF(AND(VALUE(Q11)&gt;=94,VALUE(Q11)&lt;444), IF(VALUE(P11)&gt;=2,"***","**"),"*"),"")</f>
        <v/>
      </c>
      <c r="AE11" s="44"/>
      <c r="AF11" s="45"/>
      <c r="AG11" s="63" t="str">
        <f>IF(OR(F11&lt;1401,F11&gt;=1600),IF(AND(OR(AB11="*",AB11="***",AB11="E*",AB11="E***"),P11&gt;=2,T11&gt;-2.1),IF(AND(ISNUMBER(BD11),VALUE(BD11)&gt;2),"**","*"),""),"")</f>
        <v/>
      </c>
      <c r="AH11" s="30">
        <v>5</v>
      </c>
      <c r="AI11" s="47">
        <v>68</v>
      </c>
      <c r="AJ11" s="48" t="str">
        <f>IF(AND(S11&gt;=2,T11&gt;=0),IF(AND(ISNUMBER(BD11),VALUE(BD11)&gt;=3),IF(LEN(AQ11)&gt;0,"***","**"),"*"),"")</f>
        <v/>
      </c>
      <c r="AK11" s="42" t="str">
        <f>IF(AND(S11&gt;=3,AND(OR(AND(I11&lt;=7,I11-K11&gt;=3),AND(K11&lt;=7,K11-M11&gt;=3)),N11&lt;=4)),6,IF(S11&gt;=3,"3T",IF(AND(OR(AND(I11&lt;=7,I11-K11&gt;=3),AND(K11&lt;=7,K11-M11&gt;=3)),N11&lt;=4),"3P","")))</f>
        <v/>
      </c>
      <c r="AL11" s="46" t="str">
        <f>IF(OR(K11-M11&gt;=5,T11&gt;4.9,AND(K11-M11&gt;=1,T11&gt;5)),IF(P11&lt;-3,"***",IF(P11&lt;0,"**","*")),"")</f>
        <v/>
      </c>
      <c r="AM11" s="40">
        <v>68</v>
      </c>
      <c r="AN11" s="49" t="str">
        <f>CONCATENATE(IF(AND(OR(M11=1,M11=2,M11=3,M11=4),Q11&gt;=97.5),"G",IF(OR(AND(N11&lt;=3,M11&lt;8,T11&gt;-1.6,Q11&gt;=95,Q11&lt;300),AND(OR(M11=1,M11=2,M11=3),Q11&lt;97.5)),"GR","")),"*")</f>
        <v>*</v>
      </c>
      <c r="AO11" s="29">
        <v>0</v>
      </c>
      <c r="AP11" s="28"/>
      <c r="AQ11" s="28"/>
      <c r="AR11" s="28"/>
      <c r="AS11" s="28"/>
      <c r="AT11" s="50" t="str">
        <f>IF(LEN(AN11)&gt;0,IF(AL11="**","$",IF(AL11="***",IF(LEN(AQ11)&gt;0,"$$$","$$"), "")), "")</f>
        <v/>
      </c>
      <c r="AU11" s="48" t="str">
        <f>CONCATENATE(IF(LEN(AN11)&gt;0,IF(AND(AD11="**",AB11="*"),IF(LEN(AQ11)&gt;0,"$$$","$$"),IF(AJ11="***","$$$",IF(AND(AJ11="**",AB11="*"),"$$",IF(AND(OR(AD11="**",AD11="***"),LEN(AQ11)&gt;0),"$$","")))),IF(AND(OR(AD11="**",AD11="***"),LEN(AQ11)&gt;0),"$$","")),IF(AND(T11&lt;2,AQ11="#"),"#",""))</f>
        <v/>
      </c>
      <c r="AV11" s="48" t="str">
        <f>IF(LEN(AN11)&gt;0,IF(AG11="**","$$",IF(AG11="***","$$$",IF(AD11="***",IF(OR(AB11="***",LEN(AQ11)&gt;0),"$$$",""),""))),"")</f>
        <v/>
      </c>
      <c r="AW11" s="26" t="s">
        <v>6</v>
      </c>
      <c r="AX11" s="51">
        <v>22</v>
      </c>
      <c r="AY11" s="79">
        <v>1077</v>
      </c>
      <c r="AZ11" s="24" t="s">
        <v>1393</v>
      </c>
      <c r="BA11" s="29">
        <v>88.305107689311598</v>
      </c>
      <c r="BB11" s="66">
        <v>78.337107689311594</v>
      </c>
      <c r="BC11" s="54" t="s">
        <v>1402</v>
      </c>
      <c r="BD11" s="29">
        <v>3</v>
      </c>
      <c r="BE11" s="55"/>
      <c r="BF11" s="55"/>
      <c r="BG11" s="55"/>
      <c r="BH11" s="55"/>
      <c r="BI11" s="189" t="s">
        <v>1403</v>
      </c>
      <c r="BJ11" s="69" t="s">
        <v>793</v>
      </c>
      <c r="BK11" s="68" t="s">
        <v>1404</v>
      </c>
      <c r="BL11" s="69" t="s">
        <v>1054</v>
      </c>
      <c r="BM11" s="68" t="s">
        <v>786</v>
      </c>
      <c r="BN11" s="68"/>
      <c r="BO11" s="17"/>
      <c r="BP11" s="29">
        <v>116</v>
      </c>
      <c r="BQ11" s="29">
        <v>0</v>
      </c>
      <c r="BR11" s="56">
        <v>96.95</v>
      </c>
      <c r="BS11" s="57" t="s">
        <v>126</v>
      </c>
      <c r="BT11" s="26"/>
      <c r="BU11" s="26"/>
      <c r="BV11" s="26"/>
      <c r="BW11" s="26"/>
      <c r="BX11" s="17"/>
      <c r="BY11" s="17"/>
      <c r="BZ11" s="49" t="str">
        <f>IF(AND(S11&gt;=3,AND(OR(AND(I11&lt;=7,I11-K11&gt;=3),AND(K11&lt;=7,K11-M11&gt;=3)),N11&lt;=4)),6,IF(S11&gt;=3,"3T",IF(AND(OR(AND(I11&lt;=7,I11-K11&gt;=3),AND(K11&lt;=7,K11-M11&gt;=3)),N11&lt;=4),"3P","")))</f>
        <v/>
      </c>
    </row>
    <row r="12" spans="1:78" ht="21.95" customHeight="1" x14ac:dyDescent="0.25">
      <c r="A12" s="162"/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5"/>
      <c r="AU12" s="155"/>
      <c r="AV12" s="155"/>
      <c r="AW12" s="155"/>
      <c r="AX12" s="155"/>
      <c r="AY12" s="155"/>
      <c r="AZ12" s="155"/>
      <c r="BA12" s="155"/>
      <c r="BB12" s="155"/>
      <c r="BC12" s="155"/>
      <c r="BD12" s="155"/>
      <c r="BE12" s="155"/>
      <c r="BF12" s="155"/>
      <c r="BG12" s="155"/>
      <c r="BH12" s="155"/>
      <c r="BI12" s="155"/>
      <c r="BJ12" s="155"/>
      <c r="BK12" s="155"/>
      <c r="BL12" s="155"/>
      <c r="BM12" s="155"/>
      <c r="BN12" s="155"/>
      <c r="BO12" s="155"/>
      <c r="BP12" s="155"/>
      <c r="BQ12" s="155"/>
      <c r="BR12" s="155"/>
      <c r="BS12" s="155"/>
      <c r="BT12" s="155"/>
      <c r="BU12" s="155"/>
      <c r="BV12" s="155"/>
      <c r="BW12" s="155"/>
      <c r="BX12" s="155"/>
      <c r="BY12" s="17"/>
      <c r="BZ12" s="49"/>
    </row>
    <row r="13" spans="1:78" ht="46.5" x14ac:dyDescent="0.25">
      <c r="A13" s="26" t="s">
        <v>1390</v>
      </c>
      <c r="B13" s="26" t="s">
        <v>127</v>
      </c>
      <c r="C13" s="27" t="s">
        <v>212</v>
      </c>
      <c r="D13" s="28"/>
      <c r="E13" s="28"/>
      <c r="F13" s="29">
        <v>1000</v>
      </c>
      <c r="G13" s="30">
        <v>8</v>
      </c>
      <c r="H13" s="31" t="s">
        <v>78</v>
      </c>
      <c r="I13" s="59">
        <v>4</v>
      </c>
      <c r="J13" s="33">
        <v>1</v>
      </c>
      <c r="K13" s="59">
        <v>9</v>
      </c>
      <c r="L13" s="33">
        <v>3</v>
      </c>
      <c r="M13" s="59">
        <v>12</v>
      </c>
      <c r="N13" s="33">
        <v>6</v>
      </c>
      <c r="O13" s="29">
        <v>-0.999999999999996</v>
      </c>
      <c r="P13" s="29">
        <v>-1.6285714285713999</v>
      </c>
      <c r="Q13" s="35">
        <v>98.808525685084106</v>
      </c>
      <c r="R13" s="36">
        <v>4.0542628425420402</v>
      </c>
      <c r="S13" s="37">
        <v>-2</v>
      </c>
      <c r="T13" s="61">
        <v>-2.75</v>
      </c>
      <c r="U13" s="29">
        <v>6.05</v>
      </c>
      <c r="V13" s="29">
        <v>3.80000000000001</v>
      </c>
      <c r="W13" s="39"/>
      <c r="X13" s="62">
        <v>66</v>
      </c>
      <c r="Y13" s="29">
        <v>114</v>
      </c>
      <c r="Z13" s="87">
        <v>63</v>
      </c>
      <c r="AA13" s="26" t="s">
        <v>80</v>
      </c>
      <c r="AB13" s="41" t="s">
        <v>58</v>
      </c>
      <c r="AC13" s="42" t="str">
        <f>"" &amp; IF(AND(S13&lt;=-1.5,NOT(ISBLANK(AQ13))),"Z","")</f>
        <v/>
      </c>
      <c r="AD13" s="48" t="str">
        <f>IF(AND(ISNUMBER(BD13),VALUE(BD13)&gt;=3,VALUE(T13)&gt;=-0.5),IF(AND(VALUE(Q13)&gt;=94,VALUE(Q13)&lt;444), IF(VALUE(P13)&gt;=2,"***","**"),"*"),"")</f>
        <v/>
      </c>
      <c r="AE13" s="44"/>
      <c r="AF13" s="45"/>
      <c r="AG13" s="63" t="str">
        <f>IF(OR(F13&lt;1401,F13&gt;=1600),IF(AND(OR(AB13="*",AB13="***",AB13="E*",AB13="E***"),P13&gt;=2,T13&gt;-2.1),IF(AND(ISNUMBER(BD13),VALUE(BD13)&gt;2),"**","*"),""),"")</f>
        <v/>
      </c>
      <c r="AH13" s="30">
        <v>8</v>
      </c>
      <c r="AI13" s="62">
        <v>66</v>
      </c>
      <c r="AJ13" s="48" t="str">
        <f>IF(AND(S13&gt;=2,T13&gt;=0),IF(AND(ISNUMBER(BD13),VALUE(BD13)&gt;=3),IF(LEN(AQ13)&gt;0,"***","**"),"*"),"")</f>
        <v/>
      </c>
      <c r="AK13" s="42" t="str">
        <f>IF(AND(S13&gt;=3,AND(OR(AND(I13&lt;=7,I13-K13&gt;=3),AND(K13&lt;=7,K13-M13&gt;=3)),N13&lt;=4)),6,IF(S13&gt;=3,"3T",IF(AND(OR(AND(I13&lt;=7,I13-K13&gt;=3),AND(K13&lt;=7,K13-M13&gt;=3)),N13&lt;=4),"3P","")))</f>
        <v/>
      </c>
      <c r="AL13" s="63" t="str">
        <f>IF(OR(K13-M13&gt;=5,T13&gt;4.9,AND(K13-M13&gt;=1,T13&gt;5)),IF(P13&lt;-3,"***",IF(P13&lt;0,"**","*")),"")</f>
        <v/>
      </c>
      <c r="AM13" s="62">
        <v>66</v>
      </c>
      <c r="AN13" s="49" t="str">
        <f>IF(AND(OR(M13=1,M13=2,M13=3,M13=4),Q13&gt;=97.5),"G",IF(OR(AND(N13&lt;=3,M13&lt;8,T13&gt;-1.6,Q13&gt;=95,Q13&lt;300),AND(OR(M13=1,M13=2,M13=3),Q13&lt;97.5)),"GR",""))</f>
        <v/>
      </c>
      <c r="AO13" s="29">
        <v>2</v>
      </c>
      <c r="AP13" s="28"/>
      <c r="AQ13" s="28"/>
      <c r="AR13" s="28"/>
      <c r="AS13" s="28"/>
      <c r="AT13" s="50" t="str">
        <f>IF(LEN(AN13)&gt;0,IF(AL13="**","$",IF(AL13="***",IF(LEN(AQ13)&gt;0,"$$$","$$"), "")), "")</f>
        <v/>
      </c>
      <c r="AU13" s="48" t="str">
        <f>CONCATENATE(IF(LEN(AN13)&gt;0,IF(AND(AD13="**",AB13="*"),IF(LEN(AQ13)&gt;0,"$$$","$$"),IF(AJ13="***","$$$",IF(AND(AJ13="**",AB13="*"),"$$",IF(AND(OR(AD13="**",AD13="***"),LEN(AQ13)&gt;0),"$$","")))),IF(AND(OR(AD13="**",AD13="***"),LEN(AQ13)&gt;0),"$$","")),IF(AND(T13&lt;2,AQ13="#"),"#",""))</f>
        <v/>
      </c>
      <c r="AV13" s="48" t="str">
        <f>IF(LEN(AN13)&gt;0,IF(AG13="**","$$",IF(AG13="***","$$$",IF(AD13="***",IF(OR(AB13="***",LEN(AQ13)&gt;0),"$$$",""),""))),"")</f>
        <v/>
      </c>
      <c r="AW13" s="26" t="s">
        <v>78</v>
      </c>
      <c r="AX13" s="51">
        <v>33</v>
      </c>
      <c r="AY13" s="65">
        <v>1078</v>
      </c>
      <c r="AZ13" s="24" t="s">
        <v>1393</v>
      </c>
      <c r="BA13" s="29">
        <v>91.5</v>
      </c>
      <c r="BB13" s="53">
        <v>77.6786666666667</v>
      </c>
      <c r="BC13" s="54" t="s">
        <v>128</v>
      </c>
      <c r="BD13" s="29">
        <v>1</v>
      </c>
      <c r="BE13" s="55"/>
      <c r="BF13" s="55"/>
      <c r="BG13" s="55"/>
      <c r="BH13" s="55"/>
      <c r="BI13" s="188" t="s">
        <v>1405</v>
      </c>
      <c r="BJ13" s="69" t="s">
        <v>882</v>
      </c>
      <c r="BK13" s="69" t="s">
        <v>726</v>
      </c>
      <c r="BL13" s="68" t="s">
        <v>727</v>
      </c>
      <c r="BM13" s="68" t="s">
        <v>728</v>
      </c>
      <c r="BN13" s="68" t="s">
        <v>729</v>
      </c>
      <c r="BO13" s="17"/>
      <c r="BP13" s="29">
        <v>114</v>
      </c>
      <c r="BQ13" s="29">
        <v>2</v>
      </c>
      <c r="BR13" s="56">
        <v>97.75</v>
      </c>
      <c r="BS13" s="57" t="s">
        <v>223</v>
      </c>
      <c r="BT13" s="26"/>
      <c r="BU13" s="26"/>
      <c r="BV13" s="26"/>
      <c r="BW13" s="26"/>
      <c r="BX13" s="17"/>
      <c r="BY13" s="17"/>
      <c r="BZ13" s="49" t="str">
        <f>IF(AND(S13&gt;=3,AND(OR(AND(I13&lt;=7,I13-K13&gt;=3),AND(K13&lt;=7,K13-M13&gt;=3)),N13&lt;=4)),6,IF(S13&gt;=3,"3T",IF(AND(OR(AND(I13&lt;=7,I13-K13&gt;=3),AND(K13&lt;=7,K13-M13&gt;=3)),N13&lt;=4),"3P","")))</f>
        <v/>
      </c>
    </row>
    <row r="14" spans="1:78" ht="46.5" x14ac:dyDescent="0.25">
      <c r="A14" s="26" t="s">
        <v>1390</v>
      </c>
      <c r="B14" s="26" t="s">
        <v>236</v>
      </c>
      <c r="C14" s="27" t="s">
        <v>378</v>
      </c>
      <c r="D14" s="28"/>
      <c r="E14" s="28"/>
      <c r="F14" s="58">
        <v>1200</v>
      </c>
      <c r="G14" s="30">
        <v>11</v>
      </c>
      <c r="H14" s="31" t="s">
        <v>78</v>
      </c>
      <c r="I14" s="59">
        <v>12</v>
      </c>
      <c r="J14" s="33">
        <v>8</v>
      </c>
      <c r="K14" s="59">
        <v>12</v>
      </c>
      <c r="L14" s="33">
        <v>6</v>
      </c>
      <c r="M14" s="59">
        <v>10</v>
      </c>
      <c r="N14" s="33">
        <v>5</v>
      </c>
      <c r="O14" s="29">
        <v>2.7999999999999901</v>
      </c>
      <c r="P14" s="34">
        <v>3.6285714285714201</v>
      </c>
      <c r="Q14" s="35">
        <v>94.484231909821801</v>
      </c>
      <c r="R14" s="36">
        <v>1.4921159549109599</v>
      </c>
      <c r="S14" s="37">
        <v>2</v>
      </c>
      <c r="T14" s="38">
        <v>1.25</v>
      </c>
      <c r="U14" s="29">
        <v>-1.0999999999999901</v>
      </c>
      <c r="V14" s="29">
        <v>-0.15000000000000599</v>
      </c>
      <c r="W14" s="39"/>
      <c r="X14" s="62">
        <v>65</v>
      </c>
      <c r="Y14" s="29">
        <v>117</v>
      </c>
      <c r="Z14" s="29">
        <v>21</v>
      </c>
      <c r="AA14" s="26" t="s">
        <v>57</v>
      </c>
      <c r="AB14" s="41" t="s">
        <v>58</v>
      </c>
      <c r="AC14" s="42" t="str">
        <f>"" &amp; IF(AND(S14&lt;=-1.5,NOT(ISBLANK(AQ14))),"Z","")</f>
        <v/>
      </c>
      <c r="AD14" s="48" t="str">
        <f>IF(AND(ISNUMBER(BD14),VALUE(BD14)&gt;=3,VALUE(T14)&gt;=-0.5),IF(AND(VALUE(Q14)&gt;=94,VALUE(Q14)&lt;444), IF(VALUE(P14)&gt;=2,"***","**"),"*"),"")</f>
        <v>***</v>
      </c>
      <c r="AE14" s="48" t="str">
        <f>IF(AND(BD14&gt;2,OR(ISNUMBER(SEARCH("P",AA14)),ISNUMBER(SEARCH("EP",AA14)),ISNUMBER(SEARCH("E",AA14)))),"WP@",IF(BD14&gt;2,"W@",IF(OR(ISNUMBER(SEARCH("P",AA14)),ISNUMBER(SEARCH("EP",AA14)),ISNUMBER(SEARCH("E",AA14))),"P@","@")))</f>
        <v>W@</v>
      </c>
      <c r="AF14" s="45"/>
      <c r="AG14" s="46" t="str">
        <f>IF(OR(F14&lt;1401,F14&gt;=1600),IF(AND(OR(AB14="*",AB14="***",AB14="E*",AB14="E***"),P14&gt;=2,T14&gt;-2.1),IF(AND(ISNUMBER(BD14),VALUE(BD14)&gt;2),"**","*"),""),"")</f>
        <v/>
      </c>
      <c r="AH14" s="30">
        <v>11</v>
      </c>
      <c r="AI14" s="62">
        <v>65</v>
      </c>
      <c r="AJ14" s="43" t="str">
        <f>IF(AND(S14&gt;=2,T14&gt;=0),IF(AND(ISNUMBER(BD14),VALUE(BD14)&gt;=3),IF(LEN(AQ14)&gt;0,"***","**"),"*"),"")</f>
        <v>**</v>
      </c>
      <c r="AK14" s="42" t="str">
        <f>IF(AND(S14&gt;=3,AND(OR(AND(I14&lt;=7,I14-K14&gt;=3),AND(K14&lt;=7,K14-M14&gt;=3)),N14&lt;=4)),6,IF(S14&gt;=3,"3T",IF(AND(OR(AND(I14&lt;=7,I14-K14&gt;=3),AND(K14&lt;=7,K14-M14&gt;=3)),N14&lt;=4),"3P","")))</f>
        <v/>
      </c>
      <c r="AL14" s="63" t="str">
        <f>IF(OR(K14-M14&gt;=5,T14&gt;4.9,AND(K14-M14&gt;=1,T14&gt;5)),IF(P14&lt;-3,"***",IF(P14&lt;0,"**","*")),"")</f>
        <v/>
      </c>
      <c r="AM14" s="62">
        <v>65</v>
      </c>
      <c r="AN14" s="49" t="str">
        <f>IF(AND(OR(M14=1,M14=2,M14=3,M14=4),Q14&gt;=97.5),"G",IF(OR(AND(N14&lt;=3,M14&lt;8,T14&gt;-1.6,Q14&gt;=95,Q14&lt;300),AND(OR(M14=1,M14=2,M14=3),Q14&lt;97.5)),"GR",""))</f>
        <v/>
      </c>
      <c r="AO14" s="29">
        <v>0</v>
      </c>
      <c r="AP14" s="28"/>
      <c r="AQ14" s="28"/>
      <c r="AR14" s="28"/>
      <c r="AS14" s="28" t="s">
        <v>168</v>
      </c>
      <c r="AT14" s="50" t="str">
        <f>IF(LEN(AN14)&gt;0,IF(AL14="**","$",IF(AL14="***",IF(LEN(AQ14)&gt;0,"$$$","$$"), "")), "")</f>
        <v/>
      </c>
      <c r="AU14" s="48" t="str">
        <f>CONCATENATE(IF(LEN(AN14)&gt;0,IF(AND(AD14="**",AB14="*"),IF(LEN(AQ14)&gt;0,"$$$","$$"),IF(AJ14="***","$$$",IF(AND(AJ14="**",AB14="*"),"$$",IF(AND(OR(AD14="**",AD14="***"),LEN(AQ14)&gt;0),"$$","")))),IF(AND(OR(AD14="**",AD14="***"),LEN(AQ14)&gt;0),"$$","")),IF(AND(T14&lt;2,AQ14="#"),"#",""))</f>
        <v/>
      </c>
      <c r="AV14" s="48" t="str">
        <f>IF(LEN(AN14)&gt;0,IF(AG14="**","$$",IF(AG14="***","$$$",IF(AD14="***",IF(OR(AB14="***",LEN(AQ14)&gt;0),"$$$",""),""))),"")</f>
        <v/>
      </c>
      <c r="AW14" s="26" t="s">
        <v>78</v>
      </c>
      <c r="AX14" s="64">
        <v>52</v>
      </c>
      <c r="AY14" s="65">
        <v>1084</v>
      </c>
      <c r="AZ14" s="24" t="s">
        <v>1393</v>
      </c>
      <c r="BA14" s="29">
        <v>86.484231909821901</v>
      </c>
      <c r="BB14" s="66">
        <v>79.550898576488606</v>
      </c>
      <c r="BC14" s="54" t="s">
        <v>1406</v>
      </c>
      <c r="BD14" s="29">
        <v>3</v>
      </c>
      <c r="BE14" s="55"/>
      <c r="BF14" s="55"/>
      <c r="BG14" s="55"/>
      <c r="BH14" s="55"/>
      <c r="BI14" s="189" t="s">
        <v>1407</v>
      </c>
      <c r="BJ14" s="69" t="s">
        <v>1408</v>
      </c>
      <c r="BK14" s="68" t="s">
        <v>1409</v>
      </c>
      <c r="BL14" s="69" t="s">
        <v>778</v>
      </c>
      <c r="BM14" s="68" t="s">
        <v>1410</v>
      </c>
      <c r="BN14" s="69" t="s">
        <v>943</v>
      </c>
      <c r="BO14" s="17"/>
      <c r="BP14" s="29">
        <v>117</v>
      </c>
      <c r="BQ14" s="29">
        <v>0</v>
      </c>
      <c r="BR14" s="56">
        <v>95.4</v>
      </c>
      <c r="BS14" s="76" t="s">
        <v>108</v>
      </c>
      <c r="BT14" s="26"/>
      <c r="BU14" s="26"/>
      <c r="BV14" s="49" t="str">
        <f>IF(AND(BD14&gt;2,OR(ISNUMBER(SEARCH("P",AA14)),ISNUMBER(SEARCH("EP",AA14)),ISNUMBER(SEARCH("E",AA14)))),"WP@",IF(BD14&gt;2,"W@",IF(OR(ISNUMBER(SEARCH("P",AA14)),ISNUMBER(SEARCH("EP",AA14)),ISNUMBER(SEARCH("E",AA14))),"P@","@")))</f>
        <v>W@</v>
      </c>
      <c r="BW14" s="26"/>
      <c r="BX14" s="17"/>
      <c r="BY14" s="17"/>
      <c r="BZ14" s="49" t="str">
        <f>IF(AND(S14&gt;=3,AND(OR(AND(I14&lt;=7,I14-K14&gt;=3),AND(K14&lt;=7,K14-M14&gt;=3)),N14&lt;=4)),6,IF(S14&gt;=3,"3T",IF(AND(OR(AND(I14&lt;=7,I14-K14&gt;=3),AND(K14&lt;=7,K14-M14&gt;=3)),N14&lt;=4),"3P","")))</f>
        <v/>
      </c>
    </row>
    <row r="15" spans="1:78" ht="46.5" x14ac:dyDescent="0.25">
      <c r="A15" s="26" t="s">
        <v>1390</v>
      </c>
      <c r="B15" s="26" t="s">
        <v>373</v>
      </c>
      <c r="C15" s="27" t="s">
        <v>136</v>
      </c>
      <c r="D15" s="28"/>
      <c r="E15" s="28"/>
      <c r="F15" s="58">
        <v>1200</v>
      </c>
      <c r="G15" s="30">
        <v>7</v>
      </c>
      <c r="H15" s="31" t="s">
        <v>78</v>
      </c>
      <c r="I15" s="32">
        <v>11</v>
      </c>
      <c r="J15" s="33">
        <v>7</v>
      </c>
      <c r="K15" s="32">
        <v>10</v>
      </c>
      <c r="L15" s="33">
        <v>6</v>
      </c>
      <c r="M15" s="32">
        <v>8</v>
      </c>
      <c r="N15" s="33">
        <v>5</v>
      </c>
      <c r="O15" s="29">
        <v>-0.80000000000000104</v>
      </c>
      <c r="P15" s="29">
        <v>-1.6</v>
      </c>
      <c r="Q15" s="35">
        <v>93.073548869141106</v>
      </c>
      <c r="R15" s="36">
        <v>0.43677443457056597</v>
      </c>
      <c r="S15" s="37">
        <v>0</v>
      </c>
      <c r="T15" s="38">
        <v>1.25</v>
      </c>
      <c r="U15" s="29">
        <v>2.15</v>
      </c>
      <c r="V15" s="29">
        <v>3.2499999999999898</v>
      </c>
      <c r="W15" s="39"/>
      <c r="X15" s="40">
        <v>63</v>
      </c>
      <c r="Y15" s="29">
        <v>121</v>
      </c>
      <c r="Z15" s="29">
        <v>28</v>
      </c>
      <c r="AA15" s="26" t="s">
        <v>57</v>
      </c>
      <c r="AB15" s="41" t="s">
        <v>58</v>
      </c>
      <c r="AC15" s="42" t="str">
        <f>"" &amp; IF(AND(S15&lt;=-1.5,NOT(ISBLANK(AQ15))),"Z","")</f>
        <v/>
      </c>
      <c r="AD15" s="43" t="str">
        <f>IF(AND(ISNUMBER(BD15),VALUE(BD15)&gt;=3,VALUE(T15)&gt;=-0.5),IF(AND(VALUE(Q15)&gt;=94,VALUE(Q15)&lt;444), IF(VALUE(P15)&gt;=2,"***","**"),"*"),"")</f>
        <v/>
      </c>
      <c r="AE15" s="44"/>
      <c r="AF15" s="45"/>
      <c r="AG15" s="46" t="str">
        <f>IF(OR(F15&lt;1401,F15&gt;=1600),IF(AND(OR(AB15="*",AB15="***",AB15="E*",AB15="E***"),P15&gt;=2,T15&gt;-2.1),IF(AND(ISNUMBER(BD15),VALUE(BD15)&gt;2),"**","*"),""),"")</f>
        <v/>
      </c>
      <c r="AH15" s="30">
        <v>7</v>
      </c>
      <c r="AI15" s="47">
        <v>63</v>
      </c>
      <c r="AJ15" s="48" t="str">
        <f>IF(AND(S15&gt;=2,T15&gt;=0),IF(AND(ISNUMBER(BD15),VALUE(BD15)&gt;=3),IF(LEN(AQ15)&gt;0,"***","**"),"*"),"")</f>
        <v/>
      </c>
      <c r="AK15" s="42" t="str">
        <f>IF(AND(S15&gt;=3,AND(OR(AND(I15&lt;=7,I15-K15&gt;=3),AND(K15&lt;=7,K15-M15&gt;=3)),N15&lt;=4)),6,IF(S15&gt;=3,"3T",IF(AND(OR(AND(I15&lt;=7,I15-K15&gt;=3),AND(K15&lt;=7,K15-M15&gt;=3)),N15&lt;=4),"3P","")))</f>
        <v/>
      </c>
      <c r="AL15" s="46" t="str">
        <f>IF(OR(K15-M15&gt;=5,T15&gt;4.9,AND(K15-M15&gt;=1,T15&gt;5)),IF(P15&lt;-3,"***",IF(P15&lt;0,"**","*")),"")</f>
        <v/>
      </c>
      <c r="AM15" s="40">
        <v>63</v>
      </c>
      <c r="AN15" s="49" t="str">
        <f>CONCATENATE(IF(AND(OR(M15=1,M15=2,M15=3,M15=4),Q15&gt;=97.5),"G",IF(OR(AND(N15&lt;=3,M15&lt;8,T15&gt;-1.6,Q15&gt;=95,Q15&lt;300),AND(OR(M15=1,M15=2,M15=3),Q15&lt;97.5)),"GR","")),"*")</f>
        <v>*</v>
      </c>
      <c r="AO15" s="82">
        <v>1</v>
      </c>
      <c r="AP15" s="28"/>
      <c r="AQ15" s="28" t="s">
        <v>33</v>
      </c>
      <c r="AR15" s="28"/>
      <c r="AS15" s="28"/>
      <c r="AT15" s="50" t="str">
        <f>IF(LEN(AN15)&gt;0,IF(AL15="**","$",IF(AL15="***",IF(LEN(AQ15)&gt;0,"$$$","$$"), "")), "")</f>
        <v/>
      </c>
      <c r="AU15" s="48" t="str">
        <f>CONCATENATE(IF(LEN(AN15)&gt;0,IF(AND(AD15="**",AB15="*"),IF(LEN(AQ15)&gt;0,"$$$","$$"),IF(AJ15="***","$$$",IF(AND(AJ15="**",AB15="*"),"$$",IF(AND(OR(AD15="**",AD15="***"),LEN(AQ15)&gt;0),"$$","")))),IF(AND(OR(AD15="**",AD15="***"),LEN(AQ15)&gt;0),"$$","")),IF(AND(T15&lt;2,AQ15="#"),"#",""))</f>
        <v>#</v>
      </c>
      <c r="AV15" s="48" t="str">
        <f>IF(LEN(AN15)&gt;0,IF(AG15="**","$$",IF(AG15="***","$$$",IF(AD15="***",IF(OR(AB15="***",LEN(AQ15)&gt;0),"$$$",""),""))),"")</f>
        <v/>
      </c>
      <c r="AW15" s="26" t="s">
        <v>78</v>
      </c>
      <c r="AX15" s="51">
        <v>69</v>
      </c>
      <c r="AY15" s="52">
        <v>1085</v>
      </c>
      <c r="AZ15" s="24" t="s">
        <v>1393</v>
      </c>
      <c r="BA15" s="29">
        <v>84.873548869141104</v>
      </c>
      <c r="BB15" s="66">
        <v>79.230882202474504</v>
      </c>
      <c r="BC15" s="54" t="s">
        <v>1411</v>
      </c>
      <c r="BD15" s="29">
        <v>1</v>
      </c>
      <c r="BE15" s="55"/>
      <c r="BF15" s="55"/>
      <c r="BG15" s="55"/>
      <c r="BH15" s="55"/>
      <c r="BI15" s="190" t="s">
        <v>1412</v>
      </c>
      <c r="BJ15" s="68" t="s">
        <v>976</v>
      </c>
      <c r="BK15" s="69" t="s">
        <v>1408</v>
      </c>
      <c r="BL15" s="68" t="s">
        <v>1413</v>
      </c>
      <c r="BM15" s="68" t="s">
        <v>586</v>
      </c>
      <c r="BN15" s="68" t="s">
        <v>1414</v>
      </c>
      <c r="BO15" s="17"/>
      <c r="BP15" s="29">
        <v>121</v>
      </c>
      <c r="BQ15" s="82">
        <v>1</v>
      </c>
      <c r="BR15" s="56">
        <v>92.8</v>
      </c>
      <c r="BS15" s="76" t="s">
        <v>126</v>
      </c>
      <c r="BT15" s="26"/>
      <c r="BU15" s="26"/>
      <c r="BV15" s="26"/>
      <c r="BW15" s="26"/>
      <c r="BX15" s="17"/>
      <c r="BY15" s="17"/>
      <c r="BZ15" s="49" t="str">
        <f>IF(AND(S15&gt;=3,AND(OR(AND(I15&lt;=7,I15-K15&gt;=3),AND(K15&lt;=7,K15-M15&gt;=3)),N15&lt;=4)),6,IF(S15&gt;=3,"3T",IF(AND(OR(AND(I15&lt;=7,I15-K15&gt;=3),AND(K15&lt;=7,K15-M15&gt;=3)),N15&lt;=4),"3P","")))</f>
        <v/>
      </c>
    </row>
    <row r="16" spans="1:78" ht="18.95" customHeight="1" x14ac:dyDescent="0.25">
      <c r="A16" s="162"/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/>
      <c r="AE16" s="155"/>
      <c r="AF16" s="155"/>
      <c r="AG16" s="155"/>
      <c r="AH16" s="155"/>
      <c r="AI16" s="155"/>
      <c r="AJ16" s="155"/>
      <c r="AK16" s="155"/>
      <c r="AL16" s="155"/>
      <c r="AM16" s="155"/>
      <c r="AN16" s="155"/>
      <c r="AO16" s="155"/>
      <c r="AP16" s="155"/>
      <c r="AQ16" s="155"/>
      <c r="AR16" s="155"/>
      <c r="AS16" s="155"/>
      <c r="AT16" s="155"/>
      <c r="AU16" s="155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55"/>
      <c r="BH16" s="155"/>
      <c r="BI16" s="155"/>
      <c r="BJ16" s="155"/>
      <c r="BK16" s="155"/>
      <c r="BL16" s="155"/>
      <c r="BM16" s="155"/>
      <c r="BN16" s="155"/>
      <c r="BO16" s="155"/>
      <c r="BP16" s="155"/>
      <c r="BQ16" s="155"/>
      <c r="BR16" s="155"/>
      <c r="BS16" s="155"/>
      <c r="BT16" s="155"/>
      <c r="BU16" s="155"/>
      <c r="BV16" s="155"/>
      <c r="BW16" s="155"/>
      <c r="BX16" s="155"/>
      <c r="BY16" s="17"/>
      <c r="BZ16" s="49"/>
    </row>
    <row r="17" spans="1:78" ht="46.5" x14ac:dyDescent="0.25">
      <c r="A17" s="26" t="s">
        <v>1390</v>
      </c>
      <c r="B17" s="26" t="s">
        <v>187</v>
      </c>
      <c r="C17" s="27" t="s">
        <v>212</v>
      </c>
      <c r="D17" s="28"/>
      <c r="E17" s="28"/>
      <c r="F17" s="58">
        <v>1200</v>
      </c>
      <c r="G17" s="30">
        <v>9</v>
      </c>
      <c r="H17" s="31" t="s">
        <v>6</v>
      </c>
      <c r="I17" s="59">
        <v>6</v>
      </c>
      <c r="J17" s="33">
        <v>3</v>
      </c>
      <c r="K17" s="59">
        <v>6</v>
      </c>
      <c r="L17" s="33">
        <v>2</v>
      </c>
      <c r="M17" s="59">
        <v>9</v>
      </c>
      <c r="N17" s="33">
        <v>4</v>
      </c>
      <c r="O17" s="29">
        <v>-3.1000000000000099</v>
      </c>
      <c r="P17" s="60">
        <v>-5.9812500000000002</v>
      </c>
      <c r="Q17" s="35">
        <v>87.873254075266701</v>
      </c>
      <c r="R17" s="35">
        <v>-2.5633729623667301</v>
      </c>
      <c r="S17" s="37">
        <v>1</v>
      </c>
      <c r="T17" s="61">
        <v>-2.5</v>
      </c>
      <c r="U17" s="29">
        <v>4.2</v>
      </c>
      <c r="V17" s="60">
        <v>2.2999999999999998</v>
      </c>
      <c r="W17" s="39" t="s">
        <v>79</v>
      </c>
      <c r="X17" s="62">
        <v>61</v>
      </c>
      <c r="Y17" s="29">
        <v>116</v>
      </c>
      <c r="Z17" s="87">
        <v>49</v>
      </c>
      <c r="AA17" s="26" t="s">
        <v>80</v>
      </c>
      <c r="AB17" s="41" t="s">
        <v>58</v>
      </c>
      <c r="AC17" s="42" t="str">
        <f>"" &amp; IF(AND(S17&lt;=-1.5,NOT(ISBLANK(AQ17))),"Z","")</f>
        <v/>
      </c>
      <c r="AD17" s="48" t="str">
        <f>IF(AND(ISNUMBER(BD17),VALUE(BD17)&gt;=3,VALUE(T17)&gt;=-0.5),IF(AND(VALUE(Q17)&gt;=94,VALUE(Q17)&lt;444), IF(VALUE(P17)&gt;=2,"***","**"),"*"),"")</f>
        <v/>
      </c>
      <c r="AE17" s="44"/>
      <c r="AF17" s="45"/>
      <c r="AG17" s="63" t="str">
        <f>IF(OR(F17&lt;1401,F17&gt;=1600),IF(AND(OR(AB17="*",AB17="***",AB17="E*",AB17="E***"),P17&gt;=2,T17&gt;-2.1),IF(AND(ISNUMBER(BD17),VALUE(BD17)&gt;2),"**","*"),""),"")</f>
        <v/>
      </c>
      <c r="AH17" s="30">
        <v>9</v>
      </c>
      <c r="AI17" s="62">
        <v>61</v>
      </c>
      <c r="AJ17" s="48" t="str">
        <f>IF(AND(S17&gt;=2,T17&gt;=0),IF(AND(ISNUMBER(BD17),VALUE(BD17)&gt;=3),IF(LEN(AQ17)&gt;0,"***","**"),"*"),"")</f>
        <v/>
      </c>
      <c r="AK17" s="42" t="str">
        <f>IF(AND(S17&gt;=3,AND(OR(AND(I17&lt;=7,I17-K17&gt;=3),AND(K17&lt;=7,K17-M17&gt;=3)),N17&lt;=4)),6,IF(S17&gt;=3,"3T",IF(AND(OR(AND(I17&lt;=7,I17-K17&gt;=3),AND(K17&lt;=7,K17-M17&gt;=3)),N17&lt;=4),"3P","")))</f>
        <v/>
      </c>
      <c r="AL17" s="63" t="str">
        <f>IF(OR(K17-M17&gt;=5,T17&gt;4.9,AND(K17-M17&gt;=1,T17&gt;5)),IF(P17&lt;-3,"***",IF(P17&lt;0,"**","*")),"")</f>
        <v/>
      </c>
      <c r="AM17" s="62">
        <v>61</v>
      </c>
      <c r="AN17" s="49" t="str">
        <f>IF(AND(OR(M17=1,M17=2,M17=3,M17=4),Q17&gt;=97.5),"G",IF(OR(AND(N17&lt;=3,M17&lt;8,T17&gt;-1.6,Q17&gt;=95,Q17&lt;300),AND(OR(M17=1,M17=2,M17=3),Q17&lt;97.5)),"GR",""))</f>
        <v/>
      </c>
      <c r="AO17" s="29">
        <v>1</v>
      </c>
      <c r="AP17" s="28"/>
      <c r="AQ17" s="28"/>
      <c r="AR17" s="28"/>
      <c r="AS17" s="28"/>
      <c r="AT17" s="50" t="str">
        <f>IF(LEN(AN17)&gt;0,IF(AL17="**","$",IF(AL17="***",IF(LEN(AQ17)&gt;0,"$$$","$$"), "")), "")</f>
        <v/>
      </c>
      <c r="AU17" s="48" t="str">
        <f>CONCATENATE(IF(LEN(AN17)&gt;0,IF(AND(AD17="**",AB17="*"),IF(LEN(AQ17)&gt;0,"$$$","$$"),IF(AJ17="***","$$$",IF(AND(AJ17="**",AB17="*"),"$$",IF(AND(OR(AD17="**",AD17="***"),LEN(AQ17)&gt;0),"$$","")))),IF(AND(OR(AD17="**",AD17="***"),LEN(AQ17)&gt;0),"$$","")),IF(AND(T17&lt;2,AQ17="#"),"#",""))</f>
        <v/>
      </c>
      <c r="AV17" s="48" t="str">
        <f>IF(LEN(AN17)&gt;0,IF(AG17="**","$$",IF(AG17="***","$$$",IF(AD17="***",IF(OR(AB17="***",LEN(AQ17)&gt;0),"$$$",""),""))),"")</f>
        <v/>
      </c>
      <c r="AW17" s="26" t="s">
        <v>6</v>
      </c>
      <c r="AX17" s="51">
        <v>78</v>
      </c>
      <c r="AY17" s="65">
        <v>1075</v>
      </c>
      <c r="AZ17" s="24" t="s">
        <v>1393</v>
      </c>
      <c r="BA17" s="29">
        <v>79.873254075266502</v>
      </c>
      <c r="BB17" s="66">
        <v>71.073254075266505</v>
      </c>
      <c r="BC17" s="54" t="s">
        <v>1415</v>
      </c>
      <c r="BD17" s="29">
        <v>4</v>
      </c>
      <c r="BE17" s="55"/>
      <c r="BF17" s="55"/>
      <c r="BG17" s="55"/>
      <c r="BH17" s="55"/>
      <c r="BI17" s="190" t="s">
        <v>1416</v>
      </c>
      <c r="BJ17" s="68" t="s">
        <v>778</v>
      </c>
      <c r="BK17" s="68" t="s">
        <v>1417</v>
      </c>
      <c r="BL17" s="69" t="s">
        <v>1055</v>
      </c>
      <c r="BM17" s="68" t="s">
        <v>1418</v>
      </c>
      <c r="BN17" s="68" t="s">
        <v>1419</v>
      </c>
      <c r="BO17" s="17"/>
      <c r="BP17" s="29">
        <v>116</v>
      </c>
      <c r="BQ17" s="29">
        <v>1</v>
      </c>
      <c r="BR17" s="56">
        <v>93.3</v>
      </c>
      <c r="BS17" s="57" t="s">
        <v>75</v>
      </c>
      <c r="BT17" s="26"/>
      <c r="BU17" s="26"/>
      <c r="BV17" s="26"/>
      <c r="BW17" s="26" t="s">
        <v>79</v>
      </c>
      <c r="BX17" s="17"/>
      <c r="BY17" s="17"/>
      <c r="BZ17" s="49" t="str">
        <f>IF(AND(S17&gt;=3,AND(OR(AND(I17&lt;=7,I17-K17&gt;=3),AND(K17&lt;=7,K17-M17&gt;=3)),N17&lt;=4)),6,IF(S17&gt;=3,"3T",IF(AND(OR(AND(I17&lt;=7,I17-K17&gt;=3),AND(K17&lt;=7,K17-M17&gt;=3)),N17&lt;=4),"3P","")))</f>
        <v/>
      </c>
    </row>
    <row r="18" spans="1:78" ht="30" customHeight="1" x14ac:dyDescent="0.25">
      <c r="A18" s="175" t="s">
        <v>153</v>
      </c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7"/>
      <c r="BZ18" s="49"/>
    </row>
    <row r="19" spans="1:78" ht="46.5" x14ac:dyDescent="0.25">
      <c r="A19" s="26" t="s">
        <v>1390</v>
      </c>
      <c r="B19" s="26" t="s">
        <v>551</v>
      </c>
      <c r="C19" s="27" t="s">
        <v>77</v>
      </c>
      <c r="D19" s="28"/>
      <c r="E19" s="28"/>
      <c r="F19" s="29">
        <v>1400</v>
      </c>
      <c r="G19" s="30">
        <v>13</v>
      </c>
      <c r="H19" s="31" t="s">
        <v>6</v>
      </c>
      <c r="I19" s="59">
        <v>12</v>
      </c>
      <c r="J19" s="33">
        <v>7</v>
      </c>
      <c r="K19" s="59">
        <v>11</v>
      </c>
      <c r="L19" s="33">
        <v>6</v>
      </c>
      <c r="M19" s="59">
        <v>2</v>
      </c>
      <c r="N19" s="33">
        <v>1</v>
      </c>
      <c r="O19" s="29">
        <v>1.2000000000000099</v>
      </c>
      <c r="P19" s="29">
        <v>-0.39999999999998698</v>
      </c>
      <c r="Q19" s="35">
        <v>99.795795391472197</v>
      </c>
      <c r="R19" s="36">
        <v>0.84789769573610796</v>
      </c>
      <c r="S19" s="37">
        <v>2</v>
      </c>
      <c r="T19" s="38">
        <v>4.5</v>
      </c>
      <c r="U19" s="29">
        <v>-0.60000000000000497</v>
      </c>
      <c r="V19" s="29">
        <v>3.05</v>
      </c>
      <c r="W19" s="39"/>
      <c r="X19" s="40">
        <v>59</v>
      </c>
      <c r="Y19" s="72">
        <v>134</v>
      </c>
      <c r="Z19" s="29">
        <v>10</v>
      </c>
      <c r="AA19" s="26" t="s">
        <v>57</v>
      </c>
      <c r="AB19" s="41" t="s">
        <v>58</v>
      </c>
      <c r="AC19" s="42" t="str">
        <f>"i" &amp; IF(AND(S19&lt;=-1.5,NOT(ISBLANK(AQ19))),"Z","")</f>
        <v>i</v>
      </c>
      <c r="AD19" s="43" t="str">
        <f>IF(AND(ISNUMBER(BD19),VALUE(BD19)&gt;=3,VALUE(T19)&gt;=-0.5),IF(AND(VALUE(Q19)&gt;=94,VALUE(Q19)&lt;444), IF(VALUE(P19)&gt;=2,"***","**"),"*"),"")</f>
        <v>**</v>
      </c>
      <c r="AE19" s="48" t="str">
        <f>IF(AND(BD19&gt;2,OR(ISNUMBER(SEARCH("P",AA19)),ISNUMBER(SEARCH("EP",AA19)),ISNUMBER(SEARCH("E",AA19)))),"WP@",IF(BD19&gt;2,"W@",IF(OR(ISNUMBER(SEARCH("P",AA19)),ISNUMBER(SEARCH("EP",AA19)),ISNUMBER(SEARCH("E",AA19))),"P@","@")))</f>
        <v>W@</v>
      </c>
      <c r="AF19" s="45" t="s">
        <v>102</v>
      </c>
      <c r="AG19" s="46" t="str">
        <f>IF(OR(F19&lt;1401,F19&gt;=1600),IF(AND(OR(AB19="*",AB19="***",AB19="E*",AB19="E***"),P19&gt;=2,T19&gt;-2.1),IF(AND(ISNUMBER(BD19),VALUE(BD19)&gt;2),"**","*"),""),"")</f>
        <v/>
      </c>
      <c r="AH19" s="30">
        <v>13</v>
      </c>
      <c r="AI19" s="47">
        <v>59</v>
      </c>
      <c r="AJ19" s="48" t="str">
        <f>IF(AND(S19&gt;=2,T19&gt;=0),IF(AND(ISNUMBER(BD19),VALUE(BD19)&gt;=3),IF(LEN(AQ19)&gt;0,"***","**"),"*"),"")</f>
        <v>***</v>
      </c>
      <c r="AK19" s="42" t="str">
        <f>IF(AND(S19&gt;=3,AND(OR(AND(I19&lt;=7,I19-K19&gt;=3),AND(K19&lt;=7,K19-M19&gt;=3)),N19&lt;=4)),6,IF(S19&gt;=3,"3T",IF(AND(OR(AND(I19&lt;=7,I19-K19&gt;=3),AND(K19&lt;=7,K19-M19&gt;=3)),N19&lt;=4),"3P","")))</f>
        <v/>
      </c>
      <c r="AL19" s="46" t="str">
        <f>IF(OR(K19-M19&gt;=5,T19&gt;4.9,AND(K19-M19&gt;=1,T19&gt;5)),IF(P19&lt;-3,"***",IF(P19&lt;0,"**","*")),"")</f>
        <v>**</v>
      </c>
      <c r="AM19" s="40">
        <v>59</v>
      </c>
      <c r="AN19" s="81" t="str">
        <f>IF(AND(OR(M19=1,M19=2,M19=3,M19=4),Q19&gt;=97.5),"G",IF(OR(AND(N19&lt;=3,M19&lt;8,T19&gt;-1.6,Q19&gt;=95,Q19&lt;300),AND(OR(M19=1,M19=2,M19=3),Q19&lt;97.5)),"GR",""))</f>
        <v>G</v>
      </c>
      <c r="AO19" s="82">
        <v>1</v>
      </c>
      <c r="AP19" s="28"/>
      <c r="AQ19" s="28" t="s">
        <v>33</v>
      </c>
      <c r="AR19" s="28"/>
      <c r="AS19" s="28"/>
      <c r="AT19" s="50" t="str">
        <f>IF(LEN(AN19)&gt;0,IF(AL19="**","$",IF(AL19="***",IF(LEN(AQ19)&gt;0,"$$$","$$"), "")), "")</f>
        <v>$</v>
      </c>
      <c r="AU19" s="48" t="str">
        <f>CONCATENATE(IF(LEN(AN19)&gt;0,IF(AND(AD19="**",AB19="*"),IF(LEN(AQ19)&gt;0,"$$$","$$"),IF(AJ19="***","$$$",IF(AND(AJ19="**",AB19="*"),"$$",IF(AND(OR(AD19="**",AD19="***"),LEN(AQ19)&gt;0),"$$","")))),IF(AND(OR(AD19="**",AD19="***"),LEN(AQ19)&gt;0),"$$","")),IF(AND(T19&lt;2,AQ19="#"),"#",""))</f>
        <v>$$$</v>
      </c>
      <c r="AV19" s="48" t="str">
        <f>IF(LEN(AN19)&gt;0,IF(AG19="**","$$",IF(AG19="***","$$$",IF(AD19="***",IF(OR(AB19="***",LEN(AQ19)&gt;0),"$$$",""),""))),"")</f>
        <v/>
      </c>
      <c r="AW19" s="26" t="s">
        <v>6</v>
      </c>
      <c r="AX19" s="51">
        <v>45</v>
      </c>
      <c r="AY19" s="79">
        <v>1075</v>
      </c>
      <c r="AZ19" s="24" t="s">
        <v>1393</v>
      </c>
      <c r="BA19" s="29">
        <v>92.195795391472203</v>
      </c>
      <c r="BB19" s="53">
        <v>95.259795391472196</v>
      </c>
      <c r="BC19" s="54" t="s">
        <v>1420</v>
      </c>
      <c r="BD19" s="29">
        <v>3</v>
      </c>
      <c r="BE19" s="100">
        <v>21.153846153846199</v>
      </c>
      <c r="BF19" s="101">
        <v>50</v>
      </c>
      <c r="BG19" s="102">
        <v>52</v>
      </c>
      <c r="BH19" s="102">
        <v>14</v>
      </c>
      <c r="BI19" s="190" t="s">
        <v>1421</v>
      </c>
      <c r="BJ19" s="68" t="s">
        <v>1219</v>
      </c>
      <c r="BK19" s="68" t="s">
        <v>1220</v>
      </c>
      <c r="BL19" s="69" t="s">
        <v>1106</v>
      </c>
      <c r="BM19" s="68" t="s">
        <v>1221</v>
      </c>
      <c r="BN19" s="68"/>
      <c r="BO19" s="17"/>
      <c r="BP19" s="29">
        <v>134</v>
      </c>
      <c r="BQ19" s="82">
        <v>1</v>
      </c>
      <c r="BR19" s="56">
        <v>96.15</v>
      </c>
      <c r="BS19" s="57" t="s">
        <v>126</v>
      </c>
      <c r="BT19" s="26"/>
      <c r="BU19" s="26"/>
      <c r="BV19" s="49" t="str">
        <f>IF(AND(BD19&gt;2,OR(ISNUMBER(SEARCH("P",AA19)),ISNUMBER(SEARCH("EP",AA19)),ISNUMBER(SEARCH("E",AA19)))),"WP@",IF(BD19&gt;2,"W@",IF(OR(ISNUMBER(SEARCH("P",AA19)),ISNUMBER(SEARCH("EP",AA19)),ISNUMBER(SEARCH("E",AA19))),"P@","@")))</f>
        <v>W@</v>
      </c>
      <c r="BW19" s="26"/>
      <c r="BX19" s="17"/>
      <c r="BY19" s="17"/>
      <c r="BZ19" s="49" t="str">
        <f>IF(AND(S19&gt;=3,AND(OR(AND(I19&lt;=7,I19-K19&gt;=3),AND(K19&lt;=7,K19-M19&gt;=3)),N19&lt;=4)),6,IF(S19&gt;=3,"3T",IF(AND(OR(AND(I19&lt;=7,I19-K19&gt;=3),AND(K19&lt;=7,K19-M19&gt;=3)),N19&lt;=4),"3P","")))</f>
        <v/>
      </c>
    </row>
    <row r="20" spans="1:78" ht="15" customHeight="1" x14ac:dyDescent="0.25">
      <c r="A20" s="162"/>
      <c r="B20" s="155"/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5"/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5"/>
      <c r="AS20" s="155"/>
      <c r="AT20" s="155"/>
      <c r="AU20" s="155"/>
      <c r="AV20" s="155"/>
      <c r="AW20" s="155"/>
      <c r="AX20" s="155"/>
      <c r="AY20" s="155"/>
      <c r="AZ20" s="155"/>
      <c r="BA20" s="155"/>
      <c r="BB20" s="155"/>
      <c r="BC20" s="155"/>
      <c r="BD20" s="155"/>
      <c r="BE20" s="155"/>
      <c r="BF20" s="155"/>
      <c r="BG20" s="155"/>
      <c r="BH20" s="155"/>
      <c r="BI20" s="155"/>
      <c r="BJ20" s="155"/>
      <c r="BK20" s="155"/>
      <c r="BL20" s="155"/>
      <c r="BM20" s="155"/>
      <c r="BN20" s="155"/>
      <c r="BO20" s="155"/>
      <c r="BP20" s="155"/>
      <c r="BQ20" s="155"/>
      <c r="BR20" s="155"/>
      <c r="BS20" s="155"/>
      <c r="BT20" s="155"/>
      <c r="BU20" s="155"/>
      <c r="BV20" s="155"/>
      <c r="BW20" s="155"/>
      <c r="BX20" s="155"/>
      <c r="BY20" s="17"/>
      <c r="BZ20" s="49"/>
    </row>
    <row r="21" spans="1:78" ht="46.5" x14ac:dyDescent="0.25">
      <c r="A21" s="26" t="s">
        <v>1390</v>
      </c>
      <c r="B21" s="110" t="s">
        <v>403</v>
      </c>
      <c r="C21" s="27" t="s">
        <v>165</v>
      </c>
      <c r="D21" s="28"/>
      <c r="E21" s="28"/>
      <c r="F21" s="29">
        <v>1400</v>
      </c>
      <c r="G21" s="30">
        <v>2</v>
      </c>
      <c r="H21" s="31" t="s">
        <v>6</v>
      </c>
      <c r="I21" s="32">
        <v>4</v>
      </c>
      <c r="J21" s="33">
        <v>4</v>
      </c>
      <c r="K21" s="32">
        <v>4</v>
      </c>
      <c r="L21" s="33">
        <v>2</v>
      </c>
      <c r="M21" s="32">
        <v>3</v>
      </c>
      <c r="N21" s="33">
        <v>2</v>
      </c>
      <c r="O21" s="29">
        <v>0.54999999999999705</v>
      </c>
      <c r="P21" s="60">
        <v>-1.0357142857143</v>
      </c>
      <c r="Q21" s="35">
        <v>94.718380523985402</v>
      </c>
      <c r="R21" s="35">
        <v>-1.1408097380072499</v>
      </c>
      <c r="S21" s="37">
        <v>2</v>
      </c>
      <c r="T21" s="38">
        <v>0</v>
      </c>
      <c r="U21" s="29">
        <v>-0.95000000000000595</v>
      </c>
      <c r="V21" s="60">
        <v>-1.05</v>
      </c>
      <c r="W21" s="39"/>
      <c r="X21" s="40">
        <v>60</v>
      </c>
      <c r="Y21" s="72">
        <v>135</v>
      </c>
      <c r="Z21" s="29">
        <v>30</v>
      </c>
      <c r="AA21" s="26" t="s">
        <v>64</v>
      </c>
      <c r="AB21" s="41" t="s">
        <v>65</v>
      </c>
      <c r="AC21" s="42" t="str">
        <f>"" &amp; IF(AND(S21&lt;=-1.5,NOT(ISBLANK(AQ21))),"Z","")</f>
        <v/>
      </c>
      <c r="AD21" s="43" t="str">
        <f>IF(AND(ISNUMBER(BD21),VALUE(BD21)&gt;=3,VALUE(T21)&gt;=-0.5),IF(AND(VALUE(Q21)&gt;=94,VALUE(Q21)&lt;444), IF(VALUE(P21)&gt;=2,"***","**"),"*"),"")</f>
        <v/>
      </c>
      <c r="AE21" s="44"/>
      <c r="AF21" s="45" t="s">
        <v>102</v>
      </c>
      <c r="AG21" s="46" t="str">
        <f>IF(OR(F21&lt;1401,F21&gt;=1600),IF(AND(OR(AB21="*",AB21="***",AB21="E*",AB21="E***"),P21&gt;=2,T21&gt;-2.1),IF(AND(ISNUMBER(BD21),VALUE(BD21)&gt;2),"**","*"),""),"")</f>
        <v/>
      </c>
      <c r="AH21" s="30">
        <v>2</v>
      </c>
      <c r="AI21" s="47">
        <v>60</v>
      </c>
      <c r="AJ21" s="48" t="str">
        <f>IF(AND(S21&gt;=2,T21&gt;=0),IF(AND(ISNUMBER(BD21),VALUE(BD21)&gt;=3),IF(LEN(AQ21)&gt;0,"***","**"),"*"),"")</f>
        <v>*</v>
      </c>
      <c r="AK21" s="42" t="str">
        <f>IF(AND(S21&gt;=3,AND(OR(AND(I21&lt;=7,I21-K21&gt;=3),AND(K21&lt;=7,K21-M21&gt;=3)),N21&lt;=4)),6,IF(S21&gt;=3,"3T",IF(AND(OR(AND(I21&lt;=7,I21-K21&gt;=3),AND(K21&lt;=7,K21-M21&gt;=3)),N21&lt;=4),"3P","")))</f>
        <v/>
      </c>
      <c r="AL21" s="46" t="str">
        <f>IF(OR(K21-M21&gt;=5,T21&gt;4.9,AND(K21-M21&gt;=1,T21&gt;5)),IF(P21&lt;-3,"***",IF(P21&lt;0,"**","*")),"")</f>
        <v/>
      </c>
      <c r="AM21" s="40">
        <v>60</v>
      </c>
      <c r="AN21" s="120" t="str">
        <f>IF(AND(OR(M21=1,M21=2,M21=3,M21=4),Q21&gt;=97.5),"G",IF(OR(AND(N21&lt;=3,M21&lt;8,T21&gt;-1.6,Q21&gt;=95,Q21&lt;300),AND(OR(M21=1,M21=2,M21=3),Q21&lt;97.5)),"GR",""))</f>
        <v>GR</v>
      </c>
      <c r="AO21" s="29">
        <v>0</v>
      </c>
      <c r="AP21" s="28"/>
      <c r="AQ21" s="28"/>
      <c r="AR21" s="28"/>
      <c r="AS21" s="28"/>
      <c r="AT21" s="50" t="str">
        <f>IF(LEN(AN21)&gt;0,IF(AL21="**","$",IF(AL21="***",IF(LEN(AQ21)&gt;0,"$$$","$$"), "")), "")</f>
        <v/>
      </c>
      <c r="AU21" s="48" t="str">
        <f>CONCATENATE(IF(LEN(AN21)&gt;0,IF(AND(AD21="**",AB21="*"),IF(LEN(AQ21)&gt;0,"$$$","$$"),IF(AJ21="***","$$$",IF(AND(AJ21="**",AB21="*"),"$$",IF(AND(OR(AD21="**",AD21="***"),LEN(AQ21)&gt;0),"$$","")))),IF(AND(OR(AD21="**",AD21="***"),LEN(AQ21)&gt;0),"$$","")),IF(AND(T21&lt;2,AQ21="#"),"#",""))</f>
        <v/>
      </c>
      <c r="AV21" s="48" t="str">
        <f>IF(LEN(AN21)&gt;0,IF(AG21="**","$$",IF(AG21="***","$$$",IF(AD21="***",IF(OR(AB21="***",LEN(AQ21)&gt;0),"$$$",""),""))),"")</f>
        <v/>
      </c>
      <c r="AW21" s="26" t="s">
        <v>6</v>
      </c>
      <c r="AX21" s="74">
        <v>10</v>
      </c>
      <c r="AY21" s="52">
        <v>1072</v>
      </c>
      <c r="AZ21" s="24" t="s">
        <v>1393</v>
      </c>
      <c r="BA21" s="29">
        <v>87.218380523985502</v>
      </c>
      <c r="BB21" s="53">
        <v>91.018380523985499</v>
      </c>
      <c r="BC21" s="54" t="s">
        <v>1422</v>
      </c>
      <c r="BD21" s="29">
        <v>1</v>
      </c>
      <c r="BE21" s="55"/>
      <c r="BF21" s="55"/>
      <c r="BG21" s="55"/>
      <c r="BH21" s="55"/>
      <c r="BI21" s="191" t="s">
        <v>1423</v>
      </c>
      <c r="BJ21" s="68" t="s">
        <v>195</v>
      </c>
      <c r="BK21" s="68" t="s">
        <v>406</v>
      </c>
      <c r="BL21" s="68" t="s">
        <v>408</v>
      </c>
      <c r="BM21" s="68" t="s">
        <v>409</v>
      </c>
      <c r="BN21" s="68"/>
      <c r="BO21" s="17"/>
      <c r="BP21" s="29">
        <v>135</v>
      </c>
      <c r="BQ21" s="29">
        <v>0</v>
      </c>
      <c r="BR21" s="56">
        <v>98.5</v>
      </c>
      <c r="BS21" s="76" t="s">
        <v>126</v>
      </c>
      <c r="BT21" s="26"/>
      <c r="BU21" s="26"/>
      <c r="BV21" s="26"/>
      <c r="BW21" s="26"/>
      <c r="BX21" s="17"/>
      <c r="BY21" s="17"/>
      <c r="BZ21" s="49" t="str">
        <f>IF(AND(S21&gt;=3,AND(OR(AND(I21&lt;=7,I21-K21&gt;=3),AND(K21&lt;=7,K21-M21&gt;=3)),N21&lt;=4)),6,IF(S21&gt;=3,"3T",IF(AND(OR(AND(I21&lt;=7,I21-K21&gt;=3),AND(K21&lt;=7,K21-M21&gt;=3)),N21&lt;=4),"3P","")))</f>
        <v/>
      </c>
    </row>
    <row r="22" spans="1:78" ht="18.75" customHeight="1" x14ac:dyDescent="0.25">
      <c r="A22" s="17"/>
      <c r="B22" s="164" t="s">
        <v>1393</v>
      </c>
      <c r="C22" s="164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65" t="s">
        <v>1424</v>
      </c>
      <c r="R22" s="165"/>
      <c r="S22" s="17"/>
      <c r="T22" s="121" t="s">
        <v>450</v>
      </c>
      <c r="U22" s="17"/>
      <c r="V22" s="17"/>
      <c r="W22" s="17"/>
      <c r="X22" s="91">
        <v>60</v>
      </c>
      <c r="Y22" s="113" t="s">
        <v>146</v>
      </c>
      <c r="Z22" s="95">
        <v>23</v>
      </c>
      <c r="AA22" s="104">
        <v>3</v>
      </c>
      <c r="AB22" s="17"/>
      <c r="AC22" s="17"/>
      <c r="AD22" s="17"/>
      <c r="AE22" s="17"/>
      <c r="AF22" s="17"/>
      <c r="AG22" s="17"/>
      <c r="AH22" s="17"/>
      <c r="AI22" s="91">
        <v>60</v>
      </c>
      <c r="AJ22" s="17"/>
      <c r="AK22" s="17"/>
      <c r="AL22" s="17"/>
      <c r="AM22" s="91">
        <v>60</v>
      </c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67">
        <v>10</v>
      </c>
      <c r="AY22" s="95">
        <v>1078</v>
      </c>
      <c r="AZ22" s="17"/>
      <c r="BA22" s="17"/>
      <c r="BB22" s="17"/>
      <c r="BC22" s="17"/>
      <c r="BD22" s="17"/>
      <c r="BE22" s="17"/>
      <c r="BF22" s="17"/>
      <c r="BG22" s="17"/>
      <c r="BH22" s="17"/>
      <c r="BI22" s="187"/>
      <c r="BJ22" s="17"/>
      <c r="BK22" s="17"/>
      <c r="BL22" s="17"/>
      <c r="BM22" s="17"/>
      <c r="BN22" s="17"/>
      <c r="BO22" s="17"/>
      <c r="BP22" s="113" t="s">
        <v>146</v>
      </c>
      <c r="BQ22" s="17"/>
      <c r="BR22" s="17"/>
      <c r="BS22" s="17"/>
      <c r="BT22" s="17"/>
      <c r="BU22" s="17"/>
      <c r="BV22" s="17"/>
      <c r="BW22" s="17"/>
      <c r="BX22" s="29">
        <v>0</v>
      </c>
      <c r="BY22" s="26" t="s">
        <v>149</v>
      </c>
      <c r="BZ22" s="17"/>
    </row>
    <row r="23" spans="1:78" x14ac:dyDescent="0.25">
      <c r="A23" s="17"/>
      <c r="B23" s="164"/>
      <c r="C23" s="164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68" t="s">
        <v>1425</v>
      </c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  <c r="AK23" s="168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67"/>
      <c r="AY23" s="96" t="s">
        <v>202</v>
      </c>
      <c r="AZ23" s="17"/>
      <c r="BA23" s="17"/>
      <c r="BB23" s="17"/>
      <c r="BC23" s="17"/>
      <c r="BD23" s="17"/>
      <c r="BE23" s="17"/>
      <c r="BF23" s="17"/>
      <c r="BG23" s="17"/>
      <c r="BH23" s="17"/>
      <c r="BI23" s="18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</row>
    <row r="24" spans="1:78" ht="30" customHeight="1" x14ac:dyDescent="0.25">
      <c r="A24" s="163" t="s">
        <v>1426</v>
      </c>
      <c r="B24" s="153"/>
      <c r="C24" s="153"/>
      <c r="D24" s="153"/>
      <c r="E24" s="153"/>
      <c r="F24" s="153"/>
      <c r="G24" s="153"/>
      <c r="H24" s="153"/>
      <c r="I24" s="153"/>
      <c r="J24" s="153"/>
      <c r="K24" s="153"/>
      <c r="L24" s="153"/>
      <c r="M24" s="153"/>
      <c r="N24" s="153"/>
      <c r="O24" s="153"/>
      <c r="P24" s="153"/>
      <c r="Q24" s="153"/>
      <c r="R24" s="153"/>
      <c r="S24" s="153"/>
      <c r="T24" s="153"/>
      <c r="U24" s="153"/>
      <c r="V24" s="153"/>
      <c r="W24" s="153"/>
      <c r="X24" s="153"/>
      <c r="Y24" s="153"/>
      <c r="Z24" s="153"/>
      <c r="AA24" s="153"/>
      <c r="AB24" s="153"/>
      <c r="AC24" s="153"/>
      <c r="AD24" s="153"/>
      <c r="AE24" s="153"/>
      <c r="AF24" s="153"/>
      <c r="AG24" s="153"/>
      <c r="AH24" s="153"/>
      <c r="AI24" s="153"/>
      <c r="AJ24" s="153"/>
      <c r="AK24" s="153"/>
      <c r="AL24" s="153"/>
      <c r="AM24" s="153"/>
      <c r="AN24" s="153"/>
      <c r="AO24" s="153"/>
      <c r="AP24" s="153"/>
      <c r="AQ24" s="153"/>
      <c r="AR24" s="153"/>
      <c r="AS24" s="153"/>
      <c r="AT24" s="153"/>
      <c r="AU24" s="153"/>
      <c r="AV24" s="153"/>
      <c r="AW24" s="153"/>
      <c r="AX24" s="153"/>
      <c r="AY24" s="153"/>
      <c r="AZ24" s="153"/>
      <c r="BA24" s="153"/>
      <c r="BB24" s="153"/>
      <c r="BC24" s="153"/>
      <c r="BD24" s="153"/>
      <c r="BE24" s="153"/>
      <c r="BF24" s="153"/>
      <c r="BG24" s="153"/>
      <c r="BH24" s="153"/>
      <c r="BI24" s="153"/>
      <c r="BJ24" s="153"/>
      <c r="BK24" s="153"/>
      <c r="BL24" s="153"/>
      <c r="BM24" s="153"/>
      <c r="BN24" s="153"/>
      <c r="BO24" s="153"/>
      <c r="BP24" s="153"/>
      <c r="BQ24" s="153"/>
      <c r="BR24" s="153"/>
      <c r="BS24" s="153"/>
      <c r="BT24" s="153"/>
      <c r="BU24" s="153"/>
      <c r="BV24" s="153"/>
      <c r="BW24" s="153"/>
      <c r="BX24" s="153"/>
      <c r="BY24" s="17"/>
      <c r="BZ24" s="17"/>
    </row>
    <row r="25" spans="1:78" x14ac:dyDescent="0.25">
      <c r="A25" s="18" t="s">
        <v>1</v>
      </c>
      <c r="B25" s="18" t="s">
        <v>2</v>
      </c>
      <c r="C25" s="18" t="s">
        <v>3</v>
      </c>
      <c r="D25" s="19"/>
      <c r="E25" s="19"/>
      <c r="F25" s="18" t="s">
        <v>4</v>
      </c>
      <c r="G25" s="20" t="s">
        <v>5</v>
      </c>
      <c r="H25" s="21" t="s">
        <v>6</v>
      </c>
      <c r="I25" s="154" t="s">
        <v>7</v>
      </c>
      <c r="J25" s="155"/>
      <c r="K25" s="155"/>
      <c r="L25" s="155"/>
      <c r="M25" s="155"/>
      <c r="N25" s="155"/>
      <c r="O25" s="21" t="s">
        <v>8</v>
      </c>
      <c r="P25" s="21" t="s">
        <v>9</v>
      </c>
      <c r="Q25" s="22" t="s">
        <v>10</v>
      </c>
      <c r="R25" s="22" t="s">
        <v>11</v>
      </c>
      <c r="S25" s="21" t="s">
        <v>12</v>
      </c>
      <c r="T25" s="21" t="s">
        <v>13</v>
      </c>
      <c r="U25" s="21" t="s">
        <v>14</v>
      </c>
      <c r="V25" s="21" t="s">
        <v>15</v>
      </c>
      <c r="W25" s="23" t="s">
        <v>16</v>
      </c>
      <c r="X25" s="21" t="s">
        <v>17</v>
      </c>
      <c r="Y25" s="21" t="s">
        <v>18</v>
      </c>
      <c r="Z25" s="21" t="s">
        <v>19</v>
      </c>
      <c r="AA25" s="21" t="s">
        <v>20</v>
      </c>
      <c r="AB25" s="21" t="s">
        <v>21</v>
      </c>
      <c r="AC25" s="21" t="s">
        <v>22</v>
      </c>
      <c r="AD25" s="21" t="s">
        <v>23</v>
      </c>
      <c r="AE25" s="21" t="s">
        <v>24</v>
      </c>
      <c r="AF25" s="21" t="s">
        <v>25</v>
      </c>
      <c r="AG25" s="21" t="s">
        <v>26</v>
      </c>
      <c r="AH25" s="21" t="s">
        <v>5</v>
      </c>
      <c r="AI25" s="21" t="s">
        <v>17</v>
      </c>
      <c r="AJ25" s="21" t="s">
        <v>27</v>
      </c>
      <c r="AK25" s="21" t="s">
        <v>28</v>
      </c>
      <c r="AL25" s="21" t="s">
        <v>29</v>
      </c>
      <c r="AM25" s="21" t="s">
        <v>17</v>
      </c>
      <c r="AN25" s="21" t="s">
        <v>30</v>
      </c>
      <c r="AO25" s="21" t="s">
        <v>31</v>
      </c>
      <c r="AP25" s="21" t="s">
        <v>32</v>
      </c>
      <c r="AQ25" s="21" t="s">
        <v>33</v>
      </c>
      <c r="AR25" s="21" t="s">
        <v>34</v>
      </c>
      <c r="AS25" s="21" t="s">
        <v>35</v>
      </c>
      <c r="AT25" s="21" t="s">
        <v>36</v>
      </c>
      <c r="AU25" s="21" t="s">
        <v>37</v>
      </c>
      <c r="AV25" s="21" t="s">
        <v>38</v>
      </c>
      <c r="AW25" s="21" t="s">
        <v>6</v>
      </c>
      <c r="AX25" s="21" t="s">
        <v>39</v>
      </c>
      <c r="AY25" s="21" t="s">
        <v>40</v>
      </c>
      <c r="AZ25" s="24" t="s">
        <v>41</v>
      </c>
      <c r="BA25" s="21" t="s">
        <v>42</v>
      </c>
      <c r="BB25" s="21" t="s">
        <v>43</v>
      </c>
      <c r="BC25" s="21" t="s">
        <v>44</v>
      </c>
      <c r="BD25" s="21" t="s">
        <v>45</v>
      </c>
      <c r="BE25" s="21" t="s">
        <v>46</v>
      </c>
      <c r="BF25" s="21" t="s">
        <v>47</v>
      </c>
      <c r="BG25" s="21" t="s">
        <v>48</v>
      </c>
      <c r="BH25" s="21" t="s">
        <v>49</v>
      </c>
      <c r="BI25" s="186"/>
      <c r="BJ25" s="25"/>
      <c r="BK25" s="25"/>
      <c r="BL25" s="25"/>
      <c r="BM25" s="25"/>
      <c r="BN25" s="25"/>
      <c r="BO25" s="25"/>
      <c r="BP25" s="21" t="s">
        <v>18</v>
      </c>
      <c r="BQ25" s="21" t="s">
        <v>31</v>
      </c>
      <c r="BR25" s="21" t="s">
        <v>50</v>
      </c>
      <c r="BS25" s="21" t="s">
        <v>51</v>
      </c>
      <c r="BT25" s="25"/>
      <c r="BU25" s="25"/>
      <c r="BV25" s="21" t="s">
        <v>24</v>
      </c>
      <c r="BW25" s="21" t="s">
        <v>16</v>
      </c>
      <c r="BX25" s="21" t="s">
        <v>52</v>
      </c>
      <c r="BY25" s="21" t="s">
        <v>53</v>
      </c>
      <c r="BZ25" s="21" t="s">
        <v>28</v>
      </c>
    </row>
    <row r="26" spans="1:78" ht="46.5" x14ac:dyDescent="0.25">
      <c r="A26" s="26" t="s">
        <v>1427</v>
      </c>
      <c r="B26" s="26" t="s">
        <v>545</v>
      </c>
      <c r="C26" s="27" t="s">
        <v>77</v>
      </c>
      <c r="D26" s="28"/>
      <c r="E26" s="28"/>
      <c r="F26" s="29">
        <v>1000</v>
      </c>
      <c r="G26" s="30">
        <v>12</v>
      </c>
      <c r="H26" s="31" t="s">
        <v>6</v>
      </c>
      <c r="I26" s="59">
        <v>2</v>
      </c>
      <c r="J26" s="33">
        <v>1</v>
      </c>
      <c r="K26" s="59">
        <v>2</v>
      </c>
      <c r="L26" s="33">
        <v>1</v>
      </c>
      <c r="M26" s="59">
        <v>1</v>
      </c>
      <c r="N26" s="33">
        <v>0</v>
      </c>
      <c r="O26" s="29">
        <v>-1.25</v>
      </c>
      <c r="P26" s="60">
        <v>-2.8900000000000099</v>
      </c>
      <c r="Q26" s="35">
        <v>94.770005876198596</v>
      </c>
      <c r="R26" s="35">
        <v>-2.6149970619007199</v>
      </c>
      <c r="S26" s="37">
        <v>0</v>
      </c>
      <c r="T26" s="38">
        <v>1.25</v>
      </c>
      <c r="U26" s="29">
        <v>1.30000000000001</v>
      </c>
      <c r="V26" s="60">
        <v>2.2999999999999998</v>
      </c>
      <c r="W26" s="39"/>
      <c r="X26" s="40">
        <v>52</v>
      </c>
      <c r="Y26" s="72">
        <v>128</v>
      </c>
      <c r="Z26" s="17"/>
      <c r="AA26" s="109" t="s">
        <v>119</v>
      </c>
      <c r="AB26" s="41" t="s">
        <v>101</v>
      </c>
      <c r="AC26" s="42" t="str">
        <f>"" &amp; IF(AND(S26&lt;=-1.5,NOT(ISBLANK(AQ26))),"Z","")</f>
        <v/>
      </c>
      <c r="AD26" s="43" t="str">
        <f>IF(AND(ISNUMBER(BD26),VALUE(BD26)&gt;=3,VALUE(T26)&gt;=-0.5),IF(AND(VALUE(Q26)&gt;=94,VALUE(Q26)&lt;444), IF(VALUE(P26)&gt;=2,"***","**"),"*"),"")</f>
        <v/>
      </c>
      <c r="AE26" s="44"/>
      <c r="AF26" s="45"/>
      <c r="AG26" s="46" t="str">
        <f>IF(OR(F26&lt;1401,F26&gt;=1600),IF(AND(OR(AB26="*",AB26="***",AB26="E*",AB26="E***"),P26&gt;=2,T26&gt;-2.1),IF(AND(ISNUMBER(BD26),VALUE(BD26)&gt;2),"**","*"),""),"")</f>
        <v/>
      </c>
      <c r="AH26" s="30">
        <v>12</v>
      </c>
      <c r="AI26" s="47">
        <v>52</v>
      </c>
      <c r="AJ26" s="48" t="str">
        <f>IF(AND(S26&gt;=2,T26&gt;=0),IF(AND(ISNUMBER(BD26),VALUE(BD26)&gt;=3),IF(LEN(AQ26)&gt;0,"***","**"),"*"),"")</f>
        <v/>
      </c>
      <c r="AK26" s="42" t="str">
        <f>IF(AND(S26&gt;=3,AND(OR(AND(I26&lt;=7,I26-K26&gt;=3),AND(K26&lt;=7,K26-M26&gt;=3)),N26&lt;=4)),6,IF(S26&gt;=3,"3T",IF(AND(OR(AND(I26&lt;=7,I26-K26&gt;=3),AND(K26&lt;=7,K26-M26&gt;=3)),N26&lt;=4),"3P","")))</f>
        <v/>
      </c>
      <c r="AL26" s="46" t="str">
        <f>IF(OR(K26-M26&gt;=5,T26&gt;4.9,AND(K26-M26&gt;=1,T26&gt;5)),IF(P26&lt;-3,"***",IF(P26&lt;0,"**","*")),"")</f>
        <v/>
      </c>
      <c r="AM26" s="40">
        <v>52</v>
      </c>
      <c r="AN26" s="81" t="str">
        <f>IF(AND(OR(M26=1,M26=2,M26=3,M26=4),Q26&gt;=97.5),"G",IF(OR(AND(N26&lt;=3,M26&lt;8,T26&gt;-1.6,Q26&gt;=95,Q26&lt;300),AND(OR(M26=1,M26=2,M26=3),Q26&lt;97.5)),"GR",""))</f>
        <v>GR</v>
      </c>
      <c r="AO26" s="82">
        <v>1</v>
      </c>
      <c r="AP26" s="28"/>
      <c r="AQ26" s="28" t="s">
        <v>33</v>
      </c>
      <c r="AR26" s="28"/>
      <c r="AS26" s="28"/>
      <c r="AT26" s="50" t="str">
        <f>IF(LEN(AN26)&gt;0,IF(AL26="**","$",IF(AL26="***",IF(LEN(AQ26)&gt;0,"$$$","$$"), "")), "")</f>
        <v/>
      </c>
      <c r="AU26" s="48" t="str">
        <f>CONCATENATE(IF(LEN(AN26)&gt;0,IF(AND(AD26="**",AB26="*"),IF(LEN(AQ26)&gt;0,"$$$","$$"),IF(AJ26="***","$$$",IF(AND(AJ26="**",AB26="*"),"$$",IF(AND(OR(AD26="**",AD26="***"),LEN(AQ26)&gt;0),"$$","")))),IF(AND(OR(AD26="**",AD26="***"),LEN(AQ26)&gt;0),"$$","")),IF(AND(T26&lt;2,AQ26="#"),"#",""))</f>
        <v>#</v>
      </c>
      <c r="AV26" s="48" t="str">
        <f>IF(LEN(AN26)&gt;0,IF(AG26="**","$$",IF(AG26="***","$$$",IF(AD26="***",IF(OR(AB26="***",LEN(AQ26)&gt;0),"$$$",""),""))),"")</f>
        <v/>
      </c>
      <c r="AW26" s="26" t="s">
        <v>6</v>
      </c>
      <c r="AX26" s="51">
        <v>14</v>
      </c>
      <c r="AY26" s="52">
        <v>1181</v>
      </c>
      <c r="AZ26" s="24" t="s">
        <v>67</v>
      </c>
      <c r="BA26" s="29">
        <v>89.770005876198596</v>
      </c>
      <c r="BB26" s="53">
        <v>83.330672542865202</v>
      </c>
      <c r="BC26" s="54" t="s">
        <v>1428</v>
      </c>
      <c r="BD26" s="29">
        <v>1</v>
      </c>
      <c r="BE26" s="55"/>
      <c r="BF26" s="55"/>
      <c r="BG26" s="55"/>
      <c r="BH26" s="55"/>
      <c r="BI26" s="190" t="s">
        <v>1429</v>
      </c>
      <c r="BJ26" s="68" t="s">
        <v>1430</v>
      </c>
      <c r="BK26" s="68" t="s">
        <v>1431</v>
      </c>
      <c r="BL26" s="68" t="s">
        <v>1432</v>
      </c>
      <c r="BM26" s="69" t="s">
        <v>464</v>
      </c>
      <c r="BN26" s="68"/>
      <c r="BO26" s="17"/>
      <c r="BP26" s="29">
        <v>128</v>
      </c>
      <c r="BQ26" s="82">
        <v>1</v>
      </c>
      <c r="BR26" s="56">
        <v>98.15</v>
      </c>
      <c r="BS26" s="57" t="s">
        <v>75</v>
      </c>
      <c r="BT26" s="26"/>
      <c r="BU26" s="26"/>
      <c r="BV26" s="26"/>
      <c r="BW26" s="26"/>
      <c r="BX26" s="17"/>
      <c r="BY26" s="17"/>
      <c r="BZ26" s="49" t="str">
        <f>IF(AND(S26&gt;=3,AND(OR(AND(I26&lt;=7,I26-K26&gt;=3),AND(K26&lt;=7,K26-M26&gt;=3)),N26&lt;=4)),6,IF(S26&gt;=3,"3T",IF(AND(OR(AND(I26&lt;=7,I26-K26&gt;=3),AND(K26&lt;=7,K26-M26&gt;=3)),N26&lt;=4),"3P","")))</f>
        <v/>
      </c>
    </row>
    <row r="27" spans="1:78" ht="18" customHeight="1" x14ac:dyDescent="0.25">
      <c r="A27" s="162"/>
      <c r="B27" s="155"/>
      <c r="C27" s="155"/>
      <c r="D27" s="155"/>
      <c r="E27" s="155"/>
      <c r="F27" s="155"/>
      <c r="G27" s="155"/>
      <c r="H27" s="155"/>
      <c r="I27" s="155"/>
      <c r="J27" s="155"/>
      <c r="K27" s="155"/>
      <c r="L27" s="155"/>
      <c r="M27" s="155"/>
      <c r="N27" s="155"/>
      <c r="O27" s="155"/>
      <c r="P27" s="155"/>
      <c r="Q27" s="155"/>
      <c r="R27" s="155"/>
      <c r="S27" s="155"/>
      <c r="T27" s="155"/>
      <c r="U27" s="155"/>
      <c r="V27" s="155"/>
      <c r="W27" s="155"/>
      <c r="X27" s="155"/>
      <c r="Y27" s="155"/>
      <c r="Z27" s="178"/>
      <c r="AA27" s="155"/>
      <c r="AB27" s="155"/>
      <c r="AC27" s="155"/>
      <c r="AD27" s="155"/>
      <c r="AE27" s="155"/>
      <c r="AF27" s="155"/>
      <c r="AG27" s="155"/>
      <c r="AH27" s="155"/>
      <c r="AI27" s="155"/>
      <c r="AJ27" s="155"/>
      <c r="AK27" s="155"/>
      <c r="AL27" s="155"/>
      <c r="AM27" s="155"/>
      <c r="AN27" s="155"/>
      <c r="AO27" s="155"/>
      <c r="AP27" s="155"/>
      <c r="AQ27" s="155"/>
      <c r="AR27" s="155"/>
      <c r="AS27" s="155"/>
      <c r="AT27" s="155"/>
      <c r="AU27" s="155"/>
      <c r="AV27" s="155"/>
      <c r="AW27" s="155"/>
      <c r="AX27" s="155"/>
      <c r="AY27" s="155"/>
      <c r="AZ27" s="155"/>
      <c r="BA27" s="155"/>
      <c r="BB27" s="155"/>
      <c r="BC27" s="155"/>
      <c r="BD27" s="155"/>
      <c r="BE27" s="155"/>
      <c r="BF27" s="155"/>
      <c r="BG27" s="155"/>
      <c r="BH27" s="155"/>
      <c r="BI27" s="155"/>
      <c r="BJ27" s="155"/>
      <c r="BK27" s="155"/>
      <c r="BL27" s="155"/>
      <c r="BM27" s="155"/>
      <c r="BN27" s="155"/>
      <c r="BO27" s="155"/>
      <c r="BP27" s="155"/>
      <c r="BQ27" s="155"/>
      <c r="BR27" s="155"/>
      <c r="BS27" s="155"/>
      <c r="BT27" s="155"/>
      <c r="BU27" s="155"/>
      <c r="BV27" s="155"/>
      <c r="BW27" s="155"/>
      <c r="BX27" s="155"/>
      <c r="BY27" s="17"/>
      <c r="BZ27" s="49"/>
    </row>
    <row r="28" spans="1:78" ht="46.5" x14ac:dyDescent="0.25">
      <c r="A28" s="26" t="s">
        <v>1427</v>
      </c>
      <c r="B28" s="26" t="s">
        <v>416</v>
      </c>
      <c r="C28" s="27" t="s">
        <v>417</v>
      </c>
      <c r="D28" s="28"/>
      <c r="E28" s="28"/>
      <c r="F28" s="29">
        <v>1000</v>
      </c>
      <c r="G28" s="30">
        <v>6</v>
      </c>
      <c r="H28" s="31" t="s">
        <v>6</v>
      </c>
      <c r="I28" s="32">
        <v>3</v>
      </c>
      <c r="J28" s="33">
        <v>1</v>
      </c>
      <c r="K28" s="32">
        <v>3</v>
      </c>
      <c r="L28" s="33">
        <v>2</v>
      </c>
      <c r="M28" s="32">
        <v>3</v>
      </c>
      <c r="N28" s="33">
        <v>2</v>
      </c>
      <c r="O28" s="29">
        <v>-1.65</v>
      </c>
      <c r="P28" s="29">
        <v>-8.1250000000019404E-2</v>
      </c>
      <c r="Q28" s="35">
        <v>97.406594731744804</v>
      </c>
      <c r="R28" s="36">
        <v>0.55329736587239597</v>
      </c>
      <c r="S28" s="37">
        <v>-1</v>
      </c>
      <c r="T28" s="61">
        <v>-0.5</v>
      </c>
      <c r="U28" s="29">
        <v>1.6</v>
      </c>
      <c r="V28" s="29">
        <v>1.1499999999999999</v>
      </c>
      <c r="W28" s="39"/>
      <c r="X28" s="40">
        <v>59</v>
      </c>
      <c r="Y28" s="72">
        <v>131</v>
      </c>
      <c r="Z28" s="87">
        <v>42</v>
      </c>
      <c r="AA28" s="85" t="s">
        <v>252</v>
      </c>
      <c r="AB28" s="41" t="s">
        <v>101</v>
      </c>
      <c r="AC28" s="42" t="str">
        <f>"i" &amp; IF(AND(S28&lt;=-1.5,NOT(ISBLANK(AQ28))),"Z","")</f>
        <v>i</v>
      </c>
      <c r="AD28" s="43" t="str">
        <f>IF(AND(ISNUMBER(BD28),VALUE(BD28)&gt;=3,VALUE(T28)&gt;=-0.5),IF(AND(VALUE(Q28)&gt;=94,VALUE(Q28)&lt;444), IF(VALUE(P28)&gt;=2,"***","**"),"*"),"")</f>
        <v/>
      </c>
      <c r="AE28" s="44"/>
      <c r="AF28" s="45"/>
      <c r="AG28" s="63" t="str">
        <f>IF(OR(F28&lt;1401,F28&gt;=1600),IF(AND(OR(AB28="*",AB28="***",AB28="E*",AB28="E***"),P28&gt;=2,T28&gt;-2.1),IF(AND(ISNUMBER(BD28),VALUE(BD28)&gt;2),"**","*"),""),"")</f>
        <v/>
      </c>
      <c r="AH28" s="30">
        <v>6</v>
      </c>
      <c r="AI28" s="47">
        <v>59</v>
      </c>
      <c r="AJ28" s="48" t="str">
        <f>IF(AND(S28&gt;=2,T28&gt;=0),IF(AND(ISNUMBER(BD28),VALUE(BD28)&gt;=3),IF(LEN(AQ28)&gt;0,"***","**"),"*"),"")</f>
        <v/>
      </c>
      <c r="AK28" s="42" t="str">
        <f>IF(AND(S28&gt;=3,AND(OR(AND(I28&lt;=7,I28-K28&gt;=3),AND(K28&lt;=7,K28-M28&gt;=3)),N28&lt;=4)),6,IF(S28&gt;=3,"3T",IF(AND(OR(AND(I28&lt;=7,I28-K28&gt;=3),AND(K28&lt;=7,K28-M28&gt;=3)),N28&lt;=4),"3P","")))</f>
        <v/>
      </c>
      <c r="AL28" s="46" t="str">
        <f>IF(OR(K28-M28&gt;=5,T28&gt;4.9,AND(K28-M28&gt;=1,T28&gt;5)),IF(P28&lt;-3,"***",IF(P28&lt;0,"**","*")),"")</f>
        <v/>
      </c>
      <c r="AM28" s="40">
        <v>59</v>
      </c>
      <c r="AN28" s="81" t="str">
        <f>CONCATENATE(IF(AND(OR(M28=1,M28=2,M28=3,M28=4),Q28&gt;=97.5),"G",IF(OR(AND(N28&lt;=3,M28&lt;8,T28&gt;-1.6,Q28&gt;=95,Q28&lt;300),AND(OR(M28=1,M28=2,M28=3),Q28&lt;97.5)),"GR","")),"*")</f>
        <v>GR*</v>
      </c>
      <c r="AO28" s="29">
        <v>0</v>
      </c>
      <c r="AP28" s="28"/>
      <c r="AQ28" s="28"/>
      <c r="AR28" s="28"/>
      <c r="AS28" s="28"/>
      <c r="AT28" s="50" t="str">
        <f>IF(LEN(AN28)&gt;0,IF(AL28="**","$",IF(AL28="***",IF(LEN(AQ28)&gt;0,"$$$","$$"), "")), "")</f>
        <v/>
      </c>
      <c r="AU28" s="48" t="str">
        <f>CONCATENATE(IF(LEN(AN28)&gt;0,IF(AND(AD28="**",AB28="*"),IF(LEN(AQ28)&gt;0,"$$$","$$"),IF(AJ28="***","$$$",IF(AND(AJ28="**",AB28="*"),"$$",IF(AND(OR(AD28="**",AD28="***"),LEN(AQ28)&gt;0),"$$","")))),IF(AND(OR(AD28="**",AD28="***"),LEN(AQ28)&gt;0),"$$","")),IF(AND(T28&lt;2,AQ28="#"),"#",""))</f>
        <v/>
      </c>
      <c r="AV28" s="48" t="str">
        <f>IF(LEN(AN28)&gt;0,IF(AG28="**","$$",IF(AG28="***","$$$",IF(AD28="***",IF(OR(AB28="***",LEN(AQ28)&gt;0),"$$$",""),""))),"")</f>
        <v/>
      </c>
      <c r="AW28" s="26" t="s">
        <v>6</v>
      </c>
      <c r="AX28" s="74">
        <v>5.8</v>
      </c>
      <c r="AY28" s="52">
        <v>1167</v>
      </c>
      <c r="AZ28" s="24" t="s">
        <v>51</v>
      </c>
      <c r="BA28" s="29">
        <v>91.606594731744806</v>
      </c>
      <c r="BB28" s="53">
        <v>86.607928065078099</v>
      </c>
      <c r="BC28" s="54" t="s">
        <v>745</v>
      </c>
      <c r="BD28" s="29">
        <v>1</v>
      </c>
      <c r="BE28" s="55"/>
      <c r="BF28" s="55"/>
      <c r="BG28" s="55"/>
      <c r="BH28" s="55"/>
      <c r="BI28" s="190" t="s">
        <v>1433</v>
      </c>
      <c r="BJ28" s="68" t="s">
        <v>180</v>
      </c>
      <c r="BK28" s="68" t="s">
        <v>1336</v>
      </c>
      <c r="BL28" s="68" t="s">
        <v>1338</v>
      </c>
      <c r="BM28" s="68" t="s">
        <v>473</v>
      </c>
      <c r="BN28" s="68"/>
      <c r="BO28" s="17"/>
      <c r="BP28" s="29">
        <v>131</v>
      </c>
      <c r="BQ28" s="29">
        <v>0</v>
      </c>
      <c r="BR28" s="56">
        <v>97.75</v>
      </c>
      <c r="BS28" s="57" t="s">
        <v>126</v>
      </c>
      <c r="BT28" s="26"/>
      <c r="BU28" s="26"/>
      <c r="BV28" s="26"/>
      <c r="BW28" s="26"/>
      <c r="BX28" s="17"/>
      <c r="BY28" s="17"/>
      <c r="BZ28" s="49" t="str">
        <f>IF(AND(S28&gt;=3,AND(OR(AND(I28&lt;=7,I28-K28&gt;=3),AND(K28&lt;=7,K28-M28&gt;=3)),N28&lt;=4)),6,IF(S28&gt;=3,"3T",IF(AND(OR(AND(I28&lt;=7,I28-K28&gt;=3),AND(K28&lt;=7,K28-M28&gt;=3)),N28&lt;=4),"3P","")))</f>
        <v/>
      </c>
    </row>
    <row r="29" spans="1:78" ht="46.5" x14ac:dyDescent="0.25">
      <c r="A29" s="26" t="s">
        <v>1427</v>
      </c>
      <c r="B29" s="110" t="s">
        <v>276</v>
      </c>
      <c r="C29" s="27" t="s">
        <v>56</v>
      </c>
      <c r="D29" s="28"/>
      <c r="E29" s="28"/>
      <c r="F29" s="29">
        <v>1000</v>
      </c>
      <c r="G29" s="30">
        <v>4</v>
      </c>
      <c r="H29" s="31" t="s">
        <v>6</v>
      </c>
      <c r="I29" s="32">
        <v>12</v>
      </c>
      <c r="J29" s="33">
        <v>4</v>
      </c>
      <c r="K29" s="32">
        <v>10</v>
      </c>
      <c r="L29" s="33">
        <v>4</v>
      </c>
      <c r="M29" s="32">
        <v>5</v>
      </c>
      <c r="N29" s="33">
        <v>2</v>
      </c>
      <c r="O29" s="29">
        <v>-0.80000000000000104</v>
      </c>
      <c r="P29" s="60">
        <v>-1.10833333333337</v>
      </c>
      <c r="Q29" s="35">
        <v>94.240878627290002</v>
      </c>
      <c r="R29" s="35">
        <v>-1.1295606863549801</v>
      </c>
      <c r="S29" s="37">
        <v>0</v>
      </c>
      <c r="T29" s="38">
        <v>1.25</v>
      </c>
      <c r="U29" s="29">
        <v>-0.74999999999999301</v>
      </c>
      <c r="V29" s="60">
        <v>0.30000000000001098</v>
      </c>
      <c r="W29" s="39"/>
      <c r="X29" s="62">
        <v>59</v>
      </c>
      <c r="Y29" s="29">
        <v>134</v>
      </c>
      <c r="Z29" s="119">
        <v>21</v>
      </c>
      <c r="AA29" s="26" t="s">
        <v>57</v>
      </c>
      <c r="AB29" s="41" t="s">
        <v>65</v>
      </c>
      <c r="AC29" s="42" t="str">
        <f>"" &amp; IF(AND(S29&lt;=-1.5,NOT(ISBLANK(AQ29))),"Z","")</f>
        <v/>
      </c>
      <c r="AD29" s="48" t="str">
        <f>IF(AND(ISNUMBER(BD29),VALUE(BD29)&gt;=3,VALUE(T29)&gt;=-0.5),IF(AND(VALUE(Q29)&gt;=94,VALUE(Q29)&lt;444), IF(VALUE(P29)&gt;=2,"***","**"),"*"),"")</f>
        <v/>
      </c>
      <c r="AE29" s="44"/>
      <c r="AF29" s="45" t="s">
        <v>102</v>
      </c>
      <c r="AG29" s="46" t="str">
        <f>IF(OR(F29&lt;1401,F29&gt;=1600),IF(AND(OR(AB29="*",AB29="***",AB29="E*",AB29="E***"),P29&gt;=2,T29&gt;-2.1),IF(AND(ISNUMBER(BD29),VALUE(BD29)&gt;2),"**","*"),""),"")</f>
        <v/>
      </c>
      <c r="AH29" s="30">
        <v>4</v>
      </c>
      <c r="AI29" s="62">
        <v>59</v>
      </c>
      <c r="AJ29" s="48" t="str">
        <f>IF(AND(S29&gt;=2,T29&gt;=0),IF(AND(ISNUMBER(BD29),VALUE(BD29)&gt;=3),IF(LEN(AQ29)&gt;0,"***","**"),"*"),"")</f>
        <v/>
      </c>
      <c r="AK29" s="42" t="str">
        <f>IF(AND(S29&gt;=3,AND(OR(AND(I29&lt;=7,I29-K29&gt;=3),AND(K29&lt;=7,K29-M29&gt;=3)),N29&lt;=4)),6,IF(S29&gt;=3,"3T",IF(AND(OR(AND(I29&lt;=7,I29-K29&gt;=3),AND(K29&lt;=7,K29-M29&gt;=3)),N29&lt;=4),"3P","")))</f>
        <v/>
      </c>
      <c r="AL29" s="63" t="str">
        <f>IF(OR(K29-M29&gt;=5,T29&gt;4.9,AND(K29-M29&gt;=1,T29&gt;5)),IF(P29&lt;-3,"***",IF(P29&lt;0,"**","*")),"")</f>
        <v>**</v>
      </c>
      <c r="AM29" s="62">
        <v>59</v>
      </c>
      <c r="AN29" s="49" t="str">
        <f>IF(AND(OR(M29=1,M29=2,M29=3,M29=4),Q29&gt;=97.5),"G",IF(OR(AND(N29&lt;=3,M29&lt;8,T29&gt;-1.6,Q29&gt;=95,Q29&lt;300),AND(OR(M29=1,M29=2,M29=3),Q29&lt;97.5)),"GR",""))</f>
        <v/>
      </c>
      <c r="AO29" s="29">
        <v>0</v>
      </c>
      <c r="AP29" s="28"/>
      <c r="AQ29" s="28"/>
      <c r="AR29" s="28"/>
      <c r="AS29" s="28"/>
      <c r="AT29" s="50" t="str">
        <f>IF(LEN(AN29)&gt;0,IF(AL29="**","$",IF(AL29="***",IF(LEN(AQ29)&gt;0,"$$$","$$"), "")), "")</f>
        <v/>
      </c>
      <c r="AU29" s="48" t="str">
        <f>CONCATENATE(IF(LEN(AN29)&gt;0,IF(AND(AD29="**",AB29="*"),IF(LEN(AQ29)&gt;0,"$$$","$$"),IF(AJ29="***","$$$",IF(AND(AJ29="**",AB29="*"),"$$",IF(AND(OR(AD29="**",AD29="***"),LEN(AQ29)&gt;0),"$$","")))),IF(AND(OR(AD29="**",AD29="***"),LEN(AQ29)&gt;0),"$$","")),IF(AND(T29&lt;2,AQ29="#"),"#",""))</f>
        <v/>
      </c>
      <c r="AV29" s="48" t="str">
        <f>IF(LEN(AN29)&gt;0,IF(AG29="**","$$",IF(AG29="***","$$$",IF(AD29="***",IF(OR(AB29="***",LEN(AQ29)&gt;0),"$$$",""),""))),"")</f>
        <v/>
      </c>
      <c r="AW29" s="26" t="s">
        <v>6</v>
      </c>
      <c r="AX29" s="64">
        <v>17</v>
      </c>
      <c r="AY29" s="65">
        <v>1153</v>
      </c>
      <c r="AZ29" s="24" t="s">
        <v>1135</v>
      </c>
      <c r="BA29" s="29">
        <v>88.240878627290002</v>
      </c>
      <c r="BB29" s="53">
        <v>85.563545293956693</v>
      </c>
      <c r="BC29" s="54" t="s">
        <v>1434</v>
      </c>
      <c r="BD29" s="29">
        <v>1</v>
      </c>
      <c r="BE29" s="55"/>
      <c r="BF29" s="101">
        <v>40.625</v>
      </c>
      <c r="BG29" s="55"/>
      <c r="BH29" s="102">
        <v>32</v>
      </c>
      <c r="BI29" s="190" t="s">
        <v>1435</v>
      </c>
      <c r="BJ29" s="69" t="s">
        <v>1436</v>
      </c>
      <c r="BK29" s="68" t="s">
        <v>1336</v>
      </c>
      <c r="BL29" s="68" t="s">
        <v>1437</v>
      </c>
      <c r="BM29" s="68" t="s">
        <v>774</v>
      </c>
      <c r="BN29" s="68"/>
      <c r="BO29" s="17"/>
      <c r="BP29" s="29">
        <v>134</v>
      </c>
      <c r="BQ29" s="29">
        <v>0</v>
      </c>
      <c r="BR29" s="56">
        <v>96.2</v>
      </c>
      <c r="BS29" s="57" t="s">
        <v>75</v>
      </c>
      <c r="BT29" s="26"/>
      <c r="BU29" s="26"/>
      <c r="BV29" s="26"/>
      <c r="BW29" s="26"/>
      <c r="BX29" s="17"/>
      <c r="BY29" s="17"/>
      <c r="BZ29" s="49" t="str">
        <f>IF(AND(S29&gt;=3,AND(OR(AND(I29&lt;=7,I29-K29&gt;=3),AND(K29&lt;=7,K29-M29&gt;=3)),N29&lt;=4)),6,IF(S29&gt;=3,"3T",IF(AND(OR(AND(I29&lt;=7,I29-K29&gt;=3),AND(K29&lt;=7,K29-M29&gt;=3)),N29&lt;=4),"3P","")))</f>
        <v/>
      </c>
    </row>
    <row r="30" spans="1:78" ht="18.75" customHeight="1" x14ac:dyDescent="0.25">
      <c r="A30" s="17"/>
      <c r="B30" s="164" t="s">
        <v>609</v>
      </c>
      <c r="C30" s="164"/>
      <c r="D30" s="17"/>
      <c r="E30" s="17"/>
      <c r="F30" s="17"/>
      <c r="G30" s="17"/>
      <c r="H30" s="17"/>
      <c r="I30" s="89" t="s">
        <v>150</v>
      </c>
      <c r="J30" s="17"/>
      <c r="K30" s="17"/>
      <c r="L30" s="17"/>
      <c r="M30" s="17"/>
      <c r="N30" s="17"/>
      <c r="O30" s="17"/>
      <c r="P30" s="17"/>
      <c r="Q30" s="165" t="s">
        <v>476</v>
      </c>
      <c r="R30" s="165"/>
      <c r="S30" s="17"/>
      <c r="T30" s="121" t="s">
        <v>563</v>
      </c>
      <c r="U30" s="17"/>
      <c r="V30" s="17"/>
      <c r="W30" s="17"/>
      <c r="X30" s="91">
        <v>59</v>
      </c>
      <c r="Y30" s="92" t="s">
        <v>1438</v>
      </c>
      <c r="Z30" s="119">
        <v>28</v>
      </c>
      <c r="AA30" s="104">
        <v>2</v>
      </c>
      <c r="AB30" s="17"/>
      <c r="AC30" s="17"/>
      <c r="AD30" s="17"/>
      <c r="AE30" s="17"/>
      <c r="AF30" s="17"/>
      <c r="AG30" s="17"/>
      <c r="AH30" s="17"/>
      <c r="AI30" s="91">
        <v>59</v>
      </c>
      <c r="AJ30" s="17"/>
      <c r="AK30" s="17"/>
      <c r="AL30" s="17"/>
      <c r="AM30" s="91">
        <v>59</v>
      </c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66">
        <v>9.6</v>
      </c>
      <c r="AY30" s="95">
        <v>1135</v>
      </c>
      <c r="AZ30" s="17"/>
      <c r="BA30" s="17"/>
      <c r="BB30" s="17"/>
      <c r="BC30" s="17"/>
      <c r="BD30" s="17"/>
      <c r="BE30" s="17"/>
      <c r="BF30" s="17"/>
      <c r="BG30" s="17"/>
      <c r="BH30" s="17"/>
      <c r="BI30" s="187"/>
      <c r="BJ30" s="17"/>
      <c r="BK30" s="17"/>
      <c r="BL30" s="17"/>
      <c r="BM30" s="17"/>
      <c r="BN30" s="17"/>
      <c r="BO30" s="17"/>
      <c r="BP30" s="92" t="s">
        <v>1438</v>
      </c>
      <c r="BQ30" s="17"/>
      <c r="BR30" s="17"/>
      <c r="BS30" s="17"/>
      <c r="BT30" s="17"/>
      <c r="BU30" s="17"/>
      <c r="BV30" s="17"/>
      <c r="BW30" s="17"/>
      <c r="BX30" s="29">
        <v>0</v>
      </c>
      <c r="BY30" s="26" t="s">
        <v>149</v>
      </c>
      <c r="BZ30" s="17"/>
    </row>
    <row r="31" spans="1:78" x14ac:dyDescent="0.25">
      <c r="A31" s="17"/>
      <c r="B31" s="164"/>
      <c r="C31" s="164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68" t="s">
        <v>1439</v>
      </c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67"/>
      <c r="AY31" s="105" t="s">
        <v>512</v>
      </c>
      <c r="AZ31" s="17"/>
      <c r="BA31" s="17"/>
      <c r="BB31" s="17"/>
      <c r="BC31" s="17"/>
      <c r="BD31" s="17"/>
      <c r="BE31" s="17"/>
      <c r="BF31" s="17"/>
      <c r="BG31" s="17"/>
      <c r="BH31" s="17"/>
      <c r="BI31" s="18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</row>
    <row r="32" spans="1:78" ht="30" customHeight="1" x14ac:dyDescent="0.25">
      <c r="A32" s="172" t="s">
        <v>1440</v>
      </c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3"/>
      <c r="AF32" s="153"/>
      <c r="AG32" s="153"/>
      <c r="AH32" s="153"/>
      <c r="AI32" s="153"/>
      <c r="AJ32" s="153"/>
      <c r="AK32" s="153"/>
      <c r="AL32" s="153"/>
      <c r="AM32" s="153"/>
      <c r="AN32" s="153"/>
      <c r="AO32" s="153"/>
      <c r="AP32" s="153"/>
      <c r="AQ32" s="153"/>
      <c r="AR32" s="153"/>
      <c r="AS32" s="153"/>
      <c r="AT32" s="153"/>
      <c r="AU32" s="153"/>
      <c r="AV32" s="153"/>
      <c r="AW32" s="153"/>
      <c r="AX32" s="153"/>
      <c r="AY32" s="153"/>
      <c r="AZ32" s="153"/>
      <c r="BA32" s="153"/>
      <c r="BB32" s="153"/>
      <c r="BC32" s="153"/>
      <c r="BD32" s="153"/>
      <c r="BE32" s="153"/>
      <c r="BF32" s="153"/>
      <c r="BG32" s="153"/>
      <c r="BH32" s="153"/>
      <c r="BI32" s="153"/>
      <c r="BJ32" s="153"/>
      <c r="BK32" s="153"/>
      <c r="BL32" s="153"/>
      <c r="BM32" s="153"/>
      <c r="BN32" s="153"/>
      <c r="BO32" s="153"/>
      <c r="BP32" s="153"/>
      <c r="BQ32" s="153"/>
      <c r="BR32" s="153"/>
      <c r="BS32" s="153"/>
      <c r="BT32" s="153"/>
      <c r="BU32" s="153"/>
      <c r="BV32" s="153"/>
      <c r="BW32" s="153"/>
      <c r="BX32" s="153"/>
      <c r="BY32" s="17"/>
      <c r="BZ32" s="17"/>
    </row>
    <row r="33" spans="1:78" x14ac:dyDescent="0.25">
      <c r="A33" s="18" t="s">
        <v>1</v>
      </c>
      <c r="B33" s="18" t="s">
        <v>2</v>
      </c>
      <c r="C33" s="18" t="s">
        <v>3</v>
      </c>
      <c r="D33" s="19"/>
      <c r="E33" s="19"/>
      <c r="F33" s="18" t="s">
        <v>4</v>
      </c>
      <c r="G33" s="20" t="s">
        <v>5</v>
      </c>
      <c r="H33" s="21" t="s">
        <v>6</v>
      </c>
      <c r="I33" s="154" t="s">
        <v>7</v>
      </c>
      <c r="J33" s="155"/>
      <c r="K33" s="155"/>
      <c r="L33" s="155"/>
      <c r="M33" s="155"/>
      <c r="N33" s="155"/>
      <c r="O33" s="21" t="s">
        <v>8</v>
      </c>
      <c r="P33" s="21" t="s">
        <v>9</v>
      </c>
      <c r="Q33" s="22" t="s">
        <v>10</v>
      </c>
      <c r="R33" s="22" t="s">
        <v>11</v>
      </c>
      <c r="S33" s="21" t="s">
        <v>12</v>
      </c>
      <c r="T33" s="21" t="s">
        <v>13</v>
      </c>
      <c r="U33" s="21" t="s">
        <v>14</v>
      </c>
      <c r="V33" s="21" t="s">
        <v>15</v>
      </c>
      <c r="W33" s="23" t="s">
        <v>16</v>
      </c>
      <c r="X33" s="21" t="s">
        <v>17</v>
      </c>
      <c r="Y33" s="21" t="s">
        <v>18</v>
      </c>
      <c r="Z33" s="21" t="s">
        <v>19</v>
      </c>
      <c r="AA33" s="21" t="s">
        <v>20</v>
      </c>
      <c r="AB33" s="21" t="s">
        <v>21</v>
      </c>
      <c r="AC33" s="21" t="s">
        <v>22</v>
      </c>
      <c r="AD33" s="21" t="s">
        <v>23</v>
      </c>
      <c r="AE33" s="21" t="s">
        <v>24</v>
      </c>
      <c r="AF33" s="21" t="s">
        <v>25</v>
      </c>
      <c r="AG33" s="21" t="s">
        <v>26</v>
      </c>
      <c r="AH33" s="21" t="s">
        <v>5</v>
      </c>
      <c r="AI33" s="21" t="s">
        <v>17</v>
      </c>
      <c r="AJ33" s="21" t="s">
        <v>27</v>
      </c>
      <c r="AK33" s="21" t="s">
        <v>28</v>
      </c>
      <c r="AL33" s="21" t="s">
        <v>29</v>
      </c>
      <c r="AM33" s="21" t="s">
        <v>17</v>
      </c>
      <c r="AN33" s="21" t="s">
        <v>30</v>
      </c>
      <c r="AO33" s="21" t="s">
        <v>31</v>
      </c>
      <c r="AP33" s="21" t="s">
        <v>32</v>
      </c>
      <c r="AQ33" s="21" t="s">
        <v>33</v>
      </c>
      <c r="AR33" s="21" t="s">
        <v>34</v>
      </c>
      <c r="AS33" s="21" t="s">
        <v>35</v>
      </c>
      <c r="AT33" s="21" t="s">
        <v>36</v>
      </c>
      <c r="AU33" s="21" t="s">
        <v>37</v>
      </c>
      <c r="AV33" s="21" t="s">
        <v>38</v>
      </c>
      <c r="AW33" s="21" t="s">
        <v>6</v>
      </c>
      <c r="AX33" s="21" t="s">
        <v>39</v>
      </c>
      <c r="AY33" s="21" t="s">
        <v>40</v>
      </c>
      <c r="AZ33" s="24" t="s">
        <v>41</v>
      </c>
      <c r="BA33" s="21" t="s">
        <v>42</v>
      </c>
      <c r="BB33" s="21" t="s">
        <v>43</v>
      </c>
      <c r="BC33" s="21" t="s">
        <v>44</v>
      </c>
      <c r="BD33" s="21" t="s">
        <v>45</v>
      </c>
      <c r="BE33" s="21" t="s">
        <v>46</v>
      </c>
      <c r="BF33" s="21" t="s">
        <v>47</v>
      </c>
      <c r="BG33" s="21" t="s">
        <v>48</v>
      </c>
      <c r="BH33" s="21" t="s">
        <v>49</v>
      </c>
      <c r="BI33" s="186"/>
      <c r="BJ33" s="25"/>
      <c r="BK33" s="25"/>
      <c r="BL33" s="25"/>
      <c r="BM33" s="25"/>
      <c r="BN33" s="25"/>
      <c r="BO33" s="25"/>
      <c r="BP33" s="21" t="s">
        <v>18</v>
      </c>
      <c r="BQ33" s="21" t="s">
        <v>31</v>
      </c>
      <c r="BR33" s="21" t="s">
        <v>50</v>
      </c>
      <c r="BS33" s="21" t="s">
        <v>51</v>
      </c>
      <c r="BT33" s="25"/>
      <c r="BU33" s="25"/>
      <c r="BV33" s="21" t="s">
        <v>24</v>
      </c>
      <c r="BW33" s="21" t="s">
        <v>16</v>
      </c>
      <c r="BX33" s="21" t="s">
        <v>52</v>
      </c>
      <c r="BY33" s="21" t="s">
        <v>53</v>
      </c>
      <c r="BZ33" s="21" t="s">
        <v>28</v>
      </c>
    </row>
    <row r="34" spans="1:78" ht="46.5" x14ac:dyDescent="0.25">
      <c r="A34" s="26" t="s">
        <v>1441</v>
      </c>
      <c r="B34" s="26" t="s">
        <v>210</v>
      </c>
      <c r="C34" s="27" t="s">
        <v>136</v>
      </c>
      <c r="D34" s="28"/>
      <c r="E34" s="28"/>
      <c r="F34" s="58">
        <v>1200</v>
      </c>
      <c r="G34" s="30">
        <v>12</v>
      </c>
      <c r="H34" s="31" t="s">
        <v>6</v>
      </c>
      <c r="I34" s="59">
        <v>12</v>
      </c>
      <c r="J34" s="33">
        <v>9</v>
      </c>
      <c r="K34" s="59">
        <v>12</v>
      </c>
      <c r="L34" s="33">
        <v>9</v>
      </c>
      <c r="M34" s="59">
        <v>12</v>
      </c>
      <c r="N34" s="33">
        <v>16</v>
      </c>
      <c r="O34" s="29">
        <v>0.49999999999998901</v>
      </c>
      <c r="P34" s="37">
        <v>0.93333333333330704</v>
      </c>
      <c r="Q34" s="35">
        <v>75.954262423130402</v>
      </c>
      <c r="R34" s="36">
        <v>1.1271312115651699</v>
      </c>
      <c r="S34" s="37">
        <v>0</v>
      </c>
      <c r="T34" s="61">
        <v>-7.75</v>
      </c>
      <c r="U34" s="29">
        <v>-0.80000000000000104</v>
      </c>
      <c r="V34" s="60">
        <v>-6.95</v>
      </c>
      <c r="W34" s="39" t="s">
        <v>79</v>
      </c>
      <c r="X34" s="62">
        <v>67</v>
      </c>
      <c r="Y34" s="29">
        <v>125</v>
      </c>
      <c r="Z34" s="17"/>
      <c r="AA34" s="26" t="s">
        <v>57</v>
      </c>
      <c r="AB34" s="41" t="s">
        <v>58</v>
      </c>
      <c r="AC34" s="42" t="str">
        <f>"" &amp; IF(AND(S34&lt;=-1.5,NOT(ISBLANK(AQ34))),"Z","")</f>
        <v/>
      </c>
      <c r="AD34" s="48" t="str">
        <f>IF(AND(ISNUMBER(BD34),VALUE(BD34)&gt;=3,VALUE(T34)&gt;=-0.5),IF(AND(VALUE(Q34)&gt;=94,VALUE(Q34)&lt;444), IF(VALUE(P34)&gt;=2,"***","**"),"*"),"")</f>
        <v/>
      </c>
      <c r="AE34" s="44"/>
      <c r="AF34" s="45"/>
      <c r="AG34" s="63" t="str">
        <f>IF(OR(F34&lt;1401,F34&gt;=1600),IF(AND(OR(AB34="*",AB34="***",AB34="E*",AB34="E***"),P34&gt;=2,T34&gt;-2.1),IF(AND(ISNUMBER(BD34),VALUE(BD34)&gt;2),"**","*"),""),"")</f>
        <v/>
      </c>
      <c r="AH34" s="30">
        <v>12</v>
      </c>
      <c r="AI34" s="62">
        <v>67</v>
      </c>
      <c r="AJ34" s="48" t="str">
        <f>IF(AND(S34&gt;=2,T34&gt;=0),IF(AND(ISNUMBER(BD34),VALUE(BD34)&gt;=3),IF(LEN(AQ34)&gt;0,"***","**"),"*"),"")</f>
        <v/>
      </c>
      <c r="AK34" s="42" t="str">
        <f>IF(AND(S34&gt;=3,AND(OR(AND(I34&lt;=7,I34-K34&gt;=3),AND(K34&lt;=7,K34-M34&gt;=3)),N34&lt;=4)),6,IF(S34&gt;=3,"3T",IF(AND(OR(AND(I34&lt;=7,I34-K34&gt;=3),AND(K34&lt;=7,K34-M34&gt;=3)),N34&lt;=4),"3P","")))</f>
        <v/>
      </c>
      <c r="AL34" s="63" t="str">
        <f>IF(OR(K34-M34&gt;=5,T34&gt;4.9,AND(K34-M34&gt;=1,T34&gt;5)),IF(P34&lt;-3,"***",IF(P34&lt;0,"**","*")),"")</f>
        <v/>
      </c>
      <c r="AM34" s="62">
        <v>67</v>
      </c>
      <c r="AN34" s="49" t="str">
        <f>IF(AND(OR(M34=1,M34=2,M34=3,M34=4),Q34&gt;=97.5),"G",IF(OR(AND(N34&lt;=3,M34&lt;8,T34&gt;-1.6,Q34&gt;=95,Q34&lt;300),AND(OR(M34=1,M34=2,M34=3),Q34&lt;97.5)),"GR",""))</f>
        <v/>
      </c>
      <c r="AO34" s="29">
        <v>-1</v>
      </c>
      <c r="AP34" s="28"/>
      <c r="AQ34" s="28"/>
      <c r="AR34" s="28"/>
      <c r="AS34" s="28"/>
      <c r="AT34" s="50" t="str">
        <f>IF(LEN(AN34)&gt;0,IF(AL34="**","$",IF(AL34="***",IF(LEN(AQ34)&gt;0,"$$$","$$"), "")), "")</f>
        <v/>
      </c>
      <c r="AU34" s="48" t="str">
        <f>CONCATENATE(IF(LEN(AN34)&gt;0,IF(AND(AD34="**",AB34="*"),IF(LEN(AQ34)&gt;0,"$$$","$$"),IF(AJ34="***","$$$",IF(AND(AJ34="**",AB34="*"),"$$",IF(AND(OR(AD34="**",AD34="***"),LEN(AQ34)&gt;0),"$$","")))),IF(AND(OR(AD34="**",AD34="***"),LEN(AQ34)&gt;0),"$$","")),IF(AND(T34&lt;2,AQ34="#"),"#",""))</f>
        <v/>
      </c>
      <c r="AV34" s="48" t="str">
        <f>IF(LEN(AN34)&gt;0,IF(AG34="**","$$",IF(AG34="***","$$$",IF(AD34="***",IF(OR(AB34="***",LEN(AQ34)&gt;0),"$$$",""),""))),"")</f>
        <v/>
      </c>
      <c r="AW34" s="26" t="s">
        <v>6</v>
      </c>
      <c r="AX34" s="51">
        <v>65</v>
      </c>
      <c r="AY34" s="65">
        <v>1205</v>
      </c>
      <c r="AZ34" s="24" t="s">
        <v>51</v>
      </c>
      <c r="BA34" s="29">
        <v>63.254262423130299</v>
      </c>
      <c r="BB34" s="66">
        <v>63.308262423130301</v>
      </c>
      <c r="BC34" s="54" t="s">
        <v>128</v>
      </c>
      <c r="BD34" s="29">
        <v>4</v>
      </c>
      <c r="BE34" s="55"/>
      <c r="BF34" s="55"/>
      <c r="BG34" s="55"/>
      <c r="BH34" s="55"/>
      <c r="BI34" s="190" t="s">
        <v>1442</v>
      </c>
      <c r="BJ34" s="68" t="s">
        <v>933</v>
      </c>
      <c r="BK34" s="68" t="s">
        <v>1443</v>
      </c>
      <c r="BL34" s="68" t="s">
        <v>590</v>
      </c>
      <c r="BM34" s="68" t="s">
        <v>440</v>
      </c>
      <c r="BN34" s="68" t="s">
        <v>785</v>
      </c>
      <c r="BO34" s="17"/>
      <c r="BP34" s="29">
        <v>125</v>
      </c>
      <c r="BQ34" s="29">
        <v>-1</v>
      </c>
      <c r="BR34" s="56">
        <v>92.3</v>
      </c>
      <c r="BS34" s="76" t="s">
        <v>88</v>
      </c>
      <c r="BT34" s="26"/>
      <c r="BU34" s="26"/>
      <c r="BV34" s="26"/>
      <c r="BW34" s="26" t="s">
        <v>79</v>
      </c>
      <c r="BX34" s="17"/>
      <c r="BY34" s="17"/>
      <c r="BZ34" s="49" t="str">
        <f>IF(AND(S34&gt;=3,AND(OR(AND(I34&lt;=7,I34-K34&gt;=3),AND(K34&lt;=7,K34-M34&gt;=3)),N34&lt;=4)),6,IF(S34&gt;=3,"3T",IF(AND(OR(AND(I34&lt;=7,I34-K34&gt;=3),AND(K34&lt;=7,K34-M34&gt;=3)),N34&lt;=4),"3P","")))</f>
        <v/>
      </c>
    </row>
    <row r="35" spans="1:78" ht="45.95" customHeight="1" x14ac:dyDescent="0.25">
      <c r="A35" s="162"/>
      <c r="B35" s="155"/>
      <c r="C35" s="155"/>
      <c r="D35" s="155"/>
      <c r="E35" s="155"/>
      <c r="F35" s="155"/>
      <c r="G35" s="155"/>
      <c r="H35" s="155"/>
      <c r="I35" s="155"/>
      <c r="J35" s="155"/>
      <c r="K35" s="155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5"/>
      <c r="Y35" s="155"/>
      <c r="Z35" s="155"/>
      <c r="AA35" s="155"/>
      <c r="AB35" s="155"/>
      <c r="AC35" s="155"/>
      <c r="AD35" s="155"/>
      <c r="AE35" s="155"/>
      <c r="AF35" s="155"/>
      <c r="AG35" s="155"/>
      <c r="AH35" s="155"/>
      <c r="AI35" s="155"/>
      <c r="AJ35" s="155"/>
      <c r="AK35" s="155"/>
      <c r="AL35" s="155"/>
      <c r="AM35" s="155"/>
      <c r="AN35" s="155"/>
      <c r="AO35" s="155"/>
      <c r="AP35" s="155"/>
      <c r="AQ35" s="155"/>
      <c r="AR35" s="155"/>
      <c r="AS35" s="155"/>
      <c r="AT35" s="155"/>
      <c r="AU35" s="155"/>
      <c r="AV35" s="155"/>
      <c r="AW35" s="155"/>
      <c r="AX35" s="155"/>
      <c r="AY35" s="155"/>
      <c r="AZ35" s="155"/>
      <c r="BA35" s="155"/>
      <c r="BB35" s="155"/>
      <c r="BC35" s="155"/>
      <c r="BD35" s="155"/>
      <c r="BE35" s="155"/>
      <c r="BF35" s="155"/>
      <c r="BG35" s="155"/>
      <c r="BH35" s="155"/>
      <c r="BI35" s="155"/>
      <c r="BJ35" s="155"/>
      <c r="BK35" s="155"/>
      <c r="BL35" s="155"/>
      <c r="BM35" s="155"/>
      <c r="BN35" s="155"/>
      <c r="BO35" s="155"/>
      <c r="BP35" s="155"/>
      <c r="BQ35" s="155"/>
      <c r="BR35" s="155"/>
      <c r="BS35" s="155"/>
      <c r="BT35" s="155"/>
      <c r="BU35" s="155"/>
      <c r="BV35" s="155"/>
      <c r="BW35" s="155"/>
      <c r="BX35" s="155"/>
      <c r="BY35" s="17"/>
      <c r="BZ35" s="49"/>
    </row>
    <row r="36" spans="1:78" ht="46.5" x14ac:dyDescent="0.25">
      <c r="A36" s="26" t="s">
        <v>1441</v>
      </c>
      <c r="B36" s="26" t="s">
        <v>127</v>
      </c>
      <c r="C36" s="27" t="s">
        <v>212</v>
      </c>
      <c r="D36" s="28"/>
      <c r="E36" s="28"/>
      <c r="F36" s="29">
        <v>1000</v>
      </c>
      <c r="G36" s="30">
        <v>1</v>
      </c>
      <c r="H36" s="31" t="s">
        <v>78</v>
      </c>
      <c r="I36" s="32">
        <v>11</v>
      </c>
      <c r="J36" s="33">
        <v>4</v>
      </c>
      <c r="K36" s="32">
        <v>13</v>
      </c>
      <c r="L36" s="33">
        <v>6</v>
      </c>
      <c r="M36" s="32">
        <v>14</v>
      </c>
      <c r="N36" s="33">
        <v>12</v>
      </c>
      <c r="O36" s="29">
        <v>-0.999999999999996</v>
      </c>
      <c r="P36" s="37">
        <v>-1.6285714285713999</v>
      </c>
      <c r="Q36" s="35">
        <v>88.008525685084095</v>
      </c>
      <c r="R36" s="36">
        <v>4.0542628425420402</v>
      </c>
      <c r="S36" s="37">
        <v>-2</v>
      </c>
      <c r="T36" s="34">
        <v>-6.75</v>
      </c>
      <c r="U36" s="29">
        <v>6.05</v>
      </c>
      <c r="V36" s="60">
        <v>0.60000000000000497</v>
      </c>
      <c r="W36" s="39"/>
      <c r="X36" s="62">
        <v>66</v>
      </c>
      <c r="Y36" s="29">
        <v>121</v>
      </c>
      <c r="Z36" s="87">
        <v>183</v>
      </c>
      <c r="AA36" s="26" t="s">
        <v>57</v>
      </c>
      <c r="AB36" s="41" t="s">
        <v>58</v>
      </c>
      <c r="AC36" s="42" t="str">
        <f>"" &amp; IF(AND(S36&lt;=-1.5,NOT(ISBLANK(AQ36))),"Z","")</f>
        <v/>
      </c>
      <c r="AD36" s="48" t="str">
        <f>IF(AND(ISNUMBER(BD36),VALUE(BD36)&gt;=3,VALUE(T36)&gt;=-0.5),IF(AND(VALUE(Q36)&gt;=94,VALUE(Q36)&lt;444), IF(VALUE(P36)&gt;=2,"***","**"),"*"),"")</f>
        <v/>
      </c>
      <c r="AE36" s="44"/>
      <c r="AF36" s="45"/>
      <c r="AG36" s="63" t="str">
        <f>IF(OR(F36&lt;1401,F36&gt;=1600),IF(AND(OR(AB36="*",AB36="***",AB36="E*",AB36="E***"),P36&gt;=2,T36&gt;-2.1),IF(AND(ISNUMBER(BD36),VALUE(BD36)&gt;2),"**","*"),""),"")</f>
        <v/>
      </c>
      <c r="AH36" s="30">
        <v>1</v>
      </c>
      <c r="AI36" s="62">
        <v>66</v>
      </c>
      <c r="AJ36" s="48" t="str">
        <f>IF(AND(S36&gt;=2,T36&gt;=0),IF(AND(ISNUMBER(BD36),VALUE(BD36)&gt;=3),IF(LEN(AQ36)&gt;0,"***","**"),"*"),"")</f>
        <v/>
      </c>
      <c r="AK36" s="42" t="str">
        <f>IF(AND(S36&gt;=3,AND(OR(AND(I36&lt;=7,I36-K36&gt;=3),AND(K36&lt;=7,K36-M36&gt;=3)),N36&lt;=4)),6,IF(S36&gt;=3,"3T",IF(AND(OR(AND(I36&lt;=7,I36-K36&gt;=3),AND(K36&lt;=7,K36-M36&gt;=3)),N36&lt;=4),"3P","")))</f>
        <v/>
      </c>
      <c r="AL36" s="63" t="str">
        <f>IF(OR(K36-M36&gt;=5,T36&gt;4.9,AND(K36-M36&gt;=1,T36&gt;5)),IF(P36&lt;-3,"***",IF(P36&lt;0,"**","*")),"")</f>
        <v/>
      </c>
      <c r="AM36" s="62">
        <v>66</v>
      </c>
      <c r="AN36" s="49" t="str">
        <f>IF(AND(OR(M36=1,M36=2,M36=3,M36=4),Q36&gt;=97.5),"G",IF(OR(AND(N36&lt;=3,M36&lt;8,T36&gt;-1.6,Q36&gt;=95,Q36&lt;300),AND(OR(M36=1,M36=2,M36=3),Q36&lt;97.5)),"GR",""))</f>
        <v/>
      </c>
      <c r="AO36" s="29">
        <v>1</v>
      </c>
      <c r="AP36" s="28"/>
      <c r="AQ36" s="28"/>
      <c r="AR36" s="28"/>
      <c r="AS36" s="28"/>
      <c r="AT36" s="50" t="str">
        <f>IF(LEN(AN36)&gt;0,IF(AL36="**","$",IF(AL36="***",IF(LEN(AQ36)&gt;0,"$$$","$$"), "")), "")</f>
        <v/>
      </c>
      <c r="AU36" s="48" t="str">
        <f>CONCATENATE(IF(LEN(AN36)&gt;0,IF(AND(AD36="**",AB36="*"),IF(LEN(AQ36)&gt;0,"$$$","$$"),IF(AJ36="***","$$$",IF(AND(AJ36="**",AB36="*"),"$$",IF(AND(OR(AD36="**",AD36="***"),LEN(AQ36)&gt;0),"$$","")))),IF(AND(OR(AD36="**",AD36="***"),LEN(AQ36)&gt;0),"$$","")),IF(AND(T36&lt;2,AQ36="#"),"#",""))</f>
        <v/>
      </c>
      <c r="AV36" s="48" t="str">
        <f>IF(LEN(AN36)&gt;0,IF(AG36="**","$$",IF(AG36="***","$$$",IF(AD36="***",IF(OR(AB36="***",LEN(AQ36)&gt;0),"$$$",""),""))),"")</f>
        <v/>
      </c>
      <c r="AW36" s="26" t="s">
        <v>78</v>
      </c>
      <c r="AX36" s="51">
        <v>65</v>
      </c>
      <c r="AY36" s="65">
        <v>1187</v>
      </c>
      <c r="AZ36" s="24" t="s">
        <v>51</v>
      </c>
      <c r="BA36" s="29">
        <v>78</v>
      </c>
      <c r="BB36" s="53">
        <v>73.357333333333301</v>
      </c>
      <c r="BC36" s="54" t="s">
        <v>128</v>
      </c>
      <c r="BD36" s="29">
        <v>1</v>
      </c>
      <c r="BE36" s="55"/>
      <c r="BF36" s="55"/>
      <c r="BG36" s="55"/>
      <c r="BH36" s="55"/>
      <c r="BI36" s="188" t="s">
        <v>1405</v>
      </c>
      <c r="BJ36" s="69" t="s">
        <v>882</v>
      </c>
      <c r="BK36" s="69" t="s">
        <v>726</v>
      </c>
      <c r="BL36" s="68" t="s">
        <v>727</v>
      </c>
      <c r="BM36" s="68" t="s">
        <v>728</v>
      </c>
      <c r="BN36" s="68" t="s">
        <v>729</v>
      </c>
      <c r="BO36" s="17"/>
      <c r="BP36" s="29">
        <v>121</v>
      </c>
      <c r="BQ36" s="29">
        <v>1</v>
      </c>
      <c r="BR36" s="56">
        <v>95.75</v>
      </c>
      <c r="BS36" s="57" t="s">
        <v>223</v>
      </c>
      <c r="BT36" s="26"/>
      <c r="BU36" s="26"/>
      <c r="BV36" s="26"/>
      <c r="BW36" s="26"/>
      <c r="BX36" s="17"/>
      <c r="BY36" s="17"/>
      <c r="BZ36" s="49" t="str">
        <f>IF(AND(S36&gt;=3,AND(OR(AND(I36&lt;=7,I36-K36&gt;=3),AND(K36&lt;=7,K36-M36&gt;=3)),N36&lt;=4)),6,IF(S36&gt;=3,"3T",IF(AND(OR(AND(I36&lt;=7,I36-K36&gt;=3),AND(K36&lt;=7,K36-M36&gt;=3)),N36&lt;=4),"3P","")))</f>
        <v/>
      </c>
    </row>
    <row r="37" spans="1:78" ht="46.5" x14ac:dyDescent="0.25">
      <c r="A37" s="26" t="s">
        <v>1441</v>
      </c>
      <c r="B37" s="26" t="s">
        <v>236</v>
      </c>
      <c r="C37" s="27" t="s">
        <v>378</v>
      </c>
      <c r="D37" s="28"/>
      <c r="E37" s="28"/>
      <c r="F37" s="29">
        <v>1000</v>
      </c>
      <c r="G37" s="30">
        <v>14</v>
      </c>
      <c r="H37" s="31" t="s">
        <v>78</v>
      </c>
      <c r="I37" s="59">
        <v>14</v>
      </c>
      <c r="J37" s="33">
        <v>4</v>
      </c>
      <c r="K37" s="59">
        <v>10</v>
      </c>
      <c r="L37" s="33">
        <v>4</v>
      </c>
      <c r="M37" s="59">
        <v>9</v>
      </c>
      <c r="N37" s="33">
        <v>4</v>
      </c>
      <c r="O37" s="29">
        <v>-9.9999999999997896E-2</v>
      </c>
      <c r="P37" s="29">
        <v>-0.67142857142854395</v>
      </c>
      <c r="Q37" s="35">
        <v>94.651857246689602</v>
      </c>
      <c r="R37" s="36">
        <v>7.5928623344765397E-2</v>
      </c>
      <c r="S37" s="37">
        <v>0</v>
      </c>
      <c r="T37" s="38">
        <v>0.25</v>
      </c>
      <c r="U37" s="29">
        <v>2.2000000000000099</v>
      </c>
      <c r="V37" s="29">
        <v>2.4500000000000099</v>
      </c>
      <c r="W37" s="39"/>
      <c r="X37" s="62">
        <v>64</v>
      </c>
      <c r="Y37" s="29">
        <v>120</v>
      </c>
      <c r="Z37" s="29">
        <v>21</v>
      </c>
      <c r="AA37" s="26" t="s">
        <v>57</v>
      </c>
      <c r="AB37" s="41" t="s">
        <v>65</v>
      </c>
      <c r="AC37" s="42" t="str">
        <f>"" &amp; IF(AND(S37&lt;=-1.5,NOT(ISBLANK(AQ37))),"Z","")</f>
        <v/>
      </c>
      <c r="AD37" s="48" t="str">
        <f>IF(AND(ISNUMBER(BD37),VALUE(BD37)&gt;=3,VALUE(T37)&gt;=-0.5),IF(AND(VALUE(Q37)&gt;=94,VALUE(Q37)&lt;444), IF(VALUE(P37)&gt;=2,"***","**"),"*"),"")</f>
        <v/>
      </c>
      <c r="AE37" s="44"/>
      <c r="AF37" s="45"/>
      <c r="AG37" s="46" t="str">
        <f>IF(OR(F37&lt;1401,F37&gt;=1600),IF(AND(OR(AB37="*",AB37="***",AB37="E*",AB37="E***"),P37&gt;=2,T37&gt;-2.1),IF(AND(ISNUMBER(BD37),VALUE(BD37)&gt;2),"**","*"),""),"")</f>
        <v/>
      </c>
      <c r="AH37" s="30">
        <v>14</v>
      </c>
      <c r="AI37" s="62">
        <v>64</v>
      </c>
      <c r="AJ37" s="48" t="str">
        <f>IF(AND(S37&gt;=2,T37&gt;=0),IF(AND(ISNUMBER(BD37),VALUE(BD37)&gt;=3),IF(LEN(AQ37)&gt;0,"***","**"),"*"),"")</f>
        <v/>
      </c>
      <c r="AK37" s="42" t="str">
        <f>IF(AND(S37&gt;=3,AND(OR(AND(I37&lt;=7,I37-K37&gt;=3),AND(K37&lt;=7,K37-M37&gt;=3)),N37&lt;=4)),6,IF(S37&gt;=3,"3T",IF(AND(OR(AND(I37&lt;=7,I37-K37&gt;=3),AND(K37&lt;=7,K37-M37&gt;=3)),N37&lt;=4),"3P","")))</f>
        <v/>
      </c>
      <c r="AL37" s="63" t="str">
        <f>IF(OR(K37-M37&gt;=5,T37&gt;4.9,AND(K37-M37&gt;=1,T37&gt;5)),IF(P37&lt;-3,"***",IF(P37&lt;0,"**","*")),"")</f>
        <v/>
      </c>
      <c r="AM37" s="62">
        <v>64</v>
      </c>
      <c r="AN37" s="49" t="str">
        <f>IF(AND(OR(M37=1,M37=2,M37=3,M37=4),Q37&gt;=97.5),"G",IF(OR(AND(N37&lt;=3,M37&lt;8,T37&gt;-1.6,Q37&gt;=95,Q37&lt;300),AND(OR(M37=1,M37=2,M37=3),Q37&lt;97.5)),"GR",""))</f>
        <v/>
      </c>
      <c r="AO37" s="29">
        <v>1</v>
      </c>
      <c r="AP37" s="28"/>
      <c r="AQ37" s="28" t="s">
        <v>33</v>
      </c>
      <c r="AR37" s="28"/>
      <c r="AS37" s="28"/>
      <c r="AT37" s="50" t="str">
        <f>IF(LEN(AN37)&gt;0,IF(AL37="**","$",IF(AL37="***",IF(LEN(AQ37)&gt;0,"$$$","$$"), "")), "")</f>
        <v/>
      </c>
      <c r="AU37" s="48" t="str">
        <f>CONCATENATE(IF(LEN(AN37)&gt;0,IF(AND(AD37="**",AB37="*"),IF(LEN(AQ37)&gt;0,"$$$","$$"),IF(AJ37="***","$$$",IF(AND(AJ37="**",AB37="*"),"$$",IF(AND(OR(AD37="**",AD37="***"),LEN(AQ37)&gt;0),"$$","")))),IF(AND(OR(AD37="**",AD37="***"),LEN(AQ37)&gt;0),"$$","")),IF(AND(T37&lt;2,AQ37="#"),"#",""))</f>
        <v>#</v>
      </c>
      <c r="AV37" s="48" t="str">
        <f>IF(LEN(AN37)&gt;0,IF(AG37="**","$$",IF(AG37="***","$$$",IF(AD37="***",IF(OR(AB37="***",LEN(AQ37)&gt;0),"$$$",""),""))),"")</f>
        <v/>
      </c>
      <c r="AW37" s="26" t="s">
        <v>78</v>
      </c>
      <c r="AX37" s="64">
        <v>105</v>
      </c>
      <c r="AY37" s="65">
        <v>1194</v>
      </c>
      <c r="AZ37" s="24" t="s">
        <v>226</v>
      </c>
      <c r="BA37" s="29">
        <v>90.151857246689502</v>
      </c>
      <c r="BB37" s="53">
        <v>83.949190580022901</v>
      </c>
      <c r="BC37" s="54" t="s">
        <v>672</v>
      </c>
      <c r="BD37" s="29">
        <v>1</v>
      </c>
      <c r="BE37" s="55"/>
      <c r="BF37" s="55"/>
      <c r="BG37" s="55"/>
      <c r="BH37" s="55"/>
      <c r="BI37" s="190" t="s">
        <v>1444</v>
      </c>
      <c r="BJ37" s="68" t="s">
        <v>1401</v>
      </c>
      <c r="BK37" s="68" t="s">
        <v>727</v>
      </c>
      <c r="BL37" s="69" t="s">
        <v>802</v>
      </c>
      <c r="BM37" s="68" t="s">
        <v>648</v>
      </c>
      <c r="BN37" s="68" t="s">
        <v>1445</v>
      </c>
      <c r="BO37" s="17"/>
      <c r="BP37" s="29">
        <v>120</v>
      </c>
      <c r="BQ37" s="29">
        <v>1</v>
      </c>
      <c r="BR37" s="56">
        <v>96.25</v>
      </c>
      <c r="BS37" s="57" t="s">
        <v>61</v>
      </c>
      <c r="BT37" s="26"/>
      <c r="BU37" s="26"/>
      <c r="BV37" s="26"/>
      <c r="BW37" s="26"/>
      <c r="BX37" s="17"/>
      <c r="BY37" s="17"/>
      <c r="BZ37" s="49" t="str">
        <f>IF(AND(S37&gt;=3,AND(OR(AND(I37&lt;=7,I37-K37&gt;=3),AND(K37&lt;=7,K37-M37&gt;=3)),N37&lt;=4)),6,IF(S37&gt;=3,"3T",IF(AND(OR(AND(I37&lt;=7,I37-K37&gt;=3),AND(K37&lt;=7,K37-M37&gt;=3)),N37&lt;=4),"3P","")))</f>
        <v/>
      </c>
    </row>
    <row r="38" spans="1:78" ht="46.5" x14ac:dyDescent="0.25">
      <c r="A38" s="26" t="s">
        <v>1441</v>
      </c>
      <c r="B38" s="26" t="s">
        <v>516</v>
      </c>
      <c r="C38" s="106" t="s">
        <v>349</v>
      </c>
      <c r="D38" s="28"/>
      <c r="E38" s="28"/>
      <c r="F38" s="29">
        <v>1000</v>
      </c>
      <c r="G38" s="30">
        <v>2</v>
      </c>
      <c r="H38" s="31" t="s">
        <v>6</v>
      </c>
      <c r="I38" s="32">
        <v>12</v>
      </c>
      <c r="J38" s="33">
        <v>4</v>
      </c>
      <c r="K38" s="32">
        <v>12</v>
      </c>
      <c r="L38" s="33">
        <v>9</v>
      </c>
      <c r="M38" s="32">
        <v>12</v>
      </c>
      <c r="N38" s="33">
        <v>15</v>
      </c>
      <c r="O38" s="29">
        <v>-0.30000000000000199</v>
      </c>
      <c r="P38" s="37">
        <v>-1.50000000000001</v>
      </c>
      <c r="Q38" s="35">
        <v>73.537458841756305</v>
      </c>
      <c r="R38" s="35">
        <v>-1.4812705791218399</v>
      </c>
      <c r="S38" s="37">
        <v>-5</v>
      </c>
      <c r="T38" s="34">
        <v>-5.75</v>
      </c>
      <c r="U38" s="29">
        <v>0.74999999999999301</v>
      </c>
      <c r="V38" s="60">
        <v>-3.80000000000001</v>
      </c>
      <c r="W38" s="39" t="s">
        <v>79</v>
      </c>
      <c r="X38" s="62">
        <v>62</v>
      </c>
      <c r="Y38" s="29">
        <v>119</v>
      </c>
      <c r="Z38" s="29">
        <v>21</v>
      </c>
      <c r="AA38" s="26" t="s">
        <v>57</v>
      </c>
      <c r="AB38" s="41" t="s">
        <v>58</v>
      </c>
      <c r="AC38" s="42" t="str">
        <f>"" &amp; IF(AND(S38&lt;=-1.5,NOT(ISBLANK(AQ38))),"Z","")</f>
        <v/>
      </c>
      <c r="AD38" s="48" t="str">
        <f>IF(AND(ISNUMBER(BD38),VALUE(BD38)&gt;=3,VALUE(T38)&gt;=-0.5),IF(AND(VALUE(Q38)&gt;=94,VALUE(Q38)&lt;444), IF(VALUE(P38)&gt;=2,"***","**"),"*"),"")</f>
        <v/>
      </c>
      <c r="AE38" s="44"/>
      <c r="AF38" s="45"/>
      <c r="AG38" s="63" t="str">
        <f>IF(OR(F38&lt;1401,F38&gt;=1600),IF(AND(OR(AB38="*",AB38="***",AB38="E*",AB38="E***"),P38&gt;=2,T38&gt;-2.1),IF(AND(ISNUMBER(BD38),VALUE(BD38)&gt;2),"**","*"),""),"")</f>
        <v/>
      </c>
      <c r="AH38" s="30">
        <v>2</v>
      </c>
      <c r="AI38" s="62">
        <v>62</v>
      </c>
      <c r="AJ38" s="48" t="str">
        <f>IF(AND(S38&gt;=2,T38&gt;=0),IF(AND(ISNUMBER(BD38),VALUE(BD38)&gt;=3),IF(LEN(AQ38)&gt;0,"***","**"),"*"),"")</f>
        <v/>
      </c>
      <c r="AK38" s="42" t="str">
        <f>IF(AND(S38&gt;=3,AND(OR(AND(I38&lt;=7,I38-K38&gt;=3),AND(K38&lt;=7,K38-M38&gt;=3)),N38&lt;=4)),6,IF(S38&gt;=3,"3T",IF(AND(OR(AND(I38&lt;=7,I38-K38&gt;=3),AND(K38&lt;=7,K38-M38&gt;=3)),N38&lt;=4),"3P","")))</f>
        <v/>
      </c>
      <c r="AL38" s="63" t="str">
        <f>IF(OR(K38-M38&gt;=5,T38&gt;4.9,AND(K38-M38&gt;=1,T38&gt;5)),IF(P38&lt;-3,"***",IF(P38&lt;0,"**","*")),"")</f>
        <v/>
      </c>
      <c r="AM38" s="62">
        <v>62</v>
      </c>
      <c r="AN38" s="49" t="str">
        <f>IF(AND(OR(M38=1,M38=2,M38=3,M38=4),Q38&gt;=97.5),"G",IF(OR(AND(N38&lt;=3,M38&lt;8,T38&gt;-1.6,Q38&gt;=95,Q38&lt;300),AND(OR(M38=1,M38=2,M38=3),Q38&lt;97.5)),"GR",""))</f>
        <v/>
      </c>
      <c r="AO38" s="29">
        <v>0</v>
      </c>
      <c r="AP38" s="28"/>
      <c r="AQ38" s="28"/>
      <c r="AR38" s="28"/>
      <c r="AS38" s="28"/>
      <c r="AT38" s="50" t="str">
        <f>IF(LEN(AN38)&gt;0,IF(AL38="**","$",IF(AL38="***",IF(LEN(AQ38)&gt;0,"$$$","$$"), "")), "")</f>
        <v/>
      </c>
      <c r="AU38" s="48" t="str">
        <f>CONCATENATE(IF(LEN(AN38)&gt;0,IF(AND(AD38="**",AB38="*"),IF(LEN(AQ38)&gt;0,"$$$","$$"),IF(AJ38="***","$$$",IF(AND(AJ38="**",AB38="*"),"$$",IF(AND(OR(AD38="**",AD38="***"),LEN(AQ38)&gt;0),"$$","")))),IF(AND(OR(AD38="**",AD38="***"),LEN(AQ38)&gt;0),"$$","")),IF(AND(T38&lt;2,AQ38="#"),"#",""))</f>
        <v/>
      </c>
      <c r="AV38" s="48" t="str">
        <f>IF(LEN(AN38)&gt;0,IF(AG38="**","$$",IF(AG38="***","$$$",IF(AD38="***",IF(OR(AB38="***",LEN(AQ38)&gt;0),"$$$",""),""))),"")</f>
        <v/>
      </c>
      <c r="AW38" s="26" t="s">
        <v>6</v>
      </c>
      <c r="AX38" s="51">
        <v>56</v>
      </c>
      <c r="AY38" s="65">
        <v>1200</v>
      </c>
      <c r="AZ38" s="24" t="s">
        <v>475</v>
      </c>
      <c r="BA38" s="29">
        <v>65.537458841756305</v>
      </c>
      <c r="BB38" s="53">
        <v>58.887458841756299</v>
      </c>
      <c r="BC38" s="54" t="s">
        <v>1446</v>
      </c>
      <c r="BD38" s="29">
        <v>2</v>
      </c>
      <c r="BE38" s="55"/>
      <c r="BF38" s="55"/>
      <c r="BG38" s="55"/>
      <c r="BH38" s="55"/>
      <c r="BI38" s="189" t="s">
        <v>1011</v>
      </c>
      <c r="BJ38" s="69" t="s">
        <v>1012</v>
      </c>
      <c r="BK38" s="68" t="s">
        <v>1013</v>
      </c>
      <c r="BL38" s="69" t="s">
        <v>1014</v>
      </c>
      <c r="BM38" s="69" t="s">
        <v>1015</v>
      </c>
      <c r="BN38" s="69" t="s">
        <v>724</v>
      </c>
      <c r="BO38" s="17"/>
      <c r="BP38" s="29">
        <v>119</v>
      </c>
      <c r="BQ38" s="29">
        <v>0</v>
      </c>
      <c r="BR38" s="56">
        <v>97.2</v>
      </c>
      <c r="BS38" s="57" t="s">
        <v>1246</v>
      </c>
      <c r="BT38" s="26"/>
      <c r="BU38" s="26"/>
      <c r="BV38" s="26"/>
      <c r="BW38" s="26" t="s">
        <v>79</v>
      </c>
      <c r="BX38" s="17"/>
      <c r="BY38" s="17"/>
      <c r="BZ38" s="49" t="str">
        <f>IF(AND(S38&gt;=3,AND(OR(AND(I38&lt;=7,I38-K38&gt;=3),AND(K38&lt;=7,K38-M38&gt;=3)),N38&lt;=4)),6,IF(S38&gt;=3,"3T",IF(AND(OR(AND(I38&lt;=7,I38-K38&gt;=3),AND(K38&lt;=7,K38-M38&gt;=3)),N38&lt;=4),"3P","")))</f>
        <v/>
      </c>
    </row>
    <row r="39" spans="1:78" ht="18.95" customHeight="1" x14ac:dyDescent="0.25">
      <c r="A39" s="162"/>
      <c r="B39" s="155"/>
      <c r="C39" s="155"/>
      <c r="D39" s="155"/>
      <c r="E39" s="155"/>
      <c r="F39" s="155"/>
      <c r="G39" s="155"/>
      <c r="H39" s="155"/>
      <c r="I39" s="155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5"/>
      <c r="Y39" s="155"/>
      <c r="Z39" s="155"/>
      <c r="AA39" s="155"/>
      <c r="AB39" s="155"/>
      <c r="AC39" s="155"/>
      <c r="AD39" s="155"/>
      <c r="AE39" s="155"/>
      <c r="AF39" s="155"/>
      <c r="AG39" s="155"/>
      <c r="AH39" s="155"/>
      <c r="AI39" s="155"/>
      <c r="AJ39" s="155"/>
      <c r="AK39" s="155"/>
      <c r="AL39" s="155"/>
      <c r="AM39" s="155"/>
      <c r="AN39" s="155"/>
      <c r="AO39" s="155"/>
      <c r="AP39" s="155"/>
      <c r="AQ39" s="155"/>
      <c r="AR39" s="155"/>
      <c r="AS39" s="155"/>
      <c r="AT39" s="155"/>
      <c r="AU39" s="155"/>
      <c r="AV39" s="155"/>
      <c r="AW39" s="155"/>
      <c r="AX39" s="155"/>
      <c r="AY39" s="155"/>
      <c r="AZ39" s="155"/>
      <c r="BA39" s="155"/>
      <c r="BB39" s="155"/>
      <c r="BC39" s="155"/>
      <c r="BD39" s="155"/>
      <c r="BE39" s="155"/>
      <c r="BF39" s="155"/>
      <c r="BG39" s="155"/>
      <c r="BH39" s="155"/>
      <c r="BI39" s="155"/>
      <c r="BJ39" s="155"/>
      <c r="BK39" s="155"/>
      <c r="BL39" s="155"/>
      <c r="BM39" s="155"/>
      <c r="BN39" s="155"/>
      <c r="BO39" s="155"/>
      <c r="BP39" s="155"/>
      <c r="BQ39" s="155"/>
      <c r="BR39" s="155"/>
      <c r="BS39" s="155"/>
      <c r="BT39" s="155"/>
      <c r="BU39" s="155"/>
      <c r="BV39" s="155"/>
      <c r="BW39" s="155"/>
      <c r="BX39" s="155"/>
      <c r="BY39" s="17"/>
      <c r="BZ39" s="49"/>
    </row>
    <row r="40" spans="1:78" ht="30" customHeight="1" x14ac:dyDescent="0.25">
      <c r="A40" s="175" t="s">
        <v>153</v>
      </c>
      <c r="B40" s="162"/>
      <c r="C40" s="162"/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62"/>
      <c r="AL40" s="162"/>
      <c r="AM40" s="162"/>
      <c r="AN40" s="162"/>
      <c r="AO40" s="162"/>
      <c r="AP40" s="162"/>
      <c r="AQ40" s="162"/>
      <c r="AR40" s="162"/>
      <c r="AS40" s="162"/>
      <c r="AT40" s="162"/>
      <c r="AU40" s="162"/>
      <c r="AV40" s="162"/>
      <c r="AW40" s="162"/>
      <c r="AX40" s="162"/>
      <c r="AY40" s="162"/>
      <c r="AZ40" s="162"/>
      <c r="BA40" s="162"/>
      <c r="BB40" s="162"/>
      <c r="BC40" s="162"/>
      <c r="BD40" s="162"/>
      <c r="BE40" s="162"/>
      <c r="BF40" s="162"/>
      <c r="BG40" s="162"/>
      <c r="BH40" s="162"/>
      <c r="BI40" s="162"/>
      <c r="BJ40" s="162"/>
      <c r="BK40" s="162"/>
      <c r="BL40" s="162"/>
      <c r="BM40" s="162"/>
      <c r="BN40" s="162"/>
      <c r="BO40" s="162"/>
      <c r="BP40" s="162"/>
      <c r="BQ40" s="162"/>
      <c r="BR40" s="162"/>
      <c r="BS40" s="162"/>
      <c r="BT40" s="162"/>
      <c r="BU40" s="162"/>
      <c r="BV40" s="162"/>
      <c r="BW40" s="162"/>
      <c r="BX40" s="162"/>
      <c r="BY40" s="17"/>
      <c r="BZ40" s="49"/>
    </row>
    <row r="41" spans="1:78" ht="46.5" x14ac:dyDescent="0.25">
      <c r="A41" s="26" t="s">
        <v>1441</v>
      </c>
      <c r="B41" s="26" t="s">
        <v>460</v>
      </c>
      <c r="C41" s="27" t="s">
        <v>417</v>
      </c>
      <c r="D41" s="28"/>
      <c r="E41" s="28"/>
      <c r="F41" s="29">
        <v>1000</v>
      </c>
      <c r="G41" s="30">
        <v>10</v>
      </c>
      <c r="H41" s="31" t="s">
        <v>6</v>
      </c>
      <c r="I41" s="59">
        <v>2</v>
      </c>
      <c r="J41" s="33">
        <v>0</v>
      </c>
      <c r="K41" s="59">
        <v>2</v>
      </c>
      <c r="L41" s="33">
        <v>0</v>
      </c>
      <c r="M41" s="59">
        <v>3</v>
      </c>
      <c r="N41" s="33">
        <v>1</v>
      </c>
      <c r="O41" s="29">
        <v>-1.65</v>
      </c>
      <c r="P41" s="29">
        <v>1.83125</v>
      </c>
      <c r="Q41" s="36">
        <v>101.45357418031099</v>
      </c>
      <c r="R41" s="36">
        <v>1.57678709015563</v>
      </c>
      <c r="S41" s="37">
        <v>0</v>
      </c>
      <c r="T41" s="61">
        <v>-0.8</v>
      </c>
      <c r="U41" s="29">
        <v>1.9000000000000099</v>
      </c>
      <c r="V41" s="29">
        <v>1.05</v>
      </c>
      <c r="W41" s="39"/>
      <c r="X41" s="40">
        <v>60</v>
      </c>
      <c r="Y41" s="72">
        <v>135</v>
      </c>
      <c r="Z41" s="87">
        <v>49</v>
      </c>
      <c r="AA41" s="77">
        <v>8</v>
      </c>
      <c r="AB41" s="41" t="s">
        <v>101</v>
      </c>
      <c r="AC41" s="42" t="str">
        <f>"i" &amp; IF(AND(S41&lt;=-1.5,NOT(ISBLANK(AQ41))),"Z","")</f>
        <v>i</v>
      </c>
      <c r="AD41" s="43" t="str">
        <f>IF(AND(ISNUMBER(BD41),VALUE(BD41)&gt;=3,VALUE(T41)&gt;=-0.5),IF(AND(VALUE(Q41)&gt;=94,VALUE(Q41)&lt;444), IF(VALUE(P41)&gt;=2,"***","**"),"*"),"")</f>
        <v/>
      </c>
      <c r="AE41" s="44"/>
      <c r="AF41" s="45"/>
      <c r="AG41" s="63" t="str">
        <f>IF(OR(F41&lt;1401,F41&gt;=1600),IF(AND(OR(AB41="*",AB41="***",AB41="E*",AB41="E***"),P41&gt;=2,T41&gt;-2.1),IF(AND(ISNUMBER(BD41),VALUE(BD41)&gt;2),"**","*"),""),"")</f>
        <v/>
      </c>
      <c r="AH41" s="30">
        <v>10</v>
      </c>
      <c r="AI41" s="47">
        <v>60</v>
      </c>
      <c r="AJ41" s="48" t="str">
        <f>IF(AND(S41&gt;=2,T41&gt;=0),IF(AND(ISNUMBER(BD41),VALUE(BD41)&gt;=3),IF(LEN(AQ41)&gt;0,"***","**"),"*"),"")</f>
        <v/>
      </c>
      <c r="AK41" s="42" t="str">
        <f>IF(AND(S41&gt;=3,AND(OR(AND(I41&lt;=7,I41-K41&gt;=3),AND(K41&lt;=7,K41-M41&gt;=3)),N41&lt;=4)),6,IF(S41&gt;=3,"3T",IF(AND(OR(AND(I41&lt;=7,I41-K41&gt;=3),AND(K41&lt;=7,K41-M41&gt;=3)),N41&lt;=4),"3P","")))</f>
        <v/>
      </c>
      <c r="AL41" s="46" t="str">
        <f>IF(OR(K41-M41&gt;=5,T41&gt;4.9,AND(K41-M41&gt;=1,T41&gt;5)),IF(P41&lt;-3,"***",IF(P41&lt;0,"**","*")),"")</f>
        <v/>
      </c>
      <c r="AM41" s="139" t="s">
        <v>399</v>
      </c>
      <c r="AN41" s="135" t="str">
        <f>IF(AND(OR(M41=1,M41=2,M41=3,M41=4),Q41&gt;=97.5),"G",IF(OR(AND(N41&lt;=3,M41&lt;8,T41&gt;-1.6,Q41&gt;=95,Q41&lt;300),AND(OR(M41=1,M41=2,M41=3),Q41&lt;97.5)),"GR",""))</f>
        <v>G</v>
      </c>
      <c r="AO41" s="29">
        <v>0</v>
      </c>
      <c r="AP41" s="28"/>
      <c r="AQ41" s="28"/>
      <c r="AR41" s="28"/>
      <c r="AS41" s="28"/>
      <c r="AT41" s="50" t="str">
        <f>IF(LEN(AN41)&gt;0,IF(AL41="**","$",IF(AL41="***",IF(LEN(AQ41)&gt;0,"$$$","$$"), "")), "")</f>
        <v/>
      </c>
      <c r="AU41" s="48" t="str">
        <f>CONCATENATE(IF(LEN(AN41)&gt;0,IF(AND(AD41="**",AB41="*"),IF(LEN(AQ41)&gt;0,"$$$","$$"),IF(AJ41="***","$$$",IF(AND(AJ41="**",AB41="*"),"$$",IF(AND(OR(AD41="**",AD41="***"),LEN(AQ41)&gt;0),"$$","")))),IF(AND(OR(AD41="**",AD41="***"),LEN(AQ41)&gt;0),"$$","")),IF(AND(T41&lt;2,AQ41="#"),"#",""))</f>
        <v/>
      </c>
      <c r="AV41" s="48" t="str">
        <f>IF(LEN(AN41)&gt;0,IF(AG41="**","$$",IF(AG41="***","$$$",IF(AD41="***",IF(OR(AB41="***",LEN(AQ41)&gt;0),"$$$",""),""))),"")</f>
        <v/>
      </c>
      <c r="AW41" s="26" t="s">
        <v>6</v>
      </c>
      <c r="AX41" s="51">
        <v>32</v>
      </c>
      <c r="AY41" s="79">
        <v>1211</v>
      </c>
      <c r="AZ41" s="24" t="s">
        <v>475</v>
      </c>
      <c r="BA41" s="29">
        <v>96.153574180311296</v>
      </c>
      <c r="BB41" s="136">
        <v>103.991040846978</v>
      </c>
      <c r="BC41" s="54" t="s">
        <v>732</v>
      </c>
      <c r="BD41" s="29">
        <v>1</v>
      </c>
      <c r="BE41" s="55"/>
      <c r="BF41" s="55"/>
      <c r="BG41" s="55"/>
      <c r="BH41" s="55"/>
      <c r="BI41" s="188" t="s">
        <v>1447</v>
      </c>
      <c r="BJ41" s="68" t="s">
        <v>464</v>
      </c>
      <c r="BK41" s="69" t="s">
        <v>180</v>
      </c>
      <c r="BL41" s="69" t="s">
        <v>466</v>
      </c>
      <c r="BM41" s="68" t="s">
        <v>467</v>
      </c>
      <c r="BN41" s="68"/>
      <c r="BO41" s="17"/>
      <c r="BP41" s="29">
        <v>135</v>
      </c>
      <c r="BQ41" s="29">
        <v>0</v>
      </c>
      <c r="BR41" s="56">
        <v>98.35</v>
      </c>
      <c r="BS41" s="76" t="s">
        <v>108</v>
      </c>
      <c r="BT41" s="26"/>
      <c r="BU41" s="26"/>
      <c r="BV41" s="26"/>
      <c r="BW41" s="26"/>
      <c r="BX41" s="17"/>
      <c r="BY41" s="17"/>
      <c r="BZ41" s="49" t="str">
        <f>IF(AND(S41&gt;=3,AND(OR(AND(I41&lt;=7,I41-K41&gt;=3),AND(K41&lt;=7,K41-M41&gt;=3)),N41&lt;=4)),6,IF(S41&gt;=3,"3T",IF(AND(OR(AND(I41&lt;=7,I41-K41&gt;=3),AND(K41&lt;=7,K41-M41&gt;=3)),N41&lt;=4),"3P","")))</f>
        <v/>
      </c>
    </row>
    <row r="42" spans="1:78" ht="46.5" x14ac:dyDescent="0.25">
      <c r="A42" s="26" t="s">
        <v>1441</v>
      </c>
      <c r="B42" s="26" t="s">
        <v>416</v>
      </c>
      <c r="C42" s="27" t="s">
        <v>417</v>
      </c>
      <c r="D42" s="28"/>
      <c r="E42" s="28"/>
      <c r="F42" s="29">
        <v>1000</v>
      </c>
      <c r="G42" s="30">
        <v>1</v>
      </c>
      <c r="H42" s="31" t="s">
        <v>6</v>
      </c>
      <c r="I42" s="32">
        <v>6</v>
      </c>
      <c r="J42" s="33">
        <v>1</v>
      </c>
      <c r="K42" s="32">
        <v>11</v>
      </c>
      <c r="L42" s="33">
        <v>4</v>
      </c>
      <c r="M42" s="32">
        <v>14</v>
      </c>
      <c r="N42" s="33">
        <v>13</v>
      </c>
      <c r="O42" s="29">
        <v>-1.65</v>
      </c>
      <c r="P42" s="60">
        <v>-8.1250000000019404E-2</v>
      </c>
      <c r="Q42" s="35">
        <v>80.206594731744801</v>
      </c>
      <c r="R42" s="36">
        <v>0.55329736587239597</v>
      </c>
      <c r="S42" s="37">
        <v>-3</v>
      </c>
      <c r="T42" s="61">
        <v>-9</v>
      </c>
      <c r="U42" s="29">
        <v>1.6</v>
      </c>
      <c r="V42" s="60">
        <v>-5.65</v>
      </c>
      <c r="W42" s="39" t="s">
        <v>79</v>
      </c>
      <c r="X42" s="40">
        <v>60</v>
      </c>
      <c r="Y42" s="29">
        <v>122</v>
      </c>
      <c r="Z42" s="29">
        <v>21</v>
      </c>
      <c r="AA42" s="26" t="s">
        <v>80</v>
      </c>
      <c r="AB42" s="41" t="s">
        <v>58</v>
      </c>
      <c r="AC42" s="42" t="str">
        <f>"" &amp; IF(AND(S42&lt;=-1.5,NOT(ISBLANK(AQ42))),"Z","")</f>
        <v/>
      </c>
      <c r="AD42" s="43" t="str">
        <f>IF(AND(ISNUMBER(BD42),VALUE(BD42)&gt;=3,VALUE(T42)&gt;=-0.5),IF(AND(VALUE(Q42)&gt;=94,VALUE(Q42)&lt;444), IF(VALUE(P42)&gt;=2,"***","**"),"*"),"")</f>
        <v/>
      </c>
      <c r="AE42" s="44"/>
      <c r="AF42" s="45"/>
      <c r="AG42" s="63" t="str">
        <f>IF(OR(F42&lt;1401,F42&gt;=1600),IF(AND(OR(AB42="*",AB42="***",AB42="E*",AB42="E***"),P42&gt;=2,T42&gt;-2.1),IF(AND(ISNUMBER(BD42),VALUE(BD42)&gt;2),"**","*"),""),"")</f>
        <v/>
      </c>
      <c r="AH42" s="30">
        <v>1</v>
      </c>
      <c r="AI42" s="47">
        <v>60</v>
      </c>
      <c r="AJ42" s="48" t="str">
        <f>IF(AND(S42&gt;=2,T42&gt;=0),IF(AND(ISNUMBER(BD42),VALUE(BD42)&gt;=3),IF(LEN(AQ42)&gt;0,"***","**"),"*"),"")</f>
        <v/>
      </c>
      <c r="AK42" s="42" t="str">
        <f>IF(AND(S42&gt;=3,AND(OR(AND(I42&lt;=7,I42-K42&gt;=3),AND(K42&lt;=7,K42-M42&gt;=3)),N42&lt;=4)),6,IF(S42&gt;=3,"3T",IF(AND(OR(AND(I42&lt;=7,I42-K42&gt;=3),AND(K42&lt;=7,K42-M42&gt;=3)),N42&lt;=4),"3P","")))</f>
        <v/>
      </c>
      <c r="AL42" s="46" t="str">
        <f>IF(OR(K42-M42&gt;=5,T42&gt;4.9,AND(K42-M42&gt;=1,T42&gt;5)),IF(P42&lt;-3,"***",IF(P42&lt;0,"**","*")),"")</f>
        <v/>
      </c>
      <c r="AM42" s="40">
        <v>60</v>
      </c>
      <c r="AN42" s="49" t="str">
        <f>CONCATENATE(IF(AND(OR(M42=1,M42=2,M42=3,M42=4),Q42&gt;=97.5),"G",IF(OR(AND(N42&lt;=3,M42&lt;8,T42&gt;-1.6,Q42&gt;=95,Q42&lt;300),AND(OR(M42=1,M42=2,M42=3),Q42&lt;97.5)),"GR","")),"*")</f>
        <v>*</v>
      </c>
      <c r="AO42" s="29">
        <v>0</v>
      </c>
      <c r="AP42" s="28"/>
      <c r="AQ42" s="28"/>
      <c r="AR42" s="28"/>
      <c r="AS42" s="28"/>
      <c r="AT42" s="50" t="str">
        <f>IF(LEN(AN42)&gt;0,IF(AL42="**","$",IF(AL42="***",IF(LEN(AQ42)&gt;0,"$$$","$$"), "")), "")</f>
        <v/>
      </c>
      <c r="AU42" s="48" t="str">
        <f>CONCATENATE(IF(LEN(AN42)&gt;0,IF(AND(AD42="**",AB42="*"),IF(LEN(AQ42)&gt;0,"$$$","$$"),IF(AJ42="***","$$$",IF(AND(AJ42="**",AB42="*"),"$$",IF(AND(OR(AD42="**",AD42="***"),LEN(AQ42)&gt;0),"$$","")))),IF(AND(OR(AD42="**",AD42="***"),LEN(AQ42)&gt;0),"$$","")),IF(AND(T42&lt;2,AQ42="#"),"#",""))</f>
        <v/>
      </c>
      <c r="AV42" s="48" t="str">
        <f>IF(LEN(AN42)&gt;0,IF(AG42="**","$$",IF(AG42="***","$$$",IF(AD42="***",IF(OR(AB42="***",LEN(AQ42)&gt;0),"$$$",""),""))),"")</f>
        <v/>
      </c>
      <c r="AW42" s="26" t="s">
        <v>6</v>
      </c>
      <c r="AX42" s="74">
        <v>15</v>
      </c>
      <c r="AY42" s="79">
        <v>1210</v>
      </c>
      <c r="AZ42" s="24" t="s">
        <v>475</v>
      </c>
      <c r="BA42" s="29">
        <v>70.106594731744806</v>
      </c>
      <c r="BB42" s="53">
        <v>67.109261398411505</v>
      </c>
      <c r="BC42" s="54" t="s">
        <v>1448</v>
      </c>
      <c r="BD42" s="29">
        <v>1</v>
      </c>
      <c r="BE42" s="55"/>
      <c r="BF42" s="55"/>
      <c r="BG42" s="55"/>
      <c r="BH42" s="55"/>
      <c r="BI42" s="190" t="s">
        <v>1335</v>
      </c>
      <c r="BJ42" s="68" t="s">
        <v>180</v>
      </c>
      <c r="BK42" s="68" t="s">
        <v>1336</v>
      </c>
      <c r="BL42" s="68" t="s">
        <v>1337</v>
      </c>
      <c r="BM42" s="68" t="s">
        <v>1338</v>
      </c>
      <c r="BN42" s="68" t="s">
        <v>473</v>
      </c>
      <c r="BO42" s="17"/>
      <c r="BP42" s="29">
        <v>122</v>
      </c>
      <c r="BQ42" s="29">
        <v>0</v>
      </c>
      <c r="BR42" s="56">
        <v>97.35</v>
      </c>
      <c r="BS42" s="57" t="s">
        <v>61</v>
      </c>
      <c r="BT42" s="26"/>
      <c r="BU42" s="26"/>
      <c r="BV42" s="26"/>
      <c r="BW42" s="26" t="s">
        <v>79</v>
      </c>
      <c r="BX42" s="17"/>
      <c r="BY42" s="17"/>
      <c r="BZ42" s="49" t="str">
        <f>IF(AND(S42&gt;=3,AND(OR(AND(I42&lt;=7,I42-K42&gt;=3),AND(K42&lt;=7,K42-M42&gt;=3)),N42&lt;=4)),6,IF(S42&gt;=3,"3T",IF(AND(OR(AND(I42&lt;=7,I42-K42&gt;=3),AND(K42&lt;=7,K42-M42&gt;=3)),N42&lt;=4),"3P","")))</f>
        <v/>
      </c>
    </row>
    <row r="43" spans="1:78" ht="15.95" customHeight="1" x14ac:dyDescent="0.25">
      <c r="A43" s="162"/>
      <c r="B43" s="155"/>
      <c r="C43" s="155"/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  <c r="AA43" s="155"/>
      <c r="AB43" s="155"/>
      <c r="AC43" s="155"/>
      <c r="AD43" s="155"/>
      <c r="AE43" s="155"/>
      <c r="AF43" s="155"/>
      <c r="AG43" s="155"/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55"/>
      <c r="BD43" s="155"/>
      <c r="BE43" s="155"/>
      <c r="BF43" s="155"/>
      <c r="BG43" s="155"/>
      <c r="BH43" s="155"/>
      <c r="BI43" s="155"/>
      <c r="BJ43" s="155"/>
      <c r="BK43" s="155"/>
      <c r="BL43" s="155"/>
      <c r="BM43" s="155"/>
      <c r="BN43" s="155"/>
      <c r="BO43" s="155"/>
      <c r="BP43" s="155"/>
      <c r="BQ43" s="155"/>
      <c r="BR43" s="155"/>
      <c r="BS43" s="155"/>
      <c r="BT43" s="155"/>
      <c r="BU43" s="155"/>
      <c r="BV43" s="155"/>
      <c r="BW43" s="155"/>
      <c r="BX43" s="155"/>
      <c r="BY43" s="17"/>
      <c r="BZ43" s="49"/>
    </row>
    <row r="44" spans="1:78" ht="46.5" x14ac:dyDescent="0.25">
      <c r="A44" s="26" t="s">
        <v>1441</v>
      </c>
      <c r="B44" s="112" t="s">
        <v>281</v>
      </c>
      <c r="C44" s="27" t="s">
        <v>77</v>
      </c>
      <c r="D44" s="28"/>
      <c r="E44" s="28"/>
      <c r="F44" s="29">
        <v>1000</v>
      </c>
      <c r="G44" s="30">
        <v>12</v>
      </c>
      <c r="H44" s="31" t="s">
        <v>6</v>
      </c>
      <c r="I44" s="59">
        <v>3</v>
      </c>
      <c r="J44" s="33">
        <v>2</v>
      </c>
      <c r="K44" s="59">
        <v>8</v>
      </c>
      <c r="L44" s="33">
        <v>2</v>
      </c>
      <c r="M44" s="59">
        <v>3</v>
      </c>
      <c r="N44" s="33">
        <v>4</v>
      </c>
      <c r="O44" s="29">
        <v>-0.19999999999999599</v>
      </c>
      <c r="P44" s="60">
        <v>0.22499999999998699</v>
      </c>
      <c r="Q44" s="35">
        <v>94.484405112054006</v>
      </c>
      <c r="R44" s="36">
        <v>0.34220255602697602</v>
      </c>
      <c r="S44" s="37">
        <v>0</v>
      </c>
      <c r="T44" s="61">
        <v>-2.25</v>
      </c>
      <c r="U44" s="29">
        <v>0.89999999999999902</v>
      </c>
      <c r="V44" s="60">
        <v>-0.80000000000000104</v>
      </c>
      <c r="W44" s="39" t="s">
        <v>79</v>
      </c>
      <c r="X44" s="40">
        <v>58</v>
      </c>
      <c r="Y44" s="72">
        <v>132</v>
      </c>
      <c r="Z44" s="87">
        <v>35</v>
      </c>
      <c r="AA44" s="26" t="s">
        <v>230</v>
      </c>
      <c r="AB44" s="41" t="s">
        <v>32</v>
      </c>
      <c r="AC44" s="42" t="str">
        <f>"i" &amp; IF(AND(S44&lt;=-1.5,NOT(ISBLANK(AQ44))),"Z","")</f>
        <v>i</v>
      </c>
      <c r="AD44" s="43" t="str">
        <f>IF(AND(ISNUMBER(BD44),VALUE(BD44)&gt;=3,VALUE(T44)&gt;=-0.5),IF(AND(VALUE(Q44)&gt;=94,VALUE(Q44)&lt;444), IF(VALUE(P44)&gt;=2,"***","**"),"*"),"")</f>
        <v/>
      </c>
      <c r="AE44" s="44"/>
      <c r="AF44" s="45"/>
      <c r="AG44" s="63" t="str">
        <f>IF(OR(F44&lt;1401,F44&gt;=1600),IF(AND(OR(AB44="*",AB44="***",AB44="E*",AB44="E***"),P44&gt;=2,T44&gt;-2.1),IF(AND(ISNUMBER(BD44),VALUE(BD44)&gt;2),"**","*"),""),"")</f>
        <v/>
      </c>
      <c r="AH44" s="30">
        <v>12</v>
      </c>
      <c r="AI44" s="47">
        <v>58</v>
      </c>
      <c r="AJ44" s="48" t="str">
        <f>IF(AND(S44&gt;=2,T44&gt;=0),IF(AND(ISNUMBER(BD44),VALUE(BD44)&gt;=3),IF(LEN(AQ44)&gt;0,"***","**"),"*"),"")</f>
        <v/>
      </c>
      <c r="AK44" s="42" t="str">
        <f>IF(AND(S44&gt;=3,AND(OR(AND(I44&lt;=7,I44-K44&gt;=3),AND(K44&lt;=7,K44-M44&gt;=3)),N44&lt;=4)),6,IF(S44&gt;=3,"3T",IF(AND(OR(AND(I44&lt;=7,I44-K44&gt;=3),AND(K44&lt;=7,K44-M44&gt;=3)),N44&lt;=4),"3P","")))</f>
        <v/>
      </c>
      <c r="AL44" s="46" t="str">
        <f>IF(OR(K44-M44&gt;=5,T44&gt;4.9,AND(K44-M44&gt;=1,T44&gt;5)),IF(P44&lt;-3,"***",IF(P44&lt;0,"**","*")),"")</f>
        <v>*</v>
      </c>
      <c r="AM44" s="40">
        <v>58</v>
      </c>
      <c r="AN44" s="81" t="str">
        <f>CONCATENATE(IF(AND(OR(M44=1,M44=2,M44=3,M44=4),Q44&gt;=97.5),"G",IF(OR(AND(N44&lt;=3,M44&lt;8,T44&gt;-1.6,Q44&gt;=95,Q44&lt;300),AND(OR(M44=1,M44=2,M44=3),Q44&lt;97.5)),"GR","")),"*")</f>
        <v>GR*</v>
      </c>
      <c r="AO44" s="29">
        <v>0</v>
      </c>
      <c r="AP44" s="28"/>
      <c r="AQ44" s="28"/>
      <c r="AR44" s="28"/>
      <c r="AS44" s="28"/>
      <c r="AT44" s="50" t="str">
        <f>IF(LEN(AN44)&gt;0,IF(AL44="**","$",IF(AL44="***",IF(LEN(AQ44)&gt;0,"$$$","$$"), "")), "")</f>
        <v/>
      </c>
      <c r="AU44" s="48" t="str">
        <f>CONCATENATE(IF(LEN(AN44)&gt;0,IF(AND(AD44="**",AB44="*"),IF(LEN(AQ44)&gt;0,"$$$","$$"),IF(AJ44="***","$$$",IF(AND(AJ44="**",AB44="*"),"$$",IF(AND(OR(AD44="**",AD44="***"),LEN(AQ44)&gt;0),"$$","")))),IF(AND(OR(AD44="**",AD44="***"),LEN(AQ44)&gt;0),"$$","")),IF(AND(T44&lt;2,AQ44="#"),"#",""))</f>
        <v/>
      </c>
      <c r="AV44" s="48" t="str">
        <f>IF(LEN(AN44)&gt;0,IF(AG44="**","$$",IF(AG44="***","$$$",IF(AD44="***",IF(OR(AB44="***",LEN(AQ44)&gt;0),"$$$",""),""))),"")</f>
        <v/>
      </c>
      <c r="AW44" s="26" t="s">
        <v>6</v>
      </c>
      <c r="AX44" s="51">
        <v>17</v>
      </c>
      <c r="AY44" s="79">
        <v>1209</v>
      </c>
      <c r="AZ44" s="24" t="s">
        <v>475</v>
      </c>
      <c r="BA44" s="29">
        <v>87.684405112053994</v>
      </c>
      <c r="BB44" s="53">
        <v>91.372405112053997</v>
      </c>
      <c r="BC44" s="54" t="s">
        <v>1449</v>
      </c>
      <c r="BD44" s="29">
        <v>1</v>
      </c>
      <c r="BE44" s="55"/>
      <c r="BF44" s="101">
        <v>42.452830188679201</v>
      </c>
      <c r="BG44" s="55"/>
      <c r="BH44" s="102">
        <v>106</v>
      </c>
      <c r="BI44" s="190" t="s">
        <v>1450</v>
      </c>
      <c r="BJ44" s="68" t="s">
        <v>1451</v>
      </c>
      <c r="BK44" s="68" t="s">
        <v>1336</v>
      </c>
      <c r="BL44" s="68" t="s">
        <v>1437</v>
      </c>
      <c r="BM44" s="68" t="s">
        <v>1452</v>
      </c>
      <c r="BN44" s="68"/>
      <c r="BO44" s="17"/>
      <c r="BP44" s="29">
        <v>132</v>
      </c>
      <c r="BQ44" s="29">
        <v>0</v>
      </c>
      <c r="BR44" s="56">
        <v>98.6</v>
      </c>
      <c r="BS44" s="57" t="s">
        <v>75</v>
      </c>
      <c r="BT44" s="26"/>
      <c r="BU44" s="26"/>
      <c r="BV44" s="26"/>
      <c r="BW44" s="26" t="s">
        <v>79</v>
      </c>
      <c r="BX44" s="17"/>
      <c r="BY44" s="17"/>
      <c r="BZ44" s="49" t="str">
        <f>IF(AND(S44&gt;=3,AND(OR(AND(I44&lt;=7,I44-K44&gt;=3),AND(K44&lt;=7,K44-M44&gt;=3)),N44&lt;=4)),6,IF(S44&gt;=3,"3T",IF(AND(OR(AND(I44&lt;=7,I44-K44&gt;=3),AND(K44&lt;=7,K44-M44&gt;=3)),N44&lt;=4),"3P","")))</f>
        <v/>
      </c>
    </row>
    <row r="45" spans="1:78" ht="18.75" customHeight="1" x14ac:dyDescent="0.25">
      <c r="A45" s="17"/>
      <c r="B45" s="164" t="s">
        <v>475</v>
      </c>
      <c r="C45" s="164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65" t="s">
        <v>410</v>
      </c>
      <c r="R45" s="165"/>
      <c r="S45" s="17"/>
      <c r="T45" s="90" t="s">
        <v>145</v>
      </c>
      <c r="U45" s="17"/>
      <c r="V45" s="17"/>
      <c r="W45" s="17"/>
      <c r="X45" s="91">
        <v>57</v>
      </c>
      <c r="Y45" s="113" t="s">
        <v>201</v>
      </c>
      <c r="Z45" s="95">
        <v>14</v>
      </c>
      <c r="AA45" s="94">
        <v>1</v>
      </c>
      <c r="AB45" s="17"/>
      <c r="AC45" s="17"/>
      <c r="AD45" s="17"/>
      <c r="AE45" s="17"/>
      <c r="AF45" s="17"/>
      <c r="AG45" s="17"/>
      <c r="AH45" s="17"/>
      <c r="AI45" s="91">
        <v>57</v>
      </c>
      <c r="AJ45" s="17"/>
      <c r="AK45" s="17"/>
      <c r="AL45" s="17"/>
      <c r="AM45" s="91">
        <v>57</v>
      </c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67">
        <v>31</v>
      </c>
      <c r="AY45" s="95">
        <v>1209</v>
      </c>
      <c r="AZ45" s="17"/>
      <c r="BA45" s="17"/>
      <c r="BB45" s="17"/>
      <c r="BC45" s="17"/>
      <c r="BD45" s="17"/>
      <c r="BE45" s="17"/>
      <c r="BF45" s="17"/>
      <c r="BG45" s="17"/>
      <c r="BH45" s="17"/>
      <c r="BI45" s="187"/>
      <c r="BJ45" s="17"/>
      <c r="BK45" s="17"/>
      <c r="BL45" s="17"/>
      <c r="BM45" s="17"/>
      <c r="BN45" s="17"/>
      <c r="BO45" s="17"/>
      <c r="BP45" s="113" t="s">
        <v>201</v>
      </c>
      <c r="BQ45" s="17"/>
      <c r="BR45" s="17"/>
      <c r="BS45" s="17"/>
      <c r="BT45" s="17"/>
      <c r="BU45" s="17"/>
      <c r="BV45" s="17"/>
      <c r="BW45" s="17"/>
      <c r="BX45" s="29">
        <v>0</v>
      </c>
      <c r="BY45" s="26" t="s">
        <v>149</v>
      </c>
      <c r="BZ45" s="17"/>
    </row>
    <row r="46" spans="1:78" x14ac:dyDescent="0.25">
      <c r="A46" s="17"/>
      <c r="B46" s="164"/>
      <c r="C46" s="164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68" t="s">
        <v>1453</v>
      </c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  <c r="AK46" s="168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67"/>
      <c r="AY46" s="96" t="s">
        <v>291</v>
      </c>
      <c r="AZ46" s="17"/>
      <c r="BA46" s="17"/>
      <c r="BB46" s="17"/>
      <c r="BC46" s="17"/>
      <c r="BD46" s="17"/>
      <c r="BE46" s="17"/>
      <c r="BF46" s="17"/>
      <c r="BG46" s="17"/>
      <c r="BH46" s="17"/>
      <c r="BI46" s="18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</row>
    <row r="47" spans="1:78" ht="30" customHeight="1" x14ac:dyDescent="0.25">
      <c r="A47" s="169" t="s">
        <v>1454</v>
      </c>
      <c r="B47" s="153"/>
      <c r="C47" s="153"/>
      <c r="D47" s="153"/>
      <c r="E47" s="153"/>
      <c r="F47" s="153"/>
      <c r="G47" s="153"/>
      <c r="H47" s="153"/>
      <c r="I47" s="153"/>
      <c r="J47" s="153"/>
      <c r="K47" s="153"/>
      <c r="L47" s="153"/>
      <c r="M47" s="153"/>
      <c r="N47" s="153"/>
      <c r="O47" s="153"/>
      <c r="P47" s="153"/>
      <c r="Q47" s="153"/>
      <c r="R47" s="153"/>
      <c r="S47" s="153"/>
      <c r="T47" s="153"/>
      <c r="U47" s="153"/>
      <c r="V47" s="153"/>
      <c r="W47" s="153"/>
      <c r="X47" s="153"/>
      <c r="Y47" s="153"/>
      <c r="Z47" s="153"/>
      <c r="AA47" s="153"/>
      <c r="AB47" s="153"/>
      <c r="AC47" s="153"/>
      <c r="AD47" s="153"/>
      <c r="AE47" s="153"/>
      <c r="AF47" s="153"/>
      <c r="AG47" s="153"/>
      <c r="AH47" s="153"/>
      <c r="AI47" s="153"/>
      <c r="AJ47" s="153"/>
      <c r="AK47" s="153"/>
      <c r="AL47" s="153"/>
      <c r="AM47" s="153"/>
      <c r="AN47" s="153"/>
      <c r="AO47" s="153"/>
      <c r="AP47" s="153"/>
      <c r="AQ47" s="153"/>
      <c r="AR47" s="153"/>
      <c r="AS47" s="153"/>
      <c r="AT47" s="153"/>
      <c r="AU47" s="153"/>
      <c r="AV47" s="153"/>
      <c r="AW47" s="153"/>
      <c r="AX47" s="153"/>
      <c r="AY47" s="153"/>
      <c r="AZ47" s="153"/>
      <c r="BA47" s="153"/>
      <c r="BB47" s="153"/>
      <c r="BC47" s="153"/>
      <c r="BD47" s="153"/>
      <c r="BE47" s="153"/>
      <c r="BF47" s="153"/>
      <c r="BG47" s="153"/>
      <c r="BH47" s="153"/>
      <c r="BI47" s="153"/>
      <c r="BJ47" s="153"/>
      <c r="BK47" s="153"/>
      <c r="BL47" s="153"/>
      <c r="BM47" s="153"/>
      <c r="BN47" s="153"/>
      <c r="BO47" s="153"/>
      <c r="BP47" s="153"/>
      <c r="BQ47" s="153"/>
      <c r="BR47" s="153"/>
      <c r="BS47" s="153"/>
      <c r="BT47" s="153"/>
      <c r="BU47" s="153"/>
      <c r="BV47" s="153"/>
      <c r="BW47" s="153"/>
      <c r="BX47" s="153"/>
      <c r="BY47" s="17"/>
      <c r="BZ47" s="17"/>
    </row>
    <row r="48" spans="1:78" x14ac:dyDescent="0.25">
      <c r="A48" s="18" t="s">
        <v>1</v>
      </c>
      <c r="B48" s="18" t="s">
        <v>2</v>
      </c>
      <c r="C48" s="18" t="s">
        <v>3</v>
      </c>
      <c r="D48" s="19"/>
      <c r="E48" s="19"/>
      <c r="F48" s="18" t="s">
        <v>4</v>
      </c>
      <c r="G48" s="20" t="s">
        <v>5</v>
      </c>
      <c r="H48" s="21" t="s">
        <v>6</v>
      </c>
      <c r="I48" s="154" t="s">
        <v>7</v>
      </c>
      <c r="J48" s="155"/>
      <c r="K48" s="155"/>
      <c r="L48" s="155"/>
      <c r="M48" s="155"/>
      <c r="N48" s="155"/>
      <c r="O48" s="21" t="s">
        <v>8</v>
      </c>
      <c r="P48" s="21" t="s">
        <v>9</v>
      </c>
      <c r="Q48" s="22" t="s">
        <v>10</v>
      </c>
      <c r="R48" s="22" t="s">
        <v>11</v>
      </c>
      <c r="S48" s="21" t="s">
        <v>12</v>
      </c>
      <c r="T48" s="21" t="s">
        <v>13</v>
      </c>
      <c r="U48" s="21" t="s">
        <v>14</v>
      </c>
      <c r="V48" s="21" t="s">
        <v>15</v>
      </c>
      <c r="W48" s="23" t="s">
        <v>16</v>
      </c>
      <c r="X48" s="21" t="s">
        <v>17</v>
      </c>
      <c r="Y48" s="21" t="s">
        <v>18</v>
      </c>
      <c r="Z48" s="21" t="s">
        <v>19</v>
      </c>
      <c r="AA48" s="21" t="s">
        <v>20</v>
      </c>
      <c r="AB48" s="21" t="s">
        <v>21</v>
      </c>
      <c r="AC48" s="21" t="s">
        <v>22</v>
      </c>
      <c r="AD48" s="21" t="s">
        <v>23</v>
      </c>
      <c r="AE48" s="21" t="s">
        <v>24</v>
      </c>
      <c r="AF48" s="21" t="s">
        <v>25</v>
      </c>
      <c r="AG48" s="21" t="s">
        <v>26</v>
      </c>
      <c r="AH48" s="21" t="s">
        <v>5</v>
      </c>
      <c r="AI48" s="21" t="s">
        <v>17</v>
      </c>
      <c r="AJ48" s="21" t="s">
        <v>27</v>
      </c>
      <c r="AK48" s="21" t="s">
        <v>28</v>
      </c>
      <c r="AL48" s="21" t="s">
        <v>29</v>
      </c>
      <c r="AM48" s="21" t="s">
        <v>17</v>
      </c>
      <c r="AN48" s="21" t="s">
        <v>30</v>
      </c>
      <c r="AO48" s="21" t="s">
        <v>31</v>
      </c>
      <c r="AP48" s="21" t="s">
        <v>32</v>
      </c>
      <c r="AQ48" s="21" t="s">
        <v>33</v>
      </c>
      <c r="AR48" s="21" t="s">
        <v>34</v>
      </c>
      <c r="AS48" s="21" t="s">
        <v>35</v>
      </c>
      <c r="AT48" s="21" t="s">
        <v>36</v>
      </c>
      <c r="AU48" s="21" t="s">
        <v>37</v>
      </c>
      <c r="AV48" s="21" t="s">
        <v>38</v>
      </c>
      <c r="AW48" s="21" t="s">
        <v>6</v>
      </c>
      <c r="AX48" s="21" t="s">
        <v>39</v>
      </c>
      <c r="AY48" s="21" t="s">
        <v>40</v>
      </c>
      <c r="AZ48" s="24" t="s">
        <v>41</v>
      </c>
      <c r="BA48" s="21" t="s">
        <v>42</v>
      </c>
      <c r="BB48" s="21" t="s">
        <v>43</v>
      </c>
      <c r="BC48" s="21" t="s">
        <v>44</v>
      </c>
      <c r="BD48" s="21" t="s">
        <v>45</v>
      </c>
      <c r="BE48" s="21" t="s">
        <v>46</v>
      </c>
      <c r="BF48" s="21" t="s">
        <v>47</v>
      </c>
      <c r="BG48" s="21" t="s">
        <v>48</v>
      </c>
      <c r="BH48" s="21" t="s">
        <v>49</v>
      </c>
      <c r="BI48" s="186"/>
      <c r="BJ48" s="25"/>
      <c r="BK48" s="25"/>
      <c r="BL48" s="25"/>
      <c r="BM48" s="25"/>
      <c r="BN48" s="25"/>
      <c r="BO48" s="25"/>
      <c r="BP48" s="21" t="s">
        <v>18</v>
      </c>
      <c r="BQ48" s="21" t="s">
        <v>31</v>
      </c>
      <c r="BR48" s="21" t="s">
        <v>50</v>
      </c>
      <c r="BS48" s="21" t="s">
        <v>51</v>
      </c>
      <c r="BT48" s="25"/>
      <c r="BU48" s="25"/>
      <c r="BV48" s="21" t="s">
        <v>24</v>
      </c>
      <c r="BW48" s="21" t="s">
        <v>16</v>
      </c>
      <c r="BX48" s="21" t="s">
        <v>52</v>
      </c>
      <c r="BY48" s="21" t="s">
        <v>53</v>
      </c>
      <c r="BZ48" s="21" t="s">
        <v>28</v>
      </c>
    </row>
    <row r="49" spans="1:78" x14ac:dyDescent="0.25">
      <c r="A49" s="26" t="s">
        <v>1455</v>
      </c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8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</row>
    <row r="50" spans="1:78" ht="18.75" customHeight="1" x14ac:dyDescent="0.25">
      <c r="A50" s="17"/>
      <c r="B50" s="164" t="s">
        <v>58</v>
      </c>
      <c r="C50" s="164"/>
      <c r="D50" s="17"/>
      <c r="E50" s="17"/>
      <c r="F50" s="17"/>
      <c r="G50" s="17"/>
      <c r="H50" s="17"/>
      <c r="I50" s="89" t="s">
        <v>150</v>
      </c>
      <c r="J50" s="89" t="s">
        <v>151</v>
      </c>
      <c r="K50" s="89" t="s">
        <v>453</v>
      </c>
      <c r="L50" s="89" t="s">
        <v>454</v>
      </c>
      <c r="M50" s="89" t="s">
        <v>455</v>
      </c>
      <c r="N50" s="17"/>
      <c r="O50" s="17"/>
      <c r="P50" s="17"/>
      <c r="Q50" s="165" t="s">
        <v>144</v>
      </c>
      <c r="R50" s="165"/>
      <c r="S50" s="17"/>
      <c r="T50" s="90" t="s">
        <v>411</v>
      </c>
      <c r="U50" s="17"/>
      <c r="V50" s="17"/>
      <c r="W50" s="17"/>
      <c r="X50" s="91">
        <v>52</v>
      </c>
      <c r="Y50" s="92" t="s">
        <v>451</v>
      </c>
      <c r="Z50" s="17"/>
      <c r="AA50" s="17"/>
      <c r="AB50" s="17"/>
      <c r="AC50" s="17"/>
      <c r="AD50" s="17"/>
      <c r="AE50" s="17"/>
      <c r="AF50" s="17"/>
      <c r="AG50" s="17"/>
      <c r="AH50" s="17"/>
      <c r="AI50" s="91">
        <v>52</v>
      </c>
      <c r="AJ50" s="17"/>
      <c r="AK50" s="17"/>
      <c r="AL50" s="17"/>
      <c r="AM50" s="91">
        <v>52</v>
      </c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67">
        <v>33</v>
      </c>
      <c r="AY50" s="95">
        <v>1116</v>
      </c>
      <c r="AZ50" s="17"/>
      <c r="BA50" s="17"/>
      <c r="BB50" s="17"/>
      <c r="BC50" s="17"/>
      <c r="BD50" s="17"/>
      <c r="BE50" s="17"/>
      <c r="BF50" s="17"/>
      <c r="BG50" s="17"/>
      <c r="BH50" s="17"/>
      <c r="BI50" s="187"/>
      <c r="BJ50" s="17"/>
      <c r="BK50" s="17"/>
      <c r="BL50" s="17"/>
      <c r="BM50" s="17"/>
      <c r="BN50" s="17"/>
      <c r="BO50" s="17"/>
      <c r="BP50" s="92" t="s">
        <v>451</v>
      </c>
      <c r="BQ50" s="17"/>
      <c r="BR50" s="17"/>
      <c r="BS50" s="17"/>
      <c r="BT50" s="17"/>
      <c r="BU50" s="17"/>
      <c r="BV50" s="17"/>
      <c r="BW50" s="17"/>
      <c r="BX50" s="29">
        <v>0</v>
      </c>
      <c r="BY50" s="26" t="s">
        <v>149</v>
      </c>
      <c r="BZ50" s="17"/>
    </row>
    <row r="51" spans="1:78" x14ac:dyDescent="0.25">
      <c r="A51" s="17"/>
      <c r="B51" s="164"/>
      <c r="C51" s="164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68" t="s">
        <v>1456</v>
      </c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  <c r="AK51" s="168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6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8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</row>
    <row r="52" spans="1:78" ht="30" customHeight="1" x14ac:dyDescent="0.25">
      <c r="A52" s="169" t="s">
        <v>1457</v>
      </c>
      <c r="B52" s="153"/>
      <c r="C52" s="153"/>
      <c r="D52" s="153"/>
      <c r="E52" s="153"/>
      <c r="F52" s="153"/>
      <c r="G52" s="153"/>
      <c r="H52" s="153"/>
      <c r="I52" s="153"/>
      <c r="J52" s="153"/>
      <c r="K52" s="153"/>
      <c r="L52" s="153"/>
      <c r="M52" s="153"/>
      <c r="N52" s="153"/>
      <c r="O52" s="153"/>
      <c r="P52" s="153"/>
      <c r="Q52" s="153"/>
      <c r="R52" s="153"/>
      <c r="S52" s="153"/>
      <c r="T52" s="153"/>
      <c r="U52" s="153"/>
      <c r="V52" s="153"/>
      <c r="W52" s="153"/>
      <c r="X52" s="153"/>
      <c r="Y52" s="153"/>
      <c r="Z52" s="153"/>
      <c r="AA52" s="153"/>
      <c r="AB52" s="153"/>
      <c r="AC52" s="153"/>
      <c r="AD52" s="153"/>
      <c r="AE52" s="153"/>
      <c r="AF52" s="153"/>
      <c r="AG52" s="153"/>
      <c r="AH52" s="153"/>
      <c r="AI52" s="153"/>
      <c r="AJ52" s="153"/>
      <c r="AK52" s="153"/>
      <c r="AL52" s="153"/>
      <c r="AM52" s="153"/>
      <c r="AN52" s="153"/>
      <c r="AO52" s="153"/>
      <c r="AP52" s="153"/>
      <c r="AQ52" s="153"/>
      <c r="AR52" s="153"/>
      <c r="AS52" s="153"/>
      <c r="AT52" s="153"/>
      <c r="AU52" s="153"/>
      <c r="AV52" s="153"/>
      <c r="AW52" s="153"/>
      <c r="AX52" s="153"/>
      <c r="AY52" s="153"/>
      <c r="AZ52" s="153"/>
      <c r="BA52" s="153"/>
      <c r="BB52" s="153"/>
      <c r="BC52" s="153"/>
      <c r="BD52" s="153"/>
      <c r="BE52" s="153"/>
      <c r="BF52" s="153"/>
      <c r="BG52" s="153"/>
      <c r="BH52" s="153"/>
      <c r="BI52" s="153"/>
      <c r="BJ52" s="153"/>
      <c r="BK52" s="153"/>
      <c r="BL52" s="153"/>
      <c r="BM52" s="153"/>
      <c r="BN52" s="153"/>
      <c r="BO52" s="153"/>
      <c r="BP52" s="153"/>
      <c r="BQ52" s="153"/>
      <c r="BR52" s="153"/>
      <c r="BS52" s="153"/>
      <c r="BT52" s="153"/>
      <c r="BU52" s="153"/>
      <c r="BV52" s="153"/>
      <c r="BW52" s="153"/>
      <c r="BX52" s="153"/>
      <c r="BY52" s="17"/>
      <c r="BZ52" s="17"/>
    </row>
    <row r="53" spans="1:78" x14ac:dyDescent="0.25">
      <c r="A53" s="18" t="s">
        <v>1</v>
      </c>
      <c r="B53" s="18" t="s">
        <v>2</v>
      </c>
      <c r="C53" s="18" t="s">
        <v>3</v>
      </c>
      <c r="D53" s="19"/>
      <c r="E53" s="19"/>
      <c r="F53" s="18" t="s">
        <v>4</v>
      </c>
      <c r="G53" s="20" t="s">
        <v>5</v>
      </c>
      <c r="H53" s="21" t="s">
        <v>6</v>
      </c>
      <c r="I53" s="154" t="s">
        <v>7</v>
      </c>
      <c r="J53" s="155"/>
      <c r="K53" s="155"/>
      <c r="L53" s="155"/>
      <c r="M53" s="155"/>
      <c r="N53" s="155"/>
      <c r="O53" s="21" t="s">
        <v>8</v>
      </c>
      <c r="P53" s="21" t="s">
        <v>9</v>
      </c>
      <c r="Q53" s="22" t="s">
        <v>10</v>
      </c>
      <c r="R53" s="22" t="s">
        <v>11</v>
      </c>
      <c r="S53" s="21" t="s">
        <v>12</v>
      </c>
      <c r="T53" s="21" t="s">
        <v>13</v>
      </c>
      <c r="U53" s="21" t="s">
        <v>14</v>
      </c>
      <c r="V53" s="21" t="s">
        <v>15</v>
      </c>
      <c r="W53" s="23" t="s">
        <v>16</v>
      </c>
      <c r="X53" s="21" t="s">
        <v>17</v>
      </c>
      <c r="Y53" s="21" t="s">
        <v>18</v>
      </c>
      <c r="Z53" s="21" t="s">
        <v>19</v>
      </c>
      <c r="AA53" s="21" t="s">
        <v>20</v>
      </c>
      <c r="AB53" s="21" t="s">
        <v>21</v>
      </c>
      <c r="AC53" s="21" t="s">
        <v>22</v>
      </c>
      <c r="AD53" s="21" t="s">
        <v>23</v>
      </c>
      <c r="AE53" s="21" t="s">
        <v>24</v>
      </c>
      <c r="AF53" s="21" t="s">
        <v>25</v>
      </c>
      <c r="AG53" s="21" t="s">
        <v>26</v>
      </c>
      <c r="AH53" s="21" t="s">
        <v>5</v>
      </c>
      <c r="AI53" s="21" t="s">
        <v>17</v>
      </c>
      <c r="AJ53" s="21" t="s">
        <v>27</v>
      </c>
      <c r="AK53" s="21" t="s">
        <v>28</v>
      </c>
      <c r="AL53" s="21" t="s">
        <v>29</v>
      </c>
      <c r="AM53" s="21" t="s">
        <v>17</v>
      </c>
      <c r="AN53" s="21" t="s">
        <v>30</v>
      </c>
      <c r="AO53" s="21" t="s">
        <v>31</v>
      </c>
      <c r="AP53" s="21" t="s">
        <v>32</v>
      </c>
      <c r="AQ53" s="21" t="s">
        <v>33</v>
      </c>
      <c r="AR53" s="21" t="s">
        <v>34</v>
      </c>
      <c r="AS53" s="21" t="s">
        <v>35</v>
      </c>
      <c r="AT53" s="21" t="s">
        <v>36</v>
      </c>
      <c r="AU53" s="21" t="s">
        <v>37</v>
      </c>
      <c r="AV53" s="21" t="s">
        <v>38</v>
      </c>
      <c r="AW53" s="21" t="s">
        <v>6</v>
      </c>
      <c r="AX53" s="21" t="s">
        <v>39</v>
      </c>
      <c r="AY53" s="21" t="s">
        <v>40</v>
      </c>
      <c r="AZ53" s="24" t="s">
        <v>41</v>
      </c>
      <c r="BA53" s="21" t="s">
        <v>42</v>
      </c>
      <c r="BB53" s="21" t="s">
        <v>43</v>
      </c>
      <c r="BC53" s="21" t="s">
        <v>44</v>
      </c>
      <c r="BD53" s="21" t="s">
        <v>45</v>
      </c>
      <c r="BE53" s="21" t="s">
        <v>46</v>
      </c>
      <c r="BF53" s="21" t="s">
        <v>47</v>
      </c>
      <c r="BG53" s="21" t="s">
        <v>48</v>
      </c>
      <c r="BH53" s="21" t="s">
        <v>49</v>
      </c>
      <c r="BI53" s="186"/>
      <c r="BJ53" s="25"/>
      <c r="BK53" s="25"/>
      <c r="BL53" s="25"/>
      <c r="BM53" s="25"/>
      <c r="BN53" s="25"/>
      <c r="BO53" s="25"/>
      <c r="BP53" s="21" t="s">
        <v>18</v>
      </c>
      <c r="BQ53" s="21" t="s">
        <v>31</v>
      </c>
      <c r="BR53" s="21" t="s">
        <v>50</v>
      </c>
      <c r="BS53" s="21" t="s">
        <v>51</v>
      </c>
      <c r="BT53" s="25"/>
      <c r="BU53" s="25"/>
      <c r="BV53" s="21" t="s">
        <v>24</v>
      </c>
      <c r="BW53" s="21" t="s">
        <v>16</v>
      </c>
      <c r="BX53" s="21" t="s">
        <v>52</v>
      </c>
      <c r="BY53" s="21" t="s">
        <v>53</v>
      </c>
      <c r="BZ53" s="21" t="s">
        <v>28</v>
      </c>
    </row>
    <row r="54" spans="1:78" ht="46.5" x14ac:dyDescent="0.25">
      <c r="A54" s="26" t="s">
        <v>1458</v>
      </c>
      <c r="B54" s="26" t="s">
        <v>416</v>
      </c>
      <c r="C54" s="27" t="s">
        <v>417</v>
      </c>
      <c r="D54" s="28"/>
      <c r="E54" s="28"/>
      <c r="F54" s="29">
        <v>1000</v>
      </c>
      <c r="G54" s="30">
        <v>2</v>
      </c>
      <c r="H54" s="31" t="s">
        <v>6</v>
      </c>
      <c r="I54" s="32">
        <v>14</v>
      </c>
      <c r="J54" s="33">
        <v>3</v>
      </c>
      <c r="K54" s="32">
        <v>14</v>
      </c>
      <c r="L54" s="33">
        <v>6</v>
      </c>
      <c r="M54" s="32">
        <v>13</v>
      </c>
      <c r="N54" s="33">
        <v>13</v>
      </c>
      <c r="O54" s="29">
        <v>-1.65</v>
      </c>
      <c r="P54" s="60">
        <v>-8.1250000000019404E-2</v>
      </c>
      <c r="Q54" s="35">
        <v>80.206594731744801</v>
      </c>
      <c r="R54" s="36">
        <v>0.55329736587239597</v>
      </c>
      <c r="S54" s="37">
        <v>-2</v>
      </c>
      <c r="T54" s="61">
        <v>-7.25</v>
      </c>
      <c r="U54" s="29">
        <v>1.6</v>
      </c>
      <c r="V54" s="60">
        <v>-4.2499999999999902</v>
      </c>
      <c r="W54" s="39" t="s">
        <v>79</v>
      </c>
      <c r="X54" s="40">
        <v>52</v>
      </c>
      <c r="Y54" s="29">
        <v>124</v>
      </c>
      <c r="Z54" s="17"/>
      <c r="AA54" s="26" t="s">
        <v>57</v>
      </c>
      <c r="AB54" s="41" t="s">
        <v>58</v>
      </c>
      <c r="AC54" s="42" t="str">
        <f>"" &amp; IF(AND(S54&lt;=-1.5,NOT(ISBLANK(AQ54))),"Z","")</f>
        <v/>
      </c>
      <c r="AD54" s="43" t="str">
        <f>IF(AND(ISNUMBER(BD54),VALUE(BD54)&gt;=3,VALUE(T54)&gt;=-0.5),IF(AND(VALUE(Q54)&gt;=94,VALUE(Q54)&lt;444), IF(VALUE(P54)&gt;=2,"***","**"),"*"),"")</f>
        <v/>
      </c>
      <c r="AE54" s="44"/>
      <c r="AF54" s="45"/>
      <c r="AG54" s="63" t="str">
        <f>IF(OR(F54&lt;1401,F54&gt;=1600),IF(AND(OR(AB54="*",AB54="***",AB54="E*",AB54="E***"),P54&gt;=2,T54&gt;-2.1),IF(AND(ISNUMBER(BD54),VALUE(BD54)&gt;2),"**","*"),""),"")</f>
        <v/>
      </c>
      <c r="AH54" s="30">
        <v>2</v>
      </c>
      <c r="AI54" s="47">
        <v>52</v>
      </c>
      <c r="AJ54" s="48" t="str">
        <f>IF(AND(S54&gt;=2,T54&gt;=0),IF(AND(ISNUMBER(BD54),VALUE(BD54)&gt;=3),IF(LEN(AQ54)&gt;0,"***","**"),"*"),"")</f>
        <v/>
      </c>
      <c r="AK54" s="42" t="str">
        <f>IF(AND(S54&gt;=3,AND(OR(AND(I54&lt;=7,I54-K54&gt;=3),AND(K54&lt;=7,K54-M54&gt;=3)),N54&lt;=4)),6,IF(S54&gt;=3,"3T",IF(AND(OR(AND(I54&lt;=7,I54-K54&gt;=3),AND(K54&lt;=7,K54-M54&gt;=3)),N54&lt;=4),"3P","")))</f>
        <v/>
      </c>
      <c r="AL54" s="46" t="str">
        <f>IF(OR(K54-M54&gt;=5,T54&gt;4.9,AND(K54-M54&gt;=1,T54&gt;5)),IF(P54&lt;-3,"***",IF(P54&lt;0,"**","*")),"")</f>
        <v/>
      </c>
      <c r="AM54" s="40">
        <v>52</v>
      </c>
      <c r="AN54" s="49" t="str">
        <f>CONCATENATE(IF(AND(OR(M54=1,M54=2,M54=3,M54=4),Q54&gt;=97.5),"G",IF(OR(AND(N54&lt;=3,M54&lt;8,T54&gt;-1.6,Q54&gt;=95,Q54&lt;300),AND(OR(M54=1,M54=2,M54=3),Q54&lt;97.5)),"GR","")),"*")</f>
        <v>*</v>
      </c>
      <c r="AO54" s="29">
        <v>0</v>
      </c>
      <c r="AP54" s="28"/>
      <c r="AQ54" s="28"/>
      <c r="AR54" s="28"/>
      <c r="AS54" s="28"/>
      <c r="AT54" s="50" t="str">
        <f>IF(LEN(AN54)&gt;0,IF(AL54="**","$",IF(AL54="***",IF(LEN(AQ54)&gt;0,"$$$","$$"), "")), "")</f>
        <v/>
      </c>
      <c r="AU54" s="48" t="str">
        <f>CONCATENATE(IF(LEN(AN54)&gt;0,IF(AND(AD54="**",AB54="*"),IF(LEN(AQ54)&gt;0,"$$$","$$"),IF(AJ54="***","$$$",IF(AND(AJ54="**",AB54="*"),"$$",IF(AND(OR(AD54="**",AD54="***"),LEN(AQ54)&gt;0),"$$","")))),IF(AND(OR(AD54="**",AD54="***"),LEN(AQ54)&gt;0),"$$","")),IF(AND(T54&lt;2,AQ54="#"),"#",""))</f>
        <v/>
      </c>
      <c r="AV54" s="48" t="str">
        <f>IF(LEN(AN54)&gt;0,IF(AG54="**","$$",IF(AG54="***","$$$",IF(AD54="***",IF(OR(AB54="***",LEN(AQ54)&gt;0),"$$$",""),""))),"")</f>
        <v/>
      </c>
      <c r="AW54" s="26" t="s">
        <v>6</v>
      </c>
      <c r="AX54" s="51">
        <v>90</v>
      </c>
      <c r="AY54" s="79">
        <v>1234</v>
      </c>
      <c r="AZ54" s="24" t="s">
        <v>67</v>
      </c>
      <c r="BA54" s="29">
        <v>70.106594731744806</v>
      </c>
      <c r="BB54" s="53">
        <v>65.110594731744797</v>
      </c>
      <c r="BC54" s="54" t="s">
        <v>369</v>
      </c>
      <c r="BD54" s="29">
        <v>1</v>
      </c>
      <c r="BE54" s="55"/>
      <c r="BF54" s="55"/>
      <c r="BG54" s="55"/>
      <c r="BH54" s="55"/>
      <c r="BI54" s="190" t="s">
        <v>1335</v>
      </c>
      <c r="BJ54" s="68" t="s">
        <v>180</v>
      </c>
      <c r="BK54" s="68" t="s">
        <v>1336</v>
      </c>
      <c r="BL54" s="68" t="s">
        <v>1337</v>
      </c>
      <c r="BM54" s="68" t="s">
        <v>1338</v>
      </c>
      <c r="BN54" s="68" t="s">
        <v>473</v>
      </c>
      <c r="BO54" s="17"/>
      <c r="BP54" s="29">
        <v>124</v>
      </c>
      <c r="BQ54" s="29">
        <v>0</v>
      </c>
      <c r="BR54" s="56">
        <v>95.75</v>
      </c>
      <c r="BS54" s="57" t="s">
        <v>75</v>
      </c>
      <c r="BT54" s="26"/>
      <c r="BU54" s="26"/>
      <c r="BV54" s="26"/>
      <c r="BW54" s="26" t="s">
        <v>79</v>
      </c>
      <c r="BX54" s="17"/>
      <c r="BY54" s="17"/>
      <c r="BZ54" s="49" t="str">
        <f>IF(AND(S54&gt;=3,AND(OR(AND(I54&lt;=7,I54-K54&gt;=3),AND(K54&lt;=7,K54-M54&gt;=3)),N54&lt;=4)),6,IF(S54&gt;=3,"3T",IF(AND(OR(AND(I54&lt;=7,I54-K54&gt;=3),AND(K54&lt;=7,K54-M54&gt;=3)),N54&lt;=4),"3P","")))</f>
        <v/>
      </c>
    </row>
    <row r="55" spans="1:78" ht="18.95" customHeight="1" x14ac:dyDescent="0.25">
      <c r="A55" s="162"/>
      <c r="B55" s="155"/>
      <c r="C55" s="155"/>
      <c r="D55" s="155"/>
      <c r="E55" s="155"/>
      <c r="F55" s="155"/>
      <c r="G55" s="155"/>
      <c r="H55" s="155"/>
      <c r="I55" s="155"/>
      <c r="J55" s="155"/>
      <c r="K55" s="155"/>
      <c r="L55" s="155"/>
      <c r="M55" s="155"/>
      <c r="N55" s="155"/>
      <c r="O55" s="155"/>
      <c r="P55" s="155"/>
      <c r="Q55" s="155"/>
      <c r="R55" s="155"/>
      <c r="S55" s="155"/>
      <c r="T55" s="155"/>
      <c r="U55" s="155"/>
      <c r="V55" s="155"/>
      <c r="W55" s="155"/>
      <c r="X55" s="155"/>
      <c r="Y55" s="155"/>
      <c r="Z55" s="155"/>
      <c r="AA55" s="155"/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7"/>
      <c r="BZ55" s="49"/>
    </row>
    <row r="56" spans="1:78" ht="18.75" customHeight="1" x14ac:dyDescent="0.25">
      <c r="A56" s="17"/>
      <c r="B56" s="164" t="s">
        <v>51</v>
      </c>
      <c r="C56" s="164"/>
      <c r="D56" s="17"/>
      <c r="E56" s="17"/>
      <c r="F56" s="17"/>
      <c r="G56" s="17"/>
      <c r="H56" s="17"/>
      <c r="I56" s="89" t="s">
        <v>150</v>
      </c>
      <c r="J56" s="89" t="s">
        <v>151</v>
      </c>
      <c r="K56" s="17"/>
      <c r="L56" s="17"/>
      <c r="M56" s="17"/>
      <c r="N56" s="17"/>
      <c r="O56" s="17"/>
      <c r="P56" s="17"/>
      <c r="Q56" s="165" t="s">
        <v>579</v>
      </c>
      <c r="R56" s="165"/>
      <c r="S56" s="17"/>
      <c r="T56" s="90" t="s">
        <v>200</v>
      </c>
      <c r="U56" s="17"/>
      <c r="V56" s="17"/>
      <c r="W56" s="17"/>
      <c r="X56" s="91">
        <v>52</v>
      </c>
      <c r="Y56" s="92" t="s">
        <v>451</v>
      </c>
      <c r="Z56" s="93">
        <v>49</v>
      </c>
      <c r="AA56" s="94">
        <v>0</v>
      </c>
      <c r="AB56" s="17"/>
      <c r="AC56" s="17"/>
      <c r="AD56" s="17"/>
      <c r="AE56" s="17"/>
      <c r="AF56" s="17"/>
      <c r="AG56" s="17"/>
      <c r="AH56" s="17"/>
      <c r="AI56" s="91">
        <v>52</v>
      </c>
      <c r="AJ56" s="17"/>
      <c r="AK56" s="17"/>
      <c r="AL56" s="17"/>
      <c r="AM56" s="91">
        <v>52</v>
      </c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66">
        <v>19</v>
      </c>
      <c r="AY56" s="95">
        <v>1231</v>
      </c>
      <c r="AZ56" s="17"/>
      <c r="BA56" s="17"/>
      <c r="BB56" s="17"/>
      <c r="BC56" s="17"/>
      <c r="BD56" s="17"/>
      <c r="BE56" s="17"/>
      <c r="BF56" s="17"/>
      <c r="BG56" s="17"/>
      <c r="BH56" s="17"/>
      <c r="BI56" s="187"/>
      <c r="BJ56" s="17"/>
      <c r="BK56" s="17"/>
      <c r="BL56" s="17"/>
      <c r="BM56" s="17"/>
      <c r="BN56" s="17"/>
      <c r="BO56" s="17"/>
      <c r="BP56" s="92" t="s">
        <v>451</v>
      </c>
      <c r="BQ56" s="17"/>
      <c r="BR56" s="17"/>
      <c r="BS56" s="17"/>
      <c r="BT56" s="17"/>
      <c r="BU56" s="17"/>
      <c r="BV56" s="17"/>
      <c r="BW56" s="17"/>
      <c r="BX56" s="29">
        <v>0</v>
      </c>
      <c r="BY56" s="26" t="s">
        <v>149</v>
      </c>
      <c r="BZ56" s="17"/>
    </row>
    <row r="57" spans="1:78" x14ac:dyDescent="0.25">
      <c r="A57" s="17"/>
      <c r="B57" s="164"/>
      <c r="C57" s="164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68" t="s">
        <v>1459</v>
      </c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  <c r="AK57" s="168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67"/>
      <c r="AY57" s="105" t="s">
        <v>412</v>
      </c>
      <c r="AZ57" s="17"/>
      <c r="BA57" s="17"/>
      <c r="BB57" s="17"/>
      <c r="BC57" s="17"/>
      <c r="BD57" s="17"/>
      <c r="BE57" s="17"/>
      <c r="BF57" s="17"/>
      <c r="BG57" s="17"/>
      <c r="BH57" s="17"/>
      <c r="BI57" s="18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</row>
    <row r="58" spans="1:78" ht="30" customHeight="1" x14ac:dyDescent="0.25">
      <c r="A58" s="163" t="s">
        <v>1460</v>
      </c>
      <c r="B58" s="153"/>
      <c r="C58" s="153"/>
      <c r="D58" s="153"/>
      <c r="E58" s="153"/>
      <c r="F58" s="153"/>
      <c r="G58" s="153"/>
      <c r="H58" s="153"/>
      <c r="I58" s="153"/>
      <c r="J58" s="153"/>
      <c r="K58" s="153"/>
      <c r="L58" s="153"/>
      <c r="M58" s="153"/>
      <c r="N58" s="153"/>
      <c r="O58" s="153"/>
      <c r="P58" s="153"/>
      <c r="Q58" s="153"/>
      <c r="R58" s="153"/>
      <c r="S58" s="153"/>
      <c r="T58" s="153"/>
      <c r="U58" s="153"/>
      <c r="V58" s="153"/>
      <c r="W58" s="153"/>
      <c r="X58" s="153"/>
      <c r="Y58" s="153"/>
      <c r="Z58" s="153"/>
      <c r="AA58" s="153"/>
      <c r="AB58" s="153"/>
      <c r="AC58" s="153"/>
      <c r="AD58" s="153"/>
      <c r="AE58" s="153"/>
      <c r="AF58" s="153"/>
      <c r="AG58" s="153"/>
      <c r="AH58" s="153"/>
      <c r="AI58" s="153"/>
      <c r="AJ58" s="153"/>
      <c r="AK58" s="153"/>
      <c r="AL58" s="153"/>
      <c r="AM58" s="153"/>
      <c r="AN58" s="153"/>
      <c r="AO58" s="153"/>
      <c r="AP58" s="153"/>
      <c r="AQ58" s="153"/>
      <c r="AR58" s="153"/>
      <c r="AS58" s="153"/>
      <c r="AT58" s="153"/>
      <c r="AU58" s="153"/>
      <c r="AV58" s="153"/>
      <c r="AW58" s="153"/>
      <c r="AX58" s="153"/>
      <c r="AY58" s="153"/>
      <c r="AZ58" s="153"/>
      <c r="BA58" s="153"/>
      <c r="BB58" s="153"/>
      <c r="BC58" s="153"/>
      <c r="BD58" s="153"/>
      <c r="BE58" s="153"/>
      <c r="BF58" s="153"/>
      <c r="BG58" s="153"/>
      <c r="BH58" s="153"/>
      <c r="BI58" s="153"/>
      <c r="BJ58" s="153"/>
      <c r="BK58" s="153"/>
      <c r="BL58" s="153"/>
      <c r="BM58" s="153"/>
      <c r="BN58" s="153"/>
      <c r="BO58" s="153"/>
      <c r="BP58" s="153"/>
      <c r="BQ58" s="153"/>
      <c r="BR58" s="153"/>
      <c r="BS58" s="153"/>
      <c r="BT58" s="153"/>
      <c r="BU58" s="153"/>
      <c r="BV58" s="153"/>
      <c r="BW58" s="153"/>
      <c r="BX58" s="153"/>
      <c r="BY58" s="17"/>
      <c r="BZ58" s="17"/>
    </row>
    <row r="59" spans="1:78" x14ac:dyDescent="0.25">
      <c r="A59" s="18" t="s">
        <v>1</v>
      </c>
      <c r="B59" s="18" t="s">
        <v>2</v>
      </c>
      <c r="C59" s="18" t="s">
        <v>3</v>
      </c>
      <c r="D59" s="19"/>
      <c r="E59" s="19"/>
      <c r="F59" s="18" t="s">
        <v>4</v>
      </c>
      <c r="G59" s="20" t="s">
        <v>5</v>
      </c>
      <c r="H59" s="21" t="s">
        <v>6</v>
      </c>
      <c r="I59" s="154" t="s">
        <v>7</v>
      </c>
      <c r="J59" s="155"/>
      <c r="K59" s="155"/>
      <c r="L59" s="155"/>
      <c r="M59" s="155"/>
      <c r="N59" s="155"/>
      <c r="O59" s="21" t="s">
        <v>8</v>
      </c>
      <c r="P59" s="21" t="s">
        <v>9</v>
      </c>
      <c r="Q59" s="22" t="s">
        <v>10</v>
      </c>
      <c r="R59" s="22" t="s">
        <v>11</v>
      </c>
      <c r="S59" s="21" t="s">
        <v>12</v>
      </c>
      <c r="T59" s="21" t="s">
        <v>13</v>
      </c>
      <c r="U59" s="21" t="s">
        <v>14</v>
      </c>
      <c r="V59" s="21" t="s">
        <v>15</v>
      </c>
      <c r="W59" s="23" t="s">
        <v>16</v>
      </c>
      <c r="X59" s="21" t="s">
        <v>17</v>
      </c>
      <c r="Y59" s="21" t="s">
        <v>18</v>
      </c>
      <c r="Z59" s="21" t="s">
        <v>19</v>
      </c>
      <c r="AA59" s="21" t="s">
        <v>20</v>
      </c>
      <c r="AB59" s="21" t="s">
        <v>21</v>
      </c>
      <c r="AC59" s="21" t="s">
        <v>22</v>
      </c>
      <c r="AD59" s="21" t="s">
        <v>23</v>
      </c>
      <c r="AE59" s="21" t="s">
        <v>24</v>
      </c>
      <c r="AF59" s="21" t="s">
        <v>25</v>
      </c>
      <c r="AG59" s="21" t="s">
        <v>26</v>
      </c>
      <c r="AH59" s="21" t="s">
        <v>5</v>
      </c>
      <c r="AI59" s="21" t="s">
        <v>17</v>
      </c>
      <c r="AJ59" s="21" t="s">
        <v>27</v>
      </c>
      <c r="AK59" s="21" t="s">
        <v>28</v>
      </c>
      <c r="AL59" s="21" t="s">
        <v>29</v>
      </c>
      <c r="AM59" s="21" t="s">
        <v>17</v>
      </c>
      <c r="AN59" s="21" t="s">
        <v>30</v>
      </c>
      <c r="AO59" s="21" t="s">
        <v>31</v>
      </c>
      <c r="AP59" s="21" t="s">
        <v>32</v>
      </c>
      <c r="AQ59" s="21" t="s">
        <v>33</v>
      </c>
      <c r="AR59" s="21" t="s">
        <v>34</v>
      </c>
      <c r="AS59" s="21" t="s">
        <v>35</v>
      </c>
      <c r="AT59" s="21" t="s">
        <v>36</v>
      </c>
      <c r="AU59" s="21" t="s">
        <v>37</v>
      </c>
      <c r="AV59" s="21" t="s">
        <v>38</v>
      </c>
      <c r="AW59" s="21" t="s">
        <v>6</v>
      </c>
      <c r="AX59" s="21" t="s">
        <v>39</v>
      </c>
      <c r="AY59" s="21" t="s">
        <v>40</v>
      </c>
      <c r="AZ59" s="24" t="s">
        <v>41</v>
      </c>
      <c r="BA59" s="21" t="s">
        <v>42</v>
      </c>
      <c r="BB59" s="21" t="s">
        <v>43</v>
      </c>
      <c r="BC59" s="21" t="s">
        <v>44</v>
      </c>
      <c r="BD59" s="21" t="s">
        <v>45</v>
      </c>
      <c r="BE59" s="21" t="s">
        <v>46</v>
      </c>
      <c r="BF59" s="21" t="s">
        <v>47</v>
      </c>
      <c r="BG59" s="21" t="s">
        <v>48</v>
      </c>
      <c r="BH59" s="21" t="s">
        <v>49</v>
      </c>
      <c r="BI59" s="186"/>
      <c r="BJ59" s="25"/>
      <c r="BK59" s="25"/>
      <c r="BL59" s="25"/>
      <c r="BM59" s="25"/>
      <c r="BN59" s="25"/>
      <c r="BO59" s="25"/>
      <c r="BP59" s="21" t="s">
        <v>18</v>
      </c>
      <c r="BQ59" s="21" t="s">
        <v>31</v>
      </c>
      <c r="BR59" s="21" t="s">
        <v>50</v>
      </c>
      <c r="BS59" s="21" t="s">
        <v>51</v>
      </c>
      <c r="BT59" s="25"/>
      <c r="BU59" s="25"/>
      <c r="BV59" s="21" t="s">
        <v>24</v>
      </c>
      <c r="BW59" s="21" t="s">
        <v>16</v>
      </c>
      <c r="BX59" s="21" t="s">
        <v>52</v>
      </c>
      <c r="BY59" s="21" t="s">
        <v>53</v>
      </c>
      <c r="BZ59" s="21" t="s">
        <v>28</v>
      </c>
    </row>
    <row r="60" spans="1:78" ht="46.5" x14ac:dyDescent="0.25">
      <c r="A60" s="26" t="s">
        <v>1461</v>
      </c>
      <c r="B60" s="69" t="s">
        <v>403</v>
      </c>
      <c r="C60" s="27" t="s">
        <v>165</v>
      </c>
      <c r="D60" s="28"/>
      <c r="E60" s="28"/>
      <c r="F60" s="58">
        <v>1200</v>
      </c>
      <c r="G60" s="80">
        <v>10</v>
      </c>
      <c r="H60" s="31" t="s">
        <v>6</v>
      </c>
      <c r="I60" s="59">
        <v>8</v>
      </c>
      <c r="J60" s="33">
        <v>5</v>
      </c>
      <c r="K60" s="59">
        <v>8</v>
      </c>
      <c r="L60" s="33">
        <v>4</v>
      </c>
      <c r="M60" s="59">
        <v>3</v>
      </c>
      <c r="N60" s="33">
        <v>1</v>
      </c>
      <c r="O60" s="29">
        <v>1.30000000000001</v>
      </c>
      <c r="P60" s="60">
        <v>0.16428571428574301</v>
      </c>
      <c r="Q60" s="35">
        <v>91.772361722975802</v>
      </c>
      <c r="R60" s="35">
        <v>-3.1638191385121002</v>
      </c>
      <c r="S60" s="37">
        <v>1</v>
      </c>
      <c r="T60" s="38">
        <v>2.5</v>
      </c>
      <c r="U60" s="29">
        <v>-3.3</v>
      </c>
      <c r="V60" s="60">
        <v>-1.25</v>
      </c>
      <c r="W60" s="39"/>
      <c r="X60" s="40">
        <v>52</v>
      </c>
      <c r="Y60" s="72">
        <v>130</v>
      </c>
      <c r="Z60" s="17"/>
      <c r="AA60" s="26" t="s">
        <v>57</v>
      </c>
      <c r="AB60" s="41" t="s">
        <v>58</v>
      </c>
      <c r="AC60" s="42" t="str">
        <f>"" &amp; IF(AND(S60&lt;=-1.5,NOT(ISBLANK(AQ60))),"Z","")</f>
        <v/>
      </c>
      <c r="AD60" s="43" t="str">
        <f>IF(AND(ISNUMBER(BD60),VALUE(BD60)&gt;=3,VALUE(T60)&gt;=-0.5),IF(AND(VALUE(Q60)&gt;=94,VALUE(Q60)&lt;444), IF(VALUE(P60)&gt;=2,"***","**"),"*"),"")</f>
        <v/>
      </c>
      <c r="AE60" s="48" t="str">
        <f>IF(AND(BD60&gt;2,OR(ISNUMBER(SEARCH("P",AA60)),ISNUMBER(SEARCH("EP",AA60)),ISNUMBER(SEARCH("E",AA60)))),"WP@",IF(BD60&gt;2,"W@",IF(OR(ISNUMBER(SEARCH("P",AA60)),ISNUMBER(SEARCH("EP",AA60)),ISNUMBER(SEARCH("E",AA60))),"P@","@")))</f>
        <v>@</v>
      </c>
      <c r="AF60" s="45"/>
      <c r="AG60" s="46" t="str">
        <f>IF(OR(F60&lt;1401,F60&gt;=1600),IF(AND(OR(AB60="*",AB60="***",AB60="E*",AB60="E***"),P60&gt;=2,T60&gt;-2.1),IF(AND(ISNUMBER(BD60),VALUE(BD60)&gt;2),"**","*"),""),"")</f>
        <v/>
      </c>
      <c r="AH60" s="30">
        <v>10</v>
      </c>
      <c r="AI60" s="47">
        <v>52</v>
      </c>
      <c r="AJ60" s="48" t="str">
        <f>IF(AND(S60&gt;=2,T60&gt;=0),IF(AND(ISNUMBER(BD60),VALUE(BD60)&gt;=3),IF(LEN(AQ60)&gt;0,"***","**"),"*"),"")</f>
        <v/>
      </c>
      <c r="AK60" s="42" t="str">
        <f>IF(AND(S60&gt;=3,AND(OR(AND(I60&lt;=7,I60-K60&gt;=3),AND(K60&lt;=7,K60-M60&gt;=3)),N60&lt;=4)),6,IF(S60&gt;=3,"3T",IF(AND(OR(AND(I60&lt;=7,I60-K60&gt;=3),AND(K60&lt;=7,K60-M60&gt;=3)),N60&lt;=4),"3P","")))</f>
        <v/>
      </c>
      <c r="AL60" s="46" t="str">
        <f>IF(OR(K60-M60&gt;=5,T60&gt;4.9,AND(K60-M60&gt;=1,T60&gt;5)),IF(P60&lt;-3,"***",IF(P60&lt;0,"**","*")),"")</f>
        <v>*</v>
      </c>
      <c r="AM60" s="40">
        <v>52</v>
      </c>
      <c r="AN60" s="120" t="str">
        <f>IF(AND(OR(M60=1,M60=2,M60=3,M60=4),Q60&gt;=97.5),"G",IF(OR(AND(N60&lt;=3,M60&lt;8,T60&gt;-1.6,Q60&gt;=95,Q60&lt;300),AND(OR(M60=1,M60=2,M60=3),Q60&lt;97.5)),"GR",""))</f>
        <v>GR</v>
      </c>
      <c r="AO60" s="29">
        <v>0</v>
      </c>
      <c r="AP60" s="28"/>
      <c r="AQ60" s="28"/>
      <c r="AR60" s="28" t="s">
        <v>34</v>
      </c>
      <c r="AS60" s="28"/>
      <c r="AT60" s="50" t="str">
        <f>IF(LEN(AN60)&gt;0,IF(AL60="**","$",IF(AL60="***",IF(LEN(AQ60)&gt;0,"$$$","$$"), "")), "")</f>
        <v/>
      </c>
      <c r="AU60" s="48" t="str">
        <f>CONCATENATE(IF(LEN(AN60)&gt;0,IF(AND(AD60="**",AB60="*"),IF(LEN(AQ60)&gt;0,"$$$","$$"),IF(AJ60="***","$$$",IF(AND(AJ60="**",AB60="*"),"$$",IF(AND(OR(AD60="**",AD60="***"),LEN(AQ60)&gt;0),"$$","")))),IF(AND(OR(AD60="**",AD60="***"),LEN(AQ60)&gt;0),"$$","")),IF(AND(T60&lt;2,AQ60="#"),"#",""))</f>
        <v/>
      </c>
      <c r="AV60" s="48" t="str">
        <f>IF(LEN(AN60)&gt;0,IF(AG60="**","$$",IF(AG60="***","$$$",IF(AD60="***",IF(OR(AB60="***",LEN(AQ60)&gt;0),"$$$",""),""))),"")</f>
        <v/>
      </c>
      <c r="AW60" s="26" t="s">
        <v>6</v>
      </c>
      <c r="AX60" s="51">
        <v>109</v>
      </c>
      <c r="AY60" s="52">
        <v>1073</v>
      </c>
      <c r="AZ60" s="24" t="s">
        <v>766</v>
      </c>
      <c r="BA60" s="29">
        <v>83.172361722975793</v>
      </c>
      <c r="BB60" s="66">
        <v>85.188361722975799</v>
      </c>
      <c r="BC60" s="54" t="s">
        <v>1462</v>
      </c>
      <c r="BD60" s="29">
        <v>2</v>
      </c>
      <c r="BE60" s="100">
        <v>20</v>
      </c>
      <c r="BF60" s="55"/>
      <c r="BG60" s="102">
        <v>10</v>
      </c>
      <c r="BH60" s="55"/>
      <c r="BI60" s="191" t="s">
        <v>470</v>
      </c>
      <c r="BJ60" s="68" t="s">
        <v>443</v>
      </c>
      <c r="BK60" s="68" t="s">
        <v>471</v>
      </c>
      <c r="BL60" s="68" t="s">
        <v>473</v>
      </c>
      <c r="BM60" s="68" t="s">
        <v>474</v>
      </c>
      <c r="BN60" s="68"/>
      <c r="BO60" s="17"/>
      <c r="BP60" s="29">
        <v>130</v>
      </c>
      <c r="BQ60" s="29">
        <v>0</v>
      </c>
      <c r="BR60" s="56">
        <v>96.05</v>
      </c>
      <c r="BS60" s="76" t="s">
        <v>126</v>
      </c>
      <c r="BT60" s="26"/>
      <c r="BU60" s="26"/>
      <c r="BV60" s="49" t="str">
        <f>IF(AND(BD60&gt;2,OR(ISNUMBER(SEARCH("P",AA60)),ISNUMBER(SEARCH("EP",AA60)),ISNUMBER(SEARCH("E",AA60)))),"WP@",IF(BD60&gt;2,"W@",IF(OR(ISNUMBER(SEARCH("P",AA60)),ISNUMBER(SEARCH("EP",AA60)),ISNUMBER(SEARCH("E",AA60))),"P@","@")))</f>
        <v>@</v>
      </c>
      <c r="BW60" s="26"/>
      <c r="BX60" s="17"/>
      <c r="BY60" s="17"/>
      <c r="BZ60" s="49" t="str">
        <f>IF(AND(S60&gt;=3,AND(OR(AND(I60&lt;=7,I60-K60&gt;=3),AND(K60&lt;=7,K60-M60&gt;=3)),N60&lt;=4)),6,IF(S60&gt;=3,"3T",IF(AND(OR(AND(I60&lt;=7,I60-K60&gt;=3),AND(K60&lt;=7,K60-M60&gt;=3)),N60&lt;=4),"3P","")))</f>
        <v/>
      </c>
    </row>
    <row r="61" spans="1:78" ht="18.75" customHeight="1" x14ac:dyDescent="0.25">
      <c r="A61" s="17"/>
      <c r="B61" s="164" t="s">
        <v>10</v>
      </c>
      <c r="C61" s="164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65" t="s">
        <v>562</v>
      </c>
      <c r="R61" s="165"/>
      <c r="S61" s="17"/>
      <c r="T61" s="90" t="s">
        <v>477</v>
      </c>
      <c r="U61" s="17"/>
      <c r="V61" s="17"/>
      <c r="W61" s="17"/>
      <c r="X61" s="91">
        <v>52</v>
      </c>
      <c r="Y61" s="113" t="s">
        <v>451</v>
      </c>
      <c r="Z61" s="95">
        <v>23</v>
      </c>
      <c r="AA61" s="94">
        <v>0</v>
      </c>
      <c r="AB61" s="17"/>
      <c r="AC61" s="17"/>
      <c r="AD61" s="17"/>
      <c r="AE61" s="17"/>
      <c r="AF61" s="17"/>
      <c r="AG61" s="17"/>
      <c r="AH61" s="17"/>
      <c r="AI61" s="91">
        <v>52</v>
      </c>
      <c r="AJ61" s="17"/>
      <c r="AK61" s="17"/>
      <c r="AL61" s="17"/>
      <c r="AM61" s="91">
        <v>52</v>
      </c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66">
        <v>10</v>
      </c>
      <c r="AY61" s="95">
        <v>1083</v>
      </c>
      <c r="AZ61" s="17"/>
      <c r="BA61" s="17"/>
      <c r="BB61" s="17"/>
      <c r="BC61" s="17"/>
      <c r="BD61" s="17"/>
      <c r="BE61" s="17"/>
      <c r="BF61" s="17"/>
      <c r="BG61" s="17"/>
      <c r="BH61" s="17"/>
      <c r="BI61" s="187"/>
      <c r="BJ61" s="17"/>
      <c r="BK61" s="17"/>
      <c r="BL61" s="17"/>
      <c r="BM61" s="17"/>
      <c r="BN61" s="17"/>
      <c r="BO61" s="17"/>
      <c r="BP61" s="113" t="s">
        <v>451</v>
      </c>
      <c r="BQ61" s="17"/>
      <c r="BR61" s="17"/>
      <c r="BS61" s="17"/>
      <c r="BT61" s="17"/>
      <c r="BU61" s="17"/>
      <c r="BV61" s="17"/>
      <c r="BW61" s="17"/>
      <c r="BX61" s="29">
        <v>0</v>
      </c>
      <c r="BY61" s="26" t="s">
        <v>149</v>
      </c>
      <c r="BZ61" s="17"/>
    </row>
    <row r="62" spans="1:78" x14ac:dyDescent="0.25">
      <c r="A62" s="17"/>
      <c r="B62" s="164"/>
      <c r="C62" s="164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68" t="s">
        <v>1463</v>
      </c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67"/>
      <c r="AY62" s="96" t="s">
        <v>762</v>
      </c>
      <c r="AZ62" s="17"/>
      <c r="BA62" s="17"/>
      <c r="BB62" s="17"/>
      <c r="BC62" s="17"/>
      <c r="BD62" s="17"/>
      <c r="BE62" s="17"/>
      <c r="BF62" s="17"/>
      <c r="BG62" s="17"/>
      <c r="BH62" s="17"/>
      <c r="BI62" s="18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</row>
    <row r="63" spans="1:78" ht="30" customHeight="1" x14ac:dyDescent="0.25">
      <c r="A63" s="169" t="s">
        <v>1464</v>
      </c>
      <c r="B63" s="153"/>
      <c r="C63" s="153"/>
      <c r="D63" s="153"/>
      <c r="E63" s="153"/>
      <c r="F63" s="153"/>
      <c r="G63" s="153"/>
      <c r="H63" s="153"/>
      <c r="I63" s="153"/>
      <c r="J63" s="153"/>
      <c r="K63" s="153"/>
      <c r="L63" s="153"/>
      <c r="M63" s="153"/>
      <c r="N63" s="153"/>
      <c r="O63" s="153"/>
      <c r="P63" s="153"/>
      <c r="Q63" s="153"/>
      <c r="R63" s="153"/>
      <c r="S63" s="153"/>
      <c r="T63" s="153"/>
      <c r="U63" s="153"/>
      <c r="V63" s="153"/>
      <c r="W63" s="153"/>
      <c r="X63" s="153"/>
      <c r="Y63" s="153"/>
      <c r="Z63" s="153"/>
      <c r="AA63" s="153"/>
      <c r="AB63" s="153"/>
      <c r="AC63" s="153"/>
      <c r="AD63" s="153"/>
      <c r="AE63" s="153"/>
      <c r="AF63" s="153"/>
      <c r="AG63" s="153"/>
      <c r="AH63" s="153"/>
      <c r="AI63" s="153"/>
      <c r="AJ63" s="153"/>
      <c r="AK63" s="153"/>
      <c r="AL63" s="153"/>
      <c r="AM63" s="153"/>
      <c r="AN63" s="153"/>
      <c r="AO63" s="153"/>
      <c r="AP63" s="153"/>
      <c r="AQ63" s="153"/>
      <c r="AR63" s="153"/>
      <c r="AS63" s="153"/>
      <c r="AT63" s="153"/>
      <c r="AU63" s="153"/>
      <c r="AV63" s="153"/>
      <c r="AW63" s="153"/>
      <c r="AX63" s="153"/>
      <c r="AY63" s="153"/>
      <c r="AZ63" s="153"/>
      <c r="BA63" s="153"/>
      <c r="BB63" s="153"/>
      <c r="BC63" s="153"/>
      <c r="BD63" s="153"/>
      <c r="BE63" s="153"/>
      <c r="BF63" s="153"/>
      <c r="BG63" s="153"/>
      <c r="BH63" s="153"/>
      <c r="BI63" s="153"/>
      <c r="BJ63" s="153"/>
      <c r="BK63" s="153"/>
      <c r="BL63" s="153"/>
      <c r="BM63" s="153"/>
      <c r="BN63" s="153"/>
      <c r="BO63" s="153"/>
      <c r="BP63" s="153"/>
      <c r="BQ63" s="153"/>
      <c r="BR63" s="153"/>
      <c r="BS63" s="153"/>
      <c r="BT63" s="153"/>
      <c r="BU63" s="153"/>
      <c r="BV63" s="153"/>
      <c r="BW63" s="153"/>
      <c r="BX63" s="153"/>
      <c r="BY63" s="17"/>
      <c r="BZ63" s="17"/>
    </row>
    <row r="64" spans="1:78" x14ac:dyDescent="0.25">
      <c r="A64" s="18" t="s">
        <v>1</v>
      </c>
      <c r="B64" s="18" t="s">
        <v>2</v>
      </c>
      <c r="C64" s="18" t="s">
        <v>3</v>
      </c>
      <c r="D64" s="19"/>
      <c r="E64" s="19"/>
      <c r="F64" s="18" t="s">
        <v>4</v>
      </c>
      <c r="G64" s="20" t="s">
        <v>5</v>
      </c>
      <c r="H64" s="21" t="s">
        <v>6</v>
      </c>
      <c r="I64" s="154" t="s">
        <v>7</v>
      </c>
      <c r="J64" s="155"/>
      <c r="K64" s="155"/>
      <c r="L64" s="155"/>
      <c r="M64" s="155"/>
      <c r="N64" s="155"/>
      <c r="O64" s="21" t="s">
        <v>8</v>
      </c>
      <c r="P64" s="21" t="s">
        <v>9</v>
      </c>
      <c r="Q64" s="22" t="s">
        <v>10</v>
      </c>
      <c r="R64" s="22" t="s">
        <v>11</v>
      </c>
      <c r="S64" s="21" t="s">
        <v>12</v>
      </c>
      <c r="T64" s="21" t="s">
        <v>13</v>
      </c>
      <c r="U64" s="21" t="s">
        <v>14</v>
      </c>
      <c r="V64" s="21" t="s">
        <v>15</v>
      </c>
      <c r="W64" s="23" t="s">
        <v>16</v>
      </c>
      <c r="X64" s="21" t="s">
        <v>17</v>
      </c>
      <c r="Y64" s="21" t="s">
        <v>18</v>
      </c>
      <c r="Z64" s="21" t="s">
        <v>19</v>
      </c>
      <c r="AA64" s="21" t="s">
        <v>20</v>
      </c>
      <c r="AB64" s="21" t="s">
        <v>21</v>
      </c>
      <c r="AC64" s="21" t="s">
        <v>22</v>
      </c>
      <c r="AD64" s="21" t="s">
        <v>23</v>
      </c>
      <c r="AE64" s="21" t="s">
        <v>24</v>
      </c>
      <c r="AF64" s="21" t="s">
        <v>25</v>
      </c>
      <c r="AG64" s="21" t="s">
        <v>26</v>
      </c>
      <c r="AH64" s="21" t="s">
        <v>5</v>
      </c>
      <c r="AI64" s="21" t="s">
        <v>17</v>
      </c>
      <c r="AJ64" s="21" t="s">
        <v>27</v>
      </c>
      <c r="AK64" s="21" t="s">
        <v>28</v>
      </c>
      <c r="AL64" s="21" t="s">
        <v>29</v>
      </c>
      <c r="AM64" s="21" t="s">
        <v>17</v>
      </c>
      <c r="AN64" s="21" t="s">
        <v>30</v>
      </c>
      <c r="AO64" s="21" t="s">
        <v>31</v>
      </c>
      <c r="AP64" s="21" t="s">
        <v>32</v>
      </c>
      <c r="AQ64" s="21" t="s">
        <v>33</v>
      </c>
      <c r="AR64" s="21" t="s">
        <v>34</v>
      </c>
      <c r="AS64" s="21" t="s">
        <v>35</v>
      </c>
      <c r="AT64" s="21" t="s">
        <v>36</v>
      </c>
      <c r="AU64" s="21" t="s">
        <v>37</v>
      </c>
      <c r="AV64" s="21" t="s">
        <v>38</v>
      </c>
      <c r="AW64" s="21" t="s">
        <v>6</v>
      </c>
      <c r="AX64" s="21" t="s">
        <v>39</v>
      </c>
      <c r="AY64" s="21" t="s">
        <v>40</v>
      </c>
      <c r="AZ64" s="24" t="s">
        <v>41</v>
      </c>
      <c r="BA64" s="21" t="s">
        <v>42</v>
      </c>
      <c r="BB64" s="21" t="s">
        <v>43</v>
      </c>
      <c r="BC64" s="21" t="s">
        <v>44</v>
      </c>
      <c r="BD64" s="21" t="s">
        <v>45</v>
      </c>
      <c r="BE64" s="21" t="s">
        <v>46</v>
      </c>
      <c r="BF64" s="21" t="s">
        <v>47</v>
      </c>
      <c r="BG64" s="21" t="s">
        <v>48</v>
      </c>
      <c r="BH64" s="21" t="s">
        <v>49</v>
      </c>
      <c r="BI64" s="186"/>
      <c r="BJ64" s="25"/>
      <c r="BK64" s="25"/>
      <c r="BL64" s="25"/>
      <c r="BM64" s="25"/>
      <c r="BN64" s="25"/>
      <c r="BO64" s="25"/>
      <c r="BP64" s="21" t="s">
        <v>18</v>
      </c>
      <c r="BQ64" s="21" t="s">
        <v>31</v>
      </c>
      <c r="BR64" s="21" t="s">
        <v>50</v>
      </c>
      <c r="BS64" s="21" t="s">
        <v>51</v>
      </c>
      <c r="BT64" s="25"/>
      <c r="BU64" s="25"/>
      <c r="BV64" s="21" t="s">
        <v>24</v>
      </c>
      <c r="BW64" s="21" t="s">
        <v>16</v>
      </c>
      <c r="BX64" s="21" t="s">
        <v>52</v>
      </c>
      <c r="BY64" s="21" t="s">
        <v>53</v>
      </c>
      <c r="BZ64" s="21" t="s">
        <v>28</v>
      </c>
    </row>
    <row r="65" spans="1:78" x14ac:dyDescent="0.25">
      <c r="A65" s="26" t="s">
        <v>1465</v>
      </c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8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</row>
    <row r="66" spans="1:78" ht="36" customHeight="1" x14ac:dyDescent="0.25">
      <c r="A66" s="17"/>
      <c r="B66" s="173" t="s">
        <v>1466</v>
      </c>
      <c r="C66" s="173"/>
      <c r="D66" s="17"/>
      <c r="E66" s="17"/>
      <c r="F66" s="17"/>
      <c r="G66" s="17"/>
      <c r="H66" s="17"/>
      <c r="I66" s="89" t="s">
        <v>150</v>
      </c>
      <c r="J66" s="89" t="s">
        <v>151</v>
      </c>
      <c r="K66" s="89" t="s">
        <v>453</v>
      </c>
      <c r="L66" s="89" t="s">
        <v>454</v>
      </c>
      <c r="M66" s="89" t="s">
        <v>455</v>
      </c>
      <c r="N66" s="17"/>
      <c r="O66" s="17"/>
      <c r="P66" s="17"/>
      <c r="Q66" s="165" t="s">
        <v>540</v>
      </c>
      <c r="R66" s="165"/>
      <c r="S66" s="17"/>
      <c r="T66" s="90" t="s">
        <v>290</v>
      </c>
      <c r="U66" s="17"/>
      <c r="V66" s="17"/>
      <c r="W66" s="17"/>
      <c r="X66" s="91">
        <v>52</v>
      </c>
      <c r="Y66" s="92" t="s">
        <v>451</v>
      </c>
      <c r="Z66" s="17"/>
      <c r="AA66" s="17"/>
      <c r="AB66" s="17"/>
      <c r="AC66" s="17"/>
      <c r="AD66" s="17"/>
      <c r="AE66" s="17"/>
      <c r="AF66" s="17"/>
      <c r="AG66" s="17"/>
      <c r="AH66" s="17"/>
      <c r="AI66" s="91">
        <v>52</v>
      </c>
      <c r="AJ66" s="17"/>
      <c r="AK66" s="17"/>
      <c r="AL66" s="17"/>
      <c r="AM66" s="91">
        <v>52</v>
      </c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67">
        <v>14</v>
      </c>
      <c r="AY66" s="95">
        <v>1166</v>
      </c>
      <c r="AZ66" s="17"/>
      <c r="BA66" s="17"/>
      <c r="BB66" s="17"/>
      <c r="BC66" s="17"/>
      <c r="BD66" s="17"/>
      <c r="BE66" s="17"/>
      <c r="BF66" s="17"/>
      <c r="BG66" s="17"/>
      <c r="BH66" s="17"/>
      <c r="BI66" s="187"/>
      <c r="BJ66" s="17"/>
      <c r="BK66" s="17"/>
      <c r="BL66" s="17"/>
      <c r="BM66" s="17"/>
      <c r="BN66" s="17"/>
      <c r="BO66" s="17"/>
      <c r="BP66" s="92" t="s">
        <v>451</v>
      </c>
      <c r="BQ66" s="17"/>
      <c r="BR66" s="17"/>
      <c r="BS66" s="17"/>
      <c r="BT66" s="17"/>
      <c r="BU66" s="17"/>
      <c r="BV66" s="17"/>
      <c r="BW66" s="17"/>
      <c r="BX66" s="29">
        <v>0</v>
      </c>
      <c r="BY66" s="26" t="s">
        <v>149</v>
      </c>
      <c r="BZ66" s="17"/>
    </row>
    <row r="67" spans="1:78" x14ac:dyDescent="0.25">
      <c r="A67" s="17"/>
      <c r="B67" s="173"/>
      <c r="C67" s="173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68" t="s">
        <v>1467</v>
      </c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  <c r="AC67" s="168"/>
      <c r="AD67" s="168"/>
      <c r="AE67" s="168"/>
      <c r="AF67" s="168"/>
      <c r="AG67" s="168"/>
      <c r="AH67" s="168"/>
      <c r="AI67" s="168"/>
      <c r="AJ67" s="168"/>
      <c r="AK67" s="168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6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8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</row>
    <row r="68" spans="1:78" ht="30" customHeight="1" x14ac:dyDescent="0.25">
      <c r="A68" s="169" t="s">
        <v>1468</v>
      </c>
      <c r="B68" s="153"/>
      <c r="C68" s="153"/>
      <c r="D68" s="153"/>
      <c r="E68" s="153"/>
      <c r="F68" s="153"/>
      <c r="G68" s="153"/>
      <c r="H68" s="153"/>
      <c r="I68" s="153"/>
      <c r="J68" s="153"/>
      <c r="K68" s="153"/>
      <c r="L68" s="153"/>
      <c r="M68" s="153"/>
      <c r="N68" s="153"/>
      <c r="O68" s="153"/>
      <c r="P68" s="153"/>
      <c r="Q68" s="153"/>
      <c r="R68" s="153"/>
      <c r="S68" s="153"/>
      <c r="T68" s="153"/>
      <c r="U68" s="153"/>
      <c r="V68" s="153"/>
      <c r="W68" s="153"/>
      <c r="X68" s="153"/>
      <c r="Y68" s="153"/>
      <c r="Z68" s="153"/>
      <c r="AA68" s="153"/>
      <c r="AB68" s="153"/>
      <c r="AC68" s="153"/>
      <c r="AD68" s="153"/>
      <c r="AE68" s="153"/>
      <c r="AF68" s="153"/>
      <c r="AG68" s="153"/>
      <c r="AH68" s="153"/>
      <c r="AI68" s="153"/>
      <c r="AJ68" s="153"/>
      <c r="AK68" s="153"/>
      <c r="AL68" s="153"/>
      <c r="AM68" s="153"/>
      <c r="AN68" s="153"/>
      <c r="AO68" s="153"/>
      <c r="AP68" s="153"/>
      <c r="AQ68" s="153"/>
      <c r="AR68" s="153"/>
      <c r="AS68" s="153"/>
      <c r="AT68" s="153"/>
      <c r="AU68" s="153"/>
      <c r="AV68" s="153"/>
      <c r="AW68" s="153"/>
      <c r="AX68" s="153"/>
      <c r="AY68" s="153"/>
      <c r="AZ68" s="153"/>
      <c r="BA68" s="153"/>
      <c r="BB68" s="153"/>
      <c r="BC68" s="153"/>
      <c r="BD68" s="153"/>
      <c r="BE68" s="153"/>
      <c r="BF68" s="153"/>
      <c r="BG68" s="153"/>
      <c r="BH68" s="153"/>
      <c r="BI68" s="153"/>
      <c r="BJ68" s="153"/>
      <c r="BK68" s="153"/>
      <c r="BL68" s="153"/>
      <c r="BM68" s="153"/>
      <c r="BN68" s="153"/>
      <c r="BO68" s="153"/>
      <c r="BP68" s="153"/>
      <c r="BQ68" s="153"/>
      <c r="BR68" s="153"/>
      <c r="BS68" s="153"/>
      <c r="BT68" s="153"/>
      <c r="BU68" s="153"/>
      <c r="BV68" s="153"/>
      <c r="BW68" s="153"/>
      <c r="BX68" s="153"/>
      <c r="BY68" s="17"/>
      <c r="BZ68" s="17"/>
    </row>
    <row r="69" spans="1:78" x14ac:dyDescent="0.25">
      <c r="A69" s="18" t="s">
        <v>1</v>
      </c>
      <c r="B69" s="18" t="s">
        <v>2</v>
      </c>
      <c r="C69" s="18" t="s">
        <v>3</v>
      </c>
      <c r="D69" s="19"/>
      <c r="E69" s="19"/>
      <c r="F69" s="18" t="s">
        <v>4</v>
      </c>
      <c r="G69" s="20" t="s">
        <v>5</v>
      </c>
      <c r="H69" s="21" t="s">
        <v>6</v>
      </c>
      <c r="I69" s="154" t="s">
        <v>7</v>
      </c>
      <c r="J69" s="155"/>
      <c r="K69" s="155"/>
      <c r="L69" s="155"/>
      <c r="M69" s="155"/>
      <c r="N69" s="155"/>
      <c r="O69" s="21" t="s">
        <v>8</v>
      </c>
      <c r="P69" s="21" t="s">
        <v>9</v>
      </c>
      <c r="Q69" s="22" t="s">
        <v>10</v>
      </c>
      <c r="R69" s="22" t="s">
        <v>11</v>
      </c>
      <c r="S69" s="21" t="s">
        <v>12</v>
      </c>
      <c r="T69" s="21" t="s">
        <v>13</v>
      </c>
      <c r="U69" s="21" t="s">
        <v>14</v>
      </c>
      <c r="V69" s="21" t="s">
        <v>15</v>
      </c>
      <c r="W69" s="23" t="s">
        <v>16</v>
      </c>
      <c r="X69" s="21" t="s">
        <v>17</v>
      </c>
      <c r="Y69" s="21" t="s">
        <v>18</v>
      </c>
      <c r="Z69" s="21" t="s">
        <v>19</v>
      </c>
      <c r="AA69" s="21" t="s">
        <v>20</v>
      </c>
      <c r="AB69" s="21" t="s">
        <v>21</v>
      </c>
      <c r="AC69" s="21" t="s">
        <v>22</v>
      </c>
      <c r="AD69" s="21" t="s">
        <v>23</v>
      </c>
      <c r="AE69" s="21" t="s">
        <v>24</v>
      </c>
      <c r="AF69" s="21" t="s">
        <v>25</v>
      </c>
      <c r="AG69" s="21" t="s">
        <v>26</v>
      </c>
      <c r="AH69" s="21" t="s">
        <v>5</v>
      </c>
      <c r="AI69" s="21" t="s">
        <v>17</v>
      </c>
      <c r="AJ69" s="21" t="s">
        <v>27</v>
      </c>
      <c r="AK69" s="21" t="s">
        <v>28</v>
      </c>
      <c r="AL69" s="21" t="s">
        <v>29</v>
      </c>
      <c r="AM69" s="21" t="s">
        <v>17</v>
      </c>
      <c r="AN69" s="21" t="s">
        <v>30</v>
      </c>
      <c r="AO69" s="21" t="s">
        <v>31</v>
      </c>
      <c r="AP69" s="21" t="s">
        <v>32</v>
      </c>
      <c r="AQ69" s="21" t="s">
        <v>33</v>
      </c>
      <c r="AR69" s="21" t="s">
        <v>34</v>
      </c>
      <c r="AS69" s="21" t="s">
        <v>35</v>
      </c>
      <c r="AT69" s="21" t="s">
        <v>36</v>
      </c>
      <c r="AU69" s="21" t="s">
        <v>37</v>
      </c>
      <c r="AV69" s="21" t="s">
        <v>38</v>
      </c>
      <c r="AW69" s="21" t="s">
        <v>6</v>
      </c>
      <c r="AX69" s="21" t="s">
        <v>39</v>
      </c>
      <c r="AY69" s="21" t="s">
        <v>40</v>
      </c>
      <c r="AZ69" s="24" t="s">
        <v>41</v>
      </c>
      <c r="BA69" s="21" t="s">
        <v>42</v>
      </c>
      <c r="BB69" s="21" t="s">
        <v>43</v>
      </c>
      <c r="BC69" s="21" t="s">
        <v>44</v>
      </c>
      <c r="BD69" s="21" t="s">
        <v>45</v>
      </c>
      <c r="BE69" s="21" t="s">
        <v>46</v>
      </c>
      <c r="BF69" s="21" t="s">
        <v>47</v>
      </c>
      <c r="BG69" s="21" t="s">
        <v>48</v>
      </c>
      <c r="BH69" s="21" t="s">
        <v>49</v>
      </c>
      <c r="BI69" s="186"/>
      <c r="BJ69" s="25"/>
      <c r="BK69" s="25"/>
      <c r="BL69" s="25"/>
      <c r="BM69" s="25"/>
      <c r="BN69" s="25"/>
      <c r="BO69" s="25"/>
      <c r="BP69" s="21" t="s">
        <v>18</v>
      </c>
      <c r="BQ69" s="21" t="s">
        <v>31</v>
      </c>
      <c r="BR69" s="21" t="s">
        <v>50</v>
      </c>
      <c r="BS69" s="21" t="s">
        <v>51</v>
      </c>
      <c r="BT69" s="25"/>
      <c r="BU69" s="25"/>
      <c r="BV69" s="21" t="s">
        <v>24</v>
      </c>
      <c r="BW69" s="21" t="s">
        <v>16</v>
      </c>
      <c r="BX69" s="21" t="s">
        <v>52</v>
      </c>
      <c r="BY69" s="21" t="s">
        <v>53</v>
      </c>
      <c r="BZ69" s="21" t="s">
        <v>28</v>
      </c>
    </row>
    <row r="70" spans="1:78" x14ac:dyDescent="0.25">
      <c r="A70" s="26" t="s">
        <v>1469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8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</row>
    <row r="71" spans="1:78" ht="36" customHeight="1" x14ac:dyDescent="0.25">
      <c r="A71" s="17"/>
      <c r="B71" s="173" t="s">
        <v>67</v>
      </c>
      <c r="C71" s="173"/>
      <c r="D71" s="17"/>
      <c r="E71" s="17"/>
      <c r="F71" s="17"/>
      <c r="G71" s="17"/>
      <c r="H71" s="17"/>
      <c r="I71" s="89" t="s">
        <v>150</v>
      </c>
      <c r="J71" s="89" t="s">
        <v>151</v>
      </c>
      <c r="K71" s="89" t="s">
        <v>453</v>
      </c>
      <c r="L71" s="89" t="s">
        <v>454</v>
      </c>
      <c r="M71" s="89" t="s">
        <v>455</v>
      </c>
      <c r="N71" s="17"/>
      <c r="O71" s="17"/>
      <c r="P71" s="17"/>
      <c r="Q71" s="165" t="s">
        <v>808</v>
      </c>
      <c r="R71" s="165"/>
      <c r="S71" s="17"/>
      <c r="T71" s="90" t="s">
        <v>338</v>
      </c>
      <c r="U71" s="17"/>
      <c r="V71" s="17"/>
      <c r="W71" s="17"/>
      <c r="X71" s="91">
        <v>52</v>
      </c>
      <c r="Y71" s="92" t="s">
        <v>451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91">
        <v>52</v>
      </c>
      <c r="AJ71" s="17"/>
      <c r="AK71" s="17"/>
      <c r="AL71" s="17"/>
      <c r="AM71" s="91">
        <v>52</v>
      </c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67">
        <v>9.6</v>
      </c>
      <c r="AY71" s="95">
        <v>1210</v>
      </c>
      <c r="AZ71" s="17"/>
      <c r="BA71" s="17"/>
      <c r="BB71" s="17"/>
      <c r="BC71" s="17"/>
      <c r="BD71" s="17"/>
      <c r="BE71" s="17"/>
      <c r="BF71" s="17"/>
      <c r="BG71" s="17"/>
      <c r="BH71" s="17"/>
      <c r="BI71" s="187"/>
      <c r="BJ71" s="17"/>
      <c r="BK71" s="17"/>
      <c r="BL71" s="17"/>
      <c r="BM71" s="17"/>
      <c r="BN71" s="17"/>
      <c r="BO71" s="17"/>
      <c r="BP71" s="92" t="s">
        <v>451</v>
      </c>
      <c r="BQ71" s="17"/>
      <c r="BR71" s="17"/>
      <c r="BS71" s="17"/>
      <c r="BT71" s="17"/>
      <c r="BU71" s="17"/>
      <c r="BV71" s="17"/>
      <c r="BW71" s="17"/>
      <c r="BX71" s="29">
        <v>0</v>
      </c>
      <c r="BY71" s="26" t="s">
        <v>149</v>
      </c>
      <c r="BZ71" s="17"/>
    </row>
    <row r="72" spans="1:78" x14ac:dyDescent="0.25">
      <c r="A72" s="17"/>
      <c r="B72" s="173"/>
      <c r="C72" s="173"/>
      <c r="D72" s="17"/>
      <c r="E72" s="17"/>
      <c r="F72" s="17"/>
      <c r="G72" s="17"/>
      <c r="H72" s="17"/>
      <c r="I72" s="89" t="s">
        <v>456</v>
      </c>
      <c r="J72" s="89" t="s">
        <v>457</v>
      </c>
      <c r="K72" s="89" t="s">
        <v>1471</v>
      </c>
      <c r="L72" s="17"/>
      <c r="M72" s="17"/>
      <c r="N72" s="17"/>
      <c r="O72" s="168" t="s">
        <v>1470</v>
      </c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6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8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</row>
    <row r="73" spans="1:78" ht="30" customHeight="1" x14ac:dyDescent="0.25">
      <c r="A73" s="172" t="s">
        <v>1472</v>
      </c>
      <c r="B73" s="153"/>
      <c r="C73" s="153"/>
      <c r="D73" s="153"/>
      <c r="E73" s="153"/>
      <c r="F73" s="153"/>
      <c r="G73" s="153"/>
      <c r="H73" s="153"/>
      <c r="I73" s="153"/>
      <c r="J73" s="153"/>
      <c r="K73" s="153"/>
      <c r="L73" s="153"/>
      <c r="M73" s="153"/>
      <c r="N73" s="153"/>
      <c r="O73" s="153"/>
      <c r="P73" s="153"/>
      <c r="Q73" s="153"/>
      <c r="R73" s="153"/>
      <c r="S73" s="153"/>
      <c r="T73" s="153"/>
      <c r="U73" s="153"/>
      <c r="V73" s="153"/>
      <c r="W73" s="153"/>
      <c r="X73" s="153"/>
      <c r="Y73" s="153"/>
      <c r="Z73" s="153"/>
      <c r="AA73" s="153"/>
      <c r="AB73" s="153"/>
      <c r="AC73" s="153"/>
      <c r="AD73" s="153"/>
      <c r="AE73" s="153"/>
      <c r="AF73" s="153"/>
      <c r="AG73" s="153"/>
      <c r="AH73" s="153"/>
      <c r="AI73" s="153"/>
      <c r="AJ73" s="153"/>
      <c r="AK73" s="153"/>
      <c r="AL73" s="153"/>
      <c r="AM73" s="153"/>
      <c r="AN73" s="153"/>
      <c r="AO73" s="153"/>
      <c r="AP73" s="153"/>
      <c r="AQ73" s="153"/>
      <c r="AR73" s="153"/>
      <c r="AS73" s="153"/>
      <c r="AT73" s="153"/>
      <c r="AU73" s="153"/>
      <c r="AV73" s="153"/>
      <c r="AW73" s="153"/>
      <c r="AX73" s="153"/>
      <c r="AY73" s="153"/>
      <c r="AZ73" s="153"/>
      <c r="BA73" s="153"/>
      <c r="BB73" s="153"/>
      <c r="BC73" s="153"/>
      <c r="BD73" s="153"/>
      <c r="BE73" s="153"/>
      <c r="BF73" s="153"/>
      <c r="BG73" s="153"/>
      <c r="BH73" s="153"/>
      <c r="BI73" s="153"/>
      <c r="BJ73" s="153"/>
      <c r="BK73" s="153"/>
      <c r="BL73" s="153"/>
      <c r="BM73" s="153"/>
      <c r="BN73" s="153"/>
      <c r="BO73" s="153"/>
      <c r="BP73" s="153"/>
      <c r="BQ73" s="153"/>
      <c r="BR73" s="153"/>
      <c r="BS73" s="153"/>
      <c r="BT73" s="153"/>
      <c r="BU73" s="153"/>
      <c r="BV73" s="153"/>
      <c r="BW73" s="153"/>
      <c r="BX73" s="153"/>
      <c r="BY73" s="17"/>
      <c r="BZ73" s="17"/>
    </row>
    <row r="74" spans="1:78" x14ac:dyDescent="0.25">
      <c r="A74" s="18" t="s">
        <v>1</v>
      </c>
      <c r="B74" s="18" t="s">
        <v>2</v>
      </c>
      <c r="C74" s="18" t="s">
        <v>3</v>
      </c>
      <c r="D74" s="19"/>
      <c r="E74" s="19"/>
      <c r="F74" s="18" t="s">
        <v>4</v>
      </c>
      <c r="G74" s="20" t="s">
        <v>5</v>
      </c>
      <c r="H74" s="21" t="s">
        <v>6</v>
      </c>
      <c r="I74" s="154" t="s">
        <v>7</v>
      </c>
      <c r="J74" s="155"/>
      <c r="K74" s="155"/>
      <c r="L74" s="155"/>
      <c r="M74" s="155"/>
      <c r="N74" s="155"/>
      <c r="O74" s="21" t="s">
        <v>8</v>
      </c>
      <c r="P74" s="21" t="s">
        <v>9</v>
      </c>
      <c r="Q74" s="22" t="s">
        <v>10</v>
      </c>
      <c r="R74" s="22" t="s">
        <v>11</v>
      </c>
      <c r="S74" s="21" t="s">
        <v>12</v>
      </c>
      <c r="T74" s="21" t="s">
        <v>13</v>
      </c>
      <c r="U74" s="21" t="s">
        <v>14</v>
      </c>
      <c r="V74" s="21" t="s">
        <v>15</v>
      </c>
      <c r="W74" s="23" t="s">
        <v>16</v>
      </c>
      <c r="X74" s="21" t="s">
        <v>17</v>
      </c>
      <c r="Y74" s="21" t="s">
        <v>18</v>
      </c>
      <c r="Z74" s="21" t="s">
        <v>19</v>
      </c>
      <c r="AA74" s="21" t="s">
        <v>20</v>
      </c>
      <c r="AB74" s="21" t="s">
        <v>21</v>
      </c>
      <c r="AC74" s="21" t="s">
        <v>22</v>
      </c>
      <c r="AD74" s="21" t="s">
        <v>23</v>
      </c>
      <c r="AE74" s="21" t="s">
        <v>24</v>
      </c>
      <c r="AF74" s="21" t="s">
        <v>25</v>
      </c>
      <c r="AG74" s="21" t="s">
        <v>26</v>
      </c>
      <c r="AH74" s="21" t="s">
        <v>5</v>
      </c>
      <c r="AI74" s="21" t="s">
        <v>17</v>
      </c>
      <c r="AJ74" s="21" t="s">
        <v>27</v>
      </c>
      <c r="AK74" s="21" t="s">
        <v>28</v>
      </c>
      <c r="AL74" s="21" t="s">
        <v>29</v>
      </c>
      <c r="AM74" s="21" t="s">
        <v>17</v>
      </c>
      <c r="AN74" s="21" t="s">
        <v>30</v>
      </c>
      <c r="AO74" s="21" t="s">
        <v>31</v>
      </c>
      <c r="AP74" s="21" t="s">
        <v>32</v>
      </c>
      <c r="AQ74" s="21" t="s">
        <v>33</v>
      </c>
      <c r="AR74" s="21" t="s">
        <v>34</v>
      </c>
      <c r="AS74" s="21" t="s">
        <v>35</v>
      </c>
      <c r="AT74" s="21" t="s">
        <v>36</v>
      </c>
      <c r="AU74" s="21" t="s">
        <v>37</v>
      </c>
      <c r="AV74" s="21" t="s">
        <v>38</v>
      </c>
      <c r="AW74" s="21" t="s">
        <v>6</v>
      </c>
      <c r="AX74" s="21" t="s">
        <v>39</v>
      </c>
      <c r="AY74" s="21" t="s">
        <v>40</v>
      </c>
      <c r="AZ74" s="24" t="s">
        <v>41</v>
      </c>
      <c r="BA74" s="21" t="s">
        <v>42</v>
      </c>
      <c r="BB74" s="21" t="s">
        <v>43</v>
      </c>
      <c r="BC74" s="21" t="s">
        <v>44</v>
      </c>
      <c r="BD74" s="21" t="s">
        <v>45</v>
      </c>
      <c r="BE74" s="21" t="s">
        <v>46</v>
      </c>
      <c r="BF74" s="21" t="s">
        <v>47</v>
      </c>
      <c r="BG74" s="21" t="s">
        <v>48</v>
      </c>
      <c r="BH74" s="21" t="s">
        <v>49</v>
      </c>
      <c r="BI74" s="186"/>
      <c r="BJ74" s="25"/>
      <c r="BK74" s="25"/>
      <c r="BL74" s="25"/>
      <c r="BM74" s="25"/>
      <c r="BN74" s="25"/>
      <c r="BO74" s="25"/>
      <c r="BP74" s="21" t="s">
        <v>18</v>
      </c>
      <c r="BQ74" s="21" t="s">
        <v>31</v>
      </c>
      <c r="BR74" s="21" t="s">
        <v>50</v>
      </c>
      <c r="BS74" s="21" t="s">
        <v>51</v>
      </c>
      <c r="BT74" s="25"/>
      <c r="BU74" s="25"/>
      <c r="BV74" s="21" t="s">
        <v>24</v>
      </c>
      <c r="BW74" s="21" t="s">
        <v>16</v>
      </c>
      <c r="BX74" s="21" t="s">
        <v>52</v>
      </c>
      <c r="BY74" s="21" t="s">
        <v>53</v>
      </c>
      <c r="BZ74" s="21" t="s">
        <v>28</v>
      </c>
    </row>
    <row r="75" spans="1:78" ht="46.5" x14ac:dyDescent="0.25">
      <c r="A75" s="26" t="s">
        <v>1473</v>
      </c>
      <c r="B75" s="26" t="s">
        <v>900</v>
      </c>
      <c r="C75" s="106" t="s">
        <v>349</v>
      </c>
      <c r="D75" s="28"/>
      <c r="E75" s="28"/>
      <c r="F75" s="58">
        <v>1200</v>
      </c>
      <c r="G75" s="30">
        <v>2</v>
      </c>
      <c r="H75" s="31" t="s">
        <v>6</v>
      </c>
      <c r="I75" s="32">
        <v>6</v>
      </c>
      <c r="J75" s="33">
        <v>4</v>
      </c>
      <c r="K75" s="32">
        <v>9</v>
      </c>
      <c r="L75" s="33">
        <v>6</v>
      </c>
      <c r="M75" s="32">
        <v>11</v>
      </c>
      <c r="N75" s="33">
        <v>16</v>
      </c>
      <c r="O75" s="29">
        <v>0.44999999999999901</v>
      </c>
      <c r="P75" s="37">
        <v>0.989999999999995</v>
      </c>
      <c r="Q75" s="35">
        <v>73.808970132234606</v>
      </c>
      <c r="R75" s="35">
        <v>-0.54551493388267103</v>
      </c>
      <c r="S75" s="37">
        <v>-2</v>
      </c>
      <c r="T75" s="61">
        <v>-10</v>
      </c>
      <c r="U75" s="29">
        <v>0.75000000000001099</v>
      </c>
      <c r="V75" s="60">
        <v>-7.1999999999999904</v>
      </c>
      <c r="W75" s="39" t="s">
        <v>79</v>
      </c>
      <c r="X75" s="40">
        <v>64</v>
      </c>
      <c r="Y75" s="29">
        <v>123</v>
      </c>
      <c r="Z75" s="17"/>
      <c r="AA75" s="26" t="s">
        <v>57</v>
      </c>
      <c r="AB75" s="41" t="s">
        <v>58</v>
      </c>
      <c r="AC75" s="42" t="str">
        <f>"" &amp; IF(AND(S75&lt;=-1.5,NOT(ISBLANK(AQ75))),"Z","")</f>
        <v/>
      </c>
      <c r="AD75" s="43" t="str">
        <f>IF(AND(ISNUMBER(BD75),VALUE(BD75)&gt;=3,VALUE(T75)&gt;=-0.5),IF(AND(VALUE(Q75)&gt;=94,VALUE(Q75)&lt;444), IF(VALUE(P75)&gt;=2,"***","**"),"*"),"")</f>
        <v/>
      </c>
      <c r="AE75" s="44"/>
      <c r="AF75" s="45"/>
      <c r="AG75" s="63" t="str">
        <f>IF(OR(F75&lt;1401,F75&gt;=1600),IF(AND(OR(AB75="*",AB75="***",AB75="E*",AB75="E***"),P75&gt;=2,T75&gt;-2.1),IF(AND(ISNUMBER(BD75),VALUE(BD75)&gt;2),"**","*"),""),"")</f>
        <v/>
      </c>
      <c r="AH75" s="30">
        <v>2</v>
      </c>
      <c r="AI75" s="47">
        <v>64</v>
      </c>
      <c r="AJ75" s="48" t="str">
        <f>IF(AND(S75&gt;=2,T75&gt;=0),IF(AND(ISNUMBER(BD75),VALUE(BD75)&gt;=3),IF(LEN(AQ75)&gt;0,"***","**"),"*"),"")</f>
        <v/>
      </c>
      <c r="AK75" s="42" t="str">
        <f>IF(AND(S75&gt;=3,AND(OR(AND(I75&lt;=7,I75-K75&gt;=3),AND(K75&lt;=7,K75-M75&gt;=3)),N75&lt;=4)),6,IF(S75&gt;=3,"3T",IF(AND(OR(AND(I75&lt;=7,I75-K75&gt;=3),AND(K75&lt;=7,K75-M75&gt;=3)),N75&lt;=4),"3P","")))</f>
        <v/>
      </c>
      <c r="AL75" s="46" t="str">
        <f>IF(OR(K75-M75&gt;=5,T75&gt;4.9,AND(K75-M75&gt;=1,T75&gt;5)),IF(P75&lt;-3,"***",IF(P75&lt;0,"**","*")),"")</f>
        <v/>
      </c>
      <c r="AM75" s="40">
        <v>64</v>
      </c>
      <c r="AN75" s="49" t="str">
        <f>CONCATENATE(IF(AND(OR(M75=1,M75=2,M75=3,M75=4),Q75&gt;=97.5),"G",IF(OR(AND(N75&lt;=3,M75&lt;8,T75&gt;-1.6,Q75&gt;=95,Q75&lt;300),AND(OR(M75=1,M75=2,M75=3),Q75&lt;97.5)),"GR","")),"*")</f>
        <v>*</v>
      </c>
      <c r="AO75" s="29">
        <v>-1</v>
      </c>
      <c r="AP75" s="28"/>
      <c r="AQ75" s="28"/>
      <c r="AR75" s="28"/>
      <c r="AS75" s="28"/>
      <c r="AT75" s="50" t="str">
        <f>IF(LEN(AN75)&gt;0,IF(AL75="**","$",IF(AL75="***",IF(LEN(AQ75)&gt;0,"$$$","$$"), "")), "")</f>
        <v/>
      </c>
      <c r="AU75" s="48" t="str">
        <f>CONCATENATE(IF(LEN(AN75)&gt;0,IF(AND(AD75="**",AB75="*"),IF(LEN(AQ75)&gt;0,"$$$","$$"),IF(AJ75="***","$$$",IF(AND(AJ75="**",AB75="*"),"$$",IF(AND(OR(AD75="**",AD75="***"),LEN(AQ75)&gt;0),"$$","")))),IF(AND(OR(AD75="**",AD75="***"),LEN(AQ75)&gt;0),"$$","")),IF(AND(T75&lt;2,AQ75="#"),"#",""))</f>
        <v/>
      </c>
      <c r="AV75" s="48" t="str">
        <f>IF(LEN(AN75)&gt;0,IF(AG75="**","$$",IF(AG75="***","$$$",IF(AD75="***",IF(OR(AB75="***",LEN(AQ75)&gt;0),"$$$",""),""))),"")</f>
        <v/>
      </c>
      <c r="AW75" s="26" t="s">
        <v>6</v>
      </c>
      <c r="AX75" s="51">
        <v>85</v>
      </c>
      <c r="AY75" s="52">
        <v>1129</v>
      </c>
      <c r="AZ75" s="24" t="s">
        <v>940</v>
      </c>
      <c r="BA75" s="29">
        <v>63.4089701322347</v>
      </c>
      <c r="BB75" s="66">
        <v>57.008970132234701</v>
      </c>
      <c r="BC75" s="54" t="s">
        <v>1474</v>
      </c>
      <c r="BD75" s="29">
        <v>1</v>
      </c>
      <c r="BE75" s="55"/>
      <c r="BF75" s="55"/>
      <c r="BG75" s="55"/>
      <c r="BH75" s="55"/>
      <c r="BI75" s="190" t="s">
        <v>1475</v>
      </c>
      <c r="BJ75" s="69" t="s">
        <v>1476</v>
      </c>
      <c r="BK75" s="68" t="s">
        <v>1477</v>
      </c>
      <c r="BL75" s="68" t="s">
        <v>1056</v>
      </c>
      <c r="BM75" s="68" t="s">
        <v>934</v>
      </c>
      <c r="BN75" s="68" t="s">
        <v>526</v>
      </c>
      <c r="BO75" s="17"/>
      <c r="BP75" s="29">
        <v>123</v>
      </c>
      <c r="BQ75" s="29">
        <v>-1</v>
      </c>
      <c r="BR75" s="56">
        <v>97.45</v>
      </c>
      <c r="BS75" s="57" t="s">
        <v>75</v>
      </c>
      <c r="BT75" s="26"/>
      <c r="BU75" s="26"/>
      <c r="BV75" s="26"/>
      <c r="BW75" s="26" t="s">
        <v>79</v>
      </c>
      <c r="BX75" s="17"/>
      <c r="BY75" s="17"/>
      <c r="BZ75" s="49" t="str">
        <f>IF(AND(S75&gt;=3,AND(OR(AND(I75&lt;=7,I75-K75&gt;=3),AND(K75&lt;=7,K75-M75&gt;=3)),N75&lt;=4)),6,IF(S75&gt;=3,"3T",IF(AND(OR(AND(I75&lt;=7,I75-K75&gt;=3),AND(K75&lt;=7,K75-M75&gt;=3)),N75&lt;=4),"3P","")))</f>
        <v/>
      </c>
    </row>
    <row r="76" spans="1:78" ht="24" customHeight="1" x14ac:dyDescent="0.25">
      <c r="A76" s="162"/>
      <c r="B76" s="155"/>
      <c r="C76" s="155"/>
      <c r="D76" s="155"/>
      <c r="E76" s="155"/>
      <c r="F76" s="155"/>
      <c r="G76" s="155"/>
      <c r="H76" s="155"/>
      <c r="I76" s="155"/>
      <c r="J76" s="155"/>
      <c r="K76" s="155"/>
      <c r="L76" s="155"/>
      <c r="M76" s="155"/>
      <c r="N76" s="155"/>
      <c r="O76" s="155"/>
      <c r="P76" s="155"/>
      <c r="Q76" s="155"/>
      <c r="R76" s="155"/>
      <c r="S76" s="155"/>
      <c r="T76" s="155"/>
      <c r="U76" s="155"/>
      <c r="V76" s="155"/>
      <c r="W76" s="155"/>
      <c r="X76" s="155"/>
      <c r="Y76" s="155"/>
      <c r="Z76" s="155"/>
      <c r="AA76" s="155"/>
      <c r="AB76" s="155"/>
      <c r="AC76" s="155"/>
      <c r="AD76" s="155"/>
      <c r="AE76" s="155"/>
      <c r="AF76" s="155"/>
      <c r="AG76" s="155"/>
      <c r="AH76" s="155"/>
      <c r="AI76" s="155"/>
      <c r="AJ76" s="155"/>
      <c r="AK76" s="155"/>
      <c r="AL76" s="155"/>
      <c r="AM76" s="155"/>
      <c r="AN76" s="155"/>
      <c r="AO76" s="155"/>
      <c r="AP76" s="155"/>
      <c r="AQ76" s="155"/>
      <c r="AR76" s="155"/>
      <c r="AS76" s="155"/>
      <c r="AT76" s="155"/>
      <c r="AU76" s="155"/>
      <c r="AV76" s="155"/>
      <c r="AW76" s="155"/>
      <c r="AX76" s="155"/>
      <c r="AY76" s="155"/>
      <c r="AZ76" s="155"/>
      <c r="BA76" s="155"/>
      <c r="BB76" s="155"/>
      <c r="BC76" s="155"/>
      <c r="BD76" s="155"/>
      <c r="BE76" s="155"/>
      <c r="BF76" s="155"/>
      <c r="BG76" s="155"/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  <c r="BR76" s="155"/>
      <c r="BS76" s="155"/>
      <c r="BT76" s="155"/>
      <c r="BU76" s="155"/>
      <c r="BV76" s="155"/>
      <c r="BW76" s="155"/>
      <c r="BX76" s="155"/>
      <c r="BY76" s="17"/>
      <c r="BZ76" s="49"/>
    </row>
    <row r="77" spans="1:78" ht="46.5" x14ac:dyDescent="0.25">
      <c r="A77" s="26" t="s">
        <v>1473</v>
      </c>
      <c r="B77" s="26" t="s">
        <v>907</v>
      </c>
      <c r="C77" s="27" t="s">
        <v>378</v>
      </c>
      <c r="D77" s="28" t="s">
        <v>166</v>
      </c>
      <c r="E77" s="28"/>
      <c r="F77" s="58">
        <v>1200</v>
      </c>
      <c r="G77" s="80">
        <v>10</v>
      </c>
      <c r="H77" s="31" t="s">
        <v>6</v>
      </c>
      <c r="I77" s="59">
        <v>12</v>
      </c>
      <c r="J77" s="33">
        <v>8</v>
      </c>
      <c r="K77" s="59">
        <v>13</v>
      </c>
      <c r="L77" s="33">
        <v>6</v>
      </c>
      <c r="M77" s="59">
        <v>6</v>
      </c>
      <c r="N77" s="33">
        <v>3</v>
      </c>
      <c r="O77" s="29">
        <v>1.1499999999999999</v>
      </c>
      <c r="P77" s="34">
        <v>1.93888888888885</v>
      </c>
      <c r="Q77" s="35">
        <v>98.979021371733495</v>
      </c>
      <c r="R77" s="36">
        <v>1.7895106858667</v>
      </c>
      <c r="S77" s="37">
        <v>2</v>
      </c>
      <c r="T77" s="38">
        <v>3</v>
      </c>
      <c r="U77" s="29">
        <v>1.8</v>
      </c>
      <c r="V77" s="29">
        <v>4.3</v>
      </c>
      <c r="W77" s="39"/>
      <c r="X77" s="40">
        <v>63</v>
      </c>
      <c r="Y77" s="72">
        <v>120</v>
      </c>
      <c r="Z77" s="87">
        <v>74</v>
      </c>
      <c r="AA77" s="26" t="s">
        <v>57</v>
      </c>
      <c r="AB77" s="41" t="s">
        <v>58</v>
      </c>
      <c r="AC77" s="42" t="str">
        <f>"i" &amp; IF(AND(S77&lt;=-1.5,NOT(ISBLANK(AQ77))),"Z","")</f>
        <v>i</v>
      </c>
      <c r="AD77" s="43" t="str">
        <f>IF(AND(ISNUMBER(BD77),VALUE(BD77)&gt;=3,VALUE(T77)&gt;=-0.5),IF(AND(VALUE(Q77)&gt;=94,VALUE(Q77)&lt;444), IF(VALUE(P77)&gt;=2,"***","**"),"*"),"")</f>
        <v/>
      </c>
      <c r="AE77" s="48" t="str">
        <f>IF(AND(BD77&gt;2,OR(ISNUMBER(SEARCH("P",AA77)),ISNUMBER(SEARCH("EP",AA77)),ISNUMBER(SEARCH("E",AA77)))),"WP@",IF(BD77&gt;2,"W@",IF(OR(ISNUMBER(SEARCH("P",AA77)),ISNUMBER(SEARCH("EP",AA77)),ISNUMBER(SEARCH("E",AA77))),"P@","@")))</f>
        <v>@</v>
      </c>
      <c r="AF77" s="45" t="s">
        <v>102</v>
      </c>
      <c r="AG77" s="46" t="str">
        <f>IF(OR(F77&lt;1401,F77&gt;=1600),IF(AND(OR(AB77="*",AB77="***",AB77="E*",AB77="E***"),P77&gt;=2,T77&gt;-2.1),IF(AND(ISNUMBER(BD77),VALUE(BD77)&gt;2),"**","*"),""),"")</f>
        <v/>
      </c>
      <c r="AH77" s="30">
        <v>10</v>
      </c>
      <c r="AI77" s="47">
        <v>63</v>
      </c>
      <c r="AJ77" s="48" t="str">
        <f>IF(AND(S77&gt;=2,T77&gt;=0),IF(AND(ISNUMBER(BD77),VALUE(BD77)&gt;=3),IF(LEN(AQ77)&gt;0,"***","**"),"*"),"")</f>
        <v>*</v>
      </c>
      <c r="AK77" s="42" t="str">
        <f>IF(AND(S77&gt;=3,AND(OR(AND(I77&lt;=7,I77-K77&gt;=3),AND(K77&lt;=7,K77-M77&gt;=3)),N77&lt;=4)),6,IF(S77&gt;=3,"3T",IF(AND(OR(AND(I77&lt;=7,I77-K77&gt;=3),AND(K77&lt;=7,K77-M77&gt;=3)),N77&lt;=4),"3P","")))</f>
        <v/>
      </c>
      <c r="AL77" s="46" t="str">
        <f>IF(OR(K77-M77&gt;=5,T77&gt;4.9,AND(K77-M77&gt;=1,T77&gt;5)),IF(P77&lt;-3,"***",IF(P77&lt;0,"**","*")),"")</f>
        <v>*</v>
      </c>
      <c r="AM77" s="139" t="s">
        <v>1478</v>
      </c>
      <c r="AN77" s="137" t="str">
        <f>IF(AND(OR(M77=1,M77=2,M77=3,M77=4),Q77&gt;=97.5),"G",IF(OR(AND(N77&lt;=3,M77&lt;8,T77&gt;-1.6,Q77&gt;=95,Q77&lt;300),AND(OR(M77=1,M77=2,M77=3),Q77&lt;97.5)),"GR",""))</f>
        <v>GR</v>
      </c>
      <c r="AO77" s="82">
        <v>2</v>
      </c>
      <c r="AP77" s="28"/>
      <c r="AQ77" s="28"/>
      <c r="AR77" s="28"/>
      <c r="AS77" s="28"/>
      <c r="AT77" s="50" t="str">
        <f>IF(LEN(AN77)&gt;0,IF(AL77="**","$",IF(AL77="***",IF(LEN(AQ77)&gt;0,"$$$","$$"), "")), "")</f>
        <v/>
      </c>
      <c r="AU77" s="48" t="str">
        <f>CONCATENATE(IF(LEN(AN77)&gt;0,IF(AND(AD77="**",AB77="*"),IF(LEN(AQ77)&gt;0,"$$$","$$"),IF(AJ77="***","$$$",IF(AND(AJ77="**",AB77="*"),"$$",IF(AND(OR(AD77="**",AD77="***"),LEN(AQ77)&gt;0),"$$","")))),IF(AND(OR(AD77="**",AD77="***"),LEN(AQ77)&gt;0),"$$","")),IF(AND(T77&lt;2,AQ77="#"),"#",""))</f>
        <v/>
      </c>
      <c r="AV77" s="48" t="str">
        <f>IF(LEN(AN77)&gt;0,IF(AG77="**","$$",IF(AG77="***","$$$",IF(AD77="***",IF(OR(AB77="***",LEN(AQ77)&gt;0),"$$$",""),""))),"")</f>
        <v/>
      </c>
      <c r="AW77" s="26" t="s">
        <v>6</v>
      </c>
      <c r="AX77" s="64">
        <v>147</v>
      </c>
      <c r="AY77" s="52">
        <v>1139</v>
      </c>
      <c r="AZ77" s="24" t="s">
        <v>945</v>
      </c>
      <c r="BA77" s="29">
        <v>91.579021371733404</v>
      </c>
      <c r="BB77" s="141">
        <v>85.875021371733396</v>
      </c>
      <c r="BC77" s="54" t="s">
        <v>1479</v>
      </c>
      <c r="BD77" s="29">
        <v>2</v>
      </c>
      <c r="BE77" s="55"/>
      <c r="BF77" s="55"/>
      <c r="BG77" s="55"/>
      <c r="BH77" s="55"/>
      <c r="BI77" s="188" t="s">
        <v>1480</v>
      </c>
      <c r="BJ77" s="68" t="s">
        <v>758</v>
      </c>
      <c r="BK77" s="69" t="s">
        <v>976</v>
      </c>
      <c r="BL77" s="68" t="s">
        <v>1269</v>
      </c>
      <c r="BM77" s="68" t="s">
        <v>365</v>
      </c>
      <c r="BN77" s="69" t="s">
        <v>367</v>
      </c>
      <c r="BO77" s="17"/>
      <c r="BP77" s="29">
        <v>120</v>
      </c>
      <c r="BQ77" s="82">
        <v>2</v>
      </c>
      <c r="BR77" s="56">
        <v>93.55</v>
      </c>
      <c r="BS77" s="76" t="s">
        <v>126</v>
      </c>
      <c r="BT77" s="26" t="s">
        <v>166</v>
      </c>
      <c r="BU77" s="26"/>
      <c r="BV77" s="49" t="str">
        <f>IF(AND(BD77&gt;2,OR(ISNUMBER(SEARCH("P",AA77)),ISNUMBER(SEARCH("EP",AA77)),ISNUMBER(SEARCH("E",AA77)))),"WP@",IF(BD77&gt;2,"W@",IF(OR(ISNUMBER(SEARCH("P",AA77)),ISNUMBER(SEARCH("EP",AA77)),ISNUMBER(SEARCH("E",AA77))),"P@","@")))</f>
        <v>@</v>
      </c>
      <c r="BW77" s="26"/>
      <c r="BX77" s="17"/>
      <c r="BY77" s="17"/>
      <c r="BZ77" s="49" t="str">
        <f>IF(AND(S77&gt;=3,AND(OR(AND(I77&lt;=7,I77-K77&gt;=3),AND(K77&lt;=7,K77-M77&gt;=3)),N77&lt;=4)),6,IF(S77&gt;=3,"3T",IF(AND(OR(AND(I77&lt;=7,I77-K77&gt;=3),AND(K77&lt;=7,K77-M77&gt;=3)),N77&lt;=4),"3P","")))</f>
        <v/>
      </c>
    </row>
    <row r="78" spans="1:78" ht="46.5" x14ac:dyDescent="0.25">
      <c r="A78" s="26" t="s">
        <v>1473</v>
      </c>
      <c r="B78" s="26" t="s">
        <v>359</v>
      </c>
      <c r="C78" s="27" t="s">
        <v>352</v>
      </c>
      <c r="D78" s="28"/>
      <c r="E78" s="28"/>
      <c r="F78" s="58">
        <v>1200</v>
      </c>
      <c r="G78" s="30">
        <v>5</v>
      </c>
      <c r="H78" s="31" t="s">
        <v>6</v>
      </c>
      <c r="I78" s="32">
        <v>3</v>
      </c>
      <c r="J78" s="33">
        <v>2</v>
      </c>
      <c r="K78" s="32">
        <v>4</v>
      </c>
      <c r="L78" s="33">
        <v>2</v>
      </c>
      <c r="M78" s="32">
        <v>8</v>
      </c>
      <c r="N78" s="33">
        <v>6</v>
      </c>
      <c r="O78" s="29">
        <v>-2.25</v>
      </c>
      <c r="P78" s="29">
        <v>2.49999999999715E-2</v>
      </c>
      <c r="Q78" s="35">
        <v>94.361720525629394</v>
      </c>
      <c r="R78" s="36">
        <v>1.58086026281467</v>
      </c>
      <c r="S78" s="37">
        <v>0</v>
      </c>
      <c r="T78" s="61">
        <v>-3.5</v>
      </c>
      <c r="U78" s="29">
        <v>2.95</v>
      </c>
      <c r="V78" s="29">
        <v>0.15000000000000599</v>
      </c>
      <c r="W78" s="39" t="s">
        <v>79</v>
      </c>
      <c r="X78" s="62">
        <v>63</v>
      </c>
      <c r="Y78" s="29">
        <v>119</v>
      </c>
      <c r="Z78" s="29">
        <v>20</v>
      </c>
      <c r="AA78" s="26" t="s">
        <v>91</v>
      </c>
      <c r="AB78" s="41" t="s">
        <v>32</v>
      </c>
      <c r="AC78" s="42" t="str">
        <f>"" &amp; IF(AND(S78&lt;=-1.5,NOT(ISBLANK(AQ78))),"Z","")</f>
        <v/>
      </c>
      <c r="AD78" s="48" t="str">
        <f>IF(AND(ISNUMBER(BD78),VALUE(BD78)&gt;=3,VALUE(T78)&gt;=-0.5),IF(AND(VALUE(Q78)&gt;=94,VALUE(Q78)&lt;444), IF(VALUE(P78)&gt;=2,"***","**"),"*"),"")</f>
        <v/>
      </c>
      <c r="AE78" s="44"/>
      <c r="AF78" s="45"/>
      <c r="AG78" s="63" t="str">
        <f>IF(OR(F78&lt;1401,F78&gt;=1600),IF(AND(OR(AB78="*",AB78="***",AB78="E*",AB78="E***"),P78&gt;=2,T78&gt;-2.1),IF(AND(ISNUMBER(BD78),VALUE(BD78)&gt;2),"**","*"),""),"")</f>
        <v/>
      </c>
      <c r="AH78" s="30">
        <v>5</v>
      </c>
      <c r="AI78" s="62">
        <v>63</v>
      </c>
      <c r="AJ78" s="48" t="str">
        <f>IF(AND(S78&gt;=2,T78&gt;=0),IF(AND(ISNUMBER(BD78),VALUE(BD78)&gt;=3),IF(LEN(AQ78)&gt;0,"***","**"),"*"),"")</f>
        <v/>
      </c>
      <c r="AK78" s="42" t="str">
        <f>IF(AND(S78&gt;=3,AND(OR(AND(I78&lt;=7,I78-K78&gt;=3),AND(K78&lt;=7,K78-M78&gt;=3)),N78&lt;=4)),6,IF(S78&gt;=3,"3T",IF(AND(OR(AND(I78&lt;=7,I78-K78&gt;=3),AND(K78&lt;=7,K78-M78&gt;=3)),N78&lt;=4),"3P","")))</f>
        <v/>
      </c>
      <c r="AL78" s="63" t="str">
        <f>IF(OR(K78-M78&gt;=5,T78&gt;4.9,AND(K78-M78&gt;=1,T78&gt;5)),IF(P78&lt;-3,"***",IF(P78&lt;0,"**","*")),"")</f>
        <v/>
      </c>
      <c r="AM78" s="62">
        <v>63</v>
      </c>
      <c r="AN78" s="49" t="str">
        <f>IF(AND(OR(M78=1,M78=2,M78=3,M78=4),Q78&gt;=97.5),"G",IF(OR(AND(N78&lt;=3,M78&lt;8,T78&gt;-1.6,Q78&gt;=95,Q78&lt;300),AND(OR(M78=1,M78=2,M78=3),Q78&lt;97.5)),"GR",""))</f>
        <v/>
      </c>
      <c r="AO78" s="29">
        <v>0</v>
      </c>
      <c r="AP78" s="28"/>
      <c r="AQ78" s="28"/>
      <c r="AR78" s="28"/>
      <c r="AS78" s="28"/>
      <c r="AT78" s="50" t="str">
        <f>IF(LEN(AN78)&gt;0,IF(AL78="**","$",IF(AL78="***",IF(LEN(AQ78)&gt;0,"$$$","$$"), "")), "")</f>
        <v/>
      </c>
      <c r="AU78" s="48" t="str">
        <f>CONCATENATE(IF(LEN(AN78)&gt;0,IF(AND(AD78="**",AB78="*"),IF(LEN(AQ78)&gt;0,"$$$","$$"),IF(AJ78="***","$$$",IF(AND(AJ78="**",AB78="*"),"$$",IF(AND(OR(AD78="**",AD78="***"),LEN(AQ78)&gt;0),"$$","")))),IF(AND(OR(AD78="**",AD78="***"),LEN(AQ78)&gt;0),"$$","")),IF(AND(T78&lt;2,AQ78="#"),"#",""))</f>
        <v/>
      </c>
      <c r="AV78" s="48" t="str">
        <f>IF(LEN(AN78)&gt;0,IF(AG78="**","$$",IF(AG78="***","$$$",IF(AD78="***",IF(OR(AB78="***",LEN(AQ78)&gt;0),"$$$",""),""))),"")</f>
        <v/>
      </c>
      <c r="AW78" s="26" t="s">
        <v>6</v>
      </c>
      <c r="AX78" s="74">
        <v>26</v>
      </c>
      <c r="AY78" s="65">
        <v>1140</v>
      </c>
      <c r="AZ78" s="24" t="s">
        <v>945</v>
      </c>
      <c r="BA78" s="29">
        <v>86.161720525629306</v>
      </c>
      <c r="BB78" s="66">
        <v>78.828387192296006</v>
      </c>
      <c r="BC78" s="54" t="s">
        <v>369</v>
      </c>
      <c r="BD78" s="29">
        <v>1</v>
      </c>
      <c r="BE78" s="55"/>
      <c r="BF78" s="55"/>
      <c r="BG78" s="55"/>
      <c r="BH78" s="55"/>
      <c r="BI78" s="189" t="s">
        <v>1481</v>
      </c>
      <c r="BJ78" s="69" t="s">
        <v>784</v>
      </c>
      <c r="BK78" s="69" t="s">
        <v>890</v>
      </c>
      <c r="BL78" s="68" t="s">
        <v>430</v>
      </c>
      <c r="BM78" s="69" t="s">
        <v>785</v>
      </c>
      <c r="BN78" s="68" t="s">
        <v>786</v>
      </c>
      <c r="BO78" s="17"/>
      <c r="BP78" s="29">
        <v>119</v>
      </c>
      <c r="BQ78" s="29">
        <v>0</v>
      </c>
      <c r="BR78" s="56">
        <v>95.35</v>
      </c>
      <c r="BS78" s="57" t="s">
        <v>75</v>
      </c>
      <c r="BT78" s="26"/>
      <c r="BU78" s="26"/>
      <c r="BV78" s="26"/>
      <c r="BW78" s="26" t="s">
        <v>79</v>
      </c>
      <c r="BX78" s="17"/>
      <c r="BY78" s="17"/>
      <c r="BZ78" s="49" t="str">
        <f>IF(AND(S78&gt;=3,AND(OR(AND(I78&lt;=7,I78-K78&gt;=3),AND(K78&lt;=7,K78-M78&gt;=3)),N78&lt;=4)),6,IF(S78&gt;=3,"3T",IF(AND(OR(AND(I78&lt;=7,I78-K78&gt;=3),AND(K78&lt;=7,K78-M78&gt;=3)),N78&lt;=4),"3P","")))</f>
        <v/>
      </c>
    </row>
    <row r="79" spans="1:78" ht="46.5" x14ac:dyDescent="0.25">
      <c r="A79" s="26" t="s">
        <v>1473</v>
      </c>
      <c r="B79" s="26" t="s">
        <v>368</v>
      </c>
      <c r="C79" s="27" t="s">
        <v>207</v>
      </c>
      <c r="D79" s="28"/>
      <c r="E79" s="28"/>
      <c r="F79" s="58">
        <v>1200</v>
      </c>
      <c r="G79" s="30">
        <v>13</v>
      </c>
      <c r="H79" s="31" t="s">
        <v>78</v>
      </c>
      <c r="I79" s="59">
        <v>13</v>
      </c>
      <c r="J79" s="33">
        <v>9</v>
      </c>
      <c r="K79" s="59">
        <v>12</v>
      </c>
      <c r="L79" s="33">
        <v>6</v>
      </c>
      <c r="M79" s="59">
        <v>12</v>
      </c>
      <c r="N79" s="33">
        <v>8</v>
      </c>
      <c r="O79" s="29">
        <v>-1.45</v>
      </c>
      <c r="P79" s="60">
        <v>-3.46428571428573</v>
      </c>
      <c r="Q79" s="35">
        <v>83.1423330782482</v>
      </c>
      <c r="R79" s="35">
        <v>-2.3788334608759198</v>
      </c>
      <c r="S79" s="37">
        <v>3</v>
      </c>
      <c r="T79" s="61">
        <v>-1</v>
      </c>
      <c r="U79" s="29">
        <v>2.8999999999999901</v>
      </c>
      <c r="V79" s="60">
        <v>2.0499999999999998</v>
      </c>
      <c r="W79" s="39" t="s">
        <v>79</v>
      </c>
      <c r="X79" s="62">
        <v>61</v>
      </c>
      <c r="Y79" s="29">
        <v>116</v>
      </c>
      <c r="Z79" s="29">
        <v>22</v>
      </c>
      <c r="AA79" s="26" t="s">
        <v>57</v>
      </c>
      <c r="AB79" s="41" t="s">
        <v>58</v>
      </c>
      <c r="AC79" s="42" t="str">
        <f>"" &amp; IF(AND(S79&lt;=-1.5,NOT(ISBLANK(AQ79))),"Z","")</f>
        <v/>
      </c>
      <c r="AD79" s="48" t="str">
        <f>IF(AND(ISNUMBER(BD79),VALUE(BD79)&gt;=3,VALUE(T79)&gt;=-0.5),IF(AND(VALUE(Q79)&gt;=94,VALUE(Q79)&lt;444), IF(VALUE(P79)&gt;=2,"***","**"),"*"),"")</f>
        <v/>
      </c>
      <c r="AE79" s="48" t="str">
        <f>IF(AND(BD79&gt;2,OR(ISNUMBER(SEARCH("P",AA79)),ISNUMBER(SEARCH("EP",AA79)),ISNUMBER(SEARCH("E",AA79)))),"WP@",IF(BD79&gt;2,"W@",IF(OR(ISNUMBER(SEARCH("P",AA79)),ISNUMBER(SEARCH("EP",AA79)),ISNUMBER(SEARCH("E",AA79))),"P@","@")))</f>
        <v>@</v>
      </c>
      <c r="AF79" s="45"/>
      <c r="AG79" s="63" t="str">
        <f>IF(OR(F79&lt;1401,F79&gt;=1600),IF(AND(OR(AB79="*",AB79="***",AB79="E*",AB79="E***"),P79&gt;=2,T79&gt;-2.1),IF(AND(ISNUMBER(BD79),VALUE(BD79)&gt;2),"**","*"),""),"")</f>
        <v/>
      </c>
      <c r="AH79" s="30">
        <v>13</v>
      </c>
      <c r="AI79" s="62">
        <v>61</v>
      </c>
      <c r="AJ79" s="48" t="str">
        <f>IF(AND(S79&gt;=2,T79&gt;=0),IF(AND(ISNUMBER(BD79),VALUE(BD79)&gt;=3),IF(LEN(AQ79)&gt;0,"***","**"),"*"),"")</f>
        <v/>
      </c>
      <c r="AK79" s="42" t="str">
        <f>IF(AND(S79&gt;=3,AND(OR(AND(I79&lt;=7,I79-K79&gt;=3),AND(K79&lt;=7,K79-M79&gt;=3)),N79&lt;=4)),6,IF(S79&gt;=3,"3T",IF(AND(OR(AND(I79&lt;=7,I79-K79&gt;=3),AND(K79&lt;=7,K79-M79&gt;=3)),N79&lt;=4),"3P","")))</f>
        <v>3T</v>
      </c>
      <c r="AL79" s="63" t="str">
        <f>IF(OR(K79-M79&gt;=5,T79&gt;4.9,AND(K79-M79&gt;=1,T79&gt;5)),IF(P79&lt;-3,"***",IF(P79&lt;0,"**","*")),"")</f>
        <v/>
      </c>
      <c r="AM79" s="62">
        <v>61</v>
      </c>
      <c r="AN79" s="49" t="str">
        <f>IF(AND(OR(M79=1,M79=2,M79=3,M79=4),Q79&gt;=97.5),"G",IF(OR(AND(N79&lt;=3,M79&lt;8,T79&gt;-1.6,Q79&gt;=95,Q79&lt;300),AND(OR(M79=1,M79=2,M79=3),Q79&lt;97.5)),"GR",""))</f>
        <v/>
      </c>
      <c r="AO79" s="29">
        <v>1</v>
      </c>
      <c r="AP79" s="28"/>
      <c r="AQ79" s="28"/>
      <c r="AR79" s="28"/>
      <c r="AS79" s="28"/>
      <c r="AT79" s="50" t="str">
        <f>IF(LEN(AN79)&gt;0,IF(AL79="**","$",IF(AL79="***",IF(LEN(AQ79)&gt;0,"$$$","$$"), "")), "")</f>
        <v/>
      </c>
      <c r="AU79" s="48" t="str">
        <f>CONCATENATE(IF(LEN(AN79)&gt;0,IF(AND(AD79="**",AB79="*"),IF(LEN(AQ79)&gt;0,"$$$","$$"),IF(AJ79="***","$$$",IF(AND(AJ79="**",AB79="*"),"$$",IF(AND(OR(AD79="**",AD79="***"),LEN(AQ79)&gt;0),"$$","")))),IF(AND(OR(AD79="**",AD79="***"),LEN(AQ79)&gt;0),"$$","")),IF(AND(T79&lt;2,AQ79="#"),"#",""))</f>
        <v/>
      </c>
      <c r="AV79" s="48" t="str">
        <f>IF(LEN(AN79)&gt;0,IF(AG79="**","$$",IF(AG79="***","$$$",IF(AD79="***",IF(OR(AB79="***",LEN(AQ79)&gt;0),"$$$",""),""))),"")</f>
        <v/>
      </c>
      <c r="AW79" s="26" t="s">
        <v>78</v>
      </c>
      <c r="AX79" s="64">
        <v>40</v>
      </c>
      <c r="AY79" s="65">
        <v>1135</v>
      </c>
      <c r="AZ79" s="24" t="s">
        <v>945</v>
      </c>
      <c r="BA79" s="29">
        <v>74.242333078248194</v>
      </c>
      <c r="BB79" s="66">
        <v>68.508999744914803</v>
      </c>
      <c r="BC79" s="54" t="s">
        <v>1482</v>
      </c>
      <c r="BD79" s="29">
        <v>1</v>
      </c>
      <c r="BE79" s="55"/>
      <c r="BF79" s="55"/>
      <c r="BG79" s="55"/>
      <c r="BH79" s="55"/>
      <c r="BI79" s="190" t="s">
        <v>1483</v>
      </c>
      <c r="BJ79" s="69" t="s">
        <v>793</v>
      </c>
      <c r="BK79" s="68" t="s">
        <v>1484</v>
      </c>
      <c r="BL79" s="68" t="s">
        <v>1485</v>
      </c>
      <c r="BM79" s="68" t="s">
        <v>741</v>
      </c>
      <c r="BN79" s="68" t="s">
        <v>1269</v>
      </c>
      <c r="BO79" s="17"/>
      <c r="BP79" s="29">
        <v>116</v>
      </c>
      <c r="BQ79" s="29">
        <v>1</v>
      </c>
      <c r="BR79" s="56">
        <v>90.15</v>
      </c>
      <c r="BS79" s="76" t="s">
        <v>108</v>
      </c>
      <c r="BT79" s="26"/>
      <c r="BU79" s="26"/>
      <c r="BV79" s="49" t="str">
        <f>IF(AND(BD79&gt;2,OR(ISNUMBER(SEARCH("P",AA79)),ISNUMBER(SEARCH("EP",AA79)),ISNUMBER(SEARCH("E",AA79)))),"WP@",IF(BD79&gt;2,"W@",IF(OR(ISNUMBER(SEARCH("P",AA79)),ISNUMBER(SEARCH("EP",AA79)),ISNUMBER(SEARCH("E",AA79))),"P@","@")))</f>
        <v>@</v>
      </c>
      <c r="BW79" s="26" t="s">
        <v>79</v>
      </c>
      <c r="BX79" s="17"/>
      <c r="BY79" s="17"/>
      <c r="BZ79" s="49" t="str">
        <f>IF(AND(S79&gt;=3,AND(OR(AND(I79&lt;=7,I79-K79&gt;=3),AND(K79&lt;=7,K79-M79&gt;=3)),N79&lt;=4)),6,IF(S79&gt;=3,"3T",IF(AND(OR(AND(I79&lt;=7,I79-K79&gt;=3),AND(K79&lt;=7,K79-M79&gt;=3)),N79&lt;=4),"3P","")))</f>
        <v>3T</v>
      </c>
    </row>
    <row r="80" spans="1:78" ht="18" customHeight="1" x14ac:dyDescent="0.25">
      <c r="A80" s="162"/>
      <c r="B80" s="155"/>
      <c r="C80" s="155"/>
      <c r="D80" s="155"/>
      <c r="E80" s="155"/>
      <c r="F80" s="155"/>
      <c r="G80" s="155"/>
      <c r="H80" s="155"/>
      <c r="I80" s="155"/>
      <c r="J80" s="155"/>
      <c r="K80" s="155"/>
      <c r="L80" s="155"/>
      <c r="M80" s="155"/>
      <c r="N80" s="155"/>
      <c r="O80" s="155"/>
      <c r="P80" s="155"/>
      <c r="Q80" s="155"/>
      <c r="R80" s="155"/>
      <c r="S80" s="155"/>
      <c r="T80" s="155"/>
      <c r="U80" s="155"/>
      <c r="V80" s="155"/>
      <c r="W80" s="155"/>
      <c r="X80" s="155"/>
      <c r="Y80" s="155"/>
      <c r="Z80" s="155"/>
      <c r="AA80" s="155"/>
      <c r="AB80" s="155"/>
      <c r="AC80" s="155"/>
      <c r="AD80" s="155"/>
      <c r="AE80" s="155"/>
      <c r="AF80" s="155"/>
      <c r="AG80" s="155"/>
      <c r="AH80" s="155"/>
      <c r="AI80" s="155"/>
      <c r="AJ80" s="155"/>
      <c r="AK80" s="155"/>
      <c r="AL80" s="155"/>
      <c r="AM80" s="155"/>
      <c r="AN80" s="155"/>
      <c r="AO80" s="155"/>
      <c r="AP80" s="155"/>
      <c r="AQ80" s="155"/>
      <c r="AR80" s="155"/>
      <c r="AS80" s="155"/>
      <c r="AT80" s="155"/>
      <c r="AU80" s="155"/>
      <c r="AV80" s="155"/>
      <c r="AW80" s="155"/>
      <c r="AX80" s="155"/>
      <c r="AY80" s="155"/>
      <c r="AZ80" s="155"/>
      <c r="BA80" s="155"/>
      <c r="BB80" s="155"/>
      <c r="BC80" s="155"/>
      <c r="BD80" s="155"/>
      <c r="BE80" s="155"/>
      <c r="BF80" s="155"/>
      <c r="BG80" s="155"/>
      <c r="BH80" s="155"/>
      <c r="BI80" s="155"/>
      <c r="BJ80" s="155"/>
      <c r="BK80" s="155"/>
      <c r="BL80" s="155"/>
      <c r="BM80" s="155"/>
      <c r="BN80" s="155"/>
      <c r="BO80" s="155"/>
      <c r="BP80" s="155"/>
      <c r="BQ80" s="155"/>
      <c r="BR80" s="155"/>
      <c r="BS80" s="155"/>
      <c r="BT80" s="155"/>
      <c r="BU80" s="155"/>
      <c r="BV80" s="155"/>
      <c r="BW80" s="155"/>
      <c r="BX80" s="155"/>
      <c r="BY80" s="17"/>
      <c r="BZ80" s="49"/>
    </row>
    <row r="81" spans="1:78" ht="30" customHeight="1" x14ac:dyDescent="0.25">
      <c r="A81" s="175" t="s">
        <v>153</v>
      </c>
      <c r="B81" s="162"/>
      <c r="C81" s="162"/>
      <c r="D81" s="162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62"/>
      <c r="AL81" s="162"/>
      <c r="AM81" s="162"/>
      <c r="AN81" s="162"/>
      <c r="AO81" s="162"/>
      <c r="AP81" s="162"/>
      <c r="AQ81" s="162"/>
      <c r="AR81" s="162"/>
      <c r="AS81" s="162"/>
      <c r="AT81" s="162"/>
      <c r="AU81" s="162"/>
      <c r="AV81" s="162"/>
      <c r="AW81" s="162"/>
      <c r="AX81" s="162"/>
      <c r="AY81" s="162"/>
      <c r="AZ81" s="162"/>
      <c r="BA81" s="162"/>
      <c r="BB81" s="162"/>
      <c r="BC81" s="162"/>
      <c r="BD81" s="162"/>
      <c r="BE81" s="162"/>
      <c r="BF81" s="162"/>
      <c r="BG81" s="162"/>
      <c r="BH81" s="162"/>
      <c r="BI81" s="162"/>
      <c r="BJ81" s="162"/>
      <c r="BK81" s="162"/>
      <c r="BL81" s="162"/>
      <c r="BM81" s="162"/>
      <c r="BN81" s="162"/>
      <c r="BO81" s="162"/>
      <c r="BP81" s="162"/>
      <c r="BQ81" s="162"/>
      <c r="BR81" s="162"/>
      <c r="BS81" s="162"/>
      <c r="BT81" s="162"/>
      <c r="BU81" s="162"/>
      <c r="BV81" s="162"/>
      <c r="BW81" s="162"/>
      <c r="BX81" s="162"/>
      <c r="BY81" s="17"/>
      <c r="BZ81" s="49"/>
    </row>
    <row r="82" spans="1:78" ht="46.5" x14ac:dyDescent="0.25">
      <c r="A82" s="26" t="s">
        <v>1473</v>
      </c>
      <c r="B82" s="26" t="s">
        <v>135</v>
      </c>
      <c r="C82" s="27" t="s">
        <v>417</v>
      </c>
      <c r="D82" s="28"/>
      <c r="E82" s="28"/>
      <c r="F82" s="58">
        <v>1200</v>
      </c>
      <c r="G82" s="30">
        <v>9</v>
      </c>
      <c r="H82" s="31" t="s">
        <v>6</v>
      </c>
      <c r="I82" s="59">
        <v>8</v>
      </c>
      <c r="J82" s="33">
        <v>3</v>
      </c>
      <c r="K82" s="59">
        <v>9</v>
      </c>
      <c r="L82" s="33">
        <v>6</v>
      </c>
      <c r="M82" s="59">
        <v>7</v>
      </c>
      <c r="N82" s="33">
        <v>3</v>
      </c>
      <c r="O82" s="29">
        <v>0.50000000000000699</v>
      </c>
      <c r="P82" s="34">
        <v>1.5249999999999999</v>
      </c>
      <c r="Q82" s="35">
        <v>91.275227453298797</v>
      </c>
      <c r="R82" s="35">
        <v>-1.76238627335053</v>
      </c>
      <c r="S82" s="37">
        <v>-3</v>
      </c>
      <c r="T82" s="38">
        <v>2.75</v>
      </c>
      <c r="U82" s="29">
        <v>-2.75</v>
      </c>
      <c r="V82" s="29">
        <v>-0.55000000000001503</v>
      </c>
      <c r="W82" s="39"/>
      <c r="X82" s="62">
        <v>59</v>
      </c>
      <c r="Y82" s="29">
        <v>133</v>
      </c>
      <c r="Z82" s="87">
        <v>42</v>
      </c>
      <c r="AA82" s="26" t="s">
        <v>57</v>
      </c>
      <c r="AB82" s="41" t="s">
        <v>58</v>
      </c>
      <c r="AC82" s="42" t="str">
        <f>"i" &amp; IF(AND(S82&lt;=-1.5,NOT(ISBLANK(AQ82))),"Z","")</f>
        <v>i</v>
      </c>
      <c r="AD82" s="48" t="str">
        <f>IF(AND(ISNUMBER(BD82),VALUE(BD82)&gt;=3,VALUE(T82)&gt;=-0.5),IF(AND(VALUE(Q82)&gt;=94,VALUE(Q82)&lt;444), IF(VALUE(P82)&gt;=2,"***","**"),"*"),"")</f>
        <v>*</v>
      </c>
      <c r="AE82" s="48" t="str">
        <f>IF(AND(BD82&gt;2,OR(ISNUMBER(SEARCH("P",AA82)),ISNUMBER(SEARCH("EP",AA82)),ISNUMBER(SEARCH("E",AA82)))),"WP@",IF(BD82&gt;2,"W@",IF(OR(ISNUMBER(SEARCH("P",AA82)),ISNUMBER(SEARCH("EP",AA82)),ISNUMBER(SEARCH("E",AA82))),"P@","@")))</f>
        <v>W@</v>
      </c>
      <c r="AF82" s="45"/>
      <c r="AG82" s="46" t="str">
        <f>IF(OR(F82&lt;1401,F82&gt;=1600),IF(AND(OR(AB82="*",AB82="***",AB82="E*",AB82="E***"),P82&gt;=2,T82&gt;-2.1),IF(AND(ISNUMBER(BD82),VALUE(BD82)&gt;2),"**","*"),""),"")</f>
        <v/>
      </c>
      <c r="AH82" s="30">
        <v>9</v>
      </c>
      <c r="AI82" s="62">
        <v>59</v>
      </c>
      <c r="AJ82" s="48" t="str">
        <f>IF(AND(S82&gt;=2,T82&gt;=0),IF(AND(ISNUMBER(BD82),VALUE(BD82)&gt;=3),IF(LEN(AQ82)&gt;0,"***","**"),"*"),"")</f>
        <v/>
      </c>
      <c r="AK82" s="42" t="str">
        <f>IF(AND(S82&gt;=3,AND(OR(AND(I82&lt;=7,I82-K82&gt;=3),AND(K82&lt;=7,K82-M82&gt;=3)),N82&lt;=4)),6,IF(S82&gt;=3,"3T",IF(AND(OR(AND(I82&lt;=7,I82-K82&gt;=3),AND(K82&lt;=7,K82-M82&gt;=3)),N82&lt;=4),"3P","")))</f>
        <v/>
      </c>
      <c r="AL82" s="63" t="str">
        <f>IF(OR(K82-M82&gt;=5,T82&gt;4.9,AND(K82-M82&gt;=1,T82&gt;5)),IF(P82&lt;-3,"***",IF(P82&lt;0,"**","*")),"")</f>
        <v/>
      </c>
      <c r="AM82" s="62">
        <v>59</v>
      </c>
      <c r="AN82" s="49" t="str">
        <f>IF(AND(OR(M82=1,M82=2,M82=3,M82=4),Q82&gt;=97.5),"G",IF(OR(AND(N82&lt;=3,M82&lt;8,T82&gt;-1.6,Q82&gt;=95,Q82&lt;300),AND(OR(M82=1,M82=2,M82=3),Q82&lt;97.5)),"GR",""))</f>
        <v/>
      </c>
      <c r="AO82" s="29">
        <v>0</v>
      </c>
      <c r="AP82" s="28"/>
      <c r="AQ82" s="28"/>
      <c r="AR82" s="28"/>
      <c r="AS82" s="28" t="s">
        <v>66</v>
      </c>
      <c r="AT82" s="50" t="str">
        <f>IF(LEN(AN82)&gt;0,IF(AL82="**","$",IF(AL82="***",IF(LEN(AQ82)&gt;0,"$$$","$$"), "")), "")</f>
        <v/>
      </c>
      <c r="AU82" s="48" t="str">
        <f>CONCATENATE(IF(LEN(AN82)&gt;0,IF(AND(AD82="**",AB82="*"),IF(LEN(AQ82)&gt;0,"$$$","$$"),IF(AJ82="***","$$$",IF(AND(AJ82="**",AB82="*"),"$$",IF(AND(OR(AD82="**",AD82="***"),LEN(AQ82)&gt;0),"$$","")))),IF(AND(OR(AD82="**",AD82="***"),LEN(AQ82)&gt;0),"$$","")),IF(AND(T82&lt;2,AQ82="#"),"#",""))</f>
        <v/>
      </c>
      <c r="AV82" s="48" t="str">
        <f>IF(LEN(AN82)&gt;0,IF(AG82="**","$$",IF(AG82="***","$$$",IF(AD82="***",IF(OR(AB82="***",LEN(AQ82)&gt;0),"$$$",""),""))),"")</f>
        <v/>
      </c>
      <c r="AW82" s="26" t="s">
        <v>6</v>
      </c>
      <c r="AX82" s="51">
        <v>51</v>
      </c>
      <c r="AY82" s="65">
        <v>1141</v>
      </c>
      <c r="AZ82" s="24" t="s">
        <v>945</v>
      </c>
      <c r="BA82" s="29">
        <v>81.975227453298899</v>
      </c>
      <c r="BB82" s="66">
        <v>86.575227453298893</v>
      </c>
      <c r="BC82" s="54" t="s">
        <v>1486</v>
      </c>
      <c r="BD82" s="29">
        <v>3</v>
      </c>
      <c r="BE82" s="55"/>
      <c r="BF82" s="55"/>
      <c r="BG82" s="55"/>
      <c r="BH82" s="55"/>
      <c r="BI82" s="189" t="s">
        <v>1487</v>
      </c>
      <c r="BJ82" s="69" t="s">
        <v>634</v>
      </c>
      <c r="BK82" s="68" t="s">
        <v>685</v>
      </c>
      <c r="BL82" s="68" t="s">
        <v>1488</v>
      </c>
      <c r="BM82" s="69" t="s">
        <v>587</v>
      </c>
      <c r="BN82" s="68" t="s">
        <v>557</v>
      </c>
      <c r="BO82" s="17"/>
      <c r="BP82" s="29">
        <v>133</v>
      </c>
      <c r="BQ82" s="29">
        <v>0</v>
      </c>
      <c r="BR82" s="56">
        <v>96.65</v>
      </c>
      <c r="BS82" s="57" t="s">
        <v>75</v>
      </c>
      <c r="BT82" s="26"/>
      <c r="BU82" s="26"/>
      <c r="BV82" s="49" t="str">
        <f>IF(AND(BD82&gt;2,OR(ISNUMBER(SEARCH("P",AA82)),ISNUMBER(SEARCH("EP",AA82)),ISNUMBER(SEARCH("E",AA82)))),"WP@",IF(BD82&gt;2,"W@",IF(OR(ISNUMBER(SEARCH("P",AA82)),ISNUMBER(SEARCH("EP",AA82)),ISNUMBER(SEARCH("E",AA82))),"P@","@")))</f>
        <v>W@</v>
      </c>
      <c r="BW82" s="26"/>
      <c r="BX82" s="17"/>
      <c r="BY82" s="17"/>
      <c r="BZ82" s="49" t="str">
        <f>IF(AND(S82&gt;=3,AND(OR(AND(I82&lt;=7,I82-K82&gt;=3),AND(K82&lt;=7,K82-M82&gt;=3)),N82&lt;=4)),6,IF(S82&gt;=3,"3T",IF(AND(OR(AND(I82&lt;=7,I82-K82&gt;=3),AND(K82&lt;=7,K82-M82&gt;=3)),N82&lt;=4),"3P","")))</f>
        <v/>
      </c>
    </row>
    <row r="83" spans="1:78" ht="46.5" x14ac:dyDescent="0.25">
      <c r="A83" s="26" t="s">
        <v>1473</v>
      </c>
      <c r="B83" s="26" t="s">
        <v>460</v>
      </c>
      <c r="C83" s="27" t="s">
        <v>417</v>
      </c>
      <c r="D83" s="28"/>
      <c r="E83" s="28"/>
      <c r="F83" s="58">
        <v>1200</v>
      </c>
      <c r="G83" s="80">
        <v>11</v>
      </c>
      <c r="H83" s="31" t="s">
        <v>6</v>
      </c>
      <c r="I83" s="59">
        <v>12</v>
      </c>
      <c r="J83" s="33">
        <v>9</v>
      </c>
      <c r="K83" s="59">
        <v>11</v>
      </c>
      <c r="L83" s="33">
        <v>4</v>
      </c>
      <c r="M83" s="59">
        <v>4</v>
      </c>
      <c r="N83" s="33">
        <v>2</v>
      </c>
      <c r="O83" s="29">
        <v>-3.3500000000000099</v>
      </c>
      <c r="P83" s="38">
        <v>0</v>
      </c>
      <c r="Q83" s="35">
        <v>444</v>
      </c>
      <c r="R83" s="35">
        <v>172</v>
      </c>
      <c r="S83" s="37">
        <v>5</v>
      </c>
      <c r="T83" s="38">
        <v>1.75</v>
      </c>
      <c r="U83" s="29">
        <v>4.55</v>
      </c>
      <c r="V83" s="38">
        <v>6</v>
      </c>
      <c r="W83" s="39"/>
      <c r="X83" s="40">
        <v>57</v>
      </c>
      <c r="Y83" s="72">
        <v>134</v>
      </c>
      <c r="Z83" s="29">
        <v>14</v>
      </c>
      <c r="AA83" s="26" t="s">
        <v>57</v>
      </c>
      <c r="AB83" s="41" t="s">
        <v>58</v>
      </c>
      <c r="AC83" s="42" t="str">
        <f>"" &amp; IF(AND(S83&lt;=-1.5,NOT(ISBLANK(AQ83))),"Z","")</f>
        <v/>
      </c>
      <c r="AD83" s="43" t="str">
        <f>IF(AND(ISNUMBER(BD83),VALUE(BD83)&gt;=3,VALUE(T83)&gt;=-0.5),IF(AND(VALUE(Q83)&gt;=94,VALUE(Q83)&lt;444), IF(VALUE(P83)&gt;=2,"***","**"),"*"),"")</f>
        <v/>
      </c>
      <c r="AE83" s="44"/>
      <c r="AF83" s="45"/>
      <c r="AG83" s="46" t="str">
        <f>IF(OR(F83&lt;1401,F83&gt;=1600),IF(AND(OR(AB83="*",AB83="***",AB83="E*",AB83="E***"),P83&gt;=2,T83&gt;-2.1),IF(AND(ISNUMBER(BD83),VALUE(BD83)&gt;2),"**","*"),""),"")</f>
        <v/>
      </c>
      <c r="AH83" s="30">
        <v>11</v>
      </c>
      <c r="AI83" s="47">
        <v>57</v>
      </c>
      <c r="AJ83" s="48" t="str">
        <f>IF(AND(S83&gt;=2,T83&gt;=0),IF(AND(ISNUMBER(BD83),VALUE(BD83)&gt;=3),IF(LEN(AQ83)&gt;0,"***","**"),"*"),"")</f>
        <v>*</v>
      </c>
      <c r="AK83" s="42" t="str">
        <f>IF(AND(S83&gt;=3,AND(OR(AND(I83&lt;=7,I83-K83&gt;=3),AND(K83&lt;=7,K83-M83&gt;=3)),N83&lt;=4)),6,IF(S83&gt;=3,"3T",IF(AND(OR(AND(I83&lt;=7,I83-K83&gt;=3),AND(K83&lt;=7,K83-M83&gt;=3)),N83&lt;=4),"3P","")))</f>
        <v>3T</v>
      </c>
      <c r="AL83" s="46" t="str">
        <f>IF(OR(K83-M83&gt;=5,T83&gt;4.9,AND(K83-M83&gt;=1,T83&gt;5)),IF(P83&lt;-3,"***",IF(P83&lt;0,"**","*")),"")</f>
        <v>*</v>
      </c>
      <c r="AM83" s="116" t="s">
        <v>1489</v>
      </c>
      <c r="AN83" s="81" t="str">
        <f>IF(AND(OR(M83=1,M83=2,M83=3,M83=4),Q83&gt;=97.5),"G",IF(OR(AND(N83&lt;=3,M83&lt;8,T83&gt;-1.6,Q83&gt;=95,Q83&lt;300),AND(OR(M83=1,M83=2,M83=3),Q83&lt;97.5)),"GR",""))</f>
        <v>G</v>
      </c>
      <c r="AO83" s="29">
        <v>5</v>
      </c>
      <c r="AP83" s="28" t="s">
        <v>32</v>
      </c>
      <c r="AQ83" s="28" t="s">
        <v>33</v>
      </c>
      <c r="AR83" s="28"/>
      <c r="AS83" s="28"/>
      <c r="AT83" s="50" t="str">
        <f>IF(LEN(AN83)&gt;0,IF(AL83="**","$",IF(AL83="***",IF(LEN(AQ83)&gt;0,"$$$","$$"), "")), "")</f>
        <v/>
      </c>
      <c r="AU83" s="48" t="str">
        <f>CONCATENATE(IF(LEN(AN83)&gt;0,IF(AND(AD83="**",AB83="*"),IF(LEN(AQ83)&gt;0,"$$$","$$"),IF(AJ83="***","$$$",IF(AND(AJ83="**",AB83="*"),"$$",IF(AND(OR(AD83="**",AD83="***"),LEN(AQ83)&gt;0),"$$","")))),IF(AND(OR(AD83="**",AD83="***"),LEN(AQ83)&gt;0),"$$","")),IF(AND(T83&lt;2,AQ83="#"),"#",""))</f>
        <v>#</v>
      </c>
      <c r="AV83" s="48" t="str">
        <f>IF(LEN(AN83)&gt;0,IF(AG83="**","$$",IF(AG83="***","$$$",IF(AD83="***",IF(OR(AB83="***",LEN(AQ83)&gt;0),"$$$",""),""))),"")</f>
        <v/>
      </c>
      <c r="AW83" s="26" t="s">
        <v>6</v>
      </c>
      <c r="AX83" s="51">
        <v>33</v>
      </c>
      <c r="AY83" s="79">
        <v>1149</v>
      </c>
      <c r="AZ83" s="24" t="s">
        <v>945</v>
      </c>
      <c r="BA83" s="29">
        <v>77</v>
      </c>
      <c r="BB83" s="66">
        <v>81.6666666666667</v>
      </c>
      <c r="BC83" s="54" t="s">
        <v>1490</v>
      </c>
      <c r="BD83" s="29">
        <v>1</v>
      </c>
      <c r="BE83" s="100">
        <v>20.5673758865248</v>
      </c>
      <c r="BF83" s="101">
        <v>43.6170212765958</v>
      </c>
      <c r="BG83" s="102">
        <v>141</v>
      </c>
      <c r="BH83" s="102">
        <v>470</v>
      </c>
      <c r="BI83" s="190" t="s">
        <v>626</v>
      </c>
      <c r="BJ83" s="68" t="s">
        <v>627</v>
      </c>
      <c r="BK83" s="68" t="s">
        <v>628</v>
      </c>
      <c r="BL83" s="68" t="s">
        <v>421</v>
      </c>
      <c r="BM83" s="68" t="s">
        <v>630</v>
      </c>
      <c r="BN83" s="68"/>
      <c r="BO83" s="17"/>
      <c r="BP83" s="29">
        <v>134</v>
      </c>
      <c r="BQ83" s="29">
        <v>5</v>
      </c>
      <c r="BR83" s="56">
        <v>88.2</v>
      </c>
      <c r="BS83" s="57" t="s">
        <v>61</v>
      </c>
      <c r="BT83" s="26"/>
      <c r="BU83" s="26"/>
      <c r="BV83" s="26"/>
      <c r="BW83" s="26"/>
      <c r="BX83" s="17"/>
      <c r="BY83" s="17"/>
      <c r="BZ83" s="49" t="str">
        <f>IF(AND(S83&gt;=3,AND(OR(AND(I83&lt;=7,I83-K83&gt;=3),AND(K83&lt;=7,K83-M83&gt;=3)),N83&lt;=4)),6,IF(S83&gt;=3,"3T",IF(AND(OR(AND(I83&lt;=7,I83-K83&gt;=3),AND(K83&lt;=7,K83-M83&gt;=3)),N83&lt;=4),"3P","")))</f>
        <v>3T</v>
      </c>
    </row>
    <row r="84" spans="1:78" ht="46.5" x14ac:dyDescent="0.25">
      <c r="A84" s="26" t="s">
        <v>1473</v>
      </c>
      <c r="B84" s="26" t="s">
        <v>416</v>
      </c>
      <c r="C84" s="27" t="s">
        <v>417</v>
      </c>
      <c r="D84" s="28"/>
      <c r="E84" s="28"/>
      <c r="F84" s="58">
        <v>1200</v>
      </c>
      <c r="G84" s="30">
        <v>8</v>
      </c>
      <c r="H84" s="31" t="s">
        <v>6</v>
      </c>
      <c r="I84" s="59">
        <v>11</v>
      </c>
      <c r="J84" s="33">
        <v>6</v>
      </c>
      <c r="K84" s="59">
        <v>7</v>
      </c>
      <c r="L84" s="33">
        <v>3</v>
      </c>
      <c r="M84" s="59">
        <v>8</v>
      </c>
      <c r="N84" s="33">
        <v>4</v>
      </c>
      <c r="O84" s="29">
        <v>0.19999999999999599</v>
      </c>
      <c r="P84" s="34">
        <v>1.1187499999999899</v>
      </c>
      <c r="Q84" s="35">
        <v>93.264011880845899</v>
      </c>
      <c r="R84" s="35">
        <v>-1.7994059577048901E-2</v>
      </c>
      <c r="S84" s="37">
        <v>3</v>
      </c>
      <c r="T84" s="61">
        <v>-1.5</v>
      </c>
      <c r="U84" s="29">
        <v>0.149999999999988</v>
      </c>
      <c r="V84" s="29">
        <v>-1.00000000000001</v>
      </c>
      <c r="W84" s="39"/>
      <c r="X84" s="62">
        <v>56</v>
      </c>
      <c r="Y84" s="29">
        <v>131</v>
      </c>
      <c r="Z84" s="29">
        <v>21</v>
      </c>
      <c r="AA84" s="26" t="s">
        <v>57</v>
      </c>
      <c r="AB84" s="41" t="s">
        <v>58</v>
      </c>
      <c r="AC84" s="42" t="str">
        <f>"i" &amp; IF(AND(S84&lt;=-1.5,NOT(ISBLANK(AQ84))),"Z","")</f>
        <v>i</v>
      </c>
      <c r="AD84" s="48" t="str">
        <f>IF(AND(ISNUMBER(BD84),VALUE(BD84)&gt;=3,VALUE(T84)&gt;=-0.5),IF(AND(VALUE(Q84)&gt;=94,VALUE(Q84)&lt;444), IF(VALUE(P84)&gt;=2,"***","**"),"*"),"")</f>
        <v/>
      </c>
      <c r="AE84" s="44"/>
      <c r="AF84" s="45"/>
      <c r="AG84" s="63" t="str">
        <f>IF(OR(F84&lt;1401,F84&gt;=1600),IF(AND(OR(AB84="*",AB84="***",AB84="E*",AB84="E***"),P84&gt;=2,T84&gt;-2.1),IF(AND(ISNUMBER(BD84),VALUE(BD84)&gt;2),"**","*"),""),"")</f>
        <v/>
      </c>
      <c r="AH84" s="30">
        <v>8</v>
      </c>
      <c r="AI84" s="62">
        <v>56</v>
      </c>
      <c r="AJ84" s="48" t="str">
        <f>IF(AND(S84&gt;=2,T84&gt;=0),IF(AND(ISNUMBER(BD84),VALUE(BD84)&gt;=3),IF(LEN(AQ84)&gt;0,"***","**"),"*"),"")</f>
        <v/>
      </c>
      <c r="AK84" s="42" t="str">
        <f>IF(AND(S84&gt;=3,AND(OR(AND(I84&lt;=7,I84-K84&gt;=3),AND(K84&lt;=7,K84-M84&gt;=3)),N84&lt;=4)),6,IF(S84&gt;=3,"3T",IF(AND(OR(AND(I84&lt;=7,I84-K84&gt;=3),AND(K84&lt;=7,K84-M84&gt;=3)),N84&lt;=4),"3P","")))</f>
        <v>3T</v>
      </c>
      <c r="AL84" s="63" t="str">
        <f>IF(OR(K84-M84&gt;=5,T84&gt;4.9,AND(K84-M84&gt;=1,T84&gt;5)),IF(P84&lt;-3,"***",IF(P84&lt;0,"**","*")),"")</f>
        <v/>
      </c>
      <c r="AM84" s="62">
        <v>56</v>
      </c>
      <c r="AN84" s="49" t="str">
        <f>IF(AND(OR(M84=1,M84=2,M84=3,M84=4),Q84&gt;=97.5),"G",IF(OR(AND(N84&lt;=3,M84&lt;8,T84&gt;-1.6,Q84&gt;=95,Q84&lt;300),AND(OR(M84=1,M84=2,M84=3),Q84&lt;97.5)),"GR",""))</f>
        <v/>
      </c>
      <c r="AO84" s="29">
        <v>0</v>
      </c>
      <c r="AP84" s="28"/>
      <c r="AQ84" s="28"/>
      <c r="AR84" s="28" t="s">
        <v>34</v>
      </c>
      <c r="AS84" s="28"/>
      <c r="AT84" s="50" t="str">
        <f>IF(LEN(AN84)&gt;0,IF(AL84="**","$",IF(AL84="***",IF(LEN(AQ84)&gt;0,"$$$","$$"), "")), "")</f>
        <v/>
      </c>
      <c r="AU84" s="48" t="str">
        <f>CONCATENATE(IF(LEN(AN84)&gt;0,IF(AND(AD84="**",AB84="*"),IF(LEN(AQ84)&gt;0,"$$$","$$"),IF(AJ84="***","$$$",IF(AND(AJ84="**",AB84="*"),"$$",IF(AND(OR(AD84="**",AD84="***"),LEN(AQ84)&gt;0),"$$","")))),IF(AND(OR(AD84="**",AD84="***"),LEN(AQ84)&gt;0),"$$","")),IF(AND(T84&lt;2,AQ84="#"),"#",""))</f>
        <v/>
      </c>
      <c r="AV84" s="48" t="str">
        <f>IF(LEN(AN84)&gt;0,IF(AG84="**","$$",IF(AG84="***","$$$",IF(AD84="***",IF(OR(AB84="***",LEN(AQ84)&gt;0),"$$$",""),""))),"")</f>
        <v/>
      </c>
      <c r="AW84" s="26" t="s">
        <v>6</v>
      </c>
      <c r="AX84" s="74">
        <v>6.3</v>
      </c>
      <c r="AY84" s="65">
        <v>1162</v>
      </c>
      <c r="AZ84" s="24" t="s">
        <v>945</v>
      </c>
      <c r="BA84" s="29">
        <v>83.464011880845902</v>
      </c>
      <c r="BB84" s="66">
        <v>86.695345214179198</v>
      </c>
      <c r="BC84" s="54" t="s">
        <v>1491</v>
      </c>
      <c r="BD84" s="29">
        <v>2</v>
      </c>
      <c r="BE84" s="55"/>
      <c r="BF84" s="55"/>
      <c r="BG84" s="55"/>
      <c r="BH84" s="55"/>
      <c r="BI84" s="190" t="s">
        <v>419</v>
      </c>
      <c r="BJ84" s="68" t="s">
        <v>420</v>
      </c>
      <c r="BK84" s="68" t="s">
        <v>421</v>
      </c>
      <c r="BL84" s="68" t="s">
        <v>422</v>
      </c>
      <c r="BM84" s="68" t="s">
        <v>423</v>
      </c>
      <c r="BN84" s="68" t="s">
        <v>424</v>
      </c>
      <c r="BO84" s="17"/>
      <c r="BP84" s="29">
        <v>131</v>
      </c>
      <c r="BQ84" s="29">
        <v>0</v>
      </c>
      <c r="BR84" s="56">
        <v>94.15</v>
      </c>
      <c r="BS84" s="76" t="s">
        <v>432</v>
      </c>
      <c r="BT84" s="26"/>
      <c r="BU84" s="26"/>
      <c r="BV84" s="26"/>
      <c r="BW84" s="26"/>
      <c r="BX84" s="17"/>
      <c r="BY84" s="17"/>
      <c r="BZ84" s="49" t="str">
        <f>IF(AND(S84&gt;=3,AND(OR(AND(I84&lt;=7,I84-K84&gt;=3),AND(K84&lt;=7,K84-M84&gt;=3)),N84&lt;=4)),6,IF(S84&gt;=3,"3T",IF(AND(OR(AND(I84&lt;=7,I84-K84&gt;=3),AND(K84&lt;=7,K84-M84&gt;=3)),N84&lt;=4),"3P","")))</f>
        <v>3T</v>
      </c>
    </row>
    <row r="85" spans="1:78" ht="15.95" customHeight="1" x14ac:dyDescent="0.25">
      <c r="A85" s="162"/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O85" s="155"/>
      <c r="P85" s="155"/>
      <c r="Q85" s="155"/>
      <c r="R85" s="155"/>
      <c r="S85" s="155"/>
      <c r="T85" s="155"/>
      <c r="U85" s="155"/>
      <c r="V85" s="155"/>
      <c r="W85" s="155"/>
      <c r="X85" s="155"/>
      <c r="Y85" s="155"/>
      <c r="Z85" s="155"/>
      <c r="AA85" s="155"/>
      <c r="AB85" s="155"/>
      <c r="AC85" s="155"/>
      <c r="AD85" s="155"/>
      <c r="AE85" s="155"/>
      <c r="AF85" s="155"/>
      <c r="AG85" s="155"/>
      <c r="AH85" s="155"/>
      <c r="AI85" s="155"/>
      <c r="AJ85" s="155"/>
      <c r="AK85" s="155"/>
      <c r="AL85" s="155"/>
      <c r="AM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  <c r="BR85" s="155"/>
      <c r="BS85" s="155"/>
      <c r="BT85" s="155"/>
      <c r="BU85" s="155"/>
      <c r="BV85" s="155"/>
      <c r="BW85" s="155"/>
      <c r="BX85" s="155"/>
      <c r="BY85" s="17"/>
      <c r="BZ85" s="49"/>
    </row>
    <row r="86" spans="1:78" ht="46.5" x14ac:dyDescent="0.25">
      <c r="A86" s="26" t="s">
        <v>1473</v>
      </c>
      <c r="B86" s="69" t="s">
        <v>281</v>
      </c>
      <c r="C86" s="27" t="s">
        <v>77</v>
      </c>
      <c r="D86" s="28"/>
      <c r="E86" s="28"/>
      <c r="F86" s="58">
        <v>1200</v>
      </c>
      <c r="G86" s="80">
        <v>3</v>
      </c>
      <c r="H86" s="31" t="s">
        <v>6</v>
      </c>
      <c r="I86" s="32">
        <v>4</v>
      </c>
      <c r="J86" s="33">
        <v>2</v>
      </c>
      <c r="K86" s="32">
        <v>2</v>
      </c>
      <c r="L86" s="33">
        <v>1</v>
      </c>
      <c r="M86" s="32">
        <v>6</v>
      </c>
      <c r="N86" s="33">
        <v>2</v>
      </c>
      <c r="O86" s="29">
        <v>-0.999999999999996</v>
      </c>
      <c r="P86" s="34">
        <v>1.4750000000000201</v>
      </c>
      <c r="Q86" s="35">
        <v>98.032314036359793</v>
      </c>
      <c r="R86" s="36">
        <v>0.76615701817985404</v>
      </c>
      <c r="S86" s="37">
        <v>1</v>
      </c>
      <c r="T86" s="61">
        <v>-1.5</v>
      </c>
      <c r="U86" s="29">
        <v>0</v>
      </c>
      <c r="V86" s="29">
        <v>-1.1499999999999999</v>
      </c>
      <c r="W86" s="39" t="s">
        <v>79</v>
      </c>
      <c r="X86" s="40">
        <v>54</v>
      </c>
      <c r="Y86" s="72">
        <v>128</v>
      </c>
      <c r="Z86" s="87">
        <v>35</v>
      </c>
      <c r="AA86" s="26" t="s">
        <v>252</v>
      </c>
      <c r="AB86" s="41" t="s">
        <v>101</v>
      </c>
      <c r="AC86" s="42" t="str">
        <f>"i" &amp; IF(AND(S86&lt;=-1.5,NOT(ISBLANK(AQ86))),"Z","")</f>
        <v>i</v>
      </c>
      <c r="AD86" s="43" t="str">
        <f>IF(AND(ISNUMBER(BD86),VALUE(BD86)&gt;=3,VALUE(T86)&gt;=-0.5),IF(AND(VALUE(Q86)&gt;=94,VALUE(Q86)&lt;444), IF(VALUE(P86)&gt;=2,"***","**"),"*"),"")</f>
        <v/>
      </c>
      <c r="AE86" s="44"/>
      <c r="AF86" s="45"/>
      <c r="AG86" s="63" t="str">
        <f>IF(OR(F86&lt;1401,F86&gt;=1600),IF(AND(OR(AB86="*",AB86="***",AB86="E*",AB86="E***"),P86&gt;=2,T86&gt;-2.1),IF(AND(ISNUMBER(BD86),VALUE(BD86)&gt;2),"**","*"),""),"")</f>
        <v/>
      </c>
      <c r="AH86" s="30">
        <v>3</v>
      </c>
      <c r="AI86" s="47">
        <v>54</v>
      </c>
      <c r="AJ86" s="48" t="str">
        <f>IF(AND(S86&gt;=2,T86&gt;=0),IF(AND(ISNUMBER(BD86),VALUE(BD86)&gt;=3),IF(LEN(AQ86)&gt;0,"***","**"),"*"),"")</f>
        <v/>
      </c>
      <c r="AK86" s="42" t="str">
        <f>IF(AND(S86&gt;=3,AND(OR(AND(I86&lt;=7,I86-K86&gt;=3),AND(K86&lt;=7,K86-M86&gt;=3)),N86&lt;=4)),6,IF(S86&gt;=3,"3T",IF(AND(OR(AND(I86&lt;=7,I86-K86&gt;=3),AND(K86&lt;=7,K86-M86&gt;=3)),N86&lt;=4),"3P","")))</f>
        <v/>
      </c>
      <c r="AL86" s="46" t="str">
        <f>IF(OR(K86-M86&gt;=5,T86&gt;4.9,AND(K86-M86&gt;=1,T86&gt;5)),IF(P86&lt;-3,"***",IF(P86&lt;0,"**","*")),"")</f>
        <v/>
      </c>
      <c r="AM86" s="40">
        <v>54</v>
      </c>
      <c r="AN86" s="81" t="str">
        <f>IF(AND(OR(M86=1,M86=2,M86=3,M86=4),Q86&gt;=97.5),"G",IF(OR(AND(N86&lt;=3,M86&lt;8,T86&gt;-1.6,Q86&gt;=95,Q86&lt;300),AND(OR(M86=1,M86=2,M86=3),Q86&lt;97.5)),"GR",""))</f>
        <v>GR</v>
      </c>
      <c r="AO86" s="29">
        <v>0</v>
      </c>
      <c r="AP86" s="28"/>
      <c r="AQ86" s="28"/>
      <c r="AR86" s="28"/>
      <c r="AS86" s="28"/>
      <c r="AT86" s="50" t="str">
        <f>IF(LEN(AN86)&gt;0,IF(AL86="**","$",IF(AL86="***",IF(LEN(AQ86)&gt;0,"$$$","$$"), "")), "")</f>
        <v/>
      </c>
      <c r="AU86" s="48" t="str">
        <f>CONCATENATE(IF(LEN(AN86)&gt;0,IF(AND(AD86="**",AB86="*"),IF(LEN(AQ86)&gt;0,"$$$","$$"),IF(AJ86="***","$$$",IF(AND(AJ86="**",AB86="*"),"$$",IF(AND(OR(AD86="**",AD86="***"),LEN(AQ86)&gt;0),"$$","")))),IF(AND(OR(AD86="**",AD86="***"),LEN(AQ86)&gt;0),"$$","")),IF(AND(T86&lt;2,AQ86="#"),"#",""))</f>
        <v/>
      </c>
      <c r="AV86" s="48" t="str">
        <f>IF(LEN(AN86)&gt;0,IF(AG86="**","$$",IF(AG86="***","$$$",IF(AD86="***",IF(OR(AB86="***",LEN(AQ86)&gt;0),"$$$",""),""))),"")</f>
        <v/>
      </c>
      <c r="AW86" s="26" t="s">
        <v>6</v>
      </c>
      <c r="AX86" s="51">
        <v>9.4</v>
      </c>
      <c r="AY86" s="52">
        <v>1158</v>
      </c>
      <c r="AZ86" s="24" t="s">
        <v>1492</v>
      </c>
      <c r="BA86" s="29">
        <v>89.032314036359693</v>
      </c>
      <c r="BB86" s="66">
        <v>91.048980703026402</v>
      </c>
      <c r="BC86" s="54" t="s">
        <v>1493</v>
      </c>
      <c r="BD86" s="29">
        <v>1</v>
      </c>
      <c r="BE86" s="55"/>
      <c r="BF86" s="55"/>
      <c r="BG86" s="55"/>
      <c r="BH86" s="55"/>
      <c r="BI86" s="190" t="s">
        <v>535</v>
      </c>
      <c r="BJ86" s="68" t="s">
        <v>683</v>
      </c>
      <c r="BK86" s="68" t="s">
        <v>422</v>
      </c>
      <c r="BL86" s="68" t="s">
        <v>684</v>
      </c>
      <c r="BM86" s="68" t="s">
        <v>685</v>
      </c>
      <c r="BN86" s="68" t="s">
        <v>172</v>
      </c>
      <c r="BO86" s="17"/>
      <c r="BP86" s="29">
        <v>128</v>
      </c>
      <c r="BQ86" s="29">
        <v>0</v>
      </c>
      <c r="BR86" s="56">
        <v>96.55</v>
      </c>
      <c r="BS86" s="76" t="s">
        <v>88</v>
      </c>
      <c r="BT86" s="26"/>
      <c r="BU86" s="26"/>
      <c r="BV86" s="26"/>
      <c r="BW86" s="26" t="s">
        <v>79</v>
      </c>
      <c r="BX86" s="17"/>
      <c r="BY86" s="17"/>
      <c r="BZ86" s="49" t="str">
        <f>IF(AND(S86&gt;=3,AND(OR(AND(I86&lt;=7,I86-K86&gt;=3),AND(K86&lt;=7,K86-M86&gt;=3)),N86&lt;=4)),6,IF(S86&gt;=3,"3T",IF(AND(OR(AND(I86&lt;=7,I86-K86&gt;=3),AND(K86&lt;=7,K86-M86&gt;=3)),N86&lt;=4),"3P","")))</f>
        <v/>
      </c>
    </row>
    <row r="87" spans="1:78" ht="36" customHeight="1" x14ac:dyDescent="0.25">
      <c r="A87" s="17"/>
      <c r="B87" s="173" t="s">
        <v>1495</v>
      </c>
      <c r="C87" s="173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65" t="s">
        <v>444</v>
      </c>
      <c r="R87" s="165"/>
      <c r="S87" s="17"/>
      <c r="T87" s="121" t="s">
        <v>169</v>
      </c>
      <c r="U87" s="17"/>
      <c r="V87" s="17"/>
      <c r="W87" s="17"/>
      <c r="X87" s="91">
        <v>52</v>
      </c>
      <c r="Y87" s="113" t="s">
        <v>451</v>
      </c>
      <c r="Z87" s="95">
        <v>14</v>
      </c>
      <c r="AA87" s="94">
        <v>1</v>
      </c>
      <c r="AB87" s="17"/>
      <c r="AC87" s="17"/>
      <c r="AD87" s="17"/>
      <c r="AE87" s="17"/>
      <c r="AF87" s="17"/>
      <c r="AG87" s="17"/>
      <c r="AH87" s="17"/>
      <c r="AI87" s="91">
        <v>52</v>
      </c>
      <c r="AJ87" s="17"/>
      <c r="AK87" s="17"/>
      <c r="AL87" s="17"/>
      <c r="AM87" s="91">
        <v>52</v>
      </c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4">
        <v>28</v>
      </c>
      <c r="AY87" s="95">
        <v>1148</v>
      </c>
      <c r="AZ87" s="17"/>
      <c r="BA87" s="17"/>
      <c r="BB87" s="17"/>
      <c r="BC87" s="17"/>
      <c r="BD87" s="17"/>
      <c r="BE87" s="17"/>
      <c r="BF87" s="17"/>
      <c r="BG87" s="17"/>
      <c r="BH87" s="17"/>
      <c r="BI87" s="187"/>
      <c r="BJ87" s="17"/>
      <c r="BK87" s="17"/>
      <c r="BL87" s="17"/>
      <c r="BM87" s="17"/>
      <c r="BN87" s="17"/>
      <c r="BO87" s="17"/>
      <c r="BP87" s="113" t="s">
        <v>451</v>
      </c>
      <c r="BQ87" s="17"/>
      <c r="BR87" s="17"/>
      <c r="BS87" s="17"/>
      <c r="BT87" s="17"/>
      <c r="BU87" s="17"/>
      <c r="BV87" s="17"/>
      <c r="BW87" s="17"/>
      <c r="BX87" s="29">
        <v>0</v>
      </c>
      <c r="BY87" s="26" t="s">
        <v>149</v>
      </c>
      <c r="BZ87" s="17"/>
    </row>
    <row r="88" spans="1:78" x14ac:dyDescent="0.25">
      <c r="A88" s="17"/>
      <c r="B88" s="173"/>
      <c r="C88" s="173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68" t="s">
        <v>1496</v>
      </c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67"/>
      <c r="AY88" s="105" t="s">
        <v>762</v>
      </c>
      <c r="AZ88" s="17"/>
      <c r="BA88" s="17"/>
      <c r="BB88" s="17"/>
      <c r="BC88" s="17"/>
      <c r="BD88" s="17"/>
      <c r="BE88" s="17"/>
      <c r="BF88" s="17"/>
      <c r="BG88" s="17"/>
      <c r="BH88" s="17"/>
      <c r="BI88" s="18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</row>
    <row r="89" spans="1:78" ht="30" customHeight="1" x14ac:dyDescent="0.25">
      <c r="A89" s="152" t="s">
        <v>1497</v>
      </c>
      <c r="B89" s="153"/>
      <c r="C89" s="153"/>
      <c r="D89" s="153"/>
      <c r="E89" s="153"/>
      <c r="F89" s="153"/>
      <c r="G89" s="153"/>
      <c r="H89" s="153"/>
      <c r="I89" s="153"/>
      <c r="J89" s="153"/>
      <c r="K89" s="153"/>
      <c r="L89" s="153"/>
      <c r="M89" s="153"/>
      <c r="N89" s="153"/>
      <c r="O89" s="153"/>
      <c r="P89" s="153"/>
      <c r="Q89" s="153"/>
      <c r="R89" s="153"/>
      <c r="S89" s="153"/>
      <c r="T89" s="153"/>
      <c r="U89" s="153"/>
      <c r="V89" s="153"/>
      <c r="W89" s="153"/>
      <c r="X89" s="153"/>
      <c r="Y89" s="153"/>
      <c r="Z89" s="153"/>
      <c r="AA89" s="153"/>
      <c r="AB89" s="153"/>
      <c r="AC89" s="153"/>
      <c r="AD89" s="153"/>
      <c r="AE89" s="153"/>
      <c r="AF89" s="153"/>
      <c r="AG89" s="153"/>
      <c r="AH89" s="153"/>
      <c r="AI89" s="153"/>
      <c r="AJ89" s="153"/>
      <c r="AK89" s="153"/>
      <c r="AL89" s="153"/>
      <c r="AM89" s="153"/>
      <c r="AN89" s="153"/>
      <c r="AO89" s="153"/>
      <c r="AP89" s="153"/>
      <c r="AQ89" s="153"/>
      <c r="AR89" s="153"/>
      <c r="AS89" s="153"/>
      <c r="AT89" s="153"/>
      <c r="AU89" s="153"/>
      <c r="AV89" s="153"/>
      <c r="AW89" s="153"/>
      <c r="AX89" s="153"/>
      <c r="AY89" s="153"/>
      <c r="AZ89" s="153"/>
      <c r="BA89" s="153"/>
      <c r="BB89" s="153"/>
      <c r="BC89" s="153"/>
      <c r="BD89" s="153"/>
      <c r="BE89" s="153"/>
      <c r="BF89" s="153"/>
      <c r="BG89" s="153"/>
      <c r="BH89" s="153"/>
      <c r="BI89" s="153"/>
      <c r="BJ89" s="153"/>
      <c r="BK89" s="153"/>
      <c r="BL89" s="153"/>
      <c r="BM89" s="153"/>
      <c r="BN89" s="153"/>
      <c r="BO89" s="153"/>
      <c r="BP89" s="153"/>
      <c r="BQ89" s="153"/>
      <c r="BR89" s="153"/>
      <c r="BS89" s="153"/>
      <c r="BT89" s="153"/>
      <c r="BU89" s="153"/>
      <c r="BV89" s="153"/>
      <c r="BW89" s="153"/>
      <c r="BX89" s="153"/>
      <c r="BY89" s="17"/>
      <c r="BZ89" s="17"/>
    </row>
    <row r="90" spans="1:78" x14ac:dyDescent="0.25">
      <c r="A90" s="18" t="s">
        <v>1</v>
      </c>
      <c r="B90" s="18" t="s">
        <v>2</v>
      </c>
      <c r="C90" s="18" t="s">
        <v>3</v>
      </c>
      <c r="D90" s="19"/>
      <c r="E90" s="19"/>
      <c r="F90" s="18" t="s">
        <v>4</v>
      </c>
      <c r="G90" s="20" t="s">
        <v>5</v>
      </c>
      <c r="H90" s="21" t="s">
        <v>6</v>
      </c>
      <c r="I90" s="154" t="s">
        <v>7</v>
      </c>
      <c r="J90" s="155"/>
      <c r="K90" s="155"/>
      <c r="L90" s="155"/>
      <c r="M90" s="155"/>
      <c r="N90" s="155"/>
      <c r="O90" s="21" t="s">
        <v>8</v>
      </c>
      <c r="P90" s="21" t="s">
        <v>9</v>
      </c>
      <c r="Q90" s="22" t="s">
        <v>10</v>
      </c>
      <c r="R90" s="22" t="s">
        <v>11</v>
      </c>
      <c r="S90" s="21" t="s">
        <v>12</v>
      </c>
      <c r="T90" s="21" t="s">
        <v>13</v>
      </c>
      <c r="U90" s="21" t="s">
        <v>14</v>
      </c>
      <c r="V90" s="21" t="s">
        <v>15</v>
      </c>
      <c r="W90" s="23" t="s">
        <v>16</v>
      </c>
      <c r="X90" s="21" t="s">
        <v>17</v>
      </c>
      <c r="Y90" s="21" t="s">
        <v>18</v>
      </c>
      <c r="Z90" s="21" t="s">
        <v>19</v>
      </c>
      <c r="AA90" s="21" t="s">
        <v>20</v>
      </c>
      <c r="AB90" s="21" t="s">
        <v>21</v>
      </c>
      <c r="AC90" s="21" t="s">
        <v>22</v>
      </c>
      <c r="AD90" s="21" t="s">
        <v>23</v>
      </c>
      <c r="AE90" s="21" t="s">
        <v>24</v>
      </c>
      <c r="AF90" s="21" t="s">
        <v>25</v>
      </c>
      <c r="AG90" s="21" t="s">
        <v>26</v>
      </c>
      <c r="AH90" s="21" t="s">
        <v>5</v>
      </c>
      <c r="AI90" s="21" t="s">
        <v>17</v>
      </c>
      <c r="AJ90" s="21" t="s">
        <v>27</v>
      </c>
      <c r="AK90" s="21" t="s">
        <v>28</v>
      </c>
      <c r="AL90" s="21" t="s">
        <v>29</v>
      </c>
      <c r="AM90" s="21" t="s">
        <v>17</v>
      </c>
      <c r="AN90" s="21" t="s">
        <v>30</v>
      </c>
      <c r="AO90" s="21" t="s">
        <v>31</v>
      </c>
      <c r="AP90" s="21" t="s">
        <v>32</v>
      </c>
      <c r="AQ90" s="21" t="s">
        <v>33</v>
      </c>
      <c r="AR90" s="21" t="s">
        <v>34</v>
      </c>
      <c r="AS90" s="21" t="s">
        <v>35</v>
      </c>
      <c r="AT90" s="21" t="s">
        <v>36</v>
      </c>
      <c r="AU90" s="21" t="s">
        <v>37</v>
      </c>
      <c r="AV90" s="21" t="s">
        <v>38</v>
      </c>
      <c r="AW90" s="21" t="s">
        <v>6</v>
      </c>
      <c r="AX90" s="21" t="s">
        <v>39</v>
      </c>
      <c r="AY90" s="21" t="s">
        <v>40</v>
      </c>
      <c r="AZ90" s="24" t="s">
        <v>41</v>
      </c>
      <c r="BA90" s="21" t="s">
        <v>42</v>
      </c>
      <c r="BB90" s="21" t="s">
        <v>43</v>
      </c>
      <c r="BC90" s="21" t="s">
        <v>44</v>
      </c>
      <c r="BD90" s="21" t="s">
        <v>45</v>
      </c>
      <c r="BE90" s="21" t="s">
        <v>46</v>
      </c>
      <c r="BF90" s="21" t="s">
        <v>47</v>
      </c>
      <c r="BG90" s="21" t="s">
        <v>48</v>
      </c>
      <c r="BH90" s="21" t="s">
        <v>49</v>
      </c>
      <c r="BI90" s="186"/>
      <c r="BJ90" s="25"/>
      <c r="BK90" s="25"/>
      <c r="BL90" s="25"/>
      <c r="BM90" s="25"/>
      <c r="BN90" s="25"/>
      <c r="BO90" s="25"/>
      <c r="BP90" s="21" t="s">
        <v>18</v>
      </c>
      <c r="BQ90" s="21" t="s">
        <v>31</v>
      </c>
      <c r="BR90" s="21" t="s">
        <v>50</v>
      </c>
      <c r="BS90" s="21" t="s">
        <v>51</v>
      </c>
      <c r="BT90" s="25"/>
      <c r="BU90" s="25"/>
      <c r="BV90" s="21" t="s">
        <v>24</v>
      </c>
      <c r="BW90" s="21" t="s">
        <v>16</v>
      </c>
      <c r="BX90" s="21" t="s">
        <v>52</v>
      </c>
      <c r="BY90" s="21" t="s">
        <v>53</v>
      </c>
      <c r="BZ90" s="21" t="s">
        <v>28</v>
      </c>
    </row>
    <row r="91" spans="1:78" ht="46.5" x14ac:dyDescent="0.25">
      <c r="A91" s="26" t="s">
        <v>1498</v>
      </c>
      <c r="B91" s="26" t="s">
        <v>191</v>
      </c>
      <c r="C91" s="27" t="s">
        <v>63</v>
      </c>
      <c r="D91" s="28"/>
      <c r="E91" s="28"/>
      <c r="F91" s="58">
        <v>1200</v>
      </c>
      <c r="G91" s="30">
        <v>1</v>
      </c>
      <c r="H91" s="31" t="s">
        <v>6</v>
      </c>
      <c r="I91" s="32">
        <v>4</v>
      </c>
      <c r="J91" s="33">
        <v>2</v>
      </c>
      <c r="K91" s="32">
        <v>7</v>
      </c>
      <c r="L91" s="33">
        <v>2</v>
      </c>
      <c r="M91" s="32">
        <v>6</v>
      </c>
      <c r="N91" s="33">
        <v>2</v>
      </c>
      <c r="O91" s="29">
        <v>-0.70000000000000295</v>
      </c>
      <c r="P91" s="60">
        <v>-2.7562499999999899</v>
      </c>
      <c r="Q91" s="35">
        <v>89.296355925871794</v>
      </c>
      <c r="R91" s="35">
        <v>-4.1518220370640799</v>
      </c>
      <c r="S91" s="37">
        <v>-1</v>
      </c>
      <c r="T91" s="38">
        <v>1</v>
      </c>
      <c r="U91" s="29">
        <v>0.44999999999999901</v>
      </c>
      <c r="V91" s="60">
        <v>1.25</v>
      </c>
      <c r="W91" s="39"/>
      <c r="X91" s="62">
        <v>52</v>
      </c>
      <c r="Y91" s="29">
        <v>127</v>
      </c>
      <c r="Z91" s="17"/>
      <c r="AA91" s="26" t="s">
        <v>230</v>
      </c>
      <c r="AB91" s="41" t="s">
        <v>101</v>
      </c>
      <c r="AC91" s="42" t="str">
        <f>"" &amp; IF(AND(S91&lt;=-1.5,NOT(ISBLANK(AQ91))),"Z","")</f>
        <v/>
      </c>
      <c r="AD91" s="48" t="str">
        <f>IF(AND(ISNUMBER(BD91),VALUE(BD91)&gt;=3,VALUE(T91)&gt;=-0.5),IF(AND(VALUE(Q91)&gt;=94,VALUE(Q91)&lt;444), IF(VALUE(P91)&gt;=2,"***","**"),"*"),"")</f>
        <v/>
      </c>
      <c r="AE91" s="44"/>
      <c r="AF91" s="45"/>
      <c r="AG91" s="46" t="str">
        <f>IF(OR(F91&lt;1401,F91&gt;=1600),IF(AND(OR(AB91="*",AB91="***",AB91="E*",AB91="E***"),P91&gt;=2,T91&gt;-2.1),IF(AND(ISNUMBER(BD91),VALUE(BD91)&gt;2),"**","*"),""),"")</f>
        <v/>
      </c>
      <c r="AH91" s="30">
        <v>1</v>
      </c>
      <c r="AI91" s="62">
        <v>52</v>
      </c>
      <c r="AJ91" s="48" t="str">
        <f>IF(AND(S91&gt;=2,T91&gt;=0),IF(AND(ISNUMBER(BD91),VALUE(BD91)&gt;=3),IF(LEN(AQ91)&gt;0,"***","**"),"*"),"")</f>
        <v/>
      </c>
      <c r="AK91" s="42" t="str">
        <f>IF(AND(S91&gt;=3,AND(OR(AND(I91&lt;=7,I91-K91&gt;=3),AND(K91&lt;=7,K91-M91&gt;=3)),N91&lt;=4)),6,IF(S91&gt;=3,"3T",IF(AND(OR(AND(I91&lt;=7,I91-K91&gt;=3),AND(K91&lt;=7,K91-M91&gt;=3)),N91&lt;=4),"3P","")))</f>
        <v/>
      </c>
      <c r="AL91" s="63" t="str">
        <f>IF(OR(K91-M91&gt;=5,T91&gt;4.9,AND(K91-M91&gt;=1,T91&gt;5)),IF(P91&lt;-3,"***",IF(P91&lt;0,"**","*")),"")</f>
        <v/>
      </c>
      <c r="AM91" s="62">
        <v>52</v>
      </c>
      <c r="AN91" s="49" t="str">
        <f>IF(AND(OR(M91=1,M91=2,M91=3,M91=4),Q91&gt;=97.5),"G",IF(OR(AND(N91&lt;=3,M91&lt;8,T91&gt;-1.6,Q91&gt;=95,Q91&lt;300),AND(OR(M91=1,M91=2,M91=3),Q91&lt;97.5)),"GR",""))</f>
        <v/>
      </c>
      <c r="AO91" s="29">
        <v>0</v>
      </c>
      <c r="AP91" s="28"/>
      <c r="AQ91" s="28"/>
      <c r="AR91" s="28"/>
      <c r="AS91" s="28" t="s">
        <v>66</v>
      </c>
      <c r="AT91" s="50" t="str">
        <f>IF(LEN(AN91)&gt;0,IF(AL91="**","$",IF(AL91="***",IF(LEN(AQ91)&gt;0,"$$$","$$"), "")), "")</f>
        <v/>
      </c>
      <c r="AU91" s="48" t="str">
        <f>CONCATENATE(IF(LEN(AN91)&gt;0,IF(AND(AD91="**",AB91="*"),IF(LEN(AQ91)&gt;0,"$$$","$$"),IF(AJ91="***","$$$",IF(AND(AJ91="**",AB91="*"),"$$",IF(AND(OR(AD91="**",AD91="***"),LEN(AQ91)&gt;0),"$$","")))),IF(AND(OR(AD91="**",AD91="***"),LEN(AQ91)&gt;0),"$$","")),IF(AND(T91&lt;2,AQ91="#"),"#",""))</f>
        <v/>
      </c>
      <c r="AV91" s="48" t="str">
        <f>IF(LEN(AN91)&gt;0,IF(AG91="**","$$",IF(AG91="***","$$$",IF(AD91="***",IF(OR(AB91="***",LEN(AQ91)&gt;0),"$$$",""),""))),"")</f>
        <v/>
      </c>
      <c r="AW91" s="26" t="s">
        <v>6</v>
      </c>
      <c r="AX91" s="51">
        <v>5.2</v>
      </c>
      <c r="AY91" s="65">
        <v>1162</v>
      </c>
      <c r="AZ91" s="24" t="s">
        <v>67</v>
      </c>
      <c r="BA91" s="29">
        <v>80.696355925871799</v>
      </c>
      <c r="BB91" s="66">
        <v>81.741689259205202</v>
      </c>
      <c r="BC91" s="54" t="s">
        <v>1499</v>
      </c>
      <c r="BD91" s="29">
        <v>1</v>
      </c>
      <c r="BE91" s="55"/>
      <c r="BF91" s="55"/>
      <c r="BG91" s="55"/>
      <c r="BH91" s="55"/>
      <c r="BI91" s="190" t="s">
        <v>677</v>
      </c>
      <c r="BJ91" s="68" t="s">
        <v>549</v>
      </c>
      <c r="BK91" s="68" t="s">
        <v>678</v>
      </c>
      <c r="BL91" s="68" t="s">
        <v>679</v>
      </c>
      <c r="BM91" s="68" t="s">
        <v>590</v>
      </c>
      <c r="BN91" s="68" t="s">
        <v>680</v>
      </c>
      <c r="BO91" s="17"/>
      <c r="BP91" s="29">
        <v>127</v>
      </c>
      <c r="BQ91" s="29">
        <v>0</v>
      </c>
      <c r="BR91" s="56">
        <v>96.65</v>
      </c>
      <c r="BS91" s="57" t="s">
        <v>61</v>
      </c>
      <c r="BT91" s="26"/>
      <c r="BU91" s="26"/>
      <c r="BV91" s="26"/>
      <c r="BW91" s="26"/>
      <c r="BX91" s="17"/>
      <c r="BY91" s="17"/>
      <c r="BZ91" s="49" t="str">
        <f>IF(AND(S91&gt;=3,AND(OR(AND(I91&lt;=7,I91-K91&gt;=3),AND(K91&lt;=7,K91-M91&gt;=3)),N91&lt;=4)),6,IF(S91&gt;=3,"3T",IF(AND(OR(AND(I91&lt;=7,I91-K91&gt;=3),AND(K91&lt;=7,K91-M91&gt;=3)),N91&lt;=4),"3P","")))</f>
        <v/>
      </c>
    </row>
    <row r="92" spans="1:78" ht="15.95" customHeight="1" x14ac:dyDescent="0.25">
      <c r="A92" s="162"/>
      <c r="B92" s="155"/>
      <c r="C92" s="155"/>
      <c r="D92" s="155"/>
      <c r="E92" s="155"/>
      <c r="F92" s="155"/>
      <c r="G92" s="155"/>
      <c r="H92" s="155"/>
      <c r="I92" s="155"/>
      <c r="J92" s="155"/>
      <c r="K92" s="155"/>
      <c r="L92" s="155"/>
      <c r="M92" s="155"/>
      <c r="N92" s="155"/>
      <c r="O92" s="155"/>
      <c r="P92" s="155"/>
      <c r="Q92" s="155"/>
      <c r="R92" s="155"/>
      <c r="S92" s="155"/>
      <c r="T92" s="155"/>
      <c r="U92" s="155"/>
      <c r="V92" s="155"/>
      <c r="W92" s="155"/>
      <c r="X92" s="155"/>
      <c r="Y92" s="155"/>
      <c r="Z92" s="155"/>
      <c r="AA92" s="155"/>
      <c r="AB92" s="155"/>
      <c r="AC92" s="155"/>
      <c r="AD92" s="155"/>
      <c r="AE92" s="155"/>
      <c r="AF92" s="155"/>
      <c r="AG92" s="155"/>
      <c r="AH92" s="155"/>
      <c r="AI92" s="155"/>
      <c r="AJ92" s="155"/>
      <c r="AK92" s="155"/>
      <c r="AL92" s="155"/>
      <c r="AM92" s="155"/>
      <c r="AN92" s="155"/>
      <c r="AO92" s="155"/>
      <c r="AP92" s="155"/>
      <c r="AQ92" s="155"/>
      <c r="AR92" s="155"/>
      <c r="AS92" s="155"/>
      <c r="AT92" s="155"/>
      <c r="AU92" s="155"/>
      <c r="AV92" s="155"/>
      <c r="AW92" s="155"/>
      <c r="AX92" s="155"/>
      <c r="AY92" s="155"/>
      <c r="AZ92" s="155"/>
      <c r="BA92" s="155"/>
      <c r="BB92" s="155"/>
      <c r="BC92" s="155"/>
      <c r="BD92" s="155"/>
      <c r="BE92" s="155"/>
      <c r="BF92" s="155"/>
      <c r="BG92" s="155"/>
      <c r="BH92" s="155"/>
      <c r="BI92" s="155"/>
      <c r="BJ92" s="155"/>
      <c r="BK92" s="155"/>
      <c r="BL92" s="155"/>
      <c r="BM92" s="155"/>
      <c r="BN92" s="155"/>
      <c r="BO92" s="155"/>
      <c r="BP92" s="155"/>
      <c r="BQ92" s="155"/>
      <c r="BR92" s="155"/>
      <c r="BS92" s="155"/>
      <c r="BT92" s="155"/>
      <c r="BU92" s="155"/>
      <c r="BV92" s="155"/>
      <c r="BW92" s="155"/>
      <c r="BX92" s="155"/>
      <c r="BY92" s="17"/>
      <c r="BZ92" s="49"/>
    </row>
    <row r="93" spans="1:78" ht="18.75" customHeight="1" x14ac:dyDescent="0.25">
      <c r="A93" s="17"/>
      <c r="B93" s="164" t="s">
        <v>51</v>
      </c>
      <c r="C93" s="164"/>
      <c r="D93" s="17"/>
      <c r="E93" s="17"/>
      <c r="F93" s="17"/>
      <c r="G93" s="17"/>
      <c r="H93" s="17"/>
      <c r="I93" s="89" t="s">
        <v>150</v>
      </c>
      <c r="J93" s="17"/>
      <c r="K93" s="17"/>
      <c r="L93" s="17"/>
      <c r="M93" s="17"/>
      <c r="N93" s="17"/>
      <c r="O93" s="17"/>
      <c r="P93" s="17"/>
      <c r="Q93" s="165" t="s">
        <v>289</v>
      </c>
      <c r="R93" s="165"/>
      <c r="S93" s="17"/>
      <c r="T93" s="90" t="s">
        <v>617</v>
      </c>
      <c r="U93" s="17"/>
      <c r="V93" s="17"/>
      <c r="W93" s="17"/>
      <c r="X93" s="91">
        <v>52</v>
      </c>
      <c r="Y93" s="92" t="s">
        <v>451</v>
      </c>
      <c r="Z93" s="93">
        <v>35</v>
      </c>
      <c r="AA93" s="94">
        <v>0</v>
      </c>
      <c r="AB93" s="17"/>
      <c r="AC93" s="17"/>
      <c r="AD93" s="17"/>
      <c r="AE93" s="17"/>
      <c r="AF93" s="17"/>
      <c r="AG93" s="17"/>
      <c r="AH93" s="17"/>
      <c r="AI93" s="91">
        <v>52</v>
      </c>
      <c r="AJ93" s="17"/>
      <c r="AK93" s="17"/>
      <c r="AL93" s="17"/>
      <c r="AM93" s="91">
        <v>52</v>
      </c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66">
        <v>2.8</v>
      </c>
      <c r="AY93" s="95">
        <v>1170</v>
      </c>
      <c r="AZ93" s="17"/>
      <c r="BA93" s="17"/>
      <c r="BB93" s="17"/>
      <c r="BC93" s="17"/>
      <c r="BD93" s="17"/>
      <c r="BE93" s="17"/>
      <c r="BF93" s="17"/>
      <c r="BG93" s="17"/>
      <c r="BH93" s="17"/>
      <c r="BI93" s="187"/>
      <c r="BJ93" s="17"/>
      <c r="BK93" s="17"/>
      <c r="BL93" s="17"/>
      <c r="BM93" s="17"/>
      <c r="BN93" s="17"/>
      <c r="BO93" s="17"/>
      <c r="BP93" s="92" t="s">
        <v>451</v>
      </c>
      <c r="BQ93" s="17"/>
      <c r="BR93" s="17"/>
      <c r="BS93" s="17"/>
      <c r="BT93" s="17"/>
      <c r="BU93" s="17"/>
      <c r="BV93" s="17"/>
      <c r="BW93" s="17"/>
      <c r="BX93" s="29">
        <v>0</v>
      </c>
      <c r="BY93" s="26" t="s">
        <v>149</v>
      </c>
      <c r="BZ93" s="17"/>
    </row>
    <row r="94" spans="1:78" x14ac:dyDescent="0.25">
      <c r="A94" s="17"/>
      <c r="B94" s="164"/>
      <c r="C94" s="164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68" t="s">
        <v>1500</v>
      </c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  <c r="AK94" s="168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67"/>
      <c r="AY94" s="96" t="s">
        <v>147</v>
      </c>
      <c r="AZ94" s="17"/>
      <c r="BA94" s="17"/>
      <c r="BB94" s="17"/>
      <c r="BC94" s="17"/>
      <c r="BD94" s="17"/>
      <c r="BE94" s="17"/>
      <c r="BF94" s="17"/>
      <c r="BG94" s="17"/>
      <c r="BH94" s="17"/>
      <c r="BI94" s="18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</row>
    <row r="95" spans="1:78" ht="30" customHeight="1" x14ac:dyDescent="0.25">
      <c r="A95" s="169" t="s">
        <v>1501</v>
      </c>
      <c r="B95" s="153"/>
      <c r="C95" s="153"/>
      <c r="D95" s="153"/>
      <c r="E95" s="153"/>
      <c r="F95" s="153"/>
      <c r="G95" s="153"/>
      <c r="H95" s="153"/>
      <c r="I95" s="153"/>
      <c r="J95" s="153"/>
      <c r="K95" s="153"/>
      <c r="L95" s="153"/>
      <c r="M95" s="153"/>
      <c r="N95" s="153"/>
      <c r="O95" s="153"/>
      <c r="P95" s="153"/>
      <c r="Q95" s="153"/>
      <c r="R95" s="153"/>
      <c r="S95" s="153"/>
      <c r="T95" s="153"/>
      <c r="U95" s="153"/>
      <c r="V95" s="153"/>
      <c r="W95" s="153"/>
      <c r="X95" s="153"/>
      <c r="Y95" s="153"/>
      <c r="Z95" s="153"/>
      <c r="AA95" s="153"/>
      <c r="AB95" s="153"/>
      <c r="AC95" s="153"/>
      <c r="AD95" s="153"/>
      <c r="AE95" s="153"/>
      <c r="AF95" s="153"/>
      <c r="AG95" s="153"/>
      <c r="AH95" s="153"/>
      <c r="AI95" s="153"/>
      <c r="AJ95" s="153"/>
      <c r="AK95" s="153"/>
      <c r="AL95" s="153"/>
      <c r="AM95" s="153"/>
      <c r="AN95" s="153"/>
      <c r="AO95" s="153"/>
      <c r="AP95" s="153"/>
      <c r="AQ95" s="153"/>
      <c r="AR95" s="153"/>
      <c r="AS95" s="153"/>
      <c r="AT95" s="153"/>
      <c r="AU95" s="153"/>
      <c r="AV95" s="153"/>
      <c r="AW95" s="153"/>
      <c r="AX95" s="153"/>
      <c r="AY95" s="153"/>
      <c r="AZ95" s="153"/>
      <c r="BA95" s="153"/>
      <c r="BB95" s="153"/>
      <c r="BC95" s="153"/>
      <c r="BD95" s="153"/>
      <c r="BE95" s="153"/>
      <c r="BF95" s="153"/>
      <c r="BG95" s="153"/>
      <c r="BH95" s="153"/>
      <c r="BI95" s="153"/>
      <c r="BJ95" s="153"/>
      <c r="BK95" s="153"/>
      <c r="BL95" s="153"/>
      <c r="BM95" s="153"/>
      <c r="BN95" s="153"/>
      <c r="BO95" s="153"/>
      <c r="BP95" s="153"/>
      <c r="BQ95" s="153"/>
      <c r="BR95" s="153"/>
      <c r="BS95" s="153"/>
      <c r="BT95" s="153"/>
      <c r="BU95" s="153"/>
      <c r="BV95" s="153"/>
      <c r="BW95" s="153"/>
      <c r="BX95" s="153"/>
      <c r="BY95" s="17"/>
      <c r="BZ95" s="17"/>
    </row>
    <row r="96" spans="1:78" x14ac:dyDescent="0.25">
      <c r="A96" s="18" t="s">
        <v>1</v>
      </c>
      <c r="B96" s="18" t="s">
        <v>2</v>
      </c>
      <c r="C96" s="18" t="s">
        <v>3</v>
      </c>
      <c r="D96" s="19"/>
      <c r="E96" s="19"/>
      <c r="F96" s="18" t="s">
        <v>4</v>
      </c>
      <c r="G96" s="20" t="s">
        <v>5</v>
      </c>
      <c r="H96" s="21" t="s">
        <v>6</v>
      </c>
      <c r="I96" s="154" t="s">
        <v>7</v>
      </c>
      <c r="J96" s="155"/>
      <c r="K96" s="155"/>
      <c r="L96" s="155"/>
      <c r="M96" s="155"/>
      <c r="N96" s="155"/>
      <c r="O96" s="21" t="s">
        <v>8</v>
      </c>
      <c r="P96" s="21" t="s">
        <v>9</v>
      </c>
      <c r="Q96" s="22" t="s">
        <v>10</v>
      </c>
      <c r="R96" s="22" t="s">
        <v>11</v>
      </c>
      <c r="S96" s="21" t="s">
        <v>12</v>
      </c>
      <c r="T96" s="21" t="s">
        <v>13</v>
      </c>
      <c r="U96" s="21" t="s">
        <v>14</v>
      </c>
      <c r="V96" s="21" t="s">
        <v>15</v>
      </c>
      <c r="W96" s="23" t="s">
        <v>16</v>
      </c>
      <c r="X96" s="21" t="s">
        <v>17</v>
      </c>
      <c r="Y96" s="21" t="s">
        <v>18</v>
      </c>
      <c r="Z96" s="21" t="s">
        <v>19</v>
      </c>
      <c r="AA96" s="21" t="s">
        <v>20</v>
      </c>
      <c r="AB96" s="21" t="s">
        <v>21</v>
      </c>
      <c r="AC96" s="21" t="s">
        <v>22</v>
      </c>
      <c r="AD96" s="21" t="s">
        <v>23</v>
      </c>
      <c r="AE96" s="21" t="s">
        <v>24</v>
      </c>
      <c r="AF96" s="21" t="s">
        <v>25</v>
      </c>
      <c r="AG96" s="21" t="s">
        <v>26</v>
      </c>
      <c r="AH96" s="21" t="s">
        <v>5</v>
      </c>
      <c r="AI96" s="21" t="s">
        <v>17</v>
      </c>
      <c r="AJ96" s="21" t="s">
        <v>27</v>
      </c>
      <c r="AK96" s="21" t="s">
        <v>28</v>
      </c>
      <c r="AL96" s="21" t="s">
        <v>29</v>
      </c>
      <c r="AM96" s="21" t="s">
        <v>17</v>
      </c>
      <c r="AN96" s="21" t="s">
        <v>30</v>
      </c>
      <c r="AO96" s="21" t="s">
        <v>31</v>
      </c>
      <c r="AP96" s="21" t="s">
        <v>32</v>
      </c>
      <c r="AQ96" s="21" t="s">
        <v>33</v>
      </c>
      <c r="AR96" s="21" t="s">
        <v>34</v>
      </c>
      <c r="AS96" s="21" t="s">
        <v>35</v>
      </c>
      <c r="AT96" s="21" t="s">
        <v>36</v>
      </c>
      <c r="AU96" s="21" t="s">
        <v>37</v>
      </c>
      <c r="AV96" s="21" t="s">
        <v>38</v>
      </c>
      <c r="AW96" s="21" t="s">
        <v>6</v>
      </c>
      <c r="AX96" s="21" t="s">
        <v>39</v>
      </c>
      <c r="AY96" s="21" t="s">
        <v>40</v>
      </c>
      <c r="AZ96" s="24" t="s">
        <v>41</v>
      </c>
      <c r="BA96" s="21" t="s">
        <v>42</v>
      </c>
      <c r="BB96" s="21" t="s">
        <v>43</v>
      </c>
      <c r="BC96" s="21" t="s">
        <v>44</v>
      </c>
      <c r="BD96" s="21" t="s">
        <v>45</v>
      </c>
      <c r="BE96" s="21" t="s">
        <v>46</v>
      </c>
      <c r="BF96" s="21" t="s">
        <v>47</v>
      </c>
      <c r="BG96" s="21" t="s">
        <v>48</v>
      </c>
      <c r="BH96" s="21" t="s">
        <v>49</v>
      </c>
      <c r="BI96" s="186"/>
      <c r="BJ96" s="25"/>
      <c r="BK96" s="25"/>
      <c r="BL96" s="25"/>
      <c r="BM96" s="25"/>
      <c r="BN96" s="25"/>
      <c r="BO96" s="25"/>
      <c r="BP96" s="21" t="s">
        <v>18</v>
      </c>
      <c r="BQ96" s="21" t="s">
        <v>31</v>
      </c>
      <c r="BR96" s="21" t="s">
        <v>50</v>
      </c>
      <c r="BS96" s="21" t="s">
        <v>51</v>
      </c>
      <c r="BT96" s="25"/>
      <c r="BU96" s="25"/>
      <c r="BV96" s="21" t="s">
        <v>24</v>
      </c>
      <c r="BW96" s="21" t="s">
        <v>16</v>
      </c>
      <c r="BX96" s="21" t="s">
        <v>52</v>
      </c>
      <c r="BY96" s="21" t="s">
        <v>53</v>
      </c>
      <c r="BZ96" s="21" t="s">
        <v>28</v>
      </c>
    </row>
    <row r="97" spans="1:78" ht="46.5" x14ac:dyDescent="0.25">
      <c r="A97" s="26" t="s">
        <v>1502</v>
      </c>
      <c r="B97" s="26" t="s">
        <v>1285</v>
      </c>
      <c r="C97" s="106" t="s">
        <v>269</v>
      </c>
      <c r="D97" s="28"/>
      <c r="E97" s="28"/>
      <c r="F97" s="58">
        <v>1200</v>
      </c>
      <c r="G97" s="30">
        <v>8</v>
      </c>
      <c r="H97" s="31" t="s">
        <v>6</v>
      </c>
      <c r="I97" s="59">
        <v>11</v>
      </c>
      <c r="J97" s="33">
        <v>8</v>
      </c>
      <c r="K97" s="59">
        <v>12</v>
      </c>
      <c r="L97" s="33">
        <v>8</v>
      </c>
      <c r="M97" s="59">
        <v>12</v>
      </c>
      <c r="N97" s="33">
        <v>8</v>
      </c>
      <c r="O97" s="29">
        <v>-0.30000000000001098</v>
      </c>
      <c r="P97" s="34">
        <v>1.0399999999999801</v>
      </c>
      <c r="Q97" s="35">
        <v>90.078365742086007</v>
      </c>
      <c r="R97" s="36">
        <v>1.08918287104302</v>
      </c>
      <c r="S97" s="37">
        <v>-1</v>
      </c>
      <c r="T97" s="38">
        <v>1</v>
      </c>
      <c r="U97" s="29">
        <v>-1.1499999999999999</v>
      </c>
      <c r="V97" s="29">
        <v>-0.39999999999999097</v>
      </c>
      <c r="W97" s="39"/>
      <c r="X97" s="62">
        <v>52</v>
      </c>
      <c r="Y97" s="29">
        <v>127</v>
      </c>
      <c r="Z97" s="17"/>
      <c r="AA97" s="26" t="s">
        <v>57</v>
      </c>
      <c r="AB97" s="41" t="s">
        <v>58</v>
      </c>
      <c r="AC97" s="42" t="str">
        <f>"" &amp; IF(AND(S97&lt;=-1.5,NOT(ISBLANK(AQ97))),"Z","")</f>
        <v/>
      </c>
      <c r="AD97" s="48" t="str">
        <f>IF(AND(ISNUMBER(BD97),VALUE(BD97)&gt;=3,VALUE(T97)&gt;=-0.5),IF(AND(VALUE(Q97)&gt;=94,VALUE(Q97)&lt;444), IF(VALUE(P97)&gt;=2,"***","**"),"*"),"")</f>
        <v/>
      </c>
      <c r="AE97" s="44"/>
      <c r="AF97" s="45"/>
      <c r="AG97" s="46" t="str">
        <f>IF(OR(F97&lt;1401,F97&gt;=1600),IF(AND(OR(AB97="*",AB97="***",AB97="E*",AB97="E***"),P97&gt;=2,T97&gt;-2.1),IF(AND(ISNUMBER(BD97),VALUE(BD97)&gt;2),"**","*"),""),"")</f>
        <v/>
      </c>
      <c r="AH97" s="30">
        <v>8</v>
      </c>
      <c r="AI97" s="62">
        <v>52</v>
      </c>
      <c r="AJ97" s="48" t="str">
        <f>IF(AND(S97&gt;=2,T97&gt;=0),IF(AND(ISNUMBER(BD97),VALUE(BD97)&gt;=3),IF(LEN(AQ97)&gt;0,"***","**"),"*"),"")</f>
        <v/>
      </c>
      <c r="AK97" s="42" t="str">
        <f>IF(AND(S97&gt;=3,AND(OR(AND(I97&lt;=7,I97-K97&gt;=3),AND(K97&lt;=7,K97-M97&gt;=3)),N97&lt;=4)),6,IF(S97&gt;=3,"3T",IF(AND(OR(AND(I97&lt;=7,I97-K97&gt;=3),AND(K97&lt;=7,K97-M97&gt;=3)),N97&lt;=4),"3P","")))</f>
        <v/>
      </c>
      <c r="AL97" s="63" t="str">
        <f>IF(OR(K97-M97&gt;=5,T97&gt;4.9,AND(K97-M97&gt;=1,T97&gt;5)),IF(P97&lt;-3,"***",IF(P97&lt;0,"**","*")),"")</f>
        <v/>
      </c>
      <c r="AM97" s="62">
        <v>52</v>
      </c>
      <c r="AN97" s="49" t="str">
        <f>IF(AND(OR(M97=1,M97=2,M97=3,M97=4),Q97&gt;=97.5),"G",IF(OR(AND(N97&lt;=3,M97&lt;8,T97&gt;-1.6,Q97&gt;=95,Q97&lt;300),AND(OR(M97=1,M97=2,M97=3),Q97&lt;97.5)),"GR",""))</f>
        <v/>
      </c>
      <c r="AO97" s="29">
        <v>0</v>
      </c>
      <c r="AP97" s="28"/>
      <c r="AQ97" s="28"/>
      <c r="AR97" s="28"/>
      <c r="AS97" s="28" t="s">
        <v>66</v>
      </c>
      <c r="AT97" s="50" t="str">
        <f>IF(LEN(AN97)&gt;0,IF(AL97="**","$",IF(AL97="***",IF(LEN(AQ97)&gt;0,"$$$","$$"), "")), "")</f>
        <v/>
      </c>
      <c r="AU97" s="48" t="str">
        <f>CONCATENATE(IF(LEN(AN97)&gt;0,IF(AND(AD97="**",AB97="*"),IF(LEN(AQ97)&gt;0,"$$$","$$"),IF(AJ97="***","$$$",IF(AND(AJ97="**",AB97="*"),"$$",IF(AND(OR(AD97="**",AD97="***"),LEN(AQ97)&gt;0),"$$","")))),IF(AND(OR(AD97="**",AD97="***"),LEN(AQ97)&gt;0),"$$","")),IF(AND(T97&lt;2,AQ97="#"),"#",""))</f>
        <v/>
      </c>
      <c r="AV97" s="48" t="str">
        <f>IF(LEN(AN97)&gt;0,IF(AG97="**","$$",IF(AG97="***","$$$",IF(AD97="***",IF(OR(AB97="***",LEN(AQ97)&gt;0),"$$$",""),""))),"")</f>
        <v/>
      </c>
      <c r="AW97" s="26" t="s">
        <v>6</v>
      </c>
      <c r="AX97" s="51">
        <v>105</v>
      </c>
      <c r="AY97" s="65">
        <v>957</v>
      </c>
      <c r="AZ97" s="24" t="s">
        <v>297</v>
      </c>
      <c r="BA97" s="29">
        <v>80.178365742086001</v>
      </c>
      <c r="BB97" s="66">
        <v>80.645032408752698</v>
      </c>
      <c r="BC97" s="54" t="s">
        <v>1503</v>
      </c>
      <c r="BD97" s="29">
        <v>1</v>
      </c>
      <c r="BE97" s="55"/>
      <c r="BF97" s="55"/>
      <c r="BG97" s="55"/>
      <c r="BH97" s="55"/>
      <c r="BI97" s="191" t="s">
        <v>1504</v>
      </c>
      <c r="BJ97" s="68" t="s">
        <v>1295</v>
      </c>
      <c r="BK97" s="68" t="s">
        <v>668</v>
      </c>
      <c r="BL97" s="68" t="s">
        <v>656</v>
      </c>
      <c r="BM97" s="68" t="s">
        <v>1505</v>
      </c>
      <c r="BN97" s="68" t="s">
        <v>1506</v>
      </c>
      <c r="BO97" s="17"/>
      <c r="BP97" s="29">
        <v>127</v>
      </c>
      <c r="BQ97" s="29">
        <v>0</v>
      </c>
      <c r="BR97" s="56">
        <v>93.2</v>
      </c>
      <c r="BS97" s="76" t="s">
        <v>126</v>
      </c>
      <c r="BT97" s="26"/>
      <c r="BU97" s="26"/>
      <c r="BV97" s="26"/>
      <c r="BW97" s="26"/>
      <c r="BX97" s="17"/>
      <c r="BY97" s="17"/>
      <c r="BZ97" s="49" t="str">
        <f>IF(AND(S97&gt;=3,AND(OR(AND(I97&lt;=7,I97-K97&gt;=3),AND(K97&lt;=7,K97-M97&gt;=3)),N97&lt;=4)),6,IF(S97&gt;=3,"3T",IF(AND(OR(AND(I97&lt;=7,I97-K97&gt;=3),AND(K97&lt;=7,K97-M97&gt;=3)),N97&lt;=4),"3P","")))</f>
        <v/>
      </c>
    </row>
    <row r="98" spans="1:78" ht="46.5" x14ac:dyDescent="0.25">
      <c r="A98" s="26" t="s">
        <v>1502</v>
      </c>
      <c r="B98" s="26" t="s">
        <v>416</v>
      </c>
      <c r="C98" s="27" t="s">
        <v>417</v>
      </c>
      <c r="D98" s="28"/>
      <c r="E98" s="28"/>
      <c r="F98" s="29">
        <v>1400</v>
      </c>
      <c r="G98" s="30">
        <v>3</v>
      </c>
      <c r="H98" s="31" t="s">
        <v>6</v>
      </c>
      <c r="I98" s="32">
        <v>6</v>
      </c>
      <c r="J98" s="33">
        <v>4</v>
      </c>
      <c r="K98" s="32">
        <v>9</v>
      </c>
      <c r="L98" s="33">
        <v>4</v>
      </c>
      <c r="M98" s="32">
        <v>14</v>
      </c>
      <c r="N98" s="33">
        <v>20</v>
      </c>
      <c r="O98" s="29">
        <v>1.55000000000001</v>
      </c>
      <c r="P98" s="37">
        <v>2.7687500000000198</v>
      </c>
      <c r="Q98" s="35">
        <v>71.101863052794798</v>
      </c>
      <c r="R98" s="36">
        <v>1.6009315263974599</v>
      </c>
      <c r="S98" s="37">
        <v>0</v>
      </c>
      <c r="T98" s="61">
        <v>-15.5</v>
      </c>
      <c r="U98" s="29">
        <v>-9.9999999999997896E-2</v>
      </c>
      <c r="V98" s="60">
        <v>-12.55</v>
      </c>
      <c r="W98" s="39" t="s">
        <v>920</v>
      </c>
      <c r="X98" s="62">
        <v>52</v>
      </c>
      <c r="Y98" s="29">
        <v>124</v>
      </c>
      <c r="Z98" s="29">
        <v>25</v>
      </c>
      <c r="AA98" s="26" t="s">
        <v>57</v>
      </c>
      <c r="AB98" s="41" t="s">
        <v>58</v>
      </c>
      <c r="AC98" s="42" t="str">
        <f>"" &amp; IF(AND(S98&lt;=-1.5,NOT(ISBLANK(AQ98))),"Z","")</f>
        <v/>
      </c>
      <c r="AD98" s="48" t="str">
        <f>IF(AND(ISNUMBER(BD98),VALUE(BD98)&gt;=3,VALUE(T98)&gt;=-0.5),IF(AND(VALUE(Q98)&gt;=94,VALUE(Q98)&lt;444), IF(VALUE(P98)&gt;=2,"***","**"),"*"),"")</f>
        <v/>
      </c>
      <c r="AE98" s="44"/>
      <c r="AF98" s="45"/>
      <c r="AG98" s="63" t="str">
        <f>IF(OR(F98&lt;1401,F98&gt;=1600),IF(AND(OR(AB98="*",AB98="***",AB98="E*",AB98="E***"),P98&gt;=2,T98&gt;-2.1),IF(AND(ISNUMBER(BD98),VALUE(BD98)&gt;2),"**","*"),""),"")</f>
        <v/>
      </c>
      <c r="AH98" s="30">
        <v>3</v>
      </c>
      <c r="AI98" s="62">
        <v>52</v>
      </c>
      <c r="AJ98" s="48" t="str">
        <f>IF(AND(S98&gt;=2,T98&gt;=0),IF(AND(ISNUMBER(BD98),VALUE(BD98)&gt;=3),IF(LEN(AQ98)&gt;0,"***","**"),"*"),"")</f>
        <v/>
      </c>
      <c r="AK98" s="42" t="str">
        <f>IF(AND(S98&gt;=3,AND(OR(AND(I98&lt;=7,I98-K98&gt;=3),AND(K98&lt;=7,K98-M98&gt;=3)),N98&lt;=4)),6,IF(S98&gt;=3,"3T",IF(AND(OR(AND(I98&lt;=7,I98-K98&gt;=3),AND(K98&lt;=7,K98-M98&gt;=3)),N98&lt;=4),"3P","")))</f>
        <v/>
      </c>
      <c r="AL98" s="63" t="str">
        <f>IF(OR(K98-M98&gt;=5,T98&gt;4.9,AND(K98-M98&gt;=1,T98&gt;5)),IF(P98&lt;-3,"***",IF(P98&lt;0,"**","*")),"")</f>
        <v/>
      </c>
      <c r="AM98" s="62">
        <v>52</v>
      </c>
      <c r="AN98" s="49" t="str">
        <f>IF(AND(OR(M98=1,M98=2,M98=3,M98=4),Q98&gt;=97.5),"G",IF(OR(AND(N98&lt;=3,M98&lt;8,T98&gt;-1.6,Q98&gt;=95,Q98&lt;300),AND(OR(M98=1,M98=2,M98=3),Q98&lt;97.5)),"GR",""))</f>
        <v/>
      </c>
      <c r="AO98" s="29">
        <v>-3</v>
      </c>
      <c r="AP98" s="28"/>
      <c r="AQ98" s="28"/>
      <c r="AR98" s="28"/>
      <c r="AS98" s="28"/>
      <c r="AT98" s="50" t="str">
        <f>IF(LEN(AN98)&gt;0,IF(AL98="**","$",IF(AL98="***",IF(LEN(AQ98)&gt;0,"$$$","$$"), "")), "")</f>
        <v/>
      </c>
      <c r="AU98" s="48" t="str">
        <f>CONCATENATE(IF(LEN(AN98)&gt;0,IF(AND(AD98="**",AB98="*"),IF(LEN(AQ98)&gt;0,"$$$","$$"),IF(AJ98="***","$$$",IF(AND(AJ98="**",AB98="*"),"$$",IF(AND(OR(AD98="**",AD98="***"),LEN(AQ98)&gt;0),"$$","")))),IF(AND(OR(AD98="**",AD98="***"),LEN(AQ98)&gt;0),"$$","")),IF(AND(T98&lt;2,AQ98="#"),"#",""))</f>
        <v/>
      </c>
      <c r="AV98" s="48" t="str">
        <f>IF(LEN(AN98)&gt;0,IF(AG98="**","$$",IF(AG98="***","$$$",IF(AD98="***",IF(OR(AB98="***",LEN(AQ98)&gt;0),"$$$",""),""))),"")</f>
        <v/>
      </c>
      <c r="AW98" s="26" t="s">
        <v>6</v>
      </c>
      <c r="AX98" s="51">
        <v>150</v>
      </c>
      <c r="AY98" s="65">
        <v>951</v>
      </c>
      <c r="AZ98" s="24" t="s">
        <v>246</v>
      </c>
      <c r="BA98" s="29">
        <v>56.201863052794899</v>
      </c>
      <c r="BB98" s="53">
        <v>57.671196386128301</v>
      </c>
      <c r="BC98" s="54" t="s">
        <v>1507</v>
      </c>
      <c r="BD98" s="29">
        <v>2</v>
      </c>
      <c r="BE98" s="55"/>
      <c r="BF98" s="55"/>
      <c r="BG98" s="55"/>
      <c r="BH98" s="55"/>
      <c r="BI98" s="188" t="s">
        <v>1508</v>
      </c>
      <c r="BJ98" s="68" t="s">
        <v>1509</v>
      </c>
      <c r="BK98" s="68" t="s">
        <v>406</v>
      </c>
      <c r="BL98" s="69" t="s">
        <v>141</v>
      </c>
      <c r="BM98" s="69" t="s">
        <v>655</v>
      </c>
      <c r="BN98" s="68" t="s">
        <v>628</v>
      </c>
      <c r="BO98" s="17"/>
      <c r="BP98" s="29">
        <v>124</v>
      </c>
      <c r="BQ98" s="29">
        <v>-3</v>
      </c>
      <c r="BR98" s="56">
        <v>98.9</v>
      </c>
      <c r="BS98" s="76" t="s">
        <v>126</v>
      </c>
      <c r="BT98" s="26"/>
      <c r="BU98" s="26"/>
      <c r="BV98" s="26"/>
      <c r="BW98" s="26" t="s">
        <v>920</v>
      </c>
      <c r="BX98" s="17"/>
      <c r="BY98" s="17"/>
      <c r="BZ98" s="49" t="str">
        <f>IF(AND(S98&gt;=3,AND(OR(AND(I98&lt;=7,I98-K98&gt;=3),AND(K98&lt;=7,K98-M98&gt;=3)),N98&lt;=4)),6,IF(S98&gt;=3,"3T",IF(AND(OR(AND(I98&lt;=7,I98-K98&gt;=3),AND(K98&lt;=7,K98-M98&gt;=3)),N98&lt;=4),"3P","")))</f>
        <v/>
      </c>
    </row>
    <row r="99" spans="1:78" ht="18.95" customHeight="1" x14ac:dyDescent="0.25">
      <c r="A99" s="162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  <c r="AB99" s="155"/>
      <c r="AC99" s="155"/>
      <c r="AD99" s="155"/>
      <c r="AE99" s="155"/>
      <c r="AF99" s="155"/>
      <c r="AG99" s="155"/>
      <c r="AH99" s="155"/>
      <c r="AI99" s="155"/>
      <c r="AJ99" s="155"/>
      <c r="AK99" s="155"/>
      <c r="AL99" s="155"/>
      <c r="AM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  <c r="BR99" s="155"/>
      <c r="BS99" s="155"/>
      <c r="BT99" s="155"/>
      <c r="BU99" s="155"/>
      <c r="BV99" s="155"/>
      <c r="BW99" s="155"/>
      <c r="BX99" s="155"/>
      <c r="BY99" s="17"/>
      <c r="BZ99" s="49"/>
    </row>
    <row r="100" spans="1:78" ht="36" customHeight="1" x14ac:dyDescent="0.25">
      <c r="A100" s="17"/>
      <c r="B100" s="173" t="s">
        <v>1510</v>
      </c>
      <c r="C100" s="173"/>
      <c r="D100" s="17"/>
      <c r="E100" s="17"/>
      <c r="F100" s="17"/>
      <c r="G100" s="17"/>
      <c r="H100" s="17"/>
      <c r="I100" s="89" t="s">
        <v>150</v>
      </c>
      <c r="J100" s="89" t="s">
        <v>151</v>
      </c>
      <c r="K100" s="17"/>
      <c r="L100" s="17"/>
      <c r="M100" s="17"/>
      <c r="N100" s="17"/>
      <c r="O100" s="17"/>
      <c r="P100" s="17"/>
      <c r="Q100" s="165" t="s">
        <v>1511</v>
      </c>
      <c r="R100" s="165"/>
      <c r="S100" s="17"/>
      <c r="T100" s="121" t="s">
        <v>510</v>
      </c>
      <c r="U100" s="17"/>
      <c r="V100" s="17"/>
      <c r="W100" s="17"/>
      <c r="X100" s="91">
        <v>50</v>
      </c>
      <c r="Y100" s="92" t="s">
        <v>511</v>
      </c>
      <c r="Z100" s="93">
        <v>49</v>
      </c>
      <c r="AA100" s="94">
        <v>0</v>
      </c>
      <c r="AB100" s="17"/>
      <c r="AC100" s="17"/>
      <c r="AD100" s="17"/>
      <c r="AE100" s="17"/>
      <c r="AF100" s="17"/>
      <c r="AG100" s="17"/>
      <c r="AH100" s="17"/>
      <c r="AI100" s="91">
        <v>50</v>
      </c>
      <c r="AJ100" s="17"/>
      <c r="AK100" s="17"/>
      <c r="AL100" s="17"/>
      <c r="AM100" s="91">
        <v>50</v>
      </c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66">
        <v>4.8</v>
      </c>
      <c r="AY100" s="95">
        <v>942</v>
      </c>
      <c r="AZ100" s="17"/>
      <c r="BA100" s="17"/>
      <c r="BB100" s="17"/>
      <c r="BC100" s="17"/>
      <c r="BD100" s="17"/>
      <c r="BE100" s="17"/>
      <c r="BF100" s="17"/>
      <c r="BG100" s="17"/>
      <c r="BH100" s="17"/>
      <c r="BI100" s="187"/>
      <c r="BJ100" s="17"/>
      <c r="BK100" s="17"/>
      <c r="BL100" s="17"/>
      <c r="BM100" s="17"/>
      <c r="BN100" s="17"/>
      <c r="BO100" s="17"/>
      <c r="BP100" s="92" t="s">
        <v>511</v>
      </c>
      <c r="BQ100" s="17"/>
      <c r="BR100" s="17"/>
      <c r="BS100" s="17"/>
      <c r="BT100" s="17"/>
      <c r="BU100" s="17"/>
      <c r="BV100" s="17"/>
      <c r="BW100" s="17"/>
      <c r="BX100" s="29">
        <v>0</v>
      </c>
      <c r="BY100" s="26" t="s">
        <v>149</v>
      </c>
      <c r="BZ100" s="17"/>
    </row>
    <row r="101" spans="1:78" x14ac:dyDescent="0.25">
      <c r="A101" s="17"/>
      <c r="B101" s="173"/>
      <c r="C101" s="173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68" t="s">
        <v>1512</v>
      </c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67"/>
      <c r="AY101" s="105" t="s">
        <v>147</v>
      </c>
      <c r="AZ101" s="17"/>
      <c r="BA101" s="17"/>
      <c r="BB101" s="17"/>
      <c r="BC101" s="17"/>
      <c r="BD101" s="17"/>
      <c r="BE101" s="17"/>
      <c r="BF101" s="17"/>
      <c r="BG101" s="17"/>
      <c r="BH101" s="17"/>
      <c r="BI101" s="18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</row>
    <row r="102" spans="1:78" ht="30" customHeight="1" x14ac:dyDescent="0.25">
      <c r="A102" s="152" t="s">
        <v>1513</v>
      </c>
      <c r="B102" s="153"/>
      <c r="C102" s="153"/>
      <c r="D102" s="153"/>
      <c r="E102" s="153"/>
      <c r="F102" s="153"/>
      <c r="G102" s="153"/>
      <c r="H102" s="153"/>
      <c r="I102" s="153"/>
      <c r="J102" s="153"/>
      <c r="K102" s="153"/>
      <c r="L102" s="153"/>
      <c r="M102" s="153"/>
      <c r="N102" s="153"/>
      <c r="O102" s="153"/>
      <c r="P102" s="153"/>
      <c r="Q102" s="153"/>
      <c r="R102" s="153"/>
      <c r="S102" s="153"/>
      <c r="T102" s="153"/>
      <c r="U102" s="153"/>
      <c r="V102" s="153"/>
      <c r="W102" s="153"/>
      <c r="X102" s="153"/>
      <c r="Y102" s="153"/>
      <c r="Z102" s="153"/>
      <c r="AA102" s="153"/>
      <c r="AB102" s="153"/>
      <c r="AC102" s="153"/>
      <c r="AD102" s="153"/>
      <c r="AE102" s="153"/>
      <c r="AF102" s="153"/>
      <c r="AG102" s="153"/>
      <c r="AH102" s="153"/>
      <c r="AI102" s="153"/>
      <c r="AJ102" s="153"/>
      <c r="AK102" s="153"/>
      <c r="AL102" s="153"/>
      <c r="AM102" s="153"/>
      <c r="AN102" s="153"/>
      <c r="AO102" s="153"/>
      <c r="AP102" s="153"/>
      <c r="AQ102" s="153"/>
      <c r="AR102" s="153"/>
      <c r="AS102" s="153"/>
      <c r="AT102" s="153"/>
      <c r="AU102" s="153"/>
      <c r="AV102" s="153"/>
      <c r="AW102" s="153"/>
      <c r="AX102" s="153"/>
      <c r="AY102" s="153"/>
      <c r="AZ102" s="153"/>
      <c r="BA102" s="153"/>
      <c r="BB102" s="153"/>
      <c r="BC102" s="153"/>
      <c r="BD102" s="153"/>
      <c r="BE102" s="153"/>
      <c r="BF102" s="153"/>
      <c r="BG102" s="153"/>
      <c r="BH102" s="153"/>
      <c r="BI102" s="153"/>
      <c r="BJ102" s="153"/>
      <c r="BK102" s="153"/>
      <c r="BL102" s="153"/>
      <c r="BM102" s="153"/>
      <c r="BN102" s="153"/>
      <c r="BO102" s="153"/>
      <c r="BP102" s="153"/>
      <c r="BQ102" s="153"/>
      <c r="BR102" s="153"/>
      <c r="BS102" s="153"/>
      <c r="BT102" s="153"/>
      <c r="BU102" s="153"/>
      <c r="BV102" s="153"/>
      <c r="BW102" s="153"/>
      <c r="BX102" s="153"/>
      <c r="BY102" s="17"/>
      <c r="BZ102" s="17"/>
    </row>
    <row r="103" spans="1:78" x14ac:dyDescent="0.25">
      <c r="A103" s="18" t="s">
        <v>1</v>
      </c>
      <c r="B103" s="18" t="s">
        <v>2</v>
      </c>
      <c r="C103" s="18" t="s">
        <v>3</v>
      </c>
      <c r="D103" s="19"/>
      <c r="E103" s="19"/>
      <c r="F103" s="18" t="s">
        <v>4</v>
      </c>
      <c r="G103" s="20" t="s">
        <v>5</v>
      </c>
      <c r="H103" s="21" t="s">
        <v>6</v>
      </c>
      <c r="I103" s="154" t="s">
        <v>7</v>
      </c>
      <c r="J103" s="155"/>
      <c r="K103" s="155"/>
      <c r="L103" s="155"/>
      <c r="M103" s="155"/>
      <c r="N103" s="155"/>
      <c r="O103" s="21" t="s">
        <v>8</v>
      </c>
      <c r="P103" s="21" t="s">
        <v>9</v>
      </c>
      <c r="Q103" s="22" t="s">
        <v>10</v>
      </c>
      <c r="R103" s="22" t="s">
        <v>11</v>
      </c>
      <c r="S103" s="21" t="s">
        <v>12</v>
      </c>
      <c r="T103" s="21" t="s">
        <v>13</v>
      </c>
      <c r="U103" s="21" t="s">
        <v>14</v>
      </c>
      <c r="V103" s="21" t="s">
        <v>15</v>
      </c>
      <c r="W103" s="23" t="s">
        <v>16</v>
      </c>
      <c r="X103" s="21" t="s">
        <v>17</v>
      </c>
      <c r="Y103" s="21" t="s">
        <v>18</v>
      </c>
      <c r="Z103" s="21" t="s">
        <v>19</v>
      </c>
      <c r="AA103" s="21" t="s">
        <v>20</v>
      </c>
      <c r="AB103" s="21" t="s">
        <v>21</v>
      </c>
      <c r="AC103" s="21" t="s">
        <v>22</v>
      </c>
      <c r="AD103" s="21" t="s">
        <v>23</v>
      </c>
      <c r="AE103" s="21" t="s">
        <v>24</v>
      </c>
      <c r="AF103" s="21" t="s">
        <v>25</v>
      </c>
      <c r="AG103" s="21" t="s">
        <v>26</v>
      </c>
      <c r="AH103" s="21" t="s">
        <v>5</v>
      </c>
      <c r="AI103" s="21" t="s">
        <v>17</v>
      </c>
      <c r="AJ103" s="21" t="s">
        <v>27</v>
      </c>
      <c r="AK103" s="21" t="s">
        <v>28</v>
      </c>
      <c r="AL103" s="21" t="s">
        <v>29</v>
      </c>
      <c r="AM103" s="21" t="s">
        <v>17</v>
      </c>
      <c r="AN103" s="21" t="s">
        <v>30</v>
      </c>
      <c r="AO103" s="21" t="s">
        <v>31</v>
      </c>
      <c r="AP103" s="21" t="s">
        <v>32</v>
      </c>
      <c r="AQ103" s="21" t="s">
        <v>33</v>
      </c>
      <c r="AR103" s="21" t="s">
        <v>34</v>
      </c>
      <c r="AS103" s="21" t="s">
        <v>35</v>
      </c>
      <c r="AT103" s="21" t="s">
        <v>36</v>
      </c>
      <c r="AU103" s="21" t="s">
        <v>37</v>
      </c>
      <c r="AV103" s="21" t="s">
        <v>38</v>
      </c>
      <c r="AW103" s="21" t="s">
        <v>6</v>
      </c>
      <c r="AX103" s="21" t="s">
        <v>39</v>
      </c>
      <c r="AY103" s="21" t="s">
        <v>40</v>
      </c>
      <c r="AZ103" s="24" t="s">
        <v>41</v>
      </c>
      <c r="BA103" s="21" t="s">
        <v>42</v>
      </c>
      <c r="BB103" s="21" t="s">
        <v>43</v>
      </c>
      <c r="BC103" s="21" t="s">
        <v>44</v>
      </c>
      <c r="BD103" s="21" t="s">
        <v>45</v>
      </c>
      <c r="BE103" s="21" t="s">
        <v>46</v>
      </c>
      <c r="BF103" s="21" t="s">
        <v>47</v>
      </c>
      <c r="BG103" s="21" t="s">
        <v>48</v>
      </c>
      <c r="BH103" s="21" t="s">
        <v>49</v>
      </c>
      <c r="BI103" s="186"/>
      <c r="BJ103" s="25"/>
      <c r="BK103" s="25"/>
      <c r="BL103" s="25"/>
      <c r="BM103" s="25"/>
      <c r="BN103" s="25"/>
      <c r="BO103" s="25"/>
      <c r="BP103" s="21" t="s">
        <v>18</v>
      </c>
      <c r="BQ103" s="21" t="s">
        <v>31</v>
      </c>
      <c r="BR103" s="21" t="s">
        <v>50</v>
      </c>
      <c r="BS103" s="21" t="s">
        <v>51</v>
      </c>
      <c r="BT103" s="25"/>
      <c r="BU103" s="25"/>
      <c r="BV103" s="21" t="s">
        <v>24</v>
      </c>
      <c r="BW103" s="21" t="s">
        <v>16</v>
      </c>
      <c r="BX103" s="21" t="s">
        <v>52</v>
      </c>
      <c r="BY103" s="21" t="s">
        <v>53</v>
      </c>
      <c r="BZ103" s="21" t="s">
        <v>28</v>
      </c>
    </row>
    <row r="104" spans="1:78" ht="46.5" x14ac:dyDescent="0.25">
      <c r="A104" s="26" t="s">
        <v>1514</v>
      </c>
      <c r="B104" s="26" t="s">
        <v>730</v>
      </c>
      <c r="C104" s="27" t="s">
        <v>417</v>
      </c>
      <c r="D104" s="28"/>
      <c r="E104" s="28"/>
      <c r="F104" s="58">
        <v>1200</v>
      </c>
      <c r="G104" s="80">
        <v>3</v>
      </c>
      <c r="H104" s="31" t="s">
        <v>78</v>
      </c>
      <c r="I104" s="32">
        <v>8</v>
      </c>
      <c r="J104" s="33">
        <v>6</v>
      </c>
      <c r="K104" s="32">
        <v>7</v>
      </c>
      <c r="L104" s="33">
        <v>4</v>
      </c>
      <c r="M104" s="32">
        <v>5</v>
      </c>
      <c r="N104" s="33">
        <v>3</v>
      </c>
      <c r="O104" s="29">
        <v>1.5499999999999901</v>
      </c>
      <c r="P104" s="34">
        <v>3.0277777777777999</v>
      </c>
      <c r="Q104" s="35">
        <v>98.491837473675005</v>
      </c>
      <c r="R104" s="36">
        <v>1.54591873683756</v>
      </c>
      <c r="S104" s="37">
        <v>1</v>
      </c>
      <c r="T104" s="38">
        <v>1.75</v>
      </c>
      <c r="U104" s="29">
        <v>-1.3500000000000201</v>
      </c>
      <c r="V104" s="29">
        <v>-5.0000000000007802E-2</v>
      </c>
      <c r="W104" s="39" t="s">
        <v>79</v>
      </c>
      <c r="X104" s="40">
        <v>52</v>
      </c>
      <c r="Y104" s="72">
        <v>130</v>
      </c>
      <c r="Z104" s="17"/>
      <c r="AA104" s="26" t="s">
        <v>57</v>
      </c>
      <c r="AB104" s="41" t="s">
        <v>58</v>
      </c>
      <c r="AC104" s="42" t="str">
        <f>"" &amp; IF(AND(S104&lt;=-1.5,NOT(ISBLANK(AQ104))),"Z","")</f>
        <v/>
      </c>
      <c r="AD104" s="43" t="str">
        <f t="shared" ref="AD104:AD109" si="0">IF(AND(ISNUMBER(BD104),VALUE(BD104)&gt;=3,VALUE(T104)&gt;=-0.5),IF(AND(VALUE(Q104)&gt;=94,VALUE(Q104)&lt;444), IF(VALUE(P104)&gt;=2,"***","**"),"*"),"")</f>
        <v/>
      </c>
      <c r="AE104" s="48" t="str">
        <f>IF(AND(BD104&gt;2,OR(ISNUMBER(SEARCH("P",AA104)),ISNUMBER(SEARCH("EP",AA104)),ISNUMBER(SEARCH("E",AA104)))),"WP@",IF(BD104&gt;2,"W@",IF(OR(ISNUMBER(SEARCH("P",AA104)),ISNUMBER(SEARCH("EP",AA104)),ISNUMBER(SEARCH("E",AA104))),"P@","@")))</f>
        <v>@</v>
      </c>
      <c r="AF104" s="45"/>
      <c r="AG104" s="46" t="str">
        <f t="shared" ref="AG104:AG109" si="1">IF(OR(F104&lt;1401,F104&gt;=1600),IF(AND(OR(AB104="*",AB104="***",AB104="E*",AB104="E***"),P104&gt;=2,T104&gt;-2.1),IF(AND(ISNUMBER(BD104),VALUE(BD104)&gt;2),"**","*"),""),"")</f>
        <v/>
      </c>
      <c r="AH104" s="30">
        <v>3</v>
      </c>
      <c r="AI104" s="47">
        <v>52</v>
      </c>
      <c r="AJ104" s="48" t="str">
        <f t="shared" ref="AJ104:AJ109" si="2">IF(AND(S104&gt;=2,T104&gt;=0),IF(AND(ISNUMBER(BD104),VALUE(BD104)&gt;=3),IF(LEN(AQ104)&gt;0,"***","**"),"*"),"")</f>
        <v/>
      </c>
      <c r="AK104" s="42" t="str">
        <f t="shared" ref="AK104:AK109" si="3">IF(AND(S104&gt;=3,AND(OR(AND(I104&lt;=7,I104-K104&gt;=3),AND(K104&lt;=7,K104-M104&gt;=3)),N104&lt;=4)),6,IF(S104&gt;=3,"3T",IF(AND(OR(AND(I104&lt;=7,I104-K104&gt;=3),AND(K104&lt;=7,K104-M104&gt;=3)),N104&lt;=4),"3P","")))</f>
        <v/>
      </c>
      <c r="AL104" s="46" t="str">
        <f t="shared" ref="AL104:AL109" si="4">IF(OR(K104-M104&gt;=5,T104&gt;4.9,AND(K104-M104&gt;=1,T104&gt;5)),IF(P104&lt;-3,"***",IF(P104&lt;0,"**","*")),"")</f>
        <v/>
      </c>
      <c r="AM104" s="139" t="s">
        <v>1515</v>
      </c>
      <c r="AN104" s="137" t="str">
        <f>IF(AND(OR(M104=1,M104=2,M104=3,M104=4),Q104&gt;=97.5),"G",IF(OR(AND(N104&lt;=3,M104&lt;8,T104&gt;-1.6,Q104&gt;=95,Q104&lt;300),AND(OR(M104=1,M104=2,M104=3),Q104&lt;97.5)),"GR",""))</f>
        <v>GR</v>
      </c>
      <c r="AO104" s="29">
        <v>0</v>
      </c>
      <c r="AP104" s="28"/>
      <c r="AQ104" s="28"/>
      <c r="AR104" s="28"/>
      <c r="AS104" s="28" t="s">
        <v>66</v>
      </c>
      <c r="AT104" s="50" t="str">
        <f t="shared" ref="AT104:AT109" si="5">IF(LEN(AN104)&gt;0,IF(AL104="**","$",IF(AL104="***",IF(LEN(AQ104)&gt;0,"$$$","$$"), "")), "")</f>
        <v/>
      </c>
      <c r="AU104" s="140" t="str">
        <f t="shared" ref="AU104:AU109" si="6">CONCATENATE(IF(LEN(AN104)&gt;0,IF(AND(AD104="**",AB104="*"),IF(LEN(AQ104)&gt;0,"$$$","$$"),IF(AJ104="***","$$$",IF(AND(AJ104="**",AB104="*"),"$$",IF(AND(OR(AD104="**",AD104="***"),LEN(AQ104)&gt;0),"$$","")))),IF(AND(OR(AD104="**",AD104="***"),LEN(AQ104)&gt;0),"$$","")),IF(AND(T104&lt;2,AQ104="#"),"#",""))</f>
        <v/>
      </c>
      <c r="AV104" s="48" t="str">
        <f t="shared" ref="AV104:AV109" si="7">IF(LEN(AN104)&gt;0,IF(AG104="**","$$",IF(AG104="***","$$$",IF(AD104="***",IF(OR(AB104="***",LEN(AQ104)&gt;0),"$$$",""),""))),"")</f>
        <v/>
      </c>
      <c r="AW104" s="26" t="s">
        <v>78</v>
      </c>
      <c r="AX104" s="51">
        <v>66</v>
      </c>
      <c r="AY104" s="52">
        <v>1123</v>
      </c>
      <c r="AZ104" s="24" t="s">
        <v>59</v>
      </c>
      <c r="BA104" s="29">
        <v>89.591837473675099</v>
      </c>
      <c r="BB104" s="141">
        <v>97.191837473675093</v>
      </c>
      <c r="BC104" s="54" t="s">
        <v>1516</v>
      </c>
      <c r="BD104" s="29">
        <v>1</v>
      </c>
      <c r="BE104" s="55"/>
      <c r="BF104" s="55"/>
      <c r="BG104" s="55"/>
      <c r="BH104" s="55"/>
      <c r="BI104" s="188" t="s">
        <v>1517</v>
      </c>
      <c r="BJ104" s="68" t="s">
        <v>125</v>
      </c>
      <c r="BK104" s="69" t="s">
        <v>530</v>
      </c>
      <c r="BL104" s="68" t="s">
        <v>1518</v>
      </c>
      <c r="BM104" s="68" t="s">
        <v>1519</v>
      </c>
      <c r="BN104" s="68"/>
      <c r="BO104" s="17"/>
      <c r="BP104" s="29">
        <v>130</v>
      </c>
      <c r="BQ104" s="29">
        <v>0</v>
      </c>
      <c r="BR104" s="56">
        <v>95.9</v>
      </c>
      <c r="BS104" s="76" t="s">
        <v>88</v>
      </c>
      <c r="BT104" s="26"/>
      <c r="BU104" s="26"/>
      <c r="BV104" s="49" t="str">
        <f>IF(AND(BD104&gt;2,OR(ISNUMBER(SEARCH("P",AA104)),ISNUMBER(SEARCH("EP",AA104)),ISNUMBER(SEARCH("E",AA104)))),"WP@",IF(BD104&gt;2,"W@",IF(OR(ISNUMBER(SEARCH("P",AA104)),ISNUMBER(SEARCH("EP",AA104)),ISNUMBER(SEARCH("E",AA104))),"P@","@")))</f>
        <v>@</v>
      </c>
      <c r="BW104" s="26" t="s">
        <v>79</v>
      </c>
      <c r="BX104" s="17"/>
      <c r="BY104" s="17"/>
      <c r="BZ104" s="49" t="str">
        <f t="shared" ref="BZ104:BZ109" si="8">IF(AND(S104&gt;=3,AND(OR(AND(I104&lt;=7,I104-K104&gt;=3),AND(K104&lt;=7,K104-M104&gt;=3)),N104&lt;=4)),6,IF(S104&gt;=3,"3T",IF(AND(OR(AND(I104&lt;=7,I104-K104&gt;=3),AND(K104&lt;=7,K104-M104&gt;=3)),N104&lt;=4),"3P","")))</f>
        <v/>
      </c>
    </row>
    <row r="105" spans="1:78" ht="46.5" x14ac:dyDescent="0.25">
      <c r="A105" s="26" t="s">
        <v>1514</v>
      </c>
      <c r="B105" s="26" t="s">
        <v>368</v>
      </c>
      <c r="C105" s="27" t="s">
        <v>165</v>
      </c>
      <c r="D105" s="28"/>
      <c r="E105" s="28"/>
      <c r="F105" s="58">
        <v>1200</v>
      </c>
      <c r="G105" s="80">
        <v>3</v>
      </c>
      <c r="H105" s="31" t="s">
        <v>78</v>
      </c>
      <c r="I105" s="32">
        <v>7</v>
      </c>
      <c r="J105" s="33">
        <v>4</v>
      </c>
      <c r="K105" s="32">
        <v>7</v>
      </c>
      <c r="L105" s="33">
        <v>4</v>
      </c>
      <c r="M105" s="32">
        <v>6</v>
      </c>
      <c r="N105" s="33">
        <v>2</v>
      </c>
      <c r="O105" s="29">
        <v>-0.44999999999999901</v>
      </c>
      <c r="P105" s="34">
        <v>0.73571428571429198</v>
      </c>
      <c r="Q105" s="35">
        <v>95.788797390815304</v>
      </c>
      <c r="R105" s="35">
        <v>-0.20560130459237799</v>
      </c>
      <c r="S105" s="37">
        <v>0</v>
      </c>
      <c r="T105" s="38">
        <v>1.75</v>
      </c>
      <c r="U105" s="29">
        <v>0.19999999999999599</v>
      </c>
      <c r="V105" s="29">
        <v>1.49999999999999</v>
      </c>
      <c r="W105" s="39"/>
      <c r="X105" s="40">
        <v>52</v>
      </c>
      <c r="Y105" s="72">
        <v>128</v>
      </c>
      <c r="Z105" s="29">
        <v>19</v>
      </c>
      <c r="AA105" s="26" t="s">
        <v>192</v>
      </c>
      <c r="AB105" s="41" t="s">
        <v>65</v>
      </c>
      <c r="AC105" s="42" t="str">
        <f>"" &amp; IF(AND(S105&lt;=-1.5,NOT(ISBLANK(AQ105))),"Z","")</f>
        <v/>
      </c>
      <c r="AD105" s="43" t="str">
        <f t="shared" si="0"/>
        <v/>
      </c>
      <c r="AE105" s="44"/>
      <c r="AF105" s="45" t="s">
        <v>102</v>
      </c>
      <c r="AG105" s="46" t="str">
        <f t="shared" si="1"/>
        <v/>
      </c>
      <c r="AH105" s="30">
        <v>3</v>
      </c>
      <c r="AI105" s="47">
        <v>52</v>
      </c>
      <c r="AJ105" s="48" t="str">
        <f t="shared" si="2"/>
        <v/>
      </c>
      <c r="AK105" s="42" t="str">
        <f t="shared" si="3"/>
        <v/>
      </c>
      <c r="AL105" s="46" t="str">
        <f t="shared" si="4"/>
        <v/>
      </c>
      <c r="AM105" s="142" t="s">
        <v>1521</v>
      </c>
      <c r="AN105" s="73" t="str">
        <f>IF(AND(OR(M105=1,M105=2,M105=3,M105=4),Q105&gt;=97.5),"G",IF(OR(AND(N105&lt;=3,M105&lt;8,T105&gt;-1.6,Q105&gt;=95,Q105&lt;300),AND(OR(M105=1,M105=2,M105=3),Q105&lt;97.5)),"GR",""))</f>
        <v>GR</v>
      </c>
      <c r="AO105" s="29">
        <v>0</v>
      </c>
      <c r="AP105" s="28"/>
      <c r="AQ105" s="28" t="s">
        <v>33</v>
      </c>
      <c r="AR105" s="28"/>
      <c r="AS105" s="28"/>
      <c r="AT105" s="50" t="str">
        <f t="shared" si="5"/>
        <v/>
      </c>
      <c r="AU105" s="140" t="str">
        <f t="shared" si="6"/>
        <v>#</v>
      </c>
      <c r="AV105" s="48" t="str">
        <f t="shared" si="7"/>
        <v/>
      </c>
      <c r="AW105" s="26" t="s">
        <v>78</v>
      </c>
      <c r="AX105" s="74">
        <v>13</v>
      </c>
      <c r="AY105" s="52">
        <v>1117</v>
      </c>
      <c r="AZ105" s="24" t="s">
        <v>59</v>
      </c>
      <c r="BA105" s="29">
        <v>87.088797390815202</v>
      </c>
      <c r="BB105" s="75">
        <v>89.9514640574819</v>
      </c>
      <c r="BC105" s="54" t="s">
        <v>1520</v>
      </c>
      <c r="BD105" s="29">
        <v>1</v>
      </c>
      <c r="BE105" s="55"/>
      <c r="BF105" s="55"/>
      <c r="BG105" s="55"/>
      <c r="BH105" s="55"/>
      <c r="BI105" s="189" t="s">
        <v>585</v>
      </c>
      <c r="BJ105" s="68" t="s">
        <v>586</v>
      </c>
      <c r="BK105" s="69" t="s">
        <v>587</v>
      </c>
      <c r="BL105" s="69" t="s">
        <v>588</v>
      </c>
      <c r="BM105" s="68" t="s">
        <v>589</v>
      </c>
      <c r="BN105" s="68" t="s">
        <v>590</v>
      </c>
      <c r="BO105" s="17"/>
      <c r="BP105" s="29">
        <v>128</v>
      </c>
      <c r="BQ105" s="29">
        <v>0</v>
      </c>
      <c r="BR105" s="56">
        <v>94.7</v>
      </c>
      <c r="BS105" s="76" t="s">
        <v>88</v>
      </c>
      <c r="BT105" s="26"/>
      <c r="BU105" s="26"/>
      <c r="BV105" s="26"/>
      <c r="BW105" s="26"/>
      <c r="BX105" s="17"/>
      <c r="BY105" s="17"/>
      <c r="BZ105" s="49" t="str">
        <f t="shared" si="8"/>
        <v/>
      </c>
    </row>
    <row r="106" spans="1:78" ht="46.5" x14ac:dyDescent="0.25">
      <c r="A106" s="26" t="s">
        <v>1514</v>
      </c>
      <c r="B106" s="26" t="s">
        <v>483</v>
      </c>
      <c r="C106" s="27" t="s">
        <v>165</v>
      </c>
      <c r="D106" s="28"/>
      <c r="E106" s="28"/>
      <c r="F106" s="58">
        <v>1200</v>
      </c>
      <c r="G106" s="30">
        <v>14</v>
      </c>
      <c r="H106" s="31" t="s">
        <v>6</v>
      </c>
      <c r="I106" s="59">
        <v>14</v>
      </c>
      <c r="J106" s="33">
        <v>6</v>
      </c>
      <c r="K106" s="59">
        <v>12</v>
      </c>
      <c r="L106" s="33">
        <v>6</v>
      </c>
      <c r="M106" s="59">
        <v>7</v>
      </c>
      <c r="N106" s="33">
        <v>5</v>
      </c>
      <c r="O106" s="29">
        <v>-0.15000000000000599</v>
      </c>
      <c r="P106" s="29">
        <v>-0.28124999999998401</v>
      </c>
      <c r="Q106" s="35">
        <v>91.492225783088799</v>
      </c>
      <c r="R106" s="35">
        <v>-5.3887108455583602E-2</v>
      </c>
      <c r="S106" s="37">
        <v>0</v>
      </c>
      <c r="T106" s="38">
        <v>1</v>
      </c>
      <c r="U106" s="29">
        <v>1.74999999999999</v>
      </c>
      <c r="V106" s="29">
        <v>2.5499999999999901</v>
      </c>
      <c r="W106" s="39"/>
      <c r="X106" s="40">
        <v>51</v>
      </c>
      <c r="Y106" s="29">
        <v>127</v>
      </c>
      <c r="Z106" s="29">
        <v>28</v>
      </c>
      <c r="AA106" s="26" t="s">
        <v>57</v>
      </c>
      <c r="AB106" s="41" t="s">
        <v>58</v>
      </c>
      <c r="AC106" s="42" t="str">
        <f>"" &amp; IF(AND(S106&lt;=-1.5,NOT(ISBLANK(AQ106))),"Z","")</f>
        <v/>
      </c>
      <c r="AD106" s="43" t="str">
        <f t="shared" si="0"/>
        <v/>
      </c>
      <c r="AE106" s="44"/>
      <c r="AF106" s="45"/>
      <c r="AG106" s="46" t="str">
        <f t="shared" si="1"/>
        <v/>
      </c>
      <c r="AH106" s="30">
        <v>14</v>
      </c>
      <c r="AI106" s="47">
        <v>51</v>
      </c>
      <c r="AJ106" s="48" t="str">
        <f t="shared" si="2"/>
        <v/>
      </c>
      <c r="AK106" s="42" t="str">
        <f t="shared" si="3"/>
        <v/>
      </c>
      <c r="AL106" s="46" t="str">
        <f t="shared" si="4"/>
        <v>**</v>
      </c>
      <c r="AM106" s="40">
        <v>51</v>
      </c>
      <c r="AN106" s="49" t="str">
        <f>CONCATENATE(IF(AND(OR(M106=1,M106=2,M106=3,M106=4),Q106&gt;=97.5),"G",IF(OR(AND(N106&lt;=3,M106&lt;8,T106&gt;-1.6,Q106&gt;=95,Q106&lt;300),AND(OR(M106=1,M106=2,M106=3),Q106&lt;97.5)),"GR","")),"*")</f>
        <v>*</v>
      </c>
      <c r="AO106" s="82">
        <v>1</v>
      </c>
      <c r="AP106" s="28"/>
      <c r="AQ106" s="28"/>
      <c r="AR106" s="28"/>
      <c r="AS106" s="28" t="s">
        <v>66</v>
      </c>
      <c r="AT106" s="50" t="str">
        <f t="shared" si="5"/>
        <v>$</v>
      </c>
      <c r="AU106" s="48" t="str">
        <f t="shared" si="6"/>
        <v/>
      </c>
      <c r="AV106" s="48" t="str">
        <f t="shared" si="7"/>
        <v/>
      </c>
      <c r="AW106" s="26" t="s">
        <v>6</v>
      </c>
      <c r="AX106" s="51">
        <v>15</v>
      </c>
      <c r="AY106" s="79">
        <v>1109</v>
      </c>
      <c r="AZ106" s="24" t="s">
        <v>59</v>
      </c>
      <c r="BA106" s="29">
        <v>81.392225783088804</v>
      </c>
      <c r="BB106" s="66">
        <v>83.428225783088806</v>
      </c>
      <c r="BC106" s="54" t="s">
        <v>1522</v>
      </c>
      <c r="BD106" s="29">
        <v>2</v>
      </c>
      <c r="BE106" s="55"/>
      <c r="BF106" s="55"/>
      <c r="BG106" s="55"/>
      <c r="BH106" s="55"/>
      <c r="BI106" s="188" t="s">
        <v>1523</v>
      </c>
      <c r="BJ106" s="68" t="s">
        <v>1524</v>
      </c>
      <c r="BK106" s="68" t="s">
        <v>647</v>
      </c>
      <c r="BL106" s="68" t="s">
        <v>1525</v>
      </c>
      <c r="BM106" s="68" t="s">
        <v>637</v>
      </c>
      <c r="BN106" s="69" t="s">
        <v>587</v>
      </c>
      <c r="BO106" s="17"/>
      <c r="BP106" s="29">
        <v>127</v>
      </c>
      <c r="BQ106" s="82">
        <v>1</v>
      </c>
      <c r="BR106" s="56">
        <v>93.6</v>
      </c>
      <c r="BS106" s="76" t="s">
        <v>126</v>
      </c>
      <c r="BT106" s="26"/>
      <c r="BU106" s="26"/>
      <c r="BV106" s="26"/>
      <c r="BW106" s="26"/>
      <c r="BX106" s="17"/>
      <c r="BY106" s="17"/>
      <c r="BZ106" s="49" t="str">
        <f t="shared" si="8"/>
        <v/>
      </c>
    </row>
    <row r="107" spans="1:78" ht="46.5" x14ac:dyDescent="0.25">
      <c r="A107" s="26" t="s">
        <v>1514</v>
      </c>
      <c r="B107" s="26" t="s">
        <v>377</v>
      </c>
      <c r="C107" s="27" t="s">
        <v>63</v>
      </c>
      <c r="D107" s="28"/>
      <c r="E107" s="28"/>
      <c r="F107" s="29">
        <v>1400</v>
      </c>
      <c r="G107" s="30">
        <v>6</v>
      </c>
      <c r="H107" s="31" t="s">
        <v>6</v>
      </c>
      <c r="I107" s="32">
        <v>10</v>
      </c>
      <c r="J107" s="33">
        <v>4</v>
      </c>
      <c r="K107" s="32">
        <v>10</v>
      </c>
      <c r="L107" s="33">
        <v>4</v>
      </c>
      <c r="M107" s="32">
        <v>11</v>
      </c>
      <c r="N107" s="33">
        <v>8</v>
      </c>
      <c r="O107" s="29">
        <v>0.89999999999999902</v>
      </c>
      <c r="P107" s="37">
        <v>-2.3333333333333099</v>
      </c>
      <c r="Q107" s="35">
        <v>85.436584541973602</v>
      </c>
      <c r="R107" s="35">
        <v>-0.63170772901322902</v>
      </c>
      <c r="S107" s="37">
        <v>0</v>
      </c>
      <c r="T107" s="34">
        <v>-4.25</v>
      </c>
      <c r="U107" s="29">
        <v>2.7999999999999901</v>
      </c>
      <c r="V107" s="60">
        <v>-0.64999999999999503</v>
      </c>
      <c r="W107" s="39"/>
      <c r="X107" s="40">
        <v>49</v>
      </c>
      <c r="Y107" s="29">
        <v>126</v>
      </c>
      <c r="Z107" s="29">
        <v>21</v>
      </c>
      <c r="AA107" s="26" t="s">
        <v>57</v>
      </c>
      <c r="AB107" s="41" t="s">
        <v>58</v>
      </c>
      <c r="AC107" s="42" t="str">
        <f>"" &amp; IF(AND(S107&lt;=-1.5,NOT(ISBLANK(AQ107))),"Z","")</f>
        <v/>
      </c>
      <c r="AD107" s="43" t="str">
        <f t="shared" si="0"/>
        <v/>
      </c>
      <c r="AE107" s="44"/>
      <c r="AF107" s="45"/>
      <c r="AG107" s="63" t="str">
        <f t="shared" si="1"/>
        <v/>
      </c>
      <c r="AH107" s="30">
        <v>6</v>
      </c>
      <c r="AI107" s="47">
        <v>49</v>
      </c>
      <c r="AJ107" s="48" t="str">
        <f t="shared" si="2"/>
        <v/>
      </c>
      <c r="AK107" s="42" t="str">
        <f t="shared" si="3"/>
        <v/>
      </c>
      <c r="AL107" s="46" t="str">
        <f t="shared" si="4"/>
        <v/>
      </c>
      <c r="AM107" s="40">
        <v>49</v>
      </c>
      <c r="AN107" s="49" t="str">
        <f>CONCATENATE(IF(AND(OR(M107=1,M107=2,M107=3,M107=4),Q107&gt;=97.5),"G",IF(OR(AND(N107&lt;=3,M107&lt;8,T107&gt;-1.6,Q107&gt;=95,Q107&lt;300),AND(OR(M107=1,M107=2,M107=3),Q107&lt;97.5)),"GR","")),"*")</f>
        <v>*</v>
      </c>
      <c r="AO107" s="29">
        <v>0</v>
      </c>
      <c r="AP107" s="28"/>
      <c r="AQ107" s="28"/>
      <c r="AR107" s="28"/>
      <c r="AS107" s="28"/>
      <c r="AT107" s="50" t="str">
        <f t="shared" si="5"/>
        <v/>
      </c>
      <c r="AU107" s="48" t="str">
        <f t="shared" si="6"/>
        <v/>
      </c>
      <c r="AV107" s="48" t="str">
        <f t="shared" si="7"/>
        <v/>
      </c>
      <c r="AW107" s="26" t="s">
        <v>6</v>
      </c>
      <c r="AX107" s="64">
        <v>25</v>
      </c>
      <c r="AY107" s="52">
        <v>1110</v>
      </c>
      <c r="AZ107" s="24" t="s">
        <v>59</v>
      </c>
      <c r="BA107" s="29">
        <v>75.2365845419735</v>
      </c>
      <c r="BB107" s="53">
        <v>76.980584541973499</v>
      </c>
      <c r="BC107" s="54" t="s">
        <v>1526</v>
      </c>
      <c r="BD107" s="29">
        <v>2</v>
      </c>
      <c r="BE107" s="55"/>
      <c r="BF107" s="55"/>
      <c r="BG107" s="55"/>
      <c r="BH107" s="55"/>
      <c r="BI107" s="189" t="s">
        <v>1527</v>
      </c>
      <c r="BJ107" s="69" t="s">
        <v>594</v>
      </c>
      <c r="BK107" s="69" t="s">
        <v>1528</v>
      </c>
      <c r="BL107" s="69" t="s">
        <v>440</v>
      </c>
      <c r="BM107" s="69" t="s">
        <v>443</v>
      </c>
      <c r="BN107" s="68" t="s">
        <v>1529</v>
      </c>
      <c r="BO107" s="17"/>
      <c r="BP107" s="29">
        <v>126</v>
      </c>
      <c r="BQ107" s="29">
        <v>0</v>
      </c>
      <c r="BR107" s="56">
        <v>98.05</v>
      </c>
      <c r="BS107" s="57" t="s">
        <v>223</v>
      </c>
      <c r="BT107" s="26"/>
      <c r="BU107" s="26"/>
      <c r="BV107" s="26"/>
      <c r="BW107" s="26"/>
      <c r="BX107" s="17"/>
      <c r="BY107" s="17"/>
      <c r="BZ107" s="49" t="str">
        <f t="shared" si="8"/>
        <v/>
      </c>
    </row>
    <row r="108" spans="1:78" ht="46.5" x14ac:dyDescent="0.25">
      <c r="A108" s="26" t="s">
        <v>1514</v>
      </c>
      <c r="B108" s="26" t="s">
        <v>393</v>
      </c>
      <c r="C108" s="27" t="s">
        <v>165</v>
      </c>
      <c r="D108" s="28"/>
      <c r="E108" s="28"/>
      <c r="F108" s="58">
        <v>1200</v>
      </c>
      <c r="G108" s="80">
        <v>14</v>
      </c>
      <c r="H108" s="31" t="s">
        <v>6</v>
      </c>
      <c r="I108" s="59">
        <v>13</v>
      </c>
      <c r="J108" s="33">
        <v>8</v>
      </c>
      <c r="K108" s="59">
        <v>12</v>
      </c>
      <c r="L108" s="33">
        <v>5</v>
      </c>
      <c r="M108" s="59">
        <v>2</v>
      </c>
      <c r="N108" s="33">
        <v>2</v>
      </c>
      <c r="O108" s="29">
        <v>0.39999999999999097</v>
      </c>
      <c r="P108" s="29">
        <v>0.68571428571428605</v>
      </c>
      <c r="Q108" s="35">
        <v>99.578218027471195</v>
      </c>
      <c r="R108" s="36">
        <v>1.5891090137355901</v>
      </c>
      <c r="S108" s="37">
        <v>3</v>
      </c>
      <c r="T108" s="38">
        <v>2.75</v>
      </c>
      <c r="U108" s="29">
        <v>0.59999999999998699</v>
      </c>
      <c r="V108" s="29">
        <v>2.7999999999999901</v>
      </c>
      <c r="W108" s="39"/>
      <c r="X108" s="40">
        <v>47</v>
      </c>
      <c r="Y108" s="72">
        <v>122</v>
      </c>
      <c r="Z108" s="29">
        <v>21</v>
      </c>
      <c r="AA108" s="26" t="s">
        <v>57</v>
      </c>
      <c r="AB108" s="41" t="s">
        <v>58</v>
      </c>
      <c r="AC108" s="42" t="str">
        <f>"i" &amp; IF(AND(S108&lt;=-1.5,NOT(ISBLANK(AQ108))),"Z","")</f>
        <v>i</v>
      </c>
      <c r="AD108" s="43" t="str">
        <f t="shared" si="0"/>
        <v/>
      </c>
      <c r="AE108" s="48" t="str">
        <f>IF(AND(BD108&gt;2,OR(ISNUMBER(SEARCH("P",AA108)),ISNUMBER(SEARCH("EP",AA108)),ISNUMBER(SEARCH("E",AA108)))),"WP@",IF(BD108&gt;2,"W@",IF(OR(ISNUMBER(SEARCH("P",AA108)),ISNUMBER(SEARCH("EP",AA108)),ISNUMBER(SEARCH("E",AA108))),"P@","@")))</f>
        <v>@</v>
      </c>
      <c r="AF108" s="45" t="s">
        <v>102</v>
      </c>
      <c r="AG108" s="46" t="str">
        <f t="shared" si="1"/>
        <v/>
      </c>
      <c r="AH108" s="30">
        <v>14</v>
      </c>
      <c r="AI108" s="47">
        <v>47</v>
      </c>
      <c r="AJ108" s="48" t="str">
        <f t="shared" si="2"/>
        <v>*</v>
      </c>
      <c r="AK108" s="42" t="str">
        <f t="shared" si="3"/>
        <v>3T</v>
      </c>
      <c r="AL108" s="46" t="str">
        <f t="shared" si="4"/>
        <v>*</v>
      </c>
      <c r="AM108" s="40">
        <v>47</v>
      </c>
      <c r="AN108" s="81" t="str">
        <f>IF(AND(OR(M108=1,M108=2,M108=3,M108=4),Q108&gt;=97.5),"G",IF(OR(AND(N108&lt;=3,M108&lt;8,T108&gt;-1.6,Q108&gt;=95,Q108&lt;300),AND(OR(M108=1,M108=2,M108=3),Q108&lt;97.5)),"GR",""))</f>
        <v>G</v>
      </c>
      <c r="AO108" s="82">
        <v>1</v>
      </c>
      <c r="AP108" s="28"/>
      <c r="AQ108" s="28" t="s">
        <v>32</v>
      </c>
      <c r="AR108" s="28"/>
      <c r="AS108" s="28"/>
      <c r="AT108" s="50" t="str">
        <f t="shared" si="5"/>
        <v/>
      </c>
      <c r="AU108" s="48" t="str">
        <f t="shared" si="6"/>
        <v/>
      </c>
      <c r="AV108" s="48" t="str">
        <f t="shared" si="7"/>
        <v/>
      </c>
      <c r="AW108" s="26" t="s">
        <v>6</v>
      </c>
      <c r="AX108" s="51">
        <v>32</v>
      </c>
      <c r="AY108" s="52">
        <v>1114</v>
      </c>
      <c r="AZ108" s="24" t="s">
        <v>169</v>
      </c>
      <c r="BA108" s="29">
        <v>90.678218027471203</v>
      </c>
      <c r="BB108" s="66">
        <v>89.508218027471202</v>
      </c>
      <c r="BC108" s="54" t="s">
        <v>1530</v>
      </c>
      <c r="BD108" s="29">
        <v>2</v>
      </c>
      <c r="BE108" s="100">
        <v>17.8571428571429</v>
      </c>
      <c r="BF108" s="55"/>
      <c r="BG108" s="102">
        <v>56</v>
      </c>
      <c r="BH108" s="55"/>
      <c r="BI108" s="190" t="s">
        <v>1531</v>
      </c>
      <c r="BJ108" s="69" t="s">
        <v>1175</v>
      </c>
      <c r="BK108" s="68" t="s">
        <v>1168</v>
      </c>
      <c r="BL108" s="68" t="s">
        <v>1176</v>
      </c>
      <c r="BM108" s="68" t="s">
        <v>408</v>
      </c>
      <c r="BN108" s="68"/>
      <c r="BO108" s="17"/>
      <c r="BP108" s="29">
        <v>122</v>
      </c>
      <c r="BQ108" s="82">
        <v>1</v>
      </c>
      <c r="BR108" s="56">
        <v>92.95</v>
      </c>
      <c r="BS108" s="76" t="s">
        <v>88</v>
      </c>
      <c r="BT108" s="26"/>
      <c r="BU108" s="26"/>
      <c r="BV108" s="49" t="str">
        <f>IF(AND(BD108&gt;2,OR(ISNUMBER(SEARCH("P",AA108)),ISNUMBER(SEARCH("EP",AA108)),ISNUMBER(SEARCH("E",AA108)))),"WP@",IF(BD108&gt;2,"W@",IF(OR(ISNUMBER(SEARCH("P",AA108)),ISNUMBER(SEARCH("EP",AA108)),ISNUMBER(SEARCH("E",AA108))),"P@","@")))</f>
        <v>@</v>
      </c>
      <c r="BW108" s="26"/>
      <c r="BX108" s="17"/>
      <c r="BY108" s="17"/>
      <c r="BZ108" s="49" t="str">
        <f t="shared" si="8"/>
        <v>3T</v>
      </c>
    </row>
    <row r="109" spans="1:78" ht="46.5" x14ac:dyDescent="0.25">
      <c r="A109" s="26" t="s">
        <v>1514</v>
      </c>
      <c r="B109" s="26" t="s">
        <v>191</v>
      </c>
      <c r="C109" s="27" t="s">
        <v>63</v>
      </c>
      <c r="D109" s="28"/>
      <c r="E109" s="28"/>
      <c r="F109" s="58">
        <v>1200</v>
      </c>
      <c r="G109" s="80">
        <v>8</v>
      </c>
      <c r="H109" s="31" t="s">
        <v>6</v>
      </c>
      <c r="I109" s="59">
        <v>10</v>
      </c>
      <c r="J109" s="33">
        <v>5</v>
      </c>
      <c r="K109" s="59">
        <v>10</v>
      </c>
      <c r="L109" s="33">
        <v>3</v>
      </c>
      <c r="M109" s="59">
        <v>2</v>
      </c>
      <c r="N109" s="33">
        <v>0</v>
      </c>
      <c r="O109" s="29">
        <v>-0.70000000000000295</v>
      </c>
      <c r="P109" s="29">
        <v>-2.7562499999999899</v>
      </c>
      <c r="Q109" s="35">
        <v>90.896355925871902</v>
      </c>
      <c r="R109" s="35">
        <v>-4.1518220370640799</v>
      </c>
      <c r="S109" s="37">
        <v>2</v>
      </c>
      <c r="T109" s="38">
        <v>2.75</v>
      </c>
      <c r="U109" s="29">
        <v>0.44999999999999901</v>
      </c>
      <c r="V109" s="29">
        <v>2.6499999999999901</v>
      </c>
      <c r="W109" s="39"/>
      <c r="X109" s="40">
        <v>47</v>
      </c>
      <c r="Y109" s="72">
        <v>122</v>
      </c>
      <c r="Z109" s="29">
        <v>21</v>
      </c>
      <c r="AA109" s="26" t="s">
        <v>57</v>
      </c>
      <c r="AB109" s="41" t="s">
        <v>58</v>
      </c>
      <c r="AC109" s="42" t="str">
        <f>"" &amp; IF(AND(S109&lt;=-1.5,NOT(ISBLANK(AQ109))),"Z","")</f>
        <v/>
      </c>
      <c r="AD109" s="43" t="str">
        <f t="shared" si="0"/>
        <v>*</v>
      </c>
      <c r="AE109" s="48" t="str">
        <f>IF(AND(BD109&gt;2,OR(ISNUMBER(SEARCH("P",AA109)),ISNUMBER(SEARCH("EP",AA109)),ISNUMBER(SEARCH("E",AA109)))),"WP@",IF(BD109&gt;2,"W@",IF(OR(ISNUMBER(SEARCH("P",AA109)),ISNUMBER(SEARCH("EP",AA109)),ISNUMBER(SEARCH("E",AA109))),"P@","@")))</f>
        <v>W@</v>
      </c>
      <c r="AF109" s="45" t="s">
        <v>1532</v>
      </c>
      <c r="AG109" s="46" t="str">
        <f t="shared" si="1"/>
        <v/>
      </c>
      <c r="AH109" s="30">
        <v>8</v>
      </c>
      <c r="AI109" s="47">
        <v>47</v>
      </c>
      <c r="AJ109" s="48" t="str">
        <f t="shared" si="2"/>
        <v>**</v>
      </c>
      <c r="AK109" s="42" t="str">
        <f t="shared" si="3"/>
        <v/>
      </c>
      <c r="AL109" s="46" t="str">
        <f t="shared" si="4"/>
        <v>**</v>
      </c>
      <c r="AM109" s="40">
        <v>47</v>
      </c>
      <c r="AN109" s="81" t="str">
        <f>IF(AND(OR(M109=1,M109=2,M109=3,M109=4),Q109&gt;=97.5),"G",IF(OR(AND(N109&lt;=3,M109&lt;8,T109&gt;-1.6,Q109&gt;=95,Q109&lt;300),AND(OR(M109=1,M109=2,M109=3),Q109&lt;97.5)),"GR",""))</f>
        <v>GR</v>
      </c>
      <c r="AO109" s="82">
        <v>1</v>
      </c>
      <c r="AP109" s="28" t="s">
        <v>32</v>
      </c>
      <c r="AQ109" s="28"/>
      <c r="AR109" s="28"/>
      <c r="AS109" s="28"/>
      <c r="AT109" s="50" t="str">
        <f t="shared" si="5"/>
        <v>$</v>
      </c>
      <c r="AU109" s="48" t="str">
        <f t="shared" si="6"/>
        <v/>
      </c>
      <c r="AV109" s="48" t="str">
        <f t="shared" si="7"/>
        <v/>
      </c>
      <c r="AW109" s="26" t="s">
        <v>6</v>
      </c>
      <c r="AX109" s="74">
        <v>8.4</v>
      </c>
      <c r="AY109" s="52">
        <v>1097</v>
      </c>
      <c r="AZ109" s="24" t="s">
        <v>176</v>
      </c>
      <c r="BA109" s="29">
        <v>82.696355925871799</v>
      </c>
      <c r="BB109" s="66">
        <v>82.931022592538497</v>
      </c>
      <c r="BC109" s="54" t="s">
        <v>1533</v>
      </c>
      <c r="BD109" s="29">
        <v>3</v>
      </c>
      <c r="BE109" s="100">
        <v>33.3333333333333</v>
      </c>
      <c r="BF109" s="101">
        <v>66.6666666666667</v>
      </c>
      <c r="BG109" s="102">
        <v>9</v>
      </c>
      <c r="BH109" s="102">
        <v>9</v>
      </c>
      <c r="BI109" s="190" t="s">
        <v>283</v>
      </c>
      <c r="BJ109" s="68" t="s">
        <v>549</v>
      </c>
      <c r="BK109" s="68" t="s">
        <v>679</v>
      </c>
      <c r="BL109" s="68" t="s">
        <v>590</v>
      </c>
      <c r="BM109" s="68" t="s">
        <v>680</v>
      </c>
      <c r="BN109" s="68"/>
      <c r="BO109" s="17"/>
      <c r="BP109" s="29">
        <v>122</v>
      </c>
      <c r="BQ109" s="82">
        <v>1</v>
      </c>
      <c r="BR109" s="56">
        <v>93.85</v>
      </c>
      <c r="BS109" s="57" t="s">
        <v>126</v>
      </c>
      <c r="BT109" s="26"/>
      <c r="BU109" s="26"/>
      <c r="BV109" s="49" t="str">
        <f>IF(AND(BD109&gt;2,OR(ISNUMBER(SEARCH("P",AA109)),ISNUMBER(SEARCH("EP",AA109)),ISNUMBER(SEARCH("E",AA109)))),"WP@",IF(BD109&gt;2,"W@",IF(OR(ISNUMBER(SEARCH("P",AA109)),ISNUMBER(SEARCH("EP",AA109)),ISNUMBER(SEARCH("E",AA109))),"P@","@")))</f>
        <v>W@</v>
      </c>
      <c r="BW109" s="26"/>
      <c r="BX109" s="17"/>
      <c r="BY109" s="17"/>
      <c r="BZ109" s="49" t="str">
        <f t="shared" si="8"/>
        <v/>
      </c>
    </row>
    <row r="110" spans="1:78" ht="15.95" customHeight="1" x14ac:dyDescent="0.25">
      <c r="A110" s="162"/>
      <c r="B110" s="155"/>
      <c r="C110" s="155"/>
      <c r="D110" s="155"/>
      <c r="E110" s="155"/>
      <c r="F110" s="155"/>
      <c r="G110" s="155"/>
      <c r="H110" s="155"/>
      <c r="I110" s="155"/>
      <c r="J110" s="155"/>
      <c r="K110" s="155"/>
      <c r="L110" s="155"/>
      <c r="M110" s="155"/>
      <c r="N110" s="155"/>
      <c r="O110" s="155"/>
      <c r="P110" s="155"/>
      <c r="Q110" s="155"/>
      <c r="R110" s="155"/>
      <c r="S110" s="155"/>
      <c r="T110" s="155"/>
      <c r="U110" s="155"/>
      <c r="V110" s="155"/>
      <c r="W110" s="155"/>
      <c r="X110" s="155"/>
      <c r="Y110" s="155"/>
      <c r="Z110" s="155"/>
      <c r="AA110" s="155"/>
      <c r="AB110" s="155"/>
      <c r="AC110" s="155"/>
      <c r="AD110" s="155"/>
      <c r="AE110" s="155"/>
      <c r="AF110" s="155"/>
      <c r="AG110" s="155"/>
      <c r="AH110" s="155"/>
      <c r="AI110" s="155"/>
      <c r="AJ110" s="155"/>
      <c r="AK110" s="155"/>
      <c r="AL110" s="155"/>
      <c r="AM110" s="155"/>
      <c r="AN110" s="155"/>
      <c r="AO110" s="155"/>
      <c r="AP110" s="155"/>
      <c r="AQ110" s="155"/>
      <c r="AR110" s="155"/>
      <c r="AS110" s="155"/>
      <c r="AT110" s="155"/>
      <c r="AU110" s="155"/>
      <c r="AV110" s="155"/>
      <c r="AW110" s="155"/>
      <c r="AX110" s="155"/>
      <c r="AY110" s="155"/>
      <c r="AZ110" s="155"/>
      <c r="BA110" s="155"/>
      <c r="BB110" s="155"/>
      <c r="BC110" s="155"/>
      <c r="BD110" s="155"/>
      <c r="BE110" s="155"/>
      <c r="BF110" s="155"/>
      <c r="BG110" s="155"/>
      <c r="BH110" s="155"/>
      <c r="BI110" s="155"/>
      <c r="BJ110" s="155"/>
      <c r="BK110" s="155"/>
      <c r="BL110" s="155"/>
      <c r="BM110" s="155"/>
      <c r="BN110" s="155"/>
      <c r="BO110" s="155"/>
      <c r="BP110" s="155"/>
      <c r="BQ110" s="155"/>
      <c r="BR110" s="155"/>
      <c r="BS110" s="155"/>
      <c r="BT110" s="155"/>
      <c r="BU110" s="155"/>
      <c r="BV110" s="155"/>
      <c r="BW110" s="155"/>
      <c r="BX110" s="155"/>
      <c r="BY110" s="17"/>
      <c r="BZ110" s="49"/>
    </row>
    <row r="111" spans="1:78" ht="18.75" customHeight="1" x14ac:dyDescent="0.25">
      <c r="A111" s="17"/>
      <c r="B111" s="164" t="s">
        <v>176</v>
      </c>
      <c r="C111" s="164"/>
      <c r="D111" s="17"/>
      <c r="E111" s="17"/>
      <c r="F111" s="17"/>
      <c r="G111" s="17"/>
      <c r="H111" s="17"/>
      <c r="I111" s="89" t="s">
        <v>150</v>
      </c>
      <c r="J111" s="17"/>
      <c r="K111" s="17"/>
      <c r="L111" s="17"/>
      <c r="M111" s="17"/>
      <c r="N111" s="17"/>
      <c r="O111" s="17"/>
      <c r="P111" s="17"/>
      <c r="Q111" s="165" t="s">
        <v>433</v>
      </c>
      <c r="R111" s="165"/>
      <c r="S111" s="17"/>
      <c r="T111" s="121" t="s">
        <v>361</v>
      </c>
      <c r="U111" s="17"/>
      <c r="V111" s="17"/>
      <c r="W111" s="17"/>
      <c r="X111" s="91">
        <v>49</v>
      </c>
      <c r="Y111" s="113" t="s">
        <v>1534</v>
      </c>
      <c r="Z111" s="93">
        <v>35</v>
      </c>
      <c r="AA111" s="94">
        <v>0</v>
      </c>
      <c r="AB111" s="17"/>
      <c r="AC111" s="17"/>
      <c r="AD111" s="17"/>
      <c r="AE111" s="17"/>
      <c r="AF111" s="17"/>
      <c r="AG111" s="17"/>
      <c r="AH111" s="17"/>
      <c r="AI111" s="91">
        <v>49</v>
      </c>
      <c r="AJ111" s="17"/>
      <c r="AK111" s="17"/>
      <c r="AL111" s="17"/>
      <c r="AM111" s="91">
        <v>49</v>
      </c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4">
        <v>26</v>
      </c>
      <c r="AY111" s="95">
        <v>1105</v>
      </c>
      <c r="AZ111" s="17"/>
      <c r="BA111" s="17"/>
      <c r="BB111" s="17"/>
      <c r="BC111" s="17"/>
      <c r="BD111" s="17"/>
      <c r="BE111" s="17"/>
      <c r="BF111" s="17"/>
      <c r="BG111" s="17"/>
      <c r="BH111" s="17"/>
      <c r="BI111" s="187"/>
      <c r="BJ111" s="17"/>
      <c r="BK111" s="17"/>
      <c r="BL111" s="17"/>
      <c r="BM111" s="17"/>
      <c r="BN111" s="17"/>
      <c r="BO111" s="17"/>
      <c r="BP111" s="113" t="s">
        <v>1534</v>
      </c>
      <c r="BQ111" s="17"/>
      <c r="BR111" s="17"/>
      <c r="BS111" s="17"/>
      <c r="BT111" s="17"/>
      <c r="BU111" s="17"/>
      <c r="BV111" s="17"/>
      <c r="BW111" s="17"/>
      <c r="BX111" s="29">
        <v>0</v>
      </c>
      <c r="BY111" s="26" t="s">
        <v>149</v>
      </c>
      <c r="BZ111" s="17"/>
    </row>
    <row r="112" spans="1:78" x14ac:dyDescent="0.25">
      <c r="A112" s="17"/>
      <c r="B112" s="164"/>
      <c r="C112" s="164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68" t="s">
        <v>1535</v>
      </c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  <c r="AC112" s="168"/>
      <c r="AD112" s="168"/>
      <c r="AE112" s="168"/>
      <c r="AF112" s="168"/>
      <c r="AG112" s="168"/>
      <c r="AH112" s="168"/>
      <c r="AI112" s="168"/>
      <c r="AJ112" s="168"/>
      <c r="AK112" s="168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67"/>
      <c r="AY112" s="96" t="s">
        <v>147</v>
      </c>
      <c r="AZ112" s="17"/>
      <c r="BA112" s="17"/>
      <c r="BB112" s="17"/>
      <c r="BC112" s="17"/>
      <c r="BD112" s="17"/>
      <c r="BE112" s="17"/>
      <c r="BF112" s="17"/>
      <c r="BG112" s="17"/>
      <c r="BH112" s="17"/>
      <c r="BI112" s="18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</row>
    <row r="113" spans="1:78" ht="30" customHeight="1" x14ac:dyDescent="0.25">
      <c r="A113" s="163" t="s">
        <v>1536</v>
      </c>
      <c r="B113" s="153"/>
      <c r="C113" s="153"/>
      <c r="D113" s="153"/>
      <c r="E113" s="153"/>
      <c r="F113" s="153"/>
      <c r="G113" s="153"/>
      <c r="H113" s="153"/>
      <c r="I113" s="153"/>
      <c r="J113" s="153"/>
      <c r="K113" s="153"/>
      <c r="L113" s="153"/>
      <c r="M113" s="153"/>
      <c r="N113" s="153"/>
      <c r="O113" s="153"/>
      <c r="P113" s="153"/>
      <c r="Q113" s="153"/>
      <c r="R113" s="153"/>
      <c r="S113" s="153"/>
      <c r="T113" s="153"/>
      <c r="U113" s="153"/>
      <c r="V113" s="153"/>
      <c r="W113" s="153"/>
      <c r="X113" s="153"/>
      <c r="Y113" s="153"/>
      <c r="Z113" s="153"/>
      <c r="AA113" s="153"/>
      <c r="AB113" s="153"/>
      <c r="AC113" s="153"/>
      <c r="AD113" s="153"/>
      <c r="AE113" s="153"/>
      <c r="AF113" s="153"/>
      <c r="AG113" s="153"/>
      <c r="AH113" s="153"/>
      <c r="AI113" s="153"/>
      <c r="AJ113" s="153"/>
      <c r="AK113" s="153"/>
      <c r="AL113" s="153"/>
      <c r="AM113" s="153"/>
      <c r="AN113" s="153"/>
      <c r="AO113" s="153"/>
      <c r="AP113" s="153"/>
      <c r="AQ113" s="153"/>
      <c r="AR113" s="153"/>
      <c r="AS113" s="153"/>
      <c r="AT113" s="153"/>
      <c r="AU113" s="153"/>
      <c r="AV113" s="153"/>
      <c r="AW113" s="153"/>
      <c r="AX113" s="153"/>
      <c r="AY113" s="153"/>
      <c r="AZ113" s="153"/>
      <c r="BA113" s="153"/>
      <c r="BB113" s="153"/>
      <c r="BC113" s="153"/>
      <c r="BD113" s="153"/>
      <c r="BE113" s="153"/>
      <c r="BF113" s="153"/>
      <c r="BG113" s="153"/>
      <c r="BH113" s="153"/>
      <c r="BI113" s="153"/>
      <c r="BJ113" s="153"/>
      <c r="BK113" s="153"/>
      <c r="BL113" s="153"/>
      <c r="BM113" s="153"/>
      <c r="BN113" s="153"/>
      <c r="BO113" s="153"/>
      <c r="BP113" s="153"/>
      <c r="BQ113" s="153"/>
      <c r="BR113" s="153"/>
      <c r="BS113" s="153"/>
      <c r="BT113" s="153"/>
      <c r="BU113" s="153"/>
      <c r="BV113" s="153"/>
      <c r="BW113" s="153"/>
      <c r="BX113" s="153"/>
      <c r="BY113" s="17"/>
      <c r="BZ113" s="17"/>
    </row>
    <row r="114" spans="1:78" x14ac:dyDescent="0.25">
      <c r="A114" s="18" t="s">
        <v>1</v>
      </c>
      <c r="B114" s="18" t="s">
        <v>2</v>
      </c>
      <c r="C114" s="18" t="s">
        <v>3</v>
      </c>
      <c r="D114" s="19"/>
      <c r="E114" s="19"/>
      <c r="F114" s="18" t="s">
        <v>4</v>
      </c>
      <c r="G114" s="20" t="s">
        <v>5</v>
      </c>
      <c r="H114" s="21" t="s">
        <v>6</v>
      </c>
      <c r="I114" s="154" t="s">
        <v>7</v>
      </c>
      <c r="J114" s="155"/>
      <c r="K114" s="155"/>
      <c r="L114" s="155"/>
      <c r="M114" s="155"/>
      <c r="N114" s="155"/>
      <c r="O114" s="21" t="s">
        <v>8</v>
      </c>
      <c r="P114" s="21" t="s">
        <v>9</v>
      </c>
      <c r="Q114" s="22" t="s">
        <v>10</v>
      </c>
      <c r="R114" s="22" t="s">
        <v>11</v>
      </c>
      <c r="S114" s="21" t="s">
        <v>12</v>
      </c>
      <c r="T114" s="21" t="s">
        <v>13</v>
      </c>
      <c r="U114" s="21" t="s">
        <v>14</v>
      </c>
      <c r="V114" s="21" t="s">
        <v>15</v>
      </c>
      <c r="W114" s="23" t="s">
        <v>16</v>
      </c>
      <c r="X114" s="21" t="s">
        <v>17</v>
      </c>
      <c r="Y114" s="21" t="s">
        <v>18</v>
      </c>
      <c r="Z114" s="21" t="s">
        <v>19</v>
      </c>
      <c r="AA114" s="21" t="s">
        <v>20</v>
      </c>
      <c r="AB114" s="21" t="s">
        <v>21</v>
      </c>
      <c r="AC114" s="21" t="s">
        <v>22</v>
      </c>
      <c r="AD114" s="21" t="s">
        <v>23</v>
      </c>
      <c r="AE114" s="21" t="s">
        <v>24</v>
      </c>
      <c r="AF114" s="21" t="s">
        <v>25</v>
      </c>
      <c r="AG114" s="21" t="s">
        <v>26</v>
      </c>
      <c r="AH114" s="21" t="s">
        <v>5</v>
      </c>
      <c r="AI114" s="21" t="s">
        <v>17</v>
      </c>
      <c r="AJ114" s="21" t="s">
        <v>27</v>
      </c>
      <c r="AK114" s="21" t="s">
        <v>28</v>
      </c>
      <c r="AL114" s="21" t="s">
        <v>29</v>
      </c>
      <c r="AM114" s="21" t="s">
        <v>17</v>
      </c>
      <c r="AN114" s="21" t="s">
        <v>30</v>
      </c>
      <c r="AO114" s="21" t="s">
        <v>31</v>
      </c>
      <c r="AP114" s="21" t="s">
        <v>32</v>
      </c>
      <c r="AQ114" s="21" t="s">
        <v>33</v>
      </c>
      <c r="AR114" s="21" t="s">
        <v>34</v>
      </c>
      <c r="AS114" s="21" t="s">
        <v>35</v>
      </c>
      <c r="AT114" s="21" t="s">
        <v>36</v>
      </c>
      <c r="AU114" s="21" t="s">
        <v>37</v>
      </c>
      <c r="AV114" s="21" t="s">
        <v>38</v>
      </c>
      <c r="AW114" s="21" t="s">
        <v>6</v>
      </c>
      <c r="AX114" s="21" t="s">
        <v>39</v>
      </c>
      <c r="AY114" s="21" t="s">
        <v>40</v>
      </c>
      <c r="AZ114" s="24" t="s">
        <v>41</v>
      </c>
      <c r="BA114" s="21" t="s">
        <v>42</v>
      </c>
      <c r="BB114" s="21" t="s">
        <v>43</v>
      </c>
      <c r="BC114" s="21" t="s">
        <v>44</v>
      </c>
      <c r="BD114" s="21" t="s">
        <v>45</v>
      </c>
      <c r="BE114" s="21" t="s">
        <v>46</v>
      </c>
      <c r="BF114" s="21" t="s">
        <v>47</v>
      </c>
      <c r="BG114" s="21" t="s">
        <v>48</v>
      </c>
      <c r="BH114" s="21" t="s">
        <v>49</v>
      </c>
      <c r="BI114" s="186"/>
      <c r="BJ114" s="25"/>
      <c r="BK114" s="25"/>
      <c r="BL114" s="25"/>
      <c r="BM114" s="25"/>
      <c r="BN114" s="25"/>
      <c r="BO114" s="25"/>
      <c r="BP114" s="21" t="s">
        <v>18</v>
      </c>
      <c r="BQ114" s="21" t="s">
        <v>31</v>
      </c>
      <c r="BR114" s="21" t="s">
        <v>50</v>
      </c>
      <c r="BS114" s="21" t="s">
        <v>51</v>
      </c>
      <c r="BT114" s="25"/>
      <c r="BU114" s="25"/>
      <c r="BV114" s="21" t="s">
        <v>24</v>
      </c>
      <c r="BW114" s="21" t="s">
        <v>16</v>
      </c>
      <c r="BX114" s="21" t="s">
        <v>52</v>
      </c>
      <c r="BY114" s="21" t="s">
        <v>53</v>
      </c>
      <c r="BZ114" s="21" t="s">
        <v>28</v>
      </c>
    </row>
    <row r="115" spans="1:78" ht="46.5" x14ac:dyDescent="0.25">
      <c r="A115" s="26" t="s">
        <v>1537</v>
      </c>
      <c r="B115" s="26" t="s">
        <v>206</v>
      </c>
      <c r="C115" s="27" t="s">
        <v>165</v>
      </c>
      <c r="D115" s="28"/>
      <c r="E115" s="28"/>
      <c r="F115" s="58">
        <v>1200</v>
      </c>
      <c r="G115" s="80">
        <v>1</v>
      </c>
      <c r="H115" s="31" t="s">
        <v>6</v>
      </c>
      <c r="I115" s="32">
        <v>5</v>
      </c>
      <c r="J115" s="33">
        <v>3</v>
      </c>
      <c r="K115" s="32">
        <v>5</v>
      </c>
      <c r="L115" s="33">
        <v>3</v>
      </c>
      <c r="M115" s="32">
        <v>4</v>
      </c>
      <c r="N115" s="33">
        <v>2</v>
      </c>
      <c r="O115" s="29">
        <v>-1.95</v>
      </c>
      <c r="P115" s="29">
        <v>-5.9999999999995203E-2</v>
      </c>
      <c r="Q115" s="35">
        <v>98.191456093680401</v>
      </c>
      <c r="R115" s="36">
        <v>1.09572804684021</v>
      </c>
      <c r="S115" s="37">
        <v>0</v>
      </c>
      <c r="T115" s="38">
        <v>0.5</v>
      </c>
      <c r="U115" s="29">
        <v>0.24999999999998601</v>
      </c>
      <c r="V115" s="29">
        <v>0.64999999999999503</v>
      </c>
      <c r="W115" s="39"/>
      <c r="X115" s="40">
        <v>48</v>
      </c>
      <c r="Y115" s="72">
        <v>123</v>
      </c>
      <c r="Z115" s="17"/>
      <c r="AA115" s="26" t="s">
        <v>137</v>
      </c>
      <c r="AB115" s="41" t="s">
        <v>65</v>
      </c>
      <c r="AC115" s="42" t="str">
        <f>"" &amp; IF(AND(S115&lt;=-1.5,NOT(ISBLANK(AQ115))),"Z","")</f>
        <v/>
      </c>
      <c r="AD115" s="43" t="str">
        <f>IF(AND(ISNUMBER(BD115),VALUE(BD115)&gt;=3,VALUE(T115)&gt;=-0.5),IF(AND(VALUE(Q115)&gt;=94,VALUE(Q115)&lt;444), IF(VALUE(P115)&gt;=2,"***","**"),"*"),"")</f>
        <v/>
      </c>
      <c r="AE115" s="44"/>
      <c r="AF115" s="45"/>
      <c r="AG115" s="46" t="str">
        <f>IF(OR(F115&lt;1401,F115&gt;=1600),IF(AND(OR(AB115="*",AB115="***",AB115="E*",AB115="E***"),P115&gt;=2,T115&gt;-2.1),IF(AND(ISNUMBER(BD115),VALUE(BD115)&gt;2),"**","*"),""),"")</f>
        <v/>
      </c>
      <c r="AH115" s="30">
        <v>1</v>
      </c>
      <c r="AI115" s="47">
        <v>48</v>
      </c>
      <c r="AJ115" s="48" t="str">
        <f>IF(AND(S115&gt;=2,T115&gt;=0),IF(AND(ISNUMBER(BD115),VALUE(BD115)&gt;=3),IF(LEN(AQ115)&gt;0,"***","**"),"*"),"")</f>
        <v/>
      </c>
      <c r="AK115" s="42" t="str">
        <f>IF(AND(S115&gt;=3,AND(OR(AND(I115&lt;=7,I115-K115&gt;=3),AND(K115&lt;=7,K115-M115&gt;=3)),N115&lt;=4)),6,IF(S115&gt;=3,"3T",IF(AND(OR(AND(I115&lt;=7,I115-K115&gt;=3),AND(K115&lt;=7,K115-M115&gt;=3)),N115&lt;=4),"3P","")))</f>
        <v/>
      </c>
      <c r="AL115" s="46" t="str">
        <f>IF(OR(K115-M115&gt;=5,T115&gt;4.9,AND(K115-M115&gt;=1,T115&gt;5)),IF(P115&lt;-3,"***",IF(P115&lt;0,"**","*")),"")</f>
        <v/>
      </c>
      <c r="AM115" s="115" t="s">
        <v>1304</v>
      </c>
      <c r="AN115" s="49" t="str">
        <f>IF(AND(OR(M115=1,M115=2,M115=3,M115=4),Q115&gt;=97.5),"G",IF(OR(AND(N115&lt;=3,M115&lt;8,T115&gt;-1.6,Q115&gt;=95,Q115&lt;300),AND(OR(M115=1,M115=2,M115=3),Q115&lt;97.5)),"GR",""))</f>
        <v>G</v>
      </c>
      <c r="AO115" s="29">
        <v>0</v>
      </c>
      <c r="AP115" s="28"/>
      <c r="AQ115" s="28"/>
      <c r="AR115" s="28"/>
      <c r="AS115" s="28"/>
      <c r="AT115" s="50" t="str">
        <f>IF(LEN(AN115)&gt;0,IF(AL115="**","$",IF(AL115="***",IF(LEN(AQ115)&gt;0,"$$$","$$"), "")), "")</f>
        <v/>
      </c>
      <c r="AU115" s="48" t="str">
        <f>CONCATENATE(IF(LEN(AN115)&gt;0,IF(AND(AD115="**",AB115="*"),IF(LEN(AQ115)&gt;0,"$$$","$$"),IF(AJ115="***","$$$",IF(AND(AJ115="**",AB115="*"),"$$",IF(AND(OR(AD115="**",AD115="***"),LEN(AQ115)&gt;0),"$$","")))),IF(AND(OR(AD115="**",AD115="***"),LEN(AQ115)&gt;0),"$$","")),IF(AND(T115&lt;2,AQ115="#"),"#",""))</f>
        <v/>
      </c>
      <c r="AV115" s="48" t="str">
        <f>IF(LEN(AN115)&gt;0,IF(AG115="**","$$",IF(AG115="***","$$$",IF(AD115="***",IF(OR(AB115="***",LEN(AQ115)&gt;0),"$$$",""),""))),"")</f>
        <v/>
      </c>
      <c r="AW115" s="26" t="s">
        <v>6</v>
      </c>
      <c r="AX115" s="51">
        <v>19</v>
      </c>
      <c r="AY115" s="52">
        <v>1096</v>
      </c>
      <c r="AZ115" s="24" t="s">
        <v>1393</v>
      </c>
      <c r="BA115" s="29">
        <v>89.191456093680401</v>
      </c>
      <c r="BB115" s="66">
        <v>93.193456093680396</v>
      </c>
      <c r="BC115" s="54" t="s">
        <v>232</v>
      </c>
      <c r="BD115" s="29">
        <v>1</v>
      </c>
      <c r="BE115" s="55"/>
      <c r="BF115" s="55"/>
      <c r="BG115" s="55"/>
      <c r="BH115" s="55"/>
      <c r="BI115" s="187"/>
      <c r="BJ115" s="17"/>
      <c r="BK115" s="17"/>
      <c r="BL115" s="17"/>
      <c r="BM115" s="17"/>
      <c r="BN115" s="17"/>
      <c r="BO115" s="17"/>
      <c r="BP115" s="29">
        <v>123</v>
      </c>
      <c r="BQ115" s="29">
        <v>0</v>
      </c>
      <c r="BR115" s="56">
        <v>94.6</v>
      </c>
      <c r="BS115" s="57" t="s">
        <v>126</v>
      </c>
      <c r="BT115" s="26"/>
      <c r="BU115" s="26"/>
      <c r="BV115" s="26"/>
      <c r="BW115" s="26"/>
      <c r="BX115" s="17"/>
      <c r="BY115" s="17"/>
      <c r="BZ115" s="49" t="str">
        <f>IF(AND(S115&gt;=3,AND(OR(AND(I115&lt;=7,I115-K115&gt;=3),AND(K115&lt;=7,K115-M115&gt;=3)),N115&lt;=4)),6,IF(S115&gt;=3,"3T",IF(AND(OR(AND(I115&lt;=7,I115-K115&gt;=3),AND(K115&lt;=7,K115-M115&gt;=3)),N115&lt;=4),"3P","")))</f>
        <v/>
      </c>
    </row>
    <row r="116" spans="1:78" ht="46.5" x14ac:dyDescent="0.25">
      <c r="A116" s="26" t="s">
        <v>1537</v>
      </c>
      <c r="B116" s="26" t="s">
        <v>211</v>
      </c>
      <c r="C116" s="27" t="s">
        <v>56</v>
      </c>
      <c r="D116" s="28" t="s">
        <v>213</v>
      </c>
      <c r="E116" s="28"/>
      <c r="F116" s="58">
        <v>1200</v>
      </c>
      <c r="G116" s="30">
        <v>12</v>
      </c>
      <c r="H116" s="31" t="s">
        <v>6</v>
      </c>
      <c r="I116" s="59">
        <v>13</v>
      </c>
      <c r="J116" s="33">
        <v>8</v>
      </c>
      <c r="K116" s="59">
        <v>11</v>
      </c>
      <c r="L116" s="33">
        <v>7</v>
      </c>
      <c r="M116" s="59">
        <v>8</v>
      </c>
      <c r="N116" s="33">
        <v>4</v>
      </c>
      <c r="O116" s="29">
        <v>-0.74999999999999301</v>
      </c>
      <c r="P116" s="34">
        <v>2.9500000000000202</v>
      </c>
      <c r="Q116" s="35">
        <v>90.582381861957202</v>
      </c>
      <c r="R116" s="35">
        <v>-1.40880906902133</v>
      </c>
      <c r="S116" s="37">
        <v>1</v>
      </c>
      <c r="T116" s="38">
        <v>2.75</v>
      </c>
      <c r="U116" s="29">
        <v>-3.1000000000000099</v>
      </c>
      <c r="V116" s="29">
        <v>-0.80000000000000104</v>
      </c>
      <c r="W116" s="39"/>
      <c r="X116" s="62">
        <v>47</v>
      </c>
      <c r="Y116" s="29">
        <v>122</v>
      </c>
      <c r="Z116" s="29">
        <v>28</v>
      </c>
      <c r="AA116" s="26" t="s">
        <v>57</v>
      </c>
      <c r="AB116" s="41" t="s">
        <v>58</v>
      </c>
      <c r="AC116" s="42" t="str">
        <f>"" &amp; IF(AND(S116&lt;=-1.5,NOT(ISBLANK(AQ116))),"Z","")</f>
        <v/>
      </c>
      <c r="AD116" s="48" t="str">
        <f>IF(AND(ISNUMBER(BD116),VALUE(BD116)&gt;=3,VALUE(T116)&gt;=-0.5),IF(AND(VALUE(Q116)&gt;=94,VALUE(Q116)&lt;444), IF(VALUE(P116)&gt;=2,"***","**"),"*"),"")</f>
        <v/>
      </c>
      <c r="AE116" s="48" t="str">
        <f>IF(AND(BD116&gt;2,OR(ISNUMBER(SEARCH("P",AA116)),ISNUMBER(SEARCH("EP",AA116)),ISNUMBER(SEARCH("E",AA116)))),"WP@",IF(BD116&gt;2,"W@",IF(OR(ISNUMBER(SEARCH("P",AA116)),ISNUMBER(SEARCH("EP",AA116)),ISNUMBER(SEARCH("E",AA116))),"P@","@")))</f>
        <v>@</v>
      </c>
      <c r="AF116" s="45" t="s">
        <v>1538</v>
      </c>
      <c r="AG116" s="46" t="str">
        <f>IF(OR(F116&lt;1401,F116&gt;=1600),IF(AND(OR(AB116="*",AB116="***",AB116="E*",AB116="E***"),P116&gt;=2,T116&gt;-2.1),IF(AND(ISNUMBER(BD116),VALUE(BD116)&gt;2),"**","*"),""),"")</f>
        <v/>
      </c>
      <c r="AH116" s="30">
        <v>12</v>
      </c>
      <c r="AI116" s="62">
        <v>47</v>
      </c>
      <c r="AJ116" s="48" t="str">
        <f>IF(AND(S116&gt;=2,T116&gt;=0),IF(AND(ISNUMBER(BD116),VALUE(BD116)&gt;=3),IF(LEN(AQ116)&gt;0,"***","**"),"*"),"")</f>
        <v/>
      </c>
      <c r="AK116" s="42" t="str">
        <f>IF(AND(S116&gt;=3,AND(OR(AND(I116&lt;=7,I116-K116&gt;=3),AND(K116&lt;=7,K116-M116&gt;=3)),N116&lt;=4)),6,IF(S116&gt;=3,"3T",IF(AND(OR(AND(I116&lt;=7,I116-K116&gt;=3),AND(K116&lt;=7,K116-M116&gt;=3)),N116&lt;=4),"3P","")))</f>
        <v/>
      </c>
      <c r="AL116" s="63" t="str">
        <f>IF(OR(K116-M116&gt;=5,T116&gt;4.9,AND(K116-M116&gt;=1,T116&gt;5)),IF(P116&lt;-3,"***",IF(P116&lt;0,"**","*")),"")</f>
        <v/>
      </c>
      <c r="AM116" s="62">
        <v>47</v>
      </c>
      <c r="AN116" s="49" t="str">
        <f>IF(AND(OR(M116=1,M116=2,M116=3,M116=4),Q116&gt;=97.5),"G",IF(OR(AND(N116&lt;=3,M116&lt;8,T116&gt;-1.6,Q116&gt;=95,Q116&lt;300),AND(OR(M116=1,M116=2,M116=3),Q116&lt;97.5)),"GR",""))</f>
        <v/>
      </c>
      <c r="AO116" s="29">
        <v>0</v>
      </c>
      <c r="AP116" s="28"/>
      <c r="AQ116" s="28"/>
      <c r="AR116" s="28"/>
      <c r="AS116" s="28"/>
      <c r="AT116" s="50" t="str">
        <f>IF(LEN(AN116)&gt;0,IF(AL116="**","$",IF(AL116="***",IF(LEN(AQ116)&gt;0,"$$$","$$"), "")), "")</f>
        <v/>
      </c>
      <c r="AU116" s="48" t="str">
        <f>CONCATENATE(IF(LEN(AN116)&gt;0,IF(AND(AD116="**",AB116="*"),IF(LEN(AQ116)&gt;0,"$$$","$$"),IF(AJ116="***","$$$",IF(AND(AJ116="**",AB116="*"),"$$",IF(AND(OR(AD116="**",AD116="***"),LEN(AQ116)&gt;0),"$$","")))),IF(AND(OR(AD116="**",AD116="***"),LEN(AQ116)&gt;0),"$$","")),IF(AND(T116&lt;2,AQ116="#"),"#",""))</f>
        <v/>
      </c>
      <c r="AV116" s="48" t="str">
        <f>IF(LEN(AN116)&gt;0,IF(AG116="**","$$",IF(AG116="***","$$$",IF(AD116="***",IF(OR(AB116="***",LEN(AQ116)&gt;0),"$$$",""),""))),"")</f>
        <v/>
      </c>
      <c r="AW116" s="26" t="s">
        <v>6</v>
      </c>
      <c r="AX116" s="64">
        <v>72</v>
      </c>
      <c r="AY116" s="65">
        <v>1089</v>
      </c>
      <c r="AZ116" s="24" t="s">
        <v>1393</v>
      </c>
      <c r="BA116" s="29">
        <v>80.682381861957296</v>
      </c>
      <c r="BB116" s="66">
        <v>85.815715195290693</v>
      </c>
      <c r="BC116" s="54" t="s">
        <v>1539</v>
      </c>
      <c r="BD116" s="29">
        <v>2</v>
      </c>
      <c r="BE116" s="55"/>
      <c r="BF116" s="55"/>
      <c r="BG116" s="55"/>
      <c r="BH116" s="55"/>
      <c r="BI116" s="187"/>
      <c r="BJ116" s="17"/>
      <c r="BK116" s="17"/>
      <c r="BL116" s="17"/>
      <c r="BM116" s="17"/>
      <c r="BN116" s="17"/>
      <c r="BO116" s="17"/>
      <c r="BP116" s="29">
        <v>122</v>
      </c>
      <c r="BQ116" s="29">
        <v>0</v>
      </c>
      <c r="BR116" s="56">
        <v>91.8</v>
      </c>
      <c r="BS116" s="76" t="s">
        <v>108</v>
      </c>
      <c r="BT116" s="26" t="s">
        <v>213</v>
      </c>
      <c r="BU116" s="26"/>
      <c r="BV116" s="49" t="str">
        <f>IF(AND(BD116&gt;2,OR(ISNUMBER(SEARCH("P",AA116)),ISNUMBER(SEARCH("EP",AA116)),ISNUMBER(SEARCH("E",AA116)))),"WP@",IF(BD116&gt;2,"W@",IF(OR(ISNUMBER(SEARCH("P",AA116)),ISNUMBER(SEARCH("EP",AA116)),ISNUMBER(SEARCH("E",AA116))),"P@","@")))</f>
        <v>@</v>
      </c>
      <c r="BW116" s="26"/>
      <c r="BX116" s="17"/>
      <c r="BY116" s="17"/>
      <c r="BZ116" s="49" t="str">
        <f>IF(AND(S116&gt;=3,AND(OR(AND(I116&lt;=7,I116-K116&gt;=3),AND(K116&lt;=7,K116-M116&gt;=3)),N116&lt;=4)),6,IF(S116&gt;=3,"3T",IF(AND(OR(AND(I116&lt;=7,I116-K116&gt;=3),AND(K116&lt;=7,K116-M116&gt;=3)),N116&lt;=4),"3P","")))</f>
        <v/>
      </c>
    </row>
    <row r="117" spans="1:78" ht="46.5" x14ac:dyDescent="0.25">
      <c r="A117" s="26" t="s">
        <v>1537</v>
      </c>
      <c r="B117" s="26" t="s">
        <v>992</v>
      </c>
      <c r="C117" s="106" t="s">
        <v>269</v>
      </c>
      <c r="D117" s="28"/>
      <c r="E117" s="28"/>
      <c r="F117" s="58">
        <v>1200</v>
      </c>
      <c r="G117" s="30">
        <v>3</v>
      </c>
      <c r="H117" s="31" t="s">
        <v>6</v>
      </c>
      <c r="I117" s="32">
        <v>7</v>
      </c>
      <c r="J117" s="33">
        <v>3</v>
      </c>
      <c r="K117" s="32">
        <v>6</v>
      </c>
      <c r="L117" s="33">
        <v>5</v>
      </c>
      <c r="M117" s="32">
        <v>10</v>
      </c>
      <c r="N117" s="33">
        <v>6</v>
      </c>
      <c r="O117" s="29">
        <v>0.19999999999999599</v>
      </c>
      <c r="P117" s="37">
        <v>1.44999999999999</v>
      </c>
      <c r="Q117" s="35">
        <v>93.354357764611294</v>
      </c>
      <c r="R117" s="36">
        <v>1.1271788823056299</v>
      </c>
      <c r="S117" s="37">
        <v>-2</v>
      </c>
      <c r="T117" s="61">
        <v>-0.5</v>
      </c>
      <c r="U117" s="29">
        <v>-2.7</v>
      </c>
      <c r="V117" s="60">
        <v>-3.15</v>
      </c>
      <c r="W117" s="39"/>
      <c r="X117" s="62">
        <v>45</v>
      </c>
      <c r="Y117" s="29">
        <v>120</v>
      </c>
      <c r="Z117" s="29">
        <v>10</v>
      </c>
      <c r="AA117" s="26" t="s">
        <v>192</v>
      </c>
      <c r="AB117" s="41" t="s">
        <v>58</v>
      </c>
      <c r="AC117" s="42" t="str">
        <f>"" &amp; IF(AND(S117&lt;=-1.5,NOT(ISBLANK(AQ117))),"Z","")</f>
        <v>Z</v>
      </c>
      <c r="AD117" s="48" t="str">
        <f>IF(AND(ISNUMBER(BD117),VALUE(BD117)&gt;=3,VALUE(T117)&gt;=-0.5),IF(AND(VALUE(Q117)&gt;=94,VALUE(Q117)&lt;444), IF(VALUE(P117)&gt;=2,"***","**"),"*"),"")</f>
        <v>*</v>
      </c>
      <c r="AE117" s="44"/>
      <c r="AF117" s="45"/>
      <c r="AG117" s="63" t="str">
        <f>IF(OR(F117&lt;1401,F117&gt;=1600),IF(AND(OR(AB117="*",AB117="***",AB117="E*",AB117="E***"),P117&gt;=2,T117&gt;-2.1),IF(AND(ISNUMBER(BD117),VALUE(BD117)&gt;2),"**","*"),""),"")</f>
        <v/>
      </c>
      <c r="AH117" s="30">
        <v>3</v>
      </c>
      <c r="AI117" s="62">
        <v>45</v>
      </c>
      <c r="AJ117" s="48" t="str">
        <f>IF(AND(S117&gt;=2,T117&gt;=0),IF(AND(ISNUMBER(BD117),VALUE(BD117)&gt;=3),IF(LEN(AQ117)&gt;0,"***","**"),"*"),"")</f>
        <v/>
      </c>
      <c r="AK117" s="42" t="str">
        <f>IF(AND(S117&gt;=3,AND(OR(AND(I117&lt;=7,I117-K117&gt;=3),AND(K117&lt;=7,K117-M117&gt;=3)),N117&lt;=4)),6,IF(S117&gt;=3,"3T",IF(AND(OR(AND(I117&lt;=7,I117-K117&gt;=3),AND(K117&lt;=7,K117-M117&gt;=3)),N117&lt;=4),"3P","")))</f>
        <v/>
      </c>
      <c r="AL117" s="63" t="str">
        <f>IF(OR(K117-M117&gt;=5,T117&gt;4.9,AND(K117-M117&gt;=1,T117&gt;5)),IF(P117&lt;-3,"***",IF(P117&lt;0,"**","*")),"")</f>
        <v/>
      </c>
      <c r="AM117" s="62">
        <v>45</v>
      </c>
      <c r="AN117" s="49" t="str">
        <f>IF(AND(OR(M117=1,M117=2,M117=3,M117=4),Q117&gt;=97.5),"G",IF(OR(AND(N117&lt;=3,M117&lt;8,T117&gt;-1.6,Q117&gt;=95,Q117&lt;300),AND(OR(M117=1,M117=2,M117=3),Q117&lt;97.5)),"GR",""))</f>
        <v/>
      </c>
      <c r="AO117" s="29">
        <v>0</v>
      </c>
      <c r="AP117" s="28"/>
      <c r="AQ117" s="28" t="s">
        <v>33</v>
      </c>
      <c r="AR117" s="28" t="s">
        <v>34</v>
      </c>
      <c r="AS117" s="28"/>
      <c r="AT117" s="50" t="str">
        <f>IF(LEN(AN117)&gt;0,IF(AL117="**","$",IF(AL117="***",IF(LEN(AQ117)&gt;0,"$$$","$$"), "")), "")</f>
        <v/>
      </c>
      <c r="AU117" s="48" t="str">
        <f>CONCATENATE(IF(LEN(AN117)&gt;0,IF(AND(AD117="**",AB117="*"),IF(LEN(AQ117)&gt;0,"$$$","$$"),IF(AJ117="***","$$$",IF(AND(AJ117="**",AB117="*"),"$$",IF(AND(OR(AD117="**",AD117="***"),LEN(AQ117)&gt;0),"$$","")))),IF(AND(OR(AD117="**",AD117="***"),LEN(AQ117)&gt;0),"$$","")),IF(AND(T117&lt;2,AQ117="#"),"#",""))</f>
        <v>#</v>
      </c>
      <c r="AV117" s="48" t="str">
        <f>IF(LEN(AN117)&gt;0,IF(AG117="**","$$",IF(AG117="***","$$$",IF(AD117="***",IF(OR(AB117="***",LEN(AQ117)&gt;0),"$$$",""),""))),"")</f>
        <v/>
      </c>
      <c r="AW117" s="26" t="s">
        <v>6</v>
      </c>
      <c r="AX117" s="74">
        <v>7.3</v>
      </c>
      <c r="AY117" s="65">
        <v>1070</v>
      </c>
      <c r="AZ117" s="24" t="s">
        <v>673</v>
      </c>
      <c r="BA117" s="29">
        <v>84.254357764611299</v>
      </c>
      <c r="BB117" s="66">
        <v>85.907691097944607</v>
      </c>
      <c r="BC117" s="54" t="s">
        <v>1540</v>
      </c>
      <c r="BD117" s="29">
        <v>3</v>
      </c>
      <c r="BE117" s="55"/>
      <c r="BF117" s="55"/>
      <c r="BG117" s="55"/>
      <c r="BH117" s="55"/>
      <c r="BI117" s="187"/>
      <c r="BJ117" s="17"/>
      <c r="BK117" s="17"/>
      <c r="BL117" s="17"/>
      <c r="BM117" s="17"/>
      <c r="BN117" s="17"/>
      <c r="BO117" s="17"/>
      <c r="BP117" s="29">
        <v>120</v>
      </c>
      <c r="BQ117" s="29">
        <v>0</v>
      </c>
      <c r="BR117" s="56">
        <v>97.3</v>
      </c>
      <c r="BS117" s="76" t="s">
        <v>126</v>
      </c>
      <c r="BT117" s="26"/>
      <c r="BU117" s="26"/>
      <c r="BV117" s="26"/>
      <c r="BW117" s="26"/>
      <c r="BX117" s="17"/>
      <c r="BY117" s="17"/>
      <c r="BZ117" s="49" t="str">
        <f>IF(AND(S117&gt;=3,AND(OR(AND(I117&lt;=7,I117-K117&gt;=3),AND(K117&lt;=7,K117-M117&gt;=3)),N117&lt;=4)),6,IF(S117&gt;=3,"3T",IF(AND(OR(AND(I117&lt;=7,I117-K117&gt;=3),AND(K117&lt;=7,K117-M117&gt;=3)),N117&lt;=4),"3P","")))</f>
        <v/>
      </c>
    </row>
    <row r="118" spans="1:78" ht="27" customHeight="1" x14ac:dyDescent="0.25">
      <c r="A118" s="162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55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  <c r="BR118" s="155"/>
      <c r="BS118" s="155"/>
      <c r="BT118" s="155"/>
      <c r="BU118" s="155"/>
      <c r="BV118" s="155"/>
      <c r="BW118" s="155"/>
      <c r="BX118" s="155"/>
      <c r="BY118" s="17"/>
      <c r="BZ118" s="49"/>
    </row>
    <row r="119" spans="1:78" ht="46.5" x14ac:dyDescent="0.25">
      <c r="A119" s="26" t="s">
        <v>1537</v>
      </c>
      <c r="B119" s="26" t="s">
        <v>357</v>
      </c>
      <c r="C119" s="27" t="s">
        <v>77</v>
      </c>
      <c r="D119" s="28"/>
      <c r="E119" s="28"/>
      <c r="F119" s="58">
        <v>1200</v>
      </c>
      <c r="G119" s="80">
        <v>1</v>
      </c>
      <c r="H119" s="31" t="s">
        <v>78</v>
      </c>
      <c r="I119" s="32">
        <v>7</v>
      </c>
      <c r="J119" s="33">
        <v>6</v>
      </c>
      <c r="K119" s="32">
        <v>5</v>
      </c>
      <c r="L119" s="33">
        <v>5</v>
      </c>
      <c r="M119" s="32">
        <v>2</v>
      </c>
      <c r="N119" s="33">
        <v>1</v>
      </c>
      <c r="O119" s="29">
        <v>2.2999999999999998</v>
      </c>
      <c r="P119" s="38">
        <v>1.95</v>
      </c>
      <c r="Q119" s="36">
        <v>101.660479483675</v>
      </c>
      <c r="R119" s="36">
        <v>1.3802397418375301</v>
      </c>
      <c r="S119" s="37">
        <v>2</v>
      </c>
      <c r="T119" s="38">
        <v>4.25</v>
      </c>
      <c r="U119" s="29">
        <v>-0.75000000000001099</v>
      </c>
      <c r="V119" s="38">
        <v>2.7</v>
      </c>
      <c r="W119" s="39"/>
      <c r="X119" s="40">
        <v>43</v>
      </c>
      <c r="Y119" s="72">
        <v>120</v>
      </c>
      <c r="Z119" s="87">
        <v>87</v>
      </c>
      <c r="AA119" s="26" t="s">
        <v>192</v>
      </c>
      <c r="AB119" s="41" t="s">
        <v>58</v>
      </c>
      <c r="AC119" s="42" t="str">
        <f>"i" &amp; IF(AND(S119&lt;=-1.5,NOT(ISBLANK(AQ119))),"Z","")</f>
        <v>i</v>
      </c>
      <c r="AD119" s="43" t="str">
        <f>IF(AND(ISNUMBER(BD119),VALUE(BD119)&gt;=3,VALUE(T119)&gt;=-0.5),IF(AND(VALUE(Q119)&gt;=94,VALUE(Q119)&lt;444), IF(VALUE(P119)&gt;=2,"***","**"),"*"),"")</f>
        <v/>
      </c>
      <c r="AE119" s="48" t="str">
        <f>IF(AND(BD119&gt;2,OR(ISNUMBER(SEARCH("P",AA119)),ISNUMBER(SEARCH("EP",AA119)),ISNUMBER(SEARCH("E",AA119)))),"WP@",IF(BD119&gt;2,"W@",IF(OR(ISNUMBER(SEARCH("P",AA119)),ISNUMBER(SEARCH("EP",AA119)),ISNUMBER(SEARCH("E",AA119))),"P@","@")))</f>
        <v>@</v>
      </c>
      <c r="AF119" s="45" t="s">
        <v>253</v>
      </c>
      <c r="AG119" s="46" t="str">
        <f>IF(OR(F119&lt;1401,F119&gt;=1600),IF(AND(OR(AB119="*",AB119="***",AB119="E*",AB119="E***"),P119&gt;=2,T119&gt;-2.1),IF(AND(ISNUMBER(BD119),VALUE(BD119)&gt;2),"**","*"),""),"")</f>
        <v/>
      </c>
      <c r="AH119" s="30">
        <v>1</v>
      </c>
      <c r="AI119" s="47">
        <v>43</v>
      </c>
      <c r="AJ119" s="48" t="str">
        <f>IF(AND(S119&gt;=2,T119&gt;=0),IF(AND(ISNUMBER(BD119),VALUE(BD119)&gt;=3),IF(LEN(AQ119)&gt;0,"***","**"),"*"),"")</f>
        <v>*</v>
      </c>
      <c r="AK119" s="42" t="str">
        <f>IF(AND(S119&gt;=3,AND(OR(AND(I119&lt;=7,I119-K119&gt;=3),AND(K119&lt;=7,K119-M119&gt;=3)),N119&lt;=4)),6,IF(S119&gt;=3,"3T",IF(AND(OR(AND(I119&lt;=7,I119-K119&gt;=3),AND(K119&lt;=7,K119-M119&gt;=3)),N119&lt;=4),"3P","")))</f>
        <v>3P</v>
      </c>
      <c r="AL119" s="46" t="str">
        <f>IF(OR(K119-M119&gt;=5,T119&gt;4.9,AND(K119-M119&gt;=1,T119&gt;5)),IF(P119&lt;-3,"***",IF(P119&lt;0,"**","*")),"")</f>
        <v/>
      </c>
      <c r="AM119" s="40">
        <v>43</v>
      </c>
      <c r="AN119" s="135" t="str">
        <f>IF(AND(OR(M119=1,M119=2,M119=3,M119=4),Q119&gt;=97.5),"G",IF(OR(AND(N119&lt;=3,M119&lt;8,T119&gt;-1.6,Q119&gt;=95,Q119&lt;300),AND(OR(M119=1,M119=2,M119=3),Q119&lt;97.5)),"GR",""))</f>
        <v>G</v>
      </c>
      <c r="AO119" s="29">
        <v>0</v>
      </c>
      <c r="AP119" s="28"/>
      <c r="AQ119" s="28" t="s">
        <v>33</v>
      </c>
      <c r="AR119" s="28"/>
      <c r="AS119" s="28"/>
      <c r="AT119" s="50" t="str">
        <f>IF(LEN(AN119)&gt;0,IF(AL119="**","$",IF(AL119="***",IF(LEN(AQ119)&gt;0,"$$$","$$"), "")), "")</f>
        <v/>
      </c>
      <c r="AU119" s="48" t="str">
        <f>CONCATENATE(IF(LEN(AN119)&gt;0,IF(AND(AD119="**",AB119="*"),IF(LEN(AQ119)&gt;0,"$$$","$$"),IF(AJ119="***","$$$",IF(AND(AJ119="**",AB119="*"),"$$",IF(AND(OR(AD119="**",AD119="***"),LEN(AQ119)&gt;0),"$$","")))),IF(AND(OR(AD119="**",AD119="***"),LEN(AQ119)&gt;0),"$$","")),IF(AND(T119&lt;2,AQ119="#"),"#",""))</f>
        <v/>
      </c>
      <c r="AV119" s="48" t="str">
        <f>IF(LEN(AN119)&gt;0,IF(AG119="**","$$",IF(AG119="***","$$$",IF(AD119="***",IF(OR(AB119="***",LEN(AQ119)&gt;0),"$$$",""),""))),"")</f>
        <v/>
      </c>
      <c r="AW119" s="26" t="s">
        <v>78</v>
      </c>
      <c r="AX119" s="64">
        <v>14</v>
      </c>
      <c r="AY119" s="52">
        <v>1085</v>
      </c>
      <c r="AZ119" s="24" t="s">
        <v>59</v>
      </c>
      <c r="BA119" s="29">
        <v>93.260479483675098</v>
      </c>
      <c r="BB119" s="141">
        <v>96.593812817008398</v>
      </c>
      <c r="BC119" s="54" t="s">
        <v>1541</v>
      </c>
      <c r="BD119" s="29">
        <v>1</v>
      </c>
      <c r="BE119" s="55"/>
      <c r="BF119" s="55"/>
      <c r="BG119" s="55"/>
      <c r="BH119" s="55"/>
      <c r="BI119" s="188" t="s">
        <v>1542</v>
      </c>
      <c r="BJ119" s="68" t="s">
        <v>1543</v>
      </c>
      <c r="BK119" s="68" t="s">
        <v>576</v>
      </c>
      <c r="BL119" s="68" t="s">
        <v>1108</v>
      </c>
      <c r="BM119" s="69" t="s">
        <v>256</v>
      </c>
      <c r="BN119" s="68"/>
      <c r="BO119" s="17"/>
      <c r="BP119" s="29">
        <v>120</v>
      </c>
      <c r="BQ119" s="29">
        <v>0</v>
      </c>
      <c r="BR119" s="56">
        <v>95.85</v>
      </c>
      <c r="BS119" s="76" t="s">
        <v>432</v>
      </c>
      <c r="BT119" s="26"/>
      <c r="BU119" s="26"/>
      <c r="BV119" s="49" t="str">
        <f>IF(AND(BD119&gt;2,OR(ISNUMBER(SEARCH("P",AA119)),ISNUMBER(SEARCH("EP",AA119)),ISNUMBER(SEARCH("E",AA119)))),"WP@",IF(BD119&gt;2,"W@",IF(OR(ISNUMBER(SEARCH("P",AA119)),ISNUMBER(SEARCH("EP",AA119)),ISNUMBER(SEARCH("E",AA119))),"P@","@")))</f>
        <v>@</v>
      </c>
      <c r="BW119" s="26"/>
      <c r="BX119" s="17"/>
      <c r="BY119" s="17"/>
      <c r="BZ119" s="49" t="str">
        <f>IF(AND(S119&gt;=3,AND(OR(AND(I119&lt;=7,I119-K119&gt;=3),AND(K119&lt;=7,K119-M119&gt;=3)),N119&lt;=4)),6,IF(S119&gt;=3,"3T",IF(AND(OR(AND(I119&lt;=7,I119-K119&gt;=3),AND(K119&lt;=7,K119-M119&gt;=3)),N119&lt;=4),"3P","")))</f>
        <v>3P</v>
      </c>
    </row>
    <row r="120" spans="1:78" ht="23.1" customHeight="1" x14ac:dyDescent="0.25">
      <c r="A120" s="162"/>
      <c r="B120" s="155"/>
      <c r="C120" s="155"/>
      <c r="D120" s="155"/>
      <c r="E120" s="155"/>
      <c r="F120" s="155"/>
      <c r="G120" s="155"/>
      <c r="H120" s="155"/>
      <c r="I120" s="155"/>
      <c r="J120" s="155"/>
      <c r="K120" s="155"/>
      <c r="L120" s="155"/>
      <c r="M120" s="155"/>
      <c r="N120" s="155"/>
      <c r="O120" s="155"/>
      <c r="P120" s="155"/>
      <c r="Q120" s="155"/>
      <c r="R120" s="155"/>
      <c r="S120" s="155"/>
      <c r="T120" s="155"/>
      <c r="U120" s="155"/>
      <c r="V120" s="155"/>
      <c r="W120" s="155"/>
      <c r="X120" s="155"/>
      <c r="Y120" s="155"/>
      <c r="Z120" s="155"/>
      <c r="AA120" s="155"/>
      <c r="AB120" s="155"/>
      <c r="AC120" s="155"/>
      <c r="AD120" s="155"/>
      <c r="AE120" s="155"/>
      <c r="AF120" s="155"/>
      <c r="AG120" s="155"/>
      <c r="AH120" s="155"/>
      <c r="AI120" s="155"/>
      <c r="AJ120" s="155"/>
      <c r="AK120" s="155"/>
      <c r="AL120" s="155"/>
      <c r="AM120" s="155"/>
      <c r="AN120" s="155"/>
      <c r="AO120" s="155"/>
      <c r="AP120" s="155"/>
      <c r="AQ120" s="155"/>
      <c r="AR120" s="155"/>
      <c r="AS120" s="155"/>
      <c r="AT120" s="155"/>
      <c r="AU120" s="155"/>
      <c r="AV120" s="155"/>
      <c r="AW120" s="155"/>
      <c r="AX120" s="155"/>
      <c r="AY120" s="155"/>
      <c r="AZ120" s="155"/>
      <c r="BA120" s="155"/>
      <c r="BB120" s="155"/>
      <c r="BC120" s="155"/>
      <c r="BD120" s="155"/>
      <c r="BE120" s="155"/>
      <c r="BF120" s="155"/>
      <c r="BG120" s="155"/>
      <c r="BH120" s="155"/>
      <c r="BI120" s="155"/>
      <c r="BJ120" s="155"/>
      <c r="BK120" s="155"/>
      <c r="BL120" s="155"/>
      <c r="BM120" s="155"/>
      <c r="BN120" s="155"/>
      <c r="BO120" s="155"/>
      <c r="BP120" s="155"/>
      <c r="BQ120" s="155"/>
      <c r="BR120" s="155"/>
      <c r="BS120" s="155"/>
      <c r="BT120" s="155"/>
      <c r="BU120" s="155"/>
      <c r="BV120" s="155"/>
      <c r="BW120" s="155"/>
      <c r="BX120" s="155"/>
      <c r="BY120" s="17"/>
      <c r="BZ120" s="49"/>
    </row>
    <row r="121" spans="1:78" ht="46.5" x14ac:dyDescent="0.25">
      <c r="A121" s="26" t="s">
        <v>1537</v>
      </c>
      <c r="B121" s="26" t="s">
        <v>127</v>
      </c>
      <c r="C121" s="27" t="s">
        <v>56</v>
      </c>
      <c r="D121" s="28"/>
      <c r="E121" s="28"/>
      <c r="F121" s="58">
        <v>1200</v>
      </c>
      <c r="G121" s="80">
        <v>4</v>
      </c>
      <c r="H121" s="31" t="s">
        <v>78</v>
      </c>
      <c r="I121" s="32">
        <v>8</v>
      </c>
      <c r="J121" s="33">
        <v>3</v>
      </c>
      <c r="K121" s="32">
        <v>9</v>
      </c>
      <c r="L121" s="33">
        <v>4</v>
      </c>
      <c r="M121" s="32">
        <v>2</v>
      </c>
      <c r="N121" s="33">
        <v>1</v>
      </c>
      <c r="O121" s="29">
        <v>-0.60000000000000497</v>
      </c>
      <c r="P121" s="34">
        <v>0.82142857142857595</v>
      </c>
      <c r="Q121" s="35">
        <v>96.371073420478396</v>
      </c>
      <c r="R121" s="35">
        <v>-0.81446328976085203</v>
      </c>
      <c r="S121" s="37">
        <v>-1</v>
      </c>
      <c r="T121" s="38">
        <v>2.75</v>
      </c>
      <c r="U121" s="29">
        <v>1.0499999999999901</v>
      </c>
      <c r="V121" s="29">
        <v>3.2499999999999898</v>
      </c>
      <c r="W121" s="39"/>
      <c r="X121" s="40">
        <v>45</v>
      </c>
      <c r="Y121" s="72">
        <v>121</v>
      </c>
      <c r="Z121" s="87">
        <v>71</v>
      </c>
      <c r="AA121" s="26" t="s">
        <v>57</v>
      </c>
      <c r="AB121" s="41" t="s">
        <v>65</v>
      </c>
      <c r="AC121" s="42" t="str">
        <f>"" &amp; IF(AND(S121&lt;=-1.5,NOT(ISBLANK(AQ121))),"Z","")</f>
        <v/>
      </c>
      <c r="AD121" s="43" t="str">
        <f t="shared" ref="AD121:AD127" si="9">IF(AND(ISNUMBER(BD121),VALUE(BD121)&gt;=3,VALUE(T121)&gt;=-0.5),IF(AND(VALUE(Q121)&gt;=94,VALUE(Q121)&lt;444), IF(VALUE(P121)&gt;=2,"***","**"),"*"),"")</f>
        <v/>
      </c>
      <c r="AE121" s="48" t="str">
        <f>IF(AND(BD121&gt;2,OR(ISNUMBER(SEARCH("P",AA121)),ISNUMBER(SEARCH("EP",AA121)),ISNUMBER(SEARCH("E",AA121)))),"WP@",IF(BD121&gt;2,"W@",IF(OR(ISNUMBER(SEARCH("P",AA121)),ISNUMBER(SEARCH("EP",AA121)),ISNUMBER(SEARCH("E",AA121))),"P@","@")))</f>
        <v>@</v>
      </c>
      <c r="AF121" s="45" t="s">
        <v>102</v>
      </c>
      <c r="AG121" s="46" t="str">
        <f t="shared" ref="AG121:AG127" si="10">IF(OR(F121&lt;1401,F121&gt;=1600),IF(AND(OR(AB121="*",AB121="***",AB121="E*",AB121="E***"),P121&gt;=2,T121&gt;-2.1),IF(AND(ISNUMBER(BD121),VALUE(BD121)&gt;2),"**","*"),""),"")</f>
        <v/>
      </c>
      <c r="AH121" s="30">
        <v>4</v>
      </c>
      <c r="AI121" s="47">
        <v>45</v>
      </c>
      <c r="AJ121" s="48" t="str">
        <f t="shared" ref="AJ121:AJ127" si="11">IF(AND(S121&gt;=2,T121&gt;=0),IF(AND(ISNUMBER(BD121),VALUE(BD121)&gt;=3),IF(LEN(AQ121)&gt;0,"***","**"),"*"),"")</f>
        <v/>
      </c>
      <c r="AK121" s="42" t="str">
        <f t="shared" ref="AK121:AK127" si="12">IF(AND(S121&gt;=3,AND(OR(AND(I121&lt;=7,I121-K121&gt;=3),AND(K121&lt;=7,K121-M121&gt;=3)),N121&lt;=4)),6,IF(S121&gt;=3,"3T",IF(AND(OR(AND(I121&lt;=7,I121-K121&gt;=3),AND(K121&lt;=7,K121-M121&gt;=3)),N121&lt;=4),"3P","")))</f>
        <v/>
      </c>
      <c r="AL121" s="46" t="str">
        <f t="shared" ref="AL121:AL127" si="13">IF(OR(K121-M121&gt;=5,T121&gt;4.9,AND(K121-M121&gt;=1,T121&gt;5)),IF(P121&lt;-3,"***",IF(P121&lt;0,"**","*")),"")</f>
        <v>*</v>
      </c>
      <c r="AM121" s="146" t="s">
        <v>1275</v>
      </c>
      <c r="AN121" s="120" t="str">
        <f>IF(AND(OR(M121=1,M121=2,M121=3,M121=4),Q121&gt;=97.5),"G",IF(OR(AND(N121&lt;=3,M121&lt;8,T121&gt;-1.6,Q121&gt;=95,Q121&lt;300),AND(OR(M121=1,M121=2,M121=3),Q121&lt;97.5)),"GR",""))</f>
        <v>GR</v>
      </c>
      <c r="AO121" s="82">
        <v>1</v>
      </c>
      <c r="AP121" s="28"/>
      <c r="AQ121" s="28" t="s">
        <v>33</v>
      </c>
      <c r="AR121" s="28"/>
      <c r="AS121" s="28"/>
      <c r="AT121" s="50" t="str">
        <f t="shared" ref="AT121:AT127" si="14">IF(LEN(AN121)&gt;0,IF(AL121="**","$",IF(AL121="***",IF(LEN(AQ121)&gt;0,"$$$","$$"), "")), "")</f>
        <v/>
      </c>
      <c r="AU121" s="48" t="str">
        <f t="shared" ref="AU121:AU127" si="15">CONCATENATE(IF(LEN(AN121)&gt;0,IF(AND(AD121="**",AB121="*"),IF(LEN(AQ121)&gt;0,"$$$","$$"),IF(AJ121="***","$$$",IF(AND(AJ121="**",AB121="*"),"$$",IF(AND(OR(AD121="**",AD121="***"),LEN(AQ121)&gt;0),"$$","")))),IF(AND(OR(AD121="**",AD121="***"),LEN(AQ121)&gt;0),"$$","")),IF(AND(T121&lt;2,AQ121="#"),"#",""))</f>
        <v/>
      </c>
      <c r="AV121" s="48" t="str">
        <f t="shared" ref="AV121:AV127" si="16">IF(LEN(AN121)&gt;0,IF(AG121="**","$$",IF(AG121="***","$$$",IF(AD121="***",IF(OR(AB121="***",LEN(AQ121)&gt;0),"$$$",""),""))),"")</f>
        <v/>
      </c>
      <c r="AW121" s="26" t="s">
        <v>78</v>
      </c>
      <c r="AX121" s="51">
        <v>8.1</v>
      </c>
      <c r="AY121" s="52">
        <v>1082</v>
      </c>
      <c r="AZ121" s="24" t="s">
        <v>59</v>
      </c>
      <c r="BA121" s="29">
        <v>87.871073420478297</v>
      </c>
      <c r="BB121" s="66">
        <v>90.793740087144997</v>
      </c>
      <c r="BC121" s="54" t="s">
        <v>1544</v>
      </c>
      <c r="BD121" s="29">
        <v>2</v>
      </c>
      <c r="BE121" s="55"/>
      <c r="BF121" s="55"/>
      <c r="BG121" s="55"/>
      <c r="BH121" s="55"/>
      <c r="BI121" s="191" t="s">
        <v>1545</v>
      </c>
      <c r="BJ121" s="68" t="s">
        <v>1484</v>
      </c>
      <c r="BK121" s="68" t="s">
        <v>1529</v>
      </c>
      <c r="BL121" s="68" t="s">
        <v>71</v>
      </c>
      <c r="BM121" s="68" t="s">
        <v>1546</v>
      </c>
      <c r="BN121" s="68"/>
      <c r="BO121" s="17"/>
      <c r="BP121" s="29">
        <v>121</v>
      </c>
      <c r="BQ121" s="82">
        <v>1</v>
      </c>
      <c r="BR121" s="56">
        <v>95.55</v>
      </c>
      <c r="BS121" s="57" t="s">
        <v>126</v>
      </c>
      <c r="BT121" s="26"/>
      <c r="BU121" s="26"/>
      <c r="BV121" s="49" t="str">
        <f>IF(AND(BD121&gt;2,OR(ISNUMBER(SEARCH("P",AA121)),ISNUMBER(SEARCH("EP",AA121)),ISNUMBER(SEARCH("E",AA121)))),"WP@",IF(BD121&gt;2,"W@",IF(OR(ISNUMBER(SEARCH("P",AA121)),ISNUMBER(SEARCH("EP",AA121)),ISNUMBER(SEARCH("E",AA121))),"P@","@")))</f>
        <v>@</v>
      </c>
      <c r="BW121" s="26"/>
      <c r="BX121" s="17"/>
      <c r="BY121" s="17"/>
      <c r="BZ121" s="49" t="str">
        <f t="shared" ref="BZ121:BZ127" si="17">IF(AND(S121&gt;=3,AND(OR(AND(I121&lt;=7,I121-K121&gt;=3),AND(K121&lt;=7,K121-M121&gt;=3)),N121&lt;=4)),6,IF(S121&gt;=3,"3T",IF(AND(OR(AND(I121&lt;=7,I121-K121&gt;=3),AND(K121&lt;=7,K121-M121&gt;=3)),N121&lt;=4),"3P","")))</f>
        <v/>
      </c>
    </row>
    <row r="122" spans="1:78" ht="46.5" x14ac:dyDescent="0.25">
      <c r="A122" s="26" t="s">
        <v>1537</v>
      </c>
      <c r="B122" s="26" t="s">
        <v>359</v>
      </c>
      <c r="C122" s="27" t="s">
        <v>77</v>
      </c>
      <c r="D122" s="28"/>
      <c r="E122" s="28"/>
      <c r="F122" s="58">
        <v>1200</v>
      </c>
      <c r="G122" s="80">
        <v>5</v>
      </c>
      <c r="H122" s="31" t="s">
        <v>6</v>
      </c>
      <c r="I122" s="32">
        <v>5</v>
      </c>
      <c r="J122" s="33">
        <v>2</v>
      </c>
      <c r="K122" s="70">
        <v>4</v>
      </c>
      <c r="L122" s="71">
        <v>2</v>
      </c>
      <c r="M122" s="32">
        <v>5</v>
      </c>
      <c r="N122" s="33">
        <v>2</v>
      </c>
      <c r="O122" s="29">
        <v>-0.70000000000000295</v>
      </c>
      <c r="P122" s="34">
        <v>2.5250000000000101</v>
      </c>
      <c r="Q122" s="35">
        <v>97.7886190784658</v>
      </c>
      <c r="R122" s="36">
        <v>0.64430953923284995</v>
      </c>
      <c r="S122" s="37">
        <v>0</v>
      </c>
      <c r="T122" s="38">
        <v>0.25</v>
      </c>
      <c r="U122" s="29">
        <v>-0.200000000000014</v>
      </c>
      <c r="V122" s="29">
        <v>4.9999999999990101E-2</v>
      </c>
      <c r="W122" s="39"/>
      <c r="X122" s="40">
        <v>47</v>
      </c>
      <c r="Y122" s="72">
        <v>122</v>
      </c>
      <c r="Z122" s="29">
        <v>13</v>
      </c>
      <c r="AA122" s="26" t="s">
        <v>100</v>
      </c>
      <c r="AB122" s="41" t="s">
        <v>101</v>
      </c>
      <c r="AC122" s="42" t="str">
        <f>"" &amp; IF(AND(S122&lt;=-1.5,NOT(ISBLANK(AQ122))),"Z","")</f>
        <v/>
      </c>
      <c r="AD122" s="43" t="str">
        <f t="shared" si="9"/>
        <v/>
      </c>
      <c r="AE122" s="44"/>
      <c r="AF122" s="45" t="s">
        <v>82</v>
      </c>
      <c r="AG122" s="46" t="str">
        <f t="shared" si="10"/>
        <v>*</v>
      </c>
      <c r="AH122" s="30">
        <v>5</v>
      </c>
      <c r="AI122" s="47">
        <v>47</v>
      </c>
      <c r="AJ122" s="48" t="str">
        <f t="shared" si="11"/>
        <v/>
      </c>
      <c r="AK122" s="42" t="str">
        <f t="shared" si="12"/>
        <v/>
      </c>
      <c r="AL122" s="46" t="str">
        <f t="shared" si="13"/>
        <v/>
      </c>
      <c r="AM122" s="142" t="s">
        <v>1548</v>
      </c>
      <c r="AN122" s="73" t="str">
        <f>IF(AND(OR(M122=1,M122=2,M122=3,M122=4),Q122&gt;=97.5),"G",IF(OR(AND(N122&lt;=3,M122&lt;8,T122&gt;-1.6,Q122&gt;=95,Q122&lt;300),AND(OR(M122=1,M122=2,M122=3),Q122&lt;97.5)),"GR",""))</f>
        <v>GR</v>
      </c>
      <c r="AO122" s="29">
        <v>0</v>
      </c>
      <c r="AP122" s="28"/>
      <c r="AQ122" s="28"/>
      <c r="AR122" s="28"/>
      <c r="AS122" s="28"/>
      <c r="AT122" s="50" t="str">
        <f t="shared" si="14"/>
        <v/>
      </c>
      <c r="AU122" s="48" t="str">
        <f t="shared" si="15"/>
        <v/>
      </c>
      <c r="AV122" s="48" t="str">
        <f t="shared" si="16"/>
        <v/>
      </c>
      <c r="AW122" s="26" t="s">
        <v>6</v>
      </c>
      <c r="AX122" s="51">
        <v>7.7</v>
      </c>
      <c r="AY122" s="52">
        <v>1092</v>
      </c>
      <c r="AZ122" s="24" t="s">
        <v>59</v>
      </c>
      <c r="BA122" s="29">
        <v>88.7886190784657</v>
      </c>
      <c r="BB122" s="75">
        <v>95.4552857451324</v>
      </c>
      <c r="BC122" s="54" t="s">
        <v>732</v>
      </c>
      <c r="BD122" s="29">
        <v>1</v>
      </c>
      <c r="BE122" s="55"/>
      <c r="BF122" s="55"/>
      <c r="BG122" s="55"/>
      <c r="BH122" s="55"/>
      <c r="BI122" s="189" t="s">
        <v>1547</v>
      </c>
      <c r="BJ122" s="68" t="s">
        <v>1549</v>
      </c>
      <c r="BK122" s="69" t="s">
        <v>1108</v>
      </c>
      <c r="BL122" s="69" t="s">
        <v>654</v>
      </c>
      <c r="BM122" s="69" t="s">
        <v>1109</v>
      </c>
      <c r="BN122" s="68"/>
      <c r="BO122" s="17"/>
      <c r="BP122" s="29">
        <v>122</v>
      </c>
      <c r="BQ122" s="29">
        <v>0</v>
      </c>
      <c r="BR122" s="56">
        <v>96.05</v>
      </c>
      <c r="BS122" s="76" t="s">
        <v>126</v>
      </c>
      <c r="BT122" s="26"/>
      <c r="BU122" s="26"/>
      <c r="BV122" s="26"/>
      <c r="BW122" s="26"/>
      <c r="BX122" s="17"/>
      <c r="BY122" s="17"/>
      <c r="BZ122" s="49" t="str">
        <f t="shared" si="17"/>
        <v/>
      </c>
    </row>
    <row r="123" spans="1:78" ht="46.5" x14ac:dyDescent="0.25">
      <c r="A123" s="26" t="s">
        <v>1537</v>
      </c>
      <c r="B123" s="26" t="s">
        <v>368</v>
      </c>
      <c r="C123" s="27" t="s">
        <v>165</v>
      </c>
      <c r="D123" s="28"/>
      <c r="E123" s="28"/>
      <c r="F123" s="58">
        <v>1200</v>
      </c>
      <c r="G123" s="30">
        <v>3</v>
      </c>
      <c r="H123" s="31" t="s">
        <v>78</v>
      </c>
      <c r="I123" s="32">
        <v>8</v>
      </c>
      <c r="J123" s="33">
        <v>5</v>
      </c>
      <c r="K123" s="32">
        <v>8</v>
      </c>
      <c r="L123" s="33">
        <v>8</v>
      </c>
      <c r="M123" s="32">
        <v>9</v>
      </c>
      <c r="N123" s="33">
        <v>3</v>
      </c>
      <c r="O123" s="29">
        <v>1.75000000000001</v>
      </c>
      <c r="P123" s="34">
        <v>2.9857142857143102</v>
      </c>
      <c r="Q123" s="35">
        <v>93.685613019200801</v>
      </c>
      <c r="R123" s="35">
        <v>-0.857193490399624</v>
      </c>
      <c r="S123" s="37">
        <v>-3</v>
      </c>
      <c r="T123" s="38">
        <v>5.25</v>
      </c>
      <c r="U123" s="29">
        <v>-2.5</v>
      </c>
      <c r="V123" s="29">
        <v>1.8</v>
      </c>
      <c r="W123" s="39"/>
      <c r="X123" s="62">
        <v>47</v>
      </c>
      <c r="Y123" s="29">
        <v>122</v>
      </c>
      <c r="Z123" s="29">
        <v>22</v>
      </c>
      <c r="AA123" s="26" t="s">
        <v>57</v>
      </c>
      <c r="AB123" s="41" t="s">
        <v>58</v>
      </c>
      <c r="AC123" s="42" t="str">
        <f>"" &amp; IF(AND(S123&lt;=-1.5,NOT(ISBLANK(AQ123))),"Z","")</f>
        <v>Z</v>
      </c>
      <c r="AD123" s="48" t="str">
        <f t="shared" si="9"/>
        <v/>
      </c>
      <c r="AE123" s="48" t="str">
        <f>IF(AND(BD123&gt;2,OR(ISNUMBER(SEARCH("P",AA123)),ISNUMBER(SEARCH("EP",AA123)),ISNUMBER(SEARCH("E",AA123)))),"WP@",IF(BD123&gt;2,"W@",IF(OR(ISNUMBER(SEARCH("P",AA123)),ISNUMBER(SEARCH("EP",AA123)),ISNUMBER(SEARCH("E",AA123))),"P@","@")))</f>
        <v>@</v>
      </c>
      <c r="AF123" s="45"/>
      <c r="AG123" s="46" t="str">
        <f t="shared" si="10"/>
        <v/>
      </c>
      <c r="AH123" s="30">
        <v>3</v>
      </c>
      <c r="AI123" s="62">
        <v>47</v>
      </c>
      <c r="AJ123" s="48" t="str">
        <f t="shared" si="11"/>
        <v/>
      </c>
      <c r="AK123" s="42" t="str">
        <f t="shared" si="12"/>
        <v/>
      </c>
      <c r="AL123" s="63" t="str">
        <f t="shared" si="13"/>
        <v>*</v>
      </c>
      <c r="AM123" s="62">
        <v>47</v>
      </c>
      <c r="AN123" s="49" t="str">
        <f>IF(AND(OR(M123=1,M123=2,M123=3,M123=4),Q123&gt;=97.5),"G",IF(OR(AND(N123&lt;=3,M123&lt;8,T123&gt;-1.6,Q123&gt;=95,Q123&lt;300),AND(OR(M123=1,M123=2,M123=3),Q123&lt;97.5)),"GR",""))</f>
        <v/>
      </c>
      <c r="AO123" s="29">
        <v>0</v>
      </c>
      <c r="AP123" s="28"/>
      <c r="AQ123" s="28" t="s">
        <v>33</v>
      </c>
      <c r="AR123" s="28"/>
      <c r="AS123" s="28"/>
      <c r="AT123" s="50" t="str">
        <f t="shared" si="14"/>
        <v/>
      </c>
      <c r="AU123" s="48" t="str">
        <f t="shared" si="15"/>
        <v/>
      </c>
      <c r="AV123" s="48" t="str">
        <f t="shared" si="16"/>
        <v/>
      </c>
      <c r="AW123" s="26" t="s">
        <v>78</v>
      </c>
      <c r="AX123" s="64">
        <v>16</v>
      </c>
      <c r="AY123" s="65">
        <v>1081</v>
      </c>
      <c r="AZ123" s="24" t="s">
        <v>59</v>
      </c>
      <c r="BA123" s="29">
        <v>84.285613019200795</v>
      </c>
      <c r="BB123" s="66">
        <v>88.818946352534098</v>
      </c>
      <c r="BC123" s="54" t="s">
        <v>1550</v>
      </c>
      <c r="BD123" s="29">
        <v>2</v>
      </c>
      <c r="BE123" s="55"/>
      <c r="BF123" s="55"/>
      <c r="BG123" s="55"/>
      <c r="BH123" s="55"/>
      <c r="BI123" s="189" t="s">
        <v>1551</v>
      </c>
      <c r="BJ123" s="69" t="s">
        <v>1112</v>
      </c>
      <c r="BK123" s="69" t="s">
        <v>1108</v>
      </c>
      <c r="BL123" s="68" t="s">
        <v>1549</v>
      </c>
      <c r="BM123" s="68" t="s">
        <v>647</v>
      </c>
      <c r="BN123" s="69" t="s">
        <v>556</v>
      </c>
      <c r="BO123" s="17"/>
      <c r="BP123" s="29">
        <v>122</v>
      </c>
      <c r="BQ123" s="29">
        <v>0</v>
      </c>
      <c r="BR123" s="56">
        <v>96.3</v>
      </c>
      <c r="BS123" s="57" t="s">
        <v>75</v>
      </c>
      <c r="BT123" s="26"/>
      <c r="BU123" s="26"/>
      <c r="BV123" s="49" t="str">
        <f>IF(AND(BD123&gt;2,OR(ISNUMBER(SEARCH("P",AA123)),ISNUMBER(SEARCH("EP",AA123)),ISNUMBER(SEARCH("E",AA123)))),"WP@",IF(BD123&gt;2,"W@",IF(OR(ISNUMBER(SEARCH("P",AA123)),ISNUMBER(SEARCH("EP",AA123)),ISNUMBER(SEARCH("E",AA123))),"P@","@")))</f>
        <v>@</v>
      </c>
      <c r="BW123" s="26"/>
      <c r="BX123" s="17"/>
      <c r="BY123" s="17"/>
      <c r="BZ123" s="49" t="str">
        <f t="shared" si="17"/>
        <v/>
      </c>
    </row>
    <row r="124" spans="1:78" ht="46.5" x14ac:dyDescent="0.25">
      <c r="A124" s="26" t="s">
        <v>1537</v>
      </c>
      <c r="B124" s="26" t="s">
        <v>483</v>
      </c>
      <c r="C124" s="27" t="s">
        <v>165</v>
      </c>
      <c r="D124" s="28"/>
      <c r="E124" s="28"/>
      <c r="F124" s="29">
        <v>1400</v>
      </c>
      <c r="G124" s="30">
        <v>12</v>
      </c>
      <c r="H124" s="31" t="s">
        <v>6</v>
      </c>
      <c r="I124" s="59">
        <v>14</v>
      </c>
      <c r="J124" s="33">
        <v>10</v>
      </c>
      <c r="K124" s="59">
        <v>13</v>
      </c>
      <c r="L124" s="33">
        <v>7</v>
      </c>
      <c r="M124" s="59">
        <v>12</v>
      </c>
      <c r="N124" s="33">
        <v>6</v>
      </c>
      <c r="O124" s="29">
        <v>-0.85000000000000897</v>
      </c>
      <c r="P124" s="29">
        <v>-2.1812499999999999</v>
      </c>
      <c r="Q124" s="35">
        <v>89.2942120126379</v>
      </c>
      <c r="R124" s="35">
        <v>-0.45289399368101602</v>
      </c>
      <c r="S124" s="37">
        <v>3</v>
      </c>
      <c r="T124" s="38">
        <v>0.75</v>
      </c>
      <c r="U124" s="29">
        <v>3.69999999999999</v>
      </c>
      <c r="V124" s="29">
        <v>4.4000000000000004</v>
      </c>
      <c r="W124" s="39"/>
      <c r="X124" s="40">
        <v>45</v>
      </c>
      <c r="Y124" s="29">
        <v>121</v>
      </c>
      <c r="Z124" s="29">
        <v>28</v>
      </c>
      <c r="AA124" s="26" t="s">
        <v>57</v>
      </c>
      <c r="AB124" s="41" t="s">
        <v>58</v>
      </c>
      <c r="AC124" s="42" t="str">
        <f>"" &amp; IF(AND(S124&lt;=-1.5,NOT(ISBLANK(AQ124))),"Z","")</f>
        <v/>
      </c>
      <c r="AD124" s="43" t="str">
        <f t="shared" si="9"/>
        <v/>
      </c>
      <c r="AE124" s="48" t="str">
        <f>IF(AND(BD124&gt;2,OR(ISNUMBER(SEARCH("P",AA124)),ISNUMBER(SEARCH("EP",AA124)),ISNUMBER(SEARCH("E",AA124)))),"WP@",IF(BD124&gt;2,"W@",IF(OR(ISNUMBER(SEARCH("P",AA124)),ISNUMBER(SEARCH("EP",AA124)),ISNUMBER(SEARCH("E",AA124))),"P@","@")))</f>
        <v>@</v>
      </c>
      <c r="AF124" s="45"/>
      <c r="AG124" s="46" t="str">
        <f t="shared" si="10"/>
        <v/>
      </c>
      <c r="AH124" s="30">
        <v>12</v>
      </c>
      <c r="AI124" s="47">
        <v>45</v>
      </c>
      <c r="AJ124" s="48" t="str">
        <f t="shared" si="11"/>
        <v>*</v>
      </c>
      <c r="AK124" s="42" t="str">
        <f t="shared" si="12"/>
        <v>3T</v>
      </c>
      <c r="AL124" s="46" t="str">
        <f t="shared" si="13"/>
        <v/>
      </c>
      <c r="AM124" s="40">
        <v>45</v>
      </c>
      <c r="AN124" s="49" t="str">
        <f>CONCATENATE(IF(AND(OR(M124=1,M124=2,M124=3,M124=4),Q124&gt;=97.5),"G",IF(OR(AND(N124&lt;=3,M124&lt;8,T124&gt;-1.6,Q124&gt;=95,Q124&lt;300),AND(OR(M124=1,M124=2,M124=3),Q124&lt;97.5)),"GR","")),"*")</f>
        <v>*</v>
      </c>
      <c r="AO124" s="82">
        <v>2</v>
      </c>
      <c r="AP124" s="28"/>
      <c r="AQ124" s="28"/>
      <c r="AR124" s="28"/>
      <c r="AS124" s="28"/>
      <c r="AT124" s="50" t="str">
        <f t="shared" si="14"/>
        <v/>
      </c>
      <c r="AU124" s="48" t="str">
        <f t="shared" si="15"/>
        <v/>
      </c>
      <c r="AV124" s="48" t="str">
        <f t="shared" si="16"/>
        <v/>
      </c>
      <c r="AW124" s="26" t="s">
        <v>6</v>
      </c>
      <c r="AX124" s="64">
        <v>88</v>
      </c>
      <c r="AY124" s="52">
        <v>1085</v>
      </c>
      <c r="AZ124" s="24" t="s">
        <v>59</v>
      </c>
      <c r="BA124" s="29">
        <v>79.594212012637996</v>
      </c>
      <c r="BB124" s="53">
        <v>83.519545345971295</v>
      </c>
      <c r="BC124" s="54" t="s">
        <v>1552</v>
      </c>
      <c r="BD124" s="29">
        <v>1</v>
      </c>
      <c r="BE124" s="55"/>
      <c r="BF124" s="55"/>
      <c r="BG124" s="55"/>
      <c r="BH124" s="55"/>
      <c r="BI124" s="189" t="s">
        <v>485</v>
      </c>
      <c r="BJ124" s="69" t="s">
        <v>380</v>
      </c>
      <c r="BK124" s="69" t="s">
        <v>486</v>
      </c>
      <c r="BL124" s="68" t="s">
        <v>487</v>
      </c>
      <c r="BM124" s="68" t="s">
        <v>488</v>
      </c>
      <c r="BN124" s="69" t="s">
        <v>489</v>
      </c>
      <c r="BO124" s="17"/>
      <c r="BP124" s="29">
        <v>121</v>
      </c>
      <c r="BQ124" s="82">
        <v>2</v>
      </c>
      <c r="BR124" s="56">
        <v>91.9</v>
      </c>
      <c r="BS124" s="76" t="s">
        <v>88</v>
      </c>
      <c r="BT124" s="26"/>
      <c r="BU124" s="26"/>
      <c r="BV124" s="49" t="str">
        <f>IF(AND(BD124&gt;2,OR(ISNUMBER(SEARCH("P",AA124)),ISNUMBER(SEARCH("EP",AA124)),ISNUMBER(SEARCH("E",AA124)))),"WP@",IF(BD124&gt;2,"W@",IF(OR(ISNUMBER(SEARCH("P",AA124)),ISNUMBER(SEARCH("EP",AA124)),ISNUMBER(SEARCH("E",AA124))),"P@","@")))</f>
        <v>@</v>
      </c>
      <c r="BW124" s="26"/>
      <c r="BX124" s="17"/>
      <c r="BY124" s="17"/>
      <c r="BZ124" s="49" t="str">
        <f t="shared" si="17"/>
        <v>3T</v>
      </c>
    </row>
    <row r="125" spans="1:78" ht="46.5" x14ac:dyDescent="0.25">
      <c r="A125" s="26" t="s">
        <v>1537</v>
      </c>
      <c r="B125" s="26" t="s">
        <v>460</v>
      </c>
      <c r="C125" s="27" t="s">
        <v>417</v>
      </c>
      <c r="D125" s="28"/>
      <c r="E125" s="28"/>
      <c r="F125" s="58">
        <v>1200</v>
      </c>
      <c r="G125" s="80">
        <v>3</v>
      </c>
      <c r="H125" s="31" t="s">
        <v>6</v>
      </c>
      <c r="I125" s="32">
        <v>5</v>
      </c>
      <c r="J125" s="33">
        <v>3</v>
      </c>
      <c r="K125" s="32">
        <v>4</v>
      </c>
      <c r="L125" s="33">
        <v>2</v>
      </c>
      <c r="M125" s="32">
        <v>3</v>
      </c>
      <c r="N125" s="33">
        <v>2</v>
      </c>
      <c r="O125" s="29">
        <v>-3.3500000000000099</v>
      </c>
      <c r="P125" s="38">
        <v>0</v>
      </c>
      <c r="Q125" s="35">
        <v>444</v>
      </c>
      <c r="R125" s="35">
        <v>172</v>
      </c>
      <c r="S125" s="37">
        <v>1</v>
      </c>
      <c r="T125" s="61">
        <v>-0.5</v>
      </c>
      <c r="U125" s="29">
        <v>4.55</v>
      </c>
      <c r="V125" s="38">
        <v>4.1499999999999897</v>
      </c>
      <c r="W125" s="39"/>
      <c r="X125" s="40">
        <v>43</v>
      </c>
      <c r="Y125" s="72">
        <v>120</v>
      </c>
      <c r="Z125" s="29">
        <v>28</v>
      </c>
      <c r="AA125" s="26" t="s">
        <v>64</v>
      </c>
      <c r="AB125" s="41" t="s">
        <v>65</v>
      </c>
      <c r="AC125" s="42" t="str">
        <f>"" &amp; IF(AND(S125&lt;=-1.5,NOT(ISBLANK(AQ125))),"Z","")</f>
        <v/>
      </c>
      <c r="AD125" s="43" t="str">
        <f t="shared" si="9"/>
        <v/>
      </c>
      <c r="AE125" s="44"/>
      <c r="AF125" s="45"/>
      <c r="AG125" s="63" t="str">
        <f t="shared" si="10"/>
        <v/>
      </c>
      <c r="AH125" s="30">
        <v>3</v>
      </c>
      <c r="AI125" s="47">
        <v>43</v>
      </c>
      <c r="AJ125" s="48" t="str">
        <f t="shared" si="11"/>
        <v/>
      </c>
      <c r="AK125" s="42" t="str">
        <f t="shared" si="12"/>
        <v/>
      </c>
      <c r="AL125" s="46" t="str">
        <f t="shared" si="13"/>
        <v/>
      </c>
      <c r="AM125" s="40">
        <v>43</v>
      </c>
      <c r="AN125" s="81" t="str">
        <f>IF(AND(OR(M125=1,M125=2,M125=3,M125=4),Q125&gt;=97.5),"G",IF(OR(AND(N125&lt;=3,M125&lt;8,T125&gt;-1.6,Q125&gt;=95,Q125&lt;300),AND(OR(M125=1,M125=2,M125=3),Q125&lt;97.5)),"GR",""))</f>
        <v>G</v>
      </c>
      <c r="AO125" s="29">
        <v>3</v>
      </c>
      <c r="AP125" s="28"/>
      <c r="AQ125" s="28"/>
      <c r="AR125" s="28"/>
      <c r="AS125" s="28"/>
      <c r="AT125" s="50" t="str">
        <f t="shared" si="14"/>
        <v/>
      </c>
      <c r="AU125" s="48" t="str">
        <f t="shared" si="15"/>
        <v/>
      </c>
      <c r="AV125" s="48" t="str">
        <f t="shared" si="16"/>
        <v/>
      </c>
      <c r="AW125" s="26" t="s">
        <v>6</v>
      </c>
      <c r="AX125" s="74">
        <v>8.1</v>
      </c>
      <c r="AY125" s="52">
        <v>1085</v>
      </c>
      <c r="AZ125" s="24" t="s">
        <v>169</v>
      </c>
      <c r="BA125" s="29">
        <v>78</v>
      </c>
      <c r="BB125" s="66">
        <v>80</v>
      </c>
      <c r="BC125" s="54" t="s">
        <v>1553</v>
      </c>
      <c r="BD125" s="29">
        <v>1</v>
      </c>
      <c r="BE125" s="55"/>
      <c r="BF125" s="55"/>
      <c r="BG125" s="55"/>
      <c r="BH125" s="55"/>
      <c r="BI125" s="190" t="s">
        <v>1554</v>
      </c>
      <c r="BJ125" s="68" t="s">
        <v>627</v>
      </c>
      <c r="BK125" s="68" t="s">
        <v>628</v>
      </c>
      <c r="BL125" s="68" t="s">
        <v>629</v>
      </c>
      <c r="BM125" s="68" t="s">
        <v>630</v>
      </c>
      <c r="BN125" s="68"/>
      <c r="BO125" s="17"/>
      <c r="BP125" s="29">
        <v>120</v>
      </c>
      <c r="BQ125" s="29">
        <v>3</v>
      </c>
      <c r="BR125" s="56">
        <v>93.2</v>
      </c>
      <c r="BS125" s="57" t="s">
        <v>631</v>
      </c>
      <c r="BT125" s="26"/>
      <c r="BU125" s="26"/>
      <c r="BV125" s="26"/>
      <c r="BW125" s="26"/>
      <c r="BX125" s="17"/>
      <c r="BY125" s="17"/>
      <c r="BZ125" s="49" t="str">
        <f t="shared" si="17"/>
        <v/>
      </c>
    </row>
    <row r="126" spans="1:78" ht="46.5" x14ac:dyDescent="0.25">
      <c r="A126" s="26" t="s">
        <v>1537</v>
      </c>
      <c r="B126" s="26" t="s">
        <v>416</v>
      </c>
      <c r="C126" s="27" t="s">
        <v>417</v>
      </c>
      <c r="D126" s="28"/>
      <c r="E126" s="28"/>
      <c r="F126" s="58">
        <v>1200</v>
      </c>
      <c r="G126" s="80">
        <v>5</v>
      </c>
      <c r="H126" s="31" t="s">
        <v>6</v>
      </c>
      <c r="I126" s="32">
        <v>8</v>
      </c>
      <c r="J126" s="33">
        <v>4</v>
      </c>
      <c r="K126" s="32">
        <v>5</v>
      </c>
      <c r="L126" s="33">
        <v>2</v>
      </c>
      <c r="M126" s="32">
        <v>2</v>
      </c>
      <c r="N126" s="33">
        <v>1</v>
      </c>
      <c r="O126" s="29">
        <v>0.19999999999999599</v>
      </c>
      <c r="P126" s="34">
        <v>1.1187499999999899</v>
      </c>
      <c r="Q126" s="35">
        <v>98.764011880845899</v>
      </c>
      <c r="R126" s="35">
        <v>-1.7994059577048901E-2</v>
      </c>
      <c r="S126" s="37">
        <v>2</v>
      </c>
      <c r="T126" s="38">
        <v>1</v>
      </c>
      <c r="U126" s="29">
        <v>0.149999999999988</v>
      </c>
      <c r="V126" s="29">
        <v>0.94999999999998896</v>
      </c>
      <c r="W126" s="39"/>
      <c r="X126" s="40">
        <v>42</v>
      </c>
      <c r="Y126" s="72">
        <v>117</v>
      </c>
      <c r="Z126" s="29">
        <v>21</v>
      </c>
      <c r="AA126" s="26" t="s">
        <v>80</v>
      </c>
      <c r="AB126" s="41" t="s">
        <v>65</v>
      </c>
      <c r="AC126" s="42" t="str">
        <f>"i" &amp; IF(AND(S126&lt;=-1.5,NOT(ISBLANK(AQ126))),"Z","")</f>
        <v>i</v>
      </c>
      <c r="AD126" s="43" t="str">
        <f t="shared" si="9"/>
        <v/>
      </c>
      <c r="AE126" s="44"/>
      <c r="AF126" s="45" t="s">
        <v>102</v>
      </c>
      <c r="AG126" s="46" t="str">
        <f t="shared" si="10"/>
        <v/>
      </c>
      <c r="AH126" s="30">
        <v>5</v>
      </c>
      <c r="AI126" s="47">
        <v>42</v>
      </c>
      <c r="AJ126" s="48" t="str">
        <f t="shared" si="11"/>
        <v>*</v>
      </c>
      <c r="AK126" s="42" t="str">
        <f t="shared" si="12"/>
        <v>3P</v>
      </c>
      <c r="AL126" s="46" t="str">
        <f t="shared" si="13"/>
        <v/>
      </c>
      <c r="AM126" s="40">
        <v>42</v>
      </c>
      <c r="AN126" s="81" t="str">
        <f>IF(AND(OR(M126=1,M126=2,M126=3,M126=4),Q126&gt;=97.5),"G",IF(OR(AND(N126&lt;=3,M126&lt;8,T126&gt;-1.6,Q126&gt;=95,Q126&lt;300),AND(OR(M126=1,M126=2,M126=3),Q126&lt;97.5)),"GR",""))</f>
        <v>G</v>
      </c>
      <c r="AO126" s="29">
        <v>0</v>
      </c>
      <c r="AP126" s="28"/>
      <c r="AQ126" s="28"/>
      <c r="AR126" s="28"/>
      <c r="AS126" s="28"/>
      <c r="AT126" s="50" t="str">
        <f t="shared" si="14"/>
        <v/>
      </c>
      <c r="AU126" s="48" t="str">
        <f t="shared" si="15"/>
        <v/>
      </c>
      <c r="AV126" s="48" t="str">
        <f t="shared" si="16"/>
        <v/>
      </c>
      <c r="AW126" s="26" t="s">
        <v>6</v>
      </c>
      <c r="AX126" s="51">
        <v>11</v>
      </c>
      <c r="AY126" s="52">
        <v>1087</v>
      </c>
      <c r="AZ126" s="24" t="s">
        <v>176</v>
      </c>
      <c r="BA126" s="29">
        <v>90.464011880845902</v>
      </c>
      <c r="BB126" s="66">
        <v>91.1093452141792</v>
      </c>
      <c r="BC126" s="54" t="s">
        <v>1555</v>
      </c>
      <c r="BD126" s="29">
        <v>2</v>
      </c>
      <c r="BE126" s="100">
        <v>15.034965034964999</v>
      </c>
      <c r="BF126" s="55"/>
      <c r="BG126" s="102">
        <v>286</v>
      </c>
      <c r="BH126" s="55"/>
      <c r="BI126" s="190" t="s">
        <v>1556</v>
      </c>
      <c r="BJ126" s="68" t="s">
        <v>420</v>
      </c>
      <c r="BK126" s="68" t="s">
        <v>422</v>
      </c>
      <c r="BL126" s="68" t="s">
        <v>423</v>
      </c>
      <c r="BM126" s="68" t="s">
        <v>424</v>
      </c>
      <c r="BN126" s="68"/>
      <c r="BO126" s="17"/>
      <c r="BP126" s="29">
        <v>117</v>
      </c>
      <c r="BQ126" s="29">
        <v>0</v>
      </c>
      <c r="BR126" s="56">
        <v>95.55</v>
      </c>
      <c r="BS126" s="76" t="s">
        <v>88</v>
      </c>
      <c r="BT126" s="26"/>
      <c r="BU126" s="26"/>
      <c r="BV126" s="26"/>
      <c r="BW126" s="26"/>
      <c r="BX126" s="17"/>
      <c r="BY126" s="17"/>
      <c r="BZ126" s="49" t="str">
        <f t="shared" si="17"/>
        <v>3P</v>
      </c>
    </row>
    <row r="127" spans="1:78" ht="46.5" x14ac:dyDescent="0.25">
      <c r="A127" s="26" t="s">
        <v>1537</v>
      </c>
      <c r="B127" s="110" t="s">
        <v>403</v>
      </c>
      <c r="C127" s="27" t="s">
        <v>165</v>
      </c>
      <c r="D127" s="28"/>
      <c r="E127" s="28"/>
      <c r="F127" s="58">
        <v>1200</v>
      </c>
      <c r="G127" s="30">
        <v>9</v>
      </c>
      <c r="H127" s="31" t="s">
        <v>6</v>
      </c>
      <c r="I127" s="59">
        <v>4</v>
      </c>
      <c r="J127" s="33">
        <v>2</v>
      </c>
      <c r="K127" s="59">
        <v>4</v>
      </c>
      <c r="L127" s="33">
        <v>2</v>
      </c>
      <c r="M127" s="59">
        <v>4</v>
      </c>
      <c r="N127" s="33">
        <v>3</v>
      </c>
      <c r="O127" s="29">
        <v>-0.50000000000000699</v>
      </c>
      <c r="P127" s="60">
        <v>-0.48571428571430603</v>
      </c>
      <c r="Q127" s="35">
        <v>95.262046810361099</v>
      </c>
      <c r="R127" s="35">
        <v>-6.8976594819503106E-2</v>
      </c>
      <c r="S127" s="37">
        <v>0</v>
      </c>
      <c r="T127" s="61">
        <v>-1.25</v>
      </c>
      <c r="U127" s="29">
        <v>-0.50000000000000699</v>
      </c>
      <c r="V127" s="60">
        <v>-1.4000000000000099</v>
      </c>
      <c r="W127" s="39"/>
      <c r="X127" s="40">
        <v>42</v>
      </c>
      <c r="Y127" s="72">
        <v>120</v>
      </c>
      <c r="Z127" s="29">
        <v>26</v>
      </c>
      <c r="AA127" s="26" t="s">
        <v>100</v>
      </c>
      <c r="AB127" s="41" t="s">
        <v>101</v>
      </c>
      <c r="AC127" s="42" t="str">
        <f>"" &amp; IF(AND(S127&lt;=-1.5,NOT(ISBLANK(AQ127))),"Z","")</f>
        <v/>
      </c>
      <c r="AD127" s="43" t="str">
        <f t="shared" si="9"/>
        <v/>
      </c>
      <c r="AE127" s="44"/>
      <c r="AF127" s="45"/>
      <c r="AG127" s="63" t="str">
        <f t="shared" si="10"/>
        <v/>
      </c>
      <c r="AH127" s="30">
        <v>9</v>
      </c>
      <c r="AI127" s="47">
        <v>42</v>
      </c>
      <c r="AJ127" s="48" t="str">
        <f t="shared" si="11"/>
        <v/>
      </c>
      <c r="AK127" s="42" t="str">
        <f t="shared" si="12"/>
        <v/>
      </c>
      <c r="AL127" s="46" t="str">
        <f t="shared" si="13"/>
        <v/>
      </c>
      <c r="AM127" s="40">
        <v>42</v>
      </c>
      <c r="AN127" s="81" t="str">
        <f>CONCATENATE(IF(AND(OR(M127=1,M127=2,M127=3,M127=4),Q127&gt;=97.5),"G",IF(OR(AND(N127&lt;=3,M127&lt;8,T127&gt;-1.6,Q127&gt;=95,Q127&lt;300),AND(OR(M127=1,M127=2,M127=3),Q127&lt;97.5)),"GR","")),"*")</f>
        <v>GR*</v>
      </c>
      <c r="AO127" s="29">
        <v>0</v>
      </c>
      <c r="AP127" s="28"/>
      <c r="AQ127" s="28"/>
      <c r="AR127" s="28"/>
      <c r="AS127" s="28" t="s">
        <v>66</v>
      </c>
      <c r="AT127" s="50" t="str">
        <f t="shared" si="14"/>
        <v/>
      </c>
      <c r="AU127" s="48" t="str">
        <f t="shared" si="15"/>
        <v/>
      </c>
      <c r="AV127" s="48" t="str">
        <f t="shared" si="16"/>
        <v/>
      </c>
      <c r="AW127" s="26" t="s">
        <v>6</v>
      </c>
      <c r="AX127" s="64">
        <v>26</v>
      </c>
      <c r="AY127" s="52">
        <v>1080</v>
      </c>
      <c r="AZ127" s="24" t="s">
        <v>176</v>
      </c>
      <c r="BA127" s="29">
        <v>85.862046810360994</v>
      </c>
      <c r="BB127" s="66">
        <v>87.895380143694297</v>
      </c>
      <c r="BC127" s="54" t="s">
        <v>1557</v>
      </c>
      <c r="BD127" s="29">
        <v>3</v>
      </c>
      <c r="BE127" s="55"/>
      <c r="BF127" s="55"/>
      <c r="BG127" s="55"/>
      <c r="BH127" s="55"/>
      <c r="BI127" s="190" t="s">
        <v>1558</v>
      </c>
      <c r="BJ127" s="68" t="s">
        <v>575</v>
      </c>
      <c r="BK127" s="68" t="s">
        <v>131</v>
      </c>
      <c r="BL127" s="68" t="s">
        <v>576</v>
      </c>
      <c r="BM127" s="68" t="s">
        <v>577</v>
      </c>
      <c r="BN127" s="68"/>
      <c r="BO127" s="17"/>
      <c r="BP127" s="29">
        <v>120</v>
      </c>
      <c r="BQ127" s="29">
        <v>0</v>
      </c>
      <c r="BR127" s="56">
        <v>96.85</v>
      </c>
      <c r="BS127" s="76" t="s">
        <v>126</v>
      </c>
      <c r="BT127" s="26"/>
      <c r="BU127" s="26"/>
      <c r="BV127" s="26"/>
      <c r="BW127" s="26"/>
      <c r="BX127" s="17"/>
      <c r="BY127" s="17"/>
      <c r="BZ127" s="49" t="str">
        <f t="shared" si="17"/>
        <v/>
      </c>
    </row>
    <row r="128" spans="1:78" ht="18.75" customHeight="1" x14ac:dyDescent="0.25">
      <c r="A128" s="17"/>
      <c r="B128" s="164" t="s">
        <v>176</v>
      </c>
      <c r="C128" s="164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65" t="s">
        <v>199</v>
      </c>
      <c r="R128" s="165"/>
      <c r="S128" s="17"/>
      <c r="T128" s="121" t="s">
        <v>541</v>
      </c>
      <c r="U128" s="17"/>
      <c r="V128" s="17"/>
      <c r="W128" s="17"/>
      <c r="X128" s="91">
        <v>42</v>
      </c>
      <c r="Y128" s="113" t="s">
        <v>985</v>
      </c>
      <c r="Z128" s="95">
        <v>23</v>
      </c>
      <c r="AA128" s="94">
        <v>7</v>
      </c>
      <c r="AB128" s="17"/>
      <c r="AC128" s="17"/>
      <c r="AD128" s="17"/>
      <c r="AE128" s="17"/>
      <c r="AF128" s="17"/>
      <c r="AG128" s="17"/>
      <c r="AH128" s="17"/>
      <c r="AI128" s="91">
        <v>42</v>
      </c>
      <c r="AJ128" s="17"/>
      <c r="AK128" s="17"/>
      <c r="AL128" s="17"/>
      <c r="AM128" s="91">
        <v>42</v>
      </c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66">
        <v>0</v>
      </c>
      <c r="AY128" s="95">
        <v>1075</v>
      </c>
      <c r="AZ128" s="17"/>
      <c r="BA128" s="17"/>
      <c r="BB128" s="17"/>
      <c r="BC128" s="17"/>
      <c r="BD128" s="17"/>
      <c r="BE128" s="17"/>
      <c r="BF128" s="17"/>
      <c r="BG128" s="17"/>
      <c r="BH128" s="17"/>
      <c r="BI128" s="187"/>
      <c r="BJ128" s="17"/>
      <c r="BK128" s="17"/>
      <c r="BL128" s="17"/>
      <c r="BM128" s="17"/>
      <c r="BN128" s="17"/>
      <c r="BO128" s="17"/>
      <c r="BP128" s="113" t="s">
        <v>985</v>
      </c>
      <c r="BQ128" s="17"/>
      <c r="BR128" s="17"/>
      <c r="BS128" s="17"/>
      <c r="BT128" s="17"/>
      <c r="BU128" s="17"/>
      <c r="BV128" s="17"/>
      <c r="BW128" s="17"/>
      <c r="BX128" s="29">
        <v>0</v>
      </c>
      <c r="BY128" s="26" t="s">
        <v>149</v>
      </c>
      <c r="BZ128" s="17"/>
    </row>
    <row r="129" spans="1:78" x14ac:dyDescent="0.25">
      <c r="A129" s="17"/>
      <c r="B129" s="164"/>
      <c r="C129" s="164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68" t="s">
        <v>1559</v>
      </c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67"/>
      <c r="AY129" s="105" t="s">
        <v>340</v>
      </c>
      <c r="AZ129" s="17"/>
      <c r="BA129" s="17"/>
      <c r="BB129" s="17"/>
      <c r="BC129" s="17"/>
      <c r="BD129" s="17"/>
      <c r="BE129" s="17"/>
      <c r="BF129" s="17"/>
      <c r="BG129" s="17"/>
      <c r="BH129" s="17"/>
      <c r="BI129" s="18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</row>
    <row r="130" spans="1:78" ht="30" customHeight="1" x14ac:dyDescent="0.25">
      <c r="A130" s="170" t="s">
        <v>1560</v>
      </c>
      <c r="B130" s="153"/>
      <c r="C130" s="153"/>
      <c r="D130" s="153"/>
      <c r="E130" s="153"/>
      <c r="F130" s="153"/>
      <c r="G130" s="153"/>
      <c r="H130" s="153"/>
      <c r="I130" s="153"/>
      <c r="J130" s="153"/>
      <c r="K130" s="153"/>
      <c r="L130" s="153"/>
      <c r="M130" s="153"/>
      <c r="N130" s="153"/>
      <c r="O130" s="153"/>
      <c r="P130" s="153"/>
      <c r="Q130" s="153"/>
      <c r="R130" s="153"/>
      <c r="S130" s="153"/>
      <c r="T130" s="153"/>
      <c r="U130" s="153"/>
      <c r="V130" s="153"/>
      <c r="W130" s="153"/>
      <c r="X130" s="153"/>
      <c r="Y130" s="153"/>
      <c r="Z130" s="153"/>
      <c r="AA130" s="153"/>
      <c r="AB130" s="153"/>
      <c r="AC130" s="153"/>
      <c r="AD130" s="153"/>
      <c r="AE130" s="153"/>
      <c r="AF130" s="153"/>
      <c r="AG130" s="153"/>
      <c r="AH130" s="153"/>
      <c r="AI130" s="153"/>
      <c r="AJ130" s="153"/>
      <c r="AK130" s="153"/>
      <c r="AL130" s="153"/>
      <c r="AM130" s="153"/>
      <c r="AN130" s="153"/>
      <c r="AO130" s="153"/>
      <c r="AP130" s="153"/>
      <c r="AQ130" s="153"/>
      <c r="AR130" s="153"/>
      <c r="AS130" s="153"/>
      <c r="AT130" s="153"/>
      <c r="AU130" s="153"/>
      <c r="AV130" s="153"/>
      <c r="AW130" s="153"/>
      <c r="AX130" s="153"/>
      <c r="AY130" s="153"/>
      <c r="AZ130" s="153"/>
      <c r="BA130" s="153"/>
      <c r="BB130" s="153"/>
      <c r="BC130" s="153"/>
      <c r="BD130" s="153"/>
      <c r="BE130" s="153"/>
      <c r="BF130" s="153"/>
      <c r="BG130" s="153"/>
      <c r="BH130" s="153"/>
      <c r="BI130" s="153"/>
      <c r="BJ130" s="153"/>
      <c r="BK130" s="153"/>
      <c r="BL130" s="153"/>
      <c r="BM130" s="153"/>
      <c r="BN130" s="153"/>
      <c r="BO130" s="153"/>
      <c r="BP130" s="153"/>
      <c r="BQ130" s="153"/>
      <c r="BR130" s="153"/>
      <c r="BS130" s="153"/>
      <c r="BT130" s="153"/>
      <c r="BU130" s="153"/>
      <c r="BV130" s="153"/>
      <c r="BW130" s="153"/>
      <c r="BX130" s="153"/>
      <c r="BY130" s="17"/>
      <c r="BZ130" s="17"/>
    </row>
    <row r="131" spans="1:78" x14ac:dyDescent="0.25">
      <c r="A131" s="18" t="s">
        <v>1</v>
      </c>
      <c r="B131" s="18" t="s">
        <v>2</v>
      </c>
      <c r="C131" s="18" t="s">
        <v>3</v>
      </c>
      <c r="D131" s="19"/>
      <c r="E131" s="19"/>
      <c r="F131" s="18" t="s">
        <v>4</v>
      </c>
      <c r="G131" s="20" t="s">
        <v>5</v>
      </c>
      <c r="H131" s="21" t="s">
        <v>6</v>
      </c>
      <c r="I131" s="154" t="s">
        <v>7</v>
      </c>
      <c r="J131" s="155"/>
      <c r="K131" s="155"/>
      <c r="L131" s="155"/>
      <c r="M131" s="155"/>
      <c r="N131" s="155"/>
      <c r="O131" s="21" t="s">
        <v>8</v>
      </c>
      <c r="P131" s="21" t="s">
        <v>9</v>
      </c>
      <c r="Q131" s="22" t="s">
        <v>10</v>
      </c>
      <c r="R131" s="22" t="s">
        <v>11</v>
      </c>
      <c r="S131" s="21" t="s">
        <v>12</v>
      </c>
      <c r="T131" s="21" t="s">
        <v>13</v>
      </c>
      <c r="U131" s="21" t="s">
        <v>14</v>
      </c>
      <c r="V131" s="21" t="s">
        <v>15</v>
      </c>
      <c r="W131" s="23" t="s">
        <v>16</v>
      </c>
      <c r="X131" s="21" t="s">
        <v>17</v>
      </c>
      <c r="Y131" s="21" t="s">
        <v>18</v>
      </c>
      <c r="Z131" s="21" t="s">
        <v>19</v>
      </c>
      <c r="AA131" s="21" t="s">
        <v>20</v>
      </c>
      <c r="AB131" s="21" t="s">
        <v>21</v>
      </c>
      <c r="AC131" s="21" t="s">
        <v>22</v>
      </c>
      <c r="AD131" s="21" t="s">
        <v>23</v>
      </c>
      <c r="AE131" s="21" t="s">
        <v>24</v>
      </c>
      <c r="AF131" s="21" t="s">
        <v>25</v>
      </c>
      <c r="AG131" s="21" t="s">
        <v>26</v>
      </c>
      <c r="AH131" s="21" t="s">
        <v>5</v>
      </c>
      <c r="AI131" s="21" t="s">
        <v>17</v>
      </c>
      <c r="AJ131" s="21" t="s">
        <v>27</v>
      </c>
      <c r="AK131" s="21" t="s">
        <v>28</v>
      </c>
      <c r="AL131" s="21" t="s">
        <v>29</v>
      </c>
      <c r="AM131" s="21" t="s">
        <v>17</v>
      </c>
      <c r="AN131" s="21" t="s">
        <v>30</v>
      </c>
      <c r="AO131" s="21" t="s">
        <v>31</v>
      </c>
      <c r="AP131" s="21" t="s">
        <v>32</v>
      </c>
      <c r="AQ131" s="21" t="s">
        <v>33</v>
      </c>
      <c r="AR131" s="21" t="s">
        <v>34</v>
      </c>
      <c r="AS131" s="21" t="s">
        <v>35</v>
      </c>
      <c r="AT131" s="21" t="s">
        <v>36</v>
      </c>
      <c r="AU131" s="21" t="s">
        <v>37</v>
      </c>
      <c r="AV131" s="21" t="s">
        <v>38</v>
      </c>
      <c r="AW131" s="21" t="s">
        <v>6</v>
      </c>
      <c r="AX131" s="21" t="s">
        <v>39</v>
      </c>
      <c r="AY131" s="21" t="s">
        <v>40</v>
      </c>
      <c r="AZ131" s="24" t="s">
        <v>41</v>
      </c>
      <c r="BA131" s="21" t="s">
        <v>42</v>
      </c>
      <c r="BB131" s="21" t="s">
        <v>43</v>
      </c>
      <c r="BC131" s="21" t="s">
        <v>44</v>
      </c>
      <c r="BD131" s="21" t="s">
        <v>45</v>
      </c>
      <c r="BE131" s="21" t="s">
        <v>46</v>
      </c>
      <c r="BF131" s="21" t="s">
        <v>47</v>
      </c>
      <c r="BG131" s="21" t="s">
        <v>48</v>
      </c>
      <c r="BH131" s="21" t="s">
        <v>49</v>
      </c>
      <c r="BI131" s="186"/>
      <c r="BJ131" s="25"/>
      <c r="BK131" s="25"/>
      <c r="BL131" s="25"/>
      <c r="BM131" s="25"/>
      <c r="BN131" s="25"/>
      <c r="BO131" s="25"/>
      <c r="BP131" s="21" t="s">
        <v>18</v>
      </c>
      <c r="BQ131" s="21" t="s">
        <v>31</v>
      </c>
      <c r="BR131" s="21" t="s">
        <v>50</v>
      </c>
      <c r="BS131" s="21" t="s">
        <v>51</v>
      </c>
      <c r="BT131" s="25"/>
      <c r="BU131" s="25"/>
      <c r="BV131" s="21" t="s">
        <v>24</v>
      </c>
      <c r="BW131" s="21" t="s">
        <v>16</v>
      </c>
      <c r="BX131" s="21" t="s">
        <v>52</v>
      </c>
      <c r="BY131" s="21" t="s">
        <v>53</v>
      </c>
      <c r="BZ131" s="21" t="s">
        <v>28</v>
      </c>
    </row>
    <row r="132" spans="1:78" ht="46.5" x14ac:dyDescent="0.25">
      <c r="A132" s="26" t="s">
        <v>1561</v>
      </c>
      <c r="B132" s="26" t="s">
        <v>76</v>
      </c>
      <c r="C132" s="27" t="s">
        <v>352</v>
      </c>
      <c r="D132" s="28"/>
      <c r="E132" s="28"/>
      <c r="F132" s="29">
        <v>1000</v>
      </c>
      <c r="G132" s="30">
        <v>1</v>
      </c>
      <c r="H132" s="31" t="s">
        <v>78</v>
      </c>
      <c r="I132" s="32">
        <v>8</v>
      </c>
      <c r="J132" s="33">
        <v>4</v>
      </c>
      <c r="K132" s="32">
        <v>9</v>
      </c>
      <c r="L132" s="33">
        <v>7</v>
      </c>
      <c r="M132" s="32">
        <v>9</v>
      </c>
      <c r="N132" s="33">
        <v>8</v>
      </c>
      <c r="O132" s="29">
        <v>1.3500000000000101</v>
      </c>
      <c r="P132" s="34">
        <v>4.4300000000000397</v>
      </c>
      <c r="Q132" s="35">
        <v>98.769408897873802</v>
      </c>
      <c r="R132" s="36">
        <v>5.6347044489368896</v>
      </c>
      <c r="S132" s="37">
        <v>-3</v>
      </c>
      <c r="T132" s="61">
        <v>-0.5</v>
      </c>
      <c r="U132" s="29">
        <v>0.89999999999999902</v>
      </c>
      <c r="V132" s="29">
        <v>0.44999999999999901</v>
      </c>
      <c r="W132" s="39" t="s">
        <v>79</v>
      </c>
      <c r="X132" s="62">
        <v>63</v>
      </c>
      <c r="Y132" s="29">
        <v>122</v>
      </c>
      <c r="Z132" s="17"/>
      <c r="AA132" s="26" t="s">
        <v>57</v>
      </c>
      <c r="AB132" s="41" t="s">
        <v>58</v>
      </c>
      <c r="AC132" s="42" t="str">
        <f>"" &amp; IF(AND(S132&lt;=-1.5,NOT(ISBLANK(AQ132))),"Z","")</f>
        <v/>
      </c>
      <c r="AD132" s="48" t="str">
        <f>IF(AND(ISNUMBER(BD132),VALUE(BD132)&gt;=3,VALUE(T132)&gt;=-0.5),IF(AND(VALUE(Q132)&gt;=94,VALUE(Q132)&lt;444), IF(VALUE(P132)&gt;=2,"***","**"),"*"),"")</f>
        <v/>
      </c>
      <c r="AE132" s="48" t="str">
        <f>IF(AND(BD132&gt;2,OR(ISNUMBER(SEARCH("P",AA132)),ISNUMBER(SEARCH("EP",AA132)),ISNUMBER(SEARCH("E",AA132)))),"WP@",IF(BD132&gt;2,"W@",IF(OR(ISNUMBER(SEARCH("P",AA132)),ISNUMBER(SEARCH("EP",AA132)),ISNUMBER(SEARCH("E",AA132))),"P@","@")))</f>
        <v>@</v>
      </c>
      <c r="AF132" s="45"/>
      <c r="AG132" s="63" t="str">
        <f>IF(OR(F132&lt;1401,F132&gt;=1600),IF(AND(OR(AB132="*",AB132="***",AB132="E*",AB132="E***"),P132&gt;=2,T132&gt;-2.1),IF(AND(ISNUMBER(BD132),VALUE(BD132)&gt;2),"**","*"),""),"")</f>
        <v/>
      </c>
      <c r="AH132" s="30">
        <v>1</v>
      </c>
      <c r="AI132" s="62">
        <v>63</v>
      </c>
      <c r="AJ132" s="48" t="str">
        <f>IF(AND(S132&gt;=2,T132&gt;=0),IF(AND(ISNUMBER(BD132),VALUE(BD132)&gt;=3),IF(LEN(AQ132)&gt;0,"***","**"),"*"),"")</f>
        <v/>
      </c>
      <c r="AK132" s="42" t="str">
        <f>IF(AND(S132&gt;=3,AND(OR(AND(I132&lt;=7,I132-K132&gt;=3),AND(K132&lt;=7,K132-M132&gt;=3)),N132&lt;=4)),6,IF(S132&gt;=3,"3T",IF(AND(OR(AND(I132&lt;=7,I132-K132&gt;=3),AND(K132&lt;=7,K132-M132&gt;=3)),N132&lt;=4),"3P","")))</f>
        <v/>
      </c>
      <c r="AL132" s="63" t="str">
        <f>IF(OR(K132-M132&gt;=5,T132&gt;4.9,AND(K132-M132&gt;=1,T132&gt;5)),IF(P132&lt;-3,"***",IF(P132&lt;0,"**","*")),"")</f>
        <v/>
      </c>
      <c r="AM132" s="62">
        <v>63</v>
      </c>
      <c r="AN132" s="49" t="str">
        <f>IF(AND(OR(M132=1,M132=2,M132=3,M132=4),Q132&gt;=97.5),"G",IF(OR(AND(N132&lt;=3,M132&lt;8,T132&gt;-1.6,Q132&gt;=95,Q132&lt;300),AND(OR(M132=1,M132=2,M132=3),Q132&lt;97.5)),"GR",""))</f>
        <v/>
      </c>
      <c r="AO132" s="29">
        <v>0</v>
      </c>
      <c r="AP132" s="28"/>
      <c r="AQ132" s="28"/>
      <c r="AR132" s="28"/>
      <c r="AS132" s="28"/>
      <c r="AT132" s="50" t="str">
        <f>IF(LEN(AN132)&gt;0,IF(AL132="**","$",IF(AL132="***",IF(LEN(AQ132)&gt;0,"$$$","$$"), "")), "")</f>
        <v/>
      </c>
      <c r="AU132" s="48" t="str">
        <f>CONCATENATE(IF(LEN(AN132)&gt;0,IF(AND(AD132="**",AB132="*"),IF(LEN(AQ132)&gt;0,"$$$","$$"),IF(AJ132="***","$$$",IF(AND(AJ132="**",AB132="*"),"$$",IF(AND(OR(AD132="**",AD132="***"),LEN(AQ132)&gt;0),"$$","")))),IF(AND(OR(AD132="**",AD132="***"),LEN(AQ132)&gt;0),"$$","")),IF(AND(T132&lt;2,AQ132="#"),"#",""))</f>
        <v/>
      </c>
      <c r="AV132" s="48" t="str">
        <f>IF(LEN(AN132)&gt;0,IF(AG132="**","$$",IF(AG132="***","$$$",IF(AD132="***",IF(OR(AB132="***",LEN(AQ132)&gt;0),"$$$",""),""))),"")</f>
        <v/>
      </c>
      <c r="AW132" s="26" t="s">
        <v>78</v>
      </c>
      <c r="AX132" s="51">
        <v>39</v>
      </c>
      <c r="AY132" s="65">
        <v>1170</v>
      </c>
      <c r="AZ132" s="24" t="s">
        <v>169</v>
      </c>
      <c r="BA132" s="29">
        <v>71.5</v>
      </c>
      <c r="BB132" s="53">
        <v>72.3</v>
      </c>
      <c r="BC132" s="54" t="s">
        <v>1562</v>
      </c>
      <c r="BD132" s="29">
        <v>1</v>
      </c>
      <c r="BE132" s="55"/>
      <c r="BF132" s="55"/>
      <c r="BG132" s="55"/>
      <c r="BH132" s="55"/>
      <c r="BI132" s="187"/>
      <c r="BJ132" s="17"/>
      <c r="BK132" s="17"/>
      <c r="BL132" s="17"/>
      <c r="BM132" s="17"/>
      <c r="BN132" s="17"/>
      <c r="BO132" s="17"/>
      <c r="BP132" s="29">
        <v>122</v>
      </c>
      <c r="BQ132" s="29">
        <v>0</v>
      </c>
      <c r="BR132" s="56">
        <v>97.5</v>
      </c>
      <c r="BS132" s="76" t="s">
        <v>126</v>
      </c>
      <c r="BT132" s="26"/>
      <c r="BU132" s="26"/>
      <c r="BV132" s="49" t="str">
        <f>IF(AND(BD132&gt;2,OR(ISNUMBER(SEARCH("P",AA132)),ISNUMBER(SEARCH("EP",AA132)),ISNUMBER(SEARCH("E",AA132)))),"WP@",IF(BD132&gt;2,"W@",IF(OR(ISNUMBER(SEARCH("P",AA132)),ISNUMBER(SEARCH("EP",AA132)),ISNUMBER(SEARCH("E",AA132))),"P@","@")))</f>
        <v>@</v>
      </c>
      <c r="BW132" s="26" t="s">
        <v>79</v>
      </c>
      <c r="BX132" s="17"/>
      <c r="BY132" s="17"/>
      <c r="BZ132" s="49" t="str">
        <f>IF(AND(S132&gt;=3,AND(OR(AND(I132&lt;=7,I132-K132&gt;=3),AND(K132&lt;=7,K132-M132&gt;=3)),N132&lt;=4)),6,IF(S132&gt;=3,"3T",IF(AND(OR(AND(I132&lt;=7,I132-K132&gt;=3),AND(K132&lt;=7,K132-M132&gt;=3)),N132&lt;=4),"3P","")))</f>
        <v/>
      </c>
    </row>
    <row r="133" spans="1:78" ht="46.5" x14ac:dyDescent="0.25">
      <c r="A133" s="26" t="s">
        <v>1561</v>
      </c>
      <c r="B133" s="26" t="s">
        <v>816</v>
      </c>
      <c r="C133" s="27" t="s">
        <v>378</v>
      </c>
      <c r="D133" s="28" t="s">
        <v>817</v>
      </c>
      <c r="E133" s="28"/>
      <c r="F133" s="58">
        <v>1200</v>
      </c>
      <c r="G133" s="30">
        <v>12</v>
      </c>
      <c r="H133" s="31" t="s">
        <v>818</v>
      </c>
      <c r="I133" s="59">
        <v>8</v>
      </c>
      <c r="J133" s="33">
        <v>4</v>
      </c>
      <c r="K133" s="59">
        <v>10</v>
      </c>
      <c r="L133" s="33">
        <v>5</v>
      </c>
      <c r="M133" s="59">
        <v>14</v>
      </c>
      <c r="N133" s="33">
        <v>11</v>
      </c>
      <c r="O133" s="29">
        <v>0.70000000000000295</v>
      </c>
      <c r="P133" s="37">
        <v>0.74999999999997502</v>
      </c>
      <c r="Q133" s="35">
        <v>78.352687330998194</v>
      </c>
      <c r="R133" s="35">
        <v>-1.72365633450084</v>
      </c>
      <c r="S133" s="37">
        <v>-2</v>
      </c>
      <c r="T133" s="61">
        <v>-6</v>
      </c>
      <c r="U133" s="29">
        <v>-4.3500000000000103</v>
      </c>
      <c r="V133" s="60">
        <v>-9.2500000000000107</v>
      </c>
      <c r="W133" s="39" t="s">
        <v>79</v>
      </c>
      <c r="X133" s="62">
        <v>63</v>
      </c>
      <c r="Y133" s="29">
        <v>114</v>
      </c>
      <c r="Z133" s="29">
        <v>14</v>
      </c>
      <c r="AA133" s="26" t="s">
        <v>57</v>
      </c>
      <c r="AB133" s="41" t="s">
        <v>58</v>
      </c>
      <c r="AC133" s="42" t="str">
        <f>"" &amp; IF(AND(S133&lt;=-1.5,NOT(ISBLANK(AQ133))),"Z","")</f>
        <v/>
      </c>
      <c r="AD133" s="48" t="str">
        <f>IF(AND(ISNUMBER(BD133),VALUE(BD133)&gt;=3,VALUE(T133)&gt;=-0.5),IF(AND(VALUE(Q133)&gt;=94,VALUE(Q133)&lt;444), IF(VALUE(P133)&gt;=2,"***","**"),"*"),"")</f>
        <v/>
      </c>
      <c r="AE133" s="44"/>
      <c r="AF133" s="45"/>
      <c r="AG133" s="63" t="str">
        <f>IF(OR(F133&lt;1401,F133&gt;=1600),IF(AND(OR(AB133="*",AB133="***",AB133="E*",AB133="E***"),P133&gt;=2,T133&gt;-2.1),IF(AND(ISNUMBER(BD133),VALUE(BD133)&gt;2),"**","*"),""),"")</f>
        <v/>
      </c>
      <c r="AH133" s="30">
        <v>12</v>
      </c>
      <c r="AI133" s="62">
        <v>63</v>
      </c>
      <c r="AJ133" s="48" t="str">
        <f>IF(AND(S133&gt;=2,T133&gt;=0),IF(AND(ISNUMBER(BD133),VALUE(BD133)&gt;=3),IF(LEN(AQ133)&gt;0,"***","**"),"*"),"")</f>
        <v/>
      </c>
      <c r="AK133" s="42" t="str">
        <f>IF(AND(S133&gt;=3,AND(OR(AND(I133&lt;=7,I133-K133&gt;=3),AND(K133&lt;=7,K133-M133&gt;=3)),N133&lt;=4)),6,IF(S133&gt;=3,"3T",IF(AND(OR(AND(I133&lt;=7,I133-K133&gt;=3),AND(K133&lt;=7,K133-M133&gt;=3)),N133&lt;=4),"3P","")))</f>
        <v/>
      </c>
      <c r="AL133" s="63" t="str">
        <f>IF(OR(K133-M133&gt;=5,T133&gt;4.9,AND(K133-M133&gt;=1,T133&gt;5)),IF(P133&lt;-3,"***",IF(P133&lt;0,"**","*")),"")</f>
        <v/>
      </c>
      <c r="AM133" s="62">
        <v>63</v>
      </c>
      <c r="AN133" s="49" t="str">
        <f>IF(AND(OR(M133=1,M133=2,M133=3,M133=4),Q133&gt;=97.5),"G",IF(OR(AND(N133&lt;=3,M133&lt;8,T133&gt;-1.6,Q133&gt;=95,Q133&lt;300),AND(OR(M133=1,M133=2,M133=3),Q133&lt;97.5)),"GR",""))</f>
        <v/>
      </c>
      <c r="AO133" s="29">
        <v>-1</v>
      </c>
      <c r="AP133" s="28"/>
      <c r="AQ133" s="28"/>
      <c r="AR133" s="28"/>
      <c r="AS133" s="28"/>
      <c r="AT133" s="50" t="str">
        <f>IF(LEN(AN133)&gt;0,IF(AL133="**","$",IF(AL133="***",IF(LEN(AQ133)&gt;0,"$$$","$$"), "")), "")</f>
        <v/>
      </c>
      <c r="AU133" s="48" t="str">
        <f>CONCATENATE(IF(LEN(AN133)&gt;0,IF(AND(AD133="**",AB133="*"),IF(LEN(AQ133)&gt;0,"$$$","$$"),IF(AJ133="***","$$$",IF(AND(AJ133="**",AB133="*"),"$$",IF(AND(OR(AD133="**",AD133="***"),LEN(AQ133)&gt;0),"$$","")))),IF(AND(OR(AD133="**",AD133="***"),LEN(AQ133)&gt;0),"$$","")),IF(AND(T133&lt;2,AQ133="#"),"#",""))</f>
        <v/>
      </c>
      <c r="AV133" s="48" t="str">
        <f>IF(LEN(AN133)&gt;0,IF(AG133="**","$$",IF(AG133="***","$$$",IF(AD133="***",IF(OR(AB133="***",LEN(AQ133)&gt;0),"$$$",""),""))),"")</f>
        <v/>
      </c>
      <c r="AW133" s="26" t="s">
        <v>818</v>
      </c>
      <c r="AX133" s="64">
        <v>224</v>
      </c>
      <c r="AY133" s="65">
        <v>1188</v>
      </c>
      <c r="AZ133" s="24" t="s">
        <v>176</v>
      </c>
      <c r="BA133" s="29">
        <v>68.052687330998296</v>
      </c>
      <c r="BB133" s="66">
        <v>64.882687330998294</v>
      </c>
      <c r="BC133" s="54" t="s">
        <v>1563</v>
      </c>
      <c r="BD133" s="29">
        <v>3</v>
      </c>
      <c r="BE133" s="55"/>
      <c r="BF133" s="55"/>
      <c r="BG133" s="55"/>
      <c r="BH133" s="55"/>
      <c r="BI133" s="187"/>
      <c r="BJ133" s="17"/>
      <c r="BK133" s="17"/>
      <c r="BL133" s="17"/>
      <c r="BM133" s="17"/>
      <c r="BN133" s="17"/>
      <c r="BO133" s="17"/>
      <c r="BP133" s="29">
        <v>114</v>
      </c>
      <c r="BQ133" s="29">
        <v>-1</v>
      </c>
      <c r="BR133" s="56">
        <v>96.9</v>
      </c>
      <c r="BS133" s="57" t="s">
        <v>223</v>
      </c>
      <c r="BT133" s="26" t="s">
        <v>817</v>
      </c>
      <c r="BU133" s="26"/>
      <c r="BV133" s="26"/>
      <c r="BW133" s="26" t="s">
        <v>79</v>
      </c>
      <c r="BX133" s="17"/>
      <c r="BY133" s="17"/>
      <c r="BZ133" s="49" t="str">
        <f>IF(AND(S133&gt;=3,AND(OR(AND(I133&lt;=7,I133-K133&gt;=3),AND(K133&lt;=7,K133-M133&gt;=3)),N133&lt;=4)),6,IF(S133&gt;=3,"3T",IF(AND(OR(AND(I133&lt;=7,I133-K133&gt;=3),AND(K133&lt;=7,K133-M133&gt;=3)),N133&lt;=4),"3P","")))</f>
        <v/>
      </c>
    </row>
    <row r="134" spans="1:78" ht="15.95" customHeight="1" x14ac:dyDescent="0.25">
      <c r="A134" s="162"/>
      <c r="B134" s="155"/>
      <c r="C134" s="155"/>
      <c r="D134" s="155"/>
      <c r="E134" s="155"/>
      <c r="F134" s="155"/>
      <c r="G134" s="155"/>
      <c r="H134" s="155"/>
      <c r="I134" s="155"/>
      <c r="J134" s="155"/>
      <c r="K134" s="155"/>
      <c r="L134" s="155"/>
      <c r="M134" s="155"/>
      <c r="N134" s="155"/>
      <c r="O134" s="155"/>
      <c r="P134" s="155"/>
      <c r="Q134" s="155"/>
      <c r="R134" s="155"/>
      <c r="S134" s="155"/>
      <c r="T134" s="155"/>
      <c r="U134" s="155"/>
      <c r="V134" s="155"/>
      <c r="W134" s="155"/>
      <c r="X134" s="155"/>
      <c r="Y134" s="155"/>
      <c r="Z134" s="155"/>
      <c r="AA134" s="155"/>
      <c r="AB134" s="155"/>
      <c r="AC134" s="155"/>
      <c r="AD134" s="155"/>
      <c r="AE134" s="155"/>
      <c r="AF134" s="155"/>
      <c r="AG134" s="155"/>
      <c r="AH134" s="155"/>
      <c r="AI134" s="155"/>
      <c r="AJ134" s="155"/>
      <c r="AK134" s="155"/>
      <c r="AL134" s="155"/>
      <c r="AM134" s="155"/>
      <c r="AN134" s="155"/>
      <c r="AO134" s="155"/>
      <c r="AP134" s="155"/>
      <c r="AQ134" s="155"/>
      <c r="AR134" s="155"/>
      <c r="AS134" s="155"/>
      <c r="AT134" s="155"/>
      <c r="AU134" s="155"/>
      <c r="AV134" s="155"/>
      <c r="AW134" s="155"/>
      <c r="AX134" s="155"/>
      <c r="AY134" s="155"/>
      <c r="AZ134" s="155"/>
      <c r="BA134" s="155"/>
      <c r="BB134" s="155"/>
      <c r="BC134" s="155"/>
      <c r="BD134" s="155"/>
      <c r="BE134" s="155"/>
      <c r="BF134" s="155"/>
      <c r="BG134" s="155"/>
      <c r="BH134" s="155"/>
      <c r="BI134" s="155"/>
      <c r="BJ134" s="155"/>
      <c r="BK134" s="155"/>
      <c r="BL134" s="155"/>
      <c r="BM134" s="155"/>
      <c r="BN134" s="155"/>
      <c r="BO134" s="155"/>
      <c r="BP134" s="155"/>
      <c r="BQ134" s="155"/>
      <c r="BR134" s="155"/>
      <c r="BS134" s="155"/>
      <c r="BT134" s="155"/>
      <c r="BU134" s="155"/>
      <c r="BV134" s="155"/>
      <c r="BW134" s="155"/>
      <c r="BX134" s="155"/>
      <c r="BY134" s="17"/>
      <c r="BZ134" s="49"/>
    </row>
    <row r="135" spans="1:78" ht="46.5" x14ac:dyDescent="0.25">
      <c r="A135" s="26" t="s">
        <v>1561</v>
      </c>
      <c r="B135" s="26" t="s">
        <v>939</v>
      </c>
      <c r="C135" s="27" t="s">
        <v>775</v>
      </c>
      <c r="D135" s="28"/>
      <c r="E135" s="28"/>
      <c r="F135" s="58">
        <v>1200</v>
      </c>
      <c r="G135" s="30">
        <v>9</v>
      </c>
      <c r="H135" s="31" t="s">
        <v>6</v>
      </c>
      <c r="I135" s="59">
        <v>5</v>
      </c>
      <c r="J135" s="33">
        <v>2</v>
      </c>
      <c r="K135" s="59">
        <v>6</v>
      </c>
      <c r="L135" s="33">
        <v>2</v>
      </c>
      <c r="M135" s="59">
        <v>10</v>
      </c>
      <c r="N135" s="33">
        <v>6</v>
      </c>
      <c r="O135" s="29">
        <v>-0.30000000000001098</v>
      </c>
      <c r="P135" s="34">
        <v>1.92777777777777</v>
      </c>
      <c r="Q135" s="35">
        <v>95.467887549538901</v>
      </c>
      <c r="R135" s="36">
        <v>2.8839437747694801</v>
      </c>
      <c r="S135" s="37">
        <v>0</v>
      </c>
      <c r="T135" s="61">
        <v>-4.5</v>
      </c>
      <c r="U135" s="29">
        <v>2.7</v>
      </c>
      <c r="V135" s="29">
        <v>-0.85000000000000897</v>
      </c>
      <c r="W135" s="39"/>
      <c r="X135" s="62">
        <v>61</v>
      </c>
      <c r="Y135" s="29">
        <v>120</v>
      </c>
      <c r="Z135" s="87">
        <v>35</v>
      </c>
      <c r="AA135" s="26" t="s">
        <v>230</v>
      </c>
      <c r="AB135" s="41" t="s">
        <v>32</v>
      </c>
      <c r="AC135" s="42" t="str">
        <f>"" &amp; IF(AND(S135&lt;=-1.5,NOT(ISBLANK(AQ135))),"Z","")</f>
        <v/>
      </c>
      <c r="AD135" s="48" t="str">
        <f>IF(AND(ISNUMBER(BD135),VALUE(BD135)&gt;=3,VALUE(T135)&gt;=-0.5),IF(AND(VALUE(Q135)&gt;=94,VALUE(Q135)&lt;444), IF(VALUE(P135)&gt;=2,"***","**"),"*"),"")</f>
        <v/>
      </c>
      <c r="AE135" s="44"/>
      <c r="AF135" s="45"/>
      <c r="AG135" s="63" t="str">
        <f>IF(OR(F135&lt;1401,F135&gt;=1600),IF(AND(OR(AB135="*",AB135="***",AB135="E*",AB135="E***"),P135&gt;=2,T135&gt;-2.1),IF(AND(ISNUMBER(BD135),VALUE(BD135)&gt;2),"**","*"),""),"")</f>
        <v/>
      </c>
      <c r="AH135" s="30">
        <v>9</v>
      </c>
      <c r="AI135" s="62">
        <v>61</v>
      </c>
      <c r="AJ135" s="48" t="str">
        <f>IF(AND(S135&gt;=2,T135&gt;=0),IF(AND(ISNUMBER(BD135),VALUE(BD135)&gt;=3),IF(LEN(AQ135)&gt;0,"***","**"),"*"),"")</f>
        <v/>
      </c>
      <c r="AK135" s="42" t="str">
        <f>IF(AND(S135&gt;=3,AND(OR(AND(I135&lt;=7,I135-K135&gt;=3),AND(K135&lt;=7,K135-M135&gt;=3)),N135&lt;=4)),6,IF(S135&gt;=3,"3T",IF(AND(OR(AND(I135&lt;=7,I135-K135&gt;=3),AND(K135&lt;=7,K135-M135&gt;=3)),N135&lt;=4),"3P","")))</f>
        <v/>
      </c>
      <c r="AL135" s="63" t="str">
        <f>IF(OR(K135-M135&gt;=5,T135&gt;4.9,AND(K135-M135&gt;=1,T135&gt;5)),IF(P135&lt;-3,"***",IF(P135&lt;0,"**","*")),"")</f>
        <v/>
      </c>
      <c r="AM135" s="62">
        <v>61</v>
      </c>
      <c r="AN135" s="49" t="str">
        <f>IF(AND(OR(M135=1,M135=2,M135=3,M135=4),Q135&gt;=97.5),"G",IF(OR(AND(N135&lt;=3,M135&lt;8,T135&gt;-1.6,Q135&gt;=95,Q135&lt;300),AND(OR(M135=1,M135=2,M135=3),Q135&lt;97.5)),"GR",""))</f>
        <v/>
      </c>
      <c r="AO135" s="29">
        <v>0</v>
      </c>
      <c r="AP135" s="28"/>
      <c r="AQ135" s="28"/>
      <c r="AR135" s="28"/>
      <c r="AS135" s="28"/>
      <c r="AT135" s="50" t="str">
        <f>IF(LEN(AN135)&gt;0,IF(AL135="**","$",IF(AL135="***",IF(LEN(AQ135)&gt;0,"$$$","$$"), "")), "")</f>
        <v/>
      </c>
      <c r="AU135" s="48" t="str">
        <f>CONCATENATE(IF(LEN(AN135)&gt;0,IF(AND(AD135="**",AB135="*"),IF(LEN(AQ135)&gt;0,"$$$","$$"),IF(AJ135="***","$$$",IF(AND(AJ135="**",AB135="*"),"$$",IF(AND(OR(AD135="**",AD135="***"),LEN(AQ135)&gt;0),"$$","")))),IF(AND(OR(AD135="**",AD135="***"),LEN(AQ135)&gt;0),"$$","")),IF(AND(T135&lt;2,AQ135="#"),"#",""))</f>
        <v/>
      </c>
      <c r="AV135" s="48" t="str">
        <f>IF(LEN(AN135)&gt;0,IF(AG135="**","$$",IF(AG135="***","$$$",IF(AD135="***",IF(OR(AB135="***",LEN(AQ135)&gt;0),"$$$",""),""))),"")</f>
        <v/>
      </c>
      <c r="AW135" s="26" t="s">
        <v>6</v>
      </c>
      <c r="AX135" s="51">
        <v>136</v>
      </c>
      <c r="AY135" s="65">
        <v>1172</v>
      </c>
      <c r="AZ135" s="24" t="s">
        <v>176</v>
      </c>
      <c r="BA135" s="29">
        <v>86.767887549538997</v>
      </c>
      <c r="BB135" s="66">
        <v>89.359887549538996</v>
      </c>
      <c r="BC135" s="54" t="s">
        <v>222</v>
      </c>
      <c r="BD135" s="29">
        <v>3</v>
      </c>
      <c r="BE135" s="55"/>
      <c r="BF135" s="55"/>
      <c r="BG135" s="55"/>
      <c r="BH135" s="55"/>
      <c r="BI135" s="187"/>
      <c r="BJ135" s="17"/>
      <c r="BK135" s="17"/>
      <c r="BL135" s="17"/>
      <c r="BM135" s="17"/>
      <c r="BN135" s="17"/>
      <c r="BO135" s="17"/>
      <c r="BP135" s="29">
        <v>120</v>
      </c>
      <c r="BQ135" s="29">
        <v>0</v>
      </c>
      <c r="BR135" s="56">
        <v>97.1</v>
      </c>
      <c r="BS135" s="57" t="s">
        <v>126</v>
      </c>
      <c r="BT135" s="26"/>
      <c r="BU135" s="26"/>
      <c r="BV135" s="26"/>
      <c r="BW135" s="26"/>
      <c r="BX135" s="17"/>
      <c r="BY135" s="17"/>
      <c r="BZ135" s="49" t="str">
        <f>IF(AND(S135&gt;=3,AND(OR(AND(I135&lt;=7,I135-K135&gt;=3),AND(K135&lt;=7,K135-M135&gt;=3)),N135&lt;=4)),6,IF(S135&gt;=3,"3T",IF(AND(OR(AND(I135&lt;=7,I135-K135&gt;=3),AND(K135&lt;=7,K135-M135&gt;=3)),N135&lt;=4),"3P","")))</f>
        <v/>
      </c>
    </row>
    <row r="136" spans="1:78" ht="17.100000000000001" customHeight="1" x14ac:dyDescent="0.25">
      <c r="A136" s="162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55"/>
      <c r="BJ136" s="155"/>
      <c r="BK136" s="155"/>
      <c r="BL136" s="155"/>
      <c r="BM136" s="155"/>
      <c r="BN136" s="155"/>
      <c r="BO136" s="155"/>
      <c r="BP136" s="155"/>
      <c r="BQ136" s="155"/>
      <c r="BR136" s="155"/>
      <c r="BS136" s="155"/>
      <c r="BT136" s="155"/>
      <c r="BU136" s="155"/>
      <c r="BV136" s="155"/>
      <c r="BW136" s="155"/>
      <c r="BX136" s="155"/>
      <c r="BY136" s="17"/>
      <c r="BZ136" s="49"/>
    </row>
    <row r="137" spans="1:78" ht="30" customHeight="1" x14ac:dyDescent="0.25">
      <c r="A137" s="175" t="s">
        <v>153</v>
      </c>
      <c r="B137" s="162"/>
      <c r="C137" s="162"/>
      <c r="D137" s="162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162"/>
      <c r="P137" s="162"/>
      <c r="Q137" s="162"/>
      <c r="R137" s="162"/>
      <c r="S137" s="162"/>
      <c r="T137" s="162"/>
      <c r="U137" s="162"/>
      <c r="V137" s="162"/>
      <c r="W137" s="162"/>
      <c r="X137" s="162"/>
      <c r="Y137" s="162"/>
      <c r="Z137" s="162"/>
      <c r="AA137" s="162"/>
      <c r="AB137" s="162"/>
      <c r="AC137" s="162"/>
      <c r="AD137" s="162"/>
      <c r="AE137" s="162"/>
      <c r="AF137" s="162"/>
      <c r="AG137" s="162"/>
      <c r="AH137" s="162"/>
      <c r="AI137" s="162"/>
      <c r="AJ137" s="162"/>
      <c r="AK137" s="162"/>
      <c r="AL137" s="162"/>
      <c r="AM137" s="162"/>
      <c r="AN137" s="162"/>
      <c r="AO137" s="162"/>
      <c r="AP137" s="162"/>
      <c r="AQ137" s="162"/>
      <c r="AR137" s="162"/>
      <c r="AS137" s="162"/>
      <c r="AT137" s="162"/>
      <c r="AU137" s="162"/>
      <c r="AV137" s="162"/>
      <c r="AW137" s="162"/>
      <c r="AX137" s="162"/>
      <c r="AY137" s="162"/>
      <c r="AZ137" s="162"/>
      <c r="BA137" s="162"/>
      <c r="BB137" s="162"/>
      <c r="BC137" s="162"/>
      <c r="BD137" s="162"/>
      <c r="BE137" s="162"/>
      <c r="BF137" s="162"/>
      <c r="BG137" s="162"/>
      <c r="BH137" s="162"/>
      <c r="BI137" s="162"/>
      <c r="BJ137" s="162"/>
      <c r="BK137" s="162"/>
      <c r="BL137" s="162"/>
      <c r="BM137" s="162"/>
      <c r="BN137" s="162"/>
      <c r="BO137" s="162"/>
      <c r="BP137" s="162"/>
      <c r="BQ137" s="162"/>
      <c r="BR137" s="162"/>
      <c r="BS137" s="162"/>
      <c r="BT137" s="162"/>
      <c r="BU137" s="162"/>
      <c r="BV137" s="162"/>
      <c r="BW137" s="162"/>
      <c r="BX137" s="162"/>
      <c r="BY137" s="17"/>
      <c r="BZ137" s="49"/>
    </row>
    <row r="138" spans="1:78" ht="46.5" x14ac:dyDescent="0.25">
      <c r="A138" s="26" t="s">
        <v>1561</v>
      </c>
      <c r="B138" s="26" t="s">
        <v>1097</v>
      </c>
      <c r="C138" s="106" t="s">
        <v>269</v>
      </c>
      <c r="D138" s="28"/>
      <c r="E138" s="28"/>
      <c r="F138" s="58">
        <v>1200</v>
      </c>
      <c r="G138" s="30">
        <v>6</v>
      </c>
      <c r="H138" s="31" t="s">
        <v>78</v>
      </c>
      <c r="I138" s="32">
        <v>6</v>
      </c>
      <c r="J138" s="33">
        <v>3</v>
      </c>
      <c r="K138" s="32">
        <v>7</v>
      </c>
      <c r="L138" s="33">
        <v>4</v>
      </c>
      <c r="M138" s="32">
        <v>6</v>
      </c>
      <c r="N138" s="33">
        <v>5</v>
      </c>
      <c r="O138" s="29">
        <v>1.35</v>
      </c>
      <c r="P138" s="37">
        <v>0.53000000000000103</v>
      </c>
      <c r="Q138" s="35">
        <v>89.092662925818203</v>
      </c>
      <c r="R138" s="35">
        <v>-1.60366853709093</v>
      </c>
      <c r="S138" s="37">
        <v>-1</v>
      </c>
      <c r="T138" s="61">
        <v>-0.5</v>
      </c>
      <c r="U138" s="29">
        <v>-1.8</v>
      </c>
      <c r="V138" s="60">
        <v>-2.25</v>
      </c>
      <c r="W138" s="39" t="s">
        <v>79</v>
      </c>
      <c r="X138" s="40">
        <v>59</v>
      </c>
      <c r="Y138" s="29">
        <v>135</v>
      </c>
      <c r="Z138" s="87">
        <v>38</v>
      </c>
      <c r="AA138" s="26" t="s">
        <v>192</v>
      </c>
      <c r="AB138" s="41" t="s">
        <v>65</v>
      </c>
      <c r="AC138" s="42" t="str">
        <f>"" &amp; IF(AND(S138&lt;=-1.5,NOT(ISBLANK(AQ138))),"Z","")</f>
        <v/>
      </c>
      <c r="AD138" s="43" t="str">
        <f>IF(AND(ISNUMBER(BD138),VALUE(BD138)&gt;=3,VALUE(T138)&gt;=-0.5),IF(AND(VALUE(Q138)&gt;=94,VALUE(Q138)&lt;444), IF(VALUE(P138)&gt;=2,"***","**"),"*"),"")</f>
        <v/>
      </c>
      <c r="AE138" s="48" t="str">
        <f>IF(AND(BD138&gt;2,OR(ISNUMBER(SEARCH("P",AA138)),ISNUMBER(SEARCH("EP",AA138)),ISNUMBER(SEARCH("E",AA138)))),"WP@",IF(BD138&gt;2,"W@",IF(OR(ISNUMBER(SEARCH("P",AA138)),ISNUMBER(SEARCH("EP",AA138)),ISNUMBER(SEARCH("E",AA138))),"P@","@")))</f>
        <v>@</v>
      </c>
      <c r="AF138" s="45"/>
      <c r="AG138" s="63" t="str">
        <f>IF(OR(F138&lt;1401,F138&gt;=1600),IF(AND(OR(AB138="*",AB138="***",AB138="E*",AB138="E***"),P138&gt;=2,T138&gt;-2.1),IF(AND(ISNUMBER(BD138),VALUE(BD138)&gt;2),"**","*"),""),"")</f>
        <v/>
      </c>
      <c r="AH138" s="30">
        <v>6</v>
      </c>
      <c r="AI138" s="47">
        <v>59</v>
      </c>
      <c r="AJ138" s="48" t="str">
        <f>IF(AND(S138&gt;=2,T138&gt;=0),IF(AND(ISNUMBER(BD138),VALUE(BD138)&gt;=3),IF(LEN(AQ138)&gt;0,"***","**"),"*"),"")</f>
        <v/>
      </c>
      <c r="AK138" s="42" t="str">
        <f>IF(AND(S138&gt;=3,AND(OR(AND(I138&lt;=7,I138-K138&gt;=3),AND(K138&lt;=7,K138-M138&gt;=3)),N138&lt;=4)),6,IF(S138&gt;=3,"3T",IF(AND(OR(AND(I138&lt;=7,I138-K138&gt;=3),AND(K138&lt;=7,K138-M138&gt;=3)),N138&lt;=4),"3P","")))</f>
        <v/>
      </c>
      <c r="AL138" s="46" t="str">
        <f>IF(OR(K138-M138&gt;=5,T138&gt;4.9,AND(K138-M138&gt;=1,T138&gt;5)),IF(P138&lt;-3,"***",IF(P138&lt;0,"**","*")),"")</f>
        <v/>
      </c>
      <c r="AM138" s="40">
        <v>59</v>
      </c>
      <c r="AN138" s="49" t="str">
        <f>CONCATENATE(IF(AND(OR(M138=1,M138=2,M138=3,M138=4),Q138&gt;=97.5),"G",IF(OR(AND(N138&lt;=3,M138&lt;8,T138&gt;-1.6,Q138&gt;=95,Q138&lt;300),AND(OR(M138=1,M138=2,M138=3),Q138&lt;97.5)),"GR","")),"*")</f>
        <v>*</v>
      </c>
      <c r="AO138" s="29">
        <v>0</v>
      </c>
      <c r="AP138" s="28"/>
      <c r="AQ138" s="28"/>
      <c r="AR138" s="28"/>
      <c r="AS138" s="28"/>
      <c r="AT138" s="50" t="str">
        <f>IF(LEN(AN138)&gt;0,IF(AL138="**","$",IF(AL138="***",IF(LEN(AQ138)&gt;0,"$$$","$$"), "")), "")</f>
        <v/>
      </c>
      <c r="AU138" s="48" t="str">
        <f>CONCATENATE(IF(LEN(AN138)&gt;0,IF(AND(AD138="**",AB138="*"),IF(LEN(AQ138)&gt;0,"$$$","$$"),IF(AJ138="***","$$$",IF(AND(AJ138="**",AB138="*"),"$$",IF(AND(OR(AD138="**",AD138="***"),LEN(AQ138)&gt;0),"$$","")))),IF(AND(OR(AD138="**",AD138="***"),LEN(AQ138)&gt;0),"$$","")),IF(AND(T138&lt;2,AQ138="#"),"#",""))</f>
        <v/>
      </c>
      <c r="AV138" s="48" t="str">
        <f>IF(LEN(AN138)&gt;0,IF(AG138="**","$$",IF(AG138="***","$$$",IF(AD138="***",IF(OR(AB138="***",LEN(AQ138)&gt;0),"$$$",""),""))),"")</f>
        <v/>
      </c>
      <c r="AW138" s="26" t="s">
        <v>78</v>
      </c>
      <c r="AX138" s="74">
        <v>21</v>
      </c>
      <c r="AY138" s="79">
        <v>1177</v>
      </c>
      <c r="AZ138" s="24" t="s">
        <v>176</v>
      </c>
      <c r="BA138" s="29">
        <v>80.292662925818107</v>
      </c>
      <c r="BB138" s="66">
        <v>92.059329592484801</v>
      </c>
      <c r="BC138" s="54" t="s">
        <v>1564</v>
      </c>
      <c r="BD138" s="29">
        <v>2</v>
      </c>
      <c r="BE138" s="55"/>
      <c r="BF138" s="55"/>
      <c r="BG138" s="55"/>
      <c r="BH138" s="55"/>
      <c r="BI138" s="187"/>
      <c r="BJ138" s="17"/>
      <c r="BK138" s="17"/>
      <c r="BL138" s="17"/>
      <c r="BM138" s="17"/>
      <c r="BN138" s="17"/>
      <c r="BO138" s="17"/>
      <c r="BP138" s="29">
        <v>135</v>
      </c>
      <c r="BQ138" s="29">
        <v>0</v>
      </c>
      <c r="BR138" s="56">
        <v>98.25</v>
      </c>
      <c r="BS138" s="76" t="s">
        <v>108</v>
      </c>
      <c r="BT138" s="26"/>
      <c r="BU138" s="26"/>
      <c r="BV138" s="49" t="str">
        <f>IF(AND(BD138&gt;2,OR(ISNUMBER(SEARCH("P",AA138)),ISNUMBER(SEARCH("EP",AA138)),ISNUMBER(SEARCH("E",AA138)))),"WP@",IF(BD138&gt;2,"W@",IF(OR(ISNUMBER(SEARCH("P",AA138)),ISNUMBER(SEARCH("EP",AA138)),ISNUMBER(SEARCH("E",AA138))),"P@","@")))</f>
        <v>@</v>
      </c>
      <c r="BW138" s="26" t="s">
        <v>79</v>
      </c>
      <c r="BX138" s="17"/>
      <c r="BY138" s="17"/>
      <c r="BZ138" s="49" t="str">
        <f>IF(AND(S138&gt;=3,AND(OR(AND(I138&lt;=7,I138-K138&gt;=3),AND(K138&lt;=7,K138-M138&gt;=3)),N138&lt;=4)),6,IF(S138&gt;=3,"3T",IF(AND(OR(AND(I138&lt;=7,I138-K138&gt;=3),AND(K138&lt;=7,K138-M138&gt;=3)),N138&lt;=4),"3P","")))</f>
        <v/>
      </c>
    </row>
    <row r="139" spans="1:78" ht="23.1" customHeight="1" x14ac:dyDescent="0.25">
      <c r="A139" s="162"/>
      <c r="B139" s="155"/>
      <c r="C139" s="155"/>
      <c r="D139" s="155"/>
      <c r="E139" s="155"/>
      <c r="F139" s="155"/>
      <c r="G139" s="155"/>
      <c r="H139" s="155"/>
      <c r="I139" s="155"/>
      <c r="J139" s="155"/>
      <c r="K139" s="155"/>
      <c r="L139" s="155"/>
      <c r="M139" s="155"/>
      <c r="N139" s="155"/>
      <c r="O139" s="155"/>
      <c r="P139" s="155"/>
      <c r="Q139" s="155"/>
      <c r="R139" s="155"/>
      <c r="S139" s="155"/>
      <c r="T139" s="155"/>
      <c r="U139" s="155"/>
      <c r="V139" s="155"/>
      <c r="W139" s="155"/>
      <c r="X139" s="155"/>
      <c r="Y139" s="155"/>
      <c r="Z139" s="155"/>
      <c r="AA139" s="155"/>
      <c r="AB139" s="155"/>
      <c r="AC139" s="155"/>
      <c r="AD139" s="155"/>
      <c r="AE139" s="155"/>
      <c r="AF139" s="155"/>
      <c r="AG139" s="155"/>
      <c r="AH139" s="155"/>
      <c r="AI139" s="155"/>
      <c r="AJ139" s="155"/>
      <c r="AK139" s="155"/>
      <c r="AL139" s="155"/>
      <c r="AM139" s="155"/>
      <c r="AN139" s="155"/>
      <c r="AO139" s="155"/>
      <c r="AP139" s="155"/>
      <c r="AQ139" s="155"/>
      <c r="AR139" s="155"/>
      <c r="AS139" s="155"/>
      <c r="AT139" s="155"/>
      <c r="AU139" s="155"/>
      <c r="AV139" s="155"/>
      <c r="AW139" s="155"/>
      <c r="AX139" s="155"/>
      <c r="AY139" s="155"/>
      <c r="AZ139" s="155"/>
      <c r="BA139" s="155"/>
      <c r="BB139" s="155"/>
      <c r="BC139" s="155"/>
      <c r="BD139" s="155"/>
      <c r="BE139" s="155"/>
      <c r="BF139" s="155"/>
      <c r="BG139" s="155"/>
      <c r="BH139" s="155"/>
      <c r="BI139" s="155"/>
      <c r="BJ139" s="155"/>
      <c r="BK139" s="155"/>
      <c r="BL139" s="155"/>
      <c r="BM139" s="155"/>
      <c r="BN139" s="155"/>
      <c r="BO139" s="155"/>
      <c r="BP139" s="155"/>
      <c r="BQ139" s="155"/>
      <c r="BR139" s="155"/>
      <c r="BS139" s="155"/>
      <c r="BT139" s="155"/>
      <c r="BU139" s="155"/>
      <c r="BV139" s="155"/>
      <c r="BW139" s="155"/>
      <c r="BX139" s="155"/>
      <c r="BY139" s="17"/>
      <c r="BZ139" s="49"/>
    </row>
    <row r="140" spans="1:78" ht="46.5" x14ac:dyDescent="0.25">
      <c r="A140" s="26" t="s">
        <v>1561</v>
      </c>
      <c r="B140" s="26" t="s">
        <v>127</v>
      </c>
      <c r="C140" s="27" t="s">
        <v>56</v>
      </c>
      <c r="D140" s="28"/>
      <c r="E140" s="28"/>
      <c r="F140" s="58">
        <v>1200</v>
      </c>
      <c r="G140" s="30">
        <v>11</v>
      </c>
      <c r="H140" s="31" t="s">
        <v>78</v>
      </c>
      <c r="I140" s="59">
        <v>7</v>
      </c>
      <c r="J140" s="33">
        <v>2</v>
      </c>
      <c r="K140" s="59">
        <v>5</v>
      </c>
      <c r="L140" s="33">
        <v>2</v>
      </c>
      <c r="M140" s="59">
        <v>5</v>
      </c>
      <c r="N140" s="33">
        <v>3</v>
      </c>
      <c r="O140" s="29">
        <v>-0.60000000000000497</v>
      </c>
      <c r="P140" s="34">
        <v>0.82142857142857595</v>
      </c>
      <c r="Q140" s="35">
        <v>93.971073420478305</v>
      </c>
      <c r="R140" s="35">
        <v>-0.81446328976085203</v>
      </c>
      <c r="S140" s="37">
        <v>0</v>
      </c>
      <c r="T140" s="61">
        <v>-0.25</v>
      </c>
      <c r="U140" s="29">
        <v>1.0499999999999901</v>
      </c>
      <c r="V140" s="29">
        <v>0.84999999999999098</v>
      </c>
      <c r="W140" s="39"/>
      <c r="X140" s="62">
        <v>56</v>
      </c>
      <c r="Y140" s="29">
        <v>130</v>
      </c>
      <c r="Z140" s="87">
        <v>67</v>
      </c>
      <c r="AA140" s="26" t="s">
        <v>230</v>
      </c>
      <c r="AB140" s="41" t="s">
        <v>101</v>
      </c>
      <c r="AC140" s="42" t="str">
        <f>"i" &amp; IF(AND(S140&lt;=-1.5,NOT(ISBLANK(AQ140))),"Z","")</f>
        <v>i</v>
      </c>
      <c r="AD140" s="48" t="str">
        <f>IF(AND(ISNUMBER(BD140),VALUE(BD140)&gt;=3,VALUE(T140)&gt;=-0.5),IF(AND(VALUE(Q140)&gt;=94,VALUE(Q140)&lt;444), IF(VALUE(P140)&gt;=2,"***","**"),"*"),"")</f>
        <v>*</v>
      </c>
      <c r="AE140" s="44"/>
      <c r="AF140" s="45"/>
      <c r="AG140" s="63" t="str">
        <f>IF(OR(F140&lt;1401,F140&gt;=1600),IF(AND(OR(AB140="*",AB140="***",AB140="E*",AB140="E***"),P140&gt;=2,T140&gt;-2.1),IF(AND(ISNUMBER(BD140),VALUE(BD140)&gt;2),"**","*"),""),"")</f>
        <v/>
      </c>
      <c r="AH140" s="30">
        <v>11</v>
      </c>
      <c r="AI140" s="62">
        <v>56</v>
      </c>
      <c r="AJ140" s="48" t="str">
        <f>IF(AND(S140&gt;=2,T140&gt;=0),IF(AND(ISNUMBER(BD140),VALUE(BD140)&gt;=3),IF(LEN(AQ140)&gt;0,"***","**"),"*"),"")</f>
        <v/>
      </c>
      <c r="AK140" s="42" t="str">
        <f>IF(AND(S140&gt;=3,AND(OR(AND(I140&lt;=7,I140-K140&gt;=3),AND(K140&lt;=7,K140-M140&gt;=3)),N140&lt;=4)),6,IF(S140&gt;=3,"3T",IF(AND(OR(AND(I140&lt;=7,I140-K140&gt;=3),AND(K140&lt;=7,K140-M140&gt;=3)),N140&lt;=4),"3P","")))</f>
        <v/>
      </c>
      <c r="AL140" s="63" t="str">
        <f>IF(OR(K140-M140&gt;=5,T140&gt;4.9,AND(K140-M140&gt;=1,T140&gt;5)),IF(P140&lt;-3,"***",IF(P140&lt;0,"**","*")),"")</f>
        <v/>
      </c>
      <c r="AM140" s="62">
        <v>56</v>
      </c>
      <c r="AN140" s="49" t="str">
        <f>IF(AND(OR(M140=1,M140=2,M140=3,M140=4),Q140&gt;=97.5),"G",IF(OR(AND(N140&lt;=3,M140&lt;8,T140&gt;-1.6,Q140&gt;=95,Q140&lt;300),AND(OR(M140=1,M140=2,M140=3),Q140&lt;97.5)),"GR",""))</f>
        <v/>
      </c>
      <c r="AO140" s="29">
        <v>0</v>
      </c>
      <c r="AP140" s="28"/>
      <c r="AQ140" s="28"/>
      <c r="AR140" s="28"/>
      <c r="AS140" s="28" t="s">
        <v>66</v>
      </c>
      <c r="AT140" s="50" t="str">
        <f>IF(LEN(AN140)&gt;0,IF(AL140="**","$",IF(AL140="***",IF(LEN(AQ140)&gt;0,"$$$","$$"), "")), "")</f>
        <v/>
      </c>
      <c r="AU140" s="48" t="str">
        <f>CONCATENATE(IF(LEN(AN140)&gt;0,IF(AND(AD140="**",AB140="*"),IF(LEN(AQ140)&gt;0,"$$$","$$"),IF(AJ140="***","$$$",IF(AND(AJ140="**",AB140="*"),"$$",IF(AND(OR(AD140="**",AD140="***"),LEN(AQ140)&gt;0),"$$","")))),IF(AND(OR(AD140="**",AD140="***"),LEN(AQ140)&gt;0),"$$","")),IF(AND(T140&lt;2,AQ140="#"),"#",""))</f>
        <v/>
      </c>
      <c r="AV140" s="48" t="str">
        <f>IF(LEN(AN140)&gt;0,IF(AG140="**","$$",IF(AG140="***","$$$",IF(AD140="***",IF(OR(AB140="***",LEN(AQ140)&gt;0),"$$$",""),""))),"")</f>
        <v/>
      </c>
      <c r="AW140" s="26" t="s">
        <v>78</v>
      </c>
      <c r="AX140" s="51">
        <v>31</v>
      </c>
      <c r="AY140" s="65">
        <v>1189</v>
      </c>
      <c r="AZ140" s="24" t="s">
        <v>197</v>
      </c>
      <c r="BA140" s="29">
        <v>84.871073420478297</v>
      </c>
      <c r="BB140" s="66">
        <v>94.545740087145006</v>
      </c>
      <c r="BC140" s="54" t="s">
        <v>1565</v>
      </c>
      <c r="BD140" s="29">
        <v>3</v>
      </c>
      <c r="BE140" s="55"/>
      <c r="BF140" s="55"/>
      <c r="BG140" s="55"/>
      <c r="BH140" s="55"/>
      <c r="BI140" s="191" t="s">
        <v>1566</v>
      </c>
      <c r="BJ140" s="68" t="s">
        <v>1484</v>
      </c>
      <c r="BK140" s="68" t="s">
        <v>421</v>
      </c>
      <c r="BL140" s="68" t="s">
        <v>1529</v>
      </c>
      <c r="BM140" s="68" t="s">
        <v>71</v>
      </c>
      <c r="BN140" s="68"/>
      <c r="BO140" s="17"/>
      <c r="BP140" s="29">
        <v>130</v>
      </c>
      <c r="BQ140" s="29">
        <v>0</v>
      </c>
      <c r="BR140" s="56">
        <v>96.15</v>
      </c>
      <c r="BS140" s="76" t="s">
        <v>108</v>
      </c>
      <c r="BT140" s="26"/>
      <c r="BU140" s="26"/>
      <c r="BV140" s="26"/>
      <c r="BW140" s="26"/>
      <c r="BX140" s="17"/>
      <c r="BY140" s="17"/>
      <c r="BZ140" s="49" t="str">
        <f>IF(AND(S140&gt;=3,AND(OR(AND(I140&lt;=7,I140-K140&gt;=3),AND(K140&lt;=7,K140-M140&gt;=3)),N140&lt;=4)),6,IF(S140&gt;=3,"3T",IF(AND(OR(AND(I140&lt;=7,I140-K140&gt;=3),AND(K140&lt;=7,K140-M140&gt;=3)),N140&lt;=4),"3P","")))</f>
        <v/>
      </c>
    </row>
    <row r="141" spans="1:78" ht="46.5" x14ac:dyDescent="0.25">
      <c r="A141" s="26" t="s">
        <v>1561</v>
      </c>
      <c r="B141" s="26" t="s">
        <v>164</v>
      </c>
      <c r="C141" s="27" t="s">
        <v>165</v>
      </c>
      <c r="D141" s="28" t="s">
        <v>166</v>
      </c>
      <c r="E141" s="28"/>
      <c r="F141" s="58">
        <v>1200</v>
      </c>
      <c r="G141" s="30">
        <v>6</v>
      </c>
      <c r="H141" s="31" t="s">
        <v>6</v>
      </c>
      <c r="I141" s="32">
        <v>7</v>
      </c>
      <c r="J141" s="33">
        <v>4</v>
      </c>
      <c r="K141" s="70">
        <v>7</v>
      </c>
      <c r="L141" s="71">
        <v>2</v>
      </c>
      <c r="M141" s="32">
        <v>9</v>
      </c>
      <c r="N141" s="33">
        <v>7</v>
      </c>
      <c r="O141" s="29">
        <v>1.19999999999999</v>
      </c>
      <c r="P141" s="60">
        <v>2.6357142857142799</v>
      </c>
      <c r="Q141" s="36">
        <v>101.079286827861</v>
      </c>
      <c r="R141" s="36">
        <v>6.1896434139307397</v>
      </c>
      <c r="S141" s="37">
        <v>2</v>
      </c>
      <c r="T141" s="61">
        <v>-4.75</v>
      </c>
      <c r="U141" s="29">
        <v>-0.65000000000001301</v>
      </c>
      <c r="V141" s="60">
        <v>-4.5000000000000098</v>
      </c>
      <c r="W141" s="39" t="s">
        <v>79</v>
      </c>
      <c r="X141" s="62">
        <v>55</v>
      </c>
      <c r="Y141" s="29">
        <v>129</v>
      </c>
      <c r="Z141" s="29">
        <v>7</v>
      </c>
      <c r="AA141" s="26" t="s">
        <v>80</v>
      </c>
      <c r="AB141" s="41" t="s">
        <v>58</v>
      </c>
      <c r="AC141" s="42" t="str">
        <f>"" &amp; IF(AND(S141&lt;=-1.5,NOT(ISBLANK(AQ141))),"Z","")</f>
        <v/>
      </c>
      <c r="AD141" s="48" t="str">
        <f>IF(AND(ISNUMBER(BD141),VALUE(BD141)&gt;=3,VALUE(T141)&gt;=-0.5),IF(AND(VALUE(Q141)&gt;=94,VALUE(Q141)&lt;444), IF(VALUE(P141)&gt;=2,"***","**"),"*"),"")</f>
        <v/>
      </c>
      <c r="AE141" s="44"/>
      <c r="AF141" s="45"/>
      <c r="AG141" s="63" t="str">
        <f>IF(OR(F141&lt;1401,F141&gt;=1600),IF(AND(OR(AB141="*",AB141="***",AB141="E*",AB141="E***"),P141&gt;=2,T141&gt;-2.1),IF(AND(ISNUMBER(BD141),VALUE(BD141)&gt;2),"**","*"),""),"")</f>
        <v/>
      </c>
      <c r="AH141" s="30">
        <v>6</v>
      </c>
      <c r="AI141" s="62">
        <v>55</v>
      </c>
      <c r="AJ141" s="48" t="str">
        <f>IF(AND(S141&gt;=2,T141&gt;=0),IF(AND(ISNUMBER(BD141),VALUE(BD141)&gt;=3),IF(LEN(AQ141)&gt;0,"***","**"),"*"),"")</f>
        <v/>
      </c>
      <c r="AK141" s="42" t="str">
        <f>IF(AND(S141&gt;=3,AND(OR(AND(I141&lt;=7,I141-K141&gt;=3),AND(K141&lt;=7,K141-M141&gt;=3)),N141&lt;=4)),6,IF(S141&gt;=3,"3T",IF(AND(OR(AND(I141&lt;=7,I141-K141&gt;=3),AND(K141&lt;=7,K141-M141&gt;=3)),N141&lt;=4),"3P","")))</f>
        <v/>
      </c>
      <c r="AL141" s="63" t="str">
        <f>IF(OR(K141-M141&gt;=5,T141&gt;4.9,AND(K141-M141&gt;=1,T141&gt;5)),IF(P141&lt;-3,"***",IF(P141&lt;0,"**","*")),"")</f>
        <v/>
      </c>
      <c r="AM141" s="62">
        <v>55</v>
      </c>
      <c r="AN141" s="49" t="str">
        <f>IF(AND(OR(M141=1,M141=2,M141=3,M141=4),Q141&gt;=97.5),"G",IF(OR(AND(N141&lt;=3,M141&lt;8,T141&gt;-1.6,Q141&gt;=95,Q141&lt;300),AND(OR(M141=1,M141=2,M141=3),Q141&lt;97.5)),"GR",""))</f>
        <v/>
      </c>
      <c r="AO141" s="29">
        <v>-1</v>
      </c>
      <c r="AP141" s="28"/>
      <c r="AQ141" s="28"/>
      <c r="AR141" s="28"/>
      <c r="AS141" s="28"/>
      <c r="AT141" s="50" t="str">
        <f>IF(LEN(AN141)&gt;0,IF(AL141="**","$",IF(AL141="***",IF(LEN(AQ141)&gt;0,"$$$","$$"), "")), "")</f>
        <v/>
      </c>
      <c r="AU141" s="48" t="str">
        <f>CONCATENATE(IF(LEN(AN141)&gt;0,IF(AND(AD141="**",AB141="*"),IF(LEN(AQ141)&gt;0,"$$$","$$"),IF(AJ141="***","$$$",IF(AND(AJ141="**",AB141="*"),"$$",IF(AND(OR(AD141="**",AD141="***"),LEN(AQ141)&gt;0),"$$","")))),IF(AND(OR(AD141="**",AD141="***"),LEN(AQ141)&gt;0),"$$","")),IF(AND(T141&lt;2,AQ141="#"),"#",""))</f>
        <v/>
      </c>
      <c r="AV141" s="48" t="str">
        <f>IF(LEN(AN141)&gt;0,IF(AG141="**","$$",IF(AG141="***","$$$",IF(AD141="***",IF(OR(AB141="***",LEN(AQ141)&gt;0),"$$$",""),""))),"")</f>
        <v/>
      </c>
      <c r="AW141" s="26" t="s">
        <v>6</v>
      </c>
      <c r="AX141" s="51">
        <v>21</v>
      </c>
      <c r="AY141" s="65">
        <v>1185</v>
      </c>
      <c r="AZ141" s="24" t="s">
        <v>475</v>
      </c>
      <c r="BA141" s="29">
        <v>68</v>
      </c>
      <c r="BB141" s="66">
        <v>80.272000000000006</v>
      </c>
      <c r="BC141" s="54" t="s">
        <v>1567</v>
      </c>
      <c r="BD141" s="29">
        <v>2</v>
      </c>
      <c r="BE141" s="55"/>
      <c r="BF141" s="55"/>
      <c r="BG141" s="55"/>
      <c r="BH141" s="55"/>
      <c r="BI141" s="189" t="s">
        <v>1249</v>
      </c>
      <c r="BJ141" s="69" t="s">
        <v>1077</v>
      </c>
      <c r="BK141" s="69" t="s">
        <v>376</v>
      </c>
      <c r="BL141" s="69" t="s">
        <v>97</v>
      </c>
      <c r="BM141" s="68" t="s">
        <v>576</v>
      </c>
      <c r="BN141" s="68" t="s">
        <v>1251</v>
      </c>
      <c r="BO141" s="17"/>
      <c r="BP141" s="29">
        <v>129</v>
      </c>
      <c r="BQ141" s="29">
        <v>-1</v>
      </c>
      <c r="BR141" s="56">
        <v>96.75</v>
      </c>
      <c r="BS141" s="76" t="s">
        <v>88</v>
      </c>
      <c r="BT141" s="26" t="s">
        <v>166</v>
      </c>
      <c r="BU141" s="26"/>
      <c r="BV141" s="26"/>
      <c r="BW141" s="26" t="s">
        <v>79</v>
      </c>
      <c r="BX141" s="17"/>
      <c r="BY141" s="17"/>
      <c r="BZ141" s="49" t="str">
        <f>IF(AND(S141&gt;=3,AND(OR(AND(I141&lt;=7,I141-K141&gt;=3),AND(K141&lt;=7,K141-M141&gt;=3)),N141&lt;=4)),6,IF(S141&gt;=3,"3T",IF(AND(OR(AND(I141&lt;=7,I141-K141&gt;=3),AND(K141&lt;=7,K141-M141&gt;=3)),N141&lt;=4),"3P","")))</f>
        <v/>
      </c>
    </row>
    <row r="142" spans="1:78" ht="46.5" x14ac:dyDescent="0.25">
      <c r="A142" s="26" t="s">
        <v>1561</v>
      </c>
      <c r="B142" s="26" t="s">
        <v>1005</v>
      </c>
      <c r="C142" s="106" t="s">
        <v>269</v>
      </c>
      <c r="D142" s="28"/>
      <c r="E142" s="28" t="s">
        <v>712</v>
      </c>
      <c r="F142" s="29">
        <v>1000</v>
      </c>
      <c r="G142" s="30">
        <v>11</v>
      </c>
      <c r="H142" s="31" t="s">
        <v>6</v>
      </c>
      <c r="I142" s="59">
        <v>10</v>
      </c>
      <c r="J142" s="33">
        <v>4</v>
      </c>
      <c r="K142" s="59">
        <v>10</v>
      </c>
      <c r="L142" s="33">
        <v>5</v>
      </c>
      <c r="M142" s="59">
        <v>5</v>
      </c>
      <c r="N142" s="33">
        <v>3</v>
      </c>
      <c r="O142" s="29">
        <v>0.59999999999999598</v>
      </c>
      <c r="P142" s="29">
        <v>-1.2750000000000199</v>
      </c>
      <c r="Q142" s="35">
        <v>93.150030302224295</v>
      </c>
      <c r="R142" s="35">
        <v>-1.12498484888789</v>
      </c>
      <c r="S142" s="37">
        <v>-1</v>
      </c>
      <c r="T142" s="38">
        <v>2</v>
      </c>
      <c r="U142" s="29">
        <v>1.05</v>
      </c>
      <c r="V142" s="29">
        <v>2.75</v>
      </c>
      <c r="W142" s="39"/>
      <c r="X142" s="62">
        <v>53</v>
      </c>
      <c r="Y142" s="29">
        <v>129</v>
      </c>
      <c r="Z142" s="29">
        <v>24</v>
      </c>
      <c r="AA142" s="26" t="s">
        <v>57</v>
      </c>
      <c r="AB142" s="41" t="s">
        <v>58</v>
      </c>
      <c r="AC142" s="42" t="str">
        <f>"" &amp; IF(AND(S142&lt;=-1.5,NOT(ISBLANK(AQ142))),"Z","")</f>
        <v/>
      </c>
      <c r="AD142" s="48" t="str">
        <f>IF(AND(ISNUMBER(BD142),VALUE(BD142)&gt;=3,VALUE(T142)&gt;=-0.5),IF(AND(VALUE(Q142)&gt;=94,VALUE(Q142)&lt;444), IF(VALUE(P142)&gt;=2,"***","**"),"*"),"")</f>
        <v>*</v>
      </c>
      <c r="AE142" s="44"/>
      <c r="AF142" s="45"/>
      <c r="AG142" s="46" t="str">
        <f>IF(OR(F142&lt;1401,F142&gt;=1600),IF(AND(OR(AB142="*",AB142="***",AB142="E*",AB142="E***"),P142&gt;=2,T142&gt;-2.1),IF(AND(ISNUMBER(BD142),VALUE(BD142)&gt;2),"**","*"),""),"")</f>
        <v/>
      </c>
      <c r="AH142" s="30">
        <v>11</v>
      </c>
      <c r="AI142" s="62">
        <v>53</v>
      </c>
      <c r="AJ142" s="48" t="str">
        <f>IF(AND(S142&gt;=2,T142&gt;=0),IF(AND(ISNUMBER(BD142),VALUE(BD142)&gt;=3),IF(LEN(AQ142)&gt;0,"***","**"),"*"),"")</f>
        <v/>
      </c>
      <c r="AK142" s="42" t="str">
        <f>IF(AND(S142&gt;=3,AND(OR(AND(I142&lt;=7,I142-K142&gt;=3),AND(K142&lt;=7,K142-M142&gt;=3)),N142&lt;=4)),6,IF(S142&gt;=3,"3T",IF(AND(OR(AND(I142&lt;=7,I142-K142&gt;=3),AND(K142&lt;=7,K142-M142&gt;=3)),N142&lt;=4),"3P","")))</f>
        <v/>
      </c>
      <c r="AL142" s="63" t="str">
        <f>IF(OR(K142-M142&gt;=5,T142&gt;4.9,AND(K142-M142&gt;=1,T142&gt;5)),IF(P142&lt;-3,"***",IF(P142&lt;0,"**","*")),"")</f>
        <v>**</v>
      </c>
      <c r="AM142" s="62">
        <v>53</v>
      </c>
      <c r="AN142" s="49" t="str">
        <f>IF(AND(OR(M142=1,M142=2,M142=3,M142=4),Q142&gt;=97.5),"G",IF(OR(AND(N142&lt;=3,M142&lt;8,T142&gt;-1.6,Q142&gt;=95,Q142&lt;300),AND(OR(M142=1,M142=2,M142=3),Q142&lt;97.5)),"GR",""))</f>
        <v/>
      </c>
      <c r="AO142" s="29">
        <v>1</v>
      </c>
      <c r="AP142" s="28"/>
      <c r="AQ142" s="28" t="s">
        <v>33</v>
      </c>
      <c r="AR142" s="28"/>
      <c r="AS142" s="28"/>
      <c r="AT142" s="50" t="str">
        <f>IF(LEN(AN142)&gt;0,IF(AL142="**","$",IF(AL142="***",IF(LEN(AQ142)&gt;0,"$$$","$$"), "")), "")</f>
        <v/>
      </c>
      <c r="AU142" s="48" t="str">
        <f>CONCATENATE(IF(LEN(AN142)&gt;0,IF(AND(AD142="**",AB142="*"),IF(LEN(AQ142)&gt;0,"$$$","$$"),IF(AJ142="***","$$$",IF(AND(AJ142="**",AB142="*"),"$$",IF(AND(OR(AD142="**",AD142="***"),LEN(AQ142)&gt;0),"$$","")))),IF(AND(OR(AD142="**",AD142="***"),LEN(AQ142)&gt;0),"$$","")),IF(AND(T142&lt;2,AQ142="#"),"#",""))</f>
        <v/>
      </c>
      <c r="AV142" s="48" t="str">
        <f>IF(LEN(AN142)&gt;0,IF(AG142="**","$$",IF(AG142="***","$$$",IF(AD142="***",IF(OR(AB142="***",LEN(AQ142)&gt;0),"$$$",""),""))),"")</f>
        <v/>
      </c>
      <c r="AW142" s="26" t="s">
        <v>6</v>
      </c>
      <c r="AX142" s="51">
        <v>25</v>
      </c>
      <c r="AY142" s="65">
        <v>1176</v>
      </c>
      <c r="AZ142" s="24" t="s">
        <v>475</v>
      </c>
      <c r="BA142" s="29">
        <v>86.750030302224204</v>
      </c>
      <c r="BB142" s="53">
        <v>92.980030302224193</v>
      </c>
      <c r="BC142" s="54" t="s">
        <v>1568</v>
      </c>
      <c r="BD142" s="29">
        <v>3</v>
      </c>
      <c r="BE142" s="55"/>
      <c r="BF142" s="55"/>
      <c r="BG142" s="55"/>
      <c r="BH142" s="55"/>
      <c r="BI142" s="190" t="s">
        <v>1569</v>
      </c>
      <c r="BJ142" s="68" t="s">
        <v>1570</v>
      </c>
      <c r="BK142" s="68" t="s">
        <v>1571</v>
      </c>
      <c r="BL142" s="68" t="s">
        <v>1086</v>
      </c>
      <c r="BM142" s="69" t="s">
        <v>1288</v>
      </c>
      <c r="BN142" s="68"/>
      <c r="BO142" s="17"/>
      <c r="BP142" s="29">
        <v>129</v>
      </c>
      <c r="BQ142" s="29">
        <v>1</v>
      </c>
      <c r="BR142" s="56">
        <v>97.4</v>
      </c>
      <c r="BS142" s="57" t="s">
        <v>61</v>
      </c>
      <c r="BT142" s="26"/>
      <c r="BU142" s="26" t="s">
        <v>712</v>
      </c>
      <c r="BV142" s="26"/>
      <c r="BW142" s="26"/>
      <c r="BX142" s="17"/>
      <c r="BY142" s="17"/>
      <c r="BZ142" s="49" t="str">
        <f>IF(AND(S142&gt;=3,AND(OR(AND(I142&lt;=7,I142-K142&gt;=3),AND(K142&lt;=7,K142-M142&gt;=3)),N142&lt;=4)),6,IF(S142&gt;=3,"3T",IF(AND(OR(AND(I142&lt;=7,I142-K142&gt;=3),AND(K142&lt;=7,K142-M142&gt;=3)),N142&lt;=4),"3P","")))</f>
        <v/>
      </c>
    </row>
    <row r="143" spans="1:78" ht="46.5" x14ac:dyDescent="0.25">
      <c r="A143" s="26" t="s">
        <v>1561</v>
      </c>
      <c r="B143" s="26" t="s">
        <v>516</v>
      </c>
      <c r="C143" s="106" t="s">
        <v>216</v>
      </c>
      <c r="D143" s="28"/>
      <c r="E143" s="28"/>
      <c r="F143" s="29">
        <v>1000</v>
      </c>
      <c r="G143" s="30">
        <v>10</v>
      </c>
      <c r="H143" s="31" t="s">
        <v>6</v>
      </c>
      <c r="I143" s="59">
        <v>12</v>
      </c>
      <c r="J143" s="33">
        <v>5</v>
      </c>
      <c r="K143" s="59">
        <v>11</v>
      </c>
      <c r="L143" s="33">
        <v>7</v>
      </c>
      <c r="M143" s="59">
        <v>11</v>
      </c>
      <c r="N143" s="33">
        <v>4</v>
      </c>
      <c r="O143" s="29">
        <v>0.35000000000000098</v>
      </c>
      <c r="P143" s="29">
        <v>-0.30000000000000099</v>
      </c>
      <c r="Q143" s="35">
        <v>91.527429473330699</v>
      </c>
      <c r="R143" s="35">
        <v>-0.93628526333468198</v>
      </c>
      <c r="S143" s="37">
        <v>-2</v>
      </c>
      <c r="T143" s="38">
        <v>3</v>
      </c>
      <c r="U143" s="29">
        <v>-0.149999999999988</v>
      </c>
      <c r="V143" s="29">
        <v>2.15</v>
      </c>
      <c r="W143" s="39"/>
      <c r="X143" s="62">
        <v>51</v>
      </c>
      <c r="Y143" s="29">
        <v>126</v>
      </c>
      <c r="Z143" s="29">
        <v>11</v>
      </c>
      <c r="AA143" s="26" t="s">
        <v>57</v>
      </c>
      <c r="AB143" s="41" t="s">
        <v>58</v>
      </c>
      <c r="AC143" s="42" t="str">
        <f>"" &amp; IF(AND(S143&lt;=-1.5,NOT(ISBLANK(AQ143))),"Z","")</f>
        <v>Z</v>
      </c>
      <c r="AD143" s="48" t="str">
        <f>IF(AND(ISNUMBER(BD143),VALUE(BD143)&gt;=3,VALUE(T143)&gt;=-0.5),IF(AND(VALUE(Q143)&gt;=94,VALUE(Q143)&lt;444), IF(VALUE(P143)&gt;=2,"***","**"),"*"),"")</f>
        <v/>
      </c>
      <c r="AE143" s="48" t="str">
        <f>IF(AND(BD143&gt;2,OR(ISNUMBER(SEARCH("P",AA143)),ISNUMBER(SEARCH("EP",AA143)),ISNUMBER(SEARCH("E",AA143)))),"WP@",IF(BD143&gt;2,"W@",IF(OR(ISNUMBER(SEARCH("P",AA143)),ISNUMBER(SEARCH("EP",AA143)),ISNUMBER(SEARCH("E",AA143))),"P@","@")))</f>
        <v>@</v>
      </c>
      <c r="AF143" s="45"/>
      <c r="AG143" s="46" t="str">
        <f>IF(OR(F143&lt;1401,F143&gt;=1600),IF(AND(OR(AB143="*",AB143="***",AB143="E*",AB143="E***"),P143&gt;=2,T143&gt;-2.1),IF(AND(ISNUMBER(BD143),VALUE(BD143)&gt;2),"**","*"),""),"")</f>
        <v/>
      </c>
      <c r="AH143" s="30">
        <v>10</v>
      </c>
      <c r="AI143" s="62">
        <v>51</v>
      </c>
      <c r="AJ143" s="48" t="str">
        <f>IF(AND(S143&gt;=2,T143&gt;=0),IF(AND(ISNUMBER(BD143),VALUE(BD143)&gt;=3),IF(LEN(AQ143)&gt;0,"***","**"),"*"),"")</f>
        <v/>
      </c>
      <c r="AK143" s="42" t="str">
        <f>IF(AND(S143&gt;=3,AND(OR(AND(I143&lt;=7,I143-K143&gt;=3),AND(K143&lt;=7,K143-M143&gt;=3)),N143&lt;=4)),6,IF(S143&gt;=3,"3T",IF(AND(OR(AND(I143&lt;=7,I143-K143&gt;=3),AND(K143&lt;=7,K143-M143&gt;=3)),N143&lt;=4),"3P","")))</f>
        <v/>
      </c>
      <c r="AL143" s="63" t="str">
        <f>IF(OR(K143-M143&gt;=5,T143&gt;4.9,AND(K143-M143&gt;=1,T143&gt;5)),IF(P143&lt;-3,"***",IF(P143&lt;0,"**","*")),"")</f>
        <v/>
      </c>
      <c r="AM143" s="62">
        <v>51</v>
      </c>
      <c r="AN143" s="49" t="str">
        <f>IF(AND(OR(M143=1,M143=2,M143=3,M143=4),Q143&gt;=97.5),"G",IF(OR(AND(N143&lt;=3,M143&lt;8,T143&gt;-1.6,Q143&gt;=95,Q143&lt;300),AND(OR(M143=1,M143=2,M143=3),Q143&lt;97.5)),"GR",""))</f>
        <v/>
      </c>
      <c r="AO143" s="29">
        <v>1</v>
      </c>
      <c r="AP143" s="28"/>
      <c r="AQ143" s="28" t="s">
        <v>33</v>
      </c>
      <c r="AR143" s="28"/>
      <c r="AS143" s="28"/>
      <c r="AT143" s="50" t="str">
        <f>IF(LEN(AN143)&gt;0,IF(AL143="**","$",IF(AL143="***",IF(LEN(AQ143)&gt;0,"$$$","$$"), "")), "")</f>
        <v/>
      </c>
      <c r="AU143" s="48" t="str">
        <f>CONCATENATE(IF(LEN(AN143)&gt;0,IF(AND(AD143="**",AB143="*"),IF(LEN(AQ143)&gt;0,"$$$","$$"),IF(AJ143="***","$$$",IF(AND(AJ143="**",AB143="*"),"$$",IF(AND(OR(AD143="**",AD143="***"),LEN(AQ143)&gt;0),"$$","")))),IF(AND(OR(AD143="**",AD143="***"),LEN(AQ143)&gt;0),"$$","")),IF(AND(T143&lt;2,AQ143="#"),"#",""))</f>
        <v/>
      </c>
      <c r="AV143" s="48" t="str">
        <f>IF(LEN(AN143)&gt;0,IF(AG143="**","$$",IF(AG143="***","$$$",IF(AD143="***",IF(OR(AB143="***",LEN(AQ143)&gt;0),"$$$",""),""))),"")</f>
        <v/>
      </c>
      <c r="AW143" s="26" t="s">
        <v>6</v>
      </c>
      <c r="AX143" s="51">
        <v>35</v>
      </c>
      <c r="AY143" s="65">
        <v>1181</v>
      </c>
      <c r="AZ143" s="24" t="s">
        <v>475</v>
      </c>
      <c r="BA143" s="29">
        <v>85.127429473330594</v>
      </c>
      <c r="BB143" s="53">
        <v>88.836096139997295</v>
      </c>
      <c r="BC143" s="54" t="s">
        <v>1572</v>
      </c>
      <c r="BD143" s="29">
        <v>1</v>
      </c>
      <c r="BE143" s="55"/>
      <c r="BF143" s="55"/>
      <c r="BG143" s="55"/>
      <c r="BH143" s="55"/>
      <c r="BI143" s="190" t="s">
        <v>1573</v>
      </c>
      <c r="BJ143" s="68" t="s">
        <v>1288</v>
      </c>
      <c r="BK143" s="68" t="s">
        <v>1574</v>
      </c>
      <c r="BL143" s="68" t="s">
        <v>1575</v>
      </c>
      <c r="BM143" s="68" t="s">
        <v>1576</v>
      </c>
      <c r="BN143" s="68" t="s">
        <v>602</v>
      </c>
      <c r="BO143" s="17"/>
      <c r="BP143" s="29">
        <v>126</v>
      </c>
      <c r="BQ143" s="29">
        <v>1</v>
      </c>
      <c r="BR143" s="56">
        <v>96.35</v>
      </c>
      <c r="BS143" s="57" t="s">
        <v>223</v>
      </c>
      <c r="BT143" s="26"/>
      <c r="BU143" s="26"/>
      <c r="BV143" s="49" t="str">
        <f>IF(AND(BD143&gt;2,OR(ISNUMBER(SEARCH("P",AA143)),ISNUMBER(SEARCH("EP",AA143)),ISNUMBER(SEARCH("E",AA143)))),"WP@",IF(BD143&gt;2,"W@",IF(OR(ISNUMBER(SEARCH("P",AA143)),ISNUMBER(SEARCH("EP",AA143)),ISNUMBER(SEARCH("E",AA143))),"P@","@")))</f>
        <v>@</v>
      </c>
      <c r="BW143" s="26"/>
      <c r="BX143" s="17"/>
      <c r="BY143" s="17"/>
      <c r="BZ143" s="49" t="str">
        <f>IF(AND(S143&gt;=3,AND(OR(AND(I143&lt;=7,I143-K143&gt;=3),AND(K143&lt;=7,K143-M143&gt;=3)),N143&lt;=4)),6,IF(S143&gt;=3,"3T",IF(AND(OR(AND(I143&lt;=7,I143-K143&gt;=3),AND(K143&lt;=7,K143-M143&gt;=3)),N143&lt;=4),"3P","")))</f>
        <v/>
      </c>
    </row>
    <row r="144" spans="1:78" ht="15" customHeight="1" x14ac:dyDescent="0.25">
      <c r="A144" s="162"/>
      <c r="B144" s="155"/>
      <c r="C144" s="155"/>
      <c r="D144" s="155"/>
      <c r="E144" s="155"/>
      <c r="F144" s="155"/>
      <c r="G144" s="155"/>
      <c r="H144" s="155"/>
      <c r="I144" s="155"/>
      <c r="J144" s="155"/>
      <c r="K144" s="155"/>
      <c r="L144" s="155"/>
      <c r="M144" s="155"/>
      <c r="N144" s="155"/>
      <c r="O144" s="155"/>
      <c r="P144" s="155"/>
      <c r="Q144" s="155"/>
      <c r="R144" s="155"/>
      <c r="S144" s="155"/>
      <c r="T144" s="155"/>
      <c r="U144" s="155"/>
      <c r="V144" s="155"/>
      <c r="W144" s="155"/>
      <c r="X144" s="155"/>
      <c r="Y144" s="155"/>
      <c r="Z144" s="155"/>
      <c r="AA144" s="155"/>
      <c r="AB144" s="155"/>
      <c r="AC144" s="155"/>
      <c r="AD144" s="155"/>
      <c r="AE144" s="155"/>
      <c r="AF144" s="155"/>
      <c r="AG144" s="155"/>
      <c r="AH144" s="155"/>
      <c r="AI144" s="155"/>
      <c r="AJ144" s="155"/>
      <c r="AK144" s="155"/>
      <c r="AL144" s="155"/>
      <c r="AM144" s="155"/>
      <c r="AN144" s="155"/>
      <c r="AO144" s="155"/>
      <c r="AP144" s="155"/>
      <c r="AQ144" s="155"/>
      <c r="AR144" s="155"/>
      <c r="AS144" s="155"/>
      <c r="AT144" s="155"/>
      <c r="AU144" s="155"/>
      <c r="AV144" s="155"/>
      <c r="AW144" s="155"/>
      <c r="AX144" s="155"/>
      <c r="AY144" s="155"/>
      <c r="AZ144" s="155"/>
      <c r="BA144" s="155"/>
      <c r="BB144" s="155"/>
      <c r="BC144" s="155"/>
      <c r="BD144" s="155"/>
      <c r="BE144" s="155"/>
      <c r="BF144" s="155"/>
      <c r="BG144" s="155"/>
      <c r="BH144" s="155"/>
      <c r="BI144" s="155"/>
      <c r="BJ144" s="155"/>
      <c r="BK144" s="155"/>
      <c r="BL144" s="155"/>
      <c r="BM144" s="155"/>
      <c r="BN144" s="155"/>
      <c r="BO144" s="155"/>
      <c r="BP144" s="155"/>
      <c r="BQ144" s="155"/>
      <c r="BR144" s="155"/>
      <c r="BS144" s="155"/>
      <c r="BT144" s="155"/>
      <c r="BU144" s="155"/>
      <c r="BV144" s="155"/>
      <c r="BW144" s="155"/>
      <c r="BX144" s="155"/>
      <c r="BY144" s="17"/>
      <c r="BZ144" s="49"/>
    </row>
    <row r="145" spans="1:78" ht="46.5" x14ac:dyDescent="0.25">
      <c r="A145" s="26" t="s">
        <v>1561</v>
      </c>
      <c r="B145" s="26" t="s">
        <v>597</v>
      </c>
      <c r="C145" s="106" t="s">
        <v>225</v>
      </c>
      <c r="D145" s="28"/>
      <c r="E145" s="28"/>
      <c r="F145" s="58">
        <v>1200</v>
      </c>
      <c r="G145" s="30">
        <v>8</v>
      </c>
      <c r="H145" s="31" t="s">
        <v>6</v>
      </c>
      <c r="I145" s="59">
        <v>8</v>
      </c>
      <c r="J145" s="33">
        <v>2</v>
      </c>
      <c r="K145" s="59">
        <v>9</v>
      </c>
      <c r="L145" s="33">
        <v>4</v>
      </c>
      <c r="M145" s="59">
        <v>12</v>
      </c>
      <c r="N145" s="33">
        <v>7</v>
      </c>
      <c r="O145" s="29">
        <v>1.0999999999999901</v>
      </c>
      <c r="P145" s="37">
        <v>0.74000000000001598</v>
      </c>
      <c r="Q145" s="35">
        <v>88.550711079743493</v>
      </c>
      <c r="R145" s="35">
        <v>-2.4644460128229202E-2</v>
      </c>
      <c r="S145" s="37">
        <v>-2</v>
      </c>
      <c r="T145" s="61">
        <v>-3</v>
      </c>
      <c r="U145" s="29">
        <v>-1.45</v>
      </c>
      <c r="V145" s="60">
        <v>-3.75</v>
      </c>
      <c r="W145" s="39" t="s">
        <v>79</v>
      </c>
      <c r="X145" s="62">
        <v>49</v>
      </c>
      <c r="Y145" s="29">
        <v>125</v>
      </c>
      <c r="Z145" s="29">
        <v>31</v>
      </c>
      <c r="AA145" s="26" t="s">
        <v>192</v>
      </c>
      <c r="AB145" s="41" t="s">
        <v>58</v>
      </c>
      <c r="AC145" s="42" t="str">
        <f>"" &amp; IF(AND(S145&lt;=-1.5,NOT(ISBLANK(AQ145))),"Z","")</f>
        <v/>
      </c>
      <c r="AD145" s="48" t="str">
        <f>IF(AND(ISNUMBER(BD145),VALUE(BD145)&gt;=3,VALUE(T145)&gt;=-0.5),IF(AND(VALUE(Q145)&gt;=94,VALUE(Q145)&lt;444), IF(VALUE(P145)&gt;=2,"***","**"),"*"),"")</f>
        <v/>
      </c>
      <c r="AE145" s="44"/>
      <c r="AF145" s="45"/>
      <c r="AG145" s="63" t="str">
        <f>IF(OR(F145&lt;1401,F145&gt;=1600),IF(AND(OR(AB145="*",AB145="***",AB145="E*",AB145="E***"),P145&gt;=2,T145&gt;-2.1),IF(AND(ISNUMBER(BD145),VALUE(BD145)&gt;2),"**","*"),""),"")</f>
        <v/>
      </c>
      <c r="AH145" s="30">
        <v>8</v>
      </c>
      <c r="AI145" s="62">
        <v>49</v>
      </c>
      <c r="AJ145" s="48" t="str">
        <f>IF(AND(S145&gt;=2,T145&gt;=0),IF(AND(ISNUMBER(BD145),VALUE(BD145)&gt;=3),IF(LEN(AQ145)&gt;0,"***","**"),"*"),"")</f>
        <v/>
      </c>
      <c r="AK145" s="42" t="str">
        <f>IF(AND(S145&gt;=3,AND(OR(AND(I145&lt;=7,I145-K145&gt;=3),AND(K145&lt;=7,K145-M145&gt;=3)),N145&lt;=4)),6,IF(S145&gt;=3,"3T",IF(AND(OR(AND(I145&lt;=7,I145-K145&gt;=3),AND(K145&lt;=7,K145-M145&gt;=3)),N145&lt;=4),"3P","")))</f>
        <v/>
      </c>
      <c r="AL145" s="63" t="str">
        <f>IF(OR(K145-M145&gt;=5,T145&gt;4.9,AND(K145-M145&gt;=1,T145&gt;5)),IF(P145&lt;-3,"***",IF(P145&lt;0,"**","*")),"")</f>
        <v/>
      </c>
      <c r="AM145" s="62">
        <v>49</v>
      </c>
      <c r="AN145" s="49" t="str">
        <f>IF(AND(OR(M145=1,M145=2,M145=3,M145=4),Q145&gt;=97.5),"G",IF(OR(AND(N145&lt;=3,M145&lt;8,T145&gt;-1.6,Q145&gt;=95,Q145&lt;300),AND(OR(M145=1,M145=2,M145=3),Q145&lt;97.5)),"GR",""))</f>
        <v/>
      </c>
      <c r="AO145" s="29">
        <v>0</v>
      </c>
      <c r="AP145" s="28"/>
      <c r="AQ145" s="28"/>
      <c r="AR145" s="28"/>
      <c r="AS145" s="28"/>
      <c r="AT145" s="50" t="str">
        <f>IF(LEN(AN145)&gt;0,IF(AL145="**","$",IF(AL145="***",IF(LEN(AQ145)&gt;0,"$$$","$$"), "")), "")</f>
        <v/>
      </c>
      <c r="AU145" s="48" t="str">
        <f>CONCATENATE(IF(LEN(AN145)&gt;0,IF(AND(AD145="**",AB145="*"),IF(LEN(AQ145)&gt;0,"$$$","$$"),IF(AJ145="***","$$$",IF(AND(AJ145="**",AB145="*"),"$$",IF(AND(OR(AD145="**",AD145="***"),LEN(AQ145)&gt;0),"$$","")))),IF(AND(OR(AD145="**",AD145="***"),LEN(AQ145)&gt;0),"$$","")),IF(AND(T145&lt;2,AQ145="#"),"#",""))</f>
        <v/>
      </c>
      <c r="AV145" s="48" t="str">
        <f>IF(LEN(AN145)&gt;0,IF(AG145="**","$$",IF(AG145="***","$$$",IF(AD145="***",IF(OR(AB145="***",LEN(AQ145)&gt;0),"$$$",""),""))),"")</f>
        <v/>
      </c>
      <c r="AW145" s="26" t="s">
        <v>6</v>
      </c>
      <c r="AX145" s="51">
        <v>22</v>
      </c>
      <c r="AY145" s="65">
        <v>1177</v>
      </c>
      <c r="AZ145" s="24" t="s">
        <v>475</v>
      </c>
      <c r="BA145" s="29">
        <v>78.450711079743499</v>
      </c>
      <c r="BB145" s="66">
        <v>83.646711079743497</v>
      </c>
      <c r="BC145" s="54" t="s">
        <v>1230</v>
      </c>
      <c r="BD145" s="29">
        <v>3</v>
      </c>
      <c r="BE145" s="55"/>
      <c r="BF145" s="55"/>
      <c r="BG145" s="55"/>
      <c r="BH145" s="55"/>
      <c r="BI145" s="190" t="s">
        <v>1577</v>
      </c>
      <c r="BJ145" s="68" t="s">
        <v>1578</v>
      </c>
      <c r="BK145" s="68" t="s">
        <v>1579</v>
      </c>
      <c r="BL145" s="69" t="s">
        <v>172</v>
      </c>
      <c r="BM145" s="68" t="s">
        <v>1272</v>
      </c>
      <c r="BN145" s="68" t="s">
        <v>1580</v>
      </c>
      <c r="BO145" s="17"/>
      <c r="BP145" s="29">
        <v>125</v>
      </c>
      <c r="BQ145" s="29">
        <v>0</v>
      </c>
      <c r="BR145" s="56">
        <v>98.8</v>
      </c>
      <c r="BS145" s="57" t="s">
        <v>75</v>
      </c>
      <c r="BT145" s="26"/>
      <c r="BU145" s="26"/>
      <c r="BV145" s="26"/>
      <c r="BW145" s="26" t="s">
        <v>79</v>
      </c>
      <c r="BX145" s="17"/>
      <c r="BY145" s="17"/>
      <c r="BZ145" s="49" t="str">
        <f>IF(AND(S145&gt;=3,AND(OR(AND(I145&lt;=7,I145-K145&gt;=3),AND(K145&lt;=7,K145-M145&gt;=3)),N145&lt;=4)),6,IF(S145&gt;=3,"3T",IF(AND(OR(AND(I145&lt;=7,I145-K145&gt;=3),AND(K145&lt;=7,K145-M145&gt;=3)),N145&lt;=4),"3P","")))</f>
        <v/>
      </c>
    </row>
    <row r="146" spans="1:78" ht="18" customHeight="1" x14ac:dyDescent="0.25">
      <c r="A146" s="162"/>
      <c r="B146" s="155"/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  <c r="AJ146" s="155"/>
      <c r="AK146" s="155"/>
      <c r="AL146" s="155"/>
      <c r="AM146" s="155"/>
      <c r="AN146" s="155"/>
      <c r="AO146" s="155"/>
      <c r="AP146" s="155"/>
      <c r="AQ146" s="155"/>
      <c r="AR146" s="155"/>
      <c r="AS146" s="155"/>
      <c r="AT146" s="155"/>
      <c r="AU146" s="155"/>
      <c r="AV146" s="155"/>
      <c r="AW146" s="155"/>
      <c r="AX146" s="155"/>
      <c r="AY146" s="155"/>
      <c r="AZ146" s="155"/>
      <c r="BA146" s="155"/>
      <c r="BB146" s="155"/>
      <c r="BC146" s="155"/>
      <c r="BD146" s="155"/>
      <c r="BE146" s="155"/>
      <c r="BF146" s="155"/>
      <c r="BG146" s="155"/>
      <c r="BH146" s="155"/>
      <c r="BI146" s="155"/>
      <c r="BJ146" s="155"/>
      <c r="BK146" s="155"/>
      <c r="BL146" s="155"/>
      <c r="BM146" s="155"/>
      <c r="BN146" s="155"/>
      <c r="BO146" s="155"/>
      <c r="BP146" s="155"/>
      <c r="BQ146" s="155"/>
      <c r="BR146" s="155"/>
      <c r="BS146" s="155"/>
      <c r="BT146" s="155"/>
      <c r="BU146" s="155"/>
      <c r="BV146" s="155"/>
      <c r="BW146" s="155"/>
      <c r="BX146" s="155"/>
      <c r="BY146" s="17"/>
      <c r="BZ146" s="49"/>
    </row>
    <row r="147" spans="1:78" ht="46.5" x14ac:dyDescent="0.25">
      <c r="A147" s="26" t="s">
        <v>1561</v>
      </c>
      <c r="B147" s="26" t="s">
        <v>533</v>
      </c>
      <c r="C147" s="106" t="s">
        <v>219</v>
      </c>
      <c r="D147" s="28"/>
      <c r="E147" s="28"/>
      <c r="F147" s="58">
        <v>1200</v>
      </c>
      <c r="G147" s="30">
        <v>10</v>
      </c>
      <c r="H147" s="31" t="s">
        <v>6</v>
      </c>
      <c r="I147" s="59">
        <v>9</v>
      </c>
      <c r="J147" s="33">
        <v>4</v>
      </c>
      <c r="K147" s="59">
        <v>10</v>
      </c>
      <c r="L147" s="33">
        <v>4</v>
      </c>
      <c r="M147" s="59">
        <v>7</v>
      </c>
      <c r="N147" s="33">
        <v>3</v>
      </c>
      <c r="O147" s="29">
        <v>-1.1000000000000101</v>
      </c>
      <c r="P147" s="60">
        <v>-2.2125000000000101</v>
      </c>
      <c r="Q147" s="35">
        <v>88.818769749835596</v>
      </c>
      <c r="R147" s="35">
        <v>-3.4906151250822899</v>
      </c>
      <c r="S147" s="37">
        <v>1</v>
      </c>
      <c r="T147" s="38">
        <v>1</v>
      </c>
      <c r="U147" s="29">
        <v>-0.74999999999999301</v>
      </c>
      <c r="V147" s="60">
        <v>0.15000000000000599</v>
      </c>
      <c r="W147" s="39"/>
      <c r="X147" s="62">
        <v>47</v>
      </c>
      <c r="Y147" s="29">
        <v>123</v>
      </c>
      <c r="Z147" s="87">
        <v>42</v>
      </c>
      <c r="AA147" s="26" t="s">
        <v>57</v>
      </c>
      <c r="AB147" s="41" t="s">
        <v>65</v>
      </c>
      <c r="AC147" s="42" t="str">
        <f>"" &amp; IF(AND(S147&lt;=-1.5,NOT(ISBLANK(AQ147))),"Z","")</f>
        <v/>
      </c>
      <c r="AD147" s="48" t="str">
        <f>IF(AND(ISNUMBER(BD147),VALUE(BD147)&gt;=3,VALUE(T147)&gt;=-0.5),IF(AND(VALUE(Q147)&gt;=94,VALUE(Q147)&lt;444), IF(VALUE(P147)&gt;=2,"***","**"),"*"),"")</f>
        <v/>
      </c>
      <c r="AE147" s="44"/>
      <c r="AF147" s="45"/>
      <c r="AG147" s="46" t="str">
        <f>IF(OR(F147&lt;1401,F147&gt;=1600),IF(AND(OR(AB147="*",AB147="***",AB147="E*",AB147="E***"),P147&gt;=2,T147&gt;-2.1),IF(AND(ISNUMBER(BD147),VALUE(BD147)&gt;2),"**","*"),""),"")</f>
        <v/>
      </c>
      <c r="AH147" s="30">
        <v>10</v>
      </c>
      <c r="AI147" s="62">
        <v>47</v>
      </c>
      <c r="AJ147" s="48" t="str">
        <f>IF(AND(S147&gt;=2,T147&gt;=0),IF(AND(ISNUMBER(BD147),VALUE(BD147)&gt;=3),IF(LEN(AQ147)&gt;0,"***","**"),"*"),"")</f>
        <v/>
      </c>
      <c r="AK147" s="42" t="str">
        <f>IF(AND(S147&gt;=3,AND(OR(AND(I147&lt;=7,I147-K147&gt;=3),AND(K147&lt;=7,K147-M147&gt;=3)),N147&lt;=4)),6,IF(S147&gt;=3,"3T",IF(AND(OR(AND(I147&lt;=7,I147-K147&gt;=3),AND(K147&lt;=7,K147-M147&gt;=3)),N147&lt;=4),"3P","")))</f>
        <v/>
      </c>
      <c r="AL147" s="63" t="str">
        <f>IF(OR(K147-M147&gt;=5,T147&gt;4.9,AND(K147-M147&gt;=1,T147&gt;5)),IF(P147&lt;-3,"***",IF(P147&lt;0,"**","*")),"")</f>
        <v/>
      </c>
      <c r="AM147" s="62">
        <v>47</v>
      </c>
      <c r="AN147" s="49" t="str">
        <f>IF(AND(OR(M147=1,M147=2,M147=3,M147=4),Q147&gt;=97.5),"G",IF(OR(AND(N147&lt;=3,M147&lt;8,T147&gt;-1.6,Q147&gt;=95,Q147&lt;300),AND(OR(M147=1,M147=2,M147=3),Q147&lt;97.5)),"GR",""))</f>
        <v/>
      </c>
      <c r="AO147" s="29">
        <v>0</v>
      </c>
      <c r="AP147" s="28"/>
      <c r="AQ147" s="28"/>
      <c r="AR147" s="28"/>
      <c r="AS147" s="28"/>
      <c r="AT147" s="50" t="str">
        <f>IF(LEN(AN147)&gt;0,IF(AL147="**","$",IF(AL147="***",IF(LEN(AQ147)&gt;0,"$$$","$$"), "")), "")</f>
        <v/>
      </c>
      <c r="AU147" s="48" t="str">
        <f>CONCATENATE(IF(LEN(AN147)&gt;0,IF(AND(AD147="**",AB147="*"),IF(LEN(AQ147)&gt;0,"$$$","$$"),IF(AJ147="***","$$$",IF(AND(AJ147="**",AB147="*"),"$$",IF(AND(OR(AD147="**",AD147="***"),LEN(AQ147)&gt;0),"$$","")))),IF(AND(OR(AD147="**",AD147="***"),LEN(AQ147)&gt;0),"$$","")),IF(AND(T147&lt;2,AQ147="#"),"#",""))</f>
        <v/>
      </c>
      <c r="AV147" s="48" t="str">
        <f>IF(LEN(AN147)&gt;0,IF(AG147="**","$$",IF(AG147="***","$$$",IF(AD147="***",IF(OR(AB147="***",LEN(AQ147)&gt;0),"$$$",""),""))),"")</f>
        <v/>
      </c>
      <c r="AW147" s="26" t="s">
        <v>6</v>
      </c>
      <c r="AX147" s="64">
        <v>68</v>
      </c>
      <c r="AY147" s="65">
        <v>1180</v>
      </c>
      <c r="AZ147" s="24" t="s">
        <v>475</v>
      </c>
      <c r="BA147" s="29">
        <v>80.5187697498354</v>
      </c>
      <c r="BB147" s="66">
        <v>85.476103083168795</v>
      </c>
      <c r="BC147" s="54" t="s">
        <v>1581</v>
      </c>
      <c r="BD147" s="29">
        <v>2</v>
      </c>
      <c r="BE147" s="55"/>
      <c r="BF147" s="55"/>
      <c r="BG147" s="55"/>
      <c r="BH147" s="55"/>
      <c r="BI147" s="190" t="s">
        <v>1582</v>
      </c>
      <c r="BJ147" s="68" t="s">
        <v>1294</v>
      </c>
      <c r="BK147" s="68" t="s">
        <v>1295</v>
      </c>
      <c r="BL147" s="68" t="s">
        <v>1296</v>
      </c>
      <c r="BM147" s="68" t="s">
        <v>1297</v>
      </c>
      <c r="BN147" s="68" t="s">
        <v>1583</v>
      </c>
      <c r="BO147" s="17"/>
      <c r="BP147" s="29">
        <v>123</v>
      </c>
      <c r="BQ147" s="29">
        <v>0</v>
      </c>
      <c r="BR147" s="56">
        <v>94.8</v>
      </c>
      <c r="BS147" s="57" t="s">
        <v>75</v>
      </c>
      <c r="BT147" s="26"/>
      <c r="BU147" s="26"/>
      <c r="BV147" s="26"/>
      <c r="BW147" s="26"/>
      <c r="BX147" s="17"/>
      <c r="BY147" s="17"/>
      <c r="BZ147" s="49" t="str">
        <f>IF(AND(S147&gt;=3,AND(OR(AND(I147&lt;=7,I147-K147&gt;=3),AND(K147&lt;=7,K147-M147&gt;=3)),N147&lt;=4)),6,IF(S147&gt;=3,"3T",IF(AND(OR(AND(I147&lt;=7,I147-K147&gt;=3),AND(K147&lt;=7,K147-M147&gt;=3)),N147&lt;=4),"3P","")))</f>
        <v/>
      </c>
    </row>
    <row r="148" spans="1:78" ht="46.5" x14ac:dyDescent="0.25">
      <c r="A148" s="26" t="s">
        <v>1561</v>
      </c>
      <c r="B148" s="110" t="s">
        <v>1584</v>
      </c>
      <c r="C148" s="106" t="s">
        <v>216</v>
      </c>
      <c r="D148" s="28"/>
      <c r="E148" s="28"/>
      <c r="F148" s="58">
        <v>1200</v>
      </c>
      <c r="G148" s="80">
        <v>2</v>
      </c>
      <c r="H148" s="31" t="s">
        <v>6</v>
      </c>
      <c r="I148" s="70">
        <v>2</v>
      </c>
      <c r="J148" s="71">
        <v>2</v>
      </c>
      <c r="K148" s="70">
        <v>3</v>
      </c>
      <c r="L148" s="71">
        <v>2</v>
      </c>
      <c r="M148" s="32">
        <v>6</v>
      </c>
      <c r="N148" s="33">
        <v>3</v>
      </c>
      <c r="O148" s="29">
        <v>2.5499999999999901</v>
      </c>
      <c r="P148" s="37">
        <v>2.9000000000000101</v>
      </c>
      <c r="Q148" s="35">
        <v>93.508954590205605</v>
      </c>
      <c r="R148" s="35">
        <v>-0.89552270489718899</v>
      </c>
      <c r="S148" s="37">
        <v>0</v>
      </c>
      <c r="T148" s="61">
        <v>-1.25</v>
      </c>
      <c r="U148" s="29">
        <v>-2.95</v>
      </c>
      <c r="V148" s="60">
        <v>-3.8999999999999901</v>
      </c>
      <c r="W148" s="39" t="s">
        <v>79</v>
      </c>
      <c r="X148" s="40">
        <v>45</v>
      </c>
      <c r="Y148" s="72">
        <v>120</v>
      </c>
      <c r="Z148" s="119">
        <v>14</v>
      </c>
      <c r="AA148" s="77">
        <v>8</v>
      </c>
      <c r="AB148" s="41" t="s">
        <v>101</v>
      </c>
      <c r="AC148" s="42" t="str">
        <f>"i" &amp; IF(AND(S148&lt;=-1.5,NOT(ISBLANK(AQ148))),"Z","")</f>
        <v>i</v>
      </c>
      <c r="AD148" s="43" t="str">
        <f>IF(AND(ISNUMBER(BD148),VALUE(BD148)&gt;=3,VALUE(T148)&gt;=-0.5),IF(AND(VALUE(Q148)&gt;=94,VALUE(Q148)&lt;444), IF(VALUE(P148)&gt;=2,"***","**"),"*"),"")</f>
        <v/>
      </c>
      <c r="AE148" s="44"/>
      <c r="AF148" s="45" t="s">
        <v>499</v>
      </c>
      <c r="AG148" s="63" t="str">
        <f>IF(OR(F148&lt;1401,F148&gt;=1600),IF(AND(OR(AB148="*",AB148="***",AB148="E*",AB148="E***"),P148&gt;=2,T148&gt;-2.1),IF(AND(ISNUMBER(BD148),VALUE(BD148)&gt;2),"**","*"),""),"")</f>
        <v>*</v>
      </c>
      <c r="AH148" s="30">
        <v>2</v>
      </c>
      <c r="AI148" s="47">
        <v>45</v>
      </c>
      <c r="AJ148" s="48" t="str">
        <f>IF(AND(S148&gt;=2,T148&gt;=0),IF(AND(ISNUMBER(BD148),VALUE(BD148)&gt;=3),IF(LEN(AQ148)&gt;0,"***","**"),"*"),"")</f>
        <v/>
      </c>
      <c r="AK148" s="42" t="str">
        <f>IF(AND(S148&gt;=3,AND(OR(AND(I148&lt;=7,I148-K148&gt;=3),AND(K148&lt;=7,K148-M148&gt;=3)),N148&lt;=4)),6,IF(S148&gt;=3,"3T",IF(AND(OR(AND(I148&lt;=7,I148-K148&gt;=3),AND(K148&lt;=7,K148-M148&gt;=3)),N148&lt;=4),"3P","")))</f>
        <v/>
      </c>
      <c r="AL148" s="46" t="str">
        <f>IF(OR(K148-M148&gt;=5,T148&gt;4.9,AND(K148-M148&gt;=1,T148&gt;5)),IF(P148&lt;-3,"***",IF(P148&lt;0,"**","*")),"")</f>
        <v/>
      </c>
      <c r="AM148" s="146" t="s">
        <v>1275</v>
      </c>
      <c r="AN148" s="117" t="s">
        <v>30</v>
      </c>
      <c r="AO148" s="29">
        <v>-1</v>
      </c>
      <c r="AP148" s="28"/>
      <c r="AQ148" s="28"/>
      <c r="AR148" s="28"/>
      <c r="AS148" s="28"/>
      <c r="AT148" s="50" t="str">
        <f>IF(LEN(AN148)&gt;0,IF(AL148="**","$",IF(AL148="***",IF(LEN(AQ148)&gt;0,"$$$","$$"), "")), "")</f>
        <v/>
      </c>
      <c r="AU148" s="48" t="str">
        <f>CONCATENATE(IF(LEN(AN148)&gt;0,IF(AND(AD148="**",AB148="*"),IF(LEN(AQ148)&gt;0,"$$$","$$"),IF(AJ148="***","$$$",IF(AND(AJ148="**",AB148="*"),"$$",IF(AND(OR(AD148="**",AD148="***"),LEN(AQ148)&gt;0),"$$","")))),IF(AND(OR(AD148="**",AD148="***"),LEN(AQ148)&gt;0),"$$","")),IF(AND(T148&lt;2,AQ148="#"),"#",""))</f>
        <v/>
      </c>
      <c r="AV148" s="48" t="str">
        <f>IF(LEN(AN148)&gt;0,IF(AG148="**","$$",IF(AG148="***","$$$",IF(AD148="***",IF(OR(AB148="***",LEN(AQ148)&gt;0),"$$$",""),""))),"")</f>
        <v/>
      </c>
      <c r="AW148" s="26" t="s">
        <v>6</v>
      </c>
      <c r="AX148" s="74">
        <v>15</v>
      </c>
      <c r="AY148" s="79">
        <v>1175</v>
      </c>
      <c r="AZ148" s="24" t="s">
        <v>475</v>
      </c>
      <c r="BA148" s="29">
        <v>85.208954590205593</v>
      </c>
      <c r="BB148" s="66">
        <v>91.360954590205594</v>
      </c>
      <c r="BC148" s="54" t="s">
        <v>1585</v>
      </c>
      <c r="BD148" s="29">
        <v>1</v>
      </c>
      <c r="BE148" s="100">
        <v>19.230769230769202</v>
      </c>
      <c r="BF148" s="101">
        <v>42.307692307692299</v>
      </c>
      <c r="BG148" s="102">
        <v>26</v>
      </c>
      <c r="BH148" s="102">
        <v>26</v>
      </c>
      <c r="BI148" s="191" t="s">
        <v>1586</v>
      </c>
      <c r="BJ148" s="68" t="s">
        <v>1587</v>
      </c>
      <c r="BK148" s="68" t="s">
        <v>1234</v>
      </c>
      <c r="BL148" s="68" t="s">
        <v>1297</v>
      </c>
      <c r="BM148" s="68" t="s">
        <v>306</v>
      </c>
      <c r="BN148" s="68" t="s">
        <v>1588</v>
      </c>
      <c r="BO148" s="17"/>
      <c r="BP148" s="29">
        <v>120</v>
      </c>
      <c r="BQ148" s="29">
        <v>-1</v>
      </c>
      <c r="BR148" s="56">
        <v>100.65</v>
      </c>
      <c r="BS148" s="57" t="s">
        <v>126</v>
      </c>
      <c r="BT148" s="26"/>
      <c r="BU148" s="26"/>
      <c r="BV148" s="26"/>
      <c r="BW148" s="26" t="s">
        <v>79</v>
      </c>
      <c r="BX148" s="17"/>
      <c r="BY148" s="17"/>
      <c r="BZ148" s="49" t="str">
        <f>IF(AND(S148&gt;=3,AND(OR(AND(I148&lt;=7,I148-K148&gt;=3),AND(K148&lt;=7,K148-M148&gt;=3)),N148&lt;=4)),6,IF(S148&gt;=3,"3T",IF(AND(OR(AND(I148&lt;=7,I148-K148&gt;=3),AND(K148&lt;=7,K148-M148&gt;=3)),N148&lt;=4),"3P","")))</f>
        <v/>
      </c>
    </row>
    <row r="149" spans="1:78" ht="46.5" x14ac:dyDescent="0.25">
      <c r="A149" s="26" t="s">
        <v>1561</v>
      </c>
      <c r="B149" s="112" t="s">
        <v>1027</v>
      </c>
      <c r="C149" s="106" t="s">
        <v>219</v>
      </c>
      <c r="D149" s="28"/>
      <c r="E149" s="28"/>
      <c r="F149" s="58">
        <v>1200</v>
      </c>
      <c r="G149" s="30">
        <v>7</v>
      </c>
      <c r="H149" s="31" t="s">
        <v>6</v>
      </c>
      <c r="I149" s="32">
        <v>7</v>
      </c>
      <c r="J149" s="33">
        <v>4</v>
      </c>
      <c r="K149" s="32">
        <v>5</v>
      </c>
      <c r="L149" s="33">
        <v>2</v>
      </c>
      <c r="M149" s="32">
        <v>11</v>
      </c>
      <c r="N149" s="33">
        <v>6</v>
      </c>
      <c r="O149" s="29">
        <v>0</v>
      </c>
      <c r="P149" s="60">
        <v>0.18000000000000699</v>
      </c>
      <c r="Q149" s="35">
        <v>88.826122205154405</v>
      </c>
      <c r="R149" s="35">
        <v>-0.78693889742282896</v>
      </c>
      <c r="S149" s="37">
        <v>1</v>
      </c>
      <c r="T149" s="61">
        <v>-3.75</v>
      </c>
      <c r="U149" s="29">
        <v>-1.6</v>
      </c>
      <c r="V149" s="60">
        <v>-4.5999999999999899</v>
      </c>
      <c r="W149" s="39" t="s">
        <v>79</v>
      </c>
      <c r="X149" s="62">
        <v>43</v>
      </c>
      <c r="Y149" s="29">
        <v>119</v>
      </c>
      <c r="Z149" s="119">
        <v>14</v>
      </c>
      <c r="AA149" s="26" t="s">
        <v>80</v>
      </c>
      <c r="AB149" s="41" t="s">
        <v>58</v>
      </c>
      <c r="AC149" s="42" t="str">
        <f>"" &amp; IF(AND(S149&lt;=-1.5,NOT(ISBLANK(AQ149))),"Z","")</f>
        <v/>
      </c>
      <c r="AD149" s="48" t="str">
        <f>IF(AND(ISNUMBER(BD149),VALUE(BD149)&gt;=3,VALUE(T149)&gt;=-0.5),IF(AND(VALUE(Q149)&gt;=94,VALUE(Q149)&lt;444), IF(VALUE(P149)&gt;=2,"***","**"),"*"),"")</f>
        <v/>
      </c>
      <c r="AE149" s="44"/>
      <c r="AF149" s="45"/>
      <c r="AG149" s="63" t="str">
        <f>IF(OR(F149&lt;1401,F149&gt;=1600),IF(AND(OR(AB149="*",AB149="***",AB149="E*",AB149="E***"),P149&gt;=2,T149&gt;-2.1),IF(AND(ISNUMBER(BD149),VALUE(BD149)&gt;2),"**","*"),""),"")</f>
        <v/>
      </c>
      <c r="AH149" s="30">
        <v>7</v>
      </c>
      <c r="AI149" s="62">
        <v>43</v>
      </c>
      <c r="AJ149" s="48" t="str">
        <f>IF(AND(S149&gt;=2,T149&gt;=0),IF(AND(ISNUMBER(BD149),VALUE(BD149)&gt;=3),IF(LEN(AQ149)&gt;0,"***","**"),"*"),"")</f>
        <v/>
      </c>
      <c r="AK149" s="42" t="str">
        <f>IF(AND(S149&gt;=3,AND(OR(AND(I149&lt;=7,I149-K149&gt;=3),AND(K149&lt;=7,K149-M149&gt;=3)),N149&lt;=4)),6,IF(S149&gt;=3,"3T",IF(AND(OR(AND(I149&lt;=7,I149-K149&gt;=3),AND(K149&lt;=7,K149-M149&gt;=3)),N149&lt;=4),"3P","")))</f>
        <v/>
      </c>
      <c r="AL149" s="63" t="str">
        <f>IF(OR(K149-M149&gt;=5,T149&gt;4.9,AND(K149-M149&gt;=1,T149&gt;5)),IF(P149&lt;-3,"***",IF(P149&lt;0,"**","*")),"")</f>
        <v/>
      </c>
      <c r="AM149" s="62">
        <v>43</v>
      </c>
      <c r="AN149" s="49" t="str">
        <f>IF(AND(OR(M149=1,M149=2,M149=3,M149=4),Q149&gt;=97.5),"G",IF(OR(AND(N149&lt;=3,M149&lt;8,T149&gt;-1.6,Q149&gt;=95,Q149&lt;300),AND(OR(M149=1,M149=2,M149=3),Q149&lt;97.5)),"GR",""))</f>
        <v/>
      </c>
      <c r="AO149" s="29">
        <v>0</v>
      </c>
      <c r="AP149" s="28"/>
      <c r="AQ149" s="28"/>
      <c r="AR149" s="28"/>
      <c r="AS149" s="28"/>
      <c r="AT149" s="50" t="str">
        <f>IF(LEN(AN149)&gt;0,IF(AL149="**","$",IF(AL149="***",IF(LEN(AQ149)&gt;0,"$$$","$$"), "")), "")</f>
        <v/>
      </c>
      <c r="AU149" s="48" t="str">
        <f>CONCATENATE(IF(LEN(AN149)&gt;0,IF(AND(AD149="**",AB149="*"),IF(LEN(AQ149)&gt;0,"$$$","$$"),IF(AJ149="***","$$$",IF(AND(AJ149="**",AB149="*"),"$$",IF(AND(OR(AD149="**",AD149="***"),LEN(AQ149)&gt;0),"$$","")))),IF(AND(OR(AD149="**",AD149="***"),LEN(AQ149)&gt;0),"$$","")),IF(AND(T149&lt;2,AQ149="#"),"#",""))</f>
        <v/>
      </c>
      <c r="AV149" s="48" t="str">
        <f>IF(LEN(AN149)&gt;0,IF(AG149="**","$$",IF(AG149="***","$$$",IF(AD149="***",IF(OR(AB149="***",LEN(AQ149)&gt;0),"$$$",""),""))),"")</f>
        <v/>
      </c>
      <c r="AW149" s="26" t="s">
        <v>6</v>
      </c>
      <c r="AX149" s="64">
        <v>37</v>
      </c>
      <c r="AY149" s="65">
        <v>1178</v>
      </c>
      <c r="AZ149" s="24" t="s">
        <v>560</v>
      </c>
      <c r="BA149" s="29">
        <v>79.4261222051543</v>
      </c>
      <c r="BB149" s="66">
        <v>80.447455538487702</v>
      </c>
      <c r="BC149" s="54" t="s">
        <v>1589</v>
      </c>
      <c r="BD149" s="29">
        <v>3</v>
      </c>
      <c r="BE149" s="55"/>
      <c r="BF149" s="55"/>
      <c r="BG149" s="55"/>
      <c r="BH149" s="55"/>
      <c r="BI149" s="190" t="s">
        <v>1590</v>
      </c>
      <c r="BJ149" s="68" t="s">
        <v>1236</v>
      </c>
      <c r="BK149" s="68" t="s">
        <v>315</v>
      </c>
      <c r="BL149" s="68" t="s">
        <v>1168</v>
      </c>
      <c r="BM149" s="68" t="s">
        <v>1591</v>
      </c>
      <c r="BN149" s="68" t="s">
        <v>1592</v>
      </c>
      <c r="BO149" s="17"/>
      <c r="BP149" s="29">
        <v>119</v>
      </c>
      <c r="BQ149" s="29">
        <v>0</v>
      </c>
      <c r="BR149" s="56">
        <v>96.7</v>
      </c>
      <c r="BS149" s="76" t="s">
        <v>88</v>
      </c>
      <c r="BT149" s="26"/>
      <c r="BU149" s="26"/>
      <c r="BV149" s="26"/>
      <c r="BW149" s="26" t="s">
        <v>79</v>
      </c>
      <c r="BX149" s="17"/>
      <c r="BY149" s="17"/>
      <c r="BZ149" s="49" t="str">
        <f>IF(AND(S149&gt;=3,AND(OR(AND(I149&lt;=7,I149-K149&gt;=3),AND(K149&lt;=7,K149-M149&gt;=3)),N149&lt;=4)),6,IF(S149&gt;=3,"3T",IF(AND(OR(AND(I149&lt;=7,I149-K149&gt;=3),AND(K149&lt;=7,K149-M149&gt;=3)),N149&lt;=4),"3P","")))</f>
        <v/>
      </c>
    </row>
    <row r="150" spans="1:78" ht="18.75" customHeight="1" x14ac:dyDescent="0.25">
      <c r="A150" s="17"/>
      <c r="B150" s="164" t="s">
        <v>51</v>
      </c>
      <c r="C150" s="164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65" t="s">
        <v>1240</v>
      </c>
      <c r="R150" s="165"/>
      <c r="S150" s="17"/>
      <c r="T150" s="121" t="s">
        <v>580</v>
      </c>
      <c r="U150" s="17"/>
      <c r="V150" s="17"/>
      <c r="W150" s="17"/>
      <c r="X150" s="91">
        <v>41</v>
      </c>
      <c r="Y150" s="113" t="s">
        <v>1593</v>
      </c>
      <c r="Z150" s="119">
        <v>18</v>
      </c>
      <c r="AA150" s="104">
        <v>3</v>
      </c>
      <c r="AB150" s="17"/>
      <c r="AC150" s="17"/>
      <c r="AD150" s="17"/>
      <c r="AE150" s="17"/>
      <c r="AF150" s="17"/>
      <c r="AG150" s="17"/>
      <c r="AH150" s="17"/>
      <c r="AI150" s="91">
        <v>41</v>
      </c>
      <c r="AJ150" s="17"/>
      <c r="AK150" s="17"/>
      <c r="AL150" s="17"/>
      <c r="AM150" s="91">
        <v>41</v>
      </c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66">
        <v>0</v>
      </c>
      <c r="AY150" s="95">
        <v>1176</v>
      </c>
      <c r="AZ150" s="17"/>
      <c r="BA150" s="17"/>
      <c r="BB150" s="17"/>
      <c r="BC150" s="17"/>
      <c r="BD150" s="17"/>
      <c r="BE150" s="17"/>
      <c r="BF150" s="17"/>
      <c r="BG150" s="17"/>
      <c r="BH150" s="17"/>
      <c r="BI150" s="187"/>
      <c r="BJ150" s="17"/>
      <c r="BK150" s="17"/>
      <c r="BL150" s="17"/>
      <c r="BM150" s="17"/>
      <c r="BN150" s="17"/>
      <c r="BO150" s="17"/>
      <c r="BP150" s="113" t="s">
        <v>1593</v>
      </c>
      <c r="BQ150" s="17"/>
      <c r="BR150" s="17"/>
      <c r="BS150" s="17"/>
      <c r="BT150" s="17"/>
      <c r="BU150" s="17"/>
      <c r="BV150" s="17"/>
      <c r="BW150" s="17"/>
      <c r="BX150" s="29">
        <v>0</v>
      </c>
      <c r="BY150" s="26" t="s">
        <v>149</v>
      </c>
      <c r="BZ150" s="17"/>
    </row>
    <row r="151" spans="1:78" x14ac:dyDescent="0.25">
      <c r="A151" s="17"/>
      <c r="B151" s="164"/>
      <c r="C151" s="164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68" t="s">
        <v>1594</v>
      </c>
      <c r="P151" s="168"/>
      <c r="Q151" s="168"/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67"/>
      <c r="AY151" s="105" t="s">
        <v>412</v>
      </c>
      <c r="AZ151" s="17"/>
      <c r="BA151" s="17"/>
      <c r="BB151" s="17"/>
      <c r="BC151" s="17"/>
      <c r="BD151" s="17"/>
      <c r="BE151" s="17"/>
      <c r="BF151" s="17"/>
      <c r="BG151" s="17"/>
      <c r="BH151" s="17"/>
      <c r="BI151" s="18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</row>
    <row r="152" spans="1:78" ht="30" customHeight="1" x14ac:dyDescent="0.25">
      <c r="A152" s="163" t="s">
        <v>1595</v>
      </c>
      <c r="B152" s="153"/>
      <c r="C152" s="153"/>
      <c r="D152" s="153"/>
      <c r="E152" s="153"/>
      <c r="F152" s="153"/>
      <c r="G152" s="153"/>
      <c r="H152" s="153"/>
      <c r="I152" s="153"/>
      <c r="J152" s="153"/>
      <c r="K152" s="153"/>
      <c r="L152" s="153"/>
      <c r="M152" s="153"/>
      <c r="N152" s="153"/>
      <c r="O152" s="153"/>
      <c r="P152" s="153"/>
      <c r="Q152" s="153"/>
      <c r="R152" s="153"/>
      <c r="S152" s="153"/>
      <c r="T152" s="153"/>
      <c r="U152" s="153"/>
      <c r="V152" s="153"/>
      <c r="W152" s="153"/>
      <c r="X152" s="153"/>
      <c r="Y152" s="153"/>
      <c r="Z152" s="153"/>
      <c r="AA152" s="153"/>
      <c r="AB152" s="153"/>
      <c r="AC152" s="153"/>
      <c r="AD152" s="153"/>
      <c r="AE152" s="153"/>
      <c r="AF152" s="153"/>
      <c r="AG152" s="153"/>
      <c r="AH152" s="153"/>
      <c r="AI152" s="153"/>
      <c r="AJ152" s="153"/>
      <c r="AK152" s="153"/>
      <c r="AL152" s="153"/>
      <c r="AM152" s="153"/>
      <c r="AN152" s="153"/>
      <c r="AO152" s="153"/>
      <c r="AP152" s="153"/>
      <c r="AQ152" s="153"/>
      <c r="AR152" s="153"/>
      <c r="AS152" s="153"/>
      <c r="AT152" s="153"/>
      <c r="AU152" s="153"/>
      <c r="AV152" s="153"/>
      <c r="AW152" s="153"/>
      <c r="AX152" s="153"/>
      <c r="AY152" s="153"/>
      <c r="AZ152" s="153"/>
      <c r="BA152" s="153"/>
      <c r="BB152" s="153"/>
      <c r="BC152" s="153"/>
      <c r="BD152" s="153"/>
      <c r="BE152" s="153"/>
      <c r="BF152" s="153"/>
      <c r="BG152" s="153"/>
      <c r="BH152" s="153"/>
      <c r="BI152" s="153"/>
      <c r="BJ152" s="153"/>
      <c r="BK152" s="153"/>
      <c r="BL152" s="153"/>
      <c r="BM152" s="153"/>
      <c r="BN152" s="153"/>
      <c r="BO152" s="153"/>
      <c r="BP152" s="153"/>
      <c r="BQ152" s="153"/>
      <c r="BR152" s="153"/>
      <c r="BS152" s="153"/>
      <c r="BT152" s="153"/>
      <c r="BU152" s="153"/>
      <c r="BV152" s="153"/>
      <c r="BW152" s="153"/>
      <c r="BX152" s="153"/>
      <c r="BY152" s="17"/>
      <c r="BZ152" s="17"/>
    </row>
    <row r="153" spans="1:78" x14ac:dyDescent="0.25">
      <c r="A153" s="18" t="s">
        <v>1</v>
      </c>
      <c r="B153" s="18" t="s">
        <v>2</v>
      </c>
      <c r="C153" s="18" t="s">
        <v>3</v>
      </c>
      <c r="D153" s="19"/>
      <c r="E153" s="19"/>
      <c r="F153" s="18" t="s">
        <v>4</v>
      </c>
      <c r="G153" s="20" t="s">
        <v>5</v>
      </c>
      <c r="H153" s="21" t="s">
        <v>6</v>
      </c>
      <c r="I153" s="154" t="s">
        <v>7</v>
      </c>
      <c r="J153" s="155"/>
      <c r="K153" s="155"/>
      <c r="L153" s="155"/>
      <c r="M153" s="155"/>
      <c r="N153" s="155"/>
      <c r="O153" s="21" t="s">
        <v>8</v>
      </c>
      <c r="P153" s="21" t="s">
        <v>9</v>
      </c>
      <c r="Q153" s="22" t="s">
        <v>10</v>
      </c>
      <c r="R153" s="22" t="s">
        <v>11</v>
      </c>
      <c r="S153" s="21" t="s">
        <v>12</v>
      </c>
      <c r="T153" s="21" t="s">
        <v>13</v>
      </c>
      <c r="U153" s="21" t="s">
        <v>14</v>
      </c>
      <c r="V153" s="21" t="s">
        <v>15</v>
      </c>
      <c r="W153" s="23" t="s">
        <v>16</v>
      </c>
      <c r="X153" s="21" t="s">
        <v>17</v>
      </c>
      <c r="Y153" s="21" t="s">
        <v>18</v>
      </c>
      <c r="Z153" s="21" t="s">
        <v>19</v>
      </c>
      <c r="AA153" s="21" t="s">
        <v>20</v>
      </c>
      <c r="AB153" s="21" t="s">
        <v>21</v>
      </c>
      <c r="AC153" s="21" t="s">
        <v>22</v>
      </c>
      <c r="AD153" s="21" t="s">
        <v>23</v>
      </c>
      <c r="AE153" s="21" t="s">
        <v>24</v>
      </c>
      <c r="AF153" s="21" t="s">
        <v>25</v>
      </c>
      <c r="AG153" s="21" t="s">
        <v>26</v>
      </c>
      <c r="AH153" s="21" t="s">
        <v>5</v>
      </c>
      <c r="AI153" s="21" t="s">
        <v>17</v>
      </c>
      <c r="AJ153" s="21" t="s">
        <v>27</v>
      </c>
      <c r="AK153" s="21" t="s">
        <v>28</v>
      </c>
      <c r="AL153" s="21" t="s">
        <v>29</v>
      </c>
      <c r="AM153" s="21" t="s">
        <v>17</v>
      </c>
      <c r="AN153" s="21" t="s">
        <v>30</v>
      </c>
      <c r="AO153" s="21" t="s">
        <v>31</v>
      </c>
      <c r="AP153" s="21" t="s">
        <v>32</v>
      </c>
      <c r="AQ153" s="21" t="s">
        <v>33</v>
      </c>
      <c r="AR153" s="21" t="s">
        <v>34</v>
      </c>
      <c r="AS153" s="21" t="s">
        <v>35</v>
      </c>
      <c r="AT153" s="21" t="s">
        <v>36</v>
      </c>
      <c r="AU153" s="21" t="s">
        <v>37</v>
      </c>
      <c r="AV153" s="21" t="s">
        <v>38</v>
      </c>
      <c r="AW153" s="21" t="s">
        <v>6</v>
      </c>
      <c r="AX153" s="21" t="s">
        <v>39</v>
      </c>
      <c r="AY153" s="21" t="s">
        <v>40</v>
      </c>
      <c r="AZ153" s="24" t="s">
        <v>41</v>
      </c>
      <c r="BA153" s="21" t="s">
        <v>42</v>
      </c>
      <c r="BB153" s="21" t="s">
        <v>43</v>
      </c>
      <c r="BC153" s="21" t="s">
        <v>44</v>
      </c>
      <c r="BD153" s="21" t="s">
        <v>45</v>
      </c>
      <c r="BE153" s="21" t="s">
        <v>46</v>
      </c>
      <c r="BF153" s="21" t="s">
        <v>47</v>
      </c>
      <c r="BG153" s="21" t="s">
        <v>48</v>
      </c>
      <c r="BH153" s="21" t="s">
        <v>49</v>
      </c>
      <c r="BI153" s="186"/>
      <c r="BJ153" s="25"/>
      <c r="BK153" s="25"/>
      <c r="BL153" s="25"/>
      <c r="BM153" s="25"/>
      <c r="BN153" s="25"/>
      <c r="BO153" s="25"/>
      <c r="BP153" s="21" t="s">
        <v>18</v>
      </c>
      <c r="BQ153" s="21" t="s">
        <v>31</v>
      </c>
      <c r="BR153" s="21" t="s">
        <v>50</v>
      </c>
      <c r="BS153" s="21" t="s">
        <v>51</v>
      </c>
      <c r="BT153" s="25"/>
      <c r="BU153" s="25"/>
      <c r="BV153" s="21" t="s">
        <v>24</v>
      </c>
      <c r="BW153" s="21" t="s">
        <v>16</v>
      </c>
      <c r="BX153" s="21" t="s">
        <v>52</v>
      </c>
      <c r="BY153" s="21" t="s">
        <v>53</v>
      </c>
      <c r="BZ153" s="21" t="s">
        <v>28</v>
      </c>
    </row>
    <row r="154" spans="1:78" ht="46.5" x14ac:dyDescent="0.25">
      <c r="A154" s="26" t="s">
        <v>1596</v>
      </c>
      <c r="B154" s="26" t="s">
        <v>55</v>
      </c>
      <c r="C154" s="27" t="s">
        <v>212</v>
      </c>
      <c r="D154" s="28"/>
      <c r="E154" s="28"/>
      <c r="F154" s="58">
        <v>1200</v>
      </c>
      <c r="G154" s="30">
        <v>14</v>
      </c>
      <c r="H154" s="31" t="s">
        <v>6</v>
      </c>
      <c r="I154" s="59">
        <v>14</v>
      </c>
      <c r="J154" s="33">
        <v>10</v>
      </c>
      <c r="K154" s="59">
        <v>14</v>
      </c>
      <c r="L154" s="33">
        <v>7</v>
      </c>
      <c r="M154" s="59">
        <v>10</v>
      </c>
      <c r="N154" s="33">
        <v>5</v>
      </c>
      <c r="O154" s="29">
        <v>1.0999999999999901</v>
      </c>
      <c r="P154" s="29">
        <v>-0.21000000000000801</v>
      </c>
      <c r="Q154" s="35">
        <v>88.626804899628993</v>
      </c>
      <c r="R154" s="35">
        <v>-1.48659755018549</v>
      </c>
      <c r="S154" s="37">
        <v>2</v>
      </c>
      <c r="T154" s="38">
        <v>1.75</v>
      </c>
      <c r="U154" s="29">
        <v>-0.50000000000000699</v>
      </c>
      <c r="V154" s="29">
        <v>0.89999999999999902</v>
      </c>
      <c r="W154" s="39"/>
      <c r="X154" s="62">
        <v>64</v>
      </c>
      <c r="Y154" s="29">
        <v>122</v>
      </c>
      <c r="Z154" s="17"/>
      <c r="AA154" s="26" t="s">
        <v>57</v>
      </c>
      <c r="AB154" s="41" t="s">
        <v>58</v>
      </c>
      <c r="AC154" s="42" t="str">
        <f>"" &amp; IF(AND(S154&lt;=-1.5,NOT(ISBLANK(AQ154))),"Z","")</f>
        <v/>
      </c>
      <c r="AD154" s="48" t="str">
        <f>IF(AND(ISNUMBER(BD154),VALUE(BD154)&gt;=3,VALUE(T154)&gt;=-0.5),IF(AND(VALUE(Q154)&gt;=94,VALUE(Q154)&lt;444), IF(VALUE(P154)&gt;=2,"***","**"),"*"),"")</f>
        <v/>
      </c>
      <c r="AE154" s="44"/>
      <c r="AF154" s="45" t="s">
        <v>346</v>
      </c>
      <c r="AG154" s="46" t="str">
        <f>IF(OR(F154&lt;1401,F154&gt;=1600),IF(AND(OR(AB154="*",AB154="***",AB154="E*",AB154="E***"),P154&gt;=2,T154&gt;-2.1),IF(AND(ISNUMBER(BD154),VALUE(BD154)&gt;2),"**","*"),""),"")</f>
        <v/>
      </c>
      <c r="AH154" s="30">
        <v>14</v>
      </c>
      <c r="AI154" s="62">
        <v>64</v>
      </c>
      <c r="AJ154" s="48" t="str">
        <f>IF(AND(S154&gt;=2,T154&gt;=0),IF(AND(ISNUMBER(BD154),VALUE(BD154)&gt;=3),IF(LEN(AQ154)&gt;0,"***","**"),"*"),"")</f>
        <v>*</v>
      </c>
      <c r="AK154" s="42" t="str">
        <f>IF(AND(S154&gt;=3,AND(OR(AND(I154&lt;=7,I154-K154&gt;=3),AND(K154&lt;=7,K154-M154&gt;=3)),N154&lt;=4)),6,IF(S154&gt;=3,"3T",IF(AND(OR(AND(I154&lt;=7,I154-K154&gt;=3),AND(K154&lt;=7,K154-M154&gt;=3)),N154&lt;=4),"3P","")))</f>
        <v/>
      </c>
      <c r="AL154" s="63" t="str">
        <f>IF(OR(K154-M154&gt;=5,T154&gt;4.9,AND(K154-M154&gt;=1,T154&gt;5)),IF(P154&lt;-3,"***",IF(P154&lt;0,"**","*")),"")</f>
        <v/>
      </c>
      <c r="AM154" s="62">
        <v>64</v>
      </c>
      <c r="AN154" s="49" t="str">
        <f>IF(AND(OR(M154=1,M154=2,M154=3,M154=4),Q154&gt;=97.5),"G",IF(OR(AND(N154&lt;=3,M154&lt;8,T154&gt;-1.6,Q154&gt;=95,Q154&lt;300),AND(OR(M154=1,M154=2,M154=3),Q154&lt;97.5)),"GR",""))</f>
        <v/>
      </c>
      <c r="AO154" s="29">
        <v>1</v>
      </c>
      <c r="AP154" s="28" t="s">
        <v>32</v>
      </c>
      <c r="AQ154" s="28" t="s">
        <v>33</v>
      </c>
      <c r="AR154" s="28"/>
      <c r="AS154" s="28" t="s">
        <v>66</v>
      </c>
      <c r="AT154" s="50" t="str">
        <f>IF(LEN(AN154)&gt;0,IF(AL154="**","$",IF(AL154="***",IF(LEN(AQ154)&gt;0,"$$$","$$"), "")), "")</f>
        <v/>
      </c>
      <c r="AU154" s="48" t="str">
        <f>CONCATENATE(IF(LEN(AN154)&gt;0,IF(AND(AD154="**",AB154="*"),IF(LEN(AQ154)&gt;0,"$$$","$$"),IF(AJ154="***","$$$",IF(AND(AJ154="**",AB154="*"),"$$",IF(AND(OR(AD154="**",AD154="***"),LEN(AQ154)&gt;0),"$$","")))),IF(AND(OR(AD154="**",AD154="***"),LEN(AQ154)&gt;0),"$$","")),IF(AND(T154&lt;2,AQ154="#"),"#",""))</f>
        <v>#</v>
      </c>
      <c r="AV154" s="48" t="str">
        <f>IF(LEN(AN154)&gt;0,IF(AG154="**","$$",IF(AG154="***","$$$",IF(AD154="***",IF(OR(AB154="***",LEN(AQ154)&gt;0),"$$$",""),""))),"")</f>
        <v/>
      </c>
      <c r="AW154" s="26" t="s">
        <v>6</v>
      </c>
      <c r="AX154" s="51">
        <v>160</v>
      </c>
      <c r="AY154" s="65">
        <v>1140</v>
      </c>
      <c r="AZ154" s="24" t="s">
        <v>546</v>
      </c>
      <c r="BA154" s="29">
        <v>80.526804899628999</v>
      </c>
      <c r="BB154" s="66">
        <v>75.212138232962303</v>
      </c>
      <c r="BC154" s="54" t="s">
        <v>1597</v>
      </c>
      <c r="BD154" s="29">
        <v>1</v>
      </c>
      <c r="BE154" s="55"/>
      <c r="BF154" s="55"/>
      <c r="BG154" s="55"/>
      <c r="BH154" s="55"/>
      <c r="BI154" s="188" t="s">
        <v>1598</v>
      </c>
      <c r="BJ154" s="68" t="s">
        <v>758</v>
      </c>
      <c r="BK154" s="68" t="s">
        <v>590</v>
      </c>
      <c r="BL154" s="69" t="s">
        <v>784</v>
      </c>
      <c r="BM154" s="68" t="s">
        <v>1599</v>
      </c>
      <c r="BN154" s="68" t="s">
        <v>1600</v>
      </c>
      <c r="BO154" s="17"/>
      <c r="BP154" s="29">
        <v>122</v>
      </c>
      <c r="BQ154" s="29">
        <v>1</v>
      </c>
      <c r="BR154" s="56">
        <v>92.5</v>
      </c>
      <c r="BS154" s="57" t="s">
        <v>75</v>
      </c>
      <c r="BT154" s="26"/>
      <c r="BU154" s="26"/>
      <c r="BV154" s="26"/>
      <c r="BW154" s="26"/>
      <c r="BX154" s="17"/>
      <c r="BY154" s="17"/>
      <c r="BZ154" s="49" t="str">
        <f>IF(AND(S154&gt;=3,AND(OR(AND(I154&lt;=7,I154-K154&gt;=3),AND(K154&lt;=7,K154-M154&gt;=3)),N154&lt;=4)),6,IF(S154&gt;=3,"3T",IF(AND(OR(AND(I154&lt;=7,I154-K154&gt;=3),AND(K154&lt;=7,K154-M154&gt;=3)),N154&lt;=4),"3P","")))</f>
        <v/>
      </c>
    </row>
    <row r="155" spans="1:78" ht="46.5" x14ac:dyDescent="0.25">
      <c r="A155" s="26" t="s">
        <v>1596</v>
      </c>
      <c r="B155" s="26" t="s">
        <v>210</v>
      </c>
      <c r="C155" s="27" t="s">
        <v>136</v>
      </c>
      <c r="D155" s="28"/>
      <c r="E155" s="28"/>
      <c r="F155" s="29">
        <v>1400</v>
      </c>
      <c r="G155" s="30">
        <v>10</v>
      </c>
      <c r="H155" s="31" t="s">
        <v>6</v>
      </c>
      <c r="I155" s="59">
        <v>11</v>
      </c>
      <c r="J155" s="33">
        <v>6</v>
      </c>
      <c r="K155" s="59">
        <v>11</v>
      </c>
      <c r="L155" s="33">
        <v>6</v>
      </c>
      <c r="M155" s="59">
        <v>14</v>
      </c>
      <c r="N155" s="33">
        <v>10</v>
      </c>
      <c r="O155" s="29">
        <v>-0.24999999999998601</v>
      </c>
      <c r="P155" s="60">
        <v>-0.51666666666665295</v>
      </c>
      <c r="Q155" s="35">
        <v>83.909764827715406</v>
      </c>
      <c r="R155" s="35">
        <v>-0.34511758614229399</v>
      </c>
      <c r="S155" s="37">
        <v>0</v>
      </c>
      <c r="T155" s="61">
        <v>-3.25</v>
      </c>
      <c r="U155" s="29">
        <v>-0.35000000000000098</v>
      </c>
      <c r="V155" s="60">
        <v>-2.85</v>
      </c>
      <c r="W155" s="39" t="s">
        <v>79</v>
      </c>
      <c r="X155" s="62">
        <v>64</v>
      </c>
      <c r="Y155" s="29">
        <v>122</v>
      </c>
      <c r="Z155" s="29">
        <v>20</v>
      </c>
      <c r="AA155" s="26" t="s">
        <v>57</v>
      </c>
      <c r="AB155" s="41" t="s">
        <v>58</v>
      </c>
      <c r="AC155" s="42" t="str">
        <f>"" &amp; IF(AND(S155&lt;=-1.5,NOT(ISBLANK(AQ155))),"Z","")</f>
        <v/>
      </c>
      <c r="AD155" s="48" t="str">
        <f>IF(AND(ISNUMBER(BD155),VALUE(BD155)&gt;=3,VALUE(T155)&gt;=-0.5),IF(AND(VALUE(Q155)&gt;=94,VALUE(Q155)&lt;444), IF(VALUE(P155)&gt;=2,"***","**"),"*"),"")</f>
        <v/>
      </c>
      <c r="AE155" s="44"/>
      <c r="AF155" s="45"/>
      <c r="AG155" s="63" t="str">
        <f>IF(OR(F155&lt;1401,F155&gt;=1600),IF(AND(OR(AB155="*",AB155="***",AB155="E*",AB155="E***"),P155&gt;=2,T155&gt;-2.1),IF(AND(ISNUMBER(BD155),VALUE(BD155)&gt;2),"**","*"),""),"")</f>
        <v/>
      </c>
      <c r="AH155" s="30">
        <v>10</v>
      </c>
      <c r="AI155" s="62">
        <v>64</v>
      </c>
      <c r="AJ155" s="48" t="str">
        <f>IF(AND(S155&gt;=2,T155&gt;=0),IF(AND(ISNUMBER(BD155),VALUE(BD155)&gt;=3),IF(LEN(AQ155)&gt;0,"***","**"),"*"),"")</f>
        <v/>
      </c>
      <c r="AK155" s="42" t="str">
        <f>IF(AND(S155&gt;=3,AND(OR(AND(I155&lt;=7,I155-K155&gt;=3),AND(K155&lt;=7,K155-M155&gt;=3)),N155&lt;=4)),6,IF(S155&gt;=3,"3T",IF(AND(OR(AND(I155&lt;=7,I155-K155&gt;=3),AND(K155&lt;=7,K155-M155&gt;=3)),N155&lt;=4),"3P","")))</f>
        <v/>
      </c>
      <c r="AL155" s="63" t="str">
        <f>IF(OR(K155-M155&gt;=5,T155&gt;4.9,AND(K155-M155&gt;=1,T155&gt;5)),IF(P155&lt;-3,"***",IF(P155&lt;0,"**","*")),"")</f>
        <v/>
      </c>
      <c r="AM155" s="62">
        <v>64</v>
      </c>
      <c r="AN155" s="49" t="str">
        <f>IF(AND(OR(M155=1,M155=2,M155=3,M155=4),Q155&gt;=97.5),"G",IF(OR(AND(N155&lt;=3,M155&lt;8,T155&gt;-1.6,Q155&gt;=95,Q155&lt;300),AND(OR(M155=1,M155=2,M155=3),Q155&lt;97.5)),"GR",""))</f>
        <v/>
      </c>
      <c r="AO155" s="29">
        <v>0</v>
      </c>
      <c r="AP155" s="28"/>
      <c r="AQ155" s="28"/>
      <c r="AR155" s="28"/>
      <c r="AS155" s="28"/>
      <c r="AT155" s="50" t="str">
        <f>IF(LEN(AN155)&gt;0,IF(AL155="**","$",IF(AL155="***",IF(LEN(AQ155)&gt;0,"$$$","$$"), "")), "")</f>
        <v/>
      </c>
      <c r="AU155" s="48" t="str">
        <f>CONCATENATE(IF(LEN(AN155)&gt;0,IF(AND(AD155="**",AB155="*"),IF(LEN(AQ155)&gt;0,"$$$","$$"),IF(AJ155="***","$$$",IF(AND(AJ155="**",AB155="*"),"$$",IF(AND(OR(AD155="**",AD155="***"),LEN(AQ155)&gt;0),"$$","")))),IF(AND(OR(AD155="**",AD155="***"),LEN(AQ155)&gt;0),"$$","")),IF(AND(T155&lt;2,AQ155="#"),"#",""))</f>
        <v/>
      </c>
      <c r="AV155" s="48" t="str">
        <f>IF(LEN(AN155)&gt;0,IF(AG155="**","$$",IF(AG155="***","$$$",IF(AD155="***",IF(OR(AB155="***",LEN(AQ155)&gt;0),"$$$",""),""))),"")</f>
        <v/>
      </c>
      <c r="AW155" s="26" t="s">
        <v>6</v>
      </c>
      <c r="AX155" s="51">
        <v>133</v>
      </c>
      <c r="AY155" s="65">
        <v>1151</v>
      </c>
      <c r="AZ155" s="24" t="s">
        <v>1601</v>
      </c>
      <c r="BA155" s="29">
        <v>74.809764827715398</v>
      </c>
      <c r="BB155" s="53">
        <v>68.576431494382106</v>
      </c>
      <c r="BC155" s="54" t="s">
        <v>1563</v>
      </c>
      <c r="BD155" s="29">
        <v>3</v>
      </c>
      <c r="BE155" s="55"/>
      <c r="BF155" s="55"/>
      <c r="BG155" s="55"/>
      <c r="BH155" s="55"/>
      <c r="BI155" s="188" t="s">
        <v>1602</v>
      </c>
      <c r="BJ155" s="69" t="s">
        <v>1603</v>
      </c>
      <c r="BK155" s="69" t="s">
        <v>1604</v>
      </c>
      <c r="BL155" s="68" t="s">
        <v>1605</v>
      </c>
      <c r="BM155" s="68" t="s">
        <v>384</v>
      </c>
      <c r="BN155" s="68" t="s">
        <v>1606</v>
      </c>
      <c r="BO155" s="17"/>
      <c r="BP155" s="29">
        <v>122</v>
      </c>
      <c r="BQ155" s="29">
        <v>0</v>
      </c>
      <c r="BR155" s="56">
        <v>95.2</v>
      </c>
      <c r="BS155" s="76" t="s">
        <v>126</v>
      </c>
      <c r="BT155" s="26"/>
      <c r="BU155" s="26"/>
      <c r="BV155" s="26"/>
      <c r="BW155" s="26" t="s">
        <v>79</v>
      </c>
      <c r="BX155" s="17"/>
      <c r="BY155" s="17"/>
      <c r="BZ155" s="49" t="str">
        <f>IF(AND(S155&gt;=3,AND(OR(AND(I155&lt;=7,I155-K155&gt;=3),AND(K155&lt;=7,K155-M155&gt;=3)),N155&lt;=4)),6,IF(S155&gt;=3,"3T",IF(AND(OR(AND(I155&lt;=7,I155-K155&gt;=3),AND(K155&lt;=7,K155-M155&gt;=3)),N155&lt;=4),"3P","")))</f>
        <v/>
      </c>
    </row>
    <row r="156" spans="1:78" ht="50.1" customHeight="1" x14ac:dyDescent="0.25">
      <c r="A156" s="162"/>
      <c r="B156" s="155"/>
      <c r="C156" s="155"/>
      <c r="D156" s="155"/>
      <c r="E156" s="155"/>
      <c r="F156" s="155"/>
      <c r="G156" s="155"/>
      <c r="H156" s="155"/>
      <c r="I156" s="155"/>
      <c r="J156" s="155"/>
      <c r="K156" s="155"/>
      <c r="L156" s="155"/>
      <c r="M156" s="155"/>
      <c r="N156" s="155"/>
      <c r="O156" s="155"/>
      <c r="P156" s="155"/>
      <c r="Q156" s="155"/>
      <c r="R156" s="155"/>
      <c r="S156" s="155"/>
      <c r="T156" s="155"/>
      <c r="U156" s="155"/>
      <c r="V156" s="155"/>
      <c r="W156" s="155"/>
      <c r="X156" s="155"/>
      <c r="Y156" s="155"/>
      <c r="Z156" s="155"/>
      <c r="AA156" s="155"/>
      <c r="AB156" s="155"/>
      <c r="AC156" s="155"/>
      <c r="AD156" s="155"/>
      <c r="AE156" s="155"/>
      <c r="AF156" s="155"/>
      <c r="AG156" s="155"/>
      <c r="AH156" s="155"/>
      <c r="AI156" s="155"/>
      <c r="AJ156" s="155"/>
      <c r="AK156" s="155"/>
      <c r="AL156" s="155"/>
      <c r="AM156" s="155"/>
      <c r="AN156" s="155"/>
      <c r="AO156" s="155"/>
      <c r="AP156" s="155"/>
      <c r="AQ156" s="155"/>
      <c r="AR156" s="155"/>
      <c r="AS156" s="155"/>
      <c r="AT156" s="155"/>
      <c r="AU156" s="155"/>
      <c r="AV156" s="155"/>
      <c r="AW156" s="155"/>
      <c r="AX156" s="155"/>
      <c r="AY156" s="155"/>
      <c r="AZ156" s="155"/>
      <c r="BA156" s="155"/>
      <c r="BB156" s="155"/>
      <c r="BC156" s="155"/>
      <c r="BD156" s="155"/>
      <c r="BE156" s="155"/>
      <c r="BF156" s="155"/>
      <c r="BG156" s="155"/>
      <c r="BH156" s="155"/>
      <c r="BI156" s="155"/>
      <c r="BJ156" s="155"/>
      <c r="BK156" s="155"/>
      <c r="BL156" s="155"/>
      <c r="BM156" s="155"/>
      <c r="BN156" s="155"/>
      <c r="BO156" s="155"/>
      <c r="BP156" s="155"/>
      <c r="BQ156" s="155"/>
      <c r="BR156" s="155"/>
      <c r="BS156" s="155"/>
      <c r="BT156" s="155"/>
      <c r="BU156" s="155"/>
      <c r="BV156" s="155"/>
      <c r="BW156" s="155"/>
      <c r="BX156" s="155"/>
      <c r="BY156" s="17"/>
      <c r="BZ156" s="49"/>
    </row>
    <row r="157" spans="1:78" ht="46.5" x14ac:dyDescent="0.25">
      <c r="A157" s="26" t="s">
        <v>1596</v>
      </c>
      <c r="B157" s="26" t="s">
        <v>236</v>
      </c>
      <c r="C157" s="27" t="s">
        <v>378</v>
      </c>
      <c r="D157" s="28"/>
      <c r="E157" s="28"/>
      <c r="F157" s="58">
        <v>1200</v>
      </c>
      <c r="G157" s="30">
        <v>1</v>
      </c>
      <c r="H157" s="31" t="s">
        <v>78</v>
      </c>
      <c r="I157" s="32">
        <v>9</v>
      </c>
      <c r="J157" s="33">
        <v>6</v>
      </c>
      <c r="K157" s="32">
        <v>8</v>
      </c>
      <c r="L157" s="33">
        <v>5</v>
      </c>
      <c r="M157" s="32">
        <v>7</v>
      </c>
      <c r="N157" s="33">
        <v>4</v>
      </c>
      <c r="O157" s="29">
        <v>2.7999999999999901</v>
      </c>
      <c r="P157" s="34">
        <v>3.6285714285714201</v>
      </c>
      <c r="Q157" s="35">
        <v>95.884231909821807</v>
      </c>
      <c r="R157" s="36">
        <v>1.4921159549109599</v>
      </c>
      <c r="S157" s="37">
        <v>1</v>
      </c>
      <c r="T157" s="38">
        <v>0.25</v>
      </c>
      <c r="U157" s="29">
        <v>-1.0999999999999901</v>
      </c>
      <c r="V157" s="29">
        <v>-0.85000000000000897</v>
      </c>
      <c r="W157" s="39"/>
      <c r="X157" s="62">
        <v>61</v>
      </c>
      <c r="Y157" s="29">
        <v>120</v>
      </c>
      <c r="Z157" s="87">
        <v>204</v>
      </c>
      <c r="AA157" s="26" t="s">
        <v>57</v>
      </c>
      <c r="AB157" s="41" t="s">
        <v>58</v>
      </c>
      <c r="AC157" s="42" t="str">
        <f>"i" &amp; IF(AND(S157&lt;=-1.5,NOT(ISBLANK(AQ157))),"Z","")</f>
        <v>i</v>
      </c>
      <c r="AD157" s="48" t="str">
        <f>IF(AND(ISNUMBER(BD157),VALUE(BD157)&gt;=3,VALUE(T157)&gt;=-0.5),IF(AND(VALUE(Q157)&gt;=94,VALUE(Q157)&lt;444), IF(VALUE(P157)&gt;=2,"***","**"),"*"),"")</f>
        <v/>
      </c>
      <c r="AE157" s="44"/>
      <c r="AF157" s="45"/>
      <c r="AG157" s="46" t="str">
        <f>IF(OR(F157&lt;1401,F157&gt;=1600),IF(AND(OR(AB157="*",AB157="***",AB157="E*",AB157="E***"),P157&gt;=2,T157&gt;-2.1),IF(AND(ISNUMBER(BD157),VALUE(BD157)&gt;2),"**","*"),""),"")</f>
        <v/>
      </c>
      <c r="AH157" s="30">
        <v>1</v>
      </c>
      <c r="AI157" s="62">
        <v>61</v>
      </c>
      <c r="AJ157" s="48" t="str">
        <f>IF(AND(S157&gt;=2,T157&gt;=0),IF(AND(ISNUMBER(BD157),VALUE(BD157)&gt;=3),IF(LEN(AQ157)&gt;0,"***","**"),"*"),"")</f>
        <v/>
      </c>
      <c r="AK157" s="42" t="str">
        <f>IF(AND(S157&gt;=3,AND(OR(AND(I157&lt;=7,I157-K157&gt;=3),AND(K157&lt;=7,K157-M157&gt;=3)),N157&lt;=4)),6,IF(S157&gt;=3,"3T",IF(AND(OR(AND(I157&lt;=7,I157-K157&gt;=3),AND(K157&lt;=7,K157-M157&gt;=3)),N157&lt;=4),"3P","")))</f>
        <v/>
      </c>
      <c r="AL157" s="63" t="str">
        <f>IF(OR(K157-M157&gt;=5,T157&gt;4.9,AND(K157-M157&gt;=1,T157&gt;5)),IF(P157&lt;-3,"***",IF(P157&lt;0,"**","*")),"")</f>
        <v/>
      </c>
      <c r="AM157" s="62">
        <v>61</v>
      </c>
      <c r="AN157" s="49" t="str">
        <f>IF(AND(OR(M157=1,M157=2,M157=3,M157=4),Q157&gt;=97.5),"G",IF(OR(AND(N157&lt;=3,M157&lt;8,T157&gt;-1.6,Q157&gt;=95,Q157&lt;300),AND(OR(M157=1,M157=2,M157=3),Q157&lt;97.5)),"GR",""))</f>
        <v/>
      </c>
      <c r="AO157" s="29">
        <v>0</v>
      </c>
      <c r="AP157" s="28"/>
      <c r="AQ157" s="28"/>
      <c r="AR157" s="28"/>
      <c r="AS157" s="28"/>
      <c r="AT157" s="50" t="str">
        <f>IF(LEN(AN157)&gt;0,IF(AL157="**","$",IF(AL157="***",IF(LEN(AQ157)&gt;0,"$$$","$$"), "")), "")</f>
        <v/>
      </c>
      <c r="AU157" s="48" t="str">
        <f>CONCATENATE(IF(LEN(AN157)&gt;0,IF(AND(AD157="**",AB157="*"),IF(LEN(AQ157)&gt;0,"$$$","$$"),IF(AJ157="***","$$$",IF(AND(AJ157="**",AB157="*"),"$$",IF(AND(OR(AD157="**",AD157="***"),LEN(AQ157)&gt;0),"$$","")))),IF(AND(OR(AD157="**",AD157="***"),LEN(AQ157)&gt;0),"$$","")),IF(AND(T157&lt;2,AQ157="#"),"#",""))</f>
        <v/>
      </c>
      <c r="AV157" s="48" t="str">
        <f>IF(LEN(AN157)&gt;0,IF(AG157="**","$$",IF(AG157="***","$$$",IF(AD157="***",IF(OR(AB157="***",LEN(AQ157)&gt;0),"$$$",""),""))),"")</f>
        <v/>
      </c>
      <c r="AW157" s="26" t="s">
        <v>78</v>
      </c>
      <c r="AX157" s="51">
        <v>78</v>
      </c>
      <c r="AY157" s="65">
        <v>1138</v>
      </c>
      <c r="AZ157" s="24" t="s">
        <v>1150</v>
      </c>
      <c r="BA157" s="29">
        <v>87.984231909821901</v>
      </c>
      <c r="BB157" s="66">
        <v>84.3175652431553</v>
      </c>
      <c r="BC157" s="54" t="s">
        <v>128</v>
      </c>
      <c r="BD157" s="29">
        <v>1</v>
      </c>
      <c r="BE157" s="55"/>
      <c r="BF157" s="55"/>
      <c r="BG157" s="55"/>
      <c r="BH157" s="55"/>
      <c r="BI157" s="189" t="s">
        <v>1407</v>
      </c>
      <c r="BJ157" s="69" t="s">
        <v>1408</v>
      </c>
      <c r="BK157" s="68" t="s">
        <v>1409</v>
      </c>
      <c r="BL157" s="69" t="s">
        <v>778</v>
      </c>
      <c r="BM157" s="68" t="s">
        <v>1410</v>
      </c>
      <c r="BN157" s="69" t="s">
        <v>943</v>
      </c>
      <c r="BO157" s="17"/>
      <c r="BP157" s="29">
        <v>120</v>
      </c>
      <c r="BQ157" s="29">
        <v>0</v>
      </c>
      <c r="BR157" s="56">
        <v>97</v>
      </c>
      <c r="BS157" s="76" t="s">
        <v>126</v>
      </c>
      <c r="BT157" s="26"/>
      <c r="BU157" s="26"/>
      <c r="BV157" s="26"/>
      <c r="BW157" s="26"/>
      <c r="BX157" s="17"/>
      <c r="BY157" s="17"/>
      <c r="BZ157" s="49" t="str">
        <f>IF(AND(S157&gt;=3,AND(OR(AND(I157&lt;=7,I157-K157&gt;=3),AND(K157&lt;=7,K157-M157&gt;=3)),N157&lt;=4)),6,IF(S157&gt;=3,"3T",IF(AND(OR(AND(I157&lt;=7,I157-K157&gt;=3),AND(K157&lt;=7,K157-M157&gt;=3)),N157&lt;=4),"3P","")))</f>
        <v/>
      </c>
    </row>
    <row r="158" spans="1:78" ht="15.95" customHeight="1" x14ac:dyDescent="0.25">
      <c r="A158" s="162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BI158" s="155"/>
      <c r="BJ158" s="155"/>
      <c r="BK158" s="155"/>
      <c r="BL158" s="155"/>
      <c r="BM158" s="155"/>
      <c r="BN158" s="155"/>
      <c r="BO158" s="155"/>
      <c r="BP158" s="155"/>
      <c r="BQ158" s="155"/>
      <c r="BR158" s="155"/>
      <c r="BS158" s="155"/>
      <c r="BT158" s="155"/>
      <c r="BU158" s="155"/>
      <c r="BV158" s="155"/>
      <c r="BW158" s="155"/>
      <c r="BX158" s="155"/>
      <c r="BY158" s="17"/>
      <c r="BZ158" s="49"/>
    </row>
    <row r="159" spans="1:78" ht="30" customHeight="1" x14ac:dyDescent="0.25">
      <c r="A159" s="175" t="s">
        <v>153</v>
      </c>
      <c r="B159" s="162"/>
      <c r="C159" s="162"/>
      <c r="D159" s="162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162"/>
      <c r="P159" s="162"/>
      <c r="Q159" s="162"/>
      <c r="R159" s="162"/>
      <c r="S159" s="162"/>
      <c r="T159" s="162"/>
      <c r="U159" s="162"/>
      <c r="V159" s="162"/>
      <c r="W159" s="162"/>
      <c r="X159" s="162"/>
      <c r="Y159" s="162"/>
      <c r="Z159" s="162"/>
      <c r="AA159" s="162"/>
      <c r="AB159" s="162"/>
      <c r="AC159" s="162"/>
      <c r="AD159" s="162"/>
      <c r="AE159" s="162"/>
      <c r="AF159" s="162"/>
      <c r="AG159" s="162"/>
      <c r="AH159" s="162"/>
      <c r="AI159" s="162"/>
      <c r="AJ159" s="162"/>
      <c r="AK159" s="162"/>
      <c r="AL159" s="162"/>
      <c r="AM159" s="162"/>
      <c r="AN159" s="162"/>
      <c r="AO159" s="162"/>
      <c r="AP159" s="162"/>
      <c r="AQ159" s="162"/>
      <c r="AR159" s="162"/>
      <c r="AS159" s="162"/>
      <c r="AT159" s="162"/>
      <c r="AU159" s="162"/>
      <c r="AV159" s="162"/>
      <c r="AW159" s="162"/>
      <c r="AX159" s="162"/>
      <c r="AY159" s="162"/>
      <c r="AZ159" s="162"/>
      <c r="BA159" s="162"/>
      <c r="BB159" s="162"/>
      <c r="BC159" s="162"/>
      <c r="BD159" s="162"/>
      <c r="BE159" s="162"/>
      <c r="BF159" s="162"/>
      <c r="BG159" s="162"/>
      <c r="BH159" s="162"/>
      <c r="BI159" s="162"/>
      <c r="BJ159" s="162"/>
      <c r="BK159" s="162"/>
      <c r="BL159" s="162"/>
      <c r="BM159" s="162"/>
      <c r="BN159" s="162"/>
      <c r="BO159" s="162"/>
      <c r="BP159" s="162"/>
      <c r="BQ159" s="162"/>
      <c r="BR159" s="162"/>
      <c r="BS159" s="162"/>
      <c r="BT159" s="162"/>
      <c r="BU159" s="162"/>
      <c r="BV159" s="162"/>
      <c r="BW159" s="162"/>
      <c r="BX159" s="162"/>
      <c r="BY159" s="17"/>
      <c r="BZ159" s="49"/>
    </row>
    <row r="160" spans="1:78" ht="46.5" x14ac:dyDescent="0.25">
      <c r="A160" s="26" t="s">
        <v>1596</v>
      </c>
      <c r="B160" s="26" t="s">
        <v>182</v>
      </c>
      <c r="C160" s="27" t="s">
        <v>56</v>
      </c>
      <c r="D160" s="28"/>
      <c r="E160" s="28"/>
      <c r="F160" s="29">
        <v>1400</v>
      </c>
      <c r="G160" s="30">
        <v>7</v>
      </c>
      <c r="H160" s="31" t="s">
        <v>78</v>
      </c>
      <c r="I160" s="32">
        <v>7</v>
      </c>
      <c r="J160" s="33">
        <v>4</v>
      </c>
      <c r="K160" s="32">
        <v>7</v>
      </c>
      <c r="L160" s="33">
        <v>2</v>
      </c>
      <c r="M160" s="32">
        <v>8</v>
      </c>
      <c r="N160" s="33">
        <v>6</v>
      </c>
      <c r="O160" s="29">
        <v>0.54999999999999705</v>
      </c>
      <c r="P160" s="37">
        <v>0.89999999999998703</v>
      </c>
      <c r="Q160" s="35">
        <v>95.081585322002297</v>
      </c>
      <c r="R160" s="36">
        <v>2.3407926610011001</v>
      </c>
      <c r="S160" s="37">
        <v>1</v>
      </c>
      <c r="T160" s="61">
        <v>-3.5</v>
      </c>
      <c r="U160" s="29">
        <v>0.94999999999998896</v>
      </c>
      <c r="V160" s="60">
        <v>-1.85</v>
      </c>
      <c r="W160" s="39" t="s">
        <v>79</v>
      </c>
      <c r="X160" s="62">
        <v>59</v>
      </c>
      <c r="Y160" s="29">
        <v>135</v>
      </c>
      <c r="Z160" s="29">
        <v>34</v>
      </c>
      <c r="AA160" s="26" t="s">
        <v>80</v>
      </c>
      <c r="AB160" s="41" t="s">
        <v>58</v>
      </c>
      <c r="AC160" s="42" t="str">
        <f>"" &amp; IF(AND(S160&lt;=-1.5,NOT(ISBLANK(AQ160))),"Z","")</f>
        <v/>
      </c>
      <c r="AD160" s="48" t="str">
        <f>IF(AND(ISNUMBER(BD160),VALUE(BD160)&gt;=3,VALUE(T160)&gt;=-0.5),IF(AND(VALUE(Q160)&gt;=94,VALUE(Q160)&lt;444), IF(VALUE(P160)&gt;=2,"***","**"),"*"),"")</f>
        <v/>
      </c>
      <c r="AE160" s="44"/>
      <c r="AF160" s="45"/>
      <c r="AG160" s="63" t="str">
        <f>IF(OR(F160&lt;1401,F160&gt;=1600),IF(AND(OR(AB160="*",AB160="***",AB160="E*",AB160="E***"),P160&gt;=2,T160&gt;-2.1),IF(AND(ISNUMBER(BD160),VALUE(BD160)&gt;2),"**","*"),""),"")</f>
        <v/>
      </c>
      <c r="AH160" s="30">
        <v>7</v>
      </c>
      <c r="AI160" s="62">
        <v>59</v>
      </c>
      <c r="AJ160" s="48" t="str">
        <f>IF(AND(S160&gt;=2,T160&gt;=0),IF(AND(ISNUMBER(BD160),VALUE(BD160)&gt;=3),IF(LEN(AQ160)&gt;0,"***","**"),"*"),"")</f>
        <v/>
      </c>
      <c r="AK160" s="42" t="str">
        <f>IF(AND(S160&gt;=3,AND(OR(AND(I160&lt;=7,I160-K160&gt;=3),AND(K160&lt;=7,K160-M160&gt;=3)),N160&lt;=4)),6,IF(S160&gt;=3,"3T",IF(AND(OR(AND(I160&lt;=7,I160-K160&gt;=3),AND(K160&lt;=7,K160-M160&gt;=3)),N160&lt;=4),"3P","")))</f>
        <v/>
      </c>
      <c r="AL160" s="63" t="str">
        <f>IF(OR(K160-M160&gt;=5,T160&gt;4.9,AND(K160-M160&gt;=1,T160&gt;5)),IF(P160&lt;-3,"***",IF(P160&lt;0,"**","*")),"")</f>
        <v/>
      </c>
      <c r="AM160" s="62">
        <v>59</v>
      </c>
      <c r="AN160" s="49" t="str">
        <f>IF(AND(OR(M160=1,M160=2,M160=3,M160=4),Q160&gt;=97.5),"G",IF(OR(AND(N160&lt;=3,M160&lt;8,T160&gt;-1.6,Q160&gt;=95,Q160&lt;300),AND(OR(M160=1,M160=2,M160=3),Q160&lt;97.5)),"GR",""))</f>
        <v/>
      </c>
      <c r="AO160" s="29">
        <v>0</v>
      </c>
      <c r="AP160" s="28"/>
      <c r="AQ160" s="28"/>
      <c r="AR160" s="28"/>
      <c r="AS160" s="28" t="s">
        <v>66</v>
      </c>
      <c r="AT160" s="50" t="str">
        <f>IF(LEN(AN160)&gt;0,IF(AL160="**","$",IF(AL160="***",IF(LEN(AQ160)&gt;0,"$$$","$$"), "")), "")</f>
        <v/>
      </c>
      <c r="AU160" s="48" t="str">
        <f>CONCATENATE(IF(LEN(AN160)&gt;0,IF(AND(AD160="**",AB160="*"),IF(LEN(AQ160)&gt;0,"$$$","$$"),IF(AJ160="***","$$$",IF(AND(AJ160="**",AB160="*"),"$$",IF(AND(OR(AD160="**",AD160="***"),LEN(AQ160)&gt;0),"$$","")))),IF(AND(OR(AD160="**",AD160="***"),LEN(AQ160)&gt;0),"$$","")),IF(AND(T160&lt;2,AQ160="#"),"#",""))</f>
        <v/>
      </c>
      <c r="AV160" s="48" t="str">
        <f>IF(LEN(AN160)&gt;0,IF(AG160="**","$$",IF(AG160="***","$$$",IF(AD160="***",IF(OR(AB160="***",LEN(AQ160)&gt;0),"$$$",""),""))),"")</f>
        <v/>
      </c>
      <c r="AW160" s="26" t="s">
        <v>78</v>
      </c>
      <c r="AX160" s="51">
        <v>70</v>
      </c>
      <c r="AY160" s="65">
        <v>1144</v>
      </c>
      <c r="AZ160" s="24" t="s">
        <v>1607</v>
      </c>
      <c r="BA160" s="29">
        <v>85.681585322002206</v>
      </c>
      <c r="BB160" s="53">
        <v>90.446918655335494</v>
      </c>
      <c r="BC160" s="54" t="s">
        <v>1608</v>
      </c>
      <c r="BD160" s="29">
        <v>2</v>
      </c>
      <c r="BE160" s="55"/>
      <c r="BF160" s="55"/>
      <c r="BG160" s="55"/>
      <c r="BH160" s="55"/>
      <c r="BI160" s="190" t="s">
        <v>1609</v>
      </c>
      <c r="BJ160" s="68" t="s">
        <v>196</v>
      </c>
      <c r="BK160" s="69" t="s">
        <v>1528</v>
      </c>
      <c r="BL160" s="68" t="s">
        <v>1610</v>
      </c>
      <c r="BM160" s="68" t="s">
        <v>1611</v>
      </c>
      <c r="BN160" s="68" t="s">
        <v>1612</v>
      </c>
      <c r="BO160" s="17"/>
      <c r="BP160" s="29">
        <v>135</v>
      </c>
      <c r="BQ160" s="29">
        <v>0</v>
      </c>
      <c r="BR160" s="56">
        <v>98.5</v>
      </c>
      <c r="BS160" s="76" t="s">
        <v>88</v>
      </c>
      <c r="BT160" s="26"/>
      <c r="BU160" s="26"/>
      <c r="BV160" s="26"/>
      <c r="BW160" s="26" t="s">
        <v>79</v>
      </c>
      <c r="BX160" s="17"/>
      <c r="BY160" s="17"/>
      <c r="BZ160" s="49" t="str">
        <f>IF(AND(S160&gt;=3,AND(OR(AND(I160&lt;=7,I160-K160&gt;=3),AND(K160&lt;=7,K160-M160&gt;=3)),N160&lt;=4)),6,IF(S160&gt;=3,"3T",IF(AND(OR(AND(I160&lt;=7,I160-K160&gt;=3),AND(K160&lt;=7,K160-M160&gt;=3)),N160&lt;=4),"3P","")))</f>
        <v/>
      </c>
    </row>
    <row r="161" spans="1:78" ht="46.5" x14ac:dyDescent="0.25">
      <c r="A161" s="26" t="s">
        <v>1596</v>
      </c>
      <c r="B161" s="26" t="s">
        <v>135</v>
      </c>
      <c r="C161" s="27" t="s">
        <v>417</v>
      </c>
      <c r="D161" s="28"/>
      <c r="E161" s="28"/>
      <c r="F161" s="29">
        <v>1400</v>
      </c>
      <c r="G161" s="30">
        <v>11</v>
      </c>
      <c r="H161" s="31" t="s">
        <v>6</v>
      </c>
      <c r="I161" s="59">
        <v>4</v>
      </c>
      <c r="J161" s="33">
        <v>2</v>
      </c>
      <c r="K161" s="59">
        <v>7</v>
      </c>
      <c r="L161" s="33">
        <v>2</v>
      </c>
      <c r="M161" s="59">
        <v>13</v>
      </c>
      <c r="N161" s="33">
        <v>9</v>
      </c>
      <c r="O161" s="29">
        <v>-1.95</v>
      </c>
      <c r="P161" s="37">
        <v>-4.5250000000000101</v>
      </c>
      <c r="Q161" s="86">
        <v>84.570695331543504</v>
      </c>
      <c r="R161" s="86">
        <v>-0.41465233422819398</v>
      </c>
      <c r="S161" s="37">
        <v>0</v>
      </c>
      <c r="T161" s="34">
        <v>-7.5</v>
      </c>
      <c r="U161" s="29">
        <v>4.1499999999999897</v>
      </c>
      <c r="V161" s="60">
        <v>-1.75000000000001</v>
      </c>
      <c r="W161" s="39" t="s">
        <v>79</v>
      </c>
      <c r="X161" s="62">
        <v>57</v>
      </c>
      <c r="Y161" s="29">
        <v>132</v>
      </c>
      <c r="Z161" s="29">
        <v>22</v>
      </c>
      <c r="AA161" s="26" t="s">
        <v>230</v>
      </c>
      <c r="AB161" s="41" t="s">
        <v>32</v>
      </c>
      <c r="AC161" s="42" t="str">
        <f>"" &amp; IF(AND(S161&lt;=-1.5,NOT(ISBLANK(AQ161))),"Z","")</f>
        <v/>
      </c>
      <c r="AD161" s="48" t="str">
        <f>IF(AND(ISNUMBER(BD161),VALUE(BD161)&gt;=3,VALUE(T161)&gt;=-0.5),IF(AND(VALUE(Q161)&gt;=94,VALUE(Q161)&lt;444), IF(VALUE(P161)&gt;=2,"***","**"),"*"),"")</f>
        <v/>
      </c>
      <c r="AE161" s="44"/>
      <c r="AF161" s="45"/>
      <c r="AG161" s="63" t="str">
        <f>IF(OR(F161&lt;1401,F161&gt;=1600),IF(AND(OR(AB161="*",AB161="***",AB161="E*",AB161="E***"),P161&gt;=2,T161&gt;-2.1),IF(AND(ISNUMBER(BD161),VALUE(BD161)&gt;2),"**","*"),""),"")</f>
        <v/>
      </c>
      <c r="AH161" s="30">
        <v>11</v>
      </c>
      <c r="AI161" s="62">
        <v>57</v>
      </c>
      <c r="AJ161" s="48" t="str">
        <f>IF(AND(S161&gt;=2,T161&gt;=0),IF(AND(ISNUMBER(BD161),VALUE(BD161)&gt;=3),IF(LEN(AQ161)&gt;0,"***","**"),"*"),"")</f>
        <v/>
      </c>
      <c r="AK161" s="42" t="str">
        <f>IF(AND(S161&gt;=3,AND(OR(AND(I161&lt;=7,I161-K161&gt;=3),AND(K161&lt;=7,K161-M161&gt;=3)),N161&lt;=4)),6,IF(S161&gt;=3,"3T",IF(AND(OR(AND(I161&lt;=7,I161-K161&gt;=3),AND(K161&lt;=7,K161-M161&gt;=3)),N161&lt;=4),"3P","")))</f>
        <v/>
      </c>
      <c r="AL161" s="63" t="str">
        <f>IF(OR(K161-M161&gt;=5,T161&gt;4.9,AND(K161-M161&gt;=1,T161&gt;5)),IF(P161&lt;-3,"***",IF(P161&lt;0,"**","*")),"")</f>
        <v/>
      </c>
      <c r="AM161" s="62">
        <v>57</v>
      </c>
      <c r="AN161" s="49" t="str">
        <f>IF(AND(OR(M161=1,M161=2,M161=3,M161=4),Q161&gt;=97.5),"G",IF(OR(AND(N161&lt;=3,M161&lt;8,T161&gt;-1.6,Q161&gt;=95,Q161&lt;300),AND(OR(M161=1,M161=2,M161=3),Q161&lt;97.5)),"GR",""))</f>
        <v/>
      </c>
      <c r="AO161" s="29">
        <v>0</v>
      </c>
      <c r="AP161" s="28"/>
      <c r="AQ161" s="28"/>
      <c r="AR161" s="28"/>
      <c r="AS161" s="28" t="s">
        <v>66</v>
      </c>
      <c r="AT161" s="50" t="str">
        <f>IF(LEN(AN161)&gt;0,IF(AL161="**","$",IF(AL161="***",IF(LEN(AQ161)&gt;0,"$$$","$$"), "")), "")</f>
        <v/>
      </c>
      <c r="AU161" s="48" t="str">
        <f>CONCATENATE(IF(LEN(AN161)&gt;0,IF(AND(AD161="**",AB161="*"),IF(LEN(AQ161)&gt;0,"$$$","$$"),IF(AJ161="***","$$$",IF(AND(AJ161="**",AB161="*"),"$$",IF(AND(OR(AD161="**",AD161="***"),LEN(AQ161)&gt;0),"$$","")))),IF(AND(OR(AD161="**",AD161="***"),LEN(AQ161)&gt;0),"$$","")),IF(AND(T161&lt;2,AQ161="#"),"#",""))</f>
        <v/>
      </c>
      <c r="AV161" s="48" t="str">
        <f>IF(LEN(AN161)&gt;0,IF(AG161="**","$$",IF(AG161="***","$$$",IF(AD161="***",IF(OR(AB161="***",LEN(AQ161)&gt;0),"$$$",""),""))),"")</f>
        <v/>
      </c>
      <c r="AW161" s="26" t="s">
        <v>6</v>
      </c>
      <c r="AX161" s="51">
        <v>105</v>
      </c>
      <c r="AY161" s="65">
        <v>1156</v>
      </c>
      <c r="AZ161" s="24" t="s">
        <v>475</v>
      </c>
      <c r="BA161" s="29">
        <v>73.670695331543598</v>
      </c>
      <c r="BB161" s="53">
        <v>77.204028664876901</v>
      </c>
      <c r="BC161" s="54" t="s">
        <v>1613</v>
      </c>
      <c r="BD161" s="29">
        <v>3</v>
      </c>
      <c r="BE161" s="55"/>
      <c r="BF161" s="55"/>
      <c r="BG161" s="55"/>
      <c r="BH161" s="55"/>
      <c r="BI161" s="188" t="s">
        <v>1614</v>
      </c>
      <c r="BJ161" s="69" t="s">
        <v>556</v>
      </c>
      <c r="BK161" s="68" t="s">
        <v>1518</v>
      </c>
      <c r="BL161" s="69" t="s">
        <v>655</v>
      </c>
      <c r="BM161" s="68" t="s">
        <v>613</v>
      </c>
      <c r="BN161" s="68" t="s">
        <v>1610</v>
      </c>
      <c r="BO161" s="17"/>
      <c r="BP161" s="29">
        <v>132</v>
      </c>
      <c r="BQ161" s="29">
        <v>0</v>
      </c>
      <c r="BR161" s="56">
        <v>97.2</v>
      </c>
      <c r="BS161" s="57" t="s">
        <v>223</v>
      </c>
      <c r="BT161" s="26"/>
      <c r="BU161" s="26"/>
      <c r="BV161" s="26"/>
      <c r="BW161" s="26" t="s">
        <v>79</v>
      </c>
      <c r="BX161" s="17"/>
      <c r="BY161" s="17"/>
      <c r="BZ161" s="49" t="str">
        <f>IF(AND(S161&gt;=3,AND(OR(AND(I161&lt;=7,I161-K161&gt;=3),AND(K161&lt;=7,K161-M161&gt;=3)),N161&lt;=4)),6,IF(S161&gt;=3,"3T",IF(AND(OR(AND(I161&lt;=7,I161-K161&gt;=3),AND(K161&lt;=7,K161-M161&gt;=3)),N161&lt;=4),"3P","")))</f>
        <v/>
      </c>
    </row>
    <row r="162" spans="1:78" ht="46.5" x14ac:dyDescent="0.25">
      <c r="A162" s="26" t="s">
        <v>1596</v>
      </c>
      <c r="B162" s="26" t="s">
        <v>460</v>
      </c>
      <c r="C162" s="27" t="s">
        <v>417</v>
      </c>
      <c r="D162" s="28"/>
      <c r="E162" s="28"/>
      <c r="F162" s="29">
        <v>1400</v>
      </c>
      <c r="G162" s="30">
        <v>7</v>
      </c>
      <c r="H162" s="31" t="s">
        <v>6</v>
      </c>
      <c r="I162" s="32">
        <v>4</v>
      </c>
      <c r="J162" s="33">
        <v>3</v>
      </c>
      <c r="K162" s="32">
        <v>3</v>
      </c>
      <c r="L162" s="33">
        <v>2</v>
      </c>
      <c r="M162" s="32">
        <v>5</v>
      </c>
      <c r="N162" s="33">
        <v>4</v>
      </c>
      <c r="O162" s="29">
        <v>-2.8999999999999901</v>
      </c>
      <c r="P162" s="29">
        <v>-0.76874999999998495</v>
      </c>
      <c r="Q162" s="35">
        <v>93.465394985342101</v>
      </c>
      <c r="R162" s="36">
        <v>0.282697492671034</v>
      </c>
      <c r="S162" s="37">
        <v>1</v>
      </c>
      <c r="T162" s="61">
        <v>-2.75</v>
      </c>
      <c r="U162" s="29">
        <v>4</v>
      </c>
      <c r="V162" s="29">
        <v>1.85</v>
      </c>
      <c r="W162" s="39" t="s">
        <v>79</v>
      </c>
      <c r="X162" s="40">
        <v>55</v>
      </c>
      <c r="Y162" s="29">
        <v>130</v>
      </c>
      <c r="Z162" s="29">
        <v>14</v>
      </c>
      <c r="AA162" s="26" t="s">
        <v>64</v>
      </c>
      <c r="AB162" s="41" t="s">
        <v>58</v>
      </c>
      <c r="AC162" s="42" t="str">
        <f>"i" &amp; IF(AND(S162&lt;=-1.5,NOT(ISBLANK(AQ162))),"Z","")</f>
        <v>i</v>
      </c>
      <c r="AD162" s="43" t="str">
        <f>IF(AND(ISNUMBER(BD162),VALUE(BD162)&gt;=3,VALUE(T162)&gt;=-0.5),IF(AND(VALUE(Q162)&gt;=94,VALUE(Q162)&lt;444), IF(VALUE(P162)&gt;=2,"***","**"),"*"),"")</f>
        <v/>
      </c>
      <c r="AE162" s="44"/>
      <c r="AF162" s="45"/>
      <c r="AG162" s="63" t="str">
        <f>IF(OR(F162&lt;1401,F162&gt;=1600),IF(AND(OR(AB162="*",AB162="***",AB162="E*",AB162="E***"),P162&gt;=2,T162&gt;-2.1),IF(AND(ISNUMBER(BD162),VALUE(BD162)&gt;2),"**","*"),""),"")</f>
        <v/>
      </c>
      <c r="AH162" s="30">
        <v>7</v>
      </c>
      <c r="AI162" s="47">
        <v>55</v>
      </c>
      <c r="AJ162" s="48" t="str">
        <f>IF(AND(S162&gt;=2,T162&gt;=0),IF(AND(ISNUMBER(BD162),VALUE(BD162)&gt;=3),IF(LEN(AQ162)&gt;0,"***","**"),"*"),"")</f>
        <v/>
      </c>
      <c r="AK162" s="42" t="str">
        <f>IF(AND(S162&gt;=3,AND(OR(AND(I162&lt;=7,I162-K162&gt;=3),AND(K162&lt;=7,K162-M162&gt;=3)),N162&lt;=4)),6,IF(S162&gt;=3,"3T",IF(AND(OR(AND(I162&lt;=7,I162-K162&gt;=3),AND(K162&lt;=7,K162-M162&gt;=3)),N162&lt;=4),"3P","")))</f>
        <v/>
      </c>
      <c r="AL162" s="46" t="str">
        <f>IF(OR(K162-M162&gt;=5,T162&gt;4.9,AND(K162-M162&gt;=1,T162&gt;5)),IF(P162&lt;-3,"***",IF(P162&lt;0,"**","*")),"")</f>
        <v/>
      </c>
      <c r="AM162" s="40">
        <v>55</v>
      </c>
      <c r="AN162" s="49" t="str">
        <f>CONCATENATE(IF(AND(OR(M162=1,M162=2,M162=3,M162=4),Q162&gt;=97.5),"G",IF(OR(AND(N162&lt;=3,M162&lt;8,T162&gt;-1.6,Q162&gt;=95,Q162&lt;300),AND(OR(M162=1,M162=2,M162=3),Q162&lt;97.5)),"GR","")),"*")</f>
        <v>*</v>
      </c>
      <c r="AO162" s="29">
        <v>0</v>
      </c>
      <c r="AP162" s="28"/>
      <c r="AQ162" s="28"/>
      <c r="AR162" s="28"/>
      <c r="AS162" s="28"/>
      <c r="AT162" s="50" t="str">
        <f>IF(LEN(AN162)&gt;0,IF(AL162="**","$",IF(AL162="***",IF(LEN(AQ162)&gt;0,"$$$","$$"), "")), "")</f>
        <v/>
      </c>
      <c r="AU162" s="48" t="str">
        <f>CONCATENATE(IF(LEN(AN162)&gt;0,IF(AND(AD162="**",AB162="*"),IF(LEN(AQ162)&gt;0,"$$$","$$"),IF(AJ162="***","$$$",IF(AND(AJ162="**",AB162="*"),"$$",IF(AND(OR(AD162="**",AD162="***"),LEN(AQ162)&gt;0),"$$","")))),IF(AND(OR(AD162="**",AD162="***"),LEN(AQ162)&gt;0),"$$","")),IF(AND(T162&lt;2,AQ162="#"),"#",""))</f>
        <v/>
      </c>
      <c r="AV162" s="48" t="str">
        <f>IF(LEN(AN162)&gt;0,IF(AG162="**","$$",IF(AG162="***","$$$",IF(AD162="***",IF(OR(AB162="***",LEN(AQ162)&gt;0),"$$$",""),""))),"")</f>
        <v/>
      </c>
      <c r="AW162" s="26" t="s">
        <v>6</v>
      </c>
      <c r="AX162" s="51">
        <v>78</v>
      </c>
      <c r="AY162" s="52">
        <v>1156</v>
      </c>
      <c r="AZ162" s="24" t="s">
        <v>475</v>
      </c>
      <c r="BA162" s="29">
        <v>84.565394985342095</v>
      </c>
      <c r="BB162" s="53">
        <v>85.650728318675405</v>
      </c>
      <c r="BC162" s="54" t="s">
        <v>369</v>
      </c>
      <c r="BD162" s="29">
        <v>1</v>
      </c>
      <c r="BE162" s="55"/>
      <c r="BF162" s="55"/>
      <c r="BG162" s="55"/>
      <c r="BH162" s="55"/>
      <c r="BI162" s="190" t="s">
        <v>1615</v>
      </c>
      <c r="BJ162" s="69" t="s">
        <v>530</v>
      </c>
      <c r="BK162" s="68" t="s">
        <v>531</v>
      </c>
      <c r="BL162" s="68" t="s">
        <v>532</v>
      </c>
      <c r="BM162" s="68" t="s">
        <v>487</v>
      </c>
      <c r="BN162" s="68"/>
      <c r="BO162" s="17"/>
      <c r="BP162" s="29">
        <v>130</v>
      </c>
      <c r="BQ162" s="29">
        <v>0</v>
      </c>
      <c r="BR162" s="56">
        <v>95.45</v>
      </c>
      <c r="BS162" s="76" t="s">
        <v>108</v>
      </c>
      <c r="BT162" s="26"/>
      <c r="BU162" s="26"/>
      <c r="BV162" s="26"/>
      <c r="BW162" s="26" t="s">
        <v>79</v>
      </c>
      <c r="BX162" s="17"/>
      <c r="BY162" s="17"/>
      <c r="BZ162" s="49" t="str">
        <f>IF(AND(S162&gt;=3,AND(OR(AND(I162&lt;=7,I162-K162&gt;=3),AND(K162&lt;=7,K162-M162&gt;=3)),N162&lt;=4)),6,IF(S162&gt;=3,"3T",IF(AND(OR(AND(I162&lt;=7,I162-K162&gt;=3),AND(K162&lt;=7,K162-M162&gt;=3)),N162&lt;=4),"3P","")))</f>
        <v/>
      </c>
    </row>
    <row r="163" spans="1:78" ht="46.5" x14ac:dyDescent="0.25">
      <c r="A163" s="26" t="s">
        <v>1596</v>
      </c>
      <c r="B163" s="26" t="s">
        <v>551</v>
      </c>
      <c r="C163" s="27" t="s">
        <v>77</v>
      </c>
      <c r="D163" s="28"/>
      <c r="E163" s="28"/>
      <c r="F163" s="58">
        <v>1200</v>
      </c>
      <c r="G163" s="30">
        <v>5</v>
      </c>
      <c r="H163" s="31" t="s">
        <v>6</v>
      </c>
      <c r="I163" s="32">
        <v>8</v>
      </c>
      <c r="J163" s="33">
        <v>2</v>
      </c>
      <c r="K163" s="32">
        <v>4</v>
      </c>
      <c r="L163" s="33">
        <v>2</v>
      </c>
      <c r="M163" s="32">
        <v>5</v>
      </c>
      <c r="N163" s="33">
        <v>3</v>
      </c>
      <c r="O163" s="29">
        <v>-1.25</v>
      </c>
      <c r="P163" s="60">
        <v>-2.2500000000000102</v>
      </c>
      <c r="Q163" s="35">
        <v>93.697673006950694</v>
      </c>
      <c r="R163" s="35">
        <v>-0.60116349652460599</v>
      </c>
      <c r="S163" s="37">
        <v>1</v>
      </c>
      <c r="T163" s="61">
        <v>-1.75</v>
      </c>
      <c r="U163" s="29">
        <v>0.35000000000000098</v>
      </c>
      <c r="V163" s="60">
        <v>-1.00000000000001</v>
      </c>
      <c r="W163" s="39" t="s">
        <v>79</v>
      </c>
      <c r="X163" s="62">
        <v>53</v>
      </c>
      <c r="Y163" s="29">
        <v>126</v>
      </c>
      <c r="Z163" s="29">
        <v>17</v>
      </c>
      <c r="AA163" s="26" t="s">
        <v>80</v>
      </c>
      <c r="AB163" s="41" t="s">
        <v>101</v>
      </c>
      <c r="AC163" s="42" t="str">
        <f>"" &amp; IF(AND(S163&lt;=-1.5,NOT(ISBLANK(AQ163))),"Z","")</f>
        <v/>
      </c>
      <c r="AD163" s="48" t="str">
        <f>IF(AND(ISNUMBER(BD163),VALUE(BD163)&gt;=3,VALUE(T163)&gt;=-0.5),IF(AND(VALUE(Q163)&gt;=94,VALUE(Q163)&lt;444), IF(VALUE(P163)&gt;=2,"***","**"),"*"),"")</f>
        <v/>
      </c>
      <c r="AE163" s="44"/>
      <c r="AF163" s="45"/>
      <c r="AG163" s="63" t="str">
        <f>IF(OR(F163&lt;1401,F163&gt;=1600),IF(AND(OR(AB163="*",AB163="***",AB163="E*",AB163="E***"),P163&gt;=2,T163&gt;-2.1),IF(AND(ISNUMBER(BD163),VALUE(BD163)&gt;2),"**","*"),""),"")</f>
        <v/>
      </c>
      <c r="AH163" s="30">
        <v>5</v>
      </c>
      <c r="AI163" s="62">
        <v>53</v>
      </c>
      <c r="AJ163" s="48" t="str">
        <f>IF(AND(S163&gt;=2,T163&gt;=0),IF(AND(ISNUMBER(BD163),VALUE(BD163)&gt;=3),IF(LEN(AQ163)&gt;0,"***","**"),"*"),"")</f>
        <v/>
      </c>
      <c r="AK163" s="42" t="str">
        <f>IF(AND(S163&gt;=3,AND(OR(AND(I163&lt;=7,I163-K163&gt;=3),AND(K163&lt;=7,K163-M163&gt;=3)),N163&lt;=4)),6,IF(S163&gt;=3,"3T",IF(AND(OR(AND(I163&lt;=7,I163-K163&gt;=3),AND(K163&lt;=7,K163-M163&gt;=3)),N163&lt;=4),"3P","")))</f>
        <v/>
      </c>
      <c r="AL163" s="63" t="str">
        <f>IF(OR(K163-M163&gt;=5,T163&gt;4.9,AND(K163-M163&gt;=1,T163&gt;5)),IF(P163&lt;-3,"***",IF(P163&lt;0,"**","*")),"")</f>
        <v/>
      </c>
      <c r="AM163" s="62">
        <v>53</v>
      </c>
      <c r="AN163" s="49" t="str">
        <f>IF(AND(OR(M163=1,M163=2,M163=3,M163=4),Q163&gt;=97.5),"G",IF(OR(AND(N163&lt;=3,M163&lt;8,T163&gt;-1.6,Q163&gt;=95,Q163&lt;300),AND(OR(M163=1,M163=2,M163=3),Q163&lt;97.5)),"GR",""))</f>
        <v/>
      </c>
      <c r="AO163" s="29">
        <v>0</v>
      </c>
      <c r="AP163" s="28"/>
      <c r="AQ163" s="28"/>
      <c r="AR163" s="28"/>
      <c r="AS163" s="28" t="s">
        <v>66</v>
      </c>
      <c r="AT163" s="50" t="str">
        <f>IF(LEN(AN163)&gt;0,IF(AL163="**","$",IF(AL163="***",IF(LEN(AQ163)&gt;0,"$$$","$$"), "")), "")</f>
        <v/>
      </c>
      <c r="AU163" s="48" t="str">
        <f>CONCATENATE(IF(LEN(AN163)&gt;0,IF(AND(AD163="**",AB163="*"),IF(LEN(AQ163)&gt;0,"$$$","$$"),IF(AJ163="***","$$$",IF(AND(AJ163="**",AB163="*"),"$$",IF(AND(OR(AD163="**",AD163="***"),LEN(AQ163)&gt;0),"$$","")))),IF(AND(OR(AD163="**",AD163="***"),LEN(AQ163)&gt;0),"$$","")),IF(AND(T163&lt;2,AQ163="#"),"#",""))</f>
        <v/>
      </c>
      <c r="AV163" s="48" t="str">
        <f>IF(LEN(AN163)&gt;0,IF(AG163="**","$$",IF(AG163="***","$$$",IF(AD163="***",IF(OR(AB163="***",LEN(AQ163)&gt;0),"$$$",""),""))),"")</f>
        <v/>
      </c>
      <c r="AW163" s="26" t="s">
        <v>6</v>
      </c>
      <c r="AX163" s="74">
        <v>21</v>
      </c>
      <c r="AY163" s="65">
        <v>1160</v>
      </c>
      <c r="AZ163" s="24" t="s">
        <v>475</v>
      </c>
      <c r="BA163" s="29">
        <v>84.297673006950802</v>
      </c>
      <c r="BB163" s="66">
        <v>84.336339673617402</v>
      </c>
      <c r="BC163" s="54" t="s">
        <v>1616</v>
      </c>
      <c r="BD163" s="29">
        <v>3</v>
      </c>
      <c r="BE163" s="55"/>
      <c r="BF163" s="55"/>
      <c r="BG163" s="55"/>
      <c r="BH163" s="55"/>
      <c r="BI163" s="190" t="s">
        <v>1399</v>
      </c>
      <c r="BJ163" s="69" t="s">
        <v>634</v>
      </c>
      <c r="BK163" s="68" t="s">
        <v>635</v>
      </c>
      <c r="BL163" s="68" t="s">
        <v>636</v>
      </c>
      <c r="BM163" s="68" t="s">
        <v>637</v>
      </c>
      <c r="BN163" s="68"/>
      <c r="BO163" s="17"/>
      <c r="BP163" s="29">
        <v>126</v>
      </c>
      <c r="BQ163" s="29">
        <v>0</v>
      </c>
      <c r="BR163" s="56">
        <v>95.5</v>
      </c>
      <c r="BS163" s="76" t="s">
        <v>126</v>
      </c>
      <c r="BT163" s="26"/>
      <c r="BU163" s="26"/>
      <c r="BV163" s="26"/>
      <c r="BW163" s="26" t="s">
        <v>79</v>
      </c>
      <c r="BX163" s="17"/>
      <c r="BY163" s="17"/>
      <c r="BZ163" s="49" t="str">
        <f>IF(AND(S163&gt;=3,AND(OR(AND(I163&lt;=7,I163-K163&gt;=3),AND(K163&lt;=7,K163-M163&gt;=3)),N163&lt;=4)),6,IF(S163&gt;=3,"3T",IF(AND(OR(AND(I163&lt;=7,I163-K163&gt;=3),AND(K163&lt;=7,K163-M163&gt;=3)),N163&lt;=4),"3P","")))</f>
        <v/>
      </c>
    </row>
    <row r="164" spans="1:78" ht="15" customHeight="1" x14ac:dyDescent="0.25">
      <c r="A164" s="162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BI164" s="155"/>
      <c r="BJ164" s="155"/>
      <c r="BK164" s="155"/>
      <c r="BL164" s="155"/>
      <c r="BM164" s="155"/>
      <c r="BN164" s="155"/>
      <c r="BO164" s="155"/>
      <c r="BP164" s="155"/>
      <c r="BQ164" s="155"/>
      <c r="BR164" s="155"/>
      <c r="BS164" s="155"/>
      <c r="BT164" s="155"/>
      <c r="BU164" s="155"/>
      <c r="BV164" s="155"/>
      <c r="BW164" s="155"/>
      <c r="BX164" s="155"/>
      <c r="BY164" s="17"/>
      <c r="BZ164" s="49"/>
    </row>
    <row r="165" spans="1:78" ht="46.5" x14ac:dyDescent="0.25">
      <c r="A165" s="26" t="s">
        <v>1596</v>
      </c>
      <c r="B165" s="69" t="s">
        <v>403</v>
      </c>
      <c r="C165" s="27" t="s">
        <v>165</v>
      </c>
      <c r="D165" s="28"/>
      <c r="E165" s="28"/>
      <c r="F165" s="58">
        <v>1200</v>
      </c>
      <c r="G165" s="80">
        <v>3</v>
      </c>
      <c r="H165" s="31" t="s">
        <v>6</v>
      </c>
      <c r="I165" s="32">
        <v>5</v>
      </c>
      <c r="J165" s="33">
        <v>2</v>
      </c>
      <c r="K165" s="32">
        <v>5</v>
      </c>
      <c r="L165" s="33">
        <v>2</v>
      </c>
      <c r="M165" s="32">
        <v>2</v>
      </c>
      <c r="N165" s="33">
        <v>0</v>
      </c>
      <c r="O165" s="29">
        <v>1.30000000000001</v>
      </c>
      <c r="P165" s="60">
        <v>0.16428571428574301</v>
      </c>
      <c r="Q165" s="35">
        <v>92.672361722975694</v>
      </c>
      <c r="R165" s="35">
        <v>-3.1638191385121002</v>
      </c>
      <c r="S165" s="37">
        <v>0</v>
      </c>
      <c r="T165" s="38">
        <v>1.25</v>
      </c>
      <c r="U165" s="29">
        <v>-3.3</v>
      </c>
      <c r="V165" s="60">
        <v>-2.4</v>
      </c>
      <c r="W165" s="39"/>
      <c r="X165" s="40">
        <v>51</v>
      </c>
      <c r="Y165" s="72">
        <v>129</v>
      </c>
      <c r="Z165" s="29">
        <v>30</v>
      </c>
      <c r="AA165" s="26" t="s">
        <v>100</v>
      </c>
      <c r="AB165" s="41" t="s">
        <v>101</v>
      </c>
      <c r="AC165" s="42" t="str">
        <f>"" &amp; IF(AND(S165&lt;=-1.5,NOT(ISBLANK(AQ165))),"Z","")</f>
        <v/>
      </c>
      <c r="AD165" s="43" t="str">
        <f>IF(AND(ISNUMBER(BD165),VALUE(BD165)&gt;=3,VALUE(T165)&gt;=-0.5),IF(AND(VALUE(Q165)&gt;=94,VALUE(Q165)&lt;444), IF(VALUE(P165)&gt;=2,"***","**"),"*"),"")</f>
        <v/>
      </c>
      <c r="AE165" s="44"/>
      <c r="AF165" s="45" t="s">
        <v>346</v>
      </c>
      <c r="AG165" s="46" t="str">
        <f>IF(OR(F165&lt;1401,F165&gt;=1600),IF(AND(OR(AB165="*",AB165="***",AB165="E*",AB165="E***"),P165&gt;=2,T165&gt;-2.1),IF(AND(ISNUMBER(BD165),VALUE(BD165)&gt;2),"**","*"),""),"")</f>
        <v/>
      </c>
      <c r="AH165" s="30">
        <v>3</v>
      </c>
      <c r="AI165" s="47">
        <v>51</v>
      </c>
      <c r="AJ165" s="48" t="str">
        <f>IF(AND(S165&gt;=2,T165&gt;=0),IF(AND(ISNUMBER(BD165),VALUE(BD165)&gt;=3),IF(LEN(AQ165)&gt;0,"***","**"),"*"),"")</f>
        <v/>
      </c>
      <c r="AK165" s="42" t="str">
        <f>IF(AND(S165&gt;=3,AND(OR(AND(I165&lt;=7,I165-K165&gt;=3),AND(K165&lt;=7,K165-M165&gt;=3)),N165&lt;=4)),6,IF(S165&gt;=3,"3T",IF(AND(OR(AND(I165&lt;=7,I165-K165&gt;=3),AND(K165&lt;=7,K165-M165&gt;=3)),N165&lt;=4),"3P","")))</f>
        <v>3P</v>
      </c>
      <c r="AL165" s="46" t="str">
        <f>IF(OR(K165-M165&gt;=5,T165&gt;4.9,AND(K165-M165&gt;=1,T165&gt;5)),IF(P165&lt;-3,"***",IF(P165&lt;0,"**","*")),"")</f>
        <v/>
      </c>
      <c r="AM165" s="40">
        <v>51</v>
      </c>
      <c r="AN165" s="120" t="str">
        <f>IF(AND(OR(M165=1,M165=2,M165=3,M165=4),Q165&gt;=97.5),"G",IF(OR(AND(N165&lt;=3,M165&lt;8,T165&gt;-1.6,Q165&gt;=95,Q165&lt;300),AND(OR(M165=1,M165=2,M165=3),Q165&lt;97.5)),"GR",""))</f>
        <v>GR</v>
      </c>
      <c r="AO165" s="29">
        <v>0</v>
      </c>
      <c r="AP165" s="28"/>
      <c r="AQ165" s="28"/>
      <c r="AR165" s="28"/>
      <c r="AS165" s="28"/>
      <c r="AT165" s="50" t="str">
        <f>IF(LEN(AN165)&gt;0,IF(AL165="**","$",IF(AL165="***",IF(LEN(AQ165)&gt;0,"$$$","$$"), "")), "")</f>
        <v/>
      </c>
      <c r="AU165" s="48" t="str">
        <f>CONCATENATE(IF(LEN(AN165)&gt;0,IF(AND(AD165="**",AB165="*"),IF(LEN(AQ165)&gt;0,"$$$","$$"),IF(AJ165="***","$$$",IF(AND(AJ165="**",AB165="*"),"$$",IF(AND(OR(AD165="**",AD165="***"),LEN(AQ165)&gt;0),"$$","")))),IF(AND(OR(AD165="**",AD165="***"),LEN(AQ165)&gt;0),"$$","")),IF(AND(T165&lt;2,AQ165="#"),"#",""))</f>
        <v/>
      </c>
      <c r="AV165" s="48" t="str">
        <f>IF(LEN(AN165)&gt;0,IF(AG165="**","$$",IF(AG165="***","$$$",IF(AD165="***",IF(OR(AB165="***",LEN(AQ165)&gt;0),"$$$",""),""))),"")</f>
        <v/>
      </c>
      <c r="AW165" s="26" t="s">
        <v>6</v>
      </c>
      <c r="AX165" s="74">
        <v>9.6999999999999993</v>
      </c>
      <c r="AY165" s="52">
        <v>1133</v>
      </c>
      <c r="AZ165" s="24" t="s">
        <v>475</v>
      </c>
      <c r="BA165" s="29">
        <v>84.672361722975793</v>
      </c>
      <c r="BB165" s="66">
        <v>86.027028389642496</v>
      </c>
      <c r="BC165" s="54" t="s">
        <v>1617</v>
      </c>
      <c r="BD165" s="29">
        <v>2</v>
      </c>
      <c r="BE165" s="100">
        <v>25</v>
      </c>
      <c r="BF165" s="101">
        <v>42.981186685962399</v>
      </c>
      <c r="BG165" s="102">
        <v>12</v>
      </c>
      <c r="BH165" s="102">
        <v>691</v>
      </c>
      <c r="BI165" s="191" t="s">
        <v>470</v>
      </c>
      <c r="BJ165" s="68" t="s">
        <v>443</v>
      </c>
      <c r="BK165" s="68" t="s">
        <v>472</v>
      </c>
      <c r="BL165" s="68" t="s">
        <v>473</v>
      </c>
      <c r="BM165" s="68" t="s">
        <v>474</v>
      </c>
      <c r="BN165" s="68"/>
      <c r="BO165" s="17"/>
      <c r="BP165" s="29">
        <v>129</v>
      </c>
      <c r="BQ165" s="29">
        <v>0</v>
      </c>
      <c r="BR165" s="56">
        <v>98.45</v>
      </c>
      <c r="BS165" s="57" t="s">
        <v>75</v>
      </c>
      <c r="BT165" s="26"/>
      <c r="BU165" s="26"/>
      <c r="BV165" s="26"/>
      <c r="BW165" s="26"/>
      <c r="BX165" s="17"/>
      <c r="BY165" s="17"/>
      <c r="BZ165" s="49" t="str">
        <f>IF(AND(S165&gt;=3,AND(OR(AND(I165&lt;=7,I165-K165&gt;=3),AND(K165&lt;=7,K165-M165&gt;=3)),N165&lt;=4)),6,IF(S165&gt;=3,"3T",IF(AND(OR(AND(I165&lt;=7,I165-K165&gt;=3),AND(K165&lt;=7,K165-M165&gt;=3)),N165&lt;=4),"3P","")))</f>
        <v>3P</v>
      </c>
    </row>
    <row r="166" spans="1:78" ht="18.75" customHeight="1" x14ac:dyDescent="0.25">
      <c r="A166" s="17"/>
      <c r="B166" s="164" t="s">
        <v>475</v>
      </c>
      <c r="C166" s="164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65" t="s">
        <v>58</v>
      </c>
      <c r="R166" s="165"/>
      <c r="S166" s="17"/>
      <c r="T166" s="121" t="s">
        <v>176</v>
      </c>
      <c r="U166" s="17"/>
      <c r="V166" s="17"/>
      <c r="W166" s="17"/>
      <c r="X166" s="91">
        <v>52</v>
      </c>
      <c r="Y166" s="113" t="s">
        <v>451</v>
      </c>
      <c r="Z166" s="95">
        <v>23</v>
      </c>
      <c r="AA166" s="94">
        <v>6</v>
      </c>
      <c r="AB166" s="17"/>
      <c r="AC166" s="17"/>
      <c r="AD166" s="17"/>
      <c r="AE166" s="17"/>
      <c r="AF166" s="17"/>
      <c r="AG166" s="17"/>
      <c r="AH166" s="17"/>
      <c r="AI166" s="91">
        <v>52</v>
      </c>
      <c r="AJ166" s="17"/>
      <c r="AK166" s="17"/>
      <c r="AL166" s="17"/>
      <c r="AM166" s="91">
        <v>52</v>
      </c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66">
        <v>0</v>
      </c>
      <c r="AY166" s="95">
        <v>1147</v>
      </c>
      <c r="AZ166" s="17"/>
      <c r="BA166" s="17"/>
      <c r="BB166" s="17"/>
      <c r="BC166" s="17"/>
      <c r="BD166" s="17"/>
      <c r="BE166" s="17"/>
      <c r="BF166" s="17"/>
      <c r="BG166" s="17"/>
      <c r="BH166" s="17"/>
      <c r="BI166" s="187"/>
      <c r="BJ166" s="17"/>
      <c r="BK166" s="17"/>
      <c r="BL166" s="17"/>
      <c r="BM166" s="17"/>
      <c r="BN166" s="17"/>
      <c r="BO166" s="17"/>
      <c r="BP166" s="113" t="s">
        <v>451</v>
      </c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</row>
    <row r="167" spans="1:78" x14ac:dyDescent="0.25">
      <c r="A167" s="17"/>
      <c r="B167" s="164"/>
      <c r="C167" s="164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68" t="s">
        <v>1618</v>
      </c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  <c r="AK167" s="168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67"/>
      <c r="AY167" s="96" t="s">
        <v>1129</v>
      </c>
      <c r="AZ167" s="17"/>
      <c r="BA167" s="17"/>
      <c r="BB167" s="17"/>
      <c r="BC167" s="17"/>
      <c r="BD167" s="17"/>
      <c r="BE167" s="17"/>
      <c r="BF167" s="17"/>
      <c r="BG167" s="17"/>
      <c r="BH167" s="17"/>
      <c r="BI167" s="18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</row>
    <row r="168" spans="1:78" ht="30" customHeight="1" x14ac:dyDescent="0.25">
      <c r="A168" s="176" t="s">
        <v>1619</v>
      </c>
      <c r="B168" s="153"/>
      <c r="C168" s="153"/>
      <c r="D168" s="153"/>
      <c r="E168" s="153"/>
      <c r="F168" s="153"/>
      <c r="G168" s="153"/>
      <c r="H168" s="153"/>
      <c r="I168" s="153"/>
      <c r="J168" s="153"/>
      <c r="K168" s="153"/>
      <c r="L168" s="153"/>
      <c r="M168" s="153"/>
      <c r="N168" s="153"/>
      <c r="O168" s="153"/>
      <c r="P168" s="153"/>
      <c r="Q168" s="153"/>
      <c r="R168" s="153"/>
      <c r="S168" s="153"/>
      <c r="T168" s="153"/>
      <c r="U168" s="153"/>
      <c r="V168" s="153"/>
      <c r="W168" s="153"/>
      <c r="X168" s="153"/>
      <c r="Y168" s="153"/>
      <c r="Z168" s="153"/>
      <c r="AA168" s="153"/>
      <c r="AB168" s="153"/>
      <c r="AC168" s="153"/>
      <c r="AD168" s="153"/>
      <c r="AE168" s="153"/>
      <c r="AF168" s="153"/>
      <c r="AG168" s="153"/>
      <c r="AH168" s="153"/>
      <c r="AI168" s="153"/>
      <c r="AJ168" s="153"/>
      <c r="AK168" s="153"/>
      <c r="AL168" s="153"/>
      <c r="AM168" s="153"/>
      <c r="AN168" s="153"/>
      <c r="AO168" s="153"/>
      <c r="AP168" s="153"/>
      <c r="AQ168" s="153"/>
      <c r="AR168" s="153"/>
      <c r="AS168" s="153"/>
      <c r="AT168" s="153"/>
      <c r="AU168" s="153"/>
      <c r="AV168" s="153"/>
      <c r="AW168" s="153"/>
      <c r="AX168" s="153"/>
      <c r="AY168" s="153"/>
      <c r="AZ168" s="153"/>
      <c r="BA168" s="153"/>
      <c r="BB168" s="153"/>
      <c r="BC168" s="153"/>
      <c r="BD168" s="153"/>
      <c r="BE168" s="153"/>
      <c r="BF168" s="153"/>
      <c r="BG168" s="153"/>
      <c r="BH168" s="153"/>
      <c r="BI168" s="153"/>
      <c r="BJ168" s="153"/>
      <c r="BK168" s="153"/>
      <c r="BL168" s="153"/>
      <c r="BM168" s="153"/>
      <c r="BN168" s="153"/>
      <c r="BO168" s="153"/>
      <c r="BP168" s="153"/>
      <c r="BQ168" s="153"/>
      <c r="BR168" s="153"/>
      <c r="BS168" s="153"/>
      <c r="BT168" s="153"/>
      <c r="BU168" s="153"/>
      <c r="BV168" s="153"/>
      <c r="BW168" s="153"/>
      <c r="BX168" s="153"/>
      <c r="BY168" s="17"/>
      <c r="BZ168" s="17"/>
    </row>
    <row r="169" spans="1:78" x14ac:dyDescent="0.25">
      <c r="A169" s="18" t="s">
        <v>1</v>
      </c>
      <c r="B169" s="18" t="s">
        <v>2</v>
      </c>
      <c r="C169" s="18" t="s">
        <v>3</v>
      </c>
      <c r="D169" s="19"/>
      <c r="E169" s="19"/>
      <c r="F169" s="18" t="s">
        <v>4</v>
      </c>
      <c r="G169" s="20" t="s">
        <v>5</v>
      </c>
      <c r="H169" s="21" t="s">
        <v>6</v>
      </c>
      <c r="I169" s="154" t="s">
        <v>7</v>
      </c>
      <c r="J169" s="155"/>
      <c r="K169" s="155"/>
      <c r="L169" s="155"/>
      <c r="M169" s="155"/>
      <c r="N169" s="155"/>
      <c r="O169" s="21" t="s">
        <v>8</v>
      </c>
      <c r="P169" s="21" t="s">
        <v>9</v>
      </c>
      <c r="Q169" s="22" t="s">
        <v>10</v>
      </c>
      <c r="R169" s="22" t="s">
        <v>11</v>
      </c>
      <c r="S169" s="21" t="s">
        <v>12</v>
      </c>
      <c r="T169" s="21" t="s">
        <v>13</v>
      </c>
      <c r="U169" s="21" t="s">
        <v>14</v>
      </c>
      <c r="V169" s="21" t="s">
        <v>15</v>
      </c>
      <c r="W169" s="23" t="s">
        <v>16</v>
      </c>
      <c r="X169" s="21" t="s">
        <v>17</v>
      </c>
      <c r="Y169" s="21" t="s">
        <v>18</v>
      </c>
      <c r="Z169" s="21" t="s">
        <v>19</v>
      </c>
      <c r="AA169" s="21" t="s">
        <v>20</v>
      </c>
      <c r="AB169" s="21" t="s">
        <v>21</v>
      </c>
      <c r="AC169" s="21" t="s">
        <v>22</v>
      </c>
      <c r="AD169" s="21" t="s">
        <v>23</v>
      </c>
      <c r="AE169" s="21" t="s">
        <v>24</v>
      </c>
      <c r="AF169" s="21" t="s">
        <v>25</v>
      </c>
      <c r="AG169" s="21" t="s">
        <v>26</v>
      </c>
      <c r="AH169" s="21" t="s">
        <v>5</v>
      </c>
      <c r="AI169" s="21" t="s">
        <v>17</v>
      </c>
      <c r="AJ169" s="21" t="s">
        <v>27</v>
      </c>
      <c r="AK169" s="21" t="s">
        <v>28</v>
      </c>
      <c r="AL169" s="21" t="s">
        <v>29</v>
      </c>
      <c r="AM169" s="21" t="s">
        <v>17</v>
      </c>
      <c r="AN169" s="21" t="s">
        <v>30</v>
      </c>
      <c r="AO169" s="21" t="s">
        <v>31</v>
      </c>
      <c r="AP169" s="21" t="s">
        <v>32</v>
      </c>
      <c r="AQ169" s="21" t="s">
        <v>33</v>
      </c>
      <c r="AR169" s="21" t="s">
        <v>34</v>
      </c>
      <c r="AS169" s="21" t="s">
        <v>35</v>
      </c>
      <c r="AT169" s="21" t="s">
        <v>36</v>
      </c>
      <c r="AU169" s="21" t="s">
        <v>37</v>
      </c>
      <c r="AV169" s="21" t="s">
        <v>38</v>
      </c>
      <c r="AW169" s="21" t="s">
        <v>6</v>
      </c>
      <c r="AX169" s="21" t="s">
        <v>39</v>
      </c>
      <c r="AY169" s="21" t="s">
        <v>40</v>
      </c>
      <c r="AZ169" s="24" t="s">
        <v>41</v>
      </c>
      <c r="BA169" s="21" t="s">
        <v>42</v>
      </c>
      <c r="BB169" s="21" t="s">
        <v>43</v>
      </c>
      <c r="BC169" s="21" t="s">
        <v>44</v>
      </c>
      <c r="BD169" s="21" t="s">
        <v>45</v>
      </c>
      <c r="BE169" s="21" t="s">
        <v>46</v>
      </c>
      <c r="BF169" s="21" t="s">
        <v>47</v>
      </c>
      <c r="BG169" s="21" t="s">
        <v>48</v>
      </c>
      <c r="BH169" s="21" t="s">
        <v>49</v>
      </c>
      <c r="BI169" s="186"/>
      <c r="BJ169" s="25"/>
      <c r="BK169" s="25"/>
      <c r="BL169" s="25"/>
      <c r="BM169" s="25"/>
      <c r="BN169" s="25"/>
      <c r="BO169" s="25"/>
      <c r="BP169" s="21" t="s">
        <v>18</v>
      </c>
      <c r="BQ169" s="21" t="s">
        <v>31</v>
      </c>
      <c r="BR169" s="21" t="s">
        <v>50</v>
      </c>
      <c r="BS169" s="21" t="s">
        <v>51</v>
      </c>
      <c r="BT169" s="25"/>
      <c r="BU169" s="25"/>
      <c r="BV169" s="21" t="s">
        <v>24</v>
      </c>
      <c r="BW169" s="21" t="s">
        <v>16</v>
      </c>
      <c r="BX169" s="21" t="s">
        <v>52</v>
      </c>
      <c r="BY169" s="21" t="s">
        <v>53</v>
      </c>
      <c r="BZ169" s="21" t="s">
        <v>28</v>
      </c>
    </row>
    <row r="170" spans="1:78" ht="46.5" x14ac:dyDescent="0.25">
      <c r="A170" s="26" t="s">
        <v>1620</v>
      </c>
      <c r="B170" s="26" t="s">
        <v>1005</v>
      </c>
      <c r="C170" s="106" t="s">
        <v>717</v>
      </c>
      <c r="D170" s="28"/>
      <c r="E170" s="28" t="s">
        <v>712</v>
      </c>
      <c r="F170" s="58">
        <v>1200</v>
      </c>
      <c r="G170" s="30">
        <v>8</v>
      </c>
      <c r="H170" s="31" t="s">
        <v>78</v>
      </c>
      <c r="I170" s="59">
        <v>9</v>
      </c>
      <c r="J170" s="33">
        <v>4</v>
      </c>
      <c r="K170" s="59">
        <v>11</v>
      </c>
      <c r="L170" s="33">
        <v>5</v>
      </c>
      <c r="M170" s="59">
        <v>12</v>
      </c>
      <c r="N170" s="33">
        <v>10</v>
      </c>
      <c r="O170" s="29">
        <v>1.4500000000000099</v>
      </c>
      <c r="P170" s="60">
        <v>-0.37499999999998501</v>
      </c>
      <c r="Q170" s="35">
        <v>84.7259084956424</v>
      </c>
      <c r="R170" s="36">
        <v>0.212954247821173</v>
      </c>
      <c r="S170" s="37">
        <v>0</v>
      </c>
      <c r="T170" s="61">
        <v>-5</v>
      </c>
      <c r="U170" s="29">
        <v>1.2000000000000099</v>
      </c>
      <c r="V170" s="60">
        <v>-2.85</v>
      </c>
      <c r="W170" s="39" t="s">
        <v>79</v>
      </c>
      <c r="X170" s="40">
        <v>64</v>
      </c>
      <c r="Y170" s="29">
        <v>124</v>
      </c>
      <c r="Z170" s="17"/>
      <c r="AA170" s="26" t="s">
        <v>57</v>
      </c>
      <c r="AB170" s="41" t="s">
        <v>58</v>
      </c>
      <c r="AC170" s="42" t="str">
        <f>"" &amp; IF(AND(S170&lt;=-1.5,NOT(ISBLANK(AQ170))),"Z","")</f>
        <v/>
      </c>
      <c r="AD170" s="43" t="str">
        <f>IF(AND(ISNUMBER(BD170),VALUE(BD170)&gt;=3,VALUE(T170)&gt;=-0.5),IF(AND(VALUE(Q170)&gt;=94,VALUE(Q170)&lt;444), IF(VALUE(P170)&gt;=2,"***","**"),"*"),"")</f>
        <v/>
      </c>
      <c r="AE170" s="44"/>
      <c r="AF170" s="45"/>
      <c r="AG170" s="63" t="str">
        <f>IF(OR(F170&lt;1401,F170&gt;=1600),IF(AND(OR(AB170="*",AB170="***",AB170="E*",AB170="E***"),P170&gt;=2,T170&gt;-2.1),IF(AND(ISNUMBER(BD170),VALUE(BD170)&gt;2),"**","*"),""),"")</f>
        <v/>
      </c>
      <c r="AH170" s="30">
        <v>8</v>
      </c>
      <c r="AI170" s="47">
        <v>64</v>
      </c>
      <c r="AJ170" s="48" t="str">
        <f>IF(AND(S170&gt;=2,T170&gt;=0),IF(AND(ISNUMBER(BD170),VALUE(BD170)&gt;=3),IF(LEN(AQ170)&gt;0,"***","**"),"*"),"")</f>
        <v/>
      </c>
      <c r="AK170" s="42" t="str">
        <f>IF(AND(S170&gt;=3,AND(OR(AND(I170&lt;=7,I170-K170&gt;=3),AND(K170&lt;=7,K170-M170&gt;=3)),N170&lt;=4)),6,IF(S170&gt;=3,"3T",IF(AND(OR(AND(I170&lt;=7,I170-K170&gt;=3),AND(K170&lt;=7,K170-M170&gt;=3)),N170&lt;=4),"3P","")))</f>
        <v/>
      </c>
      <c r="AL170" s="46" t="str">
        <f>IF(OR(K170-M170&gt;=5,T170&gt;4.9,AND(K170-M170&gt;=1,T170&gt;5)),IF(P170&lt;-3,"***",IF(P170&lt;0,"**","*")),"")</f>
        <v/>
      </c>
      <c r="AM170" s="40">
        <v>64</v>
      </c>
      <c r="AN170" s="49" t="str">
        <f>CONCATENATE(IF(AND(OR(M170=1,M170=2,M170=3,M170=4),Q170&gt;=97.5),"G",IF(OR(AND(N170&lt;=3,M170&lt;8,T170&gt;-1.6,Q170&gt;=95,Q170&lt;300),AND(OR(M170=1,M170=2,M170=3),Q170&lt;97.5)),"GR","")),"*")</f>
        <v>*</v>
      </c>
      <c r="AO170" s="29">
        <v>0</v>
      </c>
      <c r="AP170" s="28"/>
      <c r="AQ170" s="28"/>
      <c r="AR170" s="28"/>
      <c r="AS170" s="28"/>
      <c r="AT170" s="50" t="str">
        <f>IF(LEN(AN170)&gt;0,IF(AL170="**","$",IF(AL170="***",IF(LEN(AQ170)&gt;0,"$$$","$$"), "")), "")</f>
        <v/>
      </c>
      <c r="AU170" s="48" t="str">
        <f>CONCATENATE(IF(LEN(AN170)&gt;0,IF(AND(AD170="**",AB170="*"),IF(LEN(AQ170)&gt;0,"$$$","$$"),IF(AJ170="***","$$$",IF(AND(AJ170="**",AB170="*"),"$$",IF(AND(OR(AD170="**",AD170="***"),LEN(AQ170)&gt;0),"$$","")))),IF(AND(OR(AD170="**",AD170="***"),LEN(AQ170)&gt;0),"$$","")),IF(AND(T170&lt;2,AQ170="#"),"#",""))</f>
        <v/>
      </c>
      <c r="AV170" s="48" t="str">
        <f>IF(LEN(AN170)&gt;0,IF(AG170="**","$$",IF(AG170="***","$$$",IF(AD170="***",IF(OR(AB170="***",LEN(AQ170)&gt;0),"$$$",""),""))),"")</f>
        <v/>
      </c>
      <c r="AW170" s="26" t="s">
        <v>78</v>
      </c>
      <c r="AX170" s="51">
        <v>91</v>
      </c>
      <c r="AY170" s="52">
        <v>1012</v>
      </c>
      <c r="AZ170" s="24" t="s">
        <v>59</v>
      </c>
      <c r="BA170" s="29">
        <v>76.925908495642304</v>
      </c>
      <c r="BB170" s="66">
        <v>66.312575162309003</v>
      </c>
      <c r="BC170" s="54" t="s">
        <v>128</v>
      </c>
      <c r="BD170" s="29">
        <v>1</v>
      </c>
      <c r="BE170" s="55"/>
      <c r="BF170" s="55"/>
      <c r="BG170" s="55"/>
      <c r="BH170" s="55"/>
      <c r="BI170" s="189" t="s">
        <v>1621</v>
      </c>
      <c r="BJ170" s="69" t="s">
        <v>829</v>
      </c>
      <c r="BK170" s="68" t="s">
        <v>944</v>
      </c>
      <c r="BL170" s="69" t="s">
        <v>959</v>
      </c>
      <c r="BM170" s="68" t="s">
        <v>1008</v>
      </c>
      <c r="BN170" s="68" t="s">
        <v>1009</v>
      </c>
      <c r="BO170" s="17"/>
      <c r="BP170" s="29">
        <v>124</v>
      </c>
      <c r="BQ170" s="29">
        <v>0</v>
      </c>
      <c r="BR170" s="56">
        <v>97.85</v>
      </c>
      <c r="BS170" s="57" t="s">
        <v>75</v>
      </c>
      <c r="BT170" s="26"/>
      <c r="BU170" s="26" t="s">
        <v>712</v>
      </c>
      <c r="BV170" s="26"/>
      <c r="BW170" s="26" t="s">
        <v>79</v>
      </c>
      <c r="BX170" s="17"/>
      <c r="BY170" s="17"/>
      <c r="BZ170" s="49" t="str">
        <f>IF(AND(S170&gt;=3,AND(OR(AND(I170&lt;=7,I170-K170&gt;=3),AND(K170&lt;=7,K170-M170&gt;=3)),N170&lt;=4)),6,IF(S170&gt;=3,"3T",IF(AND(OR(AND(I170&lt;=7,I170-K170&gt;=3),AND(K170&lt;=7,K170-M170&gt;=3)),N170&lt;=4),"3P","")))</f>
        <v/>
      </c>
    </row>
    <row r="171" spans="1:78" ht="15.95" customHeight="1" x14ac:dyDescent="0.25">
      <c r="A171" s="162"/>
      <c r="B171" s="155"/>
      <c r="C171" s="155"/>
      <c r="D171" s="155"/>
      <c r="E171" s="155"/>
      <c r="F171" s="155"/>
      <c r="G171" s="155"/>
      <c r="H171" s="155"/>
      <c r="I171" s="155"/>
      <c r="J171" s="155"/>
      <c r="K171" s="155"/>
      <c r="L171" s="155"/>
      <c r="M171" s="155"/>
      <c r="N171" s="155"/>
      <c r="O171" s="155"/>
      <c r="P171" s="155"/>
      <c r="Q171" s="155"/>
      <c r="R171" s="155"/>
      <c r="S171" s="155"/>
      <c r="T171" s="155"/>
      <c r="U171" s="155"/>
      <c r="V171" s="155"/>
      <c r="W171" s="155"/>
      <c r="X171" s="155"/>
      <c r="Y171" s="155"/>
      <c r="Z171" s="155"/>
      <c r="AA171" s="155"/>
      <c r="AB171" s="155"/>
      <c r="AC171" s="155"/>
      <c r="AD171" s="155"/>
      <c r="AE171" s="155"/>
      <c r="AF171" s="155"/>
      <c r="AG171" s="155"/>
      <c r="AH171" s="155"/>
      <c r="AI171" s="155"/>
      <c r="AJ171" s="155"/>
      <c r="AK171" s="155"/>
      <c r="AL171" s="155"/>
      <c r="AM171" s="155"/>
      <c r="AN171" s="155"/>
      <c r="AO171" s="155"/>
      <c r="AP171" s="155"/>
      <c r="AQ171" s="155"/>
      <c r="AR171" s="155"/>
      <c r="AS171" s="155"/>
      <c r="AT171" s="155"/>
      <c r="AU171" s="155"/>
      <c r="AV171" s="155"/>
      <c r="AW171" s="155"/>
      <c r="AX171" s="155"/>
      <c r="AY171" s="155"/>
      <c r="AZ171" s="155"/>
      <c r="BA171" s="155"/>
      <c r="BB171" s="155"/>
      <c r="BC171" s="155"/>
      <c r="BD171" s="155"/>
      <c r="BE171" s="155"/>
      <c r="BF171" s="155"/>
      <c r="BG171" s="155"/>
      <c r="BH171" s="155"/>
      <c r="BI171" s="155"/>
      <c r="BJ171" s="155"/>
      <c r="BK171" s="155"/>
      <c r="BL171" s="155"/>
      <c r="BM171" s="155"/>
      <c r="BN171" s="155"/>
      <c r="BO171" s="155"/>
      <c r="BP171" s="155"/>
      <c r="BQ171" s="155"/>
      <c r="BR171" s="155"/>
      <c r="BS171" s="155"/>
      <c r="BT171" s="155"/>
      <c r="BU171" s="155"/>
      <c r="BV171" s="155"/>
      <c r="BW171" s="155"/>
      <c r="BX171" s="155"/>
      <c r="BY171" s="17"/>
      <c r="BZ171" s="49"/>
    </row>
    <row r="172" spans="1:78" ht="46.5" x14ac:dyDescent="0.25">
      <c r="A172" s="26" t="s">
        <v>1620</v>
      </c>
      <c r="B172" s="26" t="s">
        <v>483</v>
      </c>
      <c r="C172" s="27" t="s">
        <v>207</v>
      </c>
      <c r="D172" s="28"/>
      <c r="E172" s="28"/>
      <c r="F172" s="58">
        <v>1200</v>
      </c>
      <c r="G172" s="30">
        <v>7</v>
      </c>
      <c r="H172" s="31" t="s">
        <v>6</v>
      </c>
      <c r="I172" s="32">
        <v>10</v>
      </c>
      <c r="J172" s="33">
        <v>7</v>
      </c>
      <c r="K172" s="32">
        <v>10</v>
      </c>
      <c r="L172" s="33">
        <v>4</v>
      </c>
      <c r="M172" s="32">
        <v>7</v>
      </c>
      <c r="N172" s="33">
        <v>4</v>
      </c>
      <c r="O172" s="29">
        <v>1.74999999999999</v>
      </c>
      <c r="P172" s="34">
        <v>0.86874999999996505</v>
      </c>
      <c r="Q172" s="35">
        <v>90.741174338738205</v>
      </c>
      <c r="R172" s="35">
        <v>-1.2794128306308701</v>
      </c>
      <c r="S172" s="37">
        <v>2</v>
      </c>
      <c r="T172" s="38">
        <v>0.25</v>
      </c>
      <c r="U172" s="29">
        <v>-0.250000000000004</v>
      </c>
      <c r="V172" s="29">
        <v>0</v>
      </c>
      <c r="W172" s="39"/>
      <c r="X172" s="62">
        <v>64</v>
      </c>
      <c r="Y172" s="29">
        <v>119</v>
      </c>
      <c r="Z172" s="29">
        <v>32</v>
      </c>
      <c r="AA172" s="26" t="s">
        <v>57</v>
      </c>
      <c r="AB172" s="41" t="s">
        <v>58</v>
      </c>
      <c r="AC172" s="42" t="str">
        <f>"i" &amp; IF(AND(S172&lt;=-1.5,NOT(ISBLANK(AQ172))),"Z","")</f>
        <v>i</v>
      </c>
      <c r="AD172" s="48" t="str">
        <f>IF(AND(ISNUMBER(BD172),VALUE(BD172)&gt;=3,VALUE(T172)&gt;=-0.5),IF(AND(VALUE(Q172)&gt;=94,VALUE(Q172)&lt;444), IF(VALUE(P172)&gt;=2,"***","**"),"*"),"")</f>
        <v/>
      </c>
      <c r="AE172" s="44"/>
      <c r="AF172" s="45"/>
      <c r="AG172" s="46" t="str">
        <f>IF(OR(F172&lt;1401,F172&gt;=1600),IF(AND(OR(AB172="*",AB172="***",AB172="E*",AB172="E***"),P172&gt;=2,T172&gt;-2.1),IF(AND(ISNUMBER(BD172),VALUE(BD172)&gt;2),"**","*"),""),"")</f>
        <v/>
      </c>
      <c r="AH172" s="30">
        <v>7</v>
      </c>
      <c r="AI172" s="62">
        <v>64</v>
      </c>
      <c r="AJ172" s="48" t="str">
        <f>IF(AND(S172&gt;=2,T172&gt;=0),IF(AND(ISNUMBER(BD172),VALUE(BD172)&gt;=3),IF(LEN(AQ172)&gt;0,"***","**"),"*"),"")</f>
        <v>*</v>
      </c>
      <c r="AK172" s="42" t="str">
        <f>IF(AND(S172&gt;=3,AND(OR(AND(I172&lt;=7,I172-K172&gt;=3),AND(K172&lt;=7,K172-M172&gt;=3)),N172&lt;=4)),6,IF(S172&gt;=3,"3T",IF(AND(OR(AND(I172&lt;=7,I172-K172&gt;=3),AND(K172&lt;=7,K172-M172&gt;=3)),N172&lt;=4),"3P","")))</f>
        <v/>
      </c>
      <c r="AL172" s="63" t="str">
        <f>IF(OR(K172-M172&gt;=5,T172&gt;4.9,AND(K172-M172&gt;=1,T172&gt;5)),IF(P172&lt;-3,"***",IF(P172&lt;0,"**","*")),"")</f>
        <v/>
      </c>
      <c r="AM172" s="62">
        <v>64</v>
      </c>
      <c r="AN172" s="49" t="str">
        <f>IF(AND(OR(M172=1,M172=2,M172=3,M172=4),Q172&gt;=97.5),"G",IF(OR(AND(N172&lt;=3,M172&lt;8,T172&gt;-1.6,Q172&gt;=95,Q172&lt;300),AND(OR(M172=1,M172=2,M172=3),Q172&lt;97.5)),"GR",""))</f>
        <v/>
      </c>
      <c r="AO172" s="29">
        <v>0</v>
      </c>
      <c r="AP172" s="28"/>
      <c r="AQ172" s="28"/>
      <c r="AR172" s="28"/>
      <c r="AS172" s="28"/>
      <c r="AT172" s="50" t="str">
        <f>IF(LEN(AN172)&gt;0,IF(AL172="**","$",IF(AL172="***",IF(LEN(AQ172)&gt;0,"$$$","$$"), "")), "")</f>
        <v/>
      </c>
      <c r="AU172" s="48" t="str">
        <f>CONCATENATE(IF(LEN(AN172)&gt;0,IF(AND(AD172="**",AB172="*"),IF(LEN(AQ172)&gt;0,"$$$","$$"),IF(AJ172="***","$$$",IF(AND(AJ172="**",AB172="*"),"$$",IF(AND(OR(AD172="**",AD172="***"),LEN(AQ172)&gt;0),"$$","")))),IF(AND(OR(AD172="**",AD172="***"),LEN(AQ172)&gt;0),"$$","")),IF(AND(T172&lt;2,AQ172="#"),"#",""))</f>
        <v/>
      </c>
      <c r="AV172" s="48" t="str">
        <f>IF(LEN(AN172)&gt;0,IF(AG172="**","$$",IF(AG172="***","$$$",IF(AD172="***",IF(OR(AB172="***",LEN(AQ172)&gt;0),"$$$",""),""))),"")</f>
        <v/>
      </c>
      <c r="AW172" s="26" t="s">
        <v>6</v>
      </c>
      <c r="AX172" s="64">
        <v>203</v>
      </c>
      <c r="AY172" s="65">
        <v>996</v>
      </c>
      <c r="AZ172" s="24" t="s">
        <v>59</v>
      </c>
      <c r="BA172" s="29">
        <v>82.941174338738307</v>
      </c>
      <c r="BB172" s="66">
        <v>71.265174338738206</v>
      </c>
      <c r="BC172" s="54" t="s">
        <v>1622</v>
      </c>
      <c r="BD172" s="29">
        <v>1</v>
      </c>
      <c r="BE172" s="55"/>
      <c r="BF172" s="55"/>
      <c r="BG172" s="55"/>
      <c r="BH172" s="55"/>
      <c r="BI172" s="190" t="s">
        <v>1623</v>
      </c>
      <c r="BJ172" s="68" t="s">
        <v>943</v>
      </c>
      <c r="BK172" s="68" t="s">
        <v>1419</v>
      </c>
      <c r="BL172" s="68" t="s">
        <v>1417</v>
      </c>
      <c r="BM172" s="69" t="s">
        <v>162</v>
      </c>
      <c r="BN172" s="68" t="s">
        <v>1624</v>
      </c>
      <c r="BO172" s="17"/>
      <c r="BP172" s="29">
        <v>119</v>
      </c>
      <c r="BQ172" s="29">
        <v>0</v>
      </c>
      <c r="BR172" s="56">
        <v>95.15</v>
      </c>
      <c r="BS172" s="76" t="s">
        <v>88</v>
      </c>
      <c r="BT172" s="26"/>
      <c r="BU172" s="26"/>
      <c r="BV172" s="26"/>
      <c r="BW172" s="26"/>
      <c r="BX172" s="17"/>
      <c r="BY172" s="17"/>
      <c r="BZ172" s="49" t="str">
        <f>IF(AND(S172&gt;=3,AND(OR(AND(I172&lt;=7,I172-K172&gt;=3),AND(K172&lt;=7,K172-M172&gt;=3)),N172&lt;=4)),6,IF(S172&gt;=3,"3T",IF(AND(OR(AND(I172&lt;=7,I172-K172&gt;=3),AND(K172&lt;=7,K172-M172&gt;=3)),N172&lt;=4),"3P","")))</f>
        <v/>
      </c>
    </row>
    <row r="173" spans="1:78" ht="46.5" x14ac:dyDescent="0.25">
      <c r="A173" s="26" t="s">
        <v>1620</v>
      </c>
      <c r="B173" s="26" t="s">
        <v>135</v>
      </c>
      <c r="C173" s="27" t="s">
        <v>136</v>
      </c>
      <c r="D173" s="28"/>
      <c r="E173" s="28"/>
      <c r="F173" s="29">
        <v>1000</v>
      </c>
      <c r="G173" s="30">
        <v>12</v>
      </c>
      <c r="H173" s="31" t="s">
        <v>6</v>
      </c>
      <c r="I173" s="59">
        <v>9</v>
      </c>
      <c r="J173" s="33">
        <v>2</v>
      </c>
      <c r="K173" s="59">
        <v>5</v>
      </c>
      <c r="L173" s="33">
        <v>2</v>
      </c>
      <c r="M173" s="59">
        <v>5</v>
      </c>
      <c r="N173" s="33">
        <v>2</v>
      </c>
      <c r="O173" s="29">
        <v>-0.54999999999999705</v>
      </c>
      <c r="P173" s="60">
        <v>-0.52499999999998403</v>
      </c>
      <c r="Q173" s="35">
        <v>93.007162793948396</v>
      </c>
      <c r="R173" s="35">
        <v>-2.0464186030258</v>
      </c>
      <c r="S173" s="37">
        <v>0</v>
      </c>
      <c r="T173" s="61">
        <v>-0.25</v>
      </c>
      <c r="U173" s="29">
        <v>-0.60000000000000497</v>
      </c>
      <c r="V173" s="60">
        <v>-0.84999999999999098</v>
      </c>
      <c r="W173" s="39"/>
      <c r="X173" s="62">
        <v>62</v>
      </c>
      <c r="Y173" s="29">
        <v>117</v>
      </c>
      <c r="Z173" s="29">
        <v>14</v>
      </c>
      <c r="AA173" s="26" t="s">
        <v>80</v>
      </c>
      <c r="AB173" s="41" t="s">
        <v>101</v>
      </c>
      <c r="AC173" s="42" t="str">
        <f>"" &amp; IF(AND(S173&lt;=-1.5,NOT(ISBLANK(AQ173))),"Z","")</f>
        <v/>
      </c>
      <c r="AD173" s="48" t="str">
        <f>IF(AND(ISNUMBER(BD173),VALUE(BD173)&gt;=3,VALUE(T173)&gt;=-0.5),IF(AND(VALUE(Q173)&gt;=94,VALUE(Q173)&lt;444), IF(VALUE(P173)&gt;=2,"***","**"),"*"),"")</f>
        <v/>
      </c>
      <c r="AE173" s="44"/>
      <c r="AF173" s="45"/>
      <c r="AG173" s="63" t="str">
        <f>IF(OR(F173&lt;1401,F173&gt;=1600),IF(AND(OR(AB173="*",AB173="***",AB173="E*",AB173="E***"),P173&gt;=2,T173&gt;-2.1),IF(AND(ISNUMBER(BD173),VALUE(BD173)&gt;2),"**","*"),""),"")</f>
        <v/>
      </c>
      <c r="AH173" s="30">
        <v>12</v>
      </c>
      <c r="AI173" s="62">
        <v>62</v>
      </c>
      <c r="AJ173" s="48" t="str">
        <f>IF(AND(S173&gt;=2,T173&gt;=0),IF(AND(ISNUMBER(BD173),VALUE(BD173)&gt;=3),IF(LEN(AQ173)&gt;0,"***","**"),"*"),"")</f>
        <v/>
      </c>
      <c r="AK173" s="42" t="str">
        <f>IF(AND(S173&gt;=3,AND(OR(AND(I173&lt;=7,I173-K173&gt;=3),AND(K173&lt;=7,K173-M173&gt;=3)),N173&lt;=4)),6,IF(S173&gt;=3,"3T",IF(AND(OR(AND(I173&lt;=7,I173-K173&gt;=3),AND(K173&lt;=7,K173-M173&gt;=3)),N173&lt;=4),"3P","")))</f>
        <v/>
      </c>
      <c r="AL173" s="63" t="str">
        <f>IF(OR(K173-M173&gt;=5,T173&gt;4.9,AND(K173-M173&gt;=1,T173&gt;5)),IF(P173&lt;-3,"***",IF(P173&lt;0,"**","*")),"")</f>
        <v/>
      </c>
      <c r="AM173" s="62">
        <v>62</v>
      </c>
      <c r="AN173" s="49" t="str">
        <f>IF(AND(OR(M173=1,M173=2,M173=3,M173=4),Q173&gt;=97.5),"G",IF(OR(AND(N173&lt;=3,M173&lt;8,T173&gt;-1.6,Q173&gt;=95,Q173&lt;300),AND(OR(M173=1,M173=2,M173=3),Q173&lt;97.5)),"GR",""))</f>
        <v/>
      </c>
      <c r="AO173" s="29">
        <v>0</v>
      </c>
      <c r="AP173" s="28"/>
      <c r="AQ173" s="28"/>
      <c r="AR173" s="28"/>
      <c r="AS173" s="28"/>
      <c r="AT173" s="50" t="str">
        <f>IF(LEN(AN173)&gt;0,IF(AL173="**","$",IF(AL173="***",IF(LEN(AQ173)&gt;0,"$$$","$$"), "")), "")</f>
        <v/>
      </c>
      <c r="AU173" s="48" t="str">
        <f>CONCATENATE(IF(LEN(AN173)&gt;0,IF(AND(AD173="**",AB173="*"),IF(LEN(AQ173)&gt;0,"$$$","$$"),IF(AJ173="***","$$$",IF(AND(AJ173="**",AB173="*"),"$$",IF(AND(OR(AD173="**",AD173="***"),LEN(AQ173)&gt;0),"$$","")))),IF(AND(OR(AD173="**",AD173="***"),LEN(AQ173)&gt;0),"$$","")),IF(AND(T173&lt;2,AQ173="#"),"#",""))</f>
        <v/>
      </c>
      <c r="AV173" s="48" t="str">
        <f>IF(LEN(AN173)&gt;0,IF(AG173="**","$$",IF(AG173="***","$$$",IF(AD173="***",IF(OR(AB173="***",LEN(AQ173)&gt;0),"$$$",""),""))),"")</f>
        <v/>
      </c>
      <c r="AW173" s="26" t="s">
        <v>6</v>
      </c>
      <c r="AX173" s="74">
        <v>91</v>
      </c>
      <c r="AY173" s="65">
        <v>1013</v>
      </c>
      <c r="AZ173" s="24" t="s">
        <v>59</v>
      </c>
      <c r="BA173" s="29">
        <v>89.407162793948402</v>
      </c>
      <c r="BB173" s="53">
        <v>73.107162793948405</v>
      </c>
      <c r="BC173" s="54" t="s">
        <v>128</v>
      </c>
      <c r="BD173" s="29">
        <v>1</v>
      </c>
      <c r="BE173" s="55"/>
      <c r="BF173" s="55"/>
      <c r="BG173" s="55"/>
      <c r="BH173" s="55"/>
      <c r="BI173" s="188" t="s">
        <v>1625</v>
      </c>
      <c r="BJ173" s="68" t="s">
        <v>959</v>
      </c>
      <c r="BK173" s="69" t="s">
        <v>726</v>
      </c>
      <c r="BL173" s="69" t="s">
        <v>785</v>
      </c>
      <c r="BM173" s="68" t="s">
        <v>980</v>
      </c>
      <c r="BN173" s="68"/>
      <c r="BO173" s="17"/>
      <c r="BP173" s="29">
        <v>117</v>
      </c>
      <c r="BQ173" s="29">
        <v>0</v>
      </c>
      <c r="BR173" s="56">
        <v>97.6</v>
      </c>
      <c r="BS173" s="76" t="s">
        <v>126</v>
      </c>
      <c r="BT173" s="26"/>
      <c r="BU173" s="26"/>
      <c r="BV173" s="26"/>
      <c r="BW173" s="26"/>
      <c r="BX173" s="17"/>
      <c r="BY173" s="17"/>
      <c r="BZ173" s="49" t="str">
        <f>IF(AND(S173&gt;=3,AND(OR(AND(I173&lt;=7,I173-K173&gt;=3),AND(K173&lt;=7,K173-M173&gt;=3)),N173&lt;=4)),6,IF(S173&gt;=3,"3T",IF(AND(OR(AND(I173&lt;=7,I173-K173&gt;=3),AND(K173&lt;=7,K173-M173&gt;=3)),N173&lt;=4),"3P","")))</f>
        <v/>
      </c>
    </row>
    <row r="174" spans="1:78" ht="46.5" x14ac:dyDescent="0.25">
      <c r="A174" s="26" t="s">
        <v>1620</v>
      </c>
      <c r="B174" s="26" t="s">
        <v>393</v>
      </c>
      <c r="C174" s="27" t="s">
        <v>207</v>
      </c>
      <c r="D174" s="28"/>
      <c r="E174" s="28"/>
      <c r="F174" s="29">
        <v>1000</v>
      </c>
      <c r="G174" s="30">
        <v>5</v>
      </c>
      <c r="H174" s="31" t="s">
        <v>6</v>
      </c>
      <c r="I174" s="32">
        <v>12</v>
      </c>
      <c r="J174" s="33">
        <v>4</v>
      </c>
      <c r="K174" s="32">
        <v>8</v>
      </c>
      <c r="L174" s="33">
        <v>4</v>
      </c>
      <c r="M174" s="32">
        <v>6</v>
      </c>
      <c r="N174" s="33">
        <v>4</v>
      </c>
      <c r="O174" s="29">
        <v>0.30000000000000199</v>
      </c>
      <c r="P174" s="29">
        <v>0.28571428571429502</v>
      </c>
      <c r="Q174" s="35">
        <v>91.648719427501902</v>
      </c>
      <c r="R174" s="35">
        <v>-1.3256402862490499</v>
      </c>
      <c r="S174" s="37">
        <v>0</v>
      </c>
      <c r="T174" s="38">
        <v>0.5</v>
      </c>
      <c r="U174" s="29">
        <v>-0.84999999999999098</v>
      </c>
      <c r="V174" s="29">
        <v>-0.49999999999998901</v>
      </c>
      <c r="W174" s="39"/>
      <c r="X174" s="40">
        <v>61</v>
      </c>
      <c r="Y174" s="29">
        <v>118</v>
      </c>
      <c r="Z174" s="29">
        <v>28</v>
      </c>
      <c r="AA174" s="26" t="s">
        <v>57</v>
      </c>
      <c r="AB174" s="41" t="s">
        <v>65</v>
      </c>
      <c r="AC174" s="42" t="str">
        <f>"" &amp; IF(AND(S174&lt;=-1.5,NOT(ISBLANK(AQ174))),"Z","")</f>
        <v/>
      </c>
      <c r="AD174" s="43" t="str">
        <f>IF(AND(ISNUMBER(BD174),VALUE(BD174)&gt;=3,VALUE(T174)&gt;=-0.5),IF(AND(VALUE(Q174)&gt;=94,VALUE(Q174)&lt;444), IF(VALUE(P174)&gt;=2,"***","**"),"*"),"")</f>
        <v/>
      </c>
      <c r="AE174" s="44"/>
      <c r="AF174" s="45"/>
      <c r="AG174" s="46" t="str">
        <f>IF(OR(F174&lt;1401,F174&gt;=1600),IF(AND(OR(AB174="*",AB174="***",AB174="E*",AB174="E***"),P174&gt;=2,T174&gt;-2.1),IF(AND(ISNUMBER(BD174),VALUE(BD174)&gt;2),"**","*"),""),"")</f>
        <v/>
      </c>
      <c r="AH174" s="30">
        <v>5</v>
      </c>
      <c r="AI174" s="47">
        <v>61</v>
      </c>
      <c r="AJ174" s="48" t="str">
        <f>IF(AND(S174&gt;=2,T174&gt;=0),IF(AND(ISNUMBER(BD174),VALUE(BD174)&gt;=3),IF(LEN(AQ174)&gt;0,"***","**"),"*"),"")</f>
        <v/>
      </c>
      <c r="AK174" s="42" t="str">
        <f>IF(AND(S174&gt;=3,AND(OR(AND(I174&lt;=7,I174-K174&gt;=3),AND(K174&lt;=7,K174-M174&gt;=3)),N174&lt;=4)),6,IF(S174&gt;=3,"3T",IF(AND(OR(AND(I174&lt;=7,I174-K174&gt;=3),AND(K174&lt;=7,K174-M174&gt;=3)),N174&lt;=4),"3P","")))</f>
        <v/>
      </c>
      <c r="AL174" s="46" t="str">
        <f>IF(OR(K174-M174&gt;=5,T174&gt;4.9,AND(K174-M174&gt;=1,T174&gt;5)),IF(P174&lt;-3,"***",IF(P174&lt;0,"**","*")),"")</f>
        <v/>
      </c>
      <c r="AM174" s="40">
        <v>61</v>
      </c>
      <c r="AN174" s="49" t="str">
        <f>CONCATENATE(IF(AND(OR(M174=1,M174=2,M174=3,M174=4),Q174&gt;=97.5),"G",IF(OR(AND(N174&lt;=3,M174&lt;8,T174&gt;-1.6,Q174&gt;=95,Q174&lt;300),AND(OR(M174=1,M174=2,M174=3),Q174&lt;97.5)),"GR","")),"*")</f>
        <v>*</v>
      </c>
      <c r="AO174" s="29">
        <v>0</v>
      </c>
      <c r="AP174" s="28"/>
      <c r="AQ174" s="28"/>
      <c r="AR174" s="28"/>
      <c r="AS174" s="28"/>
      <c r="AT174" s="50" t="str">
        <f>IF(LEN(AN174)&gt;0,IF(AL174="**","$",IF(AL174="***",IF(LEN(AQ174)&gt;0,"$$$","$$"), "")), "")</f>
        <v/>
      </c>
      <c r="AU174" s="48" t="str">
        <f>CONCATENATE(IF(LEN(AN174)&gt;0,IF(AND(AD174="**",AB174="*"),IF(LEN(AQ174)&gt;0,"$$$","$$"),IF(AJ174="***","$$$",IF(AND(AJ174="**",AB174="*"),"$$",IF(AND(OR(AD174="**",AD174="***"),LEN(AQ174)&gt;0),"$$","")))),IF(AND(OR(AD174="**",AD174="***"),LEN(AQ174)&gt;0),"$$","")),IF(AND(T174&lt;2,AQ174="#"),"#",""))</f>
        <v/>
      </c>
      <c r="AV174" s="48" t="str">
        <f>IF(LEN(AN174)&gt;0,IF(AG174="**","$$",IF(AG174="***","$$$",IF(AD174="***",IF(OR(AB174="***",LEN(AQ174)&gt;0),"$$$",""),""))),"")</f>
        <v/>
      </c>
      <c r="AW174" s="26" t="s">
        <v>6</v>
      </c>
      <c r="AX174" s="74">
        <v>32</v>
      </c>
      <c r="AY174" s="52">
        <v>1016</v>
      </c>
      <c r="AZ174" s="24" t="s">
        <v>59</v>
      </c>
      <c r="BA174" s="29">
        <v>87.348719427501905</v>
      </c>
      <c r="BB174" s="53">
        <v>71.718052760835207</v>
      </c>
      <c r="BC174" s="54" t="s">
        <v>350</v>
      </c>
      <c r="BD174" s="29">
        <v>1</v>
      </c>
      <c r="BE174" s="55"/>
      <c r="BF174" s="55"/>
      <c r="BG174" s="55"/>
      <c r="BH174" s="55"/>
      <c r="BI174" s="190" t="s">
        <v>1626</v>
      </c>
      <c r="BJ174" s="68" t="s">
        <v>785</v>
      </c>
      <c r="BK174" s="68" t="s">
        <v>722</v>
      </c>
      <c r="BL174" s="68" t="s">
        <v>1024</v>
      </c>
      <c r="BM174" s="68" t="s">
        <v>959</v>
      </c>
      <c r="BN174" s="68" t="s">
        <v>1025</v>
      </c>
      <c r="BO174" s="17"/>
      <c r="BP174" s="29">
        <v>118</v>
      </c>
      <c r="BQ174" s="29">
        <v>0</v>
      </c>
      <c r="BR174" s="56">
        <v>96.65</v>
      </c>
      <c r="BS174" s="57" t="s">
        <v>126</v>
      </c>
      <c r="BT174" s="26"/>
      <c r="BU174" s="26"/>
      <c r="BV174" s="26"/>
      <c r="BW174" s="26"/>
      <c r="BX174" s="17"/>
      <c r="BY174" s="17"/>
      <c r="BZ174" s="49" t="str">
        <f>IF(AND(S174&gt;=3,AND(OR(AND(I174&lt;=7,I174-K174&gt;=3),AND(K174&lt;=7,K174-M174&gt;=3)),N174&lt;=4)),6,IF(S174&gt;=3,"3T",IF(AND(OR(AND(I174&lt;=7,I174-K174&gt;=3),AND(K174&lt;=7,K174-M174&gt;=3)),N174&lt;=4),"3P","")))</f>
        <v/>
      </c>
    </row>
    <row r="175" spans="1:78" ht="30" customHeight="1" x14ac:dyDescent="0.25">
      <c r="A175" s="175" t="s">
        <v>153</v>
      </c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BI175" s="155"/>
      <c r="BJ175" s="155"/>
      <c r="BK175" s="155"/>
      <c r="BL175" s="155"/>
      <c r="BM175" s="155"/>
      <c r="BN175" s="155"/>
      <c r="BO175" s="155"/>
      <c r="BP175" s="155"/>
      <c r="BQ175" s="155"/>
      <c r="BR175" s="155"/>
      <c r="BS175" s="155"/>
      <c r="BT175" s="155"/>
      <c r="BU175" s="155"/>
      <c r="BV175" s="155"/>
      <c r="BW175" s="155"/>
      <c r="BX175" s="155"/>
      <c r="BY175" s="17"/>
      <c r="BZ175" s="49"/>
    </row>
    <row r="176" spans="1:78" ht="46.5" x14ac:dyDescent="0.25">
      <c r="A176" s="26" t="s">
        <v>1620</v>
      </c>
      <c r="B176" s="26" t="s">
        <v>567</v>
      </c>
      <c r="C176" s="27" t="s">
        <v>417</v>
      </c>
      <c r="D176" s="28"/>
      <c r="E176" s="28"/>
      <c r="F176" s="58">
        <v>1200</v>
      </c>
      <c r="G176" s="30">
        <v>2</v>
      </c>
      <c r="H176" s="31" t="s">
        <v>6</v>
      </c>
      <c r="I176" s="32">
        <v>5</v>
      </c>
      <c r="J176" s="33">
        <v>2</v>
      </c>
      <c r="K176" s="32">
        <v>6</v>
      </c>
      <c r="L176" s="33">
        <v>2</v>
      </c>
      <c r="M176" s="32">
        <v>4</v>
      </c>
      <c r="N176" s="33">
        <v>2</v>
      </c>
      <c r="O176" s="29">
        <v>-2.15</v>
      </c>
      <c r="P176" s="60">
        <v>-4.46999999999999</v>
      </c>
      <c r="Q176" s="35">
        <v>87.2360198836911</v>
      </c>
      <c r="R176" s="35">
        <v>-4.5319900581544896</v>
      </c>
      <c r="S176" s="37">
        <v>0</v>
      </c>
      <c r="T176" s="61">
        <v>-0.5</v>
      </c>
      <c r="U176" s="29">
        <v>0.84999999999999098</v>
      </c>
      <c r="V176" s="60">
        <v>0.39999999999999097</v>
      </c>
      <c r="W176" s="39" t="s">
        <v>79</v>
      </c>
      <c r="X176" s="62">
        <v>59</v>
      </c>
      <c r="Y176" s="29">
        <v>135</v>
      </c>
      <c r="Z176" s="29">
        <v>14</v>
      </c>
      <c r="AA176" s="26" t="s">
        <v>230</v>
      </c>
      <c r="AB176" s="41" t="s">
        <v>101</v>
      </c>
      <c r="AC176" s="42" t="str">
        <f>"" &amp; IF(AND(S176&lt;=-1.5,NOT(ISBLANK(AQ176))),"Z","")</f>
        <v/>
      </c>
      <c r="AD176" s="48" t="str">
        <f>IF(AND(ISNUMBER(BD176),VALUE(BD176)&gt;=3,VALUE(T176)&gt;=-0.5),IF(AND(VALUE(Q176)&gt;=94,VALUE(Q176)&lt;444), IF(VALUE(P176)&gt;=2,"***","**"),"*"),"")</f>
        <v/>
      </c>
      <c r="AE176" s="44"/>
      <c r="AF176" s="45"/>
      <c r="AG176" s="63" t="str">
        <f>IF(OR(F176&lt;1401,F176&gt;=1600),IF(AND(OR(AB176="*",AB176="***",AB176="E*",AB176="E***"),P176&gt;=2,T176&gt;-2.1),IF(AND(ISNUMBER(BD176),VALUE(BD176)&gt;2),"**","*"),""),"")</f>
        <v/>
      </c>
      <c r="AH176" s="30">
        <v>2</v>
      </c>
      <c r="AI176" s="62">
        <v>59</v>
      </c>
      <c r="AJ176" s="48" t="str">
        <f>IF(AND(S176&gt;=2,T176&gt;=0),IF(AND(ISNUMBER(BD176),VALUE(BD176)&gt;=3),IF(LEN(AQ176)&gt;0,"***","**"),"*"),"")</f>
        <v/>
      </c>
      <c r="AK176" s="42" t="str">
        <f>IF(AND(S176&gt;=3,AND(OR(AND(I176&lt;=7,I176-K176&gt;=3),AND(K176&lt;=7,K176-M176&gt;=3)),N176&lt;=4)),6,IF(S176&gt;=3,"3T",IF(AND(OR(AND(I176&lt;=7,I176-K176&gt;=3),AND(K176&lt;=7,K176-M176&gt;=3)),N176&lt;=4),"3P","")))</f>
        <v/>
      </c>
      <c r="AL176" s="63" t="str">
        <f>IF(OR(K176-M176&gt;=5,T176&gt;4.9,AND(K176-M176&gt;=1,T176&gt;5)),IF(P176&lt;-3,"***",IF(P176&lt;0,"**","*")),"")</f>
        <v/>
      </c>
      <c r="AM176" s="62">
        <v>59</v>
      </c>
      <c r="AN176" s="49" t="str">
        <f>IF(AND(OR(M176=1,M176=2,M176=3,M176=4),Q176&gt;=97.5),"G",IF(OR(AND(N176&lt;=3,M176&lt;8,T176&gt;-1.6,Q176&gt;=95,Q176&lt;300),AND(OR(M176=1,M176=2,M176=3),Q176&lt;97.5)),"GR",""))</f>
        <v/>
      </c>
      <c r="AO176" s="29">
        <v>0</v>
      </c>
      <c r="AP176" s="28"/>
      <c r="AQ176" s="28"/>
      <c r="AR176" s="28"/>
      <c r="AS176" s="28" t="s">
        <v>66</v>
      </c>
      <c r="AT176" s="50" t="str">
        <f>IF(LEN(AN176)&gt;0,IF(AL176="**","$",IF(AL176="***",IF(LEN(AQ176)&gt;0,"$$$","$$"), "")), "")</f>
        <v/>
      </c>
      <c r="AU176" s="48" t="str">
        <f>CONCATENATE(IF(LEN(AN176)&gt;0,IF(AND(AD176="**",AB176="*"),IF(LEN(AQ176)&gt;0,"$$$","$$"),IF(AJ176="***","$$$",IF(AND(AJ176="**",AB176="*"),"$$",IF(AND(OR(AD176="**",AD176="***"),LEN(AQ176)&gt;0),"$$","")))),IF(AND(OR(AD176="**",AD176="***"),LEN(AQ176)&gt;0),"$$","")),IF(AND(T176&lt;2,AQ176="#"),"#",""))</f>
        <v/>
      </c>
      <c r="AV176" s="48" t="str">
        <f>IF(LEN(AN176)&gt;0,IF(AG176="**","$$",IF(AG176="***","$$$",IF(AD176="***",IF(OR(AB176="***",LEN(AQ176)&gt;0),"$$$",""),""))),"")</f>
        <v/>
      </c>
      <c r="AW176" s="26" t="s">
        <v>6</v>
      </c>
      <c r="AX176" s="74">
        <v>12</v>
      </c>
      <c r="AY176" s="65">
        <v>1002</v>
      </c>
      <c r="AZ176" s="24" t="s">
        <v>59</v>
      </c>
      <c r="BA176" s="29">
        <v>78.436019883691003</v>
      </c>
      <c r="BB176" s="66">
        <v>80.302686550357706</v>
      </c>
      <c r="BC176" s="54" t="s">
        <v>1627</v>
      </c>
      <c r="BD176" s="29">
        <v>1</v>
      </c>
      <c r="BE176" s="55"/>
      <c r="BF176" s="55"/>
      <c r="BG176" s="55"/>
      <c r="BH176" s="55"/>
      <c r="BI176" s="191" t="s">
        <v>569</v>
      </c>
      <c r="BJ176" s="68" t="s">
        <v>131</v>
      </c>
      <c r="BK176" s="68" t="s">
        <v>570</v>
      </c>
      <c r="BL176" s="68" t="s">
        <v>474</v>
      </c>
      <c r="BM176" s="68" t="s">
        <v>572</v>
      </c>
      <c r="BN176" s="68"/>
      <c r="BO176" s="17"/>
      <c r="BP176" s="29">
        <v>135</v>
      </c>
      <c r="BQ176" s="29">
        <v>0</v>
      </c>
      <c r="BR176" s="56">
        <v>94.8</v>
      </c>
      <c r="BS176" s="57" t="s">
        <v>61</v>
      </c>
      <c r="BT176" s="26"/>
      <c r="BU176" s="26"/>
      <c r="BV176" s="26"/>
      <c r="BW176" s="26" t="s">
        <v>79</v>
      </c>
      <c r="BX176" s="17"/>
      <c r="BY176" s="17"/>
      <c r="BZ176" s="49" t="str">
        <f>IF(AND(S176&gt;=3,AND(OR(AND(I176&lt;=7,I176-K176&gt;=3),AND(K176&lt;=7,K176-M176&gt;=3)),N176&lt;=4)),6,IF(S176&gt;=3,"3T",IF(AND(OR(AND(I176&lt;=7,I176-K176&gt;=3),AND(K176&lt;=7,K176-M176&gt;=3)),N176&lt;=4),"3P","")))</f>
        <v/>
      </c>
    </row>
    <row r="177" spans="1:78" ht="18" customHeight="1" x14ac:dyDescent="0.25">
      <c r="A177" s="162"/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55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BI177" s="155"/>
      <c r="BJ177" s="155"/>
      <c r="BK177" s="155"/>
      <c r="BL177" s="155"/>
      <c r="BM177" s="155"/>
      <c r="BN177" s="155"/>
      <c r="BO177" s="155"/>
      <c r="BP177" s="155"/>
      <c r="BQ177" s="155"/>
      <c r="BR177" s="155"/>
      <c r="BS177" s="155"/>
      <c r="BT177" s="155"/>
      <c r="BU177" s="155"/>
      <c r="BV177" s="155"/>
      <c r="BW177" s="155"/>
      <c r="BX177" s="155"/>
      <c r="BY177" s="17"/>
      <c r="BZ177" s="49"/>
    </row>
    <row r="178" spans="1:78" ht="18.75" customHeight="1" x14ac:dyDescent="0.35">
      <c r="B178" s="177" t="s">
        <v>58</v>
      </c>
      <c r="C178" s="177"/>
      <c r="I178" s="10" t="s">
        <v>150</v>
      </c>
      <c r="Q178" s="158" t="s">
        <v>58</v>
      </c>
      <c r="R178" s="158"/>
      <c r="T178" s="15" t="s">
        <v>176</v>
      </c>
      <c r="X178" s="3">
        <v>59</v>
      </c>
      <c r="Y178" s="4" t="s">
        <v>1438</v>
      </c>
      <c r="Z178" s="6">
        <v>42</v>
      </c>
      <c r="AA178" s="7">
        <v>0</v>
      </c>
      <c r="AI178" s="3">
        <v>59</v>
      </c>
      <c r="AM178" s="3">
        <v>59</v>
      </c>
      <c r="AX178" s="159">
        <v>0</v>
      </c>
      <c r="AY178" s="5">
        <v>1000</v>
      </c>
      <c r="BP178" s="4" t="s">
        <v>1438</v>
      </c>
    </row>
    <row r="179" spans="1:78" x14ac:dyDescent="0.35">
      <c r="B179" s="177"/>
      <c r="C179" s="177"/>
      <c r="O179" s="161" t="s">
        <v>1628</v>
      </c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X179" s="160"/>
      <c r="AY179" s="12" t="s">
        <v>412</v>
      </c>
    </row>
  </sheetData>
  <mergeCells count="129">
    <mergeCell ref="A20:BX20"/>
    <mergeCell ref="A24:BX24"/>
    <mergeCell ref="A1:BX1"/>
    <mergeCell ref="I2:N2"/>
    <mergeCell ref="A6:BX6"/>
    <mergeCell ref="A12:BX12"/>
    <mergeCell ref="A16:BX16"/>
    <mergeCell ref="A18:BX18"/>
    <mergeCell ref="I25:N25"/>
    <mergeCell ref="A27:BX27"/>
    <mergeCell ref="B30:C31"/>
    <mergeCell ref="Q30:R30"/>
    <mergeCell ref="AX30:AX31"/>
    <mergeCell ref="O31:AK31"/>
    <mergeCell ref="B22:C23"/>
    <mergeCell ref="Q22:R22"/>
    <mergeCell ref="AX22:AX23"/>
    <mergeCell ref="O23:AK23"/>
    <mergeCell ref="A47:BX47"/>
    <mergeCell ref="I48:N48"/>
    <mergeCell ref="B50:C51"/>
    <mergeCell ref="Q50:R50"/>
    <mergeCell ref="AX50:AX51"/>
    <mergeCell ref="O51:AK51"/>
    <mergeCell ref="A32:BX32"/>
    <mergeCell ref="I33:N33"/>
    <mergeCell ref="A35:BX35"/>
    <mergeCell ref="A39:BX39"/>
    <mergeCell ref="A40:BX40"/>
    <mergeCell ref="B45:C46"/>
    <mergeCell ref="Q45:R45"/>
    <mergeCell ref="AX45:AX46"/>
    <mergeCell ref="O46:AK46"/>
    <mergeCell ref="A43:BX43"/>
    <mergeCell ref="A58:BX58"/>
    <mergeCell ref="I59:N59"/>
    <mergeCell ref="B61:C62"/>
    <mergeCell ref="Q61:R61"/>
    <mergeCell ref="AX61:AX62"/>
    <mergeCell ref="O62:AK62"/>
    <mergeCell ref="A52:BX52"/>
    <mergeCell ref="I53:N53"/>
    <mergeCell ref="B56:C57"/>
    <mergeCell ref="Q56:R56"/>
    <mergeCell ref="AX56:AX57"/>
    <mergeCell ref="O57:AK57"/>
    <mergeCell ref="A55:BX55"/>
    <mergeCell ref="A68:BX68"/>
    <mergeCell ref="I69:N69"/>
    <mergeCell ref="B71:C72"/>
    <mergeCell ref="Q71:R71"/>
    <mergeCell ref="AX71:AX72"/>
    <mergeCell ref="O72:AK72"/>
    <mergeCell ref="A63:BX63"/>
    <mergeCell ref="I64:N64"/>
    <mergeCell ref="B66:C67"/>
    <mergeCell ref="Q66:R66"/>
    <mergeCell ref="AX66:AX67"/>
    <mergeCell ref="O67:AK67"/>
    <mergeCell ref="A73:BX73"/>
    <mergeCell ref="I74:N74"/>
    <mergeCell ref="A76:BX76"/>
    <mergeCell ref="A80:BX80"/>
    <mergeCell ref="A81:BX81"/>
    <mergeCell ref="B87:C88"/>
    <mergeCell ref="Q87:R87"/>
    <mergeCell ref="AX87:AX88"/>
    <mergeCell ref="O88:AK88"/>
    <mergeCell ref="A85:BX85"/>
    <mergeCell ref="A95:BX95"/>
    <mergeCell ref="I96:N96"/>
    <mergeCell ref="B100:C101"/>
    <mergeCell ref="Q100:R100"/>
    <mergeCell ref="AX100:AX101"/>
    <mergeCell ref="O101:AK101"/>
    <mergeCell ref="A99:BX99"/>
    <mergeCell ref="A89:BX89"/>
    <mergeCell ref="I90:N90"/>
    <mergeCell ref="B93:C94"/>
    <mergeCell ref="Q93:R93"/>
    <mergeCell ref="AX93:AX94"/>
    <mergeCell ref="O94:AK94"/>
    <mergeCell ref="A92:BX92"/>
    <mergeCell ref="A113:BX113"/>
    <mergeCell ref="I114:N114"/>
    <mergeCell ref="A118:BX118"/>
    <mergeCell ref="A120:BX120"/>
    <mergeCell ref="B128:C129"/>
    <mergeCell ref="Q128:R128"/>
    <mergeCell ref="AX128:AX129"/>
    <mergeCell ref="O129:AK129"/>
    <mergeCell ref="A102:BX102"/>
    <mergeCell ref="I103:N103"/>
    <mergeCell ref="B111:C112"/>
    <mergeCell ref="Q111:R111"/>
    <mergeCell ref="AX111:AX112"/>
    <mergeCell ref="O112:AK112"/>
    <mergeCell ref="A110:BX110"/>
    <mergeCell ref="A144:BX144"/>
    <mergeCell ref="A146:BX146"/>
    <mergeCell ref="B150:C151"/>
    <mergeCell ref="Q150:R150"/>
    <mergeCell ref="AX150:AX151"/>
    <mergeCell ref="O151:AK151"/>
    <mergeCell ref="A130:BX130"/>
    <mergeCell ref="I131:N131"/>
    <mergeCell ref="A134:BX134"/>
    <mergeCell ref="A136:BX136"/>
    <mergeCell ref="A137:BX137"/>
    <mergeCell ref="A139:BX139"/>
    <mergeCell ref="A152:BX152"/>
    <mergeCell ref="I153:N153"/>
    <mergeCell ref="A156:BX156"/>
    <mergeCell ref="A158:BX158"/>
    <mergeCell ref="A159:BX159"/>
    <mergeCell ref="B166:C167"/>
    <mergeCell ref="Q166:R166"/>
    <mergeCell ref="AX166:AX167"/>
    <mergeCell ref="O167:AK167"/>
    <mergeCell ref="A164:BX164"/>
    <mergeCell ref="A168:BX168"/>
    <mergeCell ref="I169:N169"/>
    <mergeCell ref="A171:BX171"/>
    <mergeCell ref="B178:C179"/>
    <mergeCell ref="Q178:R178"/>
    <mergeCell ref="AX178:AX179"/>
    <mergeCell ref="O179:AK179"/>
    <mergeCell ref="A175:BX175"/>
    <mergeCell ref="A177:BX177"/>
  </mergeCells>
  <hyperlinks>
    <hyperlink ref="A1" r:id="rId1" tooltip="PHOENIX LIGHT (G192) (1)"/>
    <hyperlink ref="C3" r:id="rId2" tooltip="4 S / C"/>
    <hyperlink ref="AY3" r:id="rId3" tooltip="1075" display="1075"/>
    <hyperlink ref="C4" r:id="rId4" tooltip="4 S / A+3"/>
    <hyperlink ref="AY4" r:id="rId5" tooltip="1063" display="1063"/>
    <hyperlink ref="C5" r:id="rId6" tooltip="4 H / C"/>
    <hyperlink ref="AY5" r:id="rId7" tooltip="1069" display="1069"/>
    <hyperlink ref="C7" r:id="rId8" tooltip="3 S / A"/>
    <hyperlink ref="AY7" r:id="rId9" tooltip="1075" display="1075"/>
    <hyperlink ref="C8" r:id="rId10" tooltip="3 S / A"/>
    <hyperlink ref="AY8" r:id="rId11" tooltip="1078" display="1078"/>
    <hyperlink ref="C9" r:id="rId12" tooltip="3 S / A"/>
    <hyperlink ref="AY9" r:id="rId13" tooltip="1080" display="1080"/>
    <hyperlink ref="C10" r:id="rId14" tooltip="3 S / B"/>
    <hyperlink ref="AY10" r:id="rId15" tooltip="1080" display="1080"/>
    <hyperlink ref="C11" r:id="rId16" tooltip="3 S / A"/>
    <hyperlink ref="AY11" r:id="rId17" tooltip="1077" display="1077"/>
    <hyperlink ref="C13" r:id="rId18" tooltip="3 S / A+3"/>
    <hyperlink ref="AY13" r:id="rId19" tooltip="1078" display="1078"/>
    <hyperlink ref="C14" r:id="rId20" tooltip="3 S / A"/>
    <hyperlink ref="AY14" r:id="rId21" tooltip="1084" display="1084"/>
    <hyperlink ref="C15" r:id="rId22" tooltip="3 S / C+3"/>
    <hyperlink ref="AY15" r:id="rId23" tooltip="1085" display="1085"/>
    <hyperlink ref="C17" r:id="rId24" tooltip="3 S / A+3"/>
    <hyperlink ref="AY17" r:id="rId25" tooltip="1075" display="1075"/>
    <hyperlink ref="C19" r:id="rId26" tooltip="4 S / C"/>
    <hyperlink ref="AY19" r:id="rId27" tooltip="1075" display="1075"/>
    <hyperlink ref="C21" r:id="rId28" tooltip="4 S / B+2"/>
    <hyperlink ref="AY21" r:id="rId29" tooltip="1072" display="1072"/>
    <hyperlink ref="A24" r:id="rId30" tooltip="ALLURING LAOS (J478) (2)"/>
    <hyperlink ref="C26" r:id="rId31" tooltip="4 S / C"/>
    <hyperlink ref="AY26" r:id="rId32" tooltip="1181" display="1181"/>
    <hyperlink ref="C28" r:id="rId33" tooltip="4 S / C+3"/>
    <hyperlink ref="AY28" r:id="rId34" tooltip="1167" display="1167"/>
    <hyperlink ref="C29" r:id="rId35" tooltip="4 S / A+3"/>
    <hyperlink ref="AY29" r:id="rId36" tooltip="1153" display="1153"/>
    <hyperlink ref="I30" r:id="rId37" location="chb7" tooltip="T1"/>
    <hyperlink ref="A32" r:id="rId38" tooltip="SUMMIT CHEERS (E221) (3)"/>
    <hyperlink ref="C34" r:id="rId39" tooltip="3 S / C+3"/>
    <hyperlink ref="AY34" r:id="rId40" tooltip="1205" display="1205"/>
    <hyperlink ref="C36" r:id="rId41" tooltip="3 S / A+3"/>
    <hyperlink ref="AY36" r:id="rId42" tooltip="1187" display="1187"/>
    <hyperlink ref="C37" r:id="rId43" tooltip="3 S / A"/>
    <hyperlink ref="AY37" r:id="rId44" tooltip="1194" display="1194"/>
    <hyperlink ref="C38" r:id="rId45" tooltip="3 H / C"/>
    <hyperlink ref="AY38" r:id="rId46" tooltip="1200" display="1200"/>
    <hyperlink ref="C41" r:id="rId47" tooltip="4 S / C+3"/>
    <hyperlink ref="AY41" r:id="rId48" tooltip="1211" display="1211"/>
    <hyperlink ref="C42" r:id="rId49" tooltip="4 S / C+3"/>
    <hyperlink ref="AY42" r:id="rId50" tooltip="1210" display="1210"/>
    <hyperlink ref="C44" r:id="rId51" tooltip="4 S / C"/>
    <hyperlink ref="AY44" r:id="rId52" tooltip="1209" display="1209"/>
    <hyperlink ref="A47" r:id="rId53" tooltip="AHREN (4)"/>
    <hyperlink ref="I50" r:id="rId54" location="chb8" tooltip="T1"/>
    <hyperlink ref="J50" r:id="rId55" location="chb10" tooltip="T2"/>
    <hyperlink ref="K50" r:id="rId56" location="chb8" tooltip="T3"/>
    <hyperlink ref="L50" r:id="rId57" location="chb4" tooltip="T4"/>
    <hyperlink ref="M50" r:id="rId58" location="chb4" tooltip="T5"/>
    <hyperlink ref="A52" r:id="rId59" tooltip="BEAUTY FORMULA (K066) (5)"/>
    <hyperlink ref="C54" r:id="rId60" tooltip="4 S / C+3"/>
    <hyperlink ref="AY54" r:id="rId61" tooltip="1234" display="1234"/>
    <hyperlink ref="I56" r:id="rId62" location="hvb2" tooltip="T1"/>
    <hyperlink ref="J56" r:id="rId63" location="stb6" tooltip="T2"/>
    <hyperlink ref="A58" r:id="rId64" tooltip="BLAZING BEAM (K103) (6)"/>
    <hyperlink ref="C60" r:id="rId65" tooltip="4 S / B+2"/>
    <hyperlink ref="AY60" r:id="rId66" tooltip="1073" display="1073"/>
    <hyperlink ref="A63" r:id="rId67" tooltip="BULB GENERAL (7)"/>
    <hyperlink ref="I66" r:id="rId68" location="hvb5" tooltip="T1"/>
    <hyperlink ref="J66" r:id="rId69" location="stb4" tooltip="T2"/>
    <hyperlink ref="K66" r:id="rId70" location="chb3" tooltip="T3"/>
    <hyperlink ref="L66" r:id="rId71" location="chb3" tooltip="T4"/>
    <hyperlink ref="M66" r:id="rId72" location="chb2" tooltip="T5"/>
    <hyperlink ref="A68" r:id="rId73" tooltip="CROSSBORDERPEGASUS (8)"/>
    <hyperlink ref="I71" r:id="rId74" location="stb4" tooltip="T1"/>
    <hyperlink ref="J71" r:id="rId75" location="stb5" tooltip="T2"/>
    <hyperlink ref="K71" r:id="rId76" location="stb5" tooltip="T3"/>
    <hyperlink ref="L71" r:id="rId77" location="stb3" tooltip="T4"/>
    <hyperlink ref="M71" r:id="rId78" location="stb3" tooltip="T5"/>
    <hyperlink ref="I72" r:id="rId79" location="stb7" tooltip="T6"/>
    <hyperlink ref="J72" r:id="rId80" location="stb4" tooltip="T7"/>
    <hyperlink ref="K72" r:id="rId81" location="stb7" tooltip="T8"/>
    <hyperlink ref="A73" r:id="rId82" tooltip="ELEGANT LIFE (J366) (9)"/>
    <hyperlink ref="C75" r:id="rId83" tooltip="3 H / C"/>
    <hyperlink ref="AY75" r:id="rId84" tooltip="1129" display="1129"/>
    <hyperlink ref="C77" r:id="rId85" tooltip="3 S / A"/>
    <hyperlink ref="AY77" r:id="rId86" tooltip="1139" display="1139"/>
    <hyperlink ref="C78" r:id="rId87" tooltip="3 S / C"/>
    <hyperlink ref="AY78" r:id="rId88" tooltip="1140" display="1140"/>
    <hyperlink ref="C79" r:id="rId89" tooltip="3 S / B+2"/>
    <hyperlink ref="AY79" r:id="rId90" tooltip="1135" display="1135"/>
    <hyperlink ref="C82" r:id="rId91" tooltip="4 S / C+3"/>
    <hyperlink ref="AY82" r:id="rId92" tooltip="1141" display="1141"/>
    <hyperlink ref="C83" r:id="rId93" tooltip="4 S / C+3"/>
    <hyperlink ref="AY83" r:id="rId94" tooltip="1149" display="1149"/>
    <hyperlink ref="C84" r:id="rId95" tooltip="4 S / C+3"/>
    <hyperlink ref="AY84" r:id="rId96" tooltip="1162" display="1162"/>
    <hyperlink ref="C86" r:id="rId97" tooltip="4 S / C"/>
    <hyperlink ref="AY86" r:id="rId98" tooltip="1158" display="1158"/>
    <hyperlink ref="A89" r:id="rId99" tooltip="WITH A SMILE (K136) (10)"/>
    <hyperlink ref="C91" r:id="rId100" tooltip="4 S / A"/>
    <hyperlink ref="AY91" r:id="rId101" tooltip="1162" display="1162"/>
    <hyperlink ref="I93" r:id="rId102" location="stb1" tooltip="T1"/>
    <hyperlink ref="A95" r:id="rId103" tooltip="JOYOUS LILY (J525) (11)"/>
    <hyperlink ref="C97" r:id="rId104" tooltip="4 H / B"/>
    <hyperlink ref="AY97" r:id="rId105" tooltip="957" display="957"/>
    <hyperlink ref="C98" r:id="rId106" tooltip="4 S / C+3"/>
    <hyperlink ref="AY98" r:id="rId107" tooltip="951" display="951"/>
    <hyperlink ref="I100" r:id="rId108" location="stb3" tooltip="T1"/>
    <hyperlink ref="J100" r:id="rId109" location="stb2" tooltip="T2"/>
    <hyperlink ref="A102" r:id="rId110" tooltip="BIENVENUE (J490) (12)"/>
    <hyperlink ref="C104" r:id="rId111" tooltip="4 S / C+3"/>
    <hyperlink ref="AY104" r:id="rId112" tooltip="1123" display="1123"/>
    <hyperlink ref="C105" r:id="rId113" tooltip="4 S / B+2"/>
    <hyperlink ref="AY105" r:id="rId114" tooltip="1117" display="1117"/>
    <hyperlink ref="C106" r:id="rId115" tooltip="4 S / B+2"/>
    <hyperlink ref="AY106" r:id="rId116" tooltip="1109" display="1109"/>
    <hyperlink ref="C107" r:id="rId117" tooltip="4 S / A"/>
    <hyperlink ref="AY107" r:id="rId118" tooltip="1110" display="1110"/>
    <hyperlink ref="C108" r:id="rId119" tooltip="4 S / B+2"/>
    <hyperlink ref="AY108" r:id="rId120" tooltip="1114" display="1114"/>
    <hyperlink ref="C109" r:id="rId121" tooltip="4 S / A"/>
    <hyperlink ref="AY109" r:id="rId122" tooltip="1097" display="1097"/>
    <hyperlink ref="I111" r:id="rId123" location="chb10" tooltip="T1"/>
    <hyperlink ref="A113" r:id="rId124" tooltip="KING OBERON (H407) (13)"/>
    <hyperlink ref="C115" r:id="rId125" tooltip="4 S / B+2"/>
    <hyperlink ref="AY115" r:id="rId126" tooltip="1096" display="1096"/>
    <hyperlink ref="C116" r:id="rId127" tooltip="4 S / A+3"/>
    <hyperlink ref="AY116" r:id="rId128" tooltip="1089" display="1089"/>
    <hyperlink ref="C117" r:id="rId129" tooltip="4 H / B"/>
    <hyperlink ref="AY117" r:id="rId130" tooltip="1070" display="1070"/>
    <hyperlink ref="C119" r:id="rId131" tooltip="4 S / C"/>
    <hyperlink ref="AY119" r:id="rId132" tooltip="1085" display="1085"/>
    <hyperlink ref="C121" r:id="rId133" tooltip="4 S / A+3"/>
    <hyperlink ref="AY121" r:id="rId134" tooltip="1082" display="1082"/>
    <hyperlink ref="C122" r:id="rId135" tooltip="4 S / C"/>
    <hyperlink ref="AY122" r:id="rId136" tooltip="1092" display="1092"/>
    <hyperlink ref="C123" r:id="rId137" tooltip="4 S / B+2"/>
    <hyperlink ref="AY123" r:id="rId138" tooltip="1081" display="1081"/>
    <hyperlink ref="C124" r:id="rId139" tooltip="4 S / B+2"/>
    <hyperlink ref="AY124" r:id="rId140" tooltip="1085" display="1085"/>
    <hyperlink ref="C125" r:id="rId141" tooltip="4 S / C+3"/>
    <hyperlink ref="AY125" r:id="rId142" tooltip="1085" display="1085"/>
    <hyperlink ref="C126" r:id="rId143" tooltip="4 S / C+3"/>
    <hyperlink ref="AY126" r:id="rId144" tooltip="1087" display="1087"/>
    <hyperlink ref="C127" r:id="rId145" tooltip="4 S / B+2"/>
    <hyperlink ref="AY127" r:id="rId146" tooltip="1080" display="1080"/>
    <hyperlink ref="A130" r:id="rId147" tooltip="BULB EMPEROR (J241) (14)"/>
    <hyperlink ref="C132" r:id="rId148" tooltip="3 S / C"/>
    <hyperlink ref="AY132" r:id="rId149" tooltip="1170" display="1170"/>
    <hyperlink ref="C133" r:id="rId150" tooltip="3 S / A"/>
    <hyperlink ref="AY133" r:id="rId151" tooltip="1188" display="1188"/>
    <hyperlink ref="C135" r:id="rId152" tooltip="3 S / B"/>
    <hyperlink ref="AY135" r:id="rId153" tooltip="1172" display="1172"/>
    <hyperlink ref="C138" r:id="rId154" tooltip="4 H / B"/>
    <hyperlink ref="AY138" r:id="rId155" tooltip="1177" display="1177"/>
    <hyperlink ref="C140" r:id="rId156" tooltip="4 S / A+3"/>
    <hyperlink ref="AY140" r:id="rId157" tooltip="1189" display="1189"/>
    <hyperlink ref="C141" r:id="rId158" tooltip="4 S / B+2"/>
    <hyperlink ref="AY141" r:id="rId159" tooltip="1185" display="1185"/>
    <hyperlink ref="C142" r:id="rId160" tooltip="4 H / B"/>
    <hyperlink ref="AY142" r:id="rId161" tooltip="1176" display="1176"/>
    <hyperlink ref="C143" r:id="rId162" tooltip="4 H / C"/>
    <hyperlink ref="AY143" r:id="rId163" tooltip="1181" display="1181"/>
    <hyperlink ref="C145" r:id="rId164" tooltip="4 H / C+3"/>
    <hyperlink ref="AY145" r:id="rId165" tooltip="1177" display="1177"/>
    <hyperlink ref="C147" r:id="rId166" tooltip="4 H / A"/>
    <hyperlink ref="AY147" r:id="rId167" tooltip="1180" display="1180"/>
    <hyperlink ref="C148" r:id="rId168" tooltip="4 H / C"/>
    <hyperlink ref="AY148" r:id="rId169" tooltip="1175" display="1175"/>
    <hyperlink ref="C149" r:id="rId170" tooltip="4 H / A"/>
    <hyperlink ref="AY149" r:id="rId171" tooltip="1178" display="1178"/>
    <hyperlink ref="A152" r:id="rId172" tooltip="RUN RAN RUN (J108) (101)"/>
    <hyperlink ref="C154" r:id="rId173" tooltip="3 S / A+3"/>
    <hyperlink ref="AY154" r:id="rId174" tooltip="1140" display="1140"/>
    <hyperlink ref="C155" r:id="rId175" tooltip="3 S / C+3"/>
    <hyperlink ref="AY155" r:id="rId176" tooltip="1151" display="1151"/>
    <hyperlink ref="C157" r:id="rId177" tooltip="3 S / A"/>
    <hyperlink ref="AY157" r:id="rId178" tooltip="1138" display="1138"/>
    <hyperlink ref="C160" r:id="rId179" tooltip="4 S / A+3"/>
    <hyperlink ref="AY160" r:id="rId180" tooltip="1144" display="1144"/>
    <hyperlink ref="C161" r:id="rId181" tooltip="4 S / C+3"/>
    <hyperlink ref="AY161" r:id="rId182" tooltip="1156" display="1156"/>
    <hyperlink ref="C162" r:id="rId183" tooltip="4 S / C+3"/>
    <hyperlink ref="AY162" r:id="rId184" tooltip="1156" display="1156"/>
    <hyperlink ref="C163" r:id="rId185" tooltip="4 S / C"/>
    <hyperlink ref="AY163" r:id="rId186" tooltip="1160" display="1160"/>
    <hyperlink ref="C165" r:id="rId187" tooltip="4 S / B+2"/>
    <hyperlink ref="AY165" r:id="rId188" tooltip="1133" display="1133"/>
    <hyperlink ref="A168" r:id="rId189" tooltip="POSITIVE SMILE (J467) (102)"/>
    <hyperlink ref="C170" r:id="rId190" tooltip="3 H / B"/>
    <hyperlink ref="AY170" r:id="rId191" tooltip="1012" display="1012"/>
    <hyperlink ref="C172" r:id="rId192" tooltip="3 S / B+2"/>
    <hyperlink ref="AY172" r:id="rId193" tooltip="996" display="996"/>
    <hyperlink ref="C173" r:id="rId194" tooltip="3 S / C+3"/>
    <hyperlink ref="AY173" r:id="rId195" tooltip="1013" display="1013"/>
    <hyperlink ref="C174" r:id="rId196" tooltip="3 S / B+2"/>
    <hyperlink ref="AY174" r:id="rId197" tooltip="1016" display="1016"/>
    <hyperlink ref="C176" r:id="rId198" tooltip="4 S / C+3"/>
    <hyperlink ref="AY176" r:id="rId199" tooltip="1002" display="1002"/>
    <hyperlink ref="I178" r:id="rId200" location="chb7" tooltip="T1"/>
  </hyperlinks>
  <pageMargins left="0.7" right="0.7" top="0.75" bottom="0.75" header="0.3" footer="0.3"/>
  <legacyDrawing r:id="rId20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Z196"/>
  <sheetViews>
    <sheetView topLeftCell="B1" zoomScale="80" zoomScaleNormal="80" workbookViewId="0">
      <selection activeCell="BI2" sqref="BI1:BI1048576"/>
    </sheetView>
  </sheetViews>
  <sheetFormatPr defaultRowHeight="21" x14ac:dyDescent="0.35"/>
  <cols>
    <col min="1" max="1" width="24.85546875" hidden="1" customWidth="1"/>
    <col min="2" max="2" width="12.140625" bestFit="1" customWidth="1"/>
    <col min="3" max="3" width="9.42578125" bestFit="1" customWidth="1"/>
    <col min="4" max="4" width="4.28515625" bestFit="1" customWidth="1"/>
    <col min="5" max="5" width="3.140625" bestFit="1" customWidth="1"/>
    <col min="6" max="6" width="8.5703125" bestFit="1" customWidth="1"/>
    <col min="7" max="7" width="3" bestFit="1" customWidth="1"/>
    <col min="8" max="8" width="3.5703125" bestFit="1" customWidth="1"/>
    <col min="9" max="9" width="4.42578125" bestFit="1" customWidth="1"/>
    <col min="10" max="10" width="4" bestFit="1" customWidth="1"/>
    <col min="11" max="11" width="4.42578125" bestFit="1" customWidth="1"/>
    <col min="12" max="12" width="4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5.710937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4.7109375" hidden="1" customWidth="1"/>
    <col min="25" max="25" width="5.5703125" bestFit="1" customWidth="1"/>
    <col min="26" max="26" width="4.1406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4.7109375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4.7109375" hidden="1" customWidth="1"/>
    <col min="36" max="36" width="4.85546875" bestFit="1" customWidth="1"/>
    <col min="37" max="38" width="4.5703125" bestFit="1" customWidth="1"/>
    <col min="39" max="39" width="10.140625" bestFit="1" customWidth="1"/>
    <col min="40" max="40" width="4.42578125" bestFit="1" customWidth="1"/>
    <col min="41" max="41" width="3.42578125" bestFit="1" customWidth="1"/>
    <col min="42" max="44" width="2" bestFit="1" customWidth="1"/>
    <col min="45" max="45" width="3.5703125" bestFit="1" customWidth="1"/>
    <col min="46" max="46" width="3.85546875" bestFit="1" customWidth="1"/>
    <col min="47" max="47" width="4.140625" bestFit="1" customWidth="1"/>
    <col min="48" max="48" width="3" bestFit="1" customWidth="1"/>
    <col min="49" max="49" width="3.5703125" hidden="1" customWidth="1"/>
    <col min="50" max="50" width="5.5703125" bestFit="1" customWidth="1"/>
    <col min="51" max="51" width="7.85546875" bestFit="1" customWidth="1"/>
    <col min="52" max="52" width="3.28515625" customWidth="1"/>
    <col min="53" max="53" width="3.85546875" hidden="1" customWidth="1"/>
    <col min="54" max="54" width="12.42578125" bestFit="1" customWidth="1"/>
    <col min="55" max="55" width="21.4257812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59" width="7.5703125" bestFit="1" customWidth="1"/>
    <col min="60" max="60" width="6" bestFit="1" customWidth="1"/>
    <col min="61" max="61" width="19.140625" style="192" bestFit="1" customWidth="1"/>
    <col min="62" max="63" width="22.42578125" bestFit="1" customWidth="1"/>
    <col min="64" max="64" width="21" bestFit="1" customWidth="1"/>
    <col min="65" max="65" width="20.5703125" bestFit="1" customWidth="1"/>
    <col min="66" max="66" width="19.5703125" bestFit="1" customWidth="1"/>
    <col min="68" max="68" width="5.5703125" bestFit="1" customWidth="1"/>
    <col min="69" max="69" width="3.42578125" bestFit="1" customWidth="1"/>
    <col min="70" max="70" width="5.5703125" bestFit="1" customWidth="1"/>
    <col min="71" max="71" width="9.28515625" bestFit="1" customWidth="1"/>
    <col min="72" max="72" width="4.28515625" bestFit="1" customWidth="1"/>
    <col min="73" max="73" width="3.140625" bestFit="1" customWidth="1"/>
    <col min="74" max="74" width="4.71093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72" t="s">
        <v>1036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1037</v>
      </c>
      <c r="B3" s="26" t="s">
        <v>210</v>
      </c>
      <c r="C3" s="27" t="s">
        <v>136</v>
      </c>
      <c r="D3" s="28"/>
      <c r="E3" s="28"/>
      <c r="F3" s="58">
        <v>1400</v>
      </c>
      <c r="G3" s="80">
        <v>2</v>
      </c>
      <c r="H3" s="31" t="s">
        <v>6</v>
      </c>
      <c r="I3" s="32">
        <v>7</v>
      </c>
      <c r="J3" s="33">
        <v>4</v>
      </c>
      <c r="K3" s="32">
        <v>5</v>
      </c>
      <c r="L3" s="33">
        <v>3</v>
      </c>
      <c r="M3" s="32">
        <v>6</v>
      </c>
      <c r="N3" s="33">
        <v>3</v>
      </c>
      <c r="O3" s="29">
        <v>-0.24999999999998601</v>
      </c>
      <c r="P3" s="60">
        <v>-0.51666666666665295</v>
      </c>
      <c r="Q3" s="35">
        <v>95.009764827715301</v>
      </c>
      <c r="R3" s="35">
        <v>-0.34511758614229399</v>
      </c>
      <c r="S3" s="37">
        <v>1</v>
      </c>
      <c r="T3" s="38">
        <v>0.5</v>
      </c>
      <c r="U3" s="29">
        <v>-0.35000000000000098</v>
      </c>
      <c r="V3" s="60">
        <v>9.9999999999997896E-2</v>
      </c>
      <c r="W3" s="39"/>
      <c r="X3" s="40">
        <v>70</v>
      </c>
      <c r="Y3" s="72">
        <v>128</v>
      </c>
      <c r="Z3" s="17"/>
      <c r="AA3" s="26" t="s">
        <v>192</v>
      </c>
      <c r="AB3" s="41" t="s">
        <v>65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/>
      </c>
      <c r="AE3" s="48" t="str">
        <f>IF(AND(BD3&gt;2,OR(ISNUMBER(SEARCH("P",AA3)),ISNUMBER(SEARCH("EP",AA3)),ISNUMBER(SEARCH("E",AA3)))),"WP@",IF(BD3&gt;2,"W@",IF(OR(ISNUMBER(SEARCH("P",AA3)),ISNUMBER(SEARCH("EP",AA3)),ISNUMBER(SEARCH("E",AA3))),"P@","@")))</f>
        <v>@</v>
      </c>
      <c r="AF3" s="45" t="s">
        <v>102</v>
      </c>
      <c r="AG3" s="46" t="str">
        <f>IF(OR(F3&lt;1401,F3&gt;=1600),IF(AND(OR(AB3="*",AB3="***",AB3="E*",AB3="E***"),P3&gt;=2,T3&gt;-2.1),IF(AND(ISNUMBER(BD3),VALUE(BD3)&gt;2),"**","*"),""),"")</f>
        <v/>
      </c>
      <c r="AH3" s="30">
        <v>2</v>
      </c>
      <c r="AI3" s="47">
        <v>70</v>
      </c>
      <c r="AJ3" s="48" t="str">
        <f>IF(AND(S3&gt;=2,T3&gt;=0),IF(AND(ISNUMBER(BD3),VALUE(BD3)&gt;=3),IF(LEN(AQ3)&gt;0,"***","**"),"*"),"")</f>
        <v/>
      </c>
      <c r="AK3" s="42" t="str">
        <f>IF(AND(S3&gt;=3,AND(OR(AND(I3&lt;=7,I3-K3&gt;=3),AND(K3&lt;=7,K3-M3&gt;=3)),N3&lt;=4)),6,IF(S3&gt;=3,"3T",IF(AND(OR(AND(I3&lt;=7,I3-K3&gt;=3),AND(K3&lt;=7,K3-M3&gt;=3)),N3&lt;=4),"3P","")))</f>
        <v/>
      </c>
      <c r="AL3" s="46" t="str">
        <f>IF(OR(K3-M3&gt;=5,T3&gt;4.9,AND(K3-M3&gt;=1,T3&gt;5)),IF(P3&lt;-3,"***",IF(P3&lt;0,"**","*")),"")</f>
        <v/>
      </c>
      <c r="AM3" s="115" t="s">
        <v>1038</v>
      </c>
      <c r="AN3" s="49" t="str">
        <f>IF(AND(OR(M3=1,M3=2,M3=3,M3=4),Q3&gt;=97.5),"G",IF(OR(AND(N3&lt;=3,M3&lt;8,T3&gt;-1.6,Q3&gt;=95,Q3&lt;300),AND(OR(M3=1,M3=2,M3=3),Q3&lt;97.5)),"GR",""))</f>
        <v>GR</v>
      </c>
      <c r="AO3" s="29">
        <v>0</v>
      </c>
      <c r="AP3" s="28"/>
      <c r="AQ3" s="28"/>
      <c r="AR3" s="28"/>
      <c r="AS3" s="28"/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6</v>
      </c>
      <c r="AX3" s="51">
        <v>27</v>
      </c>
      <c r="AY3" s="52">
        <v>1113</v>
      </c>
      <c r="AZ3" s="24" t="s">
        <v>59</v>
      </c>
      <c r="BA3" s="29">
        <v>88.809764827715398</v>
      </c>
      <c r="BB3" s="66">
        <v>88.859764827715395</v>
      </c>
      <c r="BC3" s="54" t="s">
        <v>1039</v>
      </c>
      <c r="BD3" s="29">
        <v>1</v>
      </c>
      <c r="BE3" s="55"/>
      <c r="BF3" s="55"/>
      <c r="BG3" s="55"/>
      <c r="BH3" s="55"/>
      <c r="BI3" s="187"/>
      <c r="BJ3" s="17"/>
      <c r="BK3" s="17"/>
      <c r="BL3" s="17"/>
      <c r="BM3" s="17"/>
      <c r="BN3" s="17"/>
      <c r="BO3" s="17"/>
      <c r="BP3" s="29">
        <v>128</v>
      </c>
      <c r="BQ3" s="29">
        <v>0</v>
      </c>
      <c r="BR3" s="56">
        <v>96.8</v>
      </c>
      <c r="BS3" s="76" t="s">
        <v>108</v>
      </c>
      <c r="BT3" s="26"/>
      <c r="BU3" s="26"/>
      <c r="BV3" s="49" t="str">
        <f>IF(AND(BD3&gt;2,OR(ISNUMBER(SEARCH("P",AA3)),ISNUMBER(SEARCH("EP",AA3)),ISNUMBER(SEARCH("E",AA3)))),"WP@",IF(BD3&gt;2,"W@",IF(OR(ISNUMBER(SEARCH("P",AA3)),ISNUMBER(SEARCH("EP",AA3)),ISNUMBER(SEARCH("E",AA3))),"P@","@")))</f>
        <v>@</v>
      </c>
      <c r="BW3" s="26"/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/>
      </c>
    </row>
    <row r="4" spans="1:78" ht="18" customHeight="1" x14ac:dyDescent="0.25">
      <c r="A4" s="162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7"/>
      <c r="BZ4" s="49"/>
    </row>
    <row r="5" spans="1:78" ht="46.5" x14ac:dyDescent="0.25">
      <c r="A5" s="26" t="s">
        <v>1037</v>
      </c>
      <c r="B5" s="26" t="s">
        <v>218</v>
      </c>
      <c r="C5" s="106" t="s">
        <v>827</v>
      </c>
      <c r="D5" s="28" t="s">
        <v>220</v>
      </c>
      <c r="E5" s="28"/>
      <c r="F5" s="29">
        <v>1200</v>
      </c>
      <c r="G5" s="30">
        <v>5</v>
      </c>
      <c r="H5" s="31" t="s">
        <v>221</v>
      </c>
      <c r="I5" s="32">
        <v>9</v>
      </c>
      <c r="J5" s="33">
        <v>4</v>
      </c>
      <c r="K5" s="32">
        <v>8</v>
      </c>
      <c r="L5" s="33">
        <v>4</v>
      </c>
      <c r="M5" s="32">
        <v>2</v>
      </c>
      <c r="N5" s="33">
        <v>2</v>
      </c>
      <c r="O5" s="29">
        <v>5.0000000000007802E-2</v>
      </c>
      <c r="P5" s="29">
        <v>-1.3300000000000101</v>
      </c>
      <c r="Q5" s="35">
        <v>97.454773121071995</v>
      </c>
      <c r="R5" s="35">
        <v>-0.122613439464061</v>
      </c>
      <c r="S5" s="37">
        <v>0</v>
      </c>
      <c r="T5" s="38">
        <v>2.75</v>
      </c>
      <c r="U5" s="29">
        <v>-0.89999999999999902</v>
      </c>
      <c r="V5" s="29">
        <v>1.35</v>
      </c>
      <c r="W5" s="39"/>
      <c r="X5" s="40">
        <v>68</v>
      </c>
      <c r="Y5" s="72">
        <v>123</v>
      </c>
      <c r="Z5" s="87">
        <v>46</v>
      </c>
      <c r="AA5" s="26" t="s">
        <v>57</v>
      </c>
      <c r="AB5" s="41" t="s">
        <v>65</v>
      </c>
      <c r="AC5" s="42" t="str">
        <f>"" &amp; IF(AND(S5&lt;=-1.5,NOT(ISBLANK(AQ5))),"Z","")</f>
        <v/>
      </c>
      <c r="AD5" s="43" t="str">
        <f>IF(AND(ISNUMBER(BD5),VALUE(BD5)&gt;=3,VALUE(T5)&gt;=-0.5),IF(AND(VALUE(Q5)&gt;=94,VALUE(Q5)&lt;444), IF(VALUE(P5)&gt;=2,"***","**"),"*"),"")</f>
        <v/>
      </c>
      <c r="AE5" s="44"/>
      <c r="AF5" s="45" t="s">
        <v>102</v>
      </c>
      <c r="AG5" s="46" t="str">
        <f>IF(OR(F5&lt;1401,F5&gt;=1600),IF(AND(OR(AB5="*",AB5="***",AB5="E*",AB5="E***"),P5&gt;=2,T5&gt;-2.1),IF(AND(ISNUMBER(BD5),VALUE(BD5)&gt;2),"**","*"),""),"")</f>
        <v/>
      </c>
      <c r="AH5" s="30">
        <v>5</v>
      </c>
      <c r="AI5" s="47">
        <v>68</v>
      </c>
      <c r="AJ5" s="48" t="str">
        <f>IF(AND(S5&gt;=2,T5&gt;=0),IF(AND(ISNUMBER(BD5),VALUE(BD5)&gt;=3),IF(LEN(AQ5)&gt;0,"***","**"),"*"),"")</f>
        <v/>
      </c>
      <c r="AK5" s="42" t="str">
        <f>IF(AND(S5&gt;=3,AND(OR(AND(I5&lt;=7,I5-K5&gt;=3),AND(K5&lt;=7,K5-M5&gt;=3)),N5&lt;=4)),6,IF(S5&gt;=3,"3T",IF(AND(OR(AND(I5&lt;=7,I5-K5&gt;=3),AND(K5&lt;=7,K5-M5&gt;=3)),N5&lt;=4),"3P","")))</f>
        <v/>
      </c>
      <c r="AL5" s="46" t="str">
        <f>IF(OR(K5-M5&gt;=5,T5&gt;4.9,AND(K5-M5&gt;=1,T5&gt;5)),IF(P5&lt;-3,"***",IF(P5&lt;0,"**","*")),"")</f>
        <v>**</v>
      </c>
      <c r="AM5" s="115" t="s">
        <v>1040</v>
      </c>
      <c r="AN5" s="49" t="str">
        <f>CONCATENATE(IF(AND(OR(M5=1,M5=2,M5=3,M5=4),Q5&gt;=97.5),"G",IF(OR(AND(N5&lt;=3,M5&lt;8,T5&gt;-1.6,Q5&gt;=95,Q5&lt;300),AND(OR(M5=1,M5=2,M5=3),Q5&lt;97.5)),"GR","")),"*")</f>
        <v>GR*</v>
      </c>
      <c r="AO5" s="82">
        <v>1</v>
      </c>
      <c r="AP5" s="28" t="s">
        <v>32</v>
      </c>
      <c r="AQ5" s="28" t="s">
        <v>33</v>
      </c>
      <c r="AR5" s="28"/>
      <c r="AS5" s="28"/>
      <c r="AT5" s="50" t="str">
        <f>IF(LEN(AN5)&gt;0,IF(AL5="**","$",IF(AL5="***",IF(LEN(AQ5)&gt;0,"$$$","$$"), "")), "")</f>
        <v>$</v>
      </c>
      <c r="AU5" s="48" t="str">
        <f>CONCATENATE(IF(LEN(AN5)&gt;0,IF(AND(AD5="**",AB5="*"),IF(LEN(AQ5)&gt;0,"$$$","$$"),IF(AJ5="***","$$$",IF(AND(AJ5="**",AB5="*"),"$$",IF(AND(OR(AD5="**",AD5="***"),LEN(AQ5)&gt;0),"$$","")))),IF(AND(OR(AD5="**",AD5="***"),LEN(AQ5)&gt;0),"$$","")),IF(AND(T5&lt;2,AQ5="#"),"#",""))</f>
        <v/>
      </c>
      <c r="AV5" s="48" t="str">
        <f>IF(LEN(AN5)&gt;0,IF(AG5="**","$$",IF(AG5="***","$$$",IF(AD5="***",IF(OR(AB5="***",LEN(AQ5)&gt;0),"$$$",""),""))),"")</f>
        <v/>
      </c>
      <c r="AW5" s="26" t="s">
        <v>221</v>
      </c>
      <c r="AX5" s="51">
        <v>18</v>
      </c>
      <c r="AY5" s="79">
        <v>1118</v>
      </c>
      <c r="AZ5" s="24" t="s">
        <v>59</v>
      </c>
      <c r="BA5" s="29">
        <v>92.754773121071906</v>
      </c>
      <c r="BB5" s="53">
        <v>88.872106454405198</v>
      </c>
      <c r="BC5" s="54" t="s">
        <v>1041</v>
      </c>
      <c r="BD5" s="29">
        <v>1</v>
      </c>
      <c r="BE5" s="55"/>
      <c r="BF5" s="55"/>
      <c r="BG5" s="55"/>
      <c r="BH5" s="55"/>
      <c r="BI5" s="187"/>
      <c r="BJ5" s="17"/>
      <c r="BK5" s="17"/>
      <c r="BL5" s="17"/>
      <c r="BM5" s="17"/>
      <c r="BN5" s="17"/>
      <c r="BO5" s="17"/>
      <c r="BP5" s="29">
        <v>123</v>
      </c>
      <c r="BQ5" s="82">
        <v>1</v>
      </c>
      <c r="BR5" s="56">
        <v>96.45</v>
      </c>
      <c r="BS5" s="57" t="s">
        <v>61</v>
      </c>
      <c r="BT5" s="26" t="s">
        <v>220</v>
      </c>
      <c r="BU5" s="26"/>
      <c r="BV5" s="26"/>
      <c r="BW5" s="26"/>
      <c r="BX5" s="17"/>
      <c r="BY5" s="17"/>
      <c r="BZ5" s="49" t="str">
        <f>IF(AND(S5&gt;=3,AND(OR(AND(I5&lt;=7,I5-K5&gt;=3),AND(K5&lt;=7,K5-M5&gt;=3)),N5&lt;=4)),6,IF(S5&gt;=3,"3T",IF(AND(OR(AND(I5&lt;=7,I5-K5&gt;=3),AND(K5&lt;=7,K5-M5&gt;=3)),N5&lt;=4),"3P","")))</f>
        <v/>
      </c>
    </row>
    <row r="6" spans="1:78" ht="46.5" x14ac:dyDescent="0.25">
      <c r="A6" s="26" t="s">
        <v>1037</v>
      </c>
      <c r="B6" s="26" t="s">
        <v>995</v>
      </c>
      <c r="C6" s="106" t="s">
        <v>349</v>
      </c>
      <c r="D6" s="28"/>
      <c r="E6" s="28"/>
      <c r="F6" s="29">
        <v>1200</v>
      </c>
      <c r="G6" s="30">
        <v>8</v>
      </c>
      <c r="H6" s="31" t="s">
        <v>6</v>
      </c>
      <c r="I6" s="59">
        <v>10</v>
      </c>
      <c r="J6" s="33">
        <v>9</v>
      </c>
      <c r="K6" s="59">
        <v>10</v>
      </c>
      <c r="L6" s="33">
        <v>8</v>
      </c>
      <c r="M6" s="59">
        <v>9</v>
      </c>
      <c r="N6" s="33">
        <v>6</v>
      </c>
      <c r="O6" s="29">
        <v>1.1499999999999999</v>
      </c>
      <c r="P6" s="34">
        <v>1.0699999999999901</v>
      </c>
      <c r="Q6" s="35">
        <v>93.606274760398705</v>
      </c>
      <c r="R6" s="36">
        <v>1.75313738019931</v>
      </c>
      <c r="S6" s="37">
        <v>0</v>
      </c>
      <c r="T6" s="38">
        <v>2</v>
      </c>
      <c r="U6" s="29">
        <v>-0.89999999999999902</v>
      </c>
      <c r="V6" s="29">
        <v>0.75000000000001099</v>
      </c>
      <c r="W6" s="39"/>
      <c r="X6" s="40">
        <v>69</v>
      </c>
      <c r="Y6" s="29">
        <v>125</v>
      </c>
      <c r="Z6" s="29">
        <v>14</v>
      </c>
      <c r="AA6" s="26" t="s">
        <v>57</v>
      </c>
      <c r="AB6" s="41" t="s">
        <v>58</v>
      </c>
      <c r="AC6" s="42" t="str">
        <f>"" &amp; IF(AND(S6&lt;=-1.5,NOT(ISBLANK(AQ6))),"Z","")</f>
        <v/>
      </c>
      <c r="AD6" s="43" t="str">
        <f>IF(AND(ISNUMBER(BD6),VALUE(BD6)&gt;=3,VALUE(T6)&gt;=-0.5),IF(AND(VALUE(Q6)&gt;=94,VALUE(Q6)&lt;444), IF(VALUE(P6)&gt;=2,"***","**"),"*"),"")</f>
        <v/>
      </c>
      <c r="AE6" s="48" t="str">
        <f>IF(AND(BD6&gt;2,OR(ISNUMBER(SEARCH("P",AA6)),ISNUMBER(SEARCH("EP",AA6)),ISNUMBER(SEARCH("E",AA6)))),"WP@",IF(BD6&gt;2,"W@",IF(OR(ISNUMBER(SEARCH("P",AA6)),ISNUMBER(SEARCH("EP",AA6)),ISNUMBER(SEARCH("E",AA6))),"P@","@")))</f>
        <v>@</v>
      </c>
      <c r="AF6" s="45"/>
      <c r="AG6" s="46" t="str">
        <f>IF(OR(F6&lt;1401,F6&gt;=1600),IF(AND(OR(AB6="*",AB6="***",AB6="E*",AB6="E***"),P6&gt;=2,T6&gt;-2.1),IF(AND(ISNUMBER(BD6),VALUE(BD6)&gt;2),"**","*"),""),"")</f>
        <v/>
      </c>
      <c r="AH6" s="30">
        <v>8</v>
      </c>
      <c r="AI6" s="47">
        <v>69</v>
      </c>
      <c r="AJ6" s="48" t="str">
        <f>IF(AND(S6&gt;=2,T6&gt;=0),IF(AND(ISNUMBER(BD6),VALUE(BD6)&gt;=3),IF(LEN(AQ6)&gt;0,"***","**"),"*"),"")</f>
        <v/>
      </c>
      <c r="AK6" s="42" t="str">
        <f>IF(AND(S6&gt;=3,AND(OR(AND(I6&lt;=7,I6-K6&gt;=3),AND(K6&lt;=7,K6-M6&gt;=3)),N6&lt;=4)),6,IF(S6&gt;=3,"3T",IF(AND(OR(AND(I6&lt;=7,I6-K6&gt;=3),AND(K6&lt;=7,K6-M6&gt;=3)),N6&lt;=4),"3P","")))</f>
        <v/>
      </c>
      <c r="AL6" s="46" t="str">
        <f>IF(OR(K6-M6&gt;=5,T6&gt;4.9,AND(K6-M6&gt;=1,T6&gt;5)),IF(P6&lt;-3,"***",IF(P6&lt;0,"**","*")),"")</f>
        <v/>
      </c>
      <c r="AM6" s="40">
        <v>69</v>
      </c>
      <c r="AN6" s="49" t="str">
        <f>CONCATENATE(IF(AND(OR(M6=1,M6=2,M6=3,M6=4),Q6&gt;=97.5),"G",IF(OR(AND(N6&lt;=3,M6&lt;8,T6&gt;-1.6,Q6&gt;=95,Q6&lt;300),AND(OR(M6=1,M6=2,M6=3),Q6&lt;97.5)),"GR","")),"*")</f>
        <v>*</v>
      </c>
      <c r="AO6" s="29">
        <v>0</v>
      </c>
      <c r="AP6" s="28"/>
      <c r="AQ6" s="28"/>
      <c r="AR6" s="28"/>
      <c r="AS6" s="28"/>
      <c r="AT6" s="50" t="str">
        <f>IF(LEN(AN6)&gt;0,IF(AL6="**","$",IF(AL6="***",IF(LEN(AQ6)&gt;0,"$$$","$$"), "")), "")</f>
        <v/>
      </c>
      <c r="AU6" s="48" t="str">
        <f>CONCATENATE(IF(LEN(AN6)&gt;0,IF(AND(AD6="**",AB6="*"),IF(LEN(AQ6)&gt;0,"$$$","$$"),IF(AJ6="***","$$$",IF(AND(AJ6="**",AB6="*"),"$$",IF(AND(OR(AD6="**",AD6="***"),LEN(AQ6)&gt;0),"$$","")))),IF(AND(OR(AD6="**",AD6="***"),LEN(AQ6)&gt;0),"$$","")),IF(AND(T6&lt;2,AQ6="#"),"#",""))</f>
        <v/>
      </c>
      <c r="AV6" s="48" t="str">
        <f>IF(LEN(AN6)&gt;0,IF(AG6="**","$$",IF(AG6="***","$$$",IF(AD6="***",IF(OR(AB6="***",LEN(AQ6)&gt;0),"$$$",""),""))),"")</f>
        <v/>
      </c>
      <c r="AW6" s="26" t="s">
        <v>6</v>
      </c>
      <c r="AX6" s="74">
        <v>8.9</v>
      </c>
      <c r="AY6" s="52">
        <v>1107</v>
      </c>
      <c r="AZ6" s="24" t="s">
        <v>59</v>
      </c>
      <c r="BA6" s="29">
        <v>87.006274760398597</v>
      </c>
      <c r="BB6" s="53">
        <v>84.1676080937319</v>
      </c>
      <c r="BC6" s="54" t="s">
        <v>1042</v>
      </c>
      <c r="BD6" s="29">
        <v>1</v>
      </c>
      <c r="BE6" s="55"/>
      <c r="BF6" s="55"/>
      <c r="BG6" s="55"/>
      <c r="BH6" s="55"/>
      <c r="BI6" s="187"/>
      <c r="BJ6" s="17"/>
      <c r="BK6" s="17"/>
      <c r="BL6" s="17"/>
      <c r="BM6" s="17"/>
      <c r="BN6" s="17"/>
      <c r="BO6" s="17"/>
      <c r="BP6" s="29">
        <v>125</v>
      </c>
      <c r="BQ6" s="29">
        <v>0</v>
      </c>
      <c r="BR6" s="56">
        <v>94.15</v>
      </c>
      <c r="BS6" s="57" t="s">
        <v>126</v>
      </c>
      <c r="BT6" s="26"/>
      <c r="BU6" s="26"/>
      <c r="BV6" s="49" t="str">
        <f>IF(AND(BD6&gt;2,OR(ISNUMBER(SEARCH("P",AA6)),ISNUMBER(SEARCH("EP",AA6)),ISNUMBER(SEARCH("E",AA6)))),"WP@",IF(BD6&gt;2,"W@",IF(OR(ISNUMBER(SEARCH("P",AA6)),ISNUMBER(SEARCH("EP",AA6)),ISNUMBER(SEARCH("E",AA6))),"P@","@")))</f>
        <v>@</v>
      </c>
      <c r="BW6" s="26"/>
      <c r="BX6" s="17"/>
      <c r="BY6" s="17"/>
      <c r="BZ6" s="49" t="str">
        <f>IF(AND(S6&gt;=3,AND(OR(AND(I6&lt;=7,I6-K6&gt;=3),AND(K6&lt;=7,K6-M6&gt;=3)),N6&lt;=4)),6,IF(S6&gt;=3,"3T",IF(AND(OR(AND(I6&lt;=7,I6-K6&gt;=3),AND(K6&lt;=7,K6-M6&gt;=3)),N6&lt;=4),"3P","")))</f>
        <v/>
      </c>
    </row>
    <row r="7" spans="1:78" ht="46.5" x14ac:dyDescent="0.25">
      <c r="A7" s="26" t="s">
        <v>1037</v>
      </c>
      <c r="B7" s="26" t="s">
        <v>99</v>
      </c>
      <c r="C7" s="27" t="s">
        <v>378</v>
      </c>
      <c r="D7" s="28"/>
      <c r="E7" s="28"/>
      <c r="F7" s="58">
        <v>1400</v>
      </c>
      <c r="G7" s="80">
        <v>10</v>
      </c>
      <c r="H7" s="31" t="s">
        <v>6</v>
      </c>
      <c r="I7" s="59">
        <v>11</v>
      </c>
      <c r="J7" s="33">
        <v>6</v>
      </c>
      <c r="K7" s="59">
        <v>9</v>
      </c>
      <c r="L7" s="33">
        <v>4</v>
      </c>
      <c r="M7" s="59">
        <v>2</v>
      </c>
      <c r="N7" s="33">
        <v>1</v>
      </c>
      <c r="O7" s="29">
        <v>-1.05</v>
      </c>
      <c r="P7" s="29">
        <v>-6.6666666666694893E-2</v>
      </c>
      <c r="Q7" s="35">
        <v>97.557939089635099</v>
      </c>
      <c r="R7" s="35">
        <v>-0.67103045518244597</v>
      </c>
      <c r="S7" s="37">
        <v>2</v>
      </c>
      <c r="T7" s="38">
        <v>3.25</v>
      </c>
      <c r="U7" s="29">
        <v>1.4000000000000099</v>
      </c>
      <c r="V7" s="29">
        <v>4.0500000000000096</v>
      </c>
      <c r="W7" s="39"/>
      <c r="X7" s="40">
        <v>69</v>
      </c>
      <c r="Y7" s="72">
        <v>119</v>
      </c>
      <c r="Z7" s="29">
        <v>11</v>
      </c>
      <c r="AA7" s="26" t="s">
        <v>57</v>
      </c>
      <c r="AB7" s="41" t="s">
        <v>58</v>
      </c>
      <c r="AC7" s="42" t="str">
        <f>"" &amp; IF(AND(S7&lt;=-1.5,NOT(ISBLANK(AQ7))),"Z","")</f>
        <v/>
      </c>
      <c r="AD7" s="43" t="str">
        <f>IF(AND(ISNUMBER(BD7),VALUE(BD7)&gt;=3,VALUE(T7)&gt;=-0.5),IF(AND(VALUE(Q7)&gt;=94,VALUE(Q7)&lt;444), IF(VALUE(P7)&gt;=2,"***","**"),"*"),"")</f>
        <v/>
      </c>
      <c r="AE7" s="48" t="str">
        <f>IF(AND(BD7&gt;2,OR(ISNUMBER(SEARCH("P",AA7)),ISNUMBER(SEARCH("EP",AA7)),ISNUMBER(SEARCH("E",AA7)))),"WP@",IF(BD7&gt;2,"W@",IF(OR(ISNUMBER(SEARCH("P",AA7)),ISNUMBER(SEARCH("EP",AA7)),ISNUMBER(SEARCH("E",AA7))),"P@","@")))</f>
        <v>@</v>
      </c>
      <c r="AF7" s="45" t="s">
        <v>102</v>
      </c>
      <c r="AG7" s="46" t="str">
        <f>IF(OR(F7&lt;1401,F7&gt;=1600),IF(AND(OR(AB7="*",AB7="***",AB7="E*",AB7="E***"),P7&gt;=2,T7&gt;-2.1),IF(AND(ISNUMBER(BD7),VALUE(BD7)&gt;2),"**","*"),""),"")</f>
        <v/>
      </c>
      <c r="AH7" s="30">
        <v>10</v>
      </c>
      <c r="AI7" s="47">
        <v>69</v>
      </c>
      <c r="AJ7" s="48" t="str">
        <f>IF(AND(S7&gt;=2,T7&gt;=0),IF(AND(ISNUMBER(BD7),VALUE(BD7)&gt;=3),IF(LEN(AQ7)&gt;0,"***","**"),"*"),"")</f>
        <v>*</v>
      </c>
      <c r="AK7" s="42" t="str">
        <f>IF(AND(S7&gt;=3,AND(OR(AND(I7&lt;=7,I7-K7&gt;=3),AND(K7&lt;=7,K7-M7&gt;=3)),N7&lt;=4)),6,IF(S7&gt;=3,"3T",IF(AND(OR(AND(I7&lt;=7,I7-K7&gt;=3),AND(K7&lt;=7,K7-M7&gt;=3)),N7&lt;=4),"3P","")))</f>
        <v/>
      </c>
      <c r="AL7" s="46" t="str">
        <f>IF(OR(K7-M7&gt;=5,T7&gt;4.9,AND(K7-M7&gt;=1,T7&gt;5)),IF(P7&lt;-3,"***",IF(P7&lt;0,"**","*")),"")</f>
        <v>**</v>
      </c>
      <c r="AM7" s="115" t="s">
        <v>1043</v>
      </c>
      <c r="AN7" s="49" t="str">
        <f>IF(AND(OR(M7=1,M7=2,M7=3,M7=4),Q7&gt;=97.5),"G",IF(OR(AND(N7&lt;=3,M7&lt;8,T7&gt;-1.6,Q7&gt;=95,Q7&lt;300),AND(OR(M7=1,M7=2,M7=3),Q7&lt;97.5)),"GR",""))</f>
        <v>G</v>
      </c>
      <c r="AO7" s="82">
        <v>1</v>
      </c>
      <c r="AP7" s="28"/>
      <c r="AQ7" s="28" t="s">
        <v>33</v>
      </c>
      <c r="AR7" s="28"/>
      <c r="AS7" s="28"/>
      <c r="AT7" s="50" t="str">
        <f>IF(LEN(AN7)&gt;0,IF(AL7="**","$",IF(AL7="***",IF(LEN(AQ7)&gt;0,"$$$","$$"), "")), "")</f>
        <v>$</v>
      </c>
      <c r="AU7" s="48" t="str">
        <f>CONCATENATE(IF(LEN(AN7)&gt;0,IF(AND(AD7="**",AB7="*"),IF(LEN(AQ7)&gt;0,"$$$","$$"),IF(AJ7="***","$$$",IF(AND(AJ7="**",AB7="*"),"$$",IF(AND(OR(AD7="**",AD7="***"),LEN(AQ7)&gt;0),"$$","")))),IF(AND(OR(AD7="**",AD7="***"),LEN(AQ7)&gt;0),"$$","")),IF(AND(T7&lt;2,AQ7="#"),"#",""))</f>
        <v/>
      </c>
      <c r="AV7" s="48" t="str">
        <f>IF(LEN(AN7)&gt;0,IF(AG7="**","$$",IF(AG7="***","$$$",IF(AD7="***",IF(OR(AB7="***",LEN(AQ7)&gt;0),"$$$",""),""))),"")</f>
        <v/>
      </c>
      <c r="AW7" s="26" t="s">
        <v>6</v>
      </c>
      <c r="AX7" s="64">
        <v>28</v>
      </c>
      <c r="AY7" s="52">
        <v>1109</v>
      </c>
      <c r="AZ7" s="24" t="s">
        <v>59</v>
      </c>
      <c r="BA7" s="29">
        <v>92.157939089635093</v>
      </c>
      <c r="BB7" s="66">
        <v>86.160605756301806</v>
      </c>
      <c r="BC7" s="54" t="s">
        <v>1044</v>
      </c>
      <c r="BD7" s="29">
        <v>1</v>
      </c>
      <c r="BE7" s="55"/>
      <c r="BF7" s="55"/>
      <c r="BG7" s="55"/>
      <c r="BH7" s="55"/>
      <c r="BI7" s="187"/>
      <c r="BJ7" s="17"/>
      <c r="BK7" s="17"/>
      <c r="BL7" s="17"/>
      <c r="BM7" s="17"/>
      <c r="BN7" s="17"/>
      <c r="BO7" s="17"/>
      <c r="BP7" s="29">
        <v>119</v>
      </c>
      <c r="BQ7" s="82">
        <v>1</v>
      </c>
      <c r="BR7" s="56">
        <v>94.8</v>
      </c>
      <c r="BS7" s="76" t="s">
        <v>88</v>
      </c>
      <c r="BT7" s="26"/>
      <c r="BU7" s="26"/>
      <c r="BV7" s="49" t="str">
        <f>IF(AND(BD7&gt;2,OR(ISNUMBER(SEARCH("P",AA7)),ISNUMBER(SEARCH("EP",AA7)),ISNUMBER(SEARCH("E",AA7)))),"WP@",IF(BD7&gt;2,"W@",IF(OR(ISNUMBER(SEARCH("P",AA7)),ISNUMBER(SEARCH("EP",AA7)),ISNUMBER(SEARCH("E",AA7))),"P@","@")))</f>
        <v>@</v>
      </c>
      <c r="BW7" s="26"/>
      <c r="BX7" s="17"/>
      <c r="BY7" s="17"/>
      <c r="BZ7" s="49" t="str">
        <f>IF(AND(S7&gt;=3,AND(OR(AND(I7&lt;=7,I7-K7&gt;=3),AND(K7&lt;=7,K7-M7&gt;=3)),N7&lt;=4)),6,IF(S7&gt;=3,"3T",IF(AND(OR(AND(I7&lt;=7,I7-K7&gt;=3),AND(K7&lt;=7,K7-M7&gt;=3)),N7&lt;=4),"3P","")))</f>
        <v/>
      </c>
    </row>
    <row r="8" spans="1:78" ht="46.5" x14ac:dyDescent="0.25">
      <c r="A8" s="26" t="s">
        <v>1037</v>
      </c>
      <c r="B8" s="26" t="s">
        <v>310</v>
      </c>
      <c r="C8" s="106" t="s">
        <v>717</v>
      </c>
      <c r="D8" s="28"/>
      <c r="E8" s="28"/>
      <c r="F8" s="29">
        <v>1650</v>
      </c>
      <c r="G8" s="30">
        <v>5</v>
      </c>
      <c r="H8" s="31" t="s">
        <v>6</v>
      </c>
      <c r="I8" s="32">
        <v>10</v>
      </c>
      <c r="J8" s="33">
        <v>5</v>
      </c>
      <c r="K8" s="32">
        <v>10</v>
      </c>
      <c r="L8" s="33">
        <v>5</v>
      </c>
      <c r="M8" s="32">
        <v>8</v>
      </c>
      <c r="N8" s="33">
        <v>3</v>
      </c>
      <c r="O8" s="29">
        <v>0.20000000000003099</v>
      </c>
      <c r="P8" s="29">
        <v>0.29000000000002002</v>
      </c>
      <c r="Q8" s="35">
        <v>94.920385818300304</v>
      </c>
      <c r="R8" s="35">
        <v>-0.38980709084981402</v>
      </c>
      <c r="S8" s="37">
        <v>0</v>
      </c>
      <c r="T8" s="38">
        <v>2.5</v>
      </c>
      <c r="U8" s="29">
        <v>-2.25</v>
      </c>
      <c r="V8" s="29">
        <v>-0.19999999999999599</v>
      </c>
      <c r="W8" s="39"/>
      <c r="X8" s="62">
        <v>70</v>
      </c>
      <c r="Y8" s="29">
        <v>130</v>
      </c>
      <c r="Z8" s="29">
        <v>17</v>
      </c>
      <c r="AA8" s="26" t="s">
        <v>57</v>
      </c>
      <c r="AB8" s="41" t="s">
        <v>58</v>
      </c>
      <c r="AC8" s="42" t="str">
        <f>"" &amp; IF(AND(S8&lt;=-1.5,NOT(ISBLANK(AQ8))),"Z","")</f>
        <v/>
      </c>
      <c r="AD8" s="48" t="str">
        <f>IF(AND(ISNUMBER(BD8),VALUE(BD8)&gt;=3,VALUE(T8)&gt;=-0.5),IF(AND(VALUE(Q8)&gt;=94,VALUE(Q8)&lt;444), IF(VALUE(P8)&gt;=2,"***","**"),"*"),"")</f>
        <v/>
      </c>
      <c r="AE8" s="44"/>
      <c r="AF8" s="45"/>
      <c r="AG8" s="46" t="str">
        <f>IF(OR(F8&lt;1401,F8&gt;=1600),IF(AND(OR(AB8="*",AB8="***",AB8="E*",AB8="E***"),P8&gt;=2,T8&gt;-2.1),IF(AND(ISNUMBER(BD8),VALUE(BD8)&gt;2),"**","*"),""),"")</f>
        <v/>
      </c>
      <c r="AH8" s="30">
        <v>5</v>
      </c>
      <c r="AI8" s="62">
        <v>70</v>
      </c>
      <c r="AJ8" s="48" t="str">
        <f>IF(AND(S8&gt;=2,T8&gt;=0),IF(AND(ISNUMBER(BD8),VALUE(BD8)&gt;=3),IF(LEN(AQ8)&gt;0,"***","**"),"*"),"")</f>
        <v/>
      </c>
      <c r="AK8" s="42" t="str">
        <f>IF(AND(S8&gt;=3,AND(OR(AND(I8&lt;=7,I8-K8&gt;=3),AND(K8&lt;=7,K8-M8&gt;=3)),N8&lt;=4)),6,IF(S8&gt;=3,"3T",IF(AND(OR(AND(I8&lt;=7,I8-K8&gt;=3),AND(K8&lt;=7,K8-M8&gt;=3)),N8&lt;=4),"3P","")))</f>
        <v/>
      </c>
      <c r="AL8" s="63" t="str">
        <f>IF(OR(K8-M8&gt;=5,T8&gt;4.9,AND(K8-M8&gt;=1,T8&gt;5)),IF(P8&lt;-3,"***",IF(P8&lt;0,"**","*")),"")</f>
        <v/>
      </c>
      <c r="AM8" s="62">
        <v>70</v>
      </c>
      <c r="AN8" s="49" t="str">
        <f>IF(AND(OR(M8=1,M8=2,M8=3,M8=4),Q8&gt;=97.5),"G",IF(OR(AND(N8&lt;=3,M8&lt;8,T8&gt;-1.6,Q8&gt;=95,Q8&lt;300),AND(OR(M8=1,M8=2,M8=3),Q8&lt;97.5)),"GR",""))</f>
        <v/>
      </c>
      <c r="AO8" s="29">
        <v>0</v>
      </c>
      <c r="AP8" s="28"/>
      <c r="AQ8" s="28"/>
      <c r="AR8" s="28"/>
      <c r="AS8" s="28" t="s">
        <v>66</v>
      </c>
      <c r="AT8" s="50" t="str">
        <f>IF(LEN(AN8)&gt;0,IF(AL8="**","$",IF(AL8="***",IF(LEN(AQ8)&gt;0,"$$$","$$"), "")), "")</f>
        <v/>
      </c>
      <c r="AU8" s="48" t="str">
        <f>CONCATENATE(IF(LEN(AN8)&gt;0,IF(AND(AD8="**",AB8="*"),IF(LEN(AQ8)&gt;0,"$$$","$$"),IF(AJ8="***","$$$",IF(AND(AJ8="**",AB8="*"),"$$",IF(AND(OR(AD8="**",AD8="***"),LEN(AQ8)&gt;0),"$$","")))),IF(AND(OR(AD8="**",AD8="***"),LEN(AQ8)&gt;0),"$$","")),IF(AND(T8&lt;2,AQ8="#"),"#",""))</f>
        <v/>
      </c>
      <c r="AV8" s="48" t="str">
        <f>IF(LEN(AN8)&gt;0,IF(AG8="**","$$",IF(AG8="***","$$$",IF(AD8="***",IF(OR(AB8="***",LEN(AQ8)&gt;0),"$$$",""),""))),"")</f>
        <v/>
      </c>
      <c r="AW8" s="26" t="s">
        <v>6</v>
      </c>
      <c r="AX8" s="51">
        <v>17</v>
      </c>
      <c r="AY8" s="65">
        <v>1109</v>
      </c>
      <c r="AZ8" s="24" t="s">
        <v>59</v>
      </c>
      <c r="BA8" s="29">
        <v>89.7203858183004</v>
      </c>
      <c r="BB8" s="53">
        <v>90.083719151633701</v>
      </c>
      <c r="BC8" s="54" t="s">
        <v>1045</v>
      </c>
      <c r="BD8" s="29">
        <v>2</v>
      </c>
      <c r="BE8" s="55"/>
      <c r="BF8" s="55"/>
      <c r="BG8" s="55"/>
      <c r="BH8" s="55"/>
      <c r="BI8" s="188" t="s">
        <v>1046</v>
      </c>
      <c r="BJ8" s="68" t="s">
        <v>1047</v>
      </c>
      <c r="BK8" s="68" t="s">
        <v>1048</v>
      </c>
      <c r="BL8" s="69" t="s">
        <v>1049</v>
      </c>
      <c r="BM8" s="69" t="s">
        <v>1050</v>
      </c>
      <c r="BN8" s="68" t="s">
        <v>1051</v>
      </c>
      <c r="BO8" s="17"/>
      <c r="BP8" s="29">
        <v>130</v>
      </c>
      <c r="BQ8" s="29">
        <v>0</v>
      </c>
      <c r="BR8" s="56">
        <v>95.25</v>
      </c>
      <c r="BS8" s="57" t="s">
        <v>126</v>
      </c>
      <c r="BT8" s="26"/>
      <c r="BU8" s="26"/>
      <c r="BV8" s="26"/>
      <c r="BW8" s="26"/>
      <c r="BX8" s="17"/>
      <c r="BY8" s="17"/>
      <c r="BZ8" s="49" t="str">
        <f>IF(AND(S8&gt;=3,AND(OR(AND(I8&lt;=7,I8-K8&gt;=3),AND(K8&lt;=7,K8-M8&gt;=3)),N8&lt;=4)),6,IF(S8&gt;=3,"3T",IF(AND(OR(AND(I8&lt;=7,I8-K8&gt;=3),AND(K8&lt;=7,K8-M8&gt;=3)),N8&lt;=4),"3P","")))</f>
        <v/>
      </c>
    </row>
    <row r="9" spans="1:78" ht="27" customHeight="1" x14ac:dyDescent="0.25">
      <c r="A9" s="162"/>
      <c r="B9" s="155"/>
      <c r="C9" s="155"/>
      <c r="D9" s="155"/>
      <c r="E9" s="155"/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5"/>
      <c r="Q9" s="155"/>
      <c r="R9" s="155"/>
      <c r="S9" s="155"/>
      <c r="T9" s="155"/>
      <c r="U9" s="155"/>
      <c r="V9" s="155"/>
      <c r="W9" s="155"/>
      <c r="X9" s="155"/>
      <c r="Y9" s="155"/>
      <c r="Z9" s="155"/>
      <c r="AA9" s="155"/>
      <c r="AB9" s="155"/>
      <c r="AC9" s="155"/>
      <c r="AD9" s="155"/>
      <c r="AE9" s="155"/>
      <c r="AF9" s="155"/>
      <c r="AG9" s="155"/>
      <c r="AH9" s="155"/>
      <c r="AI9" s="155"/>
      <c r="AJ9" s="155"/>
      <c r="AK9" s="155"/>
      <c r="AL9" s="155"/>
      <c r="AM9" s="155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5"/>
      <c r="BB9" s="155"/>
      <c r="BC9" s="155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5"/>
      <c r="BS9" s="155"/>
      <c r="BT9" s="155"/>
      <c r="BU9" s="155"/>
      <c r="BV9" s="155"/>
      <c r="BW9" s="155"/>
      <c r="BX9" s="155"/>
      <c r="BY9" s="17"/>
      <c r="BZ9" s="49"/>
    </row>
    <row r="10" spans="1:78" ht="46.5" x14ac:dyDescent="0.25">
      <c r="A10" s="26" t="s">
        <v>1037</v>
      </c>
      <c r="B10" s="26" t="s">
        <v>323</v>
      </c>
      <c r="C10" s="106" t="s">
        <v>827</v>
      </c>
      <c r="D10" s="28"/>
      <c r="E10" s="28"/>
      <c r="F10" s="29">
        <v>1200</v>
      </c>
      <c r="G10" s="30">
        <v>1</v>
      </c>
      <c r="H10" s="31" t="s">
        <v>6</v>
      </c>
      <c r="I10" s="32">
        <v>7</v>
      </c>
      <c r="J10" s="33">
        <v>4</v>
      </c>
      <c r="K10" s="32">
        <v>6</v>
      </c>
      <c r="L10" s="33">
        <v>4</v>
      </c>
      <c r="M10" s="32">
        <v>7</v>
      </c>
      <c r="N10" s="33">
        <v>4</v>
      </c>
      <c r="O10" s="29">
        <v>1.75000000000001</v>
      </c>
      <c r="P10" s="60">
        <v>0.190000000000005</v>
      </c>
      <c r="Q10" s="35">
        <v>88.898469237669801</v>
      </c>
      <c r="R10" s="35">
        <v>-2.70076538116506</v>
      </c>
      <c r="S10" s="37">
        <v>0</v>
      </c>
      <c r="T10" s="38">
        <v>0.5</v>
      </c>
      <c r="U10" s="29">
        <v>-3.55</v>
      </c>
      <c r="V10" s="60">
        <v>-3.2</v>
      </c>
      <c r="W10" s="39" t="s">
        <v>79</v>
      </c>
      <c r="X10" s="62">
        <v>70</v>
      </c>
      <c r="Y10" s="29">
        <v>128</v>
      </c>
      <c r="Z10" s="87">
        <v>91</v>
      </c>
      <c r="AA10" s="26" t="s">
        <v>192</v>
      </c>
      <c r="AB10" s="41" t="s">
        <v>65</v>
      </c>
      <c r="AC10" s="42" t="str">
        <f>"" &amp; IF(AND(S10&lt;=-1.5,NOT(ISBLANK(AQ10))),"Z","")</f>
        <v/>
      </c>
      <c r="AD10" s="48" t="str">
        <f t="shared" ref="AD10:AD15" si="0">IF(AND(ISNUMBER(BD10),VALUE(BD10)&gt;=3,VALUE(T10)&gt;=-0.5),IF(AND(VALUE(Q10)&gt;=94,VALUE(Q10)&lt;444), IF(VALUE(P10)&gt;=2,"***","**"),"*"),"")</f>
        <v/>
      </c>
      <c r="AE10" s="48" t="str">
        <f>IF(AND(BD10&gt;2,OR(ISNUMBER(SEARCH("P",AA10)),ISNUMBER(SEARCH("EP",AA10)),ISNUMBER(SEARCH("E",AA10)))),"WP@",IF(BD10&gt;2,"W@",IF(OR(ISNUMBER(SEARCH("P",AA10)),ISNUMBER(SEARCH("EP",AA10)),ISNUMBER(SEARCH("E",AA10))),"P@","@")))</f>
        <v>@</v>
      </c>
      <c r="AF10" s="45"/>
      <c r="AG10" s="46" t="str">
        <f t="shared" ref="AG10:AG15" si="1">IF(OR(F10&lt;1401,F10&gt;=1600),IF(AND(OR(AB10="*",AB10="***",AB10="E*",AB10="E***"),P10&gt;=2,T10&gt;-2.1),IF(AND(ISNUMBER(BD10),VALUE(BD10)&gt;2),"**","*"),""),"")</f>
        <v/>
      </c>
      <c r="AH10" s="30">
        <v>1</v>
      </c>
      <c r="AI10" s="62">
        <v>70</v>
      </c>
      <c r="AJ10" s="48" t="str">
        <f t="shared" ref="AJ10:AJ15" si="2">IF(AND(S10&gt;=2,T10&gt;=0),IF(AND(ISNUMBER(BD10),VALUE(BD10)&gt;=3),IF(LEN(AQ10)&gt;0,"***","**"),"*"),"")</f>
        <v/>
      </c>
      <c r="AK10" s="42" t="str">
        <f t="shared" ref="AK10:AK15" si="3">IF(AND(S10&gt;=3,AND(OR(AND(I10&lt;=7,I10-K10&gt;=3),AND(K10&lt;=7,K10-M10&gt;=3)),N10&lt;=4)),6,IF(S10&gt;=3,"3T",IF(AND(OR(AND(I10&lt;=7,I10-K10&gt;=3),AND(K10&lt;=7,K10-M10&gt;=3)),N10&lt;=4),"3P","")))</f>
        <v/>
      </c>
      <c r="AL10" s="63" t="str">
        <f t="shared" ref="AL10:AL15" si="4">IF(OR(K10-M10&gt;=5,T10&gt;4.9,AND(K10-M10&gt;=1,T10&gt;5)),IF(P10&lt;-3,"***",IF(P10&lt;0,"**","*")),"")</f>
        <v/>
      </c>
      <c r="AM10" s="62">
        <v>70</v>
      </c>
      <c r="AN10" s="49" t="str">
        <f>IF(AND(OR(M10=1,M10=2,M10=3,M10=4),Q10&gt;=97.5),"G",IF(OR(AND(N10&lt;=3,M10&lt;8,T10&gt;-1.6,Q10&gt;=95,Q10&lt;300),AND(OR(M10=1,M10=2,M10=3),Q10&lt;97.5)),"GR",""))</f>
        <v/>
      </c>
      <c r="AO10" s="29">
        <v>0</v>
      </c>
      <c r="AP10" s="28"/>
      <c r="AQ10" s="28"/>
      <c r="AR10" s="28"/>
      <c r="AS10" s="28"/>
      <c r="AT10" s="50" t="str">
        <f t="shared" ref="AT10:AT15" si="5">IF(LEN(AN10)&gt;0,IF(AL10="**","$",IF(AL10="***",IF(LEN(AQ10)&gt;0,"$$$","$$"), "")), "")</f>
        <v/>
      </c>
      <c r="AU10" s="48" t="str">
        <f t="shared" ref="AU10:AU15" si="6">CONCATENATE(IF(LEN(AN10)&gt;0,IF(AND(AD10="**",AB10="*"),IF(LEN(AQ10)&gt;0,"$$$","$$"),IF(AJ10="***","$$$",IF(AND(AJ10="**",AB10="*"),"$$",IF(AND(OR(AD10="**",AD10="***"),LEN(AQ10)&gt;0),"$$","")))),IF(AND(OR(AD10="**",AD10="***"),LEN(AQ10)&gt;0),"$$","")),IF(AND(T10&lt;2,AQ10="#"),"#",""))</f>
        <v/>
      </c>
      <c r="AV10" s="48" t="str">
        <f t="shared" ref="AV10:AV15" si="7">IF(LEN(AN10)&gt;0,IF(AG10="**","$$",IF(AG10="***","$$$",IF(AD10="***",IF(OR(AB10="***",LEN(AQ10)&gt;0),"$$$",""),""))),"")</f>
        <v/>
      </c>
      <c r="AW10" s="26" t="s">
        <v>6</v>
      </c>
      <c r="AX10" s="51">
        <v>13</v>
      </c>
      <c r="AY10" s="65">
        <v>1119</v>
      </c>
      <c r="AZ10" s="24" t="s">
        <v>59</v>
      </c>
      <c r="BA10" s="29">
        <v>83.598469237669903</v>
      </c>
      <c r="BB10" s="53">
        <v>82.614469237669894</v>
      </c>
      <c r="BC10" s="54" t="s">
        <v>1052</v>
      </c>
      <c r="BD10" s="29">
        <v>1</v>
      </c>
      <c r="BE10" s="55"/>
      <c r="BF10" s="55"/>
      <c r="BG10" s="55"/>
      <c r="BH10" s="55"/>
      <c r="BI10" s="190" t="s">
        <v>1053</v>
      </c>
      <c r="BJ10" s="68" t="s">
        <v>1054</v>
      </c>
      <c r="BK10" s="68" t="s">
        <v>875</v>
      </c>
      <c r="BL10" s="68" t="s">
        <v>1008</v>
      </c>
      <c r="BM10" s="68" t="s">
        <v>1055</v>
      </c>
      <c r="BN10" s="69" t="s">
        <v>1056</v>
      </c>
      <c r="BO10" s="17"/>
      <c r="BP10" s="29">
        <v>128</v>
      </c>
      <c r="BQ10" s="29">
        <v>0</v>
      </c>
      <c r="BR10" s="56">
        <v>98.35</v>
      </c>
      <c r="BS10" s="57" t="s">
        <v>223</v>
      </c>
      <c r="BT10" s="26"/>
      <c r="BU10" s="26"/>
      <c r="BV10" s="49" t="str">
        <f>IF(AND(BD10&gt;2,OR(ISNUMBER(SEARCH("P",AA10)),ISNUMBER(SEARCH("EP",AA10)),ISNUMBER(SEARCH("E",AA10)))),"WP@",IF(BD10&gt;2,"W@",IF(OR(ISNUMBER(SEARCH("P",AA10)),ISNUMBER(SEARCH("EP",AA10)),ISNUMBER(SEARCH("E",AA10))),"P@","@")))</f>
        <v>@</v>
      </c>
      <c r="BW10" s="26" t="s">
        <v>79</v>
      </c>
      <c r="BX10" s="17"/>
      <c r="BY10" s="17"/>
      <c r="BZ10" s="49" t="str">
        <f t="shared" ref="BZ10:BZ15" si="8">IF(AND(S10&gt;=3,AND(OR(AND(I10&lt;=7,I10-K10&gt;=3),AND(K10&lt;=7,K10-M10&gt;=3)),N10&lt;=4)),6,IF(S10&gt;=3,"3T",IF(AND(OR(AND(I10&lt;=7,I10-K10&gt;=3),AND(K10&lt;=7,K10-M10&gt;=3)),N10&lt;=4),"3P","")))</f>
        <v/>
      </c>
    </row>
    <row r="11" spans="1:78" ht="46.5" x14ac:dyDescent="0.25">
      <c r="A11" s="26" t="s">
        <v>1037</v>
      </c>
      <c r="B11" s="26" t="s">
        <v>730</v>
      </c>
      <c r="C11" s="27" t="s">
        <v>136</v>
      </c>
      <c r="D11" s="28"/>
      <c r="E11" s="28"/>
      <c r="F11" s="58">
        <v>1400</v>
      </c>
      <c r="G11" s="80">
        <v>12</v>
      </c>
      <c r="H11" s="31" t="s">
        <v>78</v>
      </c>
      <c r="I11" s="59">
        <v>13</v>
      </c>
      <c r="J11" s="33">
        <v>8</v>
      </c>
      <c r="K11" s="59">
        <v>12</v>
      </c>
      <c r="L11" s="33">
        <v>5</v>
      </c>
      <c r="M11" s="59">
        <v>5</v>
      </c>
      <c r="N11" s="33">
        <v>2</v>
      </c>
      <c r="O11" s="29">
        <v>2.85</v>
      </c>
      <c r="P11" s="34">
        <v>0.77777777777775303</v>
      </c>
      <c r="Q11" s="35">
        <v>95.172679983104402</v>
      </c>
      <c r="R11" s="35">
        <v>-1.01366000844777</v>
      </c>
      <c r="S11" s="37">
        <v>3</v>
      </c>
      <c r="T11" s="38">
        <v>3.5</v>
      </c>
      <c r="U11" s="29">
        <v>-0.94999999999998896</v>
      </c>
      <c r="V11" s="29">
        <v>1.85</v>
      </c>
      <c r="W11" s="39"/>
      <c r="X11" s="40">
        <v>69</v>
      </c>
      <c r="Y11" s="72">
        <v>115</v>
      </c>
      <c r="Z11" s="29">
        <v>20</v>
      </c>
      <c r="AA11" s="26" t="s">
        <v>57</v>
      </c>
      <c r="AB11" s="41" t="s">
        <v>58</v>
      </c>
      <c r="AC11" s="42" t="str">
        <f>"i" &amp; IF(AND(S11&lt;=-1.5,NOT(ISBLANK(AQ11))),"Z","")</f>
        <v>i</v>
      </c>
      <c r="AD11" s="43" t="str">
        <f t="shared" si="0"/>
        <v/>
      </c>
      <c r="AE11" s="48" t="str">
        <f>IF(AND(BD11&gt;2,OR(ISNUMBER(SEARCH("P",AA11)),ISNUMBER(SEARCH("EP",AA11)),ISNUMBER(SEARCH("E",AA11)))),"WP@",IF(BD11&gt;2,"W@",IF(OR(ISNUMBER(SEARCH("P",AA11)),ISNUMBER(SEARCH("EP",AA11)),ISNUMBER(SEARCH("E",AA11))),"P@","@")))</f>
        <v>@</v>
      </c>
      <c r="AF11" s="45" t="s">
        <v>233</v>
      </c>
      <c r="AG11" s="46" t="str">
        <f t="shared" si="1"/>
        <v/>
      </c>
      <c r="AH11" s="30">
        <v>12</v>
      </c>
      <c r="AI11" s="47">
        <v>69</v>
      </c>
      <c r="AJ11" s="48" t="str">
        <f t="shared" si="2"/>
        <v>*</v>
      </c>
      <c r="AK11" s="42" t="str">
        <f t="shared" si="3"/>
        <v>3T</v>
      </c>
      <c r="AL11" s="46" t="str">
        <f t="shared" si="4"/>
        <v>*</v>
      </c>
      <c r="AM11" s="116" t="s">
        <v>1043</v>
      </c>
      <c r="AN11" s="81" t="str">
        <f>IF(AND(OR(M11=1,M11=2,M11=3,M11=4),Q11&gt;=97.5),"G",IF(OR(AND(N11&lt;=3,M11&lt;8,T11&gt;-1.6,Q11&gt;=95,Q11&lt;300),AND(OR(M11=1,M11=2,M11=3),Q11&lt;97.5)),"GR",""))</f>
        <v>GR</v>
      </c>
      <c r="AO11" s="29">
        <v>0</v>
      </c>
      <c r="AP11" s="28" t="s">
        <v>32</v>
      </c>
      <c r="AQ11" s="28" t="s">
        <v>33</v>
      </c>
      <c r="AR11" s="28"/>
      <c r="AS11" s="28"/>
      <c r="AT11" s="50" t="str">
        <f t="shared" si="5"/>
        <v/>
      </c>
      <c r="AU11" s="48" t="str">
        <f t="shared" si="6"/>
        <v/>
      </c>
      <c r="AV11" s="48" t="str">
        <f t="shared" si="7"/>
        <v/>
      </c>
      <c r="AW11" s="26" t="s">
        <v>78</v>
      </c>
      <c r="AX11" s="64">
        <v>37</v>
      </c>
      <c r="AY11" s="52">
        <v>1111</v>
      </c>
      <c r="AZ11" s="24" t="s">
        <v>59</v>
      </c>
      <c r="BA11" s="29">
        <v>89.472679983104499</v>
      </c>
      <c r="BB11" s="66">
        <v>81.019346649771094</v>
      </c>
      <c r="BC11" s="54" t="s">
        <v>1057</v>
      </c>
      <c r="BD11" s="29">
        <v>1</v>
      </c>
      <c r="BE11" s="55"/>
      <c r="BF11" s="55"/>
      <c r="BG11" s="55"/>
      <c r="BH11" s="55"/>
      <c r="BI11" s="190" t="s">
        <v>1058</v>
      </c>
      <c r="BJ11" s="69" t="s">
        <v>72</v>
      </c>
      <c r="BK11" s="68" t="s">
        <v>1059</v>
      </c>
      <c r="BL11" s="68" t="s">
        <v>1060</v>
      </c>
      <c r="BM11" s="68" t="s">
        <v>531</v>
      </c>
      <c r="BN11" s="68"/>
      <c r="BO11" s="17"/>
      <c r="BP11" s="29">
        <v>115</v>
      </c>
      <c r="BQ11" s="29">
        <v>0</v>
      </c>
      <c r="BR11" s="56">
        <v>96.7</v>
      </c>
      <c r="BS11" s="57" t="s">
        <v>126</v>
      </c>
      <c r="BT11" s="26"/>
      <c r="BU11" s="26"/>
      <c r="BV11" s="49" t="str">
        <f>IF(AND(BD11&gt;2,OR(ISNUMBER(SEARCH("P",AA11)),ISNUMBER(SEARCH("EP",AA11)),ISNUMBER(SEARCH("E",AA11)))),"WP@",IF(BD11&gt;2,"W@",IF(OR(ISNUMBER(SEARCH("P",AA11)),ISNUMBER(SEARCH("EP",AA11)),ISNUMBER(SEARCH("E",AA11))),"P@","@")))</f>
        <v>@</v>
      </c>
      <c r="BW11" s="26"/>
      <c r="BX11" s="17"/>
      <c r="BY11" s="17"/>
      <c r="BZ11" s="49" t="str">
        <f t="shared" si="8"/>
        <v>3T</v>
      </c>
    </row>
    <row r="12" spans="1:78" ht="46.5" x14ac:dyDescent="0.25">
      <c r="A12" s="26" t="s">
        <v>1037</v>
      </c>
      <c r="B12" s="26" t="s">
        <v>368</v>
      </c>
      <c r="C12" s="27" t="s">
        <v>207</v>
      </c>
      <c r="D12" s="28"/>
      <c r="E12" s="28"/>
      <c r="F12" s="58">
        <v>1400</v>
      </c>
      <c r="G12" s="30">
        <v>10</v>
      </c>
      <c r="H12" s="31" t="s">
        <v>78</v>
      </c>
      <c r="I12" s="59">
        <v>13</v>
      </c>
      <c r="J12" s="33">
        <v>8</v>
      </c>
      <c r="K12" s="59">
        <v>13</v>
      </c>
      <c r="L12" s="33">
        <v>5</v>
      </c>
      <c r="M12" s="59">
        <v>7</v>
      </c>
      <c r="N12" s="33">
        <v>4</v>
      </c>
      <c r="O12" s="29">
        <v>1.4000000000000099</v>
      </c>
      <c r="P12" s="29">
        <v>0.135714285714269</v>
      </c>
      <c r="Q12" s="35">
        <v>93.763384069850304</v>
      </c>
      <c r="R12" s="36">
        <v>0.18169203492512101</v>
      </c>
      <c r="S12" s="37">
        <v>4</v>
      </c>
      <c r="T12" s="38">
        <v>0.5</v>
      </c>
      <c r="U12" s="29">
        <v>1.35</v>
      </c>
      <c r="V12" s="29">
        <v>1.85</v>
      </c>
      <c r="W12" s="39" t="s">
        <v>79</v>
      </c>
      <c r="X12" s="40">
        <v>68</v>
      </c>
      <c r="Y12" s="29">
        <v>116</v>
      </c>
      <c r="Z12" s="29">
        <v>19</v>
      </c>
      <c r="AA12" s="26" t="s">
        <v>57</v>
      </c>
      <c r="AB12" s="41" t="s">
        <v>58</v>
      </c>
      <c r="AC12" s="42" t="str">
        <f>"" &amp; IF(AND(S12&lt;=-1.5,NOT(ISBLANK(AQ12))),"Z","")</f>
        <v/>
      </c>
      <c r="AD12" s="43" t="str">
        <f t="shared" si="0"/>
        <v>*</v>
      </c>
      <c r="AE12" s="48" t="str">
        <f>IF(AND(BD12&gt;2,OR(ISNUMBER(SEARCH("P",AA12)),ISNUMBER(SEARCH("EP",AA12)),ISNUMBER(SEARCH("E",AA12)))),"WP@",IF(BD12&gt;2,"W@",IF(OR(ISNUMBER(SEARCH("P",AA12)),ISNUMBER(SEARCH("EP",AA12)),ISNUMBER(SEARCH("E",AA12))),"P@","@")))</f>
        <v>W@</v>
      </c>
      <c r="AF12" s="45" t="s">
        <v>346</v>
      </c>
      <c r="AG12" s="46" t="str">
        <f t="shared" si="1"/>
        <v/>
      </c>
      <c r="AH12" s="30">
        <v>10</v>
      </c>
      <c r="AI12" s="47">
        <v>68</v>
      </c>
      <c r="AJ12" s="48" t="str">
        <f t="shared" si="2"/>
        <v>**</v>
      </c>
      <c r="AK12" s="42" t="str">
        <f t="shared" si="3"/>
        <v>3T</v>
      </c>
      <c r="AL12" s="46" t="str">
        <f t="shared" si="4"/>
        <v>*</v>
      </c>
      <c r="AM12" s="40">
        <v>68</v>
      </c>
      <c r="AN12" s="49" t="str">
        <f>CONCATENATE(IF(AND(OR(M12=1,M12=2,M12=3,M12=4),Q12&gt;=97.5),"G",IF(OR(AND(N12&lt;=3,M12&lt;8,T12&gt;-1.6,Q12&gt;=95,Q12&lt;300),AND(OR(M12=1,M12=2,M12=3),Q12&lt;97.5)),"GR","")),"*")</f>
        <v>*</v>
      </c>
      <c r="AO12" s="29">
        <v>0</v>
      </c>
      <c r="AP12" s="28"/>
      <c r="AQ12" s="28"/>
      <c r="AR12" s="28"/>
      <c r="AS12" s="28"/>
      <c r="AT12" s="50" t="str">
        <f t="shared" si="5"/>
        <v/>
      </c>
      <c r="AU12" s="48" t="str">
        <f t="shared" si="6"/>
        <v/>
      </c>
      <c r="AV12" s="48" t="str">
        <f t="shared" si="7"/>
        <v/>
      </c>
      <c r="AW12" s="26" t="s">
        <v>78</v>
      </c>
      <c r="AX12" s="51">
        <v>30</v>
      </c>
      <c r="AY12" s="79">
        <v>1122</v>
      </c>
      <c r="AZ12" s="24" t="s">
        <v>59</v>
      </c>
      <c r="BA12" s="29">
        <v>86.863384069850198</v>
      </c>
      <c r="BB12" s="66">
        <v>78.8667174031836</v>
      </c>
      <c r="BC12" s="54" t="s">
        <v>1061</v>
      </c>
      <c r="BD12" s="29">
        <v>3</v>
      </c>
      <c r="BE12" s="55"/>
      <c r="BF12" s="55"/>
      <c r="BG12" s="55"/>
      <c r="BH12" s="55"/>
      <c r="BI12" s="189" t="s">
        <v>1062</v>
      </c>
      <c r="BJ12" s="69" t="s">
        <v>371</v>
      </c>
      <c r="BK12" s="69" t="s">
        <v>372</v>
      </c>
      <c r="BL12" s="68" t="s">
        <v>364</v>
      </c>
      <c r="BM12" s="69" t="s">
        <v>143</v>
      </c>
      <c r="BN12" s="68" t="s">
        <v>1063</v>
      </c>
      <c r="BO12" s="17"/>
      <c r="BP12" s="29">
        <v>116</v>
      </c>
      <c r="BQ12" s="29">
        <v>0</v>
      </c>
      <c r="BR12" s="56">
        <v>94.85</v>
      </c>
      <c r="BS12" s="76" t="s">
        <v>88</v>
      </c>
      <c r="BT12" s="26"/>
      <c r="BU12" s="26"/>
      <c r="BV12" s="49" t="str">
        <f>IF(AND(BD12&gt;2,OR(ISNUMBER(SEARCH("P",AA12)),ISNUMBER(SEARCH("EP",AA12)),ISNUMBER(SEARCH("E",AA12)))),"WP@",IF(BD12&gt;2,"W@",IF(OR(ISNUMBER(SEARCH("P",AA12)),ISNUMBER(SEARCH("EP",AA12)),ISNUMBER(SEARCH("E",AA12))),"P@","@")))</f>
        <v>W@</v>
      </c>
      <c r="BW12" s="26" t="s">
        <v>79</v>
      </c>
      <c r="BX12" s="17"/>
      <c r="BY12" s="17"/>
      <c r="BZ12" s="49" t="str">
        <f t="shared" si="8"/>
        <v>3T</v>
      </c>
    </row>
    <row r="13" spans="1:78" ht="46.5" x14ac:dyDescent="0.25">
      <c r="A13" s="26" t="s">
        <v>1037</v>
      </c>
      <c r="B13" s="26" t="s">
        <v>483</v>
      </c>
      <c r="C13" s="27" t="s">
        <v>207</v>
      </c>
      <c r="D13" s="28"/>
      <c r="E13" s="28"/>
      <c r="F13" s="58">
        <v>1400</v>
      </c>
      <c r="G13" s="30">
        <v>3</v>
      </c>
      <c r="H13" s="31" t="s">
        <v>6</v>
      </c>
      <c r="I13" s="32">
        <v>7</v>
      </c>
      <c r="J13" s="33">
        <v>3</v>
      </c>
      <c r="K13" s="32">
        <v>9</v>
      </c>
      <c r="L13" s="33">
        <v>2</v>
      </c>
      <c r="M13" s="32">
        <v>6</v>
      </c>
      <c r="N13" s="33">
        <v>2</v>
      </c>
      <c r="O13" s="29">
        <v>-1.25</v>
      </c>
      <c r="P13" s="29">
        <v>-3.1312500000000201</v>
      </c>
      <c r="Q13" s="35">
        <v>92.679760869491204</v>
      </c>
      <c r="R13" s="35">
        <v>-1.86011956525441</v>
      </c>
      <c r="S13" s="37">
        <v>1</v>
      </c>
      <c r="T13" s="38">
        <v>0</v>
      </c>
      <c r="U13" s="29">
        <v>3.5</v>
      </c>
      <c r="V13" s="29">
        <v>3.5</v>
      </c>
      <c r="W13" s="39"/>
      <c r="X13" s="62">
        <v>66</v>
      </c>
      <c r="Y13" s="29">
        <v>114</v>
      </c>
      <c r="Z13" s="29">
        <v>28</v>
      </c>
      <c r="AA13" s="26" t="s">
        <v>80</v>
      </c>
      <c r="AB13" s="41" t="s">
        <v>65</v>
      </c>
      <c r="AC13" s="42" t="str">
        <f>"" &amp; IF(AND(S13&lt;=-1.5,NOT(ISBLANK(AQ13))),"Z","")</f>
        <v/>
      </c>
      <c r="AD13" s="48" t="str">
        <f t="shared" si="0"/>
        <v/>
      </c>
      <c r="AE13" s="44"/>
      <c r="AF13" s="45"/>
      <c r="AG13" s="46" t="str">
        <f t="shared" si="1"/>
        <v/>
      </c>
      <c r="AH13" s="30">
        <v>3</v>
      </c>
      <c r="AI13" s="62">
        <v>66</v>
      </c>
      <c r="AJ13" s="48" t="str">
        <f t="shared" si="2"/>
        <v/>
      </c>
      <c r="AK13" s="42" t="str">
        <f t="shared" si="3"/>
        <v/>
      </c>
      <c r="AL13" s="63" t="str">
        <f t="shared" si="4"/>
        <v/>
      </c>
      <c r="AM13" s="62">
        <v>66</v>
      </c>
      <c r="AN13" s="49" t="str">
        <f>IF(AND(OR(M13=1,M13=2,M13=3,M13=4),Q13&gt;=97.5),"G",IF(OR(AND(N13&lt;=3,M13&lt;8,T13&gt;-1.6,Q13&gt;=95,Q13&lt;300),AND(OR(M13=1,M13=2,M13=3),Q13&lt;97.5)),"GR",""))</f>
        <v/>
      </c>
      <c r="AO13" s="29">
        <v>1</v>
      </c>
      <c r="AP13" s="28" t="s">
        <v>32</v>
      </c>
      <c r="AQ13" s="28"/>
      <c r="AR13" s="28"/>
      <c r="AS13" s="28" t="s">
        <v>66</v>
      </c>
      <c r="AT13" s="50" t="str">
        <f t="shared" si="5"/>
        <v/>
      </c>
      <c r="AU13" s="48" t="str">
        <f t="shared" si="6"/>
        <v/>
      </c>
      <c r="AV13" s="48" t="str">
        <f t="shared" si="7"/>
        <v/>
      </c>
      <c r="AW13" s="26" t="s">
        <v>6</v>
      </c>
      <c r="AX13" s="51">
        <v>38</v>
      </c>
      <c r="AY13" s="65">
        <v>1114</v>
      </c>
      <c r="AZ13" s="24" t="s">
        <v>59</v>
      </c>
      <c r="BA13" s="29">
        <v>86.779760869491199</v>
      </c>
      <c r="BB13" s="66">
        <v>78.646427536157901</v>
      </c>
      <c r="BC13" s="54" t="s">
        <v>1064</v>
      </c>
      <c r="BD13" s="29">
        <v>1</v>
      </c>
      <c r="BE13" s="55"/>
      <c r="BF13" s="55"/>
      <c r="BG13" s="55"/>
      <c r="BH13" s="55"/>
      <c r="BI13" s="188" t="s">
        <v>1065</v>
      </c>
      <c r="BJ13" s="68" t="s">
        <v>1066</v>
      </c>
      <c r="BK13" s="68" t="s">
        <v>382</v>
      </c>
      <c r="BL13" s="69" t="s">
        <v>383</v>
      </c>
      <c r="BM13" s="68" t="s">
        <v>142</v>
      </c>
      <c r="BN13" s="68" t="s">
        <v>141</v>
      </c>
      <c r="BO13" s="17"/>
      <c r="BP13" s="29">
        <v>114</v>
      </c>
      <c r="BQ13" s="29">
        <v>1</v>
      </c>
      <c r="BR13" s="56">
        <v>96.4</v>
      </c>
      <c r="BS13" s="57" t="s">
        <v>803</v>
      </c>
      <c r="BT13" s="26"/>
      <c r="BU13" s="26"/>
      <c r="BV13" s="26"/>
      <c r="BW13" s="26"/>
      <c r="BX13" s="17"/>
      <c r="BY13" s="17"/>
      <c r="BZ13" s="49" t="str">
        <f t="shared" si="8"/>
        <v/>
      </c>
    </row>
    <row r="14" spans="1:78" ht="46.5" x14ac:dyDescent="0.25">
      <c r="A14" s="26" t="s">
        <v>1037</v>
      </c>
      <c r="B14" s="26" t="s">
        <v>490</v>
      </c>
      <c r="C14" s="106" t="s">
        <v>827</v>
      </c>
      <c r="D14" s="28"/>
      <c r="E14" s="28"/>
      <c r="F14" s="29">
        <v>1650</v>
      </c>
      <c r="G14" s="30">
        <v>5</v>
      </c>
      <c r="H14" s="31" t="s">
        <v>6</v>
      </c>
      <c r="I14" s="32">
        <v>7</v>
      </c>
      <c r="J14" s="33">
        <v>5</v>
      </c>
      <c r="K14" s="32">
        <v>8</v>
      </c>
      <c r="L14" s="33">
        <v>5</v>
      </c>
      <c r="M14" s="32">
        <v>10</v>
      </c>
      <c r="N14" s="33">
        <v>5</v>
      </c>
      <c r="O14" s="29">
        <v>-0.64999999999997704</v>
      </c>
      <c r="P14" s="60">
        <v>-3.4699999999999598</v>
      </c>
      <c r="Q14" s="35">
        <v>90.566082442302601</v>
      </c>
      <c r="R14" s="35">
        <v>-0.51695877884874597</v>
      </c>
      <c r="S14" s="37">
        <v>0</v>
      </c>
      <c r="T14" s="61">
        <v>-0.25</v>
      </c>
      <c r="U14" s="29">
        <v>1.35</v>
      </c>
      <c r="V14" s="60">
        <v>1.1499999999999999</v>
      </c>
      <c r="W14" s="39" t="s">
        <v>79</v>
      </c>
      <c r="X14" s="62">
        <v>65</v>
      </c>
      <c r="Y14" s="29">
        <v>121</v>
      </c>
      <c r="Z14" s="29">
        <v>17</v>
      </c>
      <c r="AA14" s="26" t="s">
        <v>57</v>
      </c>
      <c r="AB14" s="41" t="s">
        <v>58</v>
      </c>
      <c r="AC14" s="42" t="str">
        <f>"" &amp; IF(AND(S14&lt;=-1.5,NOT(ISBLANK(AQ14))),"Z","")</f>
        <v/>
      </c>
      <c r="AD14" s="48" t="str">
        <f t="shared" si="0"/>
        <v/>
      </c>
      <c r="AE14" s="48" t="str">
        <f>IF(AND(BD14&gt;2,OR(ISNUMBER(SEARCH("P",AA14)),ISNUMBER(SEARCH("EP",AA14)),ISNUMBER(SEARCH("E",AA14)))),"WP@",IF(BD14&gt;2,"W@",IF(OR(ISNUMBER(SEARCH("P",AA14)),ISNUMBER(SEARCH("EP",AA14)),ISNUMBER(SEARCH("E",AA14))),"P@","@")))</f>
        <v>@</v>
      </c>
      <c r="AF14" s="45"/>
      <c r="AG14" s="63" t="str">
        <f t="shared" si="1"/>
        <v/>
      </c>
      <c r="AH14" s="30">
        <v>5</v>
      </c>
      <c r="AI14" s="62">
        <v>65</v>
      </c>
      <c r="AJ14" s="48" t="str">
        <f t="shared" si="2"/>
        <v/>
      </c>
      <c r="AK14" s="42" t="str">
        <f t="shared" si="3"/>
        <v/>
      </c>
      <c r="AL14" s="63" t="str">
        <f t="shared" si="4"/>
        <v/>
      </c>
      <c r="AM14" s="62">
        <v>65</v>
      </c>
      <c r="AN14" s="49" t="str">
        <f>IF(AND(OR(M14=1,M14=2,M14=3,M14=4),Q14&gt;=97.5),"G",IF(OR(AND(N14&lt;=3,M14&lt;8,T14&gt;-1.6,Q14&gt;=95,Q14&lt;300),AND(OR(M14=1,M14=2,M14=3),Q14&lt;97.5)),"GR",""))</f>
        <v/>
      </c>
      <c r="AO14" s="29">
        <v>0</v>
      </c>
      <c r="AP14" s="28"/>
      <c r="AQ14" s="28"/>
      <c r="AR14" s="28"/>
      <c r="AS14" s="28"/>
      <c r="AT14" s="50" t="str">
        <f t="shared" si="5"/>
        <v/>
      </c>
      <c r="AU14" s="48" t="str">
        <f t="shared" si="6"/>
        <v/>
      </c>
      <c r="AV14" s="48" t="str">
        <f t="shared" si="7"/>
        <v/>
      </c>
      <c r="AW14" s="26" t="s">
        <v>6</v>
      </c>
      <c r="AX14" s="51">
        <v>42</v>
      </c>
      <c r="AY14" s="65">
        <v>1108</v>
      </c>
      <c r="AZ14" s="24" t="s">
        <v>59</v>
      </c>
      <c r="BA14" s="29">
        <v>84.466082442302493</v>
      </c>
      <c r="BB14" s="53">
        <v>81.799415775635794</v>
      </c>
      <c r="BC14" s="54" t="s">
        <v>1067</v>
      </c>
      <c r="BD14" s="29">
        <v>1</v>
      </c>
      <c r="BE14" s="55"/>
      <c r="BF14" s="55"/>
      <c r="BG14" s="55"/>
      <c r="BH14" s="55"/>
      <c r="BI14" s="190" t="s">
        <v>1068</v>
      </c>
      <c r="BJ14" s="69" t="s">
        <v>1069</v>
      </c>
      <c r="BK14" s="68" t="s">
        <v>366</v>
      </c>
      <c r="BL14" s="68" t="s">
        <v>1048</v>
      </c>
      <c r="BM14" s="68" t="s">
        <v>1070</v>
      </c>
      <c r="BN14" s="68" t="s">
        <v>1071</v>
      </c>
      <c r="BO14" s="17"/>
      <c r="BP14" s="29">
        <v>121</v>
      </c>
      <c r="BQ14" s="29">
        <v>0</v>
      </c>
      <c r="BR14" s="56">
        <v>94.8</v>
      </c>
      <c r="BS14" s="57" t="s">
        <v>223</v>
      </c>
      <c r="BT14" s="26"/>
      <c r="BU14" s="26"/>
      <c r="BV14" s="49" t="str">
        <f>IF(AND(BD14&gt;2,OR(ISNUMBER(SEARCH("P",AA14)),ISNUMBER(SEARCH("EP",AA14)),ISNUMBER(SEARCH("E",AA14)))),"WP@",IF(BD14&gt;2,"W@",IF(OR(ISNUMBER(SEARCH("P",AA14)),ISNUMBER(SEARCH("EP",AA14)),ISNUMBER(SEARCH("E",AA14))),"P@","@")))</f>
        <v>@</v>
      </c>
      <c r="BW14" s="26" t="s">
        <v>79</v>
      </c>
      <c r="BX14" s="17"/>
      <c r="BY14" s="17"/>
      <c r="BZ14" s="49" t="str">
        <f t="shared" si="8"/>
        <v/>
      </c>
    </row>
    <row r="15" spans="1:78" ht="46.5" x14ac:dyDescent="0.25">
      <c r="A15" s="26" t="s">
        <v>1037</v>
      </c>
      <c r="B15" s="26" t="s">
        <v>263</v>
      </c>
      <c r="C15" s="107" t="s">
        <v>385</v>
      </c>
      <c r="D15" s="28"/>
      <c r="E15" s="28"/>
      <c r="F15" s="29">
        <v>1650</v>
      </c>
      <c r="G15" s="30">
        <v>1</v>
      </c>
      <c r="H15" s="31" t="s">
        <v>229</v>
      </c>
      <c r="I15" s="32">
        <v>7</v>
      </c>
      <c r="J15" s="33">
        <v>4</v>
      </c>
      <c r="K15" s="32">
        <v>5</v>
      </c>
      <c r="L15" s="33">
        <v>3</v>
      </c>
      <c r="M15" s="32">
        <v>4</v>
      </c>
      <c r="N15" s="33">
        <v>2</v>
      </c>
      <c r="O15" s="29">
        <v>2.1500000000000301</v>
      </c>
      <c r="P15" s="29">
        <v>1.87500000000005</v>
      </c>
      <c r="Q15" s="36">
        <v>100.131483215671</v>
      </c>
      <c r="R15" s="36">
        <v>1.6157416078353</v>
      </c>
      <c r="S15" s="37">
        <v>1</v>
      </c>
      <c r="T15" s="38">
        <v>0.75</v>
      </c>
      <c r="U15" s="29">
        <v>-1.75000000000001</v>
      </c>
      <c r="V15" s="29">
        <v>-1.1000000000000101</v>
      </c>
      <c r="W15" s="39"/>
      <c r="X15" s="40">
        <v>63</v>
      </c>
      <c r="Y15" s="72">
        <v>115</v>
      </c>
      <c r="Z15" s="29">
        <v>14</v>
      </c>
      <c r="AA15" s="26" t="s">
        <v>230</v>
      </c>
      <c r="AB15" s="41" t="s">
        <v>101</v>
      </c>
      <c r="AC15" s="42" t="str">
        <f>"i" &amp; IF(AND(S15&lt;=-1.5,NOT(ISBLANK(AQ15))),"Z","")</f>
        <v>i</v>
      </c>
      <c r="AD15" s="43" t="str">
        <f t="shared" si="0"/>
        <v/>
      </c>
      <c r="AE15" s="44"/>
      <c r="AF15" s="45" t="s">
        <v>253</v>
      </c>
      <c r="AG15" s="46" t="str">
        <f t="shared" si="1"/>
        <v/>
      </c>
      <c r="AH15" s="30">
        <v>1</v>
      </c>
      <c r="AI15" s="47">
        <v>63</v>
      </c>
      <c r="AJ15" s="48" t="str">
        <f t="shared" si="2"/>
        <v/>
      </c>
      <c r="AK15" s="42" t="str">
        <f t="shared" si="3"/>
        <v/>
      </c>
      <c r="AL15" s="46" t="str">
        <f t="shared" si="4"/>
        <v/>
      </c>
      <c r="AM15" s="116" t="s">
        <v>1072</v>
      </c>
      <c r="AN15" s="103" t="str">
        <f>IF(AND(OR(M15=1,M15=2,M15=3,M15=4),Q15&gt;=97.5),"G",IF(OR(AND(N15&lt;=3,M15&lt;8,T15&gt;-1.6,Q15&gt;=95,Q15&lt;300),AND(OR(M15=1,M15=2,M15=3),Q15&lt;97.5)),"GR",""))</f>
        <v>G</v>
      </c>
      <c r="AO15" s="29">
        <v>0</v>
      </c>
      <c r="AP15" s="28"/>
      <c r="AQ15" s="28"/>
      <c r="AR15" s="28"/>
      <c r="AS15" s="28"/>
      <c r="AT15" s="50" t="str">
        <f t="shared" si="5"/>
        <v/>
      </c>
      <c r="AU15" s="48" t="str">
        <f t="shared" si="6"/>
        <v/>
      </c>
      <c r="AV15" s="48" t="str">
        <f t="shared" si="7"/>
        <v/>
      </c>
      <c r="AW15" s="26" t="s">
        <v>229</v>
      </c>
      <c r="AX15" s="51">
        <v>48</v>
      </c>
      <c r="AY15" s="52">
        <v>1117</v>
      </c>
      <c r="AZ15" s="24" t="s">
        <v>59</v>
      </c>
      <c r="BA15" s="29">
        <v>91.231483215670593</v>
      </c>
      <c r="BB15" s="53">
        <v>87.249483215670594</v>
      </c>
      <c r="BC15" s="54" t="s">
        <v>732</v>
      </c>
      <c r="BD15" s="29">
        <v>1</v>
      </c>
      <c r="BE15" s="100">
        <v>15.0885766646304</v>
      </c>
      <c r="BF15" s="101">
        <v>41.3333333333333</v>
      </c>
      <c r="BG15" s="102">
        <v>1637</v>
      </c>
      <c r="BH15" s="102">
        <v>150</v>
      </c>
      <c r="BI15" s="190" t="s">
        <v>1073</v>
      </c>
      <c r="BJ15" s="68" t="s">
        <v>389</v>
      </c>
      <c r="BK15" s="68" t="s">
        <v>390</v>
      </c>
      <c r="BL15" s="68" t="s">
        <v>391</v>
      </c>
      <c r="BM15" s="68" t="s">
        <v>1063</v>
      </c>
      <c r="BN15" s="68"/>
      <c r="BO15" s="17"/>
      <c r="BP15" s="29">
        <v>115</v>
      </c>
      <c r="BQ15" s="29">
        <v>0</v>
      </c>
      <c r="BR15" s="56">
        <v>99.1</v>
      </c>
      <c r="BS15" s="76" t="s">
        <v>88</v>
      </c>
      <c r="BT15" s="26"/>
      <c r="BU15" s="26"/>
      <c r="BV15" s="26"/>
      <c r="BW15" s="26"/>
      <c r="BX15" s="17"/>
      <c r="BY15" s="17"/>
      <c r="BZ15" s="49" t="str">
        <f t="shared" si="8"/>
        <v/>
      </c>
    </row>
    <row r="16" spans="1:78" ht="20.100000000000001" customHeight="1" x14ac:dyDescent="0.25">
      <c r="A16" s="162"/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/>
      <c r="AE16" s="155"/>
      <c r="AF16" s="155"/>
      <c r="AG16" s="155"/>
      <c r="AH16" s="155"/>
      <c r="AI16" s="155"/>
      <c r="AJ16" s="155"/>
      <c r="AK16" s="155"/>
      <c r="AL16" s="155"/>
      <c r="AM16" s="155"/>
      <c r="AN16" s="155"/>
      <c r="AO16" s="155"/>
      <c r="AP16" s="155"/>
      <c r="AQ16" s="155"/>
      <c r="AR16" s="155"/>
      <c r="AS16" s="155"/>
      <c r="AT16" s="155"/>
      <c r="AU16" s="155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55"/>
      <c r="BH16" s="155"/>
      <c r="BI16" s="155"/>
      <c r="BJ16" s="155"/>
      <c r="BK16" s="155"/>
      <c r="BL16" s="155"/>
      <c r="BM16" s="155"/>
      <c r="BN16" s="155"/>
      <c r="BO16" s="155"/>
      <c r="BP16" s="155"/>
      <c r="BQ16" s="155"/>
      <c r="BR16" s="155"/>
      <c r="BS16" s="155"/>
      <c r="BT16" s="155"/>
      <c r="BU16" s="155"/>
      <c r="BV16" s="155"/>
      <c r="BW16" s="155"/>
      <c r="BX16" s="155"/>
      <c r="BY16" s="17"/>
      <c r="BZ16" s="49"/>
    </row>
    <row r="17" spans="1:78" ht="46.5" x14ac:dyDescent="0.25">
      <c r="A17" s="26" t="s">
        <v>1037</v>
      </c>
      <c r="B17" s="110" t="s">
        <v>281</v>
      </c>
      <c r="C17" s="27" t="s">
        <v>352</v>
      </c>
      <c r="D17" s="28"/>
      <c r="E17" s="28"/>
      <c r="F17" s="58">
        <v>1400</v>
      </c>
      <c r="G17" s="30">
        <v>14</v>
      </c>
      <c r="H17" s="31" t="s">
        <v>6</v>
      </c>
      <c r="I17" s="59">
        <v>13</v>
      </c>
      <c r="J17" s="33">
        <v>10</v>
      </c>
      <c r="K17" s="59">
        <v>12</v>
      </c>
      <c r="L17" s="33">
        <v>7</v>
      </c>
      <c r="M17" s="59">
        <v>13</v>
      </c>
      <c r="N17" s="33">
        <v>8</v>
      </c>
      <c r="O17" s="29">
        <v>-0.79999999999998295</v>
      </c>
      <c r="P17" s="29">
        <v>-0.82500000000001705</v>
      </c>
      <c r="Q17" s="35">
        <v>93.922559577937406</v>
      </c>
      <c r="R17" s="36">
        <v>3.26127978896871</v>
      </c>
      <c r="S17" s="37">
        <v>3</v>
      </c>
      <c r="T17" s="61">
        <v>-1</v>
      </c>
      <c r="U17" s="29">
        <v>4.45</v>
      </c>
      <c r="V17" s="29">
        <v>3.55</v>
      </c>
      <c r="W17" s="39"/>
      <c r="X17" s="40">
        <v>62</v>
      </c>
      <c r="Y17" s="29">
        <v>121</v>
      </c>
      <c r="Z17" s="87">
        <v>53</v>
      </c>
      <c r="AA17" s="26" t="s">
        <v>57</v>
      </c>
      <c r="AB17" s="41" t="s">
        <v>58</v>
      </c>
      <c r="AC17" s="42" t="str">
        <f>"" &amp; IF(AND(S17&lt;=-1.5,NOT(ISBLANK(AQ17))),"Z","")</f>
        <v/>
      </c>
      <c r="AD17" s="43" t="str">
        <f>IF(AND(ISNUMBER(BD17),VALUE(BD17)&gt;=3,VALUE(T17)&gt;=-0.5),IF(AND(VALUE(Q17)&gt;=94,VALUE(Q17)&lt;444), IF(VALUE(P17)&gt;=2,"***","**"),"*"),"")</f>
        <v/>
      </c>
      <c r="AE17" s="44"/>
      <c r="AF17" s="45"/>
      <c r="AG17" s="63" t="str">
        <f>IF(OR(F17&lt;1401,F17&gt;=1600),IF(AND(OR(AB17="*",AB17="***",AB17="E*",AB17="E***"),P17&gt;=2,T17&gt;-2.1),IF(AND(ISNUMBER(BD17),VALUE(BD17)&gt;2),"**","*"),""),"")</f>
        <v/>
      </c>
      <c r="AH17" s="30">
        <v>14</v>
      </c>
      <c r="AI17" s="47">
        <v>62</v>
      </c>
      <c r="AJ17" s="48" t="str">
        <f>IF(AND(S17&gt;=2,T17&gt;=0),IF(AND(ISNUMBER(BD17),VALUE(BD17)&gt;=3),IF(LEN(AQ17)&gt;0,"***","**"),"*"),"")</f>
        <v/>
      </c>
      <c r="AK17" s="42" t="str">
        <f>IF(AND(S17&gt;=3,AND(OR(AND(I17&lt;=7,I17-K17&gt;=3),AND(K17&lt;=7,K17-M17&gt;=3)),N17&lt;=4)),6,IF(S17&gt;=3,"3T",IF(AND(OR(AND(I17&lt;=7,I17-K17&gt;=3),AND(K17&lt;=7,K17-M17&gt;=3)),N17&lt;=4),"3P","")))</f>
        <v>3T</v>
      </c>
      <c r="AL17" s="46" t="str">
        <f>IF(OR(K17-M17&gt;=5,T17&gt;4.9,AND(K17-M17&gt;=1,T17&gt;5)),IF(P17&lt;-3,"***",IF(P17&lt;0,"**","*")),"")</f>
        <v/>
      </c>
      <c r="AM17" s="40">
        <v>62</v>
      </c>
      <c r="AN17" s="49" t="str">
        <f>CONCATENATE(IF(AND(OR(M17=1,M17=2,M17=3,M17=4),Q17&gt;=97.5),"G",IF(OR(AND(N17&lt;=3,M17&lt;8,T17&gt;-1.6,Q17&gt;=95,Q17&lt;300),AND(OR(M17=1,M17=2,M17=3),Q17&lt;97.5)),"GR","")),"*")</f>
        <v>*</v>
      </c>
      <c r="AO17" s="82">
        <v>1</v>
      </c>
      <c r="AP17" s="28"/>
      <c r="AQ17" s="28"/>
      <c r="AR17" s="28"/>
      <c r="AS17" s="28"/>
      <c r="AT17" s="50" t="str">
        <f>IF(LEN(AN17)&gt;0,IF(AL17="**","$",IF(AL17="***",IF(LEN(AQ17)&gt;0,"$$$","$$"), "")), "")</f>
        <v/>
      </c>
      <c r="AU17" s="48" t="str">
        <f>CONCATENATE(IF(LEN(AN17)&gt;0,IF(AND(AD17="**",AB17="*"),IF(LEN(AQ17)&gt;0,"$$$","$$"),IF(AJ17="***","$$$",IF(AND(AJ17="**",AB17="*"),"$$",IF(AND(OR(AD17="**",AD17="***"),LEN(AQ17)&gt;0),"$$","")))),IF(AND(OR(AD17="**",AD17="***"),LEN(AQ17)&gt;0),"$$","")),IF(AND(T17&lt;2,AQ17="#"),"#",""))</f>
        <v/>
      </c>
      <c r="AV17" s="48" t="str">
        <f>IF(LEN(AN17)&gt;0,IF(AG17="**","$$",IF(AG17="***","$$$",IF(AD17="***",IF(OR(AB17="***",LEN(AQ17)&gt;0),"$$$",""),""))),"")</f>
        <v/>
      </c>
      <c r="AW17" s="26" t="s">
        <v>6</v>
      </c>
      <c r="AX17" s="51">
        <v>33</v>
      </c>
      <c r="AY17" s="79">
        <v>1122</v>
      </c>
      <c r="AZ17" s="24" t="s">
        <v>59</v>
      </c>
      <c r="BA17" s="29">
        <v>85.5</v>
      </c>
      <c r="BB17" s="66">
        <v>81.132000000000005</v>
      </c>
      <c r="BC17" s="54" t="s">
        <v>1074</v>
      </c>
      <c r="BD17" s="29">
        <v>1</v>
      </c>
      <c r="BE17" s="55"/>
      <c r="BF17" s="55"/>
      <c r="BG17" s="55"/>
      <c r="BH17" s="55"/>
      <c r="BI17" s="190" t="s">
        <v>1075</v>
      </c>
      <c r="BJ17" s="68" t="s">
        <v>1076</v>
      </c>
      <c r="BK17" s="68" t="s">
        <v>179</v>
      </c>
      <c r="BL17" s="68" t="s">
        <v>1077</v>
      </c>
      <c r="BM17" s="68" t="s">
        <v>1078</v>
      </c>
      <c r="BN17" s="68" t="s">
        <v>1079</v>
      </c>
      <c r="BO17" s="17"/>
      <c r="BP17" s="29">
        <v>121</v>
      </c>
      <c r="BQ17" s="82">
        <v>1</v>
      </c>
      <c r="BR17" s="56">
        <v>91.85</v>
      </c>
      <c r="BS17" s="76" t="s">
        <v>108</v>
      </c>
      <c r="BT17" s="26"/>
      <c r="BU17" s="26"/>
      <c r="BV17" s="26"/>
      <c r="BW17" s="26"/>
      <c r="BX17" s="17"/>
      <c r="BY17" s="17"/>
      <c r="BZ17" s="49" t="str">
        <f>IF(AND(S17&gt;=3,AND(OR(AND(I17&lt;=7,I17-K17&gt;=3),AND(K17&lt;=7,K17-M17&gt;=3)),N17&lt;=4)),6,IF(S17&gt;=3,"3T",IF(AND(OR(AND(I17&lt;=7,I17-K17&gt;=3),AND(K17&lt;=7,K17-M17&gt;=3)),N17&lt;=4),"3P","")))</f>
        <v>3T</v>
      </c>
    </row>
    <row r="18" spans="1:78" ht="30" customHeight="1" x14ac:dyDescent="0.25">
      <c r="A18" s="175" t="s">
        <v>153</v>
      </c>
      <c r="B18" s="155"/>
      <c r="C18" s="155"/>
      <c r="D18" s="155"/>
      <c r="E18" s="155"/>
      <c r="F18" s="155"/>
      <c r="G18" s="155"/>
      <c r="H18" s="155"/>
      <c r="I18" s="155"/>
      <c r="J18" s="155"/>
      <c r="K18" s="155"/>
      <c r="L18" s="155"/>
      <c r="M18" s="155"/>
      <c r="N18" s="155"/>
      <c r="O18" s="155"/>
      <c r="P18" s="155"/>
      <c r="Q18" s="155"/>
      <c r="R18" s="155"/>
      <c r="S18" s="155"/>
      <c r="T18" s="155"/>
      <c r="U18" s="155"/>
      <c r="V18" s="155"/>
      <c r="W18" s="155"/>
      <c r="X18" s="155"/>
      <c r="Y18" s="155"/>
      <c r="Z18" s="155"/>
      <c r="AA18" s="155"/>
      <c r="AB18" s="155"/>
      <c r="AC18" s="155"/>
      <c r="AD18" s="155"/>
      <c r="AE18" s="155"/>
      <c r="AF18" s="155"/>
      <c r="AG18" s="155"/>
      <c r="AH18" s="155"/>
      <c r="AI18" s="155"/>
      <c r="AJ18" s="155"/>
      <c r="AK18" s="155"/>
      <c r="AL18" s="155"/>
      <c r="AM18" s="155"/>
      <c r="AN18" s="155"/>
      <c r="AO18" s="155"/>
      <c r="AP18" s="155"/>
      <c r="AQ18" s="155"/>
      <c r="AR18" s="155"/>
      <c r="AS18" s="155"/>
      <c r="AT18" s="155"/>
      <c r="AU18" s="155"/>
      <c r="AV18" s="155"/>
      <c r="AW18" s="155"/>
      <c r="AX18" s="155"/>
      <c r="AY18" s="155"/>
      <c r="AZ18" s="155"/>
      <c r="BA18" s="155"/>
      <c r="BB18" s="155"/>
      <c r="BC18" s="155"/>
      <c r="BD18" s="155"/>
      <c r="BE18" s="155"/>
      <c r="BF18" s="155"/>
      <c r="BG18" s="155"/>
      <c r="BH18" s="155"/>
      <c r="BI18" s="155"/>
      <c r="BJ18" s="155"/>
      <c r="BK18" s="155"/>
      <c r="BL18" s="155"/>
      <c r="BM18" s="155"/>
      <c r="BN18" s="155"/>
      <c r="BO18" s="155"/>
      <c r="BP18" s="155"/>
      <c r="BQ18" s="155"/>
      <c r="BR18" s="155"/>
      <c r="BS18" s="155"/>
      <c r="BT18" s="155"/>
      <c r="BU18" s="155"/>
      <c r="BV18" s="155"/>
      <c r="BW18" s="155"/>
      <c r="BX18" s="155"/>
      <c r="BY18" s="17"/>
      <c r="BZ18" s="49"/>
    </row>
    <row r="19" spans="1:78" ht="18.75" customHeight="1" x14ac:dyDescent="0.25">
      <c r="A19" s="17"/>
      <c r="B19" s="164" t="s">
        <v>58</v>
      </c>
      <c r="C19" s="164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65" t="s">
        <v>410</v>
      </c>
      <c r="R19" s="165"/>
      <c r="S19" s="17"/>
      <c r="T19" s="121" t="s">
        <v>541</v>
      </c>
      <c r="U19" s="17"/>
      <c r="V19" s="17"/>
      <c r="W19" s="17"/>
      <c r="X19" s="91">
        <v>60</v>
      </c>
      <c r="Y19" s="92" t="s">
        <v>146</v>
      </c>
      <c r="Z19" s="95">
        <v>14</v>
      </c>
      <c r="AA19" s="94">
        <v>1</v>
      </c>
      <c r="AB19" s="17"/>
      <c r="AC19" s="17"/>
      <c r="AD19" s="17"/>
      <c r="AE19" s="17"/>
      <c r="AF19" s="17"/>
      <c r="AG19" s="17"/>
      <c r="AH19" s="17"/>
      <c r="AI19" s="91">
        <v>60</v>
      </c>
      <c r="AJ19" s="17"/>
      <c r="AK19" s="17"/>
      <c r="AL19" s="17"/>
      <c r="AM19" s="91">
        <v>60</v>
      </c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66">
        <v>3.9</v>
      </c>
      <c r="AY19" s="95">
        <v>1122</v>
      </c>
      <c r="AZ19" s="17"/>
      <c r="BA19" s="17"/>
      <c r="BB19" s="17"/>
      <c r="BC19" s="17"/>
      <c r="BD19" s="17"/>
      <c r="BE19" s="17"/>
      <c r="BF19" s="17"/>
      <c r="BG19" s="17"/>
      <c r="BH19" s="17"/>
      <c r="BI19" s="187"/>
      <c r="BJ19" s="17"/>
      <c r="BK19" s="17"/>
      <c r="BL19" s="17"/>
      <c r="BM19" s="17"/>
      <c r="BN19" s="17"/>
      <c r="BO19" s="17"/>
      <c r="BP19" s="92" t="s">
        <v>146</v>
      </c>
      <c r="BQ19" s="17"/>
      <c r="BR19" s="17"/>
      <c r="BS19" s="17"/>
      <c r="BT19" s="17"/>
      <c r="BU19" s="17"/>
      <c r="BV19" s="17"/>
      <c r="BW19" s="17"/>
      <c r="BX19" s="29">
        <v>0</v>
      </c>
      <c r="BY19" s="26" t="s">
        <v>149</v>
      </c>
      <c r="BZ19" s="17"/>
    </row>
    <row r="20" spans="1:78" x14ac:dyDescent="0.25">
      <c r="A20" s="17"/>
      <c r="B20" s="164"/>
      <c r="C20" s="164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68" t="s">
        <v>1080</v>
      </c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  <c r="AK20" s="168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67"/>
      <c r="AY20" s="96" t="s">
        <v>291</v>
      </c>
      <c r="AZ20" s="17"/>
      <c r="BA20" s="17"/>
      <c r="BB20" s="17"/>
      <c r="BC20" s="17"/>
      <c r="BD20" s="17"/>
      <c r="BE20" s="17"/>
      <c r="BF20" s="17"/>
      <c r="BG20" s="17"/>
      <c r="BH20" s="17"/>
      <c r="BI20" s="18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</row>
    <row r="21" spans="1:78" ht="30" customHeight="1" x14ac:dyDescent="0.25">
      <c r="A21" s="170" t="s">
        <v>1081</v>
      </c>
      <c r="B21" s="153"/>
      <c r="C21" s="153"/>
      <c r="D21" s="153"/>
      <c r="E21" s="153"/>
      <c r="F21" s="153"/>
      <c r="G21" s="153"/>
      <c r="H21" s="153"/>
      <c r="I21" s="153"/>
      <c r="J21" s="153"/>
      <c r="K21" s="153"/>
      <c r="L21" s="153"/>
      <c r="M21" s="153"/>
      <c r="N21" s="153"/>
      <c r="O21" s="153"/>
      <c r="P21" s="153"/>
      <c r="Q21" s="153"/>
      <c r="R21" s="153"/>
      <c r="S21" s="153"/>
      <c r="T21" s="153"/>
      <c r="U21" s="153"/>
      <c r="V21" s="153"/>
      <c r="W21" s="153"/>
      <c r="X21" s="153"/>
      <c r="Y21" s="153"/>
      <c r="Z21" s="153"/>
      <c r="AA21" s="153"/>
      <c r="AB21" s="153"/>
      <c r="AC21" s="153"/>
      <c r="AD21" s="153"/>
      <c r="AE21" s="153"/>
      <c r="AF21" s="153"/>
      <c r="AG21" s="153"/>
      <c r="AH21" s="153"/>
      <c r="AI21" s="153"/>
      <c r="AJ21" s="153"/>
      <c r="AK21" s="153"/>
      <c r="AL21" s="153"/>
      <c r="AM21" s="153"/>
      <c r="AN21" s="153"/>
      <c r="AO21" s="153"/>
      <c r="AP21" s="153"/>
      <c r="AQ21" s="153"/>
      <c r="AR21" s="153"/>
      <c r="AS21" s="153"/>
      <c r="AT21" s="153"/>
      <c r="AU21" s="153"/>
      <c r="AV21" s="153"/>
      <c r="AW21" s="153"/>
      <c r="AX21" s="153"/>
      <c r="AY21" s="153"/>
      <c r="AZ21" s="153"/>
      <c r="BA21" s="153"/>
      <c r="BB21" s="153"/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3"/>
      <c r="BN21" s="153"/>
      <c r="BO21" s="153"/>
      <c r="BP21" s="153"/>
      <c r="BQ21" s="153"/>
      <c r="BR21" s="153"/>
      <c r="BS21" s="153"/>
      <c r="BT21" s="153"/>
      <c r="BU21" s="153"/>
      <c r="BV21" s="153"/>
      <c r="BW21" s="153"/>
      <c r="BX21" s="153"/>
      <c r="BY21" s="17"/>
      <c r="BZ21" s="17"/>
    </row>
    <row r="22" spans="1:78" x14ac:dyDescent="0.25">
      <c r="A22" s="18" t="s">
        <v>1</v>
      </c>
      <c r="B22" s="18" t="s">
        <v>2</v>
      </c>
      <c r="C22" s="18" t="s">
        <v>3</v>
      </c>
      <c r="D22" s="19"/>
      <c r="E22" s="19"/>
      <c r="F22" s="18" t="s">
        <v>4</v>
      </c>
      <c r="G22" s="20" t="s">
        <v>5</v>
      </c>
      <c r="H22" s="21" t="s">
        <v>6</v>
      </c>
      <c r="I22" s="154" t="s">
        <v>7</v>
      </c>
      <c r="J22" s="155"/>
      <c r="K22" s="155"/>
      <c r="L22" s="155"/>
      <c r="M22" s="155"/>
      <c r="N22" s="155"/>
      <c r="O22" s="21" t="s">
        <v>8</v>
      </c>
      <c r="P22" s="21" t="s">
        <v>9</v>
      </c>
      <c r="Q22" s="22" t="s">
        <v>10</v>
      </c>
      <c r="R22" s="22" t="s">
        <v>11</v>
      </c>
      <c r="S22" s="21" t="s">
        <v>12</v>
      </c>
      <c r="T22" s="21" t="s">
        <v>13</v>
      </c>
      <c r="U22" s="21" t="s">
        <v>14</v>
      </c>
      <c r="V22" s="21" t="s">
        <v>15</v>
      </c>
      <c r="W22" s="23" t="s">
        <v>16</v>
      </c>
      <c r="X22" s="21" t="s">
        <v>17</v>
      </c>
      <c r="Y22" s="21" t="s">
        <v>18</v>
      </c>
      <c r="Z22" s="21" t="s">
        <v>19</v>
      </c>
      <c r="AA22" s="21" t="s">
        <v>20</v>
      </c>
      <c r="AB22" s="21" t="s">
        <v>21</v>
      </c>
      <c r="AC22" s="21" t="s">
        <v>22</v>
      </c>
      <c r="AD22" s="21" t="s">
        <v>23</v>
      </c>
      <c r="AE22" s="21" t="s">
        <v>24</v>
      </c>
      <c r="AF22" s="21" t="s">
        <v>25</v>
      </c>
      <c r="AG22" s="21" t="s">
        <v>26</v>
      </c>
      <c r="AH22" s="21" t="s">
        <v>5</v>
      </c>
      <c r="AI22" s="21" t="s">
        <v>17</v>
      </c>
      <c r="AJ22" s="21" t="s">
        <v>27</v>
      </c>
      <c r="AK22" s="21" t="s">
        <v>28</v>
      </c>
      <c r="AL22" s="21" t="s">
        <v>29</v>
      </c>
      <c r="AM22" s="21" t="s">
        <v>17</v>
      </c>
      <c r="AN22" s="21" t="s">
        <v>30</v>
      </c>
      <c r="AO22" s="21" t="s">
        <v>31</v>
      </c>
      <c r="AP22" s="21" t="s">
        <v>32</v>
      </c>
      <c r="AQ22" s="21" t="s">
        <v>33</v>
      </c>
      <c r="AR22" s="21" t="s">
        <v>34</v>
      </c>
      <c r="AS22" s="21" t="s">
        <v>35</v>
      </c>
      <c r="AT22" s="21" t="s">
        <v>36</v>
      </c>
      <c r="AU22" s="21" t="s">
        <v>37</v>
      </c>
      <c r="AV22" s="21" t="s">
        <v>38</v>
      </c>
      <c r="AW22" s="21" t="s">
        <v>6</v>
      </c>
      <c r="AX22" s="21" t="s">
        <v>39</v>
      </c>
      <c r="AY22" s="21" t="s">
        <v>40</v>
      </c>
      <c r="AZ22" s="24" t="s">
        <v>41</v>
      </c>
      <c r="BA22" s="21" t="s">
        <v>42</v>
      </c>
      <c r="BB22" s="21" t="s">
        <v>43</v>
      </c>
      <c r="BC22" s="21" t="s">
        <v>44</v>
      </c>
      <c r="BD22" s="21" t="s">
        <v>45</v>
      </c>
      <c r="BE22" s="21" t="s">
        <v>46</v>
      </c>
      <c r="BF22" s="21" t="s">
        <v>47</v>
      </c>
      <c r="BG22" s="21" t="s">
        <v>48</v>
      </c>
      <c r="BH22" s="21" t="s">
        <v>49</v>
      </c>
      <c r="BI22" s="186"/>
      <c r="BJ22" s="25"/>
      <c r="BK22" s="25"/>
      <c r="BL22" s="25"/>
      <c r="BM22" s="25"/>
      <c r="BN22" s="25"/>
      <c r="BO22" s="25"/>
      <c r="BP22" s="21" t="s">
        <v>18</v>
      </c>
      <c r="BQ22" s="21" t="s">
        <v>31</v>
      </c>
      <c r="BR22" s="21" t="s">
        <v>50</v>
      </c>
      <c r="BS22" s="21" t="s">
        <v>51</v>
      </c>
      <c r="BT22" s="25"/>
      <c r="BU22" s="25"/>
      <c r="BV22" s="21" t="s">
        <v>24</v>
      </c>
      <c r="BW22" s="21" t="s">
        <v>16</v>
      </c>
      <c r="BX22" s="21" t="s">
        <v>52</v>
      </c>
      <c r="BY22" s="21" t="s">
        <v>53</v>
      </c>
      <c r="BZ22" s="21" t="s">
        <v>28</v>
      </c>
    </row>
    <row r="23" spans="1:78" ht="46.5" x14ac:dyDescent="0.25">
      <c r="A23" s="26" t="s">
        <v>1082</v>
      </c>
      <c r="B23" s="26" t="s">
        <v>268</v>
      </c>
      <c r="C23" s="106" t="s">
        <v>269</v>
      </c>
      <c r="D23" s="28"/>
      <c r="E23" s="28"/>
      <c r="F23" s="29">
        <v>1200</v>
      </c>
      <c r="G23" s="30">
        <v>5</v>
      </c>
      <c r="H23" s="31" t="s">
        <v>6</v>
      </c>
      <c r="I23" s="32">
        <v>6</v>
      </c>
      <c r="J23" s="33">
        <v>3</v>
      </c>
      <c r="K23" s="32">
        <v>8</v>
      </c>
      <c r="L23" s="33">
        <v>4</v>
      </c>
      <c r="M23" s="32">
        <v>1</v>
      </c>
      <c r="N23" s="33">
        <v>0</v>
      </c>
      <c r="O23" s="29">
        <v>-0.250000000000004</v>
      </c>
      <c r="P23" s="29">
        <v>-1.3299999999999801</v>
      </c>
      <c r="Q23" s="35">
        <v>99.833386995975204</v>
      </c>
      <c r="R23" s="35">
        <v>-8.3306502012376896E-2</v>
      </c>
      <c r="S23" s="37">
        <v>0</v>
      </c>
      <c r="T23" s="38">
        <v>3.5</v>
      </c>
      <c r="U23" s="29">
        <v>1.55000000000001</v>
      </c>
      <c r="V23" s="29">
        <v>4.3500000000000103</v>
      </c>
      <c r="W23" s="39"/>
      <c r="X23" s="40">
        <v>52</v>
      </c>
      <c r="Y23" s="72">
        <v>129</v>
      </c>
      <c r="Z23" s="122"/>
      <c r="AA23" s="26" t="s">
        <v>57</v>
      </c>
      <c r="AB23" s="41" t="s">
        <v>65</v>
      </c>
      <c r="AC23" s="42" t="str">
        <f>"" &amp; IF(AND(S23&lt;=-1.5,NOT(ISBLANK(AQ23))),"Z","")</f>
        <v/>
      </c>
      <c r="AD23" s="43" t="str">
        <f>IF(AND(ISNUMBER(BD23),VALUE(BD23)&gt;=3,VALUE(T23)&gt;=-0.5),IF(AND(VALUE(Q23)&gt;=94,VALUE(Q23)&lt;444), IF(VALUE(P23)&gt;=2,"***","**"),"*"),"")</f>
        <v/>
      </c>
      <c r="AE23" s="48" t="str">
        <f>IF(AND(BD23&gt;2,OR(ISNUMBER(SEARCH("P",AA23)),ISNUMBER(SEARCH("EP",AA23)),ISNUMBER(SEARCH("E",AA23)))),"WP@",IF(BD23&gt;2,"W@",IF(OR(ISNUMBER(SEARCH("P",AA23)),ISNUMBER(SEARCH("EP",AA23)),ISNUMBER(SEARCH("E",AA23))),"P@","@")))</f>
        <v>@</v>
      </c>
      <c r="AF23" s="45" t="s">
        <v>102</v>
      </c>
      <c r="AG23" s="46" t="str">
        <f>IF(OR(F23&lt;1401,F23&gt;=1600),IF(AND(OR(AB23="*",AB23="***",AB23="E*",AB23="E***"),P23&gt;=2,T23&gt;-2.1),IF(AND(ISNUMBER(BD23),VALUE(BD23)&gt;2),"**","*"),""),"")</f>
        <v/>
      </c>
      <c r="AH23" s="30">
        <v>5</v>
      </c>
      <c r="AI23" s="47">
        <v>52</v>
      </c>
      <c r="AJ23" s="48" t="str">
        <f>IF(AND(S23&gt;=2,T23&gt;=0),IF(AND(ISNUMBER(BD23),VALUE(BD23)&gt;=3),IF(LEN(AQ23)&gt;0,"***","**"),"*"),"")</f>
        <v/>
      </c>
      <c r="AK23" s="42" t="str">
        <f>IF(AND(S23&gt;=3,AND(OR(AND(I23&lt;=7,I23-K23&gt;=3),AND(K23&lt;=7,K23-M23&gt;=3)),N23&lt;=4)),6,IF(S23&gt;=3,"3T",IF(AND(OR(AND(I23&lt;=7,I23-K23&gt;=3),AND(K23&lt;=7,K23-M23&gt;=3)),N23&lt;=4),"3P","")))</f>
        <v/>
      </c>
      <c r="AL23" s="46" t="str">
        <f>IF(OR(K23-M23&gt;=5,T23&gt;4.9,AND(K23-M23&gt;=1,T23&gt;5)),IF(P23&lt;-3,"***",IF(P23&lt;0,"**","*")),"")</f>
        <v>**</v>
      </c>
      <c r="AM23" s="40">
        <v>52</v>
      </c>
      <c r="AN23" s="120" t="str">
        <f>IF(AND(OR(M23=1,M23=2,M23=3,M23=4),Q23&gt;=97.5),"G",IF(OR(AND(N23&lt;=3,M23&lt;8,T23&gt;-1.6,Q23&gt;=95,Q23&lt;300),AND(OR(M23=1,M23=2,M23=3),Q23&lt;97.5)),"GR",""))</f>
        <v>G</v>
      </c>
      <c r="AO23" s="82">
        <v>2</v>
      </c>
      <c r="AP23" s="28" t="s">
        <v>32</v>
      </c>
      <c r="AQ23" s="28" t="s">
        <v>33</v>
      </c>
      <c r="AR23" s="28"/>
      <c r="AS23" s="28"/>
      <c r="AT23" s="50" t="str">
        <f>IF(LEN(AN23)&gt;0,IF(AL23="**","$",IF(AL23="***",IF(LEN(AQ23)&gt;0,"$$$","$$"), "")), "")</f>
        <v>$</v>
      </c>
      <c r="AU23" s="48" t="str">
        <f>CONCATENATE(IF(LEN(AN23)&gt;0,IF(AND(AD23="**",AB23="*"),IF(LEN(AQ23)&gt;0,"$$$","$$"),IF(AJ23="***","$$$",IF(AND(AJ23="**",AB23="*"),"$$",IF(AND(OR(AD23="**",AD23="***"),LEN(AQ23)&gt;0),"$$","")))),IF(AND(OR(AD23="**",AD23="***"),LEN(AQ23)&gt;0),"$$","")),IF(AND(T23&lt;2,AQ23="#"),"#",""))</f>
        <v/>
      </c>
      <c r="AV23" s="48" t="str">
        <f>IF(LEN(AN23)&gt;0,IF(AG23="**","$$",IF(AG23="***","$$$",IF(AD23="***",IF(OR(AB23="***",LEN(AQ23)&gt;0),"$$$",""),""))),"")</f>
        <v/>
      </c>
      <c r="AW23" s="26" t="s">
        <v>6</v>
      </c>
      <c r="AX23" s="51">
        <v>3.7</v>
      </c>
      <c r="AY23" s="52">
        <v>1086</v>
      </c>
      <c r="AZ23" s="24" t="s">
        <v>59</v>
      </c>
      <c r="BA23" s="29">
        <v>92.833386995975204</v>
      </c>
      <c r="BB23" s="53">
        <v>89.284053662641895</v>
      </c>
      <c r="BC23" s="54" t="s">
        <v>1083</v>
      </c>
      <c r="BD23" s="29">
        <v>2</v>
      </c>
      <c r="BE23" s="100">
        <v>19.1082802547771</v>
      </c>
      <c r="BF23" s="101">
        <v>51.612903225806399</v>
      </c>
      <c r="BG23" s="102">
        <v>157</v>
      </c>
      <c r="BH23" s="102">
        <v>31</v>
      </c>
      <c r="BI23" s="191" t="s">
        <v>1084</v>
      </c>
      <c r="BJ23" s="68" t="s">
        <v>1085</v>
      </c>
      <c r="BK23" s="68" t="s">
        <v>1086</v>
      </c>
      <c r="BL23" s="68" t="s">
        <v>668</v>
      </c>
      <c r="BM23" s="68" t="s">
        <v>1087</v>
      </c>
      <c r="BN23" s="68"/>
      <c r="BO23" s="17"/>
      <c r="BP23" s="29">
        <v>129</v>
      </c>
      <c r="BQ23" s="82">
        <v>2</v>
      </c>
      <c r="BR23" s="56">
        <v>96.65</v>
      </c>
      <c r="BS23" s="57" t="s">
        <v>61</v>
      </c>
      <c r="BT23" s="26"/>
      <c r="BU23" s="26"/>
      <c r="BV23" s="49" t="str">
        <f>IF(AND(BD23&gt;2,OR(ISNUMBER(SEARCH("P",AA23)),ISNUMBER(SEARCH("EP",AA23)),ISNUMBER(SEARCH("E",AA23)))),"WP@",IF(BD23&gt;2,"W@",IF(OR(ISNUMBER(SEARCH("P",AA23)),ISNUMBER(SEARCH("EP",AA23)),ISNUMBER(SEARCH("E",AA23))),"P@","@")))</f>
        <v>@</v>
      </c>
      <c r="BW23" s="26"/>
      <c r="BX23" s="17"/>
      <c r="BY23" s="17"/>
      <c r="BZ23" s="49" t="str">
        <f>IF(AND(S23&gt;=3,AND(OR(AND(I23&lt;=7,I23-K23&gt;=3),AND(K23&lt;=7,K23-M23&gt;=3)),N23&lt;=4)),6,IF(S23&gt;=3,"3T",IF(AND(OR(AND(I23&lt;=7,I23-K23&gt;=3),AND(K23&lt;=7,K23-M23&gt;=3)),N23&lt;=4),"3P","")))</f>
        <v/>
      </c>
    </row>
    <row r="24" spans="1:78" ht="46.5" x14ac:dyDescent="0.25">
      <c r="A24" s="26" t="s">
        <v>1082</v>
      </c>
      <c r="B24" s="69" t="s">
        <v>1027</v>
      </c>
      <c r="C24" s="106" t="s">
        <v>219</v>
      </c>
      <c r="D24" s="28"/>
      <c r="E24" s="28"/>
      <c r="F24" s="29">
        <v>1200</v>
      </c>
      <c r="G24" s="30">
        <v>11</v>
      </c>
      <c r="H24" s="31" t="s">
        <v>6</v>
      </c>
      <c r="I24" s="59">
        <v>11</v>
      </c>
      <c r="J24" s="33">
        <v>4</v>
      </c>
      <c r="K24" s="59">
        <v>10</v>
      </c>
      <c r="L24" s="33">
        <v>6</v>
      </c>
      <c r="M24" s="59">
        <v>4</v>
      </c>
      <c r="N24" s="33">
        <v>2</v>
      </c>
      <c r="O24" s="29">
        <v>0.250000000000004</v>
      </c>
      <c r="P24" s="34">
        <v>1.63</v>
      </c>
      <c r="Q24" s="35">
        <v>98.010864441355906</v>
      </c>
      <c r="R24" s="36">
        <v>0.35543222067794</v>
      </c>
      <c r="S24" s="37">
        <v>-2</v>
      </c>
      <c r="T24" s="38">
        <v>4.5</v>
      </c>
      <c r="U24" s="29">
        <v>-2.25</v>
      </c>
      <c r="V24" s="29">
        <v>1.4000000000000099</v>
      </c>
      <c r="W24" s="39"/>
      <c r="X24" s="40">
        <v>60</v>
      </c>
      <c r="Y24" s="72">
        <v>135</v>
      </c>
      <c r="Z24" s="111">
        <v>21</v>
      </c>
      <c r="AA24" s="26" t="s">
        <v>57</v>
      </c>
      <c r="AB24" s="41" t="s">
        <v>58</v>
      </c>
      <c r="AC24" s="42" t="str">
        <f>"" &amp; IF(AND(S24&lt;=-1.5,NOT(ISBLANK(AQ24))),"Z","")</f>
        <v/>
      </c>
      <c r="AD24" s="43" t="str">
        <f>IF(AND(ISNUMBER(BD24),VALUE(BD24)&gt;=3,VALUE(T24)&gt;=-0.5),IF(AND(VALUE(Q24)&gt;=94,VALUE(Q24)&lt;444), IF(VALUE(P24)&gt;=2,"***","**"),"*"),"")</f>
        <v/>
      </c>
      <c r="AE24" s="48" t="str">
        <f>IF(AND(BD24&gt;2,OR(ISNUMBER(SEARCH("P",AA24)),ISNUMBER(SEARCH("EP",AA24)),ISNUMBER(SEARCH("E",AA24)))),"WP@",IF(BD24&gt;2,"W@",IF(OR(ISNUMBER(SEARCH("P",AA24)),ISNUMBER(SEARCH("EP",AA24)),ISNUMBER(SEARCH("E",AA24))),"P@","@")))</f>
        <v>@</v>
      </c>
      <c r="AF24" s="45"/>
      <c r="AG24" s="46" t="str">
        <f>IF(OR(F24&lt;1401,F24&gt;=1600),IF(AND(OR(AB24="*",AB24="***",AB24="E*",AB24="E***"),P24&gt;=2,T24&gt;-2.1),IF(AND(ISNUMBER(BD24),VALUE(BD24)&gt;2),"**","*"),""),"")</f>
        <v/>
      </c>
      <c r="AH24" s="30">
        <v>11</v>
      </c>
      <c r="AI24" s="47">
        <v>60</v>
      </c>
      <c r="AJ24" s="48" t="str">
        <f>IF(AND(S24&gt;=2,T24&gt;=0),IF(AND(ISNUMBER(BD24),VALUE(BD24)&gt;=3),IF(LEN(AQ24)&gt;0,"***","**"),"*"),"")</f>
        <v/>
      </c>
      <c r="AK24" s="42" t="str">
        <f>IF(AND(S24&gt;=3,AND(OR(AND(I24&lt;=7,I24-K24&gt;=3),AND(K24&lt;=7,K24-M24&gt;=3)),N24&lt;=4)),6,IF(S24&gt;=3,"3T",IF(AND(OR(AND(I24&lt;=7,I24-K24&gt;=3),AND(K24&lt;=7,K24-M24&gt;=3)),N24&lt;=4),"3P","")))</f>
        <v/>
      </c>
      <c r="AL24" s="46" t="str">
        <f>IF(OR(K24-M24&gt;=5,T24&gt;4.9,AND(K24-M24&gt;=1,T24&gt;5)),IF(P24&lt;-3,"***",IF(P24&lt;0,"**","*")),"")</f>
        <v>*</v>
      </c>
      <c r="AM24" s="40">
        <v>60</v>
      </c>
      <c r="AN24" s="81" t="str">
        <f>IF(AND(OR(M24=1,M24=2,M24=3,M24=4),Q24&gt;=97.5),"G",IF(OR(AND(N24&lt;=3,M24&lt;8,T24&gt;-1.6,Q24&gt;=95,Q24&lt;300),AND(OR(M24=1,M24=2,M24=3),Q24&lt;97.5)),"GR",""))</f>
        <v>G</v>
      </c>
      <c r="AO24" s="29">
        <v>0</v>
      </c>
      <c r="AP24" s="28"/>
      <c r="AQ24" s="28"/>
      <c r="AR24" s="28" t="s">
        <v>34</v>
      </c>
      <c r="AS24" s="28" t="s">
        <v>66</v>
      </c>
      <c r="AT24" s="50" t="str">
        <f>IF(LEN(AN24)&gt;0,IF(AL24="**","$",IF(AL24="***",IF(LEN(AQ24)&gt;0,"$$$","$$"), "")), "")</f>
        <v/>
      </c>
      <c r="AU24" s="48" t="str">
        <f>CONCATENATE(IF(LEN(AN24)&gt;0,IF(AND(AD24="**",AB24="*"),IF(LEN(AQ24)&gt;0,"$$$","$$"),IF(AJ24="***","$$$",IF(AND(AJ24="**",AB24="*"),"$$",IF(AND(OR(AD24="**",AD24="***"),LEN(AQ24)&gt;0),"$$","")))),IF(AND(OR(AD24="**",AD24="***"),LEN(AQ24)&gt;0),"$$","")),IF(AND(T24&lt;2,AQ24="#"),"#",""))</f>
        <v/>
      </c>
      <c r="AV24" s="48" t="str">
        <f>IF(LEN(AN24)&gt;0,IF(AG24="**","$$",IF(AG24="***","$$$",IF(AD24="***",IF(OR(AB24="***",LEN(AQ24)&gt;0),"$$$",""),""))),"")</f>
        <v/>
      </c>
      <c r="AW24" s="26" t="s">
        <v>6</v>
      </c>
      <c r="AX24" s="74">
        <v>1.5</v>
      </c>
      <c r="AY24" s="52">
        <v>1095</v>
      </c>
      <c r="AZ24" s="24" t="s">
        <v>59</v>
      </c>
      <c r="BA24" s="29">
        <v>90.210864441355895</v>
      </c>
      <c r="BB24" s="53">
        <v>90.893531108022501</v>
      </c>
      <c r="BC24" s="54" t="s">
        <v>1088</v>
      </c>
      <c r="BD24" s="29">
        <v>2</v>
      </c>
      <c r="BE24" s="100">
        <v>17.3913043478261</v>
      </c>
      <c r="BF24" s="55"/>
      <c r="BG24" s="102">
        <v>23</v>
      </c>
      <c r="BH24" s="55"/>
      <c r="BI24" s="190" t="s">
        <v>283</v>
      </c>
      <c r="BJ24" s="68" t="s">
        <v>604</v>
      </c>
      <c r="BK24" s="68" t="s">
        <v>1089</v>
      </c>
      <c r="BL24" s="68" t="s">
        <v>125</v>
      </c>
      <c r="BM24" s="68" t="s">
        <v>521</v>
      </c>
      <c r="BN24" s="68"/>
      <c r="BO24" s="17"/>
      <c r="BP24" s="29">
        <v>135</v>
      </c>
      <c r="BQ24" s="29">
        <v>0</v>
      </c>
      <c r="BR24" s="56">
        <v>96.35</v>
      </c>
      <c r="BS24" s="76" t="s">
        <v>1002</v>
      </c>
      <c r="BT24" s="26"/>
      <c r="BU24" s="26"/>
      <c r="BV24" s="49" t="str">
        <f>IF(AND(BD24&gt;2,OR(ISNUMBER(SEARCH("P",AA24)),ISNUMBER(SEARCH("EP",AA24)),ISNUMBER(SEARCH("E",AA24)))),"WP@",IF(BD24&gt;2,"W@",IF(OR(ISNUMBER(SEARCH("P",AA24)),ISNUMBER(SEARCH("EP",AA24)),ISNUMBER(SEARCH("E",AA24))),"P@","@")))</f>
        <v>@</v>
      </c>
      <c r="BW24" s="26"/>
      <c r="BX24" s="17"/>
      <c r="BY24" s="17"/>
      <c r="BZ24" s="49" t="str">
        <f>IF(AND(S24&gt;=3,AND(OR(AND(I24&lt;=7,I24-K24&gt;=3),AND(K24&lt;=7,K24-M24&gt;=3)),N24&lt;=4)),6,IF(S24&gt;=3,"3T",IF(AND(OR(AND(I24&lt;=7,I24-K24&gt;=3),AND(K24&lt;=7,K24-M24&gt;=3)),N24&lt;=4),"3P","")))</f>
        <v/>
      </c>
    </row>
    <row r="25" spans="1:78" ht="18.75" customHeight="1" x14ac:dyDescent="0.25">
      <c r="A25" s="17"/>
      <c r="B25" s="164" t="s">
        <v>58</v>
      </c>
      <c r="C25" s="164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65" t="s">
        <v>808</v>
      </c>
      <c r="R25" s="165"/>
      <c r="S25" s="17"/>
      <c r="T25" s="90" t="s">
        <v>145</v>
      </c>
      <c r="U25" s="17"/>
      <c r="V25" s="17"/>
      <c r="W25" s="17"/>
      <c r="X25" s="91">
        <v>60</v>
      </c>
      <c r="Y25" s="113" t="s">
        <v>146</v>
      </c>
      <c r="Z25" s="111">
        <v>18</v>
      </c>
      <c r="AA25" s="94">
        <v>0</v>
      </c>
      <c r="AB25" s="17"/>
      <c r="AC25" s="17"/>
      <c r="AD25" s="17"/>
      <c r="AE25" s="17"/>
      <c r="AF25" s="17"/>
      <c r="AG25" s="17"/>
      <c r="AH25" s="17"/>
      <c r="AI25" s="91">
        <v>60</v>
      </c>
      <c r="AJ25" s="17"/>
      <c r="AK25" s="17"/>
      <c r="AL25" s="17"/>
      <c r="AM25" s="91">
        <v>60</v>
      </c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4">
        <v>13</v>
      </c>
      <c r="AY25" s="95">
        <v>1104</v>
      </c>
      <c r="AZ25" s="17"/>
      <c r="BA25" s="17"/>
      <c r="BB25" s="17"/>
      <c r="BC25" s="17"/>
      <c r="BD25" s="17"/>
      <c r="BE25" s="17"/>
      <c r="BF25" s="17"/>
      <c r="BG25" s="17"/>
      <c r="BH25" s="17"/>
      <c r="BI25" s="187"/>
      <c r="BJ25" s="17"/>
      <c r="BK25" s="17"/>
      <c r="BL25" s="17"/>
      <c r="BM25" s="17"/>
      <c r="BN25" s="17"/>
      <c r="BO25" s="17"/>
      <c r="BP25" s="113" t="s">
        <v>146</v>
      </c>
      <c r="BQ25" s="17"/>
      <c r="BR25" s="17"/>
      <c r="BS25" s="17"/>
      <c r="BT25" s="17"/>
      <c r="BU25" s="17"/>
      <c r="BV25" s="17"/>
      <c r="BW25" s="17"/>
      <c r="BX25" s="29">
        <v>0</v>
      </c>
      <c r="BY25" s="26" t="s">
        <v>149</v>
      </c>
      <c r="BZ25" s="17"/>
    </row>
    <row r="26" spans="1:78" x14ac:dyDescent="0.25">
      <c r="A26" s="17"/>
      <c r="B26" s="164"/>
      <c r="C26" s="164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68" t="s">
        <v>1090</v>
      </c>
      <c r="P26" s="168"/>
      <c r="Q26" s="168"/>
      <c r="R26" s="168"/>
      <c r="S26" s="168"/>
      <c r="T26" s="168"/>
      <c r="U26" s="168"/>
      <c r="V26" s="168"/>
      <c r="W26" s="168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67"/>
      <c r="AY26" s="96" t="s">
        <v>147</v>
      </c>
      <c r="AZ26" s="17"/>
      <c r="BA26" s="17"/>
      <c r="BB26" s="17"/>
      <c r="BC26" s="17"/>
      <c r="BD26" s="17"/>
      <c r="BE26" s="17"/>
      <c r="BF26" s="17"/>
      <c r="BG26" s="17"/>
      <c r="BH26" s="17"/>
      <c r="BI26" s="18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</row>
    <row r="27" spans="1:78" ht="30" customHeight="1" x14ac:dyDescent="0.25">
      <c r="A27" s="170" t="s">
        <v>1091</v>
      </c>
      <c r="B27" s="153"/>
      <c r="C27" s="153"/>
      <c r="D27" s="153"/>
      <c r="E27" s="153"/>
      <c r="F27" s="153"/>
      <c r="G27" s="153"/>
      <c r="H27" s="153"/>
      <c r="I27" s="153"/>
      <c r="J27" s="153"/>
      <c r="K27" s="153"/>
      <c r="L27" s="153"/>
      <c r="M27" s="153"/>
      <c r="N27" s="153"/>
      <c r="O27" s="153"/>
      <c r="P27" s="153"/>
      <c r="Q27" s="153"/>
      <c r="R27" s="153"/>
      <c r="S27" s="153"/>
      <c r="T27" s="153"/>
      <c r="U27" s="153"/>
      <c r="V27" s="153"/>
      <c r="W27" s="153"/>
      <c r="X27" s="153"/>
      <c r="Y27" s="153"/>
      <c r="Z27" s="153"/>
      <c r="AA27" s="153"/>
      <c r="AB27" s="153"/>
      <c r="AC27" s="153"/>
      <c r="AD27" s="153"/>
      <c r="AE27" s="153"/>
      <c r="AF27" s="153"/>
      <c r="AG27" s="153"/>
      <c r="AH27" s="153"/>
      <c r="AI27" s="153"/>
      <c r="AJ27" s="153"/>
      <c r="AK27" s="153"/>
      <c r="AL27" s="153"/>
      <c r="AM27" s="153"/>
      <c r="AN27" s="153"/>
      <c r="AO27" s="153"/>
      <c r="AP27" s="153"/>
      <c r="AQ27" s="153"/>
      <c r="AR27" s="153"/>
      <c r="AS27" s="153"/>
      <c r="AT27" s="153"/>
      <c r="AU27" s="153"/>
      <c r="AV27" s="153"/>
      <c r="AW27" s="153"/>
      <c r="AX27" s="153"/>
      <c r="AY27" s="153"/>
      <c r="AZ27" s="153"/>
      <c r="BA27" s="153"/>
      <c r="BB27" s="153"/>
      <c r="BC27" s="153"/>
      <c r="BD27" s="153"/>
      <c r="BE27" s="153"/>
      <c r="BF27" s="153"/>
      <c r="BG27" s="153"/>
      <c r="BH27" s="153"/>
      <c r="BI27" s="153"/>
      <c r="BJ27" s="153"/>
      <c r="BK27" s="153"/>
      <c r="BL27" s="153"/>
      <c r="BM27" s="153"/>
      <c r="BN27" s="153"/>
      <c r="BO27" s="153"/>
      <c r="BP27" s="153"/>
      <c r="BQ27" s="153"/>
      <c r="BR27" s="153"/>
      <c r="BS27" s="153"/>
      <c r="BT27" s="153"/>
      <c r="BU27" s="153"/>
      <c r="BV27" s="153"/>
      <c r="BW27" s="153"/>
      <c r="BX27" s="153"/>
      <c r="BY27" s="17"/>
      <c r="BZ27" s="17"/>
    </row>
    <row r="28" spans="1:78" x14ac:dyDescent="0.25">
      <c r="A28" s="18" t="s">
        <v>1</v>
      </c>
      <c r="B28" s="18" t="s">
        <v>2</v>
      </c>
      <c r="C28" s="18" t="s">
        <v>3</v>
      </c>
      <c r="D28" s="19"/>
      <c r="E28" s="19"/>
      <c r="F28" s="18" t="s">
        <v>4</v>
      </c>
      <c r="G28" s="20" t="s">
        <v>5</v>
      </c>
      <c r="H28" s="21" t="s">
        <v>6</v>
      </c>
      <c r="I28" s="154" t="s">
        <v>7</v>
      </c>
      <c r="J28" s="155"/>
      <c r="K28" s="155"/>
      <c r="L28" s="155"/>
      <c r="M28" s="155"/>
      <c r="N28" s="155"/>
      <c r="O28" s="21" t="s">
        <v>8</v>
      </c>
      <c r="P28" s="21" t="s">
        <v>9</v>
      </c>
      <c r="Q28" s="22" t="s">
        <v>10</v>
      </c>
      <c r="R28" s="22" t="s">
        <v>11</v>
      </c>
      <c r="S28" s="21" t="s">
        <v>12</v>
      </c>
      <c r="T28" s="21" t="s">
        <v>13</v>
      </c>
      <c r="U28" s="21" t="s">
        <v>14</v>
      </c>
      <c r="V28" s="21" t="s">
        <v>15</v>
      </c>
      <c r="W28" s="23" t="s">
        <v>16</v>
      </c>
      <c r="X28" s="21" t="s">
        <v>17</v>
      </c>
      <c r="Y28" s="21" t="s">
        <v>18</v>
      </c>
      <c r="Z28" s="21" t="s">
        <v>19</v>
      </c>
      <c r="AA28" s="21" t="s">
        <v>20</v>
      </c>
      <c r="AB28" s="21" t="s">
        <v>21</v>
      </c>
      <c r="AC28" s="21" t="s">
        <v>22</v>
      </c>
      <c r="AD28" s="21" t="s">
        <v>23</v>
      </c>
      <c r="AE28" s="21" t="s">
        <v>24</v>
      </c>
      <c r="AF28" s="21" t="s">
        <v>25</v>
      </c>
      <c r="AG28" s="21" t="s">
        <v>26</v>
      </c>
      <c r="AH28" s="21" t="s">
        <v>5</v>
      </c>
      <c r="AI28" s="21" t="s">
        <v>17</v>
      </c>
      <c r="AJ28" s="21" t="s">
        <v>27</v>
      </c>
      <c r="AK28" s="21" t="s">
        <v>28</v>
      </c>
      <c r="AL28" s="21" t="s">
        <v>29</v>
      </c>
      <c r="AM28" s="21" t="s">
        <v>17</v>
      </c>
      <c r="AN28" s="21" t="s">
        <v>30</v>
      </c>
      <c r="AO28" s="21" t="s">
        <v>31</v>
      </c>
      <c r="AP28" s="21" t="s">
        <v>32</v>
      </c>
      <c r="AQ28" s="21" t="s">
        <v>33</v>
      </c>
      <c r="AR28" s="21" t="s">
        <v>34</v>
      </c>
      <c r="AS28" s="21" t="s">
        <v>35</v>
      </c>
      <c r="AT28" s="21" t="s">
        <v>36</v>
      </c>
      <c r="AU28" s="21" t="s">
        <v>37</v>
      </c>
      <c r="AV28" s="21" t="s">
        <v>38</v>
      </c>
      <c r="AW28" s="21" t="s">
        <v>6</v>
      </c>
      <c r="AX28" s="21" t="s">
        <v>39</v>
      </c>
      <c r="AY28" s="21" t="s">
        <v>40</v>
      </c>
      <c r="AZ28" s="24" t="s">
        <v>41</v>
      </c>
      <c r="BA28" s="21" t="s">
        <v>42</v>
      </c>
      <c r="BB28" s="21" t="s">
        <v>43</v>
      </c>
      <c r="BC28" s="21" t="s">
        <v>44</v>
      </c>
      <c r="BD28" s="21" t="s">
        <v>45</v>
      </c>
      <c r="BE28" s="21" t="s">
        <v>46</v>
      </c>
      <c r="BF28" s="21" t="s">
        <v>47</v>
      </c>
      <c r="BG28" s="21" t="s">
        <v>48</v>
      </c>
      <c r="BH28" s="21" t="s">
        <v>49</v>
      </c>
      <c r="BI28" s="186"/>
      <c r="BJ28" s="25"/>
      <c r="BK28" s="25"/>
      <c r="BL28" s="25"/>
      <c r="BM28" s="25"/>
      <c r="BN28" s="25"/>
      <c r="BO28" s="25"/>
      <c r="BP28" s="21" t="s">
        <v>18</v>
      </c>
      <c r="BQ28" s="21" t="s">
        <v>31</v>
      </c>
      <c r="BR28" s="21" t="s">
        <v>50</v>
      </c>
      <c r="BS28" s="21" t="s">
        <v>51</v>
      </c>
      <c r="BT28" s="25"/>
      <c r="BU28" s="25"/>
      <c r="BV28" s="21" t="s">
        <v>24</v>
      </c>
      <c r="BW28" s="21" t="s">
        <v>16</v>
      </c>
      <c r="BX28" s="21" t="s">
        <v>52</v>
      </c>
      <c r="BY28" s="21" t="s">
        <v>53</v>
      </c>
      <c r="BZ28" s="21" t="s">
        <v>28</v>
      </c>
    </row>
    <row r="29" spans="1:78" ht="46.5" x14ac:dyDescent="0.25">
      <c r="A29" s="26" t="s">
        <v>1092</v>
      </c>
      <c r="B29" s="26" t="s">
        <v>820</v>
      </c>
      <c r="C29" s="27" t="s">
        <v>417</v>
      </c>
      <c r="D29" s="28" t="s">
        <v>166</v>
      </c>
      <c r="E29" s="28" t="s">
        <v>19</v>
      </c>
      <c r="F29" s="29">
        <v>1200</v>
      </c>
      <c r="G29" s="30">
        <v>2</v>
      </c>
      <c r="H29" s="31" t="s">
        <v>6</v>
      </c>
      <c r="I29" s="32">
        <v>4</v>
      </c>
      <c r="J29" s="33">
        <v>4</v>
      </c>
      <c r="K29" s="32">
        <v>4</v>
      </c>
      <c r="L29" s="33">
        <v>4</v>
      </c>
      <c r="M29" s="32">
        <v>4</v>
      </c>
      <c r="N29" s="33">
        <v>5</v>
      </c>
      <c r="O29" s="29">
        <v>1.5499999999999901</v>
      </c>
      <c r="P29" s="60">
        <v>1.2687499999999801</v>
      </c>
      <c r="Q29" s="35">
        <v>99.597774869456401</v>
      </c>
      <c r="R29" s="36">
        <v>4.0488874347282398</v>
      </c>
      <c r="S29" s="37">
        <v>0</v>
      </c>
      <c r="T29" s="61">
        <v>-1.75</v>
      </c>
      <c r="U29" s="29">
        <v>-0.40000000000000902</v>
      </c>
      <c r="V29" s="60">
        <v>-1.85</v>
      </c>
      <c r="W29" s="39" t="s">
        <v>79</v>
      </c>
      <c r="X29" s="40">
        <v>52</v>
      </c>
      <c r="Y29" s="72">
        <v>127</v>
      </c>
      <c r="Z29" s="17"/>
      <c r="AA29" s="26" t="s">
        <v>137</v>
      </c>
      <c r="AB29" s="41" t="s">
        <v>58</v>
      </c>
      <c r="AC29" s="42" t="str">
        <f>"" &amp; IF(AND(S29&lt;=-1.5,NOT(ISBLANK(AQ29))),"Z","")</f>
        <v/>
      </c>
      <c r="AD29" s="43" t="str">
        <f>IF(AND(ISNUMBER(BD29),VALUE(BD29)&gt;=3,VALUE(T29)&gt;=-0.5),IF(AND(VALUE(Q29)&gt;=94,VALUE(Q29)&lt;444), IF(VALUE(P29)&gt;=2,"***","**"),"*"),"")</f>
        <v/>
      </c>
      <c r="AE29" s="44"/>
      <c r="AF29" s="45"/>
      <c r="AG29" s="63" t="str">
        <f>IF(OR(F29&lt;1401,F29&gt;=1600),IF(AND(OR(AB29="*",AB29="***",AB29="E*",AB29="E***"),P29&gt;=2,T29&gt;-2.1),IF(AND(ISNUMBER(BD29),VALUE(BD29)&gt;2),"**","*"),""),"")</f>
        <v/>
      </c>
      <c r="AH29" s="30">
        <v>2</v>
      </c>
      <c r="AI29" s="47">
        <v>52</v>
      </c>
      <c r="AJ29" s="48" t="str">
        <f>IF(AND(S29&gt;=2,T29&gt;=0),IF(AND(ISNUMBER(BD29),VALUE(BD29)&gt;=3),IF(LEN(AQ29)&gt;0,"***","**"),"*"),"")</f>
        <v/>
      </c>
      <c r="AK29" s="42" t="str">
        <f>IF(AND(S29&gt;=3,AND(OR(AND(I29&lt;=7,I29-K29&gt;=3),AND(K29&lt;=7,K29-M29&gt;=3)),N29&lt;=4)),6,IF(S29&gt;=3,"3T",IF(AND(OR(AND(I29&lt;=7,I29-K29&gt;=3),AND(K29&lt;=7,K29-M29&gt;=3)),N29&lt;=4),"3P","")))</f>
        <v/>
      </c>
      <c r="AL29" s="46" t="str">
        <f>IF(OR(K29-M29&gt;=5,T29&gt;4.9,AND(K29-M29&gt;=1,T29&gt;5)),IF(P29&lt;-3,"***",IF(P29&lt;0,"**","*")),"")</f>
        <v/>
      </c>
      <c r="AM29" s="40">
        <v>52</v>
      </c>
      <c r="AN29" s="49" t="str">
        <f>CONCATENATE(IF(AND(OR(M29=1,M29=2,M29=3,M29=4),Q29&gt;=97.5),"G",IF(OR(AND(N29&lt;=3,M29&lt;8,T29&gt;-1.6,Q29&gt;=95,Q29&lt;300),AND(OR(M29=1,M29=2,M29=3),Q29&lt;97.5)),"GR","")),"*")</f>
        <v>G*</v>
      </c>
      <c r="AO29" s="29">
        <v>0</v>
      </c>
      <c r="AP29" s="28"/>
      <c r="AQ29" s="28"/>
      <c r="AR29" s="28"/>
      <c r="AS29" s="28"/>
      <c r="AT29" s="50" t="str">
        <f>IF(LEN(AN29)&gt;0,IF(AL29="**","$",IF(AL29="***",IF(LEN(AQ29)&gt;0,"$$$","$$"), "")), "")</f>
        <v/>
      </c>
      <c r="AU29" s="48" t="str">
        <f>CONCATENATE(IF(LEN(AN29)&gt;0,IF(AND(AD29="**",AB29="*"),IF(LEN(AQ29)&gt;0,"$$$","$$"),IF(AJ29="***","$$$",IF(AND(AJ29="**",AB29="*"),"$$",IF(AND(OR(AD29="**",AD29="***"),LEN(AQ29)&gt;0),"$$","")))),IF(AND(OR(AD29="**",AD29="***"),LEN(AQ29)&gt;0),"$$","")),IF(AND(T29&lt;2,AQ29="#"),"#",""))</f>
        <v/>
      </c>
      <c r="AV29" s="48" t="str">
        <f>IF(LEN(AN29)&gt;0,IF(AG29="**","$$",IF(AG29="***","$$$",IF(AD29="***",IF(OR(AB29="***",LEN(AQ29)&gt;0),"$$$",""),""))),"")</f>
        <v/>
      </c>
      <c r="AW29" s="26" t="s">
        <v>6</v>
      </c>
      <c r="AX29" s="51">
        <v>12</v>
      </c>
      <c r="AY29" s="52">
        <v>1114</v>
      </c>
      <c r="AZ29" s="24" t="s">
        <v>59</v>
      </c>
      <c r="BA29" s="29">
        <v>87.5</v>
      </c>
      <c r="BB29" s="53">
        <v>86.509333333333302</v>
      </c>
      <c r="BC29" s="54" t="s">
        <v>1093</v>
      </c>
      <c r="BD29" s="29">
        <v>2</v>
      </c>
      <c r="BE29" s="55"/>
      <c r="BF29" s="55"/>
      <c r="BG29" s="55"/>
      <c r="BH29" s="55"/>
      <c r="BI29" s="187"/>
      <c r="BJ29" s="17"/>
      <c r="BK29" s="17"/>
      <c r="BL29" s="17"/>
      <c r="BM29" s="17"/>
      <c r="BN29" s="17"/>
      <c r="BO29" s="17"/>
      <c r="BP29" s="29">
        <v>127</v>
      </c>
      <c r="BQ29" s="29">
        <v>0</v>
      </c>
      <c r="BR29" s="56">
        <v>97.3</v>
      </c>
      <c r="BS29" s="76" t="s">
        <v>108</v>
      </c>
      <c r="BT29" s="26" t="s">
        <v>166</v>
      </c>
      <c r="BU29" s="26" t="s">
        <v>19</v>
      </c>
      <c r="BV29" s="26"/>
      <c r="BW29" s="26" t="s">
        <v>79</v>
      </c>
      <c r="BX29" s="17"/>
      <c r="BY29" s="17"/>
      <c r="BZ29" s="49" t="str">
        <f>IF(AND(S29&gt;=3,AND(OR(AND(I29&lt;=7,I29-K29&gt;=3),AND(K29&lt;=7,K29-M29&gt;=3)),N29&lt;=4)),6,IF(S29&gt;=3,"3T",IF(AND(OR(AND(I29&lt;=7,I29-K29&gt;=3),AND(K29&lt;=7,K29-M29&gt;=3)),N29&lt;=4),"3P","")))</f>
        <v/>
      </c>
    </row>
    <row r="30" spans="1:78" ht="46.5" x14ac:dyDescent="0.25">
      <c r="A30" s="26" t="s">
        <v>1092</v>
      </c>
      <c r="B30" s="26" t="s">
        <v>353</v>
      </c>
      <c r="C30" s="27" t="s">
        <v>77</v>
      </c>
      <c r="D30" s="28"/>
      <c r="E30" s="28"/>
      <c r="F30" s="29">
        <v>1200</v>
      </c>
      <c r="G30" s="30">
        <v>4</v>
      </c>
      <c r="H30" s="31" t="s">
        <v>6</v>
      </c>
      <c r="I30" s="32">
        <v>4</v>
      </c>
      <c r="J30" s="33">
        <v>2</v>
      </c>
      <c r="K30" s="32">
        <v>4</v>
      </c>
      <c r="L30" s="33">
        <v>2</v>
      </c>
      <c r="M30" s="32">
        <v>4</v>
      </c>
      <c r="N30" s="33">
        <v>4</v>
      </c>
      <c r="O30" s="29">
        <v>-3.5</v>
      </c>
      <c r="P30" s="60">
        <v>-4.6499999999999897</v>
      </c>
      <c r="Q30" s="35">
        <v>92.511148908274095</v>
      </c>
      <c r="R30" s="35">
        <v>-1.0444255458629901</v>
      </c>
      <c r="S30" s="37">
        <v>0</v>
      </c>
      <c r="T30" s="61">
        <v>-1</v>
      </c>
      <c r="U30" s="29">
        <v>4.2499999999999902</v>
      </c>
      <c r="V30" s="60">
        <v>3.5499999999999901</v>
      </c>
      <c r="W30" s="39"/>
      <c r="X30" s="40">
        <v>52</v>
      </c>
      <c r="Y30" s="29">
        <v>129</v>
      </c>
      <c r="Z30" s="29">
        <v>20</v>
      </c>
      <c r="AA30" s="26" t="s">
        <v>100</v>
      </c>
      <c r="AB30" s="41" t="s">
        <v>101</v>
      </c>
      <c r="AC30" s="42" t="str">
        <f>"" &amp; IF(AND(S30&lt;=-1.5,NOT(ISBLANK(AQ30))),"Z","")</f>
        <v/>
      </c>
      <c r="AD30" s="43" t="str">
        <f>IF(AND(ISNUMBER(BD30),VALUE(BD30)&gt;=3,VALUE(T30)&gt;=-0.5),IF(AND(VALUE(Q30)&gt;=94,VALUE(Q30)&lt;444), IF(VALUE(P30)&gt;=2,"***","**"),"*"),"")</f>
        <v/>
      </c>
      <c r="AE30" s="44"/>
      <c r="AF30" s="45"/>
      <c r="AG30" s="63" t="str">
        <f>IF(OR(F30&lt;1401,F30&gt;=1600),IF(AND(OR(AB30="*",AB30="***",AB30="E*",AB30="E***"),P30&gt;=2,T30&gt;-2.1),IF(AND(ISNUMBER(BD30),VALUE(BD30)&gt;2),"**","*"),""),"")</f>
        <v/>
      </c>
      <c r="AH30" s="30">
        <v>4</v>
      </c>
      <c r="AI30" s="47">
        <v>52</v>
      </c>
      <c r="AJ30" s="48" t="str">
        <f>IF(AND(S30&gt;=2,T30&gt;=0),IF(AND(ISNUMBER(BD30),VALUE(BD30)&gt;=3),IF(LEN(AQ30)&gt;0,"***","**"),"*"),"")</f>
        <v/>
      </c>
      <c r="AK30" s="42" t="str">
        <f>IF(AND(S30&gt;=3,AND(OR(AND(I30&lt;=7,I30-K30&gt;=3),AND(K30&lt;=7,K30-M30&gt;=3)),N30&lt;=4)),6,IF(S30&gt;=3,"3T",IF(AND(OR(AND(I30&lt;=7,I30-K30&gt;=3),AND(K30&lt;=7,K30-M30&gt;=3)),N30&lt;=4),"3P","")))</f>
        <v/>
      </c>
      <c r="AL30" s="46" t="str">
        <f>IF(OR(K30-M30&gt;=5,T30&gt;4.9,AND(K30-M30&gt;=1,T30&gt;5)),IF(P30&lt;-3,"***",IF(P30&lt;0,"**","*")),"")</f>
        <v/>
      </c>
      <c r="AM30" s="40">
        <v>52</v>
      </c>
      <c r="AN30" s="49" t="str">
        <f>CONCATENATE(IF(AND(OR(M30=1,M30=2,M30=3,M30=4),Q30&gt;=97.5),"G",IF(OR(AND(N30&lt;=3,M30&lt;8,T30&gt;-1.6,Q30&gt;=95,Q30&lt;300),AND(OR(M30=1,M30=2,M30=3),Q30&lt;97.5)),"GR","")),"*")</f>
        <v>*</v>
      </c>
      <c r="AO30" s="82">
        <v>1</v>
      </c>
      <c r="AP30" s="28"/>
      <c r="AQ30" s="28"/>
      <c r="AR30" s="28"/>
      <c r="AS30" s="28"/>
      <c r="AT30" s="50" t="str">
        <f>IF(LEN(AN30)&gt;0,IF(AL30="**","$",IF(AL30="***",IF(LEN(AQ30)&gt;0,"$$$","$$"), "")), "")</f>
        <v/>
      </c>
      <c r="AU30" s="48" t="str">
        <f>CONCATENATE(IF(LEN(AN30)&gt;0,IF(AND(AD30="**",AB30="*"),IF(LEN(AQ30)&gt;0,"$$$","$$"),IF(AJ30="***","$$$",IF(AND(AJ30="**",AB30="*"),"$$",IF(AND(OR(AD30="**",AD30="***"),LEN(AQ30)&gt;0),"$$","")))),IF(AND(OR(AD30="**",AD30="***"),LEN(AQ30)&gt;0),"$$","")),IF(AND(T30&lt;2,AQ30="#"),"#",""))</f>
        <v/>
      </c>
      <c r="AV30" s="48" t="str">
        <f>IF(LEN(AN30)&gt;0,IF(AG30="**","$$",IF(AG30="***","$$$",IF(AD30="***",IF(OR(AB30="***",LEN(AQ30)&gt;0),"$$$",""),""))),"")</f>
        <v/>
      </c>
      <c r="AW30" s="26" t="s">
        <v>6</v>
      </c>
      <c r="AX30" s="51">
        <v>10</v>
      </c>
      <c r="AY30" s="52">
        <v>1121</v>
      </c>
      <c r="AZ30" s="24" t="s">
        <v>1094</v>
      </c>
      <c r="BA30" s="29">
        <v>82.911148908274001</v>
      </c>
      <c r="BB30" s="53">
        <v>83.777815574940703</v>
      </c>
      <c r="BC30" s="54" t="s">
        <v>103</v>
      </c>
      <c r="BD30" s="29">
        <v>2</v>
      </c>
      <c r="BE30" s="55"/>
      <c r="BF30" s="55"/>
      <c r="BG30" s="55"/>
      <c r="BH30" s="55"/>
      <c r="BI30" s="187"/>
      <c r="BJ30" s="17"/>
      <c r="BK30" s="17"/>
      <c r="BL30" s="17"/>
      <c r="BM30" s="17"/>
      <c r="BN30" s="17"/>
      <c r="BO30" s="17"/>
      <c r="BP30" s="29">
        <v>129</v>
      </c>
      <c r="BQ30" s="82">
        <v>1</v>
      </c>
      <c r="BR30" s="56">
        <v>93.65</v>
      </c>
      <c r="BS30" s="57" t="s">
        <v>75</v>
      </c>
      <c r="BT30" s="26"/>
      <c r="BU30" s="26"/>
      <c r="BV30" s="26"/>
      <c r="BW30" s="26"/>
      <c r="BX30" s="17"/>
      <c r="BY30" s="17"/>
      <c r="BZ30" s="49" t="str">
        <f>IF(AND(S30&gt;=3,AND(OR(AND(I30&lt;=7,I30-K30&gt;=3),AND(K30&lt;=7,K30-M30&gt;=3)),N30&lt;=4)),6,IF(S30&gt;=3,"3T",IF(AND(OR(AND(I30&lt;=7,I30-K30&gt;=3),AND(K30&lt;=7,K30-M30&gt;=3)),N30&lt;=4),"3P","")))</f>
        <v/>
      </c>
    </row>
    <row r="31" spans="1:78" ht="46.5" x14ac:dyDescent="0.25">
      <c r="A31" s="26" t="s">
        <v>1092</v>
      </c>
      <c r="B31" s="26" t="s">
        <v>642</v>
      </c>
      <c r="C31" s="27" t="s">
        <v>90</v>
      </c>
      <c r="D31" s="28"/>
      <c r="E31" s="28"/>
      <c r="F31" s="29">
        <v>1200</v>
      </c>
      <c r="G31" s="30">
        <v>1</v>
      </c>
      <c r="H31" s="31" t="s">
        <v>6</v>
      </c>
      <c r="I31" s="32">
        <v>3</v>
      </c>
      <c r="J31" s="33">
        <v>2</v>
      </c>
      <c r="K31" s="32">
        <v>3</v>
      </c>
      <c r="L31" s="33">
        <v>2</v>
      </c>
      <c r="M31" s="32">
        <v>3</v>
      </c>
      <c r="N31" s="33">
        <v>1</v>
      </c>
      <c r="O31" s="29">
        <v>-3.5999999999999899</v>
      </c>
      <c r="P31" s="29">
        <v>-3.0299999999999701</v>
      </c>
      <c r="Q31" s="35">
        <v>95.610300216072503</v>
      </c>
      <c r="R31" s="35">
        <v>-1.4948498919637401</v>
      </c>
      <c r="S31" s="37">
        <v>0</v>
      </c>
      <c r="T31" s="38">
        <v>0.75</v>
      </c>
      <c r="U31" s="29">
        <v>4.0499999999999901</v>
      </c>
      <c r="V31" s="29">
        <v>4.55</v>
      </c>
      <c r="W31" s="39"/>
      <c r="X31" s="40">
        <v>52</v>
      </c>
      <c r="Y31" s="72">
        <v>127</v>
      </c>
      <c r="Z31" s="29">
        <v>23</v>
      </c>
      <c r="AA31" s="109" t="s">
        <v>252</v>
      </c>
      <c r="AB31" s="41" t="s">
        <v>101</v>
      </c>
      <c r="AC31" s="42" t="str">
        <f>"" &amp; IF(AND(S31&lt;=-1.5,NOT(ISBLANK(AQ31))),"Z","")</f>
        <v/>
      </c>
      <c r="AD31" s="43" t="str">
        <f>IF(AND(ISNUMBER(BD31),VALUE(BD31)&gt;=3,VALUE(T31)&gt;=-0.5),IF(AND(VALUE(Q31)&gt;=94,VALUE(Q31)&lt;444), IF(VALUE(P31)&gt;=2,"***","**"),"*"),"")</f>
        <v/>
      </c>
      <c r="AE31" s="44"/>
      <c r="AF31" s="45"/>
      <c r="AG31" s="46" t="str">
        <f>IF(OR(F31&lt;1401,F31&gt;=1600),IF(AND(OR(AB31="*",AB31="***",AB31="E*",AB31="E***"),P31&gt;=2,T31&gt;-2.1),IF(AND(ISNUMBER(BD31),VALUE(BD31)&gt;2),"**","*"),""),"")</f>
        <v/>
      </c>
      <c r="AH31" s="30">
        <v>1</v>
      </c>
      <c r="AI31" s="47">
        <v>52</v>
      </c>
      <c r="AJ31" s="48" t="str">
        <f>IF(AND(S31&gt;=2,T31&gt;=0),IF(AND(ISNUMBER(BD31),VALUE(BD31)&gt;=3),IF(LEN(AQ31)&gt;0,"***","**"),"*"),"")</f>
        <v/>
      </c>
      <c r="AK31" s="42" t="str">
        <f>IF(AND(S31&gt;=3,AND(OR(AND(I31&lt;=7,I31-K31&gt;=3),AND(K31&lt;=7,K31-M31&gt;=3)),N31&lt;=4)),6,IF(S31&gt;=3,"3T",IF(AND(OR(AND(I31&lt;=7,I31-K31&gt;=3),AND(K31&lt;=7,K31-M31&gt;=3)),N31&lt;=4),"3P","")))</f>
        <v/>
      </c>
      <c r="AL31" s="46" t="str">
        <f>IF(OR(K31-M31&gt;=5,T31&gt;4.9,AND(K31-M31&gt;=1,T31&gt;5)),IF(P31&lt;-3,"***",IF(P31&lt;0,"**","*")),"")</f>
        <v/>
      </c>
      <c r="AM31" s="40">
        <v>52</v>
      </c>
      <c r="AN31" s="49" t="str">
        <f>IF(AND(OR(M31=1,M31=2,M31=3,M31=4),Q31&gt;=97.5),"G",IF(OR(AND(N31&lt;=3,M31&lt;8,T31&gt;-1.6,Q31&gt;=95,Q31&lt;300),AND(OR(M31=1,M31=2,M31=3),Q31&lt;97.5)),"GR",""))</f>
        <v>GR</v>
      </c>
      <c r="AO31" s="82">
        <v>2</v>
      </c>
      <c r="AP31" s="28"/>
      <c r="AQ31" s="28"/>
      <c r="AR31" s="28"/>
      <c r="AS31" s="28"/>
      <c r="AT31" s="50" t="str">
        <f>IF(LEN(AN31)&gt;0,IF(AL31="**","$",IF(AL31="***",IF(LEN(AQ31)&gt;0,"$$$","$$"), "")), "")</f>
        <v/>
      </c>
      <c r="AU31" s="48" t="str">
        <f>CONCATENATE(IF(LEN(AN31)&gt;0,IF(AND(AD31="**",AB31="*"),IF(LEN(AQ31)&gt;0,"$$$","$$"),IF(AJ31="***","$$$",IF(AND(AJ31="**",AB31="*"),"$$",IF(AND(OR(AD31="**",AD31="***"),LEN(AQ31)&gt;0),"$$","")))),IF(AND(OR(AD31="**",AD31="***"),LEN(AQ31)&gt;0),"$$","")),IF(AND(T31&lt;2,AQ31="#"),"#",""))</f>
        <v/>
      </c>
      <c r="AV31" s="48" t="str">
        <f>IF(LEN(AN31)&gt;0,IF(AG31="**","$$",IF(AG31="***","$$$",IF(AD31="***",IF(OR(AB31="***",LEN(AQ31)&gt;0),"$$$",""),""))),"")</f>
        <v/>
      </c>
      <c r="AW31" s="26" t="s">
        <v>6</v>
      </c>
      <c r="AX31" s="74">
        <v>3.9</v>
      </c>
      <c r="AY31" s="52">
        <v>1111</v>
      </c>
      <c r="AZ31" s="24" t="s">
        <v>1095</v>
      </c>
      <c r="BA31" s="29">
        <v>87.510300216072494</v>
      </c>
      <c r="BB31" s="53">
        <v>87.043633549405897</v>
      </c>
      <c r="BC31" s="54" t="s">
        <v>1096</v>
      </c>
      <c r="BD31" s="29">
        <v>1</v>
      </c>
      <c r="BE31" s="55"/>
      <c r="BF31" s="55"/>
      <c r="BG31" s="55"/>
      <c r="BH31" s="55"/>
      <c r="BI31" s="187"/>
      <c r="BJ31" s="17"/>
      <c r="BK31" s="17"/>
      <c r="BL31" s="17"/>
      <c r="BM31" s="17"/>
      <c r="BN31" s="17"/>
      <c r="BO31" s="17"/>
      <c r="BP31" s="29">
        <v>127</v>
      </c>
      <c r="BQ31" s="82">
        <v>2</v>
      </c>
      <c r="BR31" s="56">
        <v>93.95</v>
      </c>
      <c r="BS31" s="76" t="s">
        <v>126</v>
      </c>
      <c r="BT31" s="26"/>
      <c r="BU31" s="26"/>
      <c r="BV31" s="26"/>
      <c r="BW31" s="26"/>
      <c r="BX31" s="17"/>
      <c r="BY31" s="17"/>
      <c r="BZ31" s="49" t="str">
        <f>IF(AND(S31&gt;=3,AND(OR(AND(I31&lt;=7,I31-K31&gt;=3),AND(K31&lt;=7,K31-M31&gt;=3)),N31&lt;=4)),6,IF(S31&gt;=3,"3T",IF(AND(OR(AND(I31&lt;=7,I31-K31&gt;=3),AND(K31&lt;=7,K31-M31&gt;=3)),N31&lt;=4),"3P","")))</f>
        <v/>
      </c>
    </row>
    <row r="32" spans="1:78" ht="46.5" x14ac:dyDescent="0.25">
      <c r="A32" s="26" t="s">
        <v>1092</v>
      </c>
      <c r="B32" s="26" t="s">
        <v>1097</v>
      </c>
      <c r="C32" s="106" t="s">
        <v>269</v>
      </c>
      <c r="D32" s="28"/>
      <c r="E32" s="28"/>
      <c r="F32" s="29">
        <v>1200</v>
      </c>
      <c r="G32" s="30">
        <v>4</v>
      </c>
      <c r="H32" s="31" t="s">
        <v>78</v>
      </c>
      <c r="I32" s="32">
        <v>4</v>
      </c>
      <c r="J32" s="33">
        <v>3</v>
      </c>
      <c r="K32" s="32">
        <v>4</v>
      </c>
      <c r="L32" s="33">
        <v>4</v>
      </c>
      <c r="M32" s="32">
        <v>3</v>
      </c>
      <c r="N32" s="33">
        <v>4</v>
      </c>
      <c r="O32" s="29">
        <v>0.29999999999999399</v>
      </c>
      <c r="P32" s="34">
        <v>1.3800000000000101</v>
      </c>
      <c r="Q32" s="35">
        <v>99.347399635800002</v>
      </c>
      <c r="R32" s="36">
        <v>2.9236998178999598</v>
      </c>
      <c r="S32" s="37">
        <v>-2</v>
      </c>
      <c r="T32" s="38">
        <v>0.25</v>
      </c>
      <c r="U32" s="29">
        <v>0.50000000000000699</v>
      </c>
      <c r="V32" s="29">
        <v>0.64999999999999503</v>
      </c>
      <c r="W32" s="39"/>
      <c r="X32" s="40">
        <v>53</v>
      </c>
      <c r="Y32" s="72">
        <v>130</v>
      </c>
      <c r="Z32" s="29">
        <v>9</v>
      </c>
      <c r="AA32" s="26" t="s">
        <v>137</v>
      </c>
      <c r="AB32" s="41" t="s">
        <v>65</v>
      </c>
      <c r="AC32" s="42" t="str">
        <f>"i" &amp; IF(AND(S32&lt;=-1.5,NOT(ISBLANK(AQ32))),"Z","")</f>
        <v>iZ</v>
      </c>
      <c r="AD32" s="43" t="str">
        <f>IF(AND(ISNUMBER(BD32),VALUE(BD32)&gt;=3,VALUE(T32)&gt;=-0.5),IF(AND(VALUE(Q32)&gt;=94,VALUE(Q32)&lt;444), IF(VALUE(P32)&gt;=2,"***","**"),"*"),"")</f>
        <v/>
      </c>
      <c r="AE32" s="44"/>
      <c r="AF32" s="45"/>
      <c r="AG32" s="46" t="str">
        <f>IF(OR(F32&lt;1401,F32&gt;=1600),IF(AND(OR(AB32="*",AB32="***",AB32="E*",AB32="E***"),P32&gt;=2,T32&gt;-2.1),IF(AND(ISNUMBER(BD32),VALUE(BD32)&gt;2),"**","*"),""),"")</f>
        <v/>
      </c>
      <c r="AH32" s="30">
        <v>4</v>
      </c>
      <c r="AI32" s="47">
        <v>53</v>
      </c>
      <c r="AJ32" s="48" t="str">
        <f>IF(AND(S32&gt;=2,T32&gt;=0),IF(AND(ISNUMBER(BD32),VALUE(BD32)&gt;=3),IF(LEN(AQ32)&gt;0,"***","**"),"*"),"")</f>
        <v/>
      </c>
      <c r="AK32" s="42" t="str">
        <f>IF(AND(S32&gt;=3,AND(OR(AND(I32&lt;=7,I32-K32&gt;=3),AND(K32&lt;=7,K32-M32&gt;=3)),N32&lt;=4)),6,IF(S32&gt;=3,"3T",IF(AND(OR(AND(I32&lt;=7,I32-K32&gt;=3),AND(K32&lt;=7,K32-M32&gt;=3)),N32&lt;=4),"3P","")))</f>
        <v/>
      </c>
      <c r="AL32" s="46" t="str">
        <f>IF(OR(K32-M32&gt;=5,T32&gt;4.9,AND(K32-M32&gt;=1,T32&gt;5)),IF(P32&lt;-3,"***",IF(P32&lt;0,"**","*")),"")</f>
        <v/>
      </c>
      <c r="AM32" s="40">
        <v>53</v>
      </c>
      <c r="AN32" s="81" t="str">
        <f>CONCATENATE(IF(AND(OR(M32=1,M32=2,M32=3,M32=4),Q32&gt;=97.5),"G",IF(OR(AND(N32&lt;=3,M32&lt;8,T32&gt;-1.6,Q32&gt;=95,Q32&lt;300),AND(OR(M32=1,M32=2,M32=3),Q32&lt;97.5)),"GR","")),"*")</f>
        <v>G*</v>
      </c>
      <c r="AO32" s="29">
        <v>0</v>
      </c>
      <c r="AP32" s="28"/>
      <c r="AQ32" s="28" t="s">
        <v>33</v>
      </c>
      <c r="AR32" s="28"/>
      <c r="AS32" s="28"/>
      <c r="AT32" s="50" t="str">
        <f>IF(LEN(AN32)&gt;0,IF(AL32="**","$",IF(AL32="***",IF(LEN(AQ32)&gt;0,"$$$","$$"), "")), "")</f>
        <v/>
      </c>
      <c r="AU32" s="48" t="str">
        <f>CONCATENATE(IF(LEN(AN32)&gt;0,IF(AND(AD32="**",AB32="*"),IF(LEN(AQ32)&gt;0,"$$$","$$"),IF(AJ32="***","$$$",IF(AND(AJ32="**",AB32="*"),"$$",IF(AND(OR(AD32="**",AD32="***"),LEN(AQ32)&gt;0),"$$","")))),IF(AND(OR(AD32="**",AD32="***"),LEN(AQ32)&gt;0),"$$","")),IF(AND(T32&lt;2,AQ32="#"),"#",""))</f>
        <v>#</v>
      </c>
      <c r="AV32" s="48" t="str">
        <f>IF(LEN(AN32)&gt;0,IF(AG32="**","$$",IF(AG32="***","$$$",IF(AD32="***",IF(OR(AB32="***",LEN(AQ32)&gt;0),"$$$",""),""))),"")</f>
        <v/>
      </c>
      <c r="AW32" s="26" t="s">
        <v>78</v>
      </c>
      <c r="AX32" s="51">
        <v>3</v>
      </c>
      <c r="AY32" s="79">
        <v>1101</v>
      </c>
      <c r="AZ32" s="24" t="s">
        <v>1098</v>
      </c>
      <c r="BA32" s="29">
        <v>90.847399635799903</v>
      </c>
      <c r="BB32" s="53">
        <v>90.964732969133294</v>
      </c>
      <c r="BC32" s="54" t="s">
        <v>1099</v>
      </c>
      <c r="BD32" s="29">
        <v>2</v>
      </c>
      <c r="BE32" s="55"/>
      <c r="BF32" s="55"/>
      <c r="BG32" s="55"/>
      <c r="BH32" s="55"/>
      <c r="BI32" s="190" t="s">
        <v>1100</v>
      </c>
      <c r="BJ32" s="68" t="s">
        <v>116</v>
      </c>
      <c r="BK32" s="68" t="s">
        <v>1101</v>
      </c>
      <c r="BL32" s="68" t="s">
        <v>1102</v>
      </c>
      <c r="BM32" s="68" t="s">
        <v>1103</v>
      </c>
      <c r="BN32" s="68"/>
      <c r="BO32" s="17"/>
      <c r="BP32" s="29">
        <v>130</v>
      </c>
      <c r="BQ32" s="29">
        <v>0</v>
      </c>
      <c r="BR32" s="56">
        <v>97.6</v>
      </c>
      <c r="BS32" s="76" t="s">
        <v>88</v>
      </c>
      <c r="BT32" s="26"/>
      <c r="BU32" s="26"/>
      <c r="BV32" s="26"/>
      <c r="BW32" s="26"/>
      <c r="BX32" s="17"/>
      <c r="BY32" s="17"/>
      <c r="BZ32" s="49" t="str">
        <f>IF(AND(S32&gt;=3,AND(OR(AND(I32&lt;=7,I32-K32&gt;=3),AND(K32&lt;=7,K32-M32&gt;=3)),N32&lt;=4)),6,IF(S32&gt;=3,"3T",IF(AND(OR(AND(I32&lt;=7,I32-K32&gt;=3),AND(K32&lt;=7,K32-M32&gt;=3)),N32&lt;=4),"3P","")))</f>
        <v/>
      </c>
    </row>
    <row r="33" spans="1:78" ht="21" customHeight="1" x14ac:dyDescent="0.25">
      <c r="A33" s="162"/>
      <c r="B33" s="155"/>
      <c r="C33" s="155"/>
      <c r="D33" s="155"/>
      <c r="E33" s="155"/>
      <c r="F33" s="155"/>
      <c r="G33" s="155"/>
      <c r="H33" s="155"/>
      <c r="I33" s="155"/>
      <c r="J33" s="155"/>
      <c r="K33" s="155"/>
      <c r="L33" s="155"/>
      <c r="M33" s="155"/>
      <c r="N33" s="155"/>
      <c r="O33" s="155"/>
      <c r="P33" s="155"/>
      <c r="Q33" s="155"/>
      <c r="R33" s="155"/>
      <c r="S33" s="155"/>
      <c r="T33" s="155"/>
      <c r="U33" s="155"/>
      <c r="V33" s="155"/>
      <c r="W33" s="155"/>
      <c r="X33" s="155"/>
      <c r="Y33" s="155"/>
      <c r="Z33" s="155"/>
      <c r="AA33" s="155"/>
      <c r="AB33" s="155"/>
      <c r="AC33" s="155"/>
      <c r="AD33" s="155"/>
      <c r="AE33" s="155"/>
      <c r="AF33" s="155"/>
      <c r="AG33" s="155"/>
      <c r="AH33" s="155"/>
      <c r="AI33" s="155"/>
      <c r="AJ33" s="155"/>
      <c r="AK33" s="155"/>
      <c r="AL33" s="155"/>
      <c r="AM33" s="155"/>
      <c r="AN33" s="155"/>
      <c r="AO33" s="155"/>
      <c r="AP33" s="155"/>
      <c r="AQ33" s="155"/>
      <c r="AR33" s="155"/>
      <c r="AS33" s="155"/>
      <c r="AT33" s="155"/>
      <c r="AU33" s="155"/>
      <c r="AV33" s="155"/>
      <c r="AW33" s="155"/>
      <c r="AX33" s="155"/>
      <c r="AY33" s="155"/>
      <c r="AZ33" s="155"/>
      <c r="BA33" s="155"/>
      <c r="BB33" s="155"/>
      <c r="BC33" s="155"/>
      <c r="BD33" s="155"/>
      <c r="BE33" s="155"/>
      <c r="BF33" s="155"/>
      <c r="BG33" s="155"/>
      <c r="BH33" s="155"/>
      <c r="BI33" s="155"/>
      <c r="BJ33" s="155"/>
      <c r="BK33" s="155"/>
      <c r="BL33" s="155"/>
      <c r="BM33" s="155"/>
      <c r="BN33" s="155"/>
      <c r="BO33" s="155"/>
      <c r="BP33" s="155"/>
      <c r="BQ33" s="155"/>
      <c r="BR33" s="155"/>
      <c r="BS33" s="155"/>
      <c r="BT33" s="155"/>
      <c r="BU33" s="155"/>
      <c r="BV33" s="155"/>
      <c r="BW33" s="155"/>
      <c r="BX33" s="155"/>
      <c r="BY33" s="17"/>
      <c r="BZ33" s="49"/>
    </row>
    <row r="34" spans="1:78" ht="46.5" x14ac:dyDescent="0.25">
      <c r="A34" s="26" t="s">
        <v>1092</v>
      </c>
      <c r="B34" s="26" t="s">
        <v>907</v>
      </c>
      <c r="C34" s="27" t="s">
        <v>63</v>
      </c>
      <c r="D34" s="28" t="s">
        <v>166</v>
      </c>
      <c r="E34" s="28"/>
      <c r="F34" s="29">
        <v>1200</v>
      </c>
      <c r="G34" s="30">
        <v>12</v>
      </c>
      <c r="H34" s="31" t="s">
        <v>6</v>
      </c>
      <c r="I34" s="59">
        <v>2</v>
      </c>
      <c r="J34" s="33">
        <v>2</v>
      </c>
      <c r="K34" s="70">
        <v>2</v>
      </c>
      <c r="L34" s="71">
        <v>2</v>
      </c>
      <c r="M34" s="59">
        <v>2</v>
      </c>
      <c r="N34" s="33">
        <v>0</v>
      </c>
      <c r="O34" s="29">
        <v>-0.15000000000000599</v>
      </c>
      <c r="P34" s="38">
        <v>3.2888888888889101</v>
      </c>
      <c r="Q34" s="36">
        <v>109.019596092179</v>
      </c>
      <c r="R34" s="36">
        <v>4.8097980460895702</v>
      </c>
      <c r="S34" s="37">
        <v>0</v>
      </c>
      <c r="T34" s="38">
        <v>1.4</v>
      </c>
      <c r="U34" s="29">
        <v>2.5499999999999901</v>
      </c>
      <c r="V34" s="38">
        <v>3.44999999999999</v>
      </c>
      <c r="W34" s="39"/>
      <c r="X34" s="83">
        <v>53</v>
      </c>
      <c r="Y34" s="72">
        <v>128</v>
      </c>
      <c r="Z34" s="87">
        <v>60</v>
      </c>
      <c r="AA34" s="77">
        <v>8</v>
      </c>
      <c r="AB34" s="41" t="s">
        <v>92</v>
      </c>
      <c r="AC34" s="42" t="str">
        <f>"i" &amp; IF(AND(S34&lt;=-1.5,NOT(ISBLANK(AQ34))),"Z","")</f>
        <v>i</v>
      </c>
      <c r="AD34" s="43" t="str">
        <f>IF(AND(ISNUMBER(BD34),VALUE(BD34)&gt;=3,VALUE(T34)&gt;=-0.5),IF(AND(VALUE(Q34)&gt;=94,VALUE(Q34)&lt;444), IF(VALUE(P34)&gt;=2,"***","**"),"*"),"")</f>
        <v/>
      </c>
      <c r="AE34" s="44"/>
      <c r="AF34" s="45" t="s">
        <v>110</v>
      </c>
      <c r="AG34" s="46" t="str">
        <f>IF(OR(F34&lt;1401,F34&gt;=1600),IF(AND(OR(AB34="*",AB34="***",AB34="E*",AB34="E***"),P34&gt;=2,T34&gt;-2.1),IF(AND(ISNUMBER(BD34),VALUE(BD34)&gt;2),"**","*"),""),"")</f>
        <v>*</v>
      </c>
      <c r="AH34" s="30">
        <v>12</v>
      </c>
      <c r="AI34" s="84">
        <v>53</v>
      </c>
      <c r="AJ34" s="48" t="str">
        <f>IF(AND(S34&gt;=2,T34&gt;=0),IF(AND(ISNUMBER(BD34),VALUE(BD34)&gt;=3),IF(LEN(AQ34)&gt;0,"***","**"),"*"),"")</f>
        <v/>
      </c>
      <c r="AK34" s="42" t="str">
        <f>IF(AND(S34&gt;=3,AND(OR(AND(I34&lt;=7,I34-K34&gt;=3),AND(K34&lt;=7,K34-M34&gt;=3)),N34&lt;=4)),6,IF(S34&gt;=3,"3T",IF(AND(OR(AND(I34&lt;=7,I34-K34&gt;=3),AND(K34&lt;=7,K34-M34&gt;=3)),N34&lt;=4),"3P","")))</f>
        <v/>
      </c>
      <c r="AL34" s="46" t="str">
        <f>IF(OR(K34-M34&gt;=5,T34&gt;4.9,AND(K34-M34&gt;=1,T34&gt;5)),IF(P34&lt;-3,"***",IF(P34&lt;0,"**","*")),"")</f>
        <v/>
      </c>
      <c r="AM34" s="83">
        <v>53</v>
      </c>
      <c r="AN34" s="78" t="str">
        <f>CONCATENATE(IF(AND(OR(M34=1,M34=2,M34=3,M34=4),Q34&gt;=97.5),"G",IF(OR(AND(N34&lt;=3,M34&lt;8,T34&gt;-1.6,Q34&gt;=95,Q34&lt;300),AND(OR(M34=1,M34=2,M34=3),Q34&lt;97.5)),"GR","")),"*")</f>
        <v>G*</v>
      </c>
      <c r="AO34" s="29">
        <v>0</v>
      </c>
      <c r="AP34" s="28" t="s">
        <v>32</v>
      </c>
      <c r="AQ34" s="28" t="s">
        <v>33</v>
      </c>
      <c r="AR34" s="28"/>
      <c r="AS34" s="28"/>
      <c r="AT34" s="50" t="str">
        <f>IF(LEN(AN34)&gt;0,IF(AL34="**","$",IF(AL34="***",IF(LEN(AQ34)&gt;0,"$$$","$$"), "")), "")</f>
        <v/>
      </c>
      <c r="AU34" s="48" t="str">
        <f>CONCATENATE(IF(LEN(AN34)&gt;0,IF(AND(AD34="**",AB34="*"),IF(LEN(AQ34)&gt;0,"$$$","$$"),IF(AJ34="***","$$$",IF(AND(AJ34="**",AB34="*"),"$$",IF(AND(OR(AD34="**",AD34="***"),LEN(AQ34)&gt;0),"$$","")))),IF(AND(OR(AD34="**",AD34="***"),LEN(AQ34)&gt;0),"$$","")),IF(AND(T34&lt;2,AQ34="#"),"#",""))</f>
        <v>#</v>
      </c>
      <c r="AV34" s="48" t="str">
        <f>IF(LEN(AN34)&gt;0,IF(AG34="**","$$",IF(AG34="***","$$$",IF(AD34="***",IF(OR(AB34="***",LEN(AQ34)&gt;0),"$$$",""),""))),"")</f>
        <v/>
      </c>
      <c r="AW34" s="26" t="s">
        <v>6</v>
      </c>
      <c r="AX34" s="64">
        <v>10</v>
      </c>
      <c r="AY34" s="52">
        <v>1110</v>
      </c>
      <c r="AZ34" s="24" t="s">
        <v>1098</v>
      </c>
      <c r="BA34" s="29">
        <v>97.8</v>
      </c>
      <c r="BB34" s="98">
        <v>101.6</v>
      </c>
      <c r="BC34" s="54" t="s">
        <v>1104</v>
      </c>
      <c r="BD34" s="29">
        <v>2</v>
      </c>
      <c r="BE34" s="55"/>
      <c r="BF34" s="55"/>
      <c r="BG34" s="55"/>
      <c r="BH34" s="55"/>
      <c r="BI34" s="189" t="s">
        <v>1105</v>
      </c>
      <c r="BJ34" s="68" t="s">
        <v>785</v>
      </c>
      <c r="BK34" s="69" t="s">
        <v>593</v>
      </c>
      <c r="BL34" s="69" t="s">
        <v>115</v>
      </c>
      <c r="BM34" s="69" t="s">
        <v>1106</v>
      </c>
      <c r="BN34" s="68"/>
      <c r="BO34" s="17"/>
      <c r="BP34" s="29">
        <v>128</v>
      </c>
      <c r="BQ34" s="29">
        <v>0</v>
      </c>
      <c r="BR34" s="56">
        <v>97.2</v>
      </c>
      <c r="BS34" s="76" t="s">
        <v>108</v>
      </c>
      <c r="BT34" s="26" t="s">
        <v>166</v>
      </c>
      <c r="BU34" s="26"/>
      <c r="BV34" s="26"/>
      <c r="BW34" s="26"/>
      <c r="BX34" s="17"/>
      <c r="BY34" s="17"/>
      <c r="BZ34" s="49" t="str">
        <f>IF(AND(S34&gt;=3,AND(OR(AND(I34&lt;=7,I34-K34&gt;=3),AND(K34&lt;=7,K34-M34&gt;=3)),N34&lt;=4)),6,IF(S34&gt;=3,"3T",IF(AND(OR(AND(I34&lt;=7,I34-K34&gt;=3),AND(K34&lt;=7,K34-M34&gt;=3)),N34&lt;=4),"3P","")))</f>
        <v/>
      </c>
    </row>
    <row r="35" spans="1:78" ht="46.5" x14ac:dyDescent="0.25">
      <c r="A35" s="26" t="s">
        <v>1092</v>
      </c>
      <c r="B35" s="26" t="s">
        <v>359</v>
      </c>
      <c r="C35" s="27" t="s">
        <v>77</v>
      </c>
      <c r="D35" s="28"/>
      <c r="E35" s="28"/>
      <c r="F35" s="29">
        <v>1200</v>
      </c>
      <c r="G35" s="30">
        <v>6</v>
      </c>
      <c r="H35" s="31" t="s">
        <v>6</v>
      </c>
      <c r="I35" s="32">
        <v>3</v>
      </c>
      <c r="J35" s="33">
        <v>1</v>
      </c>
      <c r="K35" s="70">
        <v>3</v>
      </c>
      <c r="L35" s="71">
        <v>1</v>
      </c>
      <c r="M35" s="32">
        <v>1</v>
      </c>
      <c r="N35" s="33">
        <v>0</v>
      </c>
      <c r="O35" s="29">
        <v>-0.70000000000000295</v>
      </c>
      <c r="P35" s="38">
        <v>2.5250000000000101</v>
      </c>
      <c r="Q35" s="36">
        <v>101.288619078466</v>
      </c>
      <c r="R35" s="36">
        <v>0.64430953923284995</v>
      </c>
      <c r="S35" s="37">
        <v>0</v>
      </c>
      <c r="T35" s="38">
        <v>1.25</v>
      </c>
      <c r="U35" s="29">
        <v>-0.200000000000014</v>
      </c>
      <c r="V35" s="38">
        <v>0.80000000000000104</v>
      </c>
      <c r="W35" s="39"/>
      <c r="X35" s="83">
        <v>55</v>
      </c>
      <c r="Y35" s="72">
        <v>130</v>
      </c>
      <c r="Z35" s="29">
        <v>20</v>
      </c>
      <c r="AA35" s="77">
        <v>8</v>
      </c>
      <c r="AB35" s="41" t="s">
        <v>101</v>
      </c>
      <c r="AC35" s="42" t="str">
        <f>"" &amp; IF(AND(S35&lt;=-1.5,NOT(ISBLANK(AQ35))),"Z","")</f>
        <v/>
      </c>
      <c r="AD35" s="43" t="str">
        <f>IF(AND(ISNUMBER(BD35),VALUE(BD35)&gt;=3,VALUE(T35)&gt;=-0.5),IF(AND(VALUE(Q35)&gt;=94,VALUE(Q35)&lt;444), IF(VALUE(P35)&gt;=2,"***","**"),"*"),"")</f>
        <v/>
      </c>
      <c r="AE35" s="44"/>
      <c r="AF35" s="45" t="s">
        <v>110</v>
      </c>
      <c r="AG35" s="46" t="str">
        <f>IF(OR(F35&lt;1401,F35&gt;=1600),IF(AND(OR(AB35="*",AB35="***",AB35="E*",AB35="E***"),P35&gt;=2,T35&gt;-2.1),IF(AND(ISNUMBER(BD35),VALUE(BD35)&gt;2),"**","*"),""),"")</f>
        <v>*</v>
      </c>
      <c r="AH35" s="30">
        <v>6</v>
      </c>
      <c r="AI35" s="84">
        <v>55</v>
      </c>
      <c r="AJ35" s="48" t="str">
        <f>IF(AND(S35&gt;=2,T35&gt;=0),IF(AND(ISNUMBER(BD35),VALUE(BD35)&gt;=3),IF(LEN(AQ35)&gt;0,"***","**"),"*"),"")</f>
        <v/>
      </c>
      <c r="AK35" s="42" t="str">
        <f>IF(AND(S35&gt;=3,AND(OR(AND(I35&lt;=7,I35-K35&gt;=3),AND(K35&lt;=7,K35-M35&gt;=3)),N35&lt;=4)),6,IF(S35&gt;=3,"3T",IF(AND(OR(AND(I35&lt;=7,I35-K35&gt;=3),AND(K35&lt;=7,K35-M35&gt;=3)),N35&lt;=4),"3P","")))</f>
        <v/>
      </c>
      <c r="AL35" s="46" t="str">
        <f>IF(OR(K35-M35&gt;=5,T35&gt;4.9,AND(K35-M35&gt;=1,T35&gt;5)),IF(P35&lt;-3,"***",IF(P35&lt;0,"**","*")),"")</f>
        <v/>
      </c>
      <c r="AM35" s="83">
        <v>55</v>
      </c>
      <c r="AN35" s="78" t="str">
        <f>IF(AND(OR(M35=1,M35=2,M35=3,M35=4),Q35&gt;=97.5),"G",IF(OR(AND(N35&lt;=3,M35&lt;8,T35&gt;-1.6,Q35&gt;=95,Q35&lt;300),AND(OR(M35=1,M35=2,M35=3),Q35&lt;97.5)),"GR",""))</f>
        <v>G</v>
      </c>
      <c r="AO35" s="29">
        <v>0</v>
      </c>
      <c r="AP35" s="28"/>
      <c r="AQ35" s="28"/>
      <c r="AR35" s="28"/>
      <c r="AS35" s="28"/>
      <c r="AT35" s="50" t="str">
        <f>IF(LEN(AN35)&gt;0,IF(AL35="**","$",IF(AL35="***",IF(LEN(AQ35)&gt;0,"$$$","$$"), "")), "")</f>
        <v/>
      </c>
      <c r="AU35" s="48" t="str">
        <f>CONCATENATE(IF(LEN(AN35)&gt;0,IF(AND(AD35="**",AB35="*"),IF(LEN(AQ35)&gt;0,"$$$","$$"),IF(AJ35="***","$$$",IF(AND(AJ35="**",AB35="*"),"$$",IF(AND(OR(AD35="**",AD35="***"),LEN(AQ35)&gt;0),"$$","")))),IF(AND(OR(AD35="**",AD35="***"),LEN(AQ35)&gt;0),"$$","")),IF(AND(T35&lt;2,AQ35="#"),"#",""))</f>
        <v/>
      </c>
      <c r="AV35" s="48" t="str">
        <f>IF(LEN(AN35)&gt;0,IF(AG35="**","$$",IF(AG35="***","$$$",IF(AD35="***",IF(OR(AB35="***",LEN(AQ35)&gt;0),"$$$",""),""))),"")</f>
        <v/>
      </c>
      <c r="AW35" s="26" t="s">
        <v>6</v>
      </c>
      <c r="AX35" s="74">
        <v>2.4</v>
      </c>
      <c r="AY35" s="52">
        <v>1117</v>
      </c>
      <c r="AZ35" s="24" t="s">
        <v>1098</v>
      </c>
      <c r="BA35" s="29">
        <v>93.2886190784657</v>
      </c>
      <c r="BB35" s="98">
        <v>97.371952411799001</v>
      </c>
      <c r="BC35" s="54" t="s">
        <v>847</v>
      </c>
      <c r="BD35" s="29">
        <v>2</v>
      </c>
      <c r="BE35" s="55"/>
      <c r="BF35" s="55"/>
      <c r="BG35" s="55"/>
      <c r="BH35" s="55"/>
      <c r="BI35" s="189" t="s">
        <v>1107</v>
      </c>
      <c r="BJ35" s="69" t="s">
        <v>1108</v>
      </c>
      <c r="BK35" s="69" t="s">
        <v>654</v>
      </c>
      <c r="BL35" s="69" t="s">
        <v>1109</v>
      </c>
      <c r="BM35" s="68" t="s">
        <v>421</v>
      </c>
      <c r="BN35" s="68"/>
      <c r="BO35" s="17"/>
      <c r="BP35" s="29">
        <v>130</v>
      </c>
      <c r="BQ35" s="29">
        <v>0</v>
      </c>
      <c r="BR35" s="56">
        <v>97.25</v>
      </c>
      <c r="BS35" s="76" t="s">
        <v>126</v>
      </c>
      <c r="BT35" s="26"/>
      <c r="BU35" s="26"/>
      <c r="BV35" s="26"/>
      <c r="BW35" s="26"/>
      <c r="BX35" s="17"/>
      <c r="BY35" s="17"/>
      <c r="BZ35" s="49" t="str">
        <f>IF(AND(S35&gt;=3,AND(OR(AND(I35&lt;=7,I35-K35&gt;=3),AND(K35&lt;=7,K35-M35&gt;=3)),N35&lt;=4)),6,IF(S35&gt;=3,"3T",IF(AND(OR(AND(I35&lt;=7,I35-K35&gt;=3),AND(K35&lt;=7,K35-M35&gt;=3)),N35&lt;=4),"3P","")))</f>
        <v/>
      </c>
    </row>
    <row r="36" spans="1:78" ht="46.5" x14ac:dyDescent="0.25">
      <c r="A36" s="26" t="s">
        <v>1092</v>
      </c>
      <c r="B36" s="26" t="s">
        <v>368</v>
      </c>
      <c r="C36" s="27" t="s">
        <v>165</v>
      </c>
      <c r="D36" s="28"/>
      <c r="E36" s="28"/>
      <c r="F36" s="29">
        <v>1200</v>
      </c>
      <c r="G36" s="30">
        <v>12</v>
      </c>
      <c r="H36" s="31" t="s">
        <v>78</v>
      </c>
      <c r="I36" s="59">
        <v>6</v>
      </c>
      <c r="J36" s="33">
        <v>5</v>
      </c>
      <c r="K36" s="59">
        <v>6</v>
      </c>
      <c r="L36" s="33">
        <v>7</v>
      </c>
      <c r="M36" s="59">
        <v>3</v>
      </c>
      <c r="N36" s="33">
        <v>0</v>
      </c>
      <c r="O36" s="29">
        <v>1.75000000000001</v>
      </c>
      <c r="P36" s="34">
        <v>2.9857142857143102</v>
      </c>
      <c r="Q36" s="35">
        <v>97.585613019200807</v>
      </c>
      <c r="R36" s="35">
        <v>-0.857193490399624</v>
      </c>
      <c r="S36" s="37">
        <v>-2</v>
      </c>
      <c r="T36" s="38">
        <v>6.65</v>
      </c>
      <c r="U36" s="29">
        <v>-2.5</v>
      </c>
      <c r="V36" s="29">
        <v>2.5499999999999901</v>
      </c>
      <c r="W36" s="39"/>
      <c r="X36" s="83">
        <v>60</v>
      </c>
      <c r="Y36" s="72">
        <v>135</v>
      </c>
      <c r="Z36" s="29">
        <v>22</v>
      </c>
      <c r="AA36" s="26" t="s">
        <v>192</v>
      </c>
      <c r="AB36" s="41" t="s">
        <v>58</v>
      </c>
      <c r="AC36" s="42" t="str">
        <f>"" &amp; IF(AND(S36&lt;=-1.5,NOT(ISBLANK(AQ36))),"Z","")</f>
        <v>Z</v>
      </c>
      <c r="AD36" s="43" t="str">
        <f>IF(AND(ISNUMBER(BD36),VALUE(BD36)&gt;=3,VALUE(T36)&gt;=-0.5),IF(AND(VALUE(Q36)&gt;=94,VALUE(Q36)&lt;444), IF(VALUE(P36)&gt;=2,"***","**"),"*"),"")</f>
        <v/>
      </c>
      <c r="AE36" s="48" t="str">
        <f>IF(AND(BD36&gt;2,OR(ISNUMBER(SEARCH("P",AA36)),ISNUMBER(SEARCH("EP",AA36)),ISNUMBER(SEARCH("E",AA36)))),"WP@",IF(BD36&gt;2,"W@",IF(OR(ISNUMBER(SEARCH("P",AA36)),ISNUMBER(SEARCH("EP",AA36)),ISNUMBER(SEARCH("E",AA36))),"P@","@")))</f>
        <v>@</v>
      </c>
      <c r="AF36" s="45" t="s">
        <v>82</v>
      </c>
      <c r="AG36" s="46" t="str">
        <f>IF(OR(F36&lt;1401,F36&gt;=1600),IF(AND(OR(AB36="*",AB36="***",AB36="E*",AB36="E***"),P36&gt;=2,T36&gt;-2.1),IF(AND(ISNUMBER(BD36),VALUE(BD36)&gt;2),"**","*"),""),"")</f>
        <v/>
      </c>
      <c r="AH36" s="30">
        <v>12</v>
      </c>
      <c r="AI36" s="84">
        <v>60</v>
      </c>
      <c r="AJ36" s="48" t="str">
        <f>IF(AND(S36&gt;=2,T36&gt;=0),IF(AND(ISNUMBER(BD36),VALUE(BD36)&gt;=3),IF(LEN(AQ36)&gt;0,"***","**"),"*"),"")</f>
        <v/>
      </c>
      <c r="AK36" s="42" t="str">
        <f>IF(AND(S36&gt;=3,AND(OR(AND(I36&lt;=7,I36-K36&gt;=3),AND(K36&lt;=7,K36-M36&gt;=3)),N36&lt;=4)),6,IF(S36&gt;=3,"3T",IF(AND(OR(AND(I36&lt;=7,I36-K36&gt;=3),AND(K36&lt;=7,K36-M36&gt;=3)),N36&lt;=4),"3P","")))</f>
        <v>3P</v>
      </c>
      <c r="AL36" s="46" t="str">
        <f>IF(OR(K36-M36&gt;=5,T36&gt;4.9,AND(K36-M36&gt;=1,T36&gt;5)),IF(P36&lt;-3,"***",IF(P36&lt;0,"**","*")),"")</f>
        <v>*</v>
      </c>
      <c r="AM36" s="83">
        <v>60</v>
      </c>
      <c r="AN36" s="73" t="str">
        <f>IF(AND(OR(M36=1,M36=2,M36=3,M36=4),Q36&gt;=97.5),"G",IF(OR(AND(N36&lt;=3,M36&lt;8,T36&gt;-1.6,Q36&gt;=95,Q36&lt;300),AND(OR(M36=1,M36=2,M36=3),Q36&lt;97.5)),"GR",""))</f>
        <v>G</v>
      </c>
      <c r="AO36" s="29">
        <v>0</v>
      </c>
      <c r="AP36" s="28"/>
      <c r="AQ36" s="28" t="s">
        <v>33</v>
      </c>
      <c r="AR36" s="28"/>
      <c r="AS36" s="28"/>
      <c r="AT36" s="50" t="str">
        <f>IF(LEN(AN36)&gt;0,IF(AL36="**","$",IF(AL36="***",IF(LEN(AQ36)&gt;0,"$$$","$$"), "")), "")</f>
        <v/>
      </c>
      <c r="AU36" s="48" t="str">
        <f>CONCATENATE(IF(LEN(AN36)&gt;0,IF(AND(AD36="**",AB36="*"),IF(LEN(AQ36)&gt;0,"$$$","$$"),IF(AJ36="***","$$$",IF(AND(AJ36="**",AB36="*"),"$$",IF(AND(OR(AD36="**",AD36="***"),LEN(AQ36)&gt;0),"$$","")))),IF(AND(OR(AD36="**",AD36="***"),LEN(AQ36)&gt;0),"$$","")),IF(AND(T36&lt;2,AQ36="#"),"#",""))</f>
        <v/>
      </c>
      <c r="AV36" s="48" t="str">
        <f>IF(LEN(AN36)&gt;0,IF(AG36="**","$$",IF(AG36="***","$$$",IF(AD36="***",IF(OR(AB36="***",LEN(AQ36)&gt;0),"$$$",""),""))),"")</f>
        <v/>
      </c>
      <c r="AW36" s="26" t="s">
        <v>78</v>
      </c>
      <c r="AX36" s="64">
        <v>5.3</v>
      </c>
      <c r="AY36" s="52">
        <v>1114</v>
      </c>
      <c r="AZ36" s="24" t="s">
        <v>1098</v>
      </c>
      <c r="BA36" s="29">
        <v>90.085613019200807</v>
      </c>
      <c r="BB36" s="98">
        <v>95.552279685867404</v>
      </c>
      <c r="BC36" s="54" t="s">
        <v>1110</v>
      </c>
      <c r="BD36" s="29">
        <v>2</v>
      </c>
      <c r="BE36" s="55"/>
      <c r="BF36" s="55"/>
      <c r="BG36" s="55"/>
      <c r="BH36" s="55"/>
      <c r="BI36" s="189" t="s">
        <v>1111</v>
      </c>
      <c r="BJ36" s="69" t="s">
        <v>1112</v>
      </c>
      <c r="BK36" s="69" t="s">
        <v>1108</v>
      </c>
      <c r="BL36" s="68" t="s">
        <v>647</v>
      </c>
      <c r="BM36" s="69" t="s">
        <v>556</v>
      </c>
      <c r="BN36" s="68"/>
      <c r="BO36" s="17"/>
      <c r="BP36" s="29">
        <v>135</v>
      </c>
      <c r="BQ36" s="29">
        <v>0</v>
      </c>
      <c r="BR36" s="56">
        <v>96.7</v>
      </c>
      <c r="BS36" s="57" t="s">
        <v>126</v>
      </c>
      <c r="BT36" s="26"/>
      <c r="BU36" s="26"/>
      <c r="BV36" s="49" t="str">
        <f>IF(AND(BD36&gt;2,OR(ISNUMBER(SEARCH("P",AA36)),ISNUMBER(SEARCH("EP",AA36)),ISNUMBER(SEARCH("E",AA36)))),"WP@",IF(BD36&gt;2,"W@",IF(OR(ISNUMBER(SEARCH("P",AA36)),ISNUMBER(SEARCH("EP",AA36)),ISNUMBER(SEARCH("E",AA36))),"P@","@")))</f>
        <v>@</v>
      </c>
      <c r="BW36" s="26"/>
      <c r="BX36" s="17"/>
      <c r="BY36" s="17"/>
      <c r="BZ36" s="49" t="str">
        <f>IF(AND(S36&gt;=3,AND(OR(AND(I36&lt;=7,I36-K36&gt;=3),AND(K36&lt;=7,K36-M36&gt;=3)),N36&lt;=4)),6,IF(S36&gt;=3,"3T",IF(AND(OR(AND(I36&lt;=7,I36-K36&gt;=3),AND(K36&lt;=7,K36-M36&gt;=3)),N36&lt;=4),"3P","")))</f>
        <v>3P</v>
      </c>
    </row>
    <row r="37" spans="1:78" ht="15.95" customHeight="1" x14ac:dyDescent="0.25">
      <c r="A37" s="162"/>
      <c r="B37" s="155"/>
      <c r="C37" s="155"/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55"/>
      <c r="Z37" s="155"/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5"/>
      <c r="AX37" s="155"/>
      <c r="AY37" s="155"/>
      <c r="AZ37" s="155"/>
      <c r="BA37" s="155"/>
      <c r="BB37" s="155"/>
      <c r="BC37" s="155"/>
      <c r="BD37" s="155"/>
      <c r="BE37" s="155"/>
      <c r="BF37" s="155"/>
      <c r="BG37" s="155"/>
      <c r="BH37" s="155"/>
      <c r="BI37" s="155"/>
      <c r="BJ37" s="155"/>
      <c r="BK37" s="155"/>
      <c r="BL37" s="155"/>
      <c r="BM37" s="155"/>
      <c r="BN37" s="155"/>
      <c r="BO37" s="155"/>
      <c r="BP37" s="155"/>
      <c r="BQ37" s="155"/>
      <c r="BR37" s="155"/>
      <c r="BS37" s="155"/>
      <c r="BT37" s="155"/>
      <c r="BU37" s="155"/>
      <c r="BV37" s="155"/>
      <c r="BW37" s="155"/>
      <c r="BX37" s="155"/>
      <c r="BY37" s="17"/>
      <c r="BZ37" s="49"/>
    </row>
    <row r="38" spans="1:78" ht="30" customHeight="1" x14ac:dyDescent="0.25">
      <c r="A38" s="156" t="s">
        <v>152</v>
      </c>
      <c r="B38" s="162"/>
      <c r="C38" s="162"/>
      <c r="D38" s="162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62"/>
      <c r="AL38" s="162"/>
      <c r="AM38" s="162"/>
      <c r="AN38" s="162"/>
      <c r="AO38" s="162"/>
      <c r="AP38" s="162"/>
      <c r="AQ38" s="162"/>
      <c r="AR38" s="162"/>
      <c r="AS38" s="162"/>
      <c r="AT38" s="162"/>
      <c r="AU38" s="162"/>
      <c r="AV38" s="162"/>
      <c r="AW38" s="162"/>
      <c r="AX38" s="162"/>
      <c r="AY38" s="162"/>
      <c r="AZ38" s="162"/>
      <c r="BA38" s="162"/>
      <c r="BB38" s="162"/>
      <c r="BC38" s="162"/>
      <c r="BD38" s="162"/>
      <c r="BE38" s="162"/>
      <c r="BF38" s="162"/>
      <c r="BG38" s="162"/>
      <c r="BH38" s="162"/>
      <c r="BI38" s="162"/>
      <c r="BJ38" s="162"/>
      <c r="BK38" s="162"/>
      <c r="BL38" s="162"/>
      <c r="BM38" s="162"/>
      <c r="BN38" s="162"/>
      <c r="BO38" s="162"/>
      <c r="BP38" s="162"/>
      <c r="BQ38" s="162"/>
      <c r="BR38" s="162"/>
      <c r="BS38" s="162"/>
      <c r="BT38" s="162"/>
      <c r="BU38" s="162"/>
      <c r="BV38" s="162"/>
      <c r="BW38" s="162"/>
      <c r="BX38" s="162"/>
      <c r="BY38" s="17"/>
      <c r="BZ38" s="49"/>
    </row>
    <row r="39" spans="1:78" ht="46.5" x14ac:dyDescent="0.25">
      <c r="A39" s="26" t="s">
        <v>1092</v>
      </c>
      <c r="B39" s="26" t="s">
        <v>545</v>
      </c>
      <c r="C39" s="27" t="s">
        <v>352</v>
      </c>
      <c r="D39" s="28"/>
      <c r="E39" s="28"/>
      <c r="F39" s="29">
        <v>1200</v>
      </c>
      <c r="G39" s="30">
        <v>10</v>
      </c>
      <c r="H39" s="31" t="s">
        <v>78</v>
      </c>
      <c r="I39" s="59">
        <v>3</v>
      </c>
      <c r="J39" s="33">
        <v>2</v>
      </c>
      <c r="K39" s="59">
        <v>4</v>
      </c>
      <c r="L39" s="33">
        <v>2</v>
      </c>
      <c r="M39" s="59">
        <v>8</v>
      </c>
      <c r="N39" s="33">
        <v>5</v>
      </c>
      <c r="O39" s="29">
        <v>0.19999999999999599</v>
      </c>
      <c r="P39" s="34">
        <v>0.96000000000000096</v>
      </c>
      <c r="Q39" s="35">
        <v>98.886224907062399</v>
      </c>
      <c r="R39" s="36">
        <v>3.24311245353115</v>
      </c>
      <c r="S39" s="37">
        <v>0</v>
      </c>
      <c r="T39" s="61">
        <v>-2.5</v>
      </c>
      <c r="U39" s="29">
        <v>1.30000000000001</v>
      </c>
      <c r="V39" s="29">
        <v>-0.70000000000000295</v>
      </c>
      <c r="W39" s="39" t="s">
        <v>79</v>
      </c>
      <c r="X39" s="40">
        <v>61</v>
      </c>
      <c r="Y39" s="29">
        <v>116</v>
      </c>
      <c r="Z39" s="87">
        <v>35</v>
      </c>
      <c r="AA39" s="26" t="s">
        <v>91</v>
      </c>
      <c r="AB39" s="41" t="s">
        <v>32</v>
      </c>
      <c r="AC39" s="42" t="str">
        <f>"i" &amp; IF(AND(S39&lt;=-1.5,NOT(ISBLANK(AQ39))),"Z","")</f>
        <v>i</v>
      </c>
      <c r="AD39" s="43" t="str">
        <f>IF(AND(ISNUMBER(BD39),VALUE(BD39)&gt;=3,VALUE(T39)&gt;=-0.5),IF(AND(VALUE(Q39)&gt;=94,VALUE(Q39)&lt;444), IF(VALUE(P39)&gt;=2,"***","**"),"*"),"")</f>
        <v/>
      </c>
      <c r="AE39" s="44"/>
      <c r="AF39" s="45"/>
      <c r="AG39" s="63" t="str">
        <f>IF(OR(F39&lt;1401,F39&gt;=1600),IF(AND(OR(AB39="*",AB39="***",AB39="E*",AB39="E***"),P39&gt;=2,T39&gt;-2.1),IF(AND(ISNUMBER(BD39),VALUE(BD39)&gt;2),"**","*"),""),"")</f>
        <v/>
      </c>
      <c r="AH39" s="30">
        <v>10</v>
      </c>
      <c r="AI39" s="47">
        <v>61</v>
      </c>
      <c r="AJ39" s="48" t="str">
        <f>IF(AND(S39&gt;=2,T39&gt;=0),IF(AND(ISNUMBER(BD39),VALUE(BD39)&gt;=3),IF(LEN(AQ39)&gt;0,"***","**"),"*"),"")</f>
        <v/>
      </c>
      <c r="AK39" s="42" t="str">
        <f>IF(AND(S39&gt;=3,AND(OR(AND(I39&lt;=7,I39-K39&gt;=3),AND(K39&lt;=7,K39-M39&gt;=3)),N39&lt;=4)),6,IF(S39&gt;=3,"3T",IF(AND(OR(AND(I39&lt;=7,I39-K39&gt;=3),AND(K39&lt;=7,K39-M39&gt;=3)),N39&lt;=4),"3P","")))</f>
        <v/>
      </c>
      <c r="AL39" s="46" t="str">
        <f>IF(OR(K39-M39&gt;=5,T39&gt;4.9,AND(K39-M39&gt;=1,T39&gt;5)),IF(P39&lt;-3,"***",IF(P39&lt;0,"**","*")),"")</f>
        <v/>
      </c>
      <c r="AM39" s="40">
        <v>61</v>
      </c>
      <c r="AN39" s="49" t="str">
        <f>CONCATENATE(IF(AND(OR(M39=1,M39=2,M39=3,M39=4),Q39&gt;=97.5),"G",IF(OR(AND(N39&lt;=3,M39&lt;8,T39&gt;-1.6,Q39&gt;=95,Q39&lt;300),AND(OR(M39=1,M39=2,M39=3),Q39&lt;97.5)),"GR","")),"*")</f>
        <v>*</v>
      </c>
      <c r="AO39" s="29">
        <v>0</v>
      </c>
      <c r="AP39" s="28"/>
      <c r="AQ39" s="28"/>
      <c r="AR39" s="28"/>
      <c r="AS39" s="28"/>
      <c r="AT39" s="50" t="str">
        <f>IF(LEN(AN39)&gt;0,IF(AL39="**","$",IF(AL39="***",IF(LEN(AQ39)&gt;0,"$$$","$$"), "")), "")</f>
        <v/>
      </c>
      <c r="AU39" s="48" t="str">
        <f>CONCATENATE(IF(LEN(AN39)&gt;0,IF(AND(AD39="**",AB39="*"),IF(LEN(AQ39)&gt;0,"$$$","$$"),IF(AJ39="***","$$$",IF(AND(AJ39="**",AB39="*"),"$$",IF(AND(OR(AD39="**",AD39="***"),LEN(AQ39)&gt;0),"$$","")))),IF(AND(OR(AD39="**",AD39="***"),LEN(AQ39)&gt;0),"$$","")),IF(AND(T39&lt;2,AQ39="#"),"#",""))</f>
        <v/>
      </c>
      <c r="AV39" s="48" t="str">
        <f>IF(LEN(AN39)&gt;0,IF(AG39="**","$$",IF(AG39="***","$$$",IF(AD39="***",IF(OR(AB39="***",LEN(AQ39)&gt;0),"$$$",""),""))),"")</f>
        <v/>
      </c>
      <c r="AW39" s="26" t="s">
        <v>78</v>
      </c>
      <c r="AX39" s="51">
        <v>6.5</v>
      </c>
      <c r="AY39" s="52">
        <v>1112</v>
      </c>
      <c r="AZ39" s="24" t="s">
        <v>1098</v>
      </c>
      <c r="BA39" s="29">
        <v>90.5</v>
      </c>
      <c r="BB39" s="53">
        <v>80.033333333333303</v>
      </c>
      <c r="BC39" s="54" t="s">
        <v>1113</v>
      </c>
      <c r="BD39" s="29">
        <v>3</v>
      </c>
      <c r="BE39" s="55"/>
      <c r="BF39" s="55"/>
      <c r="BG39" s="55"/>
      <c r="BH39" s="55"/>
      <c r="BI39" s="189" t="s">
        <v>1114</v>
      </c>
      <c r="BJ39" s="69" t="s">
        <v>833</v>
      </c>
      <c r="BK39" s="68" t="s">
        <v>834</v>
      </c>
      <c r="BL39" s="69" t="s">
        <v>886</v>
      </c>
      <c r="BM39" s="69" t="s">
        <v>328</v>
      </c>
      <c r="BN39" s="68" t="s">
        <v>835</v>
      </c>
      <c r="BO39" s="17"/>
      <c r="BP39" s="29">
        <v>116</v>
      </c>
      <c r="BQ39" s="29">
        <v>0</v>
      </c>
      <c r="BR39" s="56">
        <v>97.4</v>
      </c>
      <c r="BS39" s="76" t="s">
        <v>88</v>
      </c>
      <c r="BT39" s="26"/>
      <c r="BU39" s="26"/>
      <c r="BV39" s="26"/>
      <c r="BW39" s="26" t="s">
        <v>79</v>
      </c>
      <c r="BX39" s="17"/>
      <c r="BY39" s="17"/>
      <c r="BZ39" s="49" t="str">
        <f>IF(AND(S39&gt;=3,AND(OR(AND(I39&lt;=7,I39-K39&gt;=3),AND(K39&lt;=7,K39-M39&gt;=3)),N39&lt;=4)),6,IF(S39&gt;=3,"3T",IF(AND(OR(AND(I39&lt;=7,I39-K39&gt;=3),AND(K39&lt;=7,K39-M39&gt;=3)),N39&lt;=4),"3P","")))</f>
        <v/>
      </c>
    </row>
    <row r="40" spans="1:78" ht="46.5" x14ac:dyDescent="0.25">
      <c r="A40" s="26" t="s">
        <v>1092</v>
      </c>
      <c r="B40" s="26" t="s">
        <v>263</v>
      </c>
      <c r="C40" s="107" t="s">
        <v>385</v>
      </c>
      <c r="D40" s="28"/>
      <c r="E40" s="28"/>
      <c r="F40" s="29">
        <v>1200</v>
      </c>
      <c r="G40" s="30">
        <v>2</v>
      </c>
      <c r="H40" s="31" t="s">
        <v>229</v>
      </c>
      <c r="I40" s="32">
        <v>2</v>
      </c>
      <c r="J40" s="33">
        <v>2</v>
      </c>
      <c r="K40" s="32">
        <v>2</v>
      </c>
      <c r="L40" s="33">
        <v>3</v>
      </c>
      <c r="M40" s="32">
        <v>3</v>
      </c>
      <c r="N40" s="33">
        <v>2</v>
      </c>
      <c r="O40" s="29">
        <v>0.64999999999999503</v>
      </c>
      <c r="P40" s="29">
        <v>2.1374999999999802</v>
      </c>
      <c r="Q40" s="36">
        <v>102.87991533189999</v>
      </c>
      <c r="R40" s="36">
        <v>2.7399576659497198</v>
      </c>
      <c r="S40" s="37">
        <v>-2</v>
      </c>
      <c r="T40" s="38">
        <v>1.5</v>
      </c>
      <c r="U40" s="29">
        <v>-1.85</v>
      </c>
      <c r="V40" s="29">
        <v>-0.54999999999999705</v>
      </c>
      <c r="W40" s="39"/>
      <c r="X40" s="40">
        <v>61</v>
      </c>
      <c r="Y40" s="72">
        <v>116</v>
      </c>
      <c r="Z40" s="29">
        <v>24</v>
      </c>
      <c r="AA40" s="26" t="s">
        <v>1115</v>
      </c>
      <c r="AB40" s="41" t="s">
        <v>65</v>
      </c>
      <c r="AC40" s="42" t="str">
        <f>"" &amp; IF(AND(S40&lt;=-1.5,NOT(ISBLANK(AQ40))),"Z","")</f>
        <v/>
      </c>
      <c r="AD40" s="43" t="str">
        <f>IF(AND(ISNUMBER(BD40),VALUE(BD40)&gt;=3,VALUE(T40)&gt;=-0.5),IF(AND(VALUE(Q40)&gt;=94,VALUE(Q40)&lt;444), IF(VALUE(P40)&gt;=2,"***","**"),"*"),"")</f>
        <v/>
      </c>
      <c r="AE40" s="44"/>
      <c r="AF40" s="45" t="s">
        <v>110</v>
      </c>
      <c r="AG40" s="46" t="str">
        <f>IF(OR(F40&lt;1401,F40&gt;=1600),IF(AND(OR(AB40="*",AB40="***",AB40="E*",AB40="E***"),P40&gt;=2,T40&gt;-2.1),IF(AND(ISNUMBER(BD40),VALUE(BD40)&gt;2),"**","*"),""),"")</f>
        <v/>
      </c>
      <c r="AH40" s="30">
        <v>2</v>
      </c>
      <c r="AI40" s="47">
        <v>61</v>
      </c>
      <c r="AJ40" s="48" t="str">
        <f>IF(AND(S40&gt;=2,T40&gt;=0),IF(AND(ISNUMBER(BD40),VALUE(BD40)&gt;=3),IF(LEN(AQ40)&gt;0,"***","**"),"*"),"")</f>
        <v/>
      </c>
      <c r="AK40" s="42" t="str">
        <f>IF(AND(S40&gt;=3,AND(OR(AND(I40&lt;=7,I40-K40&gt;=3),AND(K40&lt;=7,K40-M40&gt;=3)),N40&lt;=4)),6,IF(S40&gt;=3,"3T",IF(AND(OR(AND(I40&lt;=7,I40-K40&gt;=3),AND(K40&lt;=7,K40-M40&gt;=3)),N40&lt;=4),"3P","")))</f>
        <v/>
      </c>
      <c r="AL40" s="46" t="str">
        <f>IF(OR(K40-M40&gt;=5,T40&gt;4.9,AND(K40-M40&gt;=1,T40&gt;5)),IF(P40&lt;-3,"***",IF(P40&lt;0,"**","*")),"")</f>
        <v/>
      </c>
      <c r="AM40" s="116" t="s">
        <v>1116</v>
      </c>
      <c r="AN40" s="103" t="str">
        <f>IF(AND(OR(M40=1,M40=2,M40=3,M40=4),Q40&gt;=97.5),"G",IF(OR(AND(N40&lt;=3,M40&lt;8,T40&gt;-1.6,Q40&gt;=95,Q40&lt;300),AND(OR(M40=1,M40=2,M40=3),Q40&lt;97.5)),"GR",""))</f>
        <v>G</v>
      </c>
      <c r="AO40" s="29">
        <v>0</v>
      </c>
      <c r="AP40" s="28"/>
      <c r="AQ40" s="28"/>
      <c r="AR40" s="28"/>
      <c r="AS40" s="28"/>
      <c r="AT40" s="50" t="str">
        <f>IF(LEN(AN40)&gt;0,IF(AL40="**","$",IF(AL40="***",IF(LEN(AQ40)&gt;0,"$$$","$$"), "")), "")</f>
        <v/>
      </c>
      <c r="AU40" s="48" t="str">
        <f>CONCATENATE(IF(LEN(AN40)&gt;0,IF(AND(AD40="**",AB40="*"),IF(LEN(AQ40)&gt;0,"$$$","$$"),IF(AJ40="***","$$$",IF(AND(AJ40="**",AB40="*"),"$$",IF(AND(OR(AD40="**",AD40="***"),LEN(AQ40)&gt;0),"$$","")))),IF(AND(OR(AD40="**",AD40="***"),LEN(AQ40)&gt;0),"$$","")),IF(AND(T40&lt;2,AQ40="#"),"#",""))</f>
        <v/>
      </c>
      <c r="AV40" s="48" t="str">
        <f>IF(LEN(AN40)&gt;0,IF(AG40="**","$$",IF(AG40="***","$$$",IF(AD40="***",IF(OR(AB40="***",LEN(AQ40)&gt;0),"$$$",""),""))),"")</f>
        <v/>
      </c>
      <c r="AW40" s="26" t="s">
        <v>229</v>
      </c>
      <c r="AX40" s="51">
        <v>3.9</v>
      </c>
      <c r="AY40" s="52">
        <v>1120</v>
      </c>
      <c r="AZ40" s="24" t="s">
        <v>1098</v>
      </c>
      <c r="BA40" s="29">
        <v>96.979915331899406</v>
      </c>
      <c r="BB40" s="53">
        <v>87.037915331899399</v>
      </c>
      <c r="BC40" s="54" t="s">
        <v>1117</v>
      </c>
      <c r="BD40" s="29">
        <v>1</v>
      </c>
      <c r="BE40" s="55"/>
      <c r="BF40" s="55"/>
      <c r="BG40" s="55"/>
      <c r="BH40" s="55"/>
      <c r="BI40" s="190" t="s">
        <v>1118</v>
      </c>
      <c r="BJ40" s="68" t="s">
        <v>841</v>
      </c>
      <c r="BK40" s="68" t="s">
        <v>1119</v>
      </c>
      <c r="BL40" s="68" t="s">
        <v>96</v>
      </c>
      <c r="BM40" s="69" t="s">
        <v>780</v>
      </c>
      <c r="BN40" s="68"/>
      <c r="BO40" s="17"/>
      <c r="BP40" s="29">
        <v>116</v>
      </c>
      <c r="BQ40" s="29">
        <v>0</v>
      </c>
      <c r="BR40" s="56">
        <v>98.75</v>
      </c>
      <c r="BS40" s="76" t="s">
        <v>108</v>
      </c>
      <c r="BT40" s="26"/>
      <c r="BU40" s="26"/>
      <c r="BV40" s="26"/>
      <c r="BW40" s="26"/>
      <c r="BX40" s="17"/>
      <c r="BY40" s="17"/>
      <c r="BZ40" s="49" t="str">
        <f>IF(AND(S40&gt;=3,AND(OR(AND(I40&lt;=7,I40-K40&gt;=3),AND(K40&lt;=7,K40-M40&gt;=3)),N40&lt;=4)),6,IF(S40&gt;=3,"3T",IF(AND(OR(AND(I40&lt;=7,I40-K40&gt;=3),AND(K40&lt;=7,K40-M40&gt;=3)),N40&lt;=4),"3P","")))</f>
        <v/>
      </c>
    </row>
    <row r="41" spans="1:78" ht="46.5" x14ac:dyDescent="0.25">
      <c r="A41" s="26" t="s">
        <v>1092</v>
      </c>
      <c r="B41" s="26" t="s">
        <v>268</v>
      </c>
      <c r="C41" s="106" t="s">
        <v>717</v>
      </c>
      <c r="D41" s="28"/>
      <c r="E41" s="28"/>
      <c r="F41" s="29">
        <v>1200</v>
      </c>
      <c r="G41" s="30">
        <v>12</v>
      </c>
      <c r="H41" s="31" t="s">
        <v>6</v>
      </c>
      <c r="I41" s="59">
        <v>2</v>
      </c>
      <c r="J41" s="33">
        <v>0</v>
      </c>
      <c r="K41" s="59">
        <v>2</v>
      </c>
      <c r="L41" s="33">
        <v>0</v>
      </c>
      <c r="M41" s="59">
        <v>6</v>
      </c>
      <c r="N41" s="33">
        <v>2</v>
      </c>
      <c r="O41" s="29">
        <v>-1.0999999999999901</v>
      </c>
      <c r="P41" s="60">
        <v>-3.53</v>
      </c>
      <c r="Q41" s="35">
        <v>92.803868834252199</v>
      </c>
      <c r="R41" s="35">
        <v>-2.4480655828739399</v>
      </c>
      <c r="S41" s="37">
        <v>0</v>
      </c>
      <c r="T41" s="61">
        <v>-1</v>
      </c>
      <c r="U41" s="29">
        <v>2.1000000000000099</v>
      </c>
      <c r="V41" s="60">
        <v>1.35</v>
      </c>
      <c r="W41" s="39"/>
      <c r="X41" s="62">
        <v>61</v>
      </c>
      <c r="Y41" s="29">
        <v>116</v>
      </c>
      <c r="Z41" s="29">
        <v>28</v>
      </c>
      <c r="AA41" s="109" t="s">
        <v>119</v>
      </c>
      <c r="AB41" s="41" t="s">
        <v>101</v>
      </c>
      <c r="AC41" s="42" t="str">
        <f>"" &amp; IF(AND(S41&lt;=-1.5,NOT(ISBLANK(AQ41))),"Z","")</f>
        <v/>
      </c>
      <c r="AD41" s="48" t="str">
        <f>IF(AND(ISNUMBER(BD41),VALUE(BD41)&gt;=3,VALUE(T41)&gt;=-0.5),IF(AND(VALUE(Q41)&gt;=94,VALUE(Q41)&lt;444), IF(VALUE(P41)&gt;=2,"***","**"),"*"),"")</f>
        <v/>
      </c>
      <c r="AE41" s="44"/>
      <c r="AF41" s="45"/>
      <c r="AG41" s="63" t="str">
        <f>IF(OR(F41&lt;1401,F41&gt;=1600),IF(AND(OR(AB41="*",AB41="***",AB41="E*",AB41="E***"),P41&gt;=2,T41&gt;-2.1),IF(AND(ISNUMBER(BD41),VALUE(BD41)&gt;2),"**","*"),""),"")</f>
        <v/>
      </c>
      <c r="AH41" s="30">
        <v>12</v>
      </c>
      <c r="AI41" s="62">
        <v>61</v>
      </c>
      <c r="AJ41" s="48" t="str">
        <f>IF(AND(S41&gt;=2,T41&gt;=0),IF(AND(ISNUMBER(BD41),VALUE(BD41)&gt;=3),IF(LEN(AQ41)&gt;0,"***","**"),"*"),"")</f>
        <v/>
      </c>
      <c r="AK41" s="42" t="str">
        <f>IF(AND(S41&gt;=3,AND(OR(AND(I41&lt;=7,I41-K41&gt;=3),AND(K41&lt;=7,K41-M41&gt;=3)),N41&lt;=4)),6,IF(S41&gt;=3,"3T",IF(AND(OR(AND(I41&lt;=7,I41-K41&gt;=3),AND(K41&lt;=7,K41-M41&gt;=3)),N41&lt;=4),"3P","")))</f>
        <v/>
      </c>
      <c r="AL41" s="63" t="str">
        <f>IF(OR(K41-M41&gt;=5,T41&gt;4.9,AND(K41-M41&gt;=1,T41&gt;5)),IF(P41&lt;-3,"***",IF(P41&lt;0,"**","*")),"")</f>
        <v/>
      </c>
      <c r="AM41" s="62">
        <v>61</v>
      </c>
      <c r="AN41" s="49" t="str">
        <f>IF(AND(OR(M41=1,M41=2,M41=3,M41=4),Q41&gt;=97.5),"G",IF(OR(AND(N41&lt;=3,M41&lt;8,T41&gt;-1.6,Q41&gt;=95,Q41&lt;300),AND(OR(M41=1,M41=2,M41=3),Q41&lt;97.5)),"GR",""))</f>
        <v/>
      </c>
      <c r="AO41" s="29">
        <v>0</v>
      </c>
      <c r="AP41" s="28"/>
      <c r="AQ41" s="28"/>
      <c r="AR41" s="28"/>
      <c r="AS41" s="28"/>
      <c r="AT41" s="50" t="str">
        <f>IF(LEN(AN41)&gt;0,IF(AL41="**","$",IF(AL41="***",IF(LEN(AQ41)&gt;0,"$$$","$$"), "")), "")</f>
        <v/>
      </c>
      <c r="AU41" s="48" t="str">
        <f>CONCATENATE(IF(LEN(AN41)&gt;0,IF(AND(AD41="**",AB41="*"),IF(LEN(AQ41)&gt;0,"$$$","$$"),IF(AJ41="***","$$$",IF(AND(AJ41="**",AB41="*"),"$$",IF(AND(OR(AD41="**",AD41="***"),LEN(AQ41)&gt;0),"$$","")))),IF(AND(OR(AD41="**",AD41="***"),LEN(AQ41)&gt;0),"$$","")),IF(AND(T41&lt;2,AQ41="#"),"#",""))</f>
        <v/>
      </c>
      <c r="AV41" s="48" t="str">
        <f>IF(LEN(AN41)&gt;0,IF(AG41="**","$$",IF(AG41="***","$$$",IF(AD41="***",IF(OR(AB41="***",LEN(AQ41)&gt;0),"$$$",""),""))),"")</f>
        <v/>
      </c>
      <c r="AW41" s="26" t="s">
        <v>6</v>
      </c>
      <c r="AX41" s="64">
        <v>14</v>
      </c>
      <c r="AY41" s="65">
        <v>1098</v>
      </c>
      <c r="AZ41" s="24" t="s">
        <v>1098</v>
      </c>
      <c r="BA41" s="29">
        <v>88.103868834252097</v>
      </c>
      <c r="BB41" s="53">
        <v>75.103868834252097</v>
      </c>
      <c r="BC41" s="54" t="s">
        <v>1120</v>
      </c>
      <c r="BD41" s="29">
        <v>2</v>
      </c>
      <c r="BE41" s="55"/>
      <c r="BF41" s="55"/>
      <c r="BG41" s="55"/>
      <c r="BH41" s="55"/>
      <c r="BI41" s="188" t="s">
        <v>1121</v>
      </c>
      <c r="BJ41" s="68" t="s">
        <v>1122</v>
      </c>
      <c r="BK41" s="68" t="s">
        <v>328</v>
      </c>
      <c r="BL41" s="69" t="s">
        <v>320</v>
      </c>
      <c r="BM41" s="69" t="s">
        <v>1123</v>
      </c>
      <c r="BN41" s="68" t="s">
        <v>316</v>
      </c>
      <c r="BO41" s="17"/>
      <c r="BP41" s="29">
        <v>116</v>
      </c>
      <c r="BQ41" s="29">
        <v>0</v>
      </c>
      <c r="BR41" s="56">
        <v>98.5</v>
      </c>
      <c r="BS41" s="57" t="s">
        <v>223</v>
      </c>
      <c r="BT41" s="26"/>
      <c r="BU41" s="26"/>
      <c r="BV41" s="26"/>
      <c r="BW41" s="26"/>
      <c r="BX41" s="17"/>
      <c r="BY41" s="17"/>
      <c r="BZ41" s="49" t="str">
        <f>IF(AND(S41&gt;=3,AND(OR(AND(I41&lt;=7,I41-K41&gt;=3),AND(K41&lt;=7,K41-M41&gt;=3)),N41&lt;=4)),6,IF(S41&gt;=3,"3T",IF(AND(OR(AND(I41&lt;=7,I41-K41&gt;=3),AND(K41&lt;=7,K41-M41&gt;=3)),N41&lt;=4),"3P","")))</f>
        <v/>
      </c>
    </row>
    <row r="42" spans="1:78" ht="46.5" x14ac:dyDescent="0.25">
      <c r="A42" s="26" t="s">
        <v>1092</v>
      </c>
      <c r="B42" s="110" t="s">
        <v>1027</v>
      </c>
      <c r="C42" s="106" t="s">
        <v>827</v>
      </c>
      <c r="D42" s="28"/>
      <c r="E42" s="28"/>
      <c r="F42" s="29">
        <v>1200</v>
      </c>
      <c r="G42" s="30">
        <v>12</v>
      </c>
      <c r="H42" s="31" t="s">
        <v>6</v>
      </c>
      <c r="I42" s="59">
        <v>2</v>
      </c>
      <c r="J42" s="33">
        <v>0</v>
      </c>
      <c r="K42" s="59">
        <v>2</v>
      </c>
      <c r="L42" s="33">
        <v>1</v>
      </c>
      <c r="M42" s="59">
        <v>9</v>
      </c>
      <c r="N42" s="33">
        <v>2</v>
      </c>
      <c r="O42" s="29">
        <v>-0.89999999999999902</v>
      </c>
      <c r="P42" s="60">
        <v>-4.97</v>
      </c>
      <c r="Q42" s="35">
        <v>94.032340385356306</v>
      </c>
      <c r="R42" s="35">
        <v>-0.93382980732187104</v>
      </c>
      <c r="S42" s="37">
        <v>-1</v>
      </c>
      <c r="T42" s="61">
        <v>-1.5</v>
      </c>
      <c r="U42" s="29">
        <v>3.4500000000000099</v>
      </c>
      <c r="V42" s="60">
        <v>2.2000000000000099</v>
      </c>
      <c r="W42" s="39" t="s">
        <v>79</v>
      </c>
      <c r="X42" s="62">
        <v>60</v>
      </c>
      <c r="Y42" s="29">
        <v>115</v>
      </c>
      <c r="Z42" s="29">
        <v>21</v>
      </c>
      <c r="AA42" s="109" t="s">
        <v>119</v>
      </c>
      <c r="AB42" s="41" t="s">
        <v>101</v>
      </c>
      <c r="AC42" s="42" t="str">
        <f>"" &amp; IF(AND(S42&lt;=-1.5,NOT(ISBLANK(AQ42))),"Z","")</f>
        <v/>
      </c>
      <c r="AD42" s="48" t="str">
        <f>IF(AND(ISNUMBER(BD42),VALUE(BD42)&gt;=3,VALUE(T42)&gt;=-0.5),IF(AND(VALUE(Q42)&gt;=94,VALUE(Q42)&lt;444), IF(VALUE(P42)&gt;=2,"***","**"),"*"),"")</f>
        <v/>
      </c>
      <c r="AE42" s="44"/>
      <c r="AF42" s="45"/>
      <c r="AG42" s="63" t="str">
        <f>IF(OR(F42&lt;1401,F42&gt;=1600),IF(AND(OR(AB42="*",AB42="***",AB42="E*",AB42="E***"),P42&gt;=2,T42&gt;-2.1),IF(AND(ISNUMBER(BD42),VALUE(BD42)&gt;2),"**","*"),""),"")</f>
        <v/>
      </c>
      <c r="AH42" s="30">
        <v>12</v>
      </c>
      <c r="AI42" s="62">
        <v>60</v>
      </c>
      <c r="AJ42" s="48" t="str">
        <f>IF(AND(S42&gt;=2,T42&gt;=0),IF(AND(ISNUMBER(BD42),VALUE(BD42)&gt;=3),IF(LEN(AQ42)&gt;0,"***","**"),"*"),"")</f>
        <v/>
      </c>
      <c r="AK42" s="42" t="str">
        <f>IF(AND(S42&gt;=3,AND(OR(AND(I42&lt;=7,I42-K42&gt;=3),AND(K42&lt;=7,K42-M42&gt;=3)),N42&lt;=4)),6,IF(S42&gt;=3,"3T",IF(AND(OR(AND(I42&lt;=7,I42-K42&gt;=3),AND(K42&lt;=7,K42-M42&gt;=3)),N42&lt;=4),"3P","")))</f>
        <v/>
      </c>
      <c r="AL42" s="63" t="str">
        <f>IF(OR(K42-M42&gt;=5,T42&gt;4.9,AND(K42-M42&gt;=1,T42&gt;5)),IF(P42&lt;-3,"***",IF(P42&lt;0,"**","*")),"")</f>
        <v/>
      </c>
      <c r="AM42" s="62">
        <v>60</v>
      </c>
      <c r="AN42" s="49" t="str">
        <f>IF(AND(OR(M42=1,M42=2,M42=3,M42=4),Q42&gt;=97.5),"G",IF(OR(AND(N42&lt;=3,M42&lt;8,T42&gt;-1.6,Q42&gt;=95,Q42&lt;300),AND(OR(M42=1,M42=2,M42=3),Q42&lt;97.5)),"GR",""))</f>
        <v/>
      </c>
      <c r="AO42" s="29">
        <v>1</v>
      </c>
      <c r="AP42" s="28"/>
      <c r="AQ42" s="28"/>
      <c r="AR42" s="28"/>
      <c r="AS42" s="28"/>
      <c r="AT42" s="50" t="str">
        <f>IF(LEN(AN42)&gt;0,IF(AL42="**","$",IF(AL42="***",IF(LEN(AQ42)&gt;0,"$$$","$$"), "")), "")</f>
        <v/>
      </c>
      <c r="AU42" s="48" t="str">
        <f>CONCATENATE(IF(LEN(AN42)&gt;0,IF(AND(AD42="**",AB42="*"),IF(LEN(AQ42)&gt;0,"$$$","$$"),IF(AJ42="***","$$$",IF(AND(AJ42="**",AB42="*"),"$$",IF(AND(OR(AD42="**",AD42="***"),LEN(AQ42)&gt;0),"$$","")))),IF(AND(OR(AD42="**",AD42="***"),LEN(AQ42)&gt;0),"$$","")),IF(AND(T42&lt;2,AQ42="#"),"#",""))</f>
        <v/>
      </c>
      <c r="AV42" s="48" t="str">
        <f>IF(LEN(AN42)&gt;0,IF(AG42="**","$$",IF(AG42="***","$$$",IF(AD42="***",IF(OR(AB42="***",LEN(AQ42)&gt;0),"$$$",""),""))),"")</f>
        <v/>
      </c>
      <c r="AW42" s="26" t="s">
        <v>6</v>
      </c>
      <c r="AX42" s="51">
        <v>10</v>
      </c>
      <c r="AY42" s="65">
        <v>1090</v>
      </c>
      <c r="AZ42" s="24" t="s">
        <v>1098</v>
      </c>
      <c r="BA42" s="29">
        <v>89.132340385356301</v>
      </c>
      <c r="BB42" s="53">
        <v>76.065673718689595</v>
      </c>
      <c r="BC42" s="54" t="s">
        <v>1124</v>
      </c>
      <c r="BD42" s="29">
        <v>2</v>
      </c>
      <c r="BE42" s="55"/>
      <c r="BF42" s="55"/>
      <c r="BG42" s="55"/>
      <c r="BH42" s="55"/>
      <c r="BI42" s="190" t="s">
        <v>1125</v>
      </c>
      <c r="BJ42" s="68" t="s">
        <v>320</v>
      </c>
      <c r="BK42" s="68" t="s">
        <v>1126</v>
      </c>
      <c r="BL42" s="68" t="s">
        <v>1009</v>
      </c>
      <c r="BM42" s="68" t="s">
        <v>1054</v>
      </c>
      <c r="BN42" s="68" t="s">
        <v>1127</v>
      </c>
      <c r="BO42" s="17"/>
      <c r="BP42" s="29">
        <v>115</v>
      </c>
      <c r="BQ42" s="29">
        <v>1</v>
      </c>
      <c r="BR42" s="56">
        <v>98.9</v>
      </c>
      <c r="BS42" s="57" t="s">
        <v>209</v>
      </c>
      <c r="BT42" s="26"/>
      <c r="BU42" s="26"/>
      <c r="BV42" s="26"/>
      <c r="BW42" s="26" t="s">
        <v>79</v>
      </c>
      <c r="BX42" s="17"/>
      <c r="BY42" s="17"/>
      <c r="BZ42" s="49" t="str">
        <f>IF(AND(S42&gt;=3,AND(OR(AND(I42&lt;=7,I42-K42&gt;=3),AND(K42&lt;=7,K42-M42&gt;=3)),N42&lt;=4)),6,IF(S42&gt;=3,"3T",IF(AND(OR(AND(I42&lt;=7,I42-K42&gt;=3),AND(K42&lt;=7,K42-M42&gt;=3)),N42&lt;=4),"3P","")))</f>
        <v/>
      </c>
    </row>
    <row r="43" spans="1:78" ht="30" customHeight="1" x14ac:dyDescent="0.25">
      <c r="A43" s="175" t="s">
        <v>153</v>
      </c>
      <c r="B43" s="155"/>
      <c r="C43" s="155"/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  <c r="AA43" s="155"/>
      <c r="AB43" s="155"/>
      <c r="AC43" s="155"/>
      <c r="AD43" s="155"/>
      <c r="AE43" s="155"/>
      <c r="AF43" s="155"/>
      <c r="AG43" s="155"/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55"/>
      <c r="BD43" s="155"/>
      <c r="BE43" s="155"/>
      <c r="BF43" s="155"/>
      <c r="BG43" s="155"/>
      <c r="BH43" s="155"/>
      <c r="BI43" s="155"/>
      <c r="BJ43" s="155"/>
      <c r="BK43" s="155"/>
      <c r="BL43" s="155"/>
      <c r="BM43" s="155"/>
      <c r="BN43" s="155"/>
      <c r="BO43" s="155"/>
      <c r="BP43" s="155"/>
      <c r="BQ43" s="155"/>
      <c r="BR43" s="155"/>
      <c r="BS43" s="155"/>
      <c r="BT43" s="155"/>
      <c r="BU43" s="155"/>
      <c r="BV43" s="155"/>
      <c r="BW43" s="155"/>
      <c r="BX43" s="155"/>
      <c r="BY43" s="17"/>
      <c r="BZ43" s="49"/>
    </row>
    <row r="44" spans="1:78" ht="18.75" customHeight="1" x14ac:dyDescent="0.25">
      <c r="A44" s="17"/>
      <c r="B44" s="164" t="s">
        <v>1098</v>
      </c>
      <c r="C44" s="164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65" t="s">
        <v>144</v>
      </c>
      <c r="R44" s="165"/>
      <c r="S44" s="17"/>
      <c r="T44" s="90" t="s">
        <v>290</v>
      </c>
      <c r="U44" s="17"/>
      <c r="V44" s="17"/>
      <c r="W44" s="17"/>
      <c r="X44" s="91">
        <v>58</v>
      </c>
      <c r="Y44" s="113" t="s">
        <v>1128</v>
      </c>
      <c r="Z44" s="95">
        <v>18</v>
      </c>
      <c r="AA44" s="104">
        <v>4</v>
      </c>
      <c r="AB44" s="17"/>
      <c r="AC44" s="17"/>
      <c r="AD44" s="17"/>
      <c r="AE44" s="17"/>
      <c r="AF44" s="17"/>
      <c r="AG44" s="17"/>
      <c r="AH44" s="17"/>
      <c r="AI44" s="91">
        <v>58</v>
      </c>
      <c r="AJ44" s="17"/>
      <c r="AK44" s="17"/>
      <c r="AL44" s="17"/>
      <c r="AM44" s="91">
        <v>58</v>
      </c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4">
        <v>26</v>
      </c>
      <c r="AY44" s="95">
        <v>1103</v>
      </c>
      <c r="AZ44" s="17"/>
      <c r="BA44" s="17"/>
      <c r="BB44" s="17"/>
      <c r="BC44" s="17"/>
      <c r="BD44" s="17"/>
      <c r="BE44" s="17"/>
      <c r="BF44" s="17"/>
      <c r="BG44" s="17"/>
      <c r="BH44" s="17"/>
      <c r="BI44" s="187"/>
      <c r="BJ44" s="17"/>
      <c r="BK44" s="17"/>
      <c r="BL44" s="17"/>
      <c r="BM44" s="17"/>
      <c r="BN44" s="17"/>
      <c r="BO44" s="17"/>
      <c r="BP44" s="113" t="s">
        <v>1128</v>
      </c>
      <c r="BQ44" s="17"/>
      <c r="BR44" s="17"/>
      <c r="BS44" s="17"/>
      <c r="BT44" s="17"/>
      <c r="BU44" s="17"/>
      <c r="BV44" s="17"/>
      <c r="BW44" s="17"/>
      <c r="BX44" s="29">
        <v>0</v>
      </c>
      <c r="BY44" s="26" t="s">
        <v>149</v>
      </c>
      <c r="BZ44" s="17"/>
    </row>
    <row r="45" spans="1:78" x14ac:dyDescent="0.25">
      <c r="A45" s="17"/>
      <c r="B45" s="164"/>
      <c r="C45" s="164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68" t="s">
        <v>1130</v>
      </c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  <c r="AK45" s="168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67"/>
      <c r="AY45" s="96" t="s">
        <v>1129</v>
      </c>
      <c r="AZ45" s="17"/>
      <c r="BA45" s="17"/>
      <c r="BB45" s="17"/>
      <c r="BC45" s="17"/>
      <c r="BD45" s="17"/>
      <c r="BE45" s="17"/>
      <c r="BF45" s="17"/>
      <c r="BG45" s="17"/>
      <c r="BH45" s="17"/>
      <c r="BI45" s="18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</row>
    <row r="46" spans="1:78" ht="30" customHeight="1" x14ac:dyDescent="0.25">
      <c r="A46" s="152" t="s">
        <v>1131</v>
      </c>
      <c r="B46" s="153"/>
      <c r="C46" s="153"/>
      <c r="D46" s="153"/>
      <c r="E46" s="153"/>
      <c r="F46" s="153"/>
      <c r="G46" s="153"/>
      <c r="H46" s="153"/>
      <c r="I46" s="153"/>
      <c r="J46" s="153"/>
      <c r="K46" s="153"/>
      <c r="L46" s="153"/>
      <c r="M46" s="153"/>
      <c r="N46" s="153"/>
      <c r="O46" s="153"/>
      <c r="P46" s="153"/>
      <c r="Q46" s="153"/>
      <c r="R46" s="153"/>
      <c r="S46" s="153"/>
      <c r="T46" s="153"/>
      <c r="U46" s="153"/>
      <c r="V46" s="153"/>
      <c r="W46" s="153"/>
      <c r="X46" s="153"/>
      <c r="Y46" s="153"/>
      <c r="Z46" s="153"/>
      <c r="AA46" s="153"/>
      <c r="AB46" s="153"/>
      <c r="AC46" s="153"/>
      <c r="AD46" s="153"/>
      <c r="AE46" s="153"/>
      <c r="AF46" s="153"/>
      <c r="AG46" s="153"/>
      <c r="AH46" s="153"/>
      <c r="AI46" s="153"/>
      <c r="AJ46" s="153"/>
      <c r="AK46" s="153"/>
      <c r="AL46" s="153"/>
      <c r="AM46" s="153"/>
      <c r="AN46" s="153"/>
      <c r="AO46" s="153"/>
      <c r="AP46" s="153"/>
      <c r="AQ46" s="153"/>
      <c r="AR46" s="153"/>
      <c r="AS46" s="153"/>
      <c r="AT46" s="153"/>
      <c r="AU46" s="153"/>
      <c r="AV46" s="153"/>
      <c r="AW46" s="153"/>
      <c r="AX46" s="153"/>
      <c r="AY46" s="153"/>
      <c r="AZ46" s="153"/>
      <c r="BA46" s="153"/>
      <c r="BB46" s="153"/>
      <c r="BC46" s="153"/>
      <c r="BD46" s="153"/>
      <c r="BE46" s="153"/>
      <c r="BF46" s="153"/>
      <c r="BG46" s="153"/>
      <c r="BH46" s="153"/>
      <c r="BI46" s="153"/>
      <c r="BJ46" s="153"/>
      <c r="BK46" s="153"/>
      <c r="BL46" s="153"/>
      <c r="BM46" s="153"/>
      <c r="BN46" s="153"/>
      <c r="BO46" s="153"/>
      <c r="BP46" s="153"/>
      <c r="BQ46" s="153"/>
      <c r="BR46" s="153"/>
      <c r="BS46" s="153"/>
      <c r="BT46" s="153"/>
      <c r="BU46" s="153"/>
      <c r="BV46" s="153"/>
      <c r="BW46" s="153"/>
      <c r="BX46" s="153"/>
      <c r="BY46" s="17"/>
      <c r="BZ46" s="17"/>
    </row>
    <row r="47" spans="1:78" x14ac:dyDescent="0.25">
      <c r="A47" s="18" t="s">
        <v>1</v>
      </c>
      <c r="B47" s="18" t="s">
        <v>2</v>
      </c>
      <c r="C47" s="18" t="s">
        <v>3</v>
      </c>
      <c r="D47" s="19"/>
      <c r="E47" s="19"/>
      <c r="F47" s="18" t="s">
        <v>4</v>
      </c>
      <c r="G47" s="20" t="s">
        <v>5</v>
      </c>
      <c r="H47" s="21" t="s">
        <v>6</v>
      </c>
      <c r="I47" s="154" t="s">
        <v>7</v>
      </c>
      <c r="J47" s="155"/>
      <c r="K47" s="155"/>
      <c r="L47" s="155"/>
      <c r="M47" s="155"/>
      <c r="N47" s="155"/>
      <c r="O47" s="21" t="s">
        <v>8</v>
      </c>
      <c r="P47" s="21" t="s">
        <v>9</v>
      </c>
      <c r="Q47" s="22" t="s">
        <v>10</v>
      </c>
      <c r="R47" s="22" t="s">
        <v>11</v>
      </c>
      <c r="S47" s="21" t="s">
        <v>12</v>
      </c>
      <c r="T47" s="21" t="s">
        <v>13</v>
      </c>
      <c r="U47" s="21" t="s">
        <v>14</v>
      </c>
      <c r="V47" s="21" t="s">
        <v>15</v>
      </c>
      <c r="W47" s="23" t="s">
        <v>16</v>
      </c>
      <c r="X47" s="21" t="s">
        <v>17</v>
      </c>
      <c r="Y47" s="21" t="s">
        <v>18</v>
      </c>
      <c r="Z47" s="21" t="s">
        <v>19</v>
      </c>
      <c r="AA47" s="21" t="s">
        <v>20</v>
      </c>
      <c r="AB47" s="21" t="s">
        <v>21</v>
      </c>
      <c r="AC47" s="21" t="s">
        <v>22</v>
      </c>
      <c r="AD47" s="21" t="s">
        <v>23</v>
      </c>
      <c r="AE47" s="21" t="s">
        <v>24</v>
      </c>
      <c r="AF47" s="21" t="s">
        <v>25</v>
      </c>
      <c r="AG47" s="21" t="s">
        <v>26</v>
      </c>
      <c r="AH47" s="21" t="s">
        <v>5</v>
      </c>
      <c r="AI47" s="21" t="s">
        <v>17</v>
      </c>
      <c r="AJ47" s="21" t="s">
        <v>27</v>
      </c>
      <c r="AK47" s="21" t="s">
        <v>28</v>
      </c>
      <c r="AL47" s="21" t="s">
        <v>29</v>
      </c>
      <c r="AM47" s="21" t="s">
        <v>17</v>
      </c>
      <c r="AN47" s="21" t="s">
        <v>30</v>
      </c>
      <c r="AO47" s="21" t="s">
        <v>31</v>
      </c>
      <c r="AP47" s="21" t="s">
        <v>32</v>
      </c>
      <c r="AQ47" s="21" t="s">
        <v>33</v>
      </c>
      <c r="AR47" s="21" t="s">
        <v>34</v>
      </c>
      <c r="AS47" s="21" t="s">
        <v>35</v>
      </c>
      <c r="AT47" s="21" t="s">
        <v>36</v>
      </c>
      <c r="AU47" s="21" t="s">
        <v>37</v>
      </c>
      <c r="AV47" s="21" t="s">
        <v>38</v>
      </c>
      <c r="AW47" s="21" t="s">
        <v>6</v>
      </c>
      <c r="AX47" s="21" t="s">
        <v>39</v>
      </c>
      <c r="AY47" s="21" t="s">
        <v>40</v>
      </c>
      <c r="AZ47" s="24" t="s">
        <v>41</v>
      </c>
      <c r="BA47" s="21" t="s">
        <v>42</v>
      </c>
      <c r="BB47" s="21" t="s">
        <v>43</v>
      </c>
      <c r="BC47" s="21" t="s">
        <v>44</v>
      </c>
      <c r="BD47" s="21" t="s">
        <v>45</v>
      </c>
      <c r="BE47" s="21" t="s">
        <v>46</v>
      </c>
      <c r="BF47" s="21" t="s">
        <v>47</v>
      </c>
      <c r="BG47" s="21" t="s">
        <v>48</v>
      </c>
      <c r="BH47" s="21" t="s">
        <v>49</v>
      </c>
      <c r="BI47" s="186"/>
      <c r="BJ47" s="25"/>
      <c r="BK47" s="25"/>
      <c r="BL47" s="25"/>
      <c r="BM47" s="25"/>
      <c r="BN47" s="25"/>
      <c r="BO47" s="25"/>
      <c r="BP47" s="21" t="s">
        <v>18</v>
      </c>
      <c r="BQ47" s="21" t="s">
        <v>31</v>
      </c>
      <c r="BR47" s="21" t="s">
        <v>50</v>
      </c>
      <c r="BS47" s="21" t="s">
        <v>51</v>
      </c>
      <c r="BT47" s="25"/>
      <c r="BU47" s="25"/>
      <c r="BV47" s="21" t="s">
        <v>24</v>
      </c>
      <c r="BW47" s="21" t="s">
        <v>16</v>
      </c>
      <c r="BX47" s="21" t="s">
        <v>52</v>
      </c>
      <c r="BY47" s="21" t="s">
        <v>53</v>
      </c>
      <c r="BZ47" s="21" t="s">
        <v>28</v>
      </c>
    </row>
    <row r="48" spans="1:78" ht="46.5" x14ac:dyDescent="0.25">
      <c r="A48" s="26" t="s">
        <v>1132</v>
      </c>
      <c r="B48" s="26" t="s">
        <v>210</v>
      </c>
      <c r="C48" s="107" t="s">
        <v>840</v>
      </c>
      <c r="D48" s="28"/>
      <c r="E48" s="28"/>
      <c r="F48" s="29">
        <v>1200</v>
      </c>
      <c r="G48" s="30">
        <v>2</v>
      </c>
      <c r="H48" s="31" t="s">
        <v>229</v>
      </c>
      <c r="I48" s="32">
        <v>2</v>
      </c>
      <c r="J48" s="33">
        <v>1</v>
      </c>
      <c r="K48" s="32">
        <v>5</v>
      </c>
      <c r="L48" s="33">
        <v>2</v>
      </c>
      <c r="M48" s="32">
        <v>9</v>
      </c>
      <c r="N48" s="33">
        <v>7</v>
      </c>
      <c r="O48" s="29">
        <v>-4.9999999999990101E-2</v>
      </c>
      <c r="P48" s="29">
        <v>0.38333333333334002</v>
      </c>
      <c r="Q48" s="35">
        <v>95.460122724650802</v>
      </c>
      <c r="R48" s="36">
        <v>3.0800613623253499</v>
      </c>
      <c r="S48" s="37">
        <v>-1</v>
      </c>
      <c r="T48" s="61">
        <v>-4.75</v>
      </c>
      <c r="U48" s="29">
        <v>3.4</v>
      </c>
      <c r="V48" s="29">
        <v>-0.35000000000000098</v>
      </c>
      <c r="W48" s="39" t="s">
        <v>79</v>
      </c>
      <c r="X48" s="40">
        <v>64</v>
      </c>
      <c r="Y48" s="29">
        <v>118</v>
      </c>
      <c r="Z48" s="17"/>
      <c r="AA48" s="26" t="s">
        <v>91</v>
      </c>
      <c r="AB48" s="41" t="s">
        <v>32</v>
      </c>
      <c r="AC48" s="42" t="str">
        <f>"" &amp; IF(AND(S48&lt;=-1.5,NOT(ISBLANK(AQ48))),"Z","")</f>
        <v/>
      </c>
      <c r="AD48" s="43" t="str">
        <f>IF(AND(ISNUMBER(BD48),VALUE(BD48)&gt;=3,VALUE(T48)&gt;=-0.5),IF(AND(VALUE(Q48)&gt;=94,VALUE(Q48)&lt;444), IF(VALUE(P48)&gt;=2,"***","**"),"*"),"")</f>
        <v/>
      </c>
      <c r="AE48" s="44"/>
      <c r="AF48" s="45"/>
      <c r="AG48" s="63" t="str">
        <f>IF(OR(F48&lt;1401,F48&gt;=1600),IF(AND(OR(AB48="*",AB48="***",AB48="E*",AB48="E***"),P48&gt;=2,T48&gt;-2.1),IF(AND(ISNUMBER(BD48),VALUE(BD48)&gt;2),"**","*"),""),"")</f>
        <v/>
      </c>
      <c r="AH48" s="30">
        <v>2</v>
      </c>
      <c r="AI48" s="47">
        <v>64</v>
      </c>
      <c r="AJ48" s="48" t="str">
        <f>IF(AND(S48&gt;=2,T48&gt;=0),IF(AND(ISNUMBER(BD48),VALUE(BD48)&gt;=3),IF(LEN(AQ48)&gt;0,"***","**"),"*"),"")</f>
        <v/>
      </c>
      <c r="AK48" s="42" t="str">
        <f>IF(AND(S48&gt;=3,AND(OR(AND(I48&lt;=7,I48-K48&gt;=3),AND(K48&lt;=7,K48-M48&gt;=3)),N48&lt;=4)),6,IF(S48&gt;=3,"3T",IF(AND(OR(AND(I48&lt;=7,I48-K48&gt;=3),AND(K48&lt;=7,K48-M48&gt;=3)),N48&lt;=4),"3P","")))</f>
        <v/>
      </c>
      <c r="AL48" s="46" t="str">
        <f>IF(OR(K48-M48&gt;=5,T48&gt;4.9,AND(K48-M48&gt;=1,T48&gt;5)),IF(P48&lt;-3,"***",IF(P48&lt;0,"**","*")),"")</f>
        <v/>
      </c>
      <c r="AM48" s="40">
        <v>64</v>
      </c>
      <c r="AN48" s="49" t="str">
        <f>CONCATENATE(IF(AND(OR(M48=1,M48=2,M48=3,M48=4),Q48&gt;=97.5),"G",IF(OR(AND(N48&lt;=3,M48&lt;8,T48&gt;-1.6,Q48&gt;=95,Q48&lt;300),AND(OR(M48=1,M48=2,M48=3),Q48&lt;97.5)),"GR","")),"*")</f>
        <v>*</v>
      </c>
      <c r="AO48" s="29">
        <v>0</v>
      </c>
      <c r="AP48" s="28"/>
      <c r="AQ48" s="28"/>
      <c r="AR48" s="28"/>
      <c r="AS48" s="28"/>
      <c r="AT48" s="50" t="str">
        <f>IF(LEN(AN48)&gt;0,IF(AL48="**","$",IF(AL48="***",IF(LEN(AQ48)&gt;0,"$$$","$$"), "")), "")</f>
        <v/>
      </c>
      <c r="AU48" s="48" t="str">
        <f>CONCATENATE(IF(LEN(AN48)&gt;0,IF(AND(AD48="**",AB48="*"),IF(LEN(AQ48)&gt;0,"$$$","$$"),IF(AJ48="***","$$$",IF(AND(AJ48="**",AB48="*"),"$$",IF(AND(OR(AD48="**",AD48="***"),LEN(AQ48)&gt;0),"$$","")))),IF(AND(OR(AD48="**",AD48="***"),LEN(AQ48)&gt;0),"$$","")),IF(AND(T48&lt;2,AQ48="#"),"#",""))</f>
        <v/>
      </c>
      <c r="AV48" s="48" t="str">
        <f>IF(LEN(AN48)&gt;0,IF(AG48="**","$$",IF(AG48="***","$$$",IF(AD48="***",IF(OR(AB48="***",LEN(AQ48)&gt;0),"$$$",""),""))),"")</f>
        <v/>
      </c>
      <c r="AW48" s="26" t="s">
        <v>229</v>
      </c>
      <c r="AX48" s="51">
        <v>24</v>
      </c>
      <c r="AY48" s="79">
        <v>1165</v>
      </c>
      <c r="AZ48" s="24" t="s">
        <v>1133</v>
      </c>
      <c r="BA48" s="29">
        <v>87.5</v>
      </c>
      <c r="BB48" s="53">
        <v>75.585333333333296</v>
      </c>
      <c r="BC48" s="54" t="s">
        <v>208</v>
      </c>
      <c r="BD48" s="29">
        <v>2</v>
      </c>
      <c r="BE48" s="55"/>
      <c r="BF48" s="55"/>
      <c r="BG48" s="55"/>
      <c r="BH48" s="55"/>
      <c r="BI48" s="187"/>
      <c r="BJ48" s="17"/>
      <c r="BK48" s="17"/>
      <c r="BL48" s="17"/>
      <c r="BM48" s="17"/>
      <c r="BN48" s="17"/>
      <c r="BO48" s="17"/>
      <c r="BP48" s="29">
        <v>118</v>
      </c>
      <c r="BQ48" s="29">
        <v>0</v>
      </c>
      <c r="BR48" s="56">
        <v>98.65</v>
      </c>
      <c r="BS48" s="57" t="s">
        <v>75</v>
      </c>
      <c r="BT48" s="26"/>
      <c r="BU48" s="26"/>
      <c r="BV48" s="26"/>
      <c r="BW48" s="26" t="s">
        <v>79</v>
      </c>
      <c r="BX48" s="17"/>
      <c r="BY48" s="17"/>
      <c r="BZ48" s="49" t="str">
        <f>IF(AND(S48&gt;=3,AND(OR(AND(I48&lt;=7,I48-K48&gt;=3),AND(K48&lt;=7,K48-M48&gt;=3)),N48&lt;=4)),6,IF(S48&gt;=3,"3T",IF(AND(OR(AND(I48&lt;=7,I48-K48&gt;=3),AND(K48&lt;=7,K48-M48&gt;=3)),N48&lt;=4),"3P","")))</f>
        <v/>
      </c>
    </row>
    <row r="49" spans="1:78" ht="15" customHeight="1" x14ac:dyDescent="0.25">
      <c r="A49" s="162"/>
      <c r="B49" s="155"/>
      <c r="C49" s="155"/>
      <c r="D49" s="155"/>
      <c r="E49" s="155"/>
      <c r="F49" s="155"/>
      <c r="G49" s="155"/>
      <c r="H49" s="155"/>
      <c r="I49" s="155"/>
      <c r="J49" s="155"/>
      <c r="K49" s="155"/>
      <c r="L49" s="155"/>
      <c r="M49" s="155"/>
      <c r="N49" s="155"/>
      <c r="O49" s="155"/>
      <c r="P49" s="155"/>
      <c r="Q49" s="155"/>
      <c r="R49" s="155"/>
      <c r="S49" s="155"/>
      <c r="T49" s="155"/>
      <c r="U49" s="155"/>
      <c r="V49" s="155"/>
      <c r="W49" s="155"/>
      <c r="X49" s="155"/>
      <c r="Y49" s="155"/>
      <c r="Z49" s="155"/>
      <c r="AA49" s="155"/>
      <c r="AB49" s="155"/>
      <c r="AC49" s="155"/>
      <c r="AD49" s="155"/>
      <c r="AE49" s="155"/>
      <c r="AF49" s="155"/>
      <c r="AG49" s="155"/>
      <c r="AH49" s="155"/>
      <c r="AI49" s="155"/>
      <c r="AJ49" s="155"/>
      <c r="AK49" s="155"/>
      <c r="AL49" s="155"/>
      <c r="AM49" s="155"/>
      <c r="AN49" s="155"/>
      <c r="AO49" s="155"/>
      <c r="AP49" s="155"/>
      <c r="AQ49" s="155"/>
      <c r="AR49" s="155"/>
      <c r="AS49" s="155"/>
      <c r="AT49" s="155"/>
      <c r="AU49" s="155"/>
      <c r="AV49" s="155"/>
      <c r="AW49" s="155"/>
      <c r="AX49" s="155"/>
      <c r="AY49" s="155"/>
      <c r="AZ49" s="155"/>
      <c r="BA49" s="155"/>
      <c r="BB49" s="155"/>
      <c r="BC49" s="155"/>
      <c r="BD49" s="155"/>
      <c r="BE49" s="155"/>
      <c r="BF49" s="155"/>
      <c r="BG49" s="155"/>
      <c r="BH49" s="155"/>
      <c r="BI49" s="155"/>
      <c r="BJ49" s="155"/>
      <c r="BK49" s="155"/>
      <c r="BL49" s="155"/>
      <c r="BM49" s="155"/>
      <c r="BN49" s="155"/>
      <c r="BO49" s="155"/>
      <c r="BP49" s="155"/>
      <c r="BQ49" s="155"/>
      <c r="BR49" s="155"/>
      <c r="BS49" s="155"/>
      <c r="BT49" s="155"/>
      <c r="BU49" s="155"/>
      <c r="BV49" s="155"/>
      <c r="BW49" s="155"/>
      <c r="BX49" s="155"/>
      <c r="BY49" s="17"/>
      <c r="BZ49" s="49"/>
    </row>
    <row r="50" spans="1:78" ht="46.5" x14ac:dyDescent="0.25">
      <c r="A50" s="26" t="s">
        <v>1132</v>
      </c>
      <c r="B50" s="26" t="s">
        <v>76</v>
      </c>
      <c r="C50" s="27" t="s">
        <v>352</v>
      </c>
      <c r="D50" s="28"/>
      <c r="E50" s="28"/>
      <c r="F50" s="29">
        <v>1000</v>
      </c>
      <c r="G50" s="30">
        <v>8</v>
      </c>
      <c r="H50" s="31" t="s">
        <v>78</v>
      </c>
      <c r="I50" s="59">
        <v>9</v>
      </c>
      <c r="J50" s="33">
        <v>5</v>
      </c>
      <c r="K50" s="59">
        <v>8</v>
      </c>
      <c r="L50" s="33">
        <v>7</v>
      </c>
      <c r="M50" s="59">
        <v>7</v>
      </c>
      <c r="N50" s="33">
        <v>5</v>
      </c>
      <c r="O50" s="29">
        <v>1.3500000000000101</v>
      </c>
      <c r="P50" s="38">
        <v>4.4300000000000397</v>
      </c>
      <c r="Q50" s="36">
        <v>102.969408897874</v>
      </c>
      <c r="R50" s="36">
        <v>5.6347044489368896</v>
      </c>
      <c r="S50" s="37">
        <v>-2</v>
      </c>
      <c r="T50" s="38">
        <v>2</v>
      </c>
      <c r="U50" s="29">
        <v>0.89999999999999902</v>
      </c>
      <c r="V50" s="38">
        <v>2.55000000000001</v>
      </c>
      <c r="W50" s="39"/>
      <c r="X50" s="62">
        <v>62</v>
      </c>
      <c r="Y50" s="29">
        <v>121</v>
      </c>
      <c r="Z50" s="29">
        <v>29</v>
      </c>
      <c r="AA50" s="26" t="s">
        <v>57</v>
      </c>
      <c r="AB50" s="41" t="s">
        <v>58</v>
      </c>
      <c r="AC50" s="42" t="str">
        <f>"" &amp; IF(AND(S50&lt;=-1.5,NOT(ISBLANK(AQ50))),"Z","")</f>
        <v/>
      </c>
      <c r="AD50" s="48" t="str">
        <f>IF(AND(ISNUMBER(BD50),VALUE(BD50)&gt;=3,VALUE(T50)&gt;=-0.5),IF(AND(VALUE(Q50)&gt;=94,VALUE(Q50)&lt;444), IF(VALUE(P50)&gt;=2,"***","**"),"*"),"")</f>
        <v/>
      </c>
      <c r="AE50" s="48" t="str">
        <f>IF(AND(BD50&gt;2,OR(ISNUMBER(SEARCH("P",AA50)),ISNUMBER(SEARCH("EP",AA50)),ISNUMBER(SEARCH("E",AA50)))),"WP@",IF(BD50&gt;2,"W@",IF(OR(ISNUMBER(SEARCH("P",AA50)),ISNUMBER(SEARCH("EP",AA50)),ISNUMBER(SEARCH("E",AA50))),"P@","@")))</f>
        <v>@</v>
      </c>
      <c r="AF50" s="45"/>
      <c r="AG50" s="46" t="str">
        <f>IF(OR(F50&lt;1401,F50&gt;=1600),IF(AND(OR(AB50="*",AB50="***",AB50="E*",AB50="E***"),P50&gt;=2,T50&gt;-2.1),IF(AND(ISNUMBER(BD50),VALUE(BD50)&gt;2),"**","*"),""),"")</f>
        <v/>
      </c>
      <c r="AH50" s="30">
        <v>8</v>
      </c>
      <c r="AI50" s="62">
        <v>62</v>
      </c>
      <c r="AJ50" s="48" t="str">
        <f>IF(AND(S50&gt;=2,T50&gt;=0),IF(AND(ISNUMBER(BD50),VALUE(BD50)&gt;=3),IF(LEN(AQ50)&gt;0,"***","**"),"*"),"")</f>
        <v/>
      </c>
      <c r="AK50" s="42" t="str">
        <f>IF(AND(S50&gt;=3,AND(OR(AND(I50&lt;=7,I50-K50&gt;=3),AND(K50&lt;=7,K50-M50&gt;=3)),N50&lt;=4)),6,IF(S50&gt;=3,"3T",IF(AND(OR(AND(I50&lt;=7,I50-K50&gt;=3),AND(K50&lt;=7,K50-M50&gt;=3)),N50&lt;=4),"3P","")))</f>
        <v/>
      </c>
      <c r="AL50" s="63" t="str">
        <f>IF(OR(K50-M50&gt;=5,T50&gt;4.9,AND(K50-M50&gt;=1,T50&gt;5)),IF(P50&lt;-3,"***",IF(P50&lt;0,"**","*")),"")</f>
        <v/>
      </c>
      <c r="AM50" s="62">
        <v>62</v>
      </c>
      <c r="AN50" s="49" t="str">
        <f>IF(AND(OR(M50=1,M50=2,M50=3,M50=4),Q50&gt;=97.5),"G",IF(OR(AND(N50&lt;=3,M50&lt;8,T50&gt;-1.6,Q50&gt;=95,Q50&lt;300),AND(OR(M50=1,M50=2,M50=3),Q50&lt;97.5)),"GR",""))</f>
        <v/>
      </c>
      <c r="AO50" s="29">
        <v>1</v>
      </c>
      <c r="AP50" s="28"/>
      <c r="AQ50" s="28"/>
      <c r="AR50" s="28"/>
      <c r="AS50" s="28"/>
      <c r="AT50" s="50" t="str">
        <f>IF(LEN(AN50)&gt;0,IF(AL50="**","$",IF(AL50="***",IF(LEN(AQ50)&gt;0,"$$$","$$"), "")), "")</f>
        <v/>
      </c>
      <c r="AU50" s="48" t="str">
        <f>CONCATENATE(IF(LEN(AN50)&gt;0,IF(AND(AD50="**",AB50="*"),IF(LEN(AQ50)&gt;0,"$$$","$$"),IF(AJ50="***","$$$",IF(AND(AJ50="**",AB50="*"),"$$",IF(AND(OR(AD50="**",AD50="***"),LEN(AQ50)&gt;0),"$$","")))),IF(AND(OR(AD50="**",AD50="***"),LEN(AQ50)&gt;0),"$$","")),IF(AND(T50&lt;2,AQ50="#"),"#",""))</f>
        <v/>
      </c>
      <c r="AV50" s="48" t="str">
        <f>IF(LEN(AN50)&gt;0,IF(AG50="**","$$",IF(AG50="***","$$$",IF(AD50="***",IF(OR(AB50="***",LEN(AQ50)&gt;0),"$$$",""),""))),"")</f>
        <v/>
      </c>
      <c r="AW50" s="26" t="s">
        <v>78</v>
      </c>
      <c r="AX50" s="51">
        <v>18</v>
      </c>
      <c r="AY50" s="65">
        <v>1176</v>
      </c>
      <c r="AZ50" s="24" t="s">
        <v>51</v>
      </c>
      <c r="BA50" s="29">
        <v>76.5</v>
      </c>
      <c r="BB50" s="53">
        <v>66.3</v>
      </c>
      <c r="BC50" s="54" t="s">
        <v>1134</v>
      </c>
      <c r="BD50" s="29">
        <v>1</v>
      </c>
      <c r="BE50" s="55"/>
      <c r="BF50" s="55"/>
      <c r="BG50" s="55"/>
      <c r="BH50" s="55"/>
      <c r="BI50" s="187"/>
      <c r="BJ50" s="17"/>
      <c r="BK50" s="17"/>
      <c r="BL50" s="17"/>
      <c r="BM50" s="17"/>
      <c r="BN50" s="17"/>
      <c r="BO50" s="17"/>
      <c r="BP50" s="29">
        <v>121</v>
      </c>
      <c r="BQ50" s="29">
        <v>1</v>
      </c>
      <c r="BR50" s="56">
        <v>97.3</v>
      </c>
      <c r="BS50" s="76" t="s">
        <v>126</v>
      </c>
      <c r="BT50" s="26"/>
      <c r="BU50" s="26"/>
      <c r="BV50" s="49" t="str">
        <f>IF(AND(BD50&gt;2,OR(ISNUMBER(SEARCH("P",AA50)),ISNUMBER(SEARCH("EP",AA50)),ISNUMBER(SEARCH("E",AA50)))),"WP@",IF(BD50&gt;2,"W@",IF(OR(ISNUMBER(SEARCH("P",AA50)),ISNUMBER(SEARCH("EP",AA50)),ISNUMBER(SEARCH("E",AA50))),"P@","@")))</f>
        <v>@</v>
      </c>
      <c r="BW50" s="26"/>
      <c r="BX50" s="17"/>
      <c r="BY50" s="17"/>
      <c r="BZ50" s="49" t="str">
        <f>IF(AND(S50&gt;=3,AND(OR(AND(I50&lt;=7,I50-K50&gt;=3),AND(K50&lt;=7,K50-M50&gt;=3)),N50&lt;=4)),6,IF(S50&gt;=3,"3T",IF(AND(OR(AND(I50&lt;=7,I50-K50&gt;=3),AND(K50&lt;=7,K50-M50&gt;=3)),N50&lt;=4),"3P","")))</f>
        <v/>
      </c>
    </row>
    <row r="51" spans="1:78" ht="30" customHeight="1" x14ac:dyDescent="0.25">
      <c r="A51" s="175" t="s">
        <v>153</v>
      </c>
      <c r="B51" s="155"/>
      <c r="C51" s="155"/>
      <c r="D51" s="155"/>
      <c r="E51" s="155"/>
      <c r="F51" s="155"/>
      <c r="G51" s="155"/>
      <c r="H51" s="155"/>
      <c r="I51" s="155"/>
      <c r="J51" s="155"/>
      <c r="K51" s="155"/>
      <c r="L51" s="155"/>
      <c r="M51" s="155"/>
      <c r="N51" s="155"/>
      <c r="O51" s="155"/>
      <c r="P51" s="155"/>
      <c r="Q51" s="155"/>
      <c r="R51" s="155"/>
      <c r="S51" s="155"/>
      <c r="T51" s="155"/>
      <c r="U51" s="155"/>
      <c r="V51" s="155"/>
      <c r="W51" s="155"/>
      <c r="X51" s="155"/>
      <c r="Y51" s="155"/>
      <c r="Z51" s="155"/>
      <c r="AA51" s="155"/>
      <c r="AB51" s="155"/>
      <c r="AC51" s="155"/>
      <c r="AD51" s="155"/>
      <c r="AE51" s="155"/>
      <c r="AF51" s="155"/>
      <c r="AG51" s="155"/>
      <c r="AH51" s="155"/>
      <c r="AI51" s="155"/>
      <c r="AJ51" s="155"/>
      <c r="AK51" s="155"/>
      <c r="AL51" s="155"/>
      <c r="AM51" s="155"/>
      <c r="AN51" s="155"/>
      <c r="AO51" s="155"/>
      <c r="AP51" s="155"/>
      <c r="AQ51" s="155"/>
      <c r="AR51" s="155"/>
      <c r="AS51" s="155"/>
      <c r="AT51" s="155"/>
      <c r="AU51" s="179"/>
      <c r="AV51" s="155"/>
      <c r="AW51" s="155"/>
      <c r="AX51" s="155"/>
      <c r="AY51" s="155"/>
      <c r="AZ51" s="155"/>
      <c r="BA51" s="155"/>
      <c r="BB51" s="155"/>
      <c r="BC51" s="155"/>
      <c r="BD51" s="155"/>
      <c r="BE51" s="155"/>
      <c r="BF51" s="155"/>
      <c r="BG51" s="155"/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7"/>
      <c r="BZ51" s="49"/>
    </row>
    <row r="52" spans="1:78" ht="46.5" x14ac:dyDescent="0.25">
      <c r="A52" s="26" t="s">
        <v>1132</v>
      </c>
      <c r="B52" s="26" t="s">
        <v>351</v>
      </c>
      <c r="C52" s="27" t="s">
        <v>77</v>
      </c>
      <c r="D52" s="28"/>
      <c r="E52" s="28"/>
      <c r="F52" s="58">
        <v>1400</v>
      </c>
      <c r="G52" s="80">
        <v>10</v>
      </c>
      <c r="H52" s="31" t="s">
        <v>78</v>
      </c>
      <c r="I52" s="59">
        <v>4</v>
      </c>
      <c r="J52" s="33">
        <v>2</v>
      </c>
      <c r="K52" s="59">
        <v>3</v>
      </c>
      <c r="L52" s="33">
        <v>1</v>
      </c>
      <c r="M52" s="59">
        <v>1</v>
      </c>
      <c r="N52" s="33">
        <v>0</v>
      </c>
      <c r="O52" s="29">
        <v>1.49999999999999</v>
      </c>
      <c r="P52" s="29">
        <v>3.5714285714298903E-2</v>
      </c>
      <c r="Q52" s="35">
        <v>98.446868037681298</v>
      </c>
      <c r="R52" s="35">
        <v>-0.77656598115936504</v>
      </c>
      <c r="S52" s="37">
        <v>1</v>
      </c>
      <c r="T52" s="38">
        <v>1</v>
      </c>
      <c r="U52" s="29">
        <v>1.9</v>
      </c>
      <c r="V52" s="29">
        <v>2.7</v>
      </c>
      <c r="W52" s="39"/>
      <c r="X52" s="40">
        <v>60</v>
      </c>
      <c r="Y52" s="72">
        <v>135</v>
      </c>
      <c r="Z52" s="29">
        <v>27</v>
      </c>
      <c r="AA52" s="26" t="s">
        <v>91</v>
      </c>
      <c r="AB52" s="41" t="s">
        <v>101</v>
      </c>
      <c r="AC52" s="42" t="str">
        <f>"" &amp; IF(AND(S52&lt;=-1.5,NOT(ISBLANK(AQ52))),"Z","")</f>
        <v/>
      </c>
      <c r="AD52" s="43" t="str">
        <f>IF(AND(ISNUMBER(BD52),VALUE(BD52)&gt;=3,VALUE(T52)&gt;=-0.5),IF(AND(VALUE(Q52)&gt;=94,VALUE(Q52)&lt;444), IF(VALUE(P52)&gt;=2,"***","**"),"*"),"")</f>
        <v/>
      </c>
      <c r="AE52" s="44"/>
      <c r="AF52" s="45" t="s">
        <v>102</v>
      </c>
      <c r="AG52" s="46" t="str">
        <f>IF(OR(F52&lt;1401,F52&gt;=1600),IF(AND(OR(AB52="*",AB52="***",AB52="E*",AB52="E***"),P52&gt;=2,T52&gt;-2.1),IF(AND(ISNUMBER(BD52),VALUE(BD52)&gt;2),"**","*"),""),"")</f>
        <v/>
      </c>
      <c r="AH52" s="30">
        <v>10</v>
      </c>
      <c r="AI52" s="47">
        <v>60</v>
      </c>
      <c r="AJ52" s="48" t="str">
        <f>IF(AND(S52&gt;=2,T52&gt;=0),IF(AND(ISNUMBER(BD52),VALUE(BD52)&gt;=3),IF(LEN(AQ52)&gt;0,"***","**"),"*"),"")</f>
        <v/>
      </c>
      <c r="AK52" s="42" t="str">
        <f>IF(AND(S52&gt;=3,AND(OR(AND(I52&lt;=7,I52-K52&gt;=3),AND(K52&lt;=7,K52-M52&gt;=3)),N52&lt;=4)),6,IF(S52&gt;=3,"3T",IF(AND(OR(AND(I52&lt;=7,I52-K52&gt;=3),AND(K52&lt;=7,K52-M52&gt;=3)),N52&lt;=4),"3P","")))</f>
        <v/>
      </c>
      <c r="AL52" s="46" t="str">
        <f>IF(OR(K52-M52&gt;=5,T52&gt;4.9,AND(K52-M52&gt;=1,T52&gt;5)),IF(P52&lt;-3,"***",IF(P52&lt;0,"**","*")),"")</f>
        <v/>
      </c>
      <c r="AM52" s="40">
        <v>60</v>
      </c>
      <c r="AN52" s="49" t="str">
        <f>IF(AND(OR(M52=1,M52=2,M52=3,M52=4),Q52&gt;=97.5),"G",IF(OR(AND(N52&lt;=3,M52&lt;8,T52&gt;-1.6,Q52&gt;=95,Q52&lt;300),AND(OR(M52=1,M52=2,M52=3),Q52&lt;97.5)),"GR",""))</f>
        <v>G</v>
      </c>
      <c r="AO52" s="29">
        <v>0</v>
      </c>
      <c r="AP52" s="28"/>
      <c r="AQ52" s="28"/>
      <c r="AR52" s="28"/>
      <c r="AS52" s="28"/>
      <c r="AT52" s="50" t="str">
        <f>IF(LEN(AN52)&gt;0,IF(AL52="**","$",IF(AL52="***",IF(LEN(AQ52)&gt;0,"$$$","$$"), "")), "")</f>
        <v/>
      </c>
      <c r="AU52" s="48" t="str">
        <f>CONCATENATE(IF(LEN(AN52)&gt;0,IF(AND(AD52="**",AB52="*"),IF(LEN(AQ52)&gt;0,"$$$","$$"),IF(AJ52="***","$$$",IF(AND(AJ52="**",AB52="*"),"$$",IF(AND(OR(AD52="**",AD52="***"),LEN(AQ52)&gt;0),"$$","")))),IF(AND(OR(AD52="**",AD52="***"),LEN(AQ52)&gt;0),"$$","")),IF(AND(T52&lt;2,AQ52="#"),"#",""))</f>
        <v/>
      </c>
      <c r="AV52" s="48" t="str">
        <f>IF(LEN(AN52)&gt;0,IF(AG52="**","$$",IF(AG52="***","$$$",IF(AD52="***",IF(OR(AB52="***",LEN(AQ52)&gt;0),"$$$",""),""))),"")</f>
        <v/>
      </c>
      <c r="AW52" s="26" t="s">
        <v>78</v>
      </c>
      <c r="AX52" s="64">
        <v>36</v>
      </c>
      <c r="AY52" s="79">
        <v>1168</v>
      </c>
      <c r="AZ52" s="24" t="s">
        <v>1135</v>
      </c>
      <c r="BA52" s="29">
        <v>91.446868037681298</v>
      </c>
      <c r="BB52" s="66">
        <v>92.780201371014599</v>
      </c>
      <c r="BC52" s="54" t="s">
        <v>847</v>
      </c>
      <c r="BD52" s="29">
        <v>2</v>
      </c>
      <c r="BE52" s="55"/>
      <c r="BF52" s="55"/>
      <c r="BG52" s="55"/>
      <c r="BH52" s="55"/>
      <c r="BI52" s="187"/>
      <c r="BJ52" s="17"/>
      <c r="BK52" s="17"/>
      <c r="BL52" s="17"/>
      <c r="BM52" s="17"/>
      <c r="BN52" s="17"/>
      <c r="BO52" s="17"/>
      <c r="BP52" s="29">
        <v>135</v>
      </c>
      <c r="BQ52" s="29">
        <v>0</v>
      </c>
      <c r="BR52" s="56">
        <v>100.65</v>
      </c>
      <c r="BS52" s="57" t="s">
        <v>61</v>
      </c>
      <c r="BT52" s="26"/>
      <c r="BU52" s="26"/>
      <c r="BV52" s="26"/>
      <c r="BW52" s="26"/>
      <c r="BX52" s="17"/>
      <c r="BY52" s="17"/>
      <c r="BZ52" s="49" t="str">
        <f>IF(AND(S52&gt;=3,AND(OR(AND(I52&lt;=7,I52-K52&gt;=3),AND(K52&lt;=7,K52-M52&gt;=3)),N52&lt;=4)),6,IF(S52&gt;=3,"3T",IF(AND(OR(AND(I52&lt;=7,I52-K52&gt;=3),AND(K52&lt;=7,K52-M52&gt;=3)),N52&lt;=4),"3P","")))</f>
        <v/>
      </c>
    </row>
    <row r="53" spans="1:78" ht="30" customHeight="1" x14ac:dyDescent="0.25">
      <c r="A53" s="156" t="s">
        <v>152</v>
      </c>
      <c r="B53" s="155"/>
      <c r="C53" s="155"/>
      <c r="D53" s="155"/>
      <c r="E53" s="155"/>
      <c r="F53" s="155"/>
      <c r="G53" s="155"/>
      <c r="H53" s="155"/>
      <c r="I53" s="155"/>
      <c r="J53" s="155"/>
      <c r="K53" s="155"/>
      <c r="L53" s="155"/>
      <c r="M53" s="155"/>
      <c r="N53" s="155"/>
      <c r="O53" s="155"/>
      <c r="P53" s="155"/>
      <c r="Q53" s="155"/>
      <c r="R53" s="155"/>
      <c r="S53" s="155"/>
      <c r="T53" s="155"/>
      <c r="U53" s="155"/>
      <c r="V53" s="155"/>
      <c r="W53" s="155"/>
      <c r="X53" s="155"/>
      <c r="Y53" s="155"/>
      <c r="Z53" s="155"/>
      <c r="AA53" s="155"/>
      <c r="AB53" s="155"/>
      <c r="AC53" s="155"/>
      <c r="AD53" s="155"/>
      <c r="AE53" s="155"/>
      <c r="AF53" s="155"/>
      <c r="AG53" s="155"/>
      <c r="AH53" s="155"/>
      <c r="AI53" s="155"/>
      <c r="AJ53" s="155"/>
      <c r="AK53" s="155"/>
      <c r="AL53" s="155"/>
      <c r="AM53" s="155"/>
      <c r="AN53" s="155"/>
      <c r="AO53" s="155"/>
      <c r="AP53" s="155"/>
      <c r="AQ53" s="155"/>
      <c r="AR53" s="155"/>
      <c r="AS53" s="155"/>
      <c r="AT53" s="155"/>
      <c r="AU53" s="155"/>
      <c r="AV53" s="155"/>
      <c r="AW53" s="155"/>
      <c r="AX53" s="155"/>
      <c r="AY53" s="155"/>
      <c r="AZ53" s="155"/>
      <c r="BA53" s="155"/>
      <c r="BB53" s="155"/>
      <c r="BC53" s="155"/>
      <c r="BD53" s="155"/>
      <c r="BE53" s="155"/>
      <c r="BF53" s="155"/>
      <c r="BG53" s="155"/>
      <c r="BH53" s="155"/>
      <c r="BI53" s="155"/>
      <c r="BJ53" s="155"/>
      <c r="BK53" s="155"/>
      <c r="BL53" s="155"/>
      <c r="BM53" s="155"/>
      <c r="BN53" s="155"/>
      <c r="BO53" s="155"/>
      <c r="BP53" s="155"/>
      <c r="BQ53" s="155"/>
      <c r="BR53" s="155"/>
      <c r="BS53" s="155"/>
      <c r="BT53" s="155"/>
      <c r="BU53" s="155"/>
      <c r="BV53" s="155"/>
      <c r="BW53" s="155"/>
      <c r="BX53" s="155"/>
      <c r="BY53" s="17"/>
      <c r="BZ53" s="49"/>
    </row>
    <row r="54" spans="1:78" ht="46.5" x14ac:dyDescent="0.25">
      <c r="A54" s="26" t="s">
        <v>1132</v>
      </c>
      <c r="B54" s="26" t="s">
        <v>939</v>
      </c>
      <c r="C54" s="27" t="s">
        <v>775</v>
      </c>
      <c r="D54" s="28"/>
      <c r="E54" s="28"/>
      <c r="F54" s="58">
        <v>1400</v>
      </c>
      <c r="G54" s="30">
        <v>4</v>
      </c>
      <c r="H54" s="31" t="s">
        <v>78</v>
      </c>
      <c r="I54" s="32">
        <v>6</v>
      </c>
      <c r="J54" s="33">
        <v>3</v>
      </c>
      <c r="K54" s="32">
        <v>4</v>
      </c>
      <c r="L54" s="33">
        <v>2</v>
      </c>
      <c r="M54" s="32">
        <v>2</v>
      </c>
      <c r="N54" s="33">
        <v>1</v>
      </c>
      <c r="O54" s="29">
        <v>0.450000000000017</v>
      </c>
      <c r="P54" s="29">
        <v>0.22777777777775601</v>
      </c>
      <c r="Q54" s="35">
        <v>98.242039733387799</v>
      </c>
      <c r="R54" s="35">
        <v>-0.228980133306109</v>
      </c>
      <c r="S54" s="37">
        <v>1</v>
      </c>
      <c r="T54" s="38">
        <v>0.75</v>
      </c>
      <c r="U54" s="29">
        <v>2.2999999999999998</v>
      </c>
      <c r="V54" s="29">
        <v>2.85</v>
      </c>
      <c r="W54" s="39"/>
      <c r="X54" s="40">
        <v>65</v>
      </c>
      <c r="Y54" s="72">
        <v>125</v>
      </c>
      <c r="Z54" s="29">
        <v>22</v>
      </c>
      <c r="AA54" s="26" t="s">
        <v>64</v>
      </c>
      <c r="AB54" s="41" t="s">
        <v>65</v>
      </c>
      <c r="AC54" s="42" t="str">
        <f>"" &amp; IF(AND(S54&lt;=-1.5,NOT(ISBLANK(AQ54))),"Z","")</f>
        <v/>
      </c>
      <c r="AD54" s="43" t="str">
        <f>IF(AND(ISNUMBER(BD54),VALUE(BD54)&gt;=3,VALUE(T54)&gt;=-0.5),IF(AND(VALUE(Q54)&gt;=94,VALUE(Q54)&lt;444), IF(VALUE(P54)&gt;=2,"***","**"),"*"),"")</f>
        <v/>
      </c>
      <c r="AE54" s="44"/>
      <c r="AF54" s="45" t="s">
        <v>102</v>
      </c>
      <c r="AG54" s="46" t="str">
        <f>IF(OR(F54&lt;1401,F54&gt;=1600),IF(AND(OR(AB54="*",AB54="***",AB54="E*",AB54="E***"),P54&gt;=2,T54&gt;-2.1),IF(AND(ISNUMBER(BD54),VALUE(BD54)&gt;2),"**","*"),""),"")</f>
        <v/>
      </c>
      <c r="AH54" s="30">
        <v>4</v>
      </c>
      <c r="AI54" s="47">
        <v>65</v>
      </c>
      <c r="AJ54" s="48" t="str">
        <f>IF(AND(S54&gt;=2,T54&gt;=0),IF(AND(ISNUMBER(BD54),VALUE(BD54)&gt;=3),IF(LEN(AQ54)&gt;0,"***","**"),"*"),"")</f>
        <v/>
      </c>
      <c r="AK54" s="42" t="str">
        <f>IF(AND(S54&gt;=3,AND(OR(AND(I54&lt;=7,I54-K54&gt;=3),AND(K54&lt;=7,K54-M54&gt;=3)),N54&lt;=4)),6,IF(S54&gt;=3,"3T",IF(AND(OR(AND(I54&lt;=7,I54-K54&gt;=3),AND(K54&lt;=7,K54-M54&gt;=3)),N54&lt;=4),"3P","")))</f>
        <v/>
      </c>
      <c r="AL54" s="46" t="str">
        <f>IF(OR(K54-M54&gt;=5,T54&gt;4.9,AND(K54-M54&gt;=1,T54&gt;5)),IF(P54&lt;-3,"***",IF(P54&lt;0,"**","*")),"")</f>
        <v/>
      </c>
      <c r="AM54" s="115" t="s">
        <v>1136</v>
      </c>
      <c r="AN54" s="49" t="str">
        <f>CONCATENATE(IF(AND(OR(M54=1,M54=2,M54=3,M54=4),Q54&gt;=97.5),"G",IF(OR(AND(N54&lt;=3,M54&lt;8,T54&gt;-1.6,Q54&gt;=95,Q54&lt;300),AND(OR(M54=1,M54=2,M54=3),Q54&lt;97.5)),"GR","")),"*")</f>
        <v>G*</v>
      </c>
      <c r="AO54" s="82">
        <v>1</v>
      </c>
      <c r="AP54" s="28"/>
      <c r="AQ54" s="28"/>
      <c r="AR54" s="28"/>
      <c r="AS54" s="28"/>
      <c r="AT54" s="50" t="str">
        <f>IF(LEN(AN54)&gt;0,IF(AL54="**","$",IF(AL54="***",IF(LEN(AQ54)&gt;0,"$$$","$$"), "")), "")</f>
        <v/>
      </c>
      <c r="AU54" s="48" t="str">
        <f>CONCATENATE(IF(LEN(AN54)&gt;0,IF(AND(AD54="**",AB54="*"),IF(LEN(AQ54)&gt;0,"$$$","$$"),IF(AJ54="***","$$$",IF(AND(AJ54="**",AB54="*"),"$$",IF(AND(OR(AD54="**",AD54="***"),LEN(AQ54)&gt;0),"$$","")))),IF(AND(OR(AD54="**",AD54="***"),LEN(AQ54)&gt;0),"$$","")),IF(AND(T54&lt;2,AQ54="#"),"#",""))</f>
        <v/>
      </c>
      <c r="AV54" s="48" t="str">
        <f>IF(LEN(AN54)&gt;0,IF(AG54="**","$$",IF(AG54="***","$$$",IF(AD54="***",IF(OR(AB54="***",LEN(AQ54)&gt;0),"$$$",""),""))),"")</f>
        <v/>
      </c>
      <c r="AW54" s="26" t="s">
        <v>78</v>
      </c>
      <c r="AX54" s="74">
        <v>12</v>
      </c>
      <c r="AY54" s="52">
        <v>1180</v>
      </c>
      <c r="AZ54" s="24" t="s">
        <v>609</v>
      </c>
      <c r="BA54" s="29">
        <v>93.042039733387796</v>
      </c>
      <c r="BB54" s="66">
        <v>85.730039733387798</v>
      </c>
      <c r="BC54" s="54" t="s">
        <v>1137</v>
      </c>
      <c r="BD54" s="29">
        <v>2</v>
      </c>
      <c r="BE54" s="55"/>
      <c r="BF54" s="55"/>
      <c r="BG54" s="55"/>
      <c r="BH54" s="55"/>
      <c r="BI54" s="187"/>
      <c r="BJ54" s="17"/>
      <c r="BK54" s="17"/>
      <c r="BL54" s="17"/>
      <c r="BM54" s="17"/>
      <c r="BN54" s="17"/>
      <c r="BO54" s="17"/>
      <c r="BP54" s="29">
        <v>125</v>
      </c>
      <c r="BQ54" s="82">
        <v>1</v>
      </c>
      <c r="BR54" s="56">
        <v>98.5</v>
      </c>
      <c r="BS54" s="57" t="s">
        <v>75</v>
      </c>
      <c r="BT54" s="26"/>
      <c r="BU54" s="26"/>
      <c r="BV54" s="26"/>
      <c r="BW54" s="26"/>
      <c r="BX54" s="17"/>
      <c r="BY54" s="17"/>
      <c r="BZ54" s="49" t="str">
        <f>IF(AND(S54&gt;=3,AND(OR(AND(I54&lt;=7,I54-K54&gt;=3),AND(K54&lt;=7,K54-M54&gt;=3)),N54&lt;=4)),6,IF(S54&gt;=3,"3T",IF(AND(OR(AND(I54&lt;=7,I54-K54&gt;=3),AND(K54&lt;=7,K54-M54&gt;=3)),N54&lt;=4),"3P","")))</f>
        <v/>
      </c>
    </row>
    <row r="55" spans="1:78" ht="46.5" x14ac:dyDescent="0.25">
      <c r="A55" s="26" t="s">
        <v>1132</v>
      </c>
      <c r="B55" s="26" t="s">
        <v>109</v>
      </c>
      <c r="C55" s="27" t="s">
        <v>378</v>
      </c>
      <c r="D55" s="28"/>
      <c r="E55" s="28"/>
      <c r="F55" s="58">
        <v>1400</v>
      </c>
      <c r="G55" s="80">
        <v>9</v>
      </c>
      <c r="H55" s="31" t="s">
        <v>6</v>
      </c>
      <c r="I55" s="70">
        <v>4</v>
      </c>
      <c r="J55" s="71">
        <v>2</v>
      </c>
      <c r="K55" s="70">
        <v>5</v>
      </c>
      <c r="L55" s="71">
        <v>2</v>
      </c>
      <c r="M55" s="59">
        <v>7</v>
      </c>
      <c r="N55" s="33">
        <v>4</v>
      </c>
      <c r="O55" s="29">
        <v>3.9000000000000101</v>
      </c>
      <c r="P55" s="37">
        <v>2.4583333333333002</v>
      </c>
      <c r="Q55" s="35">
        <v>92.153479580977404</v>
      </c>
      <c r="R55" s="35">
        <v>-0.72326020951130898</v>
      </c>
      <c r="S55" s="37">
        <v>0</v>
      </c>
      <c r="T55" s="61">
        <v>-1.75</v>
      </c>
      <c r="U55" s="29">
        <v>-3.75</v>
      </c>
      <c r="V55" s="60">
        <v>-5.1499999999999897</v>
      </c>
      <c r="W55" s="39"/>
      <c r="X55" s="40">
        <v>67</v>
      </c>
      <c r="Y55" s="72">
        <v>123</v>
      </c>
      <c r="Z55" s="29">
        <v>21</v>
      </c>
      <c r="AA55" s="26" t="s">
        <v>100</v>
      </c>
      <c r="AB55" s="41" t="s">
        <v>101</v>
      </c>
      <c r="AC55" s="42" t="str">
        <f>"" &amp; IF(AND(S55&lt;=-1.5,NOT(ISBLANK(AQ55))),"Z","")</f>
        <v/>
      </c>
      <c r="AD55" s="43" t="str">
        <f>IF(AND(ISNUMBER(BD55),VALUE(BD55)&gt;=3,VALUE(T55)&gt;=-0.5),IF(AND(VALUE(Q55)&gt;=94,VALUE(Q55)&lt;444), IF(VALUE(P55)&gt;=2,"***","**"),"*"),"")</f>
        <v/>
      </c>
      <c r="AE55" s="44"/>
      <c r="AF55" s="45" t="s">
        <v>499</v>
      </c>
      <c r="AG55" s="63" t="str">
        <f>IF(OR(F55&lt;1401,F55&gt;=1600),IF(AND(OR(AB55="*",AB55="***",AB55="E*",AB55="E***"),P55&gt;=2,T55&gt;-2.1),IF(AND(ISNUMBER(BD55),VALUE(BD55)&gt;2),"**","*"),""),"")</f>
        <v>**</v>
      </c>
      <c r="AH55" s="30">
        <v>9</v>
      </c>
      <c r="AI55" s="47">
        <v>67</v>
      </c>
      <c r="AJ55" s="48" t="str">
        <f>IF(AND(S55&gt;=2,T55&gt;=0),IF(AND(ISNUMBER(BD55),VALUE(BD55)&gt;=3),IF(LEN(AQ55)&gt;0,"***","**"),"*"),"")</f>
        <v/>
      </c>
      <c r="AK55" s="42" t="str">
        <f>IF(AND(S55&gt;=3,AND(OR(AND(I55&lt;=7,I55-K55&gt;=3),AND(K55&lt;=7,K55-M55&gt;=3)),N55&lt;=4)),6,IF(S55&gt;=3,"3T",IF(AND(OR(AND(I55&lt;=7,I55-K55&gt;=3),AND(K55&lt;=7,K55-M55&gt;=3)),N55&lt;=4),"3P","")))</f>
        <v/>
      </c>
      <c r="AL55" s="46" t="str">
        <f>IF(OR(K55-M55&gt;=5,T55&gt;4.9,AND(K55-M55&gt;=1,T55&gt;5)),IF(P55&lt;-3,"***",IF(P55&lt;0,"**","*")),"")</f>
        <v/>
      </c>
      <c r="AM55" s="142" t="s">
        <v>1140</v>
      </c>
      <c r="AN55" s="67" t="s">
        <v>30</v>
      </c>
      <c r="AO55" s="29">
        <v>-1</v>
      </c>
      <c r="AP55" s="28"/>
      <c r="AQ55" s="28"/>
      <c r="AR55" s="28"/>
      <c r="AS55" s="28" t="s">
        <v>66</v>
      </c>
      <c r="AT55" s="50" t="str">
        <f>IF(LEN(AN55)&gt;0,IF(AL55="**","$",IF(AL55="***",IF(LEN(AQ55)&gt;0,"$$$","$$"), "")), "")</f>
        <v/>
      </c>
      <c r="AU55" s="48" t="str">
        <f>CONCATENATE(IF(LEN(AN55)&gt;0,IF(AND(AD55="**",AB55="*"),IF(LEN(AQ55)&gt;0,"$$$","$$"),IF(AJ55="***","$$$",IF(AND(AJ55="**",AB55="*"),"$$",IF(AND(OR(AD55="**",AD55="***"),LEN(AQ55)&gt;0),"$$","")))),IF(AND(OR(AD55="**",AD55="***"),LEN(AQ55)&gt;0),"$$","")),IF(AND(T55&lt;2,AQ55="#"),"#",""))</f>
        <v/>
      </c>
      <c r="AV55" s="48" t="str">
        <f>IF(LEN(AN55)&gt;0,IF(AG55="**","$$",IF(AG55="***","$$$",IF(AD55="***",IF(OR(AB55="***",LEN(AQ55)&gt;0),"$$$",""),""))),"")</f>
        <v>$$</v>
      </c>
      <c r="AW55" s="26" t="s">
        <v>6</v>
      </c>
      <c r="AX55" s="51">
        <v>18</v>
      </c>
      <c r="AY55" s="52">
        <v>1176</v>
      </c>
      <c r="AZ55" s="24" t="s">
        <v>609</v>
      </c>
      <c r="BA55" s="29">
        <v>85.553479580977395</v>
      </c>
      <c r="BB55" s="75">
        <v>80.220146247644095</v>
      </c>
      <c r="BC55" s="54" t="s">
        <v>1138</v>
      </c>
      <c r="BD55" s="29">
        <v>3</v>
      </c>
      <c r="BE55" s="55"/>
      <c r="BF55" s="55"/>
      <c r="BG55" s="55"/>
      <c r="BH55" s="55"/>
      <c r="BI55" s="189" t="s">
        <v>1139</v>
      </c>
      <c r="BJ55" s="69" t="s">
        <v>784</v>
      </c>
      <c r="BK55" s="68" t="s">
        <v>382</v>
      </c>
      <c r="BL55" s="69" t="s">
        <v>143</v>
      </c>
      <c r="BM55" s="69" t="s">
        <v>726</v>
      </c>
      <c r="BN55" s="68" t="s">
        <v>972</v>
      </c>
      <c r="BO55" s="17"/>
      <c r="BP55" s="29">
        <v>123</v>
      </c>
      <c r="BQ55" s="29">
        <v>-1</v>
      </c>
      <c r="BR55" s="56">
        <v>102.55</v>
      </c>
      <c r="BS55" s="57" t="s">
        <v>126</v>
      </c>
      <c r="BT55" s="26"/>
      <c r="BU55" s="26"/>
      <c r="BV55" s="26"/>
      <c r="BW55" s="26"/>
      <c r="BX55" s="17"/>
      <c r="BY55" s="17"/>
      <c r="BZ55" s="49" t="str">
        <f>IF(AND(S55&gt;=3,AND(OR(AND(I55&lt;=7,I55-K55&gt;=3),AND(K55&lt;=7,K55-M55&gt;=3)),N55&lt;=4)),6,IF(S55&gt;=3,"3T",IF(AND(OR(AND(I55&lt;=7,I55-K55&gt;=3),AND(K55&lt;=7,K55-M55&gt;=3)),N55&lt;=4),"3P","")))</f>
        <v/>
      </c>
    </row>
    <row r="56" spans="1:78" ht="46.5" x14ac:dyDescent="0.25">
      <c r="A56" s="26" t="s">
        <v>1132</v>
      </c>
      <c r="B56" s="26" t="s">
        <v>317</v>
      </c>
      <c r="C56" s="106" t="s">
        <v>827</v>
      </c>
      <c r="D56" s="28"/>
      <c r="E56" s="28"/>
      <c r="F56" s="29">
        <v>1650</v>
      </c>
      <c r="G56" s="30">
        <v>1</v>
      </c>
      <c r="H56" s="31" t="s">
        <v>6</v>
      </c>
      <c r="I56" s="32">
        <v>8</v>
      </c>
      <c r="J56" s="33">
        <v>4</v>
      </c>
      <c r="K56" s="32">
        <v>7</v>
      </c>
      <c r="L56" s="33">
        <v>3</v>
      </c>
      <c r="M56" s="32">
        <v>6</v>
      </c>
      <c r="N56" s="33">
        <v>2</v>
      </c>
      <c r="O56" s="29">
        <v>-1.74999999999997</v>
      </c>
      <c r="P56" s="60">
        <v>-4.0499999999999901</v>
      </c>
      <c r="Q56" s="35">
        <v>90.323408522380504</v>
      </c>
      <c r="R56" s="35">
        <v>-2.9882957388097302</v>
      </c>
      <c r="S56" s="37">
        <v>2</v>
      </c>
      <c r="T56" s="38">
        <v>0.5</v>
      </c>
      <c r="U56" s="29">
        <v>-1.1499999999999999</v>
      </c>
      <c r="V56" s="60">
        <v>-0.80000000000000104</v>
      </c>
      <c r="W56" s="39"/>
      <c r="X56" s="62">
        <v>67</v>
      </c>
      <c r="Y56" s="29">
        <v>122</v>
      </c>
      <c r="Z56" s="29">
        <v>11</v>
      </c>
      <c r="AA56" s="26" t="s">
        <v>80</v>
      </c>
      <c r="AB56" s="41" t="s">
        <v>65</v>
      </c>
      <c r="AC56" s="42" t="str">
        <f>"" &amp; IF(AND(S56&lt;=-1.5,NOT(ISBLANK(AQ56))),"Z","")</f>
        <v/>
      </c>
      <c r="AD56" s="48" t="str">
        <f>IF(AND(ISNUMBER(BD56),VALUE(BD56)&gt;=3,VALUE(T56)&gt;=-0.5),IF(AND(VALUE(Q56)&gt;=94,VALUE(Q56)&lt;444), IF(VALUE(P56)&gt;=2,"***","**"),"*"),"")</f>
        <v/>
      </c>
      <c r="AE56" s="44"/>
      <c r="AF56" s="45"/>
      <c r="AG56" s="46" t="str">
        <f>IF(OR(F56&lt;1401,F56&gt;=1600),IF(AND(OR(AB56="*",AB56="***",AB56="E*",AB56="E***"),P56&gt;=2,T56&gt;-2.1),IF(AND(ISNUMBER(BD56),VALUE(BD56)&gt;2),"**","*"),""),"")</f>
        <v/>
      </c>
      <c r="AH56" s="30">
        <v>1</v>
      </c>
      <c r="AI56" s="62">
        <v>67</v>
      </c>
      <c r="AJ56" s="48" t="str">
        <f>IF(AND(S56&gt;=2,T56&gt;=0),IF(AND(ISNUMBER(BD56),VALUE(BD56)&gt;=3),IF(LEN(AQ56)&gt;0,"***","**"),"*"),"")</f>
        <v>*</v>
      </c>
      <c r="AK56" s="42" t="str">
        <f>IF(AND(S56&gt;=3,AND(OR(AND(I56&lt;=7,I56-K56&gt;=3),AND(K56&lt;=7,K56-M56&gt;=3)),N56&lt;=4)),6,IF(S56&gt;=3,"3T",IF(AND(OR(AND(I56&lt;=7,I56-K56&gt;=3),AND(K56&lt;=7,K56-M56&gt;=3)),N56&lt;=4),"3P","")))</f>
        <v/>
      </c>
      <c r="AL56" s="63" t="str">
        <f>IF(OR(K56-M56&gt;=5,T56&gt;4.9,AND(K56-M56&gt;=1,T56&gt;5)),IF(P56&lt;-3,"***",IF(P56&lt;0,"**","*")),"")</f>
        <v/>
      </c>
      <c r="AM56" s="62">
        <v>67</v>
      </c>
      <c r="AN56" s="49" t="str">
        <f>IF(AND(OR(M56=1,M56=2,M56=3,M56=4),Q56&gt;=97.5),"G",IF(OR(AND(N56&lt;=3,M56&lt;8,T56&gt;-1.6,Q56&gt;=95,Q56&lt;300),AND(OR(M56=1,M56=2,M56=3),Q56&lt;97.5)),"GR",""))</f>
        <v/>
      </c>
      <c r="AO56" s="29">
        <v>0</v>
      </c>
      <c r="AP56" s="28"/>
      <c r="AQ56" s="28"/>
      <c r="AR56" s="28"/>
      <c r="AS56" s="28"/>
      <c r="AT56" s="50" t="str">
        <f>IF(LEN(AN56)&gt;0,IF(AL56="**","$",IF(AL56="***",IF(LEN(AQ56)&gt;0,"$$$","$$"), "")), "")</f>
        <v/>
      </c>
      <c r="AU56" s="48" t="str">
        <f>CONCATENATE(IF(LEN(AN56)&gt;0,IF(AND(AD56="**",AB56="*"),IF(LEN(AQ56)&gt;0,"$$$","$$"),IF(AJ56="***","$$$",IF(AND(AJ56="**",AB56="*"),"$$",IF(AND(OR(AD56="**",AD56="***"),LEN(AQ56)&gt;0),"$$","")))),IF(AND(OR(AD56="**",AD56="***"),LEN(AQ56)&gt;0),"$$","")),IF(AND(T56&lt;2,AQ56="#"),"#",""))</f>
        <v/>
      </c>
      <c r="AV56" s="48" t="str">
        <f>IF(LEN(AN56)&gt;0,IF(AG56="**","$$",IF(AG56="***","$$$",IF(AD56="***",IF(OR(AB56="***",LEN(AQ56)&gt;0),"$$$",""),""))),"")</f>
        <v/>
      </c>
      <c r="AW56" s="26" t="s">
        <v>6</v>
      </c>
      <c r="AX56" s="51">
        <v>9.6</v>
      </c>
      <c r="AY56" s="65">
        <v>1173</v>
      </c>
      <c r="AZ56" s="24" t="s">
        <v>609</v>
      </c>
      <c r="BA56" s="29">
        <v>85.523408522380507</v>
      </c>
      <c r="BB56" s="53">
        <v>76.990075189047204</v>
      </c>
      <c r="BC56" s="54" t="s">
        <v>1141</v>
      </c>
      <c r="BD56" s="29">
        <v>1</v>
      </c>
      <c r="BE56" s="55"/>
      <c r="BF56" s="55"/>
      <c r="BG56" s="55"/>
      <c r="BH56" s="55"/>
      <c r="BI56" s="190" t="s">
        <v>1142</v>
      </c>
      <c r="BJ56" s="68" t="s">
        <v>1143</v>
      </c>
      <c r="BK56" s="69" t="s">
        <v>1049</v>
      </c>
      <c r="BL56" s="68" t="s">
        <v>1047</v>
      </c>
      <c r="BM56" s="68" t="s">
        <v>1144</v>
      </c>
      <c r="BN56" s="68" t="s">
        <v>1145</v>
      </c>
      <c r="BO56" s="17"/>
      <c r="BP56" s="29">
        <v>122</v>
      </c>
      <c r="BQ56" s="29">
        <v>0</v>
      </c>
      <c r="BR56" s="56">
        <v>93.9</v>
      </c>
      <c r="BS56" s="76" t="s">
        <v>88</v>
      </c>
      <c r="BT56" s="26"/>
      <c r="BU56" s="26"/>
      <c r="BV56" s="26"/>
      <c r="BW56" s="26"/>
      <c r="BX56" s="17"/>
      <c r="BY56" s="17"/>
      <c r="BZ56" s="49" t="str">
        <f>IF(AND(S56&gt;=3,AND(OR(AND(I56&lt;=7,I56-K56&gt;=3),AND(K56&lt;=7,K56-M56&gt;=3)),N56&lt;=4)),6,IF(S56&gt;=3,"3T",IF(AND(OR(AND(I56&lt;=7,I56-K56&gt;=3),AND(K56&lt;=7,K56-M56&gt;=3)),N56&lt;=4),"3P","")))</f>
        <v/>
      </c>
    </row>
    <row r="57" spans="1:78" ht="27" customHeight="1" x14ac:dyDescent="0.25">
      <c r="A57" s="162"/>
      <c r="B57" s="155"/>
      <c r="C57" s="155"/>
      <c r="D57" s="155"/>
      <c r="E57" s="155"/>
      <c r="F57" s="155"/>
      <c r="G57" s="155"/>
      <c r="H57" s="155"/>
      <c r="I57" s="155"/>
      <c r="J57" s="155"/>
      <c r="K57" s="155"/>
      <c r="L57" s="155"/>
      <c r="M57" s="155"/>
      <c r="N57" s="155"/>
      <c r="O57" s="155"/>
      <c r="P57" s="155"/>
      <c r="Q57" s="155"/>
      <c r="R57" s="155"/>
      <c r="S57" s="155"/>
      <c r="T57" s="155"/>
      <c r="U57" s="155"/>
      <c r="V57" s="155"/>
      <c r="W57" s="155"/>
      <c r="X57" s="155"/>
      <c r="Y57" s="155"/>
      <c r="Z57" s="155"/>
      <c r="AA57" s="155"/>
      <c r="AB57" s="155"/>
      <c r="AC57" s="155"/>
      <c r="AD57" s="155"/>
      <c r="AE57" s="155"/>
      <c r="AF57" s="155"/>
      <c r="AG57" s="155"/>
      <c r="AH57" s="155"/>
      <c r="AI57" s="155"/>
      <c r="AJ57" s="155"/>
      <c r="AK57" s="155"/>
      <c r="AL57" s="155"/>
      <c r="AM57" s="155"/>
      <c r="AN57" s="155"/>
      <c r="AO57" s="155"/>
      <c r="AP57" s="155"/>
      <c r="AQ57" s="155"/>
      <c r="AR57" s="155"/>
      <c r="AS57" s="155"/>
      <c r="AT57" s="155"/>
      <c r="AU57" s="155"/>
      <c r="AV57" s="155"/>
      <c r="AW57" s="155"/>
      <c r="AX57" s="155"/>
      <c r="AY57" s="155"/>
      <c r="AZ57" s="155"/>
      <c r="BA57" s="155"/>
      <c r="BB57" s="155"/>
      <c r="BC57" s="155"/>
      <c r="BD57" s="155"/>
      <c r="BE57" s="155"/>
      <c r="BF57" s="155"/>
      <c r="BG57" s="155"/>
      <c r="BH57" s="155"/>
      <c r="BI57" s="155"/>
      <c r="BJ57" s="155"/>
      <c r="BK57" s="155"/>
      <c r="BL57" s="155"/>
      <c r="BM57" s="155"/>
      <c r="BN57" s="155"/>
      <c r="BO57" s="155"/>
      <c r="BP57" s="155"/>
      <c r="BQ57" s="155"/>
      <c r="BR57" s="155"/>
      <c r="BS57" s="155"/>
      <c r="BT57" s="155"/>
      <c r="BU57" s="155"/>
      <c r="BV57" s="155"/>
      <c r="BW57" s="155"/>
      <c r="BX57" s="155"/>
      <c r="BY57" s="17"/>
      <c r="BZ57" s="49"/>
    </row>
    <row r="58" spans="1:78" ht="46.5" x14ac:dyDescent="0.25">
      <c r="A58" s="26" t="s">
        <v>1132</v>
      </c>
      <c r="B58" s="26" t="s">
        <v>730</v>
      </c>
      <c r="C58" s="27" t="s">
        <v>136</v>
      </c>
      <c r="D58" s="28"/>
      <c r="E58" s="28"/>
      <c r="F58" s="58">
        <v>1400</v>
      </c>
      <c r="G58" s="30">
        <v>5</v>
      </c>
      <c r="H58" s="31" t="s">
        <v>78</v>
      </c>
      <c r="I58" s="70">
        <v>4</v>
      </c>
      <c r="J58" s="71">
        <v>2</v>
      </c>
      <c r="K58" s="32">
        <v>3</v>
      </c>
      <c r="L58" s="33">
        <v>2</v>
      </c>
      <c r="M58" s="32">
        <v>7</v>
      </c>
      <c r="N58" s="33">
        <v>3</v>
      </c>
      <c r="O58" s="29">
        <v>2.85</v>
      </c>
      <c r="P58" s="37">
        <v>0.77777777777775303</v>
      </c>
      <c r="Q58" s="35">
        <v>92.872679983104504</v>
      </c>
      <c r="R58" s="35">
        <v>-1.01366000844777</v>
      </c>
      <c r="S58" s="37">
        <v>0</v>
      </c>
      <c r="T58" s="61">
        <v>-1.75</v>
      </c>
      <c r="U58" s="29">
        <v>-0.94999999999998896</v>
      </c>
      <c r="V58" s="60">
        <v>-2.2999999999999998</v>
      </c>
      <c r="W58" s="39" t="s">
        <v>79</v>
      </c>
      <c r="X58" s="62">
        <v>67</v>
      </c>
      <c r="Y58" s="29">
        <v>123</v>
      </c>
      <c r="Z58" s="87">
        <v>89</v>
      </c>
      <c r="AA58" s="26" t="s">
        <v>91</v>
      </c>
      <c r="AB58" s="41" t="s">
        <v>101</v>
      </c>
      <c r="AC58" s="42" t="str">
        <f>"i" &amp; IF(AND(S58&lt;=-1.5,NOT(ISBLANK(AQ58))),"Z","")</f>
        <v>i</v>
      </c>
      <c r="AD58" s="48" t="str">
        <f>IF(AND(ISNUMBER(BD58),VALUE(BD58)&gt;=3,VALUE(T58)&gt;=-0.5),IF(AND(VALUE(Q58)&gt;=94,VALUE(Q58)&lt;444), IF(VALUE(P58)&gt;=2,"***","**"),"*"),"")</f>
        <v/>
      </c>
      <c r="AE58" s="44"/>
      <c r="AF58" s="45"/>
      <c r="AG58" s="63" t="str">
        <f>IF(OR(F58&lt;1401,F58&gt;=1600),IF(AND(OR(AB58="*",AB58="***",AB58="E*",AB58="E***"),P58&gt;=2,T58&gt;-2.1),IF(AND(ISNUMBER(BD58),VALUE(BD58)&gt;2),"**","*"),""),"")</f>
        <v/>
      </c>
      <c r="AH58" s="30">
        <v>5</v>
      </c>
      <c r="AI58" s="62">
        <v>67</v>
      </c>
      <c r="AJ58" s="48" t="str">
        <f>IF(AND(S58&gt;=2,T58&gt;=0),IF(AND(ISNUMBER(BD58),VALUE(BD58)&gt;=3),IF(LEN(AQ58)&gt;0,"***","**"),"*"),"")</f>
        <v/>
      </c>
      <c r="AK58" s="42" t="str">
        <f>IF(AND(S58&gt;=3,AND(OR(AND(I58&lt;=7,I58-K58&gt;=3),AND(K58&lt;=7,K58-M58&gt;=3)),N58&lt;=4)),6,IF(S58&gt;=3,"3T",IF(AND(OR(AND(I58&lt;=7,I58-K58&gt;=3),AND(K58&lt;=7,K58-M58&gt;=3)),N58&lt;=4),"3P","")))</f>
        <v/>
      </c>
      <c r="AL58" s="63" t="str">
        <f>IF(OR(K58-M58&gt;=5,T58&gt;4.9,AND(K58-M58&gt;=1,T58&gt;5)),IF(P58&lt;-3,"***",IF(P58&lt;0,"**","*")),"")</f>
        <v/>
      </c>
      <c r="AM58" s="62">
        <v>67</v>
      </c>
      <c r="AN58" s="49" t="str">
        <f>IF(AND(OR(M58=1,M58=2,M58=3,M58=4),Q58&gt;=97.5),"G",IF(OR(AND(N58&lt;=3,M58&lt;8,T58&gt;-1.6,Q58&gt;=95,Q58&lt;300),AND(OR(M58=1,M58=2,M58=3),Q58&lt;97.5)),"GR",""))</f>
        <v/>
      </c>
      <c r="AO58" s="29">
        <v>0</v>
      </c>
      <c r="AP58" s="28"/>
      <c r="AQ58" s="28"/>
      <c r="AR58" s="28"/>
      <c r="AS58" s="28"/>
      <c r="AT58" s="50" t="str">
        <f>IF(LEN(AN58)&gt;0,IF(AL58="**","$",IF(AL58="***",IF(LEN(AQ58)&gt;0,"$$$","$$"), "")), "")</f>
        <v/>
      </c>
      <c r="AU58" s="48" t="str">
        <f>CONCATENATE(IF(LEN(AN58)&gt;0,IF(AND(AD58="**",AB58="*"),IF(LEN(AQ58)&gt;0,"$$$","$$"),IF(AJ58="***","$$$",IF(AND(AJ58="**",AB58="*"),"$$",IF(AND(OR(AD58="**",AD58="***"),LEN(AQ58)&gt;0),"$$","")))),IF(AND(OR(AD58="**",AD58="***"),LEN(AQ58)&gt;0),"$$","")),IF(AND(T58&lt;2,AQ58="#"),"#",""))</f>
        <v/>
      </c>
      <c r="AV58" s="48" t="str">
        <f>IF(LEN(AN58)&gt;0,IF(AG58="**","$$",IF(AG58="***","$$$",IF(AD58="***",IF(OR(AB58="***",LEN(AQ58)&gt;0),"$$$",""),""))),"")</f>
        <v/>
      </c>
      <c r="AW58" s="26" t="s">
        <v>78</v>
      </c>
      <c r="AX58" s="51">
        <v>11</v>
      </c>
      <c r="AY58" s="65">
        <v>1164</v>
      </c>
      <c r="AZ58" s="24" t="s">
        <v>609</v>
      </c>
      <c r="BA58" s="29">
        <v>86.472679983104499</v>
      </c>
      <c r="BB58" s="66">
        <v>78.147346649771094</v>
      </c>
      <c r="BC58" s="54" t="s">
        <v>1146</v>
      </c>
      <c r="BD58" s="29">
        <v>3</v>
      </c>
      <c r="BE58" s="55"/>
      <c r="BF58" s="55"/>
      <c r="BG58" s="55"/>
      <c r="BH58" s="55"/>
      <c r="BI58" s="190" t="s">
        <v>1147</v>
      </c>
      <c r="BJ58" s="69" t="s">
        <v>72</v>
      </c>
      <c r="BK58" s="68" t="s">
        <v>1059</v>
      </c>
      <c r="BL58" s="68" t="s">
        <v>1060</v>
      </c>
      <c r="BM58" s="68" t="s">
        <v>531</v>
      </c>
      <c r="BN58" s="68" t="s">
        <v>392</v>
      </c>
      <c r="BO58" s="17"/>
      <c r="BP58" s="29">
        <v>123</v>
      </c>
      <c r="BQ58" s="29">
        <v>0</v>
      </c>
      <c r="BR58" s="56">
        <v>101.5</v>
      </c>
      <c r="BS58" s="57" t="s">
        <v>61</v>
      </c>
      <c r="BT58" s="26"/>
      <c r="BU58" s="26"/>
      <c r="BV58" s="26"/>
      <c r="BW58" s="26" t="s">
        <v>79</v>
      </c>
      <c r="BX58" s="17"/>
      <c r="BY58" s="17"/>
      <c r="BZ58" s="49" t="str">
        <f>IF(AND(S58&gt;=3,AND(OR(AND(I58&lt;=7,I58-K58&gt;=3),AND(K58&lt;=7,K58-M58&gt;=3)),N58&lt;=4)),6,IF(S58&gt;=3,"3T",IF(AND(OR(AND(I58&lt;=7,I58-K58&gt;=3),AND(K58&lt;=7,K58-M58&gt;=3)),N58&lt;=4),"3P","")))</f>
        <v/>
      </c>
    </row>
    <row r="59" spans="1:78" ht="46.5" x14ac:dyDescent="0.25">
      <c r="A59" s="26" t="s">
        <v>1132</v>
      </c>
      <c r="B59" s="26" t="s">
        <v>1148</v>
      </c>
      <c r="C59" s="106" t="s">
        <v>827</v>
      </c>
      <c r="D59" s="28"/>
      <c r="E59" s="28"/>
      <c r="F59" s="29">
        <v>1650</v>
      </c>
      <c r="G59" s="30">
        <v>4</v>
      </c>
      <c r="H59" s="31" t="s">
        <v>6</v>
      </c>
      <c r="I59" s="32">
        <v>6</v>
      </c>
      <c r="J59" s="33">
        <v>4</v>
      </c>
      <c r="K59" s="32">
        <v>7</v>
      </c>
      <c r="L59" s="33">
        <v>4</v>
      </c>
      <c r="M59" s="32">
        <v>6</v>
      </c>
      <c r="N59" s="33">
        <v>3</v>
      </c>
      <c r="O59" s="29">
        <v>2.9500000000000202</v>
      </c>
      <c r="P59" s="34">
        <v>3.1000000000000498</v>
      </c>
      <c r="Q59" s="35">
        <v>92.003115209580798</v>
      </c>
      <c r="R59" s="35">
        <v>-1.79844239520961</v>
      </c>
      <c r="S59" s="37">
        <v>0</v>
      </c>
      <c r="T59" s="38">
        <v>0.75</v>
      </c>
      <c r="U59" s="29">
        <v>-1.5499999999999901</v>
      </c>
      <c r="V59" s="29">
        <v>-0.94999999999998896</v>
      </c>
      <c r="W59" s="39"/>
      <c r="X59" s="40">
        <v>66</v>
      </c>
      <c r="Y59" s="72">
        <v>123</v>
      </c>
      <c r="Z59" s="29">
        <v>8</v>
      </c>
      <c r="AA59" s="26" t="s">
        <v>230</v>
      </c>
      <c r="AB59" s="41" t="s">
        <v>92</v>
      </c>
      <c r="AC59" s="42" t="str">
        <f>"" &amp; IF(AND(S59&lt;=-1.5,NOT(ISBLANK(AQ59))),"Z","")</f>
        <v/>
      </c>
      <c r="AD59" s="43" t="str">
        <f>IF(AND(ISNUMBER(BD59),VALUE(BD59)&gt;=3,VALUE(T59)&gt;=-0.5),IF(AND(VALUE(Q59)&gt;=94,VALUE(Q59)&lt;444), IF(VALUE(P59)&gt;=2,"***","**"),"*"),"")</f>
        <v/>
      </c>
      <c r="AE59" s="48" t="str">
        <f>IF(AND(BD59&gt;2,OR(ISNUMBER(SEARCH("P",AA59)),ISNUMBER(SEARCH("EP",AA59)),ISNUMBER(SEARCH("E",AA59)))),"WP@",IF(BD59&gt;2,"W@",IF(OR(ISNUMBER(SEARCH("P",AA59)),ISNUMBER(SEARCH("EP",AA59)),ISNUMBER(SEARCH("E",AA59))),"P@","@")))</f>
        <v>@</v>
      </c>
      <c r="AF59" s="45" t="s">
        <v>499</v>
      </c>
      <c r="AG59" s="46" t="str">
        <f>IF(OR(F59&lt;1401,F59&gt;=1600),IF(AND(OR(AB59="*",AB59="***",AB59="E*",AB59="E***"),P59&gt;=2,T59&gt;-2.1),IF(AND(ISNUMBER(BD59),VALUE(BD59)&gt;2),"**","*"),""),"")</f>
        <v>*</v>
      </c>
      <c r="AH59" s="30">
        <v>4</v>
      </c>
      <c r="AI59" s="47">
        <v>66</v>
      </c>
      <c r="AJ59" s="48" t="str">
        <f>IF(AND(S59&gt;=2,T59&gt;=0),IF(AND(ISNUMBER(BD59),VALUE(BD59)&gt;=3),IF(LEN(AQ59)&gt;0,"***","**"),"*"),"")</f>
        <v/>
      </c>
      <c r="AK59" s="42" t="str">
        <f>IF(AND(S59&gt;=3,AND(OR(AND(I59&lt;=7,I59-K59&gt;=3),AND(K59&lt;=7,K59-M59&gt;=3)),N59&lt;=4)),6,IF(S59&gt;=3,"3T",IF(AND(OR(AND(I59&lt;=7,I59-K59&gt;=3),AND(K59&lt;=7,K59-M59&gt;=3)),N59&lt;=4),"3P","")))</f>
        <v/>
      </c>
      <c r="AL59" s="46" t="str">
        <f>IF(OR(K59-M59&gt;=5,T59&gt;4.9,AND(K59-M59&gt;=1,T59&gt;5)),IF(P59&lt;-3,"***",IF(P59&lt;0,"**","*")),"")</f>
        <v/>
      </c>
      <c r="AM59" s="139" t="s">
        <v>1149</v>
      </c>
      <c r="AN59" s="88" t="s">
        <v>30</v>
      </c>
      <c r="AO59" s="29">
        <v>0</v>
      </c>
      <c r="AP59" s="28"/>
      <c r="AQ59" s="28"/>
      <c r="AR59" s="28"/>
      <c r="AS59" s="28"/>
      <c r="AT59" s="50" t="str">
        <f>IF(LEN(AN59)&gt;0,IF(AL59="**","$",IF(AL59="***",IF(LEN(AQ59)&gt;0,"$$$","$$"), "")), "")</f>
        <v/>
      </c>
      <c r="AU59" s="48" t="str">
        <f>CONCATENATE(IF(LEN(AN59)&gt;0,IF(AND(AD59="**",AB59="*"),IF(LEN(AQ59)&gt;0,"$$$","$$"),IF(AJ59="***","$$$",IF(AND(AJ59="**",AB59="*"),"$$",IF(AND(OR(AD59="**",AD59="***"),LEN(AQ59)&gt;0),"$$","")))),IF(AND(OR(AD59="**",AD59="***"),LEN(AQ59)&gt;0),"$$","")),IF(AND(T59&lt;2,AQ59="#"),"#",""))</f>
        <v/>
      </c>
      <c r="AV59" s="48" t="str">
        <f>IF(LEN(AN59)&gt;0,IF(AG59="**","$$",IF(AG59="***","$$$",IF(AD59="***",IF(OR(AB59="***",LEN(AQ59)&gt;0),"$$$",""),""))),"")</f>
        <v/>
      </c>
      <c r="AW59" s="26" t="s">
        <v>6</v>
      </c>
      <c r="AX59" s="51">
        <v>8.1</v>
      </c>
      <c r="AY59" s="52">
        <v>1170</v>
      </c>
      <c r="AZ59" s="24" t="s">
        <v>1150</v>
      </c>
      <c r="BA59" s="29">
        <v>86.903115209580804</v>
      </c>
      <c r="BB59" s="136">
        <v>80.836448542914098</v>
      </c>
      <c r="BC59" s="54" t="s">
        <v>1151</v>
      </c>
      <c r="BD59" s="29">
        <v>1</v>
      </c>
      <c r="BE59" s="55"/>
      <c r="BF59" s="55"/>
      <c r="BG59" s="55"/>
      <c r="BH59" s="55"/>
      <c r="BI59" s="188" t="s">
        <v>1152</v>
      </c>
      <c r="BJ59" s="69" t="s">
        <v>1153</v>
      </c>
      <c r="BK59" s="68" t="s">
        <v>1049</v>
      </c>
      <c r="BL59" s="69" t="s">
        <v>1154</v>
      </c>
      <c r="BM59" s="68" t="s">
        <v>390</v>
      </c>
      <c r="BN59" s="68" t="s">
        <v>1070</v>
      </c>
      <c r="BO59" s="17"/>
      <c r="BP59" s="29">
        <v>123</v>
      </c>
      <c r="BQ59" s="29">
        <v>0</v>
      </c>
      <c r="BR59" s="56">
        <v>99.2</v>
      </c>
      <c r="BS59" s="57" t="s">
        <v>61</v>
      </c>
      <c r="BT59" s="26"/>
      <c r="BU59" s="26"/>
      <c r="BV59" s="49" t="str">
        <f>IF(AND(BD59&gt;2,OR(ISNUMBER(SEARCH("P",AA59)),ISNUMBER(SEARCH("EP",AA59)),ISNUMBER(SEARCH("E",AA59)))),"WP@",IF(BD59&gt;2,"W@",IF(OR(ISNUMBER(SEARCH("P",AA59)),ISNUMBER(SEARCH("EP",AA59)),ISNUMBER(SEARCH("E",AA59))),"P@","@")))</f>
        <v>@</v>
      </c>
      <c r="BW59" s="26"/>
      <c r="BX59" s="17"/>
      <c r="BY59" s="17"/>
      <c r="BZ59" s="49" t="str">
        <f>IF(AND(S59&gt;=3,AND(OR(AND(I59&lt;=7,I59-K59&gt;=3),AND(K59&lt;=7,K59-M59&gt;=3)),N59&lt;=4)),6,IF(S59&gt;=3,"3T",IF(AND(OR(AND(I59&lt;=7,I59-K59&gt;=3),AND(K59&lt;=7,K59-M59&gt;=3)),N59&lt;=4),"3P","")))</f>
        <v/>
      </c>
    </row>
    <row r="60" spans="1:78" ht="46.5" x14ac:dyDescent="0.25">
      <c r="A60" s="26" t="s">
        <v>1132</v>
      </c>
      <c r="B60" s="26" t="s">
        <v>658</v>
      </c>
      <c r="C60" s="106" t="s">
        <v>345</v>
      </c>
      <c r="D60" s="28"/>
      <c r="E60" s="28"/>
      <c r="F60" s="29">
        <v>1650</v>
      </c>
      <c r="G60" s="30">
        <v>11</v>
      </c>
      <c r="H60" s="31" t="s">
        <v>6</v>
      </c>
      <c r="I60" s="59">
        <v>11</v>
      </c>
      <c r="J60" s="33">
        <v>8</v>
      </c>
      <c r="K60" s="59">
        <v>11</v>
      </c>
      <c r="L60" s="33">
        <v>8</v>
      </c>
      <c r="M60" s="59">
        <v>5</v>
      </c>
      <c r="N60" s="33">
        <v>2</v>
      </c>
      <c r="O60" s="29">
        <v>1.30000000000003</v>
      </c>
      <c r="P60" s="29">
        <v>1.7375</v>
      </c>
      <c r="Q60" s="36">
        <v>100.01662157714399</v>
      </c>
      <c r="R60" s="36">
        <v>1.9583107885722499</v>
      </c>
      <c r="S60" s="37">
        <v>0</v>
      </c>
      <c r="T60" s="38">
        <v>5.25</v>
      </c>
      <c r="U60" s="29">
        <v>-0.89999999999999902</v>
      </c>
      <c r="V60" s="29">
        <v>3.3500000000000099</v>
      </c>
      <c r="W60" s="39"/>
      <c r="X60" s="40">
        <v>64</v>
      </c>
      <c r="Y60" s="72">
        <v>121</v>
      </c>
      <c r="Z60" s="29">
        <v>21</v>
      </c>
      <c r="AA60" s="26" t="s">
        <v>57</v>
      </c>
      <c r="AB60" s="41" t="s">
        <v>58</v>
      </c>
      <c r="AC60" s="42" t="str">
        <f>"i" &amp; IF(AND(S60&lt;=-1.5,NOT(ISBLANK(AQ60))),"Z","")</f>
        <v>i</v>
      </c>
      <c r="AD60" s="43" t="str">
        <f>IF(AND(ISNUMBER(BD60),VALUE(BD60)&gt;=3,VALUE(T60)&gt;=-0.5),IF(AND(VALUE(Q60)&gt;=94,VALUE(Q60)&lt;444), IF(VALUE(P60)&gt;=2,"***","**"),"*"),"")</f>
        <v/>
      </c>
      <c r="AE60" s="48" t="str">
        <f>IF(AND(BD60&gt;2,OR(ISNUMBER(SEARCH("P",AA60)),ISNUMBER(SEARCH("EP",AA60)),ISNUMBER(SEARCH("E",AA60)))),"WP@",IF(BD60&gt;2,"W@",IF(OR(ISNUMBER(SEARCH("P",AA60)),ISNUMBER(SEARCH("EP",AA60)),ISNUMBER(SEARCH("E",AA60))),"P@","@")))</f>
        <v>@</v>
      </c>
      <c r="AF60" s="45" t="s">
        <v>681</v>
      </c>
      <c r="AG60" s="46" t="str">
        <f>IF(OR(F60&lt;1401,F60&gt;=1600),IF(AND(OR(AB60="*",AB60="***",AB60="E*",AB60="E***"),P60&gt;=2,T60&gt;-2.1),IF(AND(ISNUMBER(BD60),VALUE(BD60)&gt;2),"**","*"),""),"")</f>
        <v/>
      </c>
      <c r="AH60" s="30">
        <v>11</v>
      </c>
      <c r="AI60" s="47">
        <v>64</v>
      </c>
      <c r="AJ60" s="48" t="str">
        <f>IF(AND(S60&gt;=2,T60&gt;=0),IF(AND(ISNUMBER(BD60),VALUE(BD60)&gt;=3),IF(LEN(AQ60)&gt;0,"***","**"),"*"),"")</f>
        <v/>
      </c>
      <c r="AK60" s="42" t="str">
        <f>IF(AND(S60&gt;=3,AND(OR(AND(I60&lt;=7,I60-K60&gt;=3),AND(K60&lt;=7,K60-M60&gt;=3)),N60&lt;=4)),6,IF(S60&gt;=3,"3T",IF(AND(OR(AND(I60&lt;=7,I60-K60&gt;=3),AND(K60&lt;=7,K60-M60&gt;=3)),N60&lt;=4),"3P","")))</f>
        <v/>
      </c>
      <c r="AL60" s="46" t="str">
        <f>IF(OR(K60-M60&gt;=5,T60&gt;4.9,AND(K60-M60&gt;=1,T60&gt;5)),IF(P60&lt;-3,"***",IF(P60&lt;0,"**","*")),"")</f>
        <v>*</v>
      </c>
      <c r="AM60" s="139" t="s">
        <v>1155</v>
      </c>
      <c r="AN60" s="137" t="str">
        <f>IF(AND(OR(M60=1,M60=2,M60=3,M60=4),Q60&gt;=97.5),"G",IF(OR(AND(N60&lt;=3,M60&lt;8,T60&gt;-1.6,Q60&gt;=95,Q60&lt;300),AND(OR(M60=1,M60=2,M60=3),Q60&lt;97.5)),"GR",""))</f>
        <v>GR</v>
      </c>
      <c r="AO60" s="82">
        <v>1</v>
      </c>
      <c r="AP60" s="28" t="s">
        <v>32</v>
      </c>
      <c r="AQ60" s="28" t="s">
        <v>33</v>
      </c>
      <c r="AR60" s="28"/>
      <c r="AS60" s="28"/>
      <c r="AT60" s="50" t="str">
        <f>IF(LEN(AN60)&gt;0,IF(AL60="**","$",IF(AL60="***",IF(LEN(AQ60)&gt;0,"$$$","$$"), "")), "")</f>
        <v/>
      </c>
      <c r="AU60" s="48" t="str">
        <f>CONCATENATE(IF(LEN(AN60)&gt;0,IF(AND(AD60="**",AB60="*"),IF(LEN(AQ60)&gt;0,"$$$","$$"),IF(AJ60="***","$$$",IF(AND(AJ60="**",AB60="*"),"$$",IF(AND(OR(AD60="**",AD60="***"),LEN(AQ60)&gt;0),"$$","")))),IF(AND(OR(AD60="**",AD60="***"),LEN(AQ60)&gt;0),"$$","")),IF(AND(T60&lt;2,AQ60="#"),"#",""))</f>
        <v/>
      </c>
      <c r="AV60" s="48" t="str">
        <f>IF(LEN(AN60)&gt;0,IF(AG60="**","$$",IF(AG60="***","$$$",IF(AD60="***",IF(OR(AB60="***",LEN(AQ60)&gt;0),"$$$",""),""))),"")</f>
        <v/>
      </c>
      <c r="AW60" s="26" t="s">
        <v>6</v>
      </c>
      <c r="AX60" s="64">
        <v>31</v>
      </c>
      <c r="AY60" s="52">
        <v>1180</v>
      </c>
      <c r="AZ60" s="24" t="s">
        <v>51</v>
      </c>
      <c r="BA60" s="29">
        <v>94.916621577144497</v>
      </c>
      <c r="BB60" s="136">
        <v>84.301954910477804</v>
      </c>
      <c r="BC60" s="54" t="s">
        <v>1156</v>
      </c>
      <c r="BD60" s="29">
        <v>1</v>
      </c>
      <c r="BE60" s="55"/>
      <c r="BF60" s="55"/>
      <c r="BG60" s="55"/>
      <c r="BH60" s="55"/>
      <c r="BI60" s="188" t="s">
        <v>1157</v>
      </c>
      <c r="BJ60" s="68" t="s">
        <v>86</v>
      </c>
      <c r="BK60" s="69" t="s">
        <v>1069</v>
      </c>
      <c r="BL60" s="68" t="s">
        <v>1158</v>
      </c>
      <c r="BM60" s="68" t="s">
        <v>1159</v>
      </c>
      <c r="BN60" s="68"/>
      <c r="BO60" s="17"/>
      <c r="BP60" s="29">
        <v>121</v>
      </c>
      <c r="BQ60" s="82">
        <v>1</v>
      </c>
      <c r="BR60" s="56">
        <v>94.35</v>
      </c>
      <c r="BS60" s="76" t="s">
        <v>108</v>
      </c>
      <c r="BT60" s="26"/>
      <c r="BU60" s="26"/>
      <c r="BV60" s="49" t="str">
        <f>IF(AND(BD60&gt;2,OR(ISNUMBER(SEARCH("P",AA60)),ISNUMBER(SEARCH("EP",AA60)),ISNUMBER(SEARCH("E",AA60)))),"WP@",IF(BD60&gt;2,"W@",IF(OR(ISNUMBER(SEARCH("P",AA60)),ISNUMBER(SEARCH("EP",AA60)),ISNUMBER(SEARCH("E",AA60))),"P@","@")))</f>
        <v>@</v>
      </c>
      <c r="BW60" s="26"/>
      <c r="BX60" s="17"/>
      <c r="BY60" s="17"/>
      <c r="BZ60" s="49" t="str">
        <f>IF(AND(S60&gt;=3,AND(OR(AND(I60&lt;=7,I60-K60&gt;=3),AND(K60&lt;=7,K60-M60&gt;=3)),N60&lt;=4)),6,IF(S60&gt;=3,"3T",IF(AND(OR(AND(I60&lt;=7,I60-K60&gt;=3),AND(K60&lt;=7,K60-M60&gt;=3)),N60&lt;=4),"3P","")))</f>
        <v/>
      </c>
    </row>
    <row r="61" spans="1:78" ht="15.95" customHeight="1" x14ac:dyDescent="0.25">
      <c r="A61" s="162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  <c r="AA61" s="155"/>
      <c r="AB61" s="155"/>
      <c r="AC61" s="155"/>
      <c r="AD61" s="155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  <c r="BR61" s="155"/>
      <c r="BS61" s="155"/>
      <c r="BT61" s="155"/>
      <c r="BU61" s="155"/>
      <c r="BV61" s="155"/>
      <c r="BW61" s="155"/>
      <c r="BX61" s="155"/>
      <c r="BY61" s="17"/>
      <c r="BZ61" s="49"/>
    </row>
    <row r="62" spans="1:78" ht="46.5" x14ac:dyDescent="0.25">
      <c r="A62" s="26" t="s">
        <v>1132</v>
      </c>
      <c r="B62" s="26" t="s">
        <v>135</v>
      </c>
      <c r="C62" s="107" t="s">
        <v>840</v>
      </c>
      <c r="D62" s="28"/>
      <c r="E62" s="28"/>
      <c r="F62" s="29">
        <v>1650</v>
      </c>
      <c r="G62" s="30">
        <v>6</v>
      </c>
      <c r="H62" s="31" t="s">
        <v>229</v>
      </c>
      <c r="I62" s="32">
        <v>5</v>
      </c>
      <c r="J62" s="33">
        <v>3</v>
      </c>
      <c r="K62" s="32">
        <v>7</v>
      </c>
      <c r="L62" s="33">
        <v>2</v>
      </c>
      <c r="M62" s="32">
        <v>7</v>
      </c>
      <c r="N62" s="33">
        <v>4</v>
      </c>
      <c r="O62" s="29">
        <v>1.8</v>
      </c>
      <c r="P62" s="60">
        <v>-1.88333333333333</v>
      </c>
      <c r="Q62" s="86">
        <v>93.7928953600493</v>
      </c>
      <c r="R62" s="86">
        <v>0.54644768002468402</v>
      </c>
      <c r="S62" s="37">
        <v>1</v>
      </c>
      <c r="T62" s="61">
        <v>-2</v>
      </c>
      <c r="U62" s="29">
        <v>-0.19999999999999599</v>
      </c>
      <c r="V62" s="60">
        <v>-1.85</v>
      </c>
      <c r="W62" s="39" t="s">
        <v>79</v>
      </c>
      <c r="X62" s="40">
        <v>63</v>
      </c>
      <c r="Y62" s="29">
        <v>122</v>
      </c>
      <c r="Z62" s="29">
        <v>32</v>
      </c>
      <c r="AA62" s="26" t="s">
        <v>230</v>
      </c>
      <c r="AB62" s="41" t="s">
        <v>32</v>
      </c>
      <c r="AC62" s="42" t="str">
        <f>"" &amp; IF(AND(S62&lt;=-1.5,NOT(ISBLANK(AQ62))),"Z","")</f>
        <v/>
      </c>
      <c r="AD62" s="43" t="str">
        <f>IF(AND(ISNUMBER(BD62),VALUE(BD62)&gt;=3,VALUE(T62)&gt;=-0.5),IF(AND(VALUE(Q62)&gt;=94,VALUE(Q62)&lt;444), IF(VALUE(P62)&gt;=2,"***","**"),"*"),"")</f>
        <v/>
      </c>
      <c r="AE62" s="44"/>
      <c r="AF62" s="45"/>
      <c r="AG62" s="63" t="str">
        <f>IF(OR(F62&lt;1401,F62&gt;=1600),IF(AND(OR(AB62="*",AB62="***",AB62="E*",AB62="E***"),P62&gt;=2,T62&gt;-2.1),IF(AND(ISNUMBER(BD62),VALUE(BD62)&gt;2),"**","*"),""),"")</f>
        <v/>
      </c>
      <c r="AH62" s="30">
        <v>6</v>
      </c>
      <c r="AI62" s="47">
        <v>63</v>
      </c>
      <c r="AJ62" s="48" t="str">
        <f>IF(AND(S62&gt;=2,T62&gt;=0),IF(AND(ISNUMBER(BD62),VALUE(BD62)&gt;=3),IF(LEN(AQ62)&gt;0,"***","**"),"*"),"")</f>
        <v/>
      </c>
      <c r="AK62" s="42" t="str">
        <f>IF(AND(S62&gt;=3,AND(OR(AND(I62&lt;=7,I62-K62&gt;=3),AND(K62&lt;=7,K62-M62&gt;=3)),N62&lt;=4)),6,IF(S62&gt;=3,"3T",IF(AND(OR(AND(I62&lt;=7,I62-K62&gt;=3),AND(K62&lt;=7,K62-M62&gt;=3)),N62&lt;=4),"3P","")))</f>
        <v/>
      </c>
      <c r="AL62" s="46" t="str">
        <f>IF(OR(K62-M62&gt;=5,T62&gt;4.9,AND(K62-M62&gt;=1,T62&gt;5)),IF(P62&lt;-3,"***",IF(P62&lt;0,"**","*")),"")</f>
        <v/>
      </c>
      <c r="AM62" s="40">
        <v>63</v>
      </c>
      <c r="AN62" s="49" t="str">
        <f>CONCATENATE(IF(AND(OR(M62=1,M62=2,M62=3,M62=4),Q62&gt;=97.5),"G",IF(OR(AND(N62&lt;=3,M62&lt;8,T62&gt;-1.6,Q62&gt;=95,Q62&lt;300),AND(OR(M62=1,M62=2,M62=3),Q62&lt;97.5)),"GR","")),"*")</f>
        <v>*</v>
      </c>
      <c r="AO62" s="29">
        <v>0</v>
      </c>
      <c r="AP62" s="28"/>
      <c r="AQ62" s="28"/>
      <c r="AR62" s="28"/>
      <c r="AS62" s="28"/>
      <c r="AT62" s="50" t="str">
        <f>IF(LEN(AN62)&gt;0,IF(AL62="**","$",IF(AL62="***",IF(LEN(AQ62)&gt;0,"$$$","$$"), "")), "")</f>
        <v/>
      </c>
      <c r="AU62" s="48" t="str">
        <f>CONCATENATE(IF(LEN(AN62)&gt;0,IF(AND(AD62="**",AB62="*"),IF(LEN(AQ62)&gt;0,"$$$","$$"),IF(AJ62="***","$$$",IF(AND(AJ62="**",AB62="*"),"$$",IF(AND(OR(AD62="**",AD62="***"),LEN(AQ62)&gt;0),"$$","")))),IF(AND(OR(AD62="**",AD62="***"),LEN(AQ62)&gt;0),"$$","")),IF(AND(T62&lt;2,AQ62="#"),"#",""))</f>
        <v/>
      </c>
      <c r="AV62" s="48" t="str">
        <f>IF(LEN(AN62)&gt;0,IF(AG62="**","$$",IF(AG62="***","$$$",IF(AD62="***",IF(OR(AB62="***",LEN(AQ62)&gt;0),"$$$",""),""))),"")</f>
        <v/>
      </c>
      <c r="AW62" s="26" t="s">
        <v>229</v>
      </c>
      <c r="AX62" s="74">
        <v>10</v>
      </c>
      <c r="AY62" s="52">
        <v>1191</v>
      </c>
      <c r="AZ62" s="24" t="s">
        <v>51</v>
      </c>
      <c r="BA62" s="29">
        <v>84.092895360049397</v>
      </c>
      <c r="BB62" s="53">
        <v>78.240895360049393</v>
      </c>
      <c r="BC62" s="54" t="s">
        <v>598</v>
      </c>
      <c r="BD62" s="29">
        <v>2</v>
      </c>
      <c r="BE62" s="55"/>
      <c r="BF62" s="55"/>
      <c r="BG62" s="55"/>
      <c r="BH62" s="55"/>
      <c r="BI62" s="190" t="s">
        <v>1160</v>
      </c>
      <c r="BJ62" s="68" t="s">
        <v>391</v>
      </c>
      <c r="BK62" s="68" t="s">
        <v>390</v>
      </c>
      <c r="BL62" s="69" t="s">
        <v>1161</v>
      </c>
      <c r="BM62" s="68" t="s">
        <v>1162</v>
      </c>
      <c r="BN62" s="68" t="s">
        <v>1163</v>
      </c>
      <c r="BO62" s="17"/>
      <c r="BP62" s="29">
        <v>122</v>
      </c>
      <c r="BQ62" s="29">
        <v>0</v>
      </c>
      <c r="BR62" s="56">
        <v>98.95</v>
      </c>
      <c r="BS62" s="76" t="s">
        <v>108</v>
      </c>
      <c r="BT62" s="26"/>
      <c r="BU62" s="26"/>
      <c r="BV62" s="26"/>
      <c r="BW62" s="26" t="s">
        <v>79</v>
      </c>
      <c r="BX62" s="17"/>
      <c r="BY62" s="17"/>
      <c r="BZ62" s="49" t="str">
        <f>IF(AND(S62&gt;=3,AND(OR(AND(I62&lt;=7,I62-K62&gt;=3),AND(K62&lt;=7,K62-M62&gt;=3)),N62&lt;=4)),6,IF(S62&gt;=3,"3T",IF(AND(OR(AND(I62&lt;=7,I62-K62&gt;=3),AND(K62&lt;=7,K62-M62&gt;=3)),N62&lt;=4),"3P","")))</f>
        <v/>
      </c>
    </row>
    <row r="63" spans="1:78" ht="46.5" x14ac:dyDescent="0.25">
      <c r="A63" s="26" t="s">
        <v>1132</v>
      </c>
      <c r="B63" s="26" t="s">
        <v>263</v>
      </c>
      <c r="C63" s="107" t="s">
        <v>385</v>
      </c>
      <c r="D63" s="28"/>
      <c r="E63" s="28"/>
      <c r="F63" s="29">
        <v>1650</v>
      </c>
      <c r="G63" s="30">
        <v>13</v>
      </c>
      <c r="H63" s="31" t="s">
        <v>229</v>
      </c>
      <c r="I63" s="59">
        <v>14</v>
      </c>
      <c r="J63" s="33">
        <v>7</v>
      </c>
      <c r="K63" s="59">
        <v>11</v>
      </c>
      <c r="L63" s="33">
        <v>6</v>
      </c>
      <c r="M63" s="59">
        <v>6</v>
      </c>
      <c r="N63" s="33">
        <v>2</v>
      </c>
      <c r="O63" s="29">
        <v>2.1500000000000301</v>
      </c>
      <c r="P63" s="34">
        <v>1.87500000000005</v>
      </c>
      <c r="Q63" s="35">
        <v>99.031483215670704</v>
      </c>
      <c r="R63" s="36">
        <v>1.6157416078353</v>
      </c>
      <c r="S63" s="37">
        <v>2</v>
      </c>
      <c r="T63" s="38">
        <v>3.25</v>
      </c>
      <c r="U63" s="29">
        <v>-1.75000000000001</v>
      </c>
      <c r="V63" s="29">
        <v>0.74999999999999301</v>
      </c>
      <c r="W63" s="39"/>
      <c r="X63" s="40">
        <v>61</v>
      </c>
      <c r="Y63" s="72">
        <v>116</v>
      </c>
      <c r="Z63" s="29">
        <v>17</v>
      </c>
      <c r="AA63" s="26" t="s">
        <v>57</v>
      </c>
      <c r="AB63" s="41" t="s">
        <v>58</v>
      </c>
      <c r="AC63" s="42" t="str">
        <f>"i" &amp; IF(AND(S63&lt;=-1.5,NOT(ISBLANK(AQ63))),"Z","")</f>
        <v>i</v>
      </c>
      <c r="AD63" s="43" t="str">
        <f>IF(AND(ISNUMBER(BD63),VALUE(BD63)&gt;=3,VALUE(T63)&gt;=-0.5),IF(AND(VALUE(Q63)&gt;=94,VALUE(Q63)&lt;444), IF(VALUE(P63)&gt;=2,"***","**"),"*"),"")</f>
        <v>**</v>
      </c>
      <c r="AE63" s="44"/>
      <c r="AF63" s="45" t="s">
        <v>233</v>
      </c>
      <c r="AG63" s="46" t="str">
        <f>IF(OR(F63&lt;1401,F63&gt;=1600),IF(AND(OR(AB63="*",AB63="***",AB63="E*",AB63="E***"),P63&gt;=2,T63&gt;-2.1),IF(AND(ISNUMBER(BD63),VALUE(BD63)&gt;2),"**","*"),""),"")</f>
        <v/>
      </c>
      <c r="AH63" s="30">
        <v>13</v>
      </c>
      <c r="AI63" s="47">
        <v>61</v>
      </c>
      <c r="AJ63" s="48" t="str">
        <f>IF(AND(S63&gt;=2,T63&gt;=0),IF(AND(ISNUMBER(BD63),VALUE(BD63)&gt;=3),IF(LEN(AQ63)&gt;0,"***","**"),"*"),"")</f>
        <v>***</v>
      </c>
      <c r="AK63" s="42" t="str">
        <f>IF(AND(S63&gt;=3,AND(OR(AND(I63&lt;=7,I63-K63&gt;=3),AND(K63&lt;=7,K63-M63&gt;=3)),N63&lt;=4)),6,IF(S63&gt;=3,"3T",IF(AND(OR(AND(I63&lt;=7,I63-K63&gt;=3),AND(K63&lt;=7,K63-M63&gt;=3)),N63&lt;=4),"3P","")))</f>
        <v/>
      </c>
      <c r="AL63" s="46" t="str">
        <f>IF(OR(K63-M63&gt;=5,T63&gt;4.9,AND(K63-M63&gt;=1,T63&gt;5)),IF(P63&lt;-3,"***",IF(P63&lt;0,"**","*")),"")</f>
        <v>*</v>
      </c>
      <c r="AM63" s="116" t="s">
        <v>1116</v>
      </c>
      <c r="AN63" s="81" t="str">
        <f>IF(AND(OR(M63=1,M63=2,M63=3,M63=4),Q63&gt;=97.5),"G",IF(OR(AND(N63&lt;=3,M63&lt;8,T63&gt;-1.6,Q63&gt;=95,Q63&lt;300),AND(OR(M63=1,M63=2,M63=3),Q63&lt;97.5)),"GR",""))</f>
        <v>GR</v>
      </c>
      <c r="AO63" s="29">
        <v>0</v>
      </c>
      <c r="AP63" s="28" t="s">
        <v>32</v>
      </c>
      <c r="AQ63" s="28" t="s">
        <v>33</v>
      </c>
      <c r="AR63" s="28"/>
      <c r="AS63" s="28" t="s">
        <v>66</v>
      </c>
      <c r="AT63" s="50" t="str">
        <f>IF(LEN(AN63)&gt;0,IF(AL63="**","$",IF(AL63="***",IF(LEN(AQ63)&gt;0,"$$$","$$"), "")), "")</f>
        <v/>
      </c>
      <c r="AU63" s="48" t="str">
        <f>CONCATENATE(IF(LEN(AN63)&gt;0,IF(AND(AD63="**",AB63="*"),IF(LEN(AQ63)&gt;0,"$$$","$$"),IF(AJ63="***","$$$",IF(AND(AJ63="**",AB63="*"),"$$",IF(AND(OR(AD63="**",AD63="***"),LEN(AQ63)&gt;0),"$$","")))),IF(AND(OR(AD63="**",AD63="***"),LEN(AQ63)&gt;0),"$$","")),IF(AND(T63&lt;2,AQ63="#"),"#",""))</f>
        <v>$$$</v>
      </c>
      <c r="AV63" s="48" t="str">
        <f>IF(LEN(AN63)&gt;0,IF(AG63="**","$$",IF(AG63="***","$$$",IF(AD63="***",IF(OR(AB63="***",LEN(AQ63)&gt;0),"$$$",""),""))),"")</f>
        <v/>
      </c>
      <c r="AW63" s="26" t="s">
        <v>229</v>
      </c>
      <c r="AX63" s="64">
        <v>19</v>
      </c>
      <c r="AY63" s="52">
        <v>1186</v>
      </c>
      <c r="AZ63" s="24" t="s">
        <v>51</v>
      </c>
      <c r="BA63" s="29">
        <v>90.231483215670593</v>
      </c>
      <c r="BB63" s="53">
        <v>80.8608165490039</v>
      </c>
      <c r="BC63" s="54" t="s">
        <v>1164</v>
      </c>
      <c r="BD63" s="29">
        <v>3</v>
      </c>
      <c r="BE63" s="100">
        <v>30</v>
      </c>
      <c r="BF63" s="101">
        <v>60</v>
      </c>
      <c r="BG63" s="102">
        <v>10</v>
      </c>
      <c r="BH63" s="102">
        <v>10</v>
      </c>
      <c r="BI63" s="190" t="s">
        <v>1073</v>
      </c>
      <c r="BJ63" s="68" t="s">
        <v>389</v>
      </c>
      <c r="BK63" s="68" t="s">
        <v>390</v>
      </c>
      <c r="BL63" s="68" t="s">
        <v>391</v>
      </c>
      <c r="BM63" s="68" t="s">
        <v>392</v>
      </c>
      <c r="BN63" s="68" t="s">
        <v>1063</v>
      </c>
      <c r="BO63" s="17"/>
      <c r="BP63" s="29">
        <v>116</v>
      </c>
      <c r="BQ63" s="29">
        <v>0</v>
      </c>
      <c r="BR63" s="56">
        <v>96.1</v>
      </c>
      <c r="BS63" s="76" t="s">
        <v>432</v>
      </c>
      <c r="BT63" s="26"/>
      <c r="BU63" s="26"/>
      <c r="BV63" s="26"/>
      <c r="BW63" s="26"/>
      <c r="BX63" s="17"/>
      <c r="BY63" s="17"/>
      <c r="BZ63" s="49" t="str">
        <f>IF(AND(S63&gt;=3,AND(OR(AND(I63&lt;=7,I63-K63&gt;=3),AND(K63&lt;=7,K63-M63&gt;=3)),N63&lt;=4)),6,IF(S63&gt;=3,"3T",IF(AND(OR(AND(I63&lt;=7,I63-K63&gt;=3),AND(K63&lt;=7,K63-M63&gt;=3)),N63&lt;=4),"3P","")))</f>
        <v/>
      </c>
    </row>
    <row r="64" spans="1:78" ht="15.95" customHeight="1" x14ac:dyDescent="0.25">
      <c r="A64" s="162"/>
      <c r="B64" s="155"/>
      <c r="C64" s="155"/>
      <c r="D64" s="155"/>
      <c r="E64" s="155"/>
      <c r="F64" s="155"/>
      <c r="G64" s="155"/>
      <c r="H64" s="155"/>
      <c r="I64" s="155"/>
      <c r="J64" s="155"/>
      <c r="K64" s="155"/>
      <c r="L64" s="155"/>
      <c r="M64" s="155"/>
      <c r="N64" s="155"/>
      <c r="O64" s="155"/>
      <c r="P64" s="155"/>
      <c r="Q64" s="155"/>
      <c r="R64" s="155"/>
      <c r="S64" s="155"/>
      <c r="T64" s="155"/>
      <c r="U64" s="155"/>
      <c r="V64" s="155"/>
      <c r="W64" s="155"/>
      <c r="X64" s="155"/>
      <c r="Y64" s="155"/>
      <c r="Z64" s="155"/>
      <c r="AA64" s="155"/>
      <c r="AB64" s="155"/>
      <c r="AC64" s="155"/>
      <c r="AD64" s="155"/>
      <c r="AE64" s="155"/>
      <c r="AF64" s="155"/>
      <c r="AG64" s="155"/>
      <c r="AH64" s="155"/>
      <c r="AI64" s="155"/>
      <c r="AJ64" s="155"/>
      <c r="AK64" s="155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  <c r="BR64" s="155"/>
      <c r="BS64" s="155"/>
      <c r="BT64" s="155"/>
      <c r="BU64" s="155"/>
      <c r="BV64" s="155"/>
      <c r="BW64" s="155"/>
      <c r="BX64" s="155"/>
      <c r="BY64" s="17"/>
      <c r="BZ64" s="49"/>
    </row>
    <row r="65" spans="1:78" ht="30" customHeight="1" x14ac:dyDescent="0.25">
      <c r="A65" s="175" t="s">
        <v>153</v>
      </c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62"/>
      <c r="AL65" s="162"/>
      <c r="AM65" s="162"/>
      <c r="AN65" s="162"/>
      <c r="AO65" s="162"/>
      <c r="AP65" s="162"/>
      <c r="AQ65" s="162"/>
      <c r="AR65" s="162"/>
      <c r="AS65" s="162"/>
      <c r="AT65" s="162"/>
      <c r="AU65" s="162"/>
      <c r="AV65" s="162"/>
      <c r="AW65" s="162"/>
      <c r="AX65" s="162"/>
      <c r="AY65" s="162"/>
      <c r="AZ65" s="162"/>
      <c r="BA65" s="162"/>
      <c r="BB65" s="162"/>
      <c r="BC65" s="162"/>
      <c r="BD65" s="162"/>
      <c r="BE65" s="162"/>
      <c r="BF65" s="162"/>
      <c r="BG65" s="162"/>
      <c r="BH65" s="162"/>
      <c r="BI65" s="162"/>
      <c r="BJ65" s="162"/>
      <c r="BK65" s="162"/>
      <c r="BL65" s="162"/>
      <c r="BM65" s="162"/>
      <c r="BN65" s="162"/>
      <c r="BO65" s="162"/>
      <c r="BP65" s="162"/>
      <c r="BQ65" s="162"/>
      <c r="BR65" s="162"/>
      <c r="BS65" s="162"/>
      <c r="BT65" s="162"/>
      <c r="BU65" s="162"/>
      <c r="BV65" s="162"/>
      <c r="BW65" s="162"/>
      <c r="BX65" s="162"/>
      <c r="BY65" s="17"/>
      <c r="BZ65" s="49"/>
    </row>
    <row r="66" spans="1:78" ht="46.5" x14ac:dyDescent="0.25">
      <c r="A66" s="26" t="s">
        <v>1132</v>
      </c>
      <c r="B66" s="26" t="s">
        <v>191</v>
      </c>
      <c r="C66" s="27" t="s">
        <v>63</v>
      </c>
      <c r="D66" s="28"/>
      <c r="E66" s="28"/>
      <c r="F66" s="58">
        <v>1400</v>
      </c>
      <c r="G66" s="30">
        <v>12</v>
      </c>
      <c r="H66" s="31" t="s">
        <v>6</v>
      </c>
      <c r="I66" s="59">
        <v>3</v>
      </c>
      <c r="J66" s="33">
        <v>2</v>
      </c>
      <c r="K66" s="70">
        <v>4</v>
      </c>
      <c r="L66" s="71">
        <v>2</v>
      </c>
      <c r="M66" s="59">
        <v>13</v>
      </c>
      <c r="N66" s="33">
        <v>6</v>
      </c>
      <c r="O66" s="29">
        <v>1.7000000000000199</v>
      </c>
      <c r="P66" s="37">
        <v>2.9937500000000399</v>
      </c>
      <c r="Q66" s="35">
        <v>90.6641486938925</v>
      </c>
      <c r="R66" s="36">
        <v>0.53207434694620304</v>
      </c>
      <c r="S66" s="37">
        <v>0</v>
      </c>
      <c r="T66" s="61">
        <v>-4.5</v>
      </c>
      <c r="U66" s="29">
        <v>-1.85</v>
      </c>
      <c r="V66" s="60">
        <v>-5.45</v>
      </c>
      <c r="W66" s="39" t="s">
        <v>79</v>
      </c>
      <c r="X66" s="62">
        <v>60</v>
      </c>
      <c r="Y66" s="29">
        <v>135</v>
      </c>
      <c r="Z66" s="29">
        <v>32</v>
      </c>
      <c r="AA66" s="77">
        <v>7</v>
      </c>
      <c r="AB66" s="41" t="s">
        <v>32</v>
      </c>
      <c r="AC66" s="42" t="str">
        <f>"" &amp; IF(AND(S66&lt;=-1.5,NOT(ISBLANK(AQ66))),"Z","")</f>
        <v/>
      </c>
      <c r="AD66" s="48" t="str">
        <f>IF(AND(ISNUMBER(BD66),VALUE(BD66)&gt;=3,VALUE(T66)&gt;=-0.5),IF(AND(VALUE(Q66)&gt;=94,VALUE(Q66)&lt;444), IF(VALUE(P66)&gt;=2,"***","**"),"*"),"")</f>
        <v/>
      </c>
      <c r="AE66" s="44"/>
      <c r="AF66" s="45"/>
      <c r="AG66" s="63" t="str">
        <f>IF(OR(F66&lt;1401,F66&gt;=1600),IF(AND(OR(AB66="*",AB66="***",AB66="E*",AB66="E***"),P66&gt;=2,T66&gt;-2.1),IF(AND(ISNUMBER(BD66),VALUE(BD66)&gt;2),"**","*"),""),"")</f>
        <v/>
      </c>
      <c r="AH66" s="30">
        <v>12</v>
      </c>
      <c r="AI66" s="62">
        <v>60</v>
      </c>
      <c r="AJ66" s="48" t="str">
        <f>IF(AND(S66&gt;=2,T66&gt;=0),IF(AND(ISNUMBER(BD66),VALUE(BD66)&gt;=3),IF(LEN(AQ66)&gt;0,"***","**"),"*"),"")</f>
        <v/>
      </c>
      <c r="AK66" s="42" t="str">
        <f>IF(AND(S66&gt;=3,AND(OR(AND(I66&lt;=7,I66-K66&gt;=3),AND(K66&lt;=7,K66-M66&gt;=3)),N66&lt;=4)),6,IF(S66&gt;=3,"3T",IF(AND(OR(AND(I66&lt;=7,I66-K66&gt;=3),AND(K66&lt;=7,K66-M66&gt;=3)),N66&lt;=4),"3P","")))</f>
        <v/>
      </c>
      <c r="AL66" s="63" t="str">
        <f>IF(OR(K66-M66&gt;=5,T66&gt;4.9,AND(K66-M66&gt;=1,T66&gt;5)),IF(P66&lt;-3,"***",IF(P66&lt;0,"**","*")),"")</f>
        <v/>
      </c>
      <c r="AM66" s="62">
        <v>60</v>
      </c>
      <c r="AN66" s="49" t="str">
        <f>IF(AND(OR(M66=1,M66=2,M66=3,M66=4),Q66&gt;=97.5),"G",IF(OR(AND(N66&lt;=3,M66&lt;8,T66&gt;-1.6,Q66&gt;=95,Q66&lt;300),AND(OR(M66=1,M66=2,M66=3),Q66&lt;97.5)),"GR",""))</f>
        <v/>
      </c>
      <c r="AO66" s="29">
        <v>-1</v>
      </c>
      <c r="AP66" s="28"/>
      <c r="AQ66" s="28"/>
      <c r="AR66" s="28"/>
      <c r="AS66" s="28" t="s">
        <v>66</v>
      </c>
      <c r="AT66" s="50" t="str">
        <f>IF(LEN(AN66)&gt;0,IF(AL66="**","$",IF(AL66="***",IF(LEN(AQ66)&gt;0,"$$$","$$"), "")), "")</f>
        <v/>
      </c>
      <c r="AU66" s="48" t="str">
        <f>CONCATENATE(IF(LEN(AN66)&gt;0,IF(AND(AD66="**",AB66="*"),IF(LEN(AQ66)&gt;0,"$$$","$$"),IF(AJ66="***","$$$",IF(AND(AJ66="**",AB66="*"),"$$",IF(AND(OR(AD66="**",AD66="***"),LEN(AQ66)&gt;0),"$$","")))),IF(AND(OR(AD66="**",AD66="***"),LEN(AQ66)&gt;0),"$$","")),IF(AND(T66&lt;2,AQ66="#"),"#",""))</f>
        <v/>
      </c>
      <c r="AV66" s="48" t="str">
        <f>IF(LEN(AN66)&gt;0,IF(AG66="**","$$",IF(AG66="***","$$$",IF(AD66="***",IF(OR(AB66="***",LEN(AQ66)&gt;0),"$$$",""),""))),"")</f>
        <v/>
      </c>
      <c r="AW66" s="26" t="s">
        <v>6</v>
      </c>
      <c r="AX66" s="74">
        <v>3.4</v>
      </c>
      <c r="AY66" s="65">
        <v>1177</v>
      </c>
      <c r="AZ66" s="24" t="s">
        <v>51</v>
      </c>
      <c r="BA66" s="29">
        <v>81.064148693892406</v>
      </c>
      <c r="BB66" s="66">
        <v>87.197482027225803</v>
      </c>
      <c r="BC66" s="54" t="s">
        <v>1165</v>
      </c>
      <c r="BD66" s="29">
        <v>3</v>
      </c>
      <c r="BE66" s="55"/>
      <c r="BF66" s="55"/>
      <c r="BG66" s="55"/>
      <c r="BH66" s="55"/>
      <c r="BI66" s="190" t="s">
        <v>1166</v>
      </c>
      <c r="BJ66" s="68" t="s">
        <v>1167</v>
      </c>
      <c r="BK66" s="68" t="s">
        <v>96</v>
      </c>
      <c r="BL66" s="68" t="s">
        <v>1168</v>
      </c>
      <c r="BM66" s="68" t="s">
        <v>113</v>
      </c>
      <c r="BN66" s="68" t="s">
        <v>1169</v>
      </c>
      <c r="BO66" s="17"/>
      <c r="BP66" s="29">
        <v>135</v>
      </c>
      <c r="BQ66" s="29">
        <v>-1</v>
      </c>
      <c r="BR66" s="56">
        <v>101.25</v>
      </c>
      <c r="BS66" s="76" t="s">
        <v>108</v>
      </c>
      <c r="BT66" s="26"/>
      <c r="BU66" s="26"/>
      <c r="BV66" s="26"/>
      <c r="BW66" s="26" t="s">
        <v>79</v>
      </c>
      <c r="BX66" s="17"/>
      <c r="BY66" s="17"/>
      <c r="BZ66" s="49" t="str">
        <f>IF(AND(S66&gt;=3,AND(OR(AND(I66&lt;=7,I66-K66&gt;=3),AND(K66&lt;=7,K66-M66&gt;=3)),N66&lt;=4)),6,IF(S66&gt;=3,"3T",IF(AND(OR(AND(I66&lt;=7,I66-K66&gt;=3),AND(K66&lt;=7,K66-M66&gt;=3)),N66&lt;=4),"3P","")))</f>
        <v/>
      </c>
    </row>
    <row r="67" spans="1:78" ht="15.95" customHeight="1" x14ac:dyDescent="0.25">
      <c r="A67" s="162"/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  <c r="AA67" s="155"/>
      <c r="AB67" s="155"/>
      <c r="AC67" s="155"/>
      <c r="AD67" s="155"/>
      <c r="AE67" s="155"/>
      <c r="AF67" s="155"/>
      <c r="AG67" s="155"/>
      <c r="AH67" s="155"/>
      <c r="AI67" s="155"/>
      <c r="AJ67" s="155"/>
      <c r="AK67" s="155"/>
      <c r="AL67" s="155"/>
      <c r="AM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  <c r="BR67" s="155"/>
      <c r="BS67" s="155"/>
      <c r="BT67" s="155"/>
      <c r="BU67" s="155"/>
      <c r="BV67" s="155"/>
      <c r="BW67" s="155"/>
      <c r="BX67" s="155"/>
      <c r="BY67" s="17"/>
      <c r="BZ67" s="49"/>
    </row>
    <row r="68" spans="1:78" ht="18.75" customHeight="1" x14ac:dyDescent="0.25">
      <c r="A68" s="17"/>
      <c r="B68" s="164" t="s">
        <v>51</v>
      </c>
      <c r="C68" s="164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65" t="s">
        <v>509</v>
      </c>
      <c r="R68" s="165"/>
      <c r="S68" s="17"/>
      <c r="T68" s="121" t="s">
        <v>510</v>
      </c>
      <c r="U68" s="17"/>
      <c r="V68" s="17"/>
      <c r="W68" s="17"/>
      <c r="X68" s="91">
        <v>58</v>
      </c>
      <c r="Y68" s="113" t="s">
        <v>1128</v>
      </c>
      <c r="Z68" s="93">
        <v>35</v>
      </c>
      <c r="AA68" s="94">
        <v>6</v>
      </c>
      <c r="AB68" s="17"/>
      <c r="AC68" s="17"/>
      <c r="AD68" s="17"/>
      <c r="AE68" s="17"/>
      <c r="AF68" s="17"/>
      <c r="AG68" s="17"/>
      <c r="AH68" s="17"/>
      <c r="AI68" s="91">
        <v>58</v>
      </c>
      <c r="AJ68" s="17"/>
      <c r="AK68" s="17"/>
      <c r="AL68" s="17"/>
      <c r="AM68" s="91">
        <v>58</v>
      </c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4">
        <v>6.7</v>
      </c>
      <c r="AY68" s="95">
        <v>1165</v>
      </c>
      <c r="AZ68" s="17"/>
      <c r="BA68" s="17"/>
      <c r="BB68" s="17"/>
      <c r="BC68" s="17"/>
      <c r="BD68" s="17"/>
      <c r="BE68" s="17"/>
      <c r="BF68" s="17"/>
      <c r="BG68" s="17"/>
      <c r="BH68" s="17"/>
      <c r="BI68" s="187"/>
      <c r="BJ68" s="17"/>
      <c r="BK68" s="17"/>
      <c r="BL68" s="17"/>
      <c r="BM68" s="17"/>
      <c r="BN68" s="17"/>
      <c r="BO68" s="17"/>
      <c r="BP68" s="113" t="s">
        <v>1128</v>
      </c>
      <c r="BQ68" s="17"/>
      <c r="BR68" s="17"/>
      <c r="BS68" s="17"/>
      <c r="BT68" s="17"/>
      <c r="BU68" s="17"/>
      <c r="BV68" s="17"/>
      <c r="BW68" s="17"/>
      <c r="BX68" s="29">
        <v>0</v>
      </c>
      <c r="BY68" s="26" t="s">
        <v>149</v>
      </c>
      <c r="BZ68" s="17"/>
    </row>
    <row r="69" spans="1:78" x14ac:dyDescent="0.25">
      <c r="A69" s="17"/>
      <c r="B69" s="164"/>
      <c r="C69" s="164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68" t="s">
        <v>1170</v>
      </c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  <c r="AC69" s="168"/>
      <c r="AD69" s="168"/>
      <c r="AE69" s="168"/>
      <c r="AF69" s="168"/>
      <c r="AG69" s="168"/>
      <c r="AH69" s="168"/>
      <c r="AI69" s="168"/>
      <c r="AJ69" s="168"/>
      <c r="AK69" s="168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67"/>
      <c r="AY69" s="105" t="s">
        <v>762</v>
      </c>
      <c r="AZ69" s="17"/>
      <c r="BA69" s="17"/>
      <c r="BB69" s="17"/>
      <c r="BC69" s="17"/>
      <c r="BD69" s="17"/>
      <c r="BE69" s="17"/>
      <c r="BF69" s="17"/>
      <c r="BG69" s="17"/>
      <c r="BH69" s="17"/>
      <c r="BI69" s="18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</row>
    <row r="70" spans="1:78" ht="30" customHeight="1" x14ac:dyDescent="0.25">
      <c r="A70" s="169" t="s">
        <v>1171</v>
      </c>
      <c r="B70" s="153"/>
      <c r="C70" s="153"/>
      <c r="D70" s="153"/>
      <c r="E70" s="153"/>
      <c r="F70" s="153"/>
      <c r="G70" s="153"/>
      <c r="H70" s="153"/>
      <c r="I70" s="153"/>
      <c r="J70" s="153"/>
      <c r="K70" s="153"/>
      <c r="L70" s="153"/>
      <c r="M70" s="153"/>
      <c r="N70" s="153"/>
      <c r="O70" s="153"/>
      <c r="P70" s="153"/>
      <c r="Q70" s="153"/>
      <c r="R70" s="153"/>
      <c r="S70" s="153"/>
      <c r="T70" s="153"/>
      <c r="U70" s="153"/>
      <c r="V70" s="153"/>
      <c r="W70" s="153"/>
      <c r="X70" s="153"/>
      <c r="Y70" s="153"/>
      <c r="Z70" s="153"/>
      <c r="AA70" s="153"/>
      <c r="AB70" s="153"/>
      <c r="AC70" s="153"/>
      <c r="AD70" s="153"/>
      <c r="AE70" s="153"/>
      <c r="AF70" s="153"/>
      <c r="AG70" s="153"/>
      <c r="AH70" s="153"/>
      <c r="AI70" s="153"/>
      <c r="AJ70" s="153"/>
      <c r="AK70" s="153"/>
      <c r="AL70" s="153"/>
      <c r="AM70" s="153"/>
      <c r="AN70" s="153"/>
      <c r="AO70" s="153"/>
      <c r="AP70" s="153"/>
      <c r="AQ70" s="153"/>
      <c r="AR70" s="153"/>
      <c r="AS70" s="153"/>
      <c r="AT70" s="153"/>
      <c r="AU70" s="153"/>
      <c r="AV70" s="153"/>
      <c r="AW70" s="153"/>
      <c r="AX70" s="153"/>
      <c r="AY70" s="153"/>
      <c r="AZ70" s="153"/>
      <c r="BA70" s="153"/>
      <c r="BB70" s="153"/>
      <c r="BC70" s="153"/>
      <c r="BD70" s="153"/>
      <c r="BE70" s="153"/>
      <c r="BF70" s="153"/>
      <c r="BG70" s="153"/>
      <c r="BH70" s="153"/>
      <c r="BI70" s="153"/>
      <c r="BJ70" s="153"/>
      <c r="BK70" s="153"/>
      <c r="BL70" s="153"/>
      <c r="BM70" s="153"/>
      <c r="BN70" s="153"/>
      <c r="BO70" s="153"/>
      <c r="BP70" s="153"/>
      <c r="BQ70" s="153"/>
      <c r="BR70" s="153"/>
      <c r="BS70" s="153"/>
      <c r="BT70" s="153"/>
      <c r="BU70" s="153"/>
      <c r="BV70" s="153"/>
      <c r="BW70" s="153"/>
      <c r="BX70" s="153"/>
      <c r="BY70" s="17"/>
      <c r="BZ70" s="17"/>
    </row>
    <row r="71" spans="1:78" x14ac:dyDescent="0.25">
      <c r="A71" s="18" t="s">
        <v>1</v>
      </c>
      <c r="B71" s="18" t="s">
        <v>2</v>
      </c>
      <c r="C71" s="18" t="s">
        <v>3</v>
      </c>
      <c r="D71" s="19"/>
      <c r="E71" s="19"/>
      <c r="F71" s="18" t="s">
        <v>4</v>
      </c>
      <c r="G71" s="20" t="s">
        <v>5</v>
      </c>
      <c r="H71" s="21" t="s">
        <v>6</v>
      </c>
      <c r="I71" s="154" t="s">
        <v>7</v>
      </c>
      <c r="J71" s="155"/>
      <c r="K71" s="155"/>
      <c r="L71" s="155"/>
      <c r="M71" s="155"/>
      <c r="N71" s="155"/>
      <c r="O71" s="21" t="s">
        <v>8</v>
      </c>
      <c r="P71" s="21" t="s">
        <v>9</v>
      </c>
      <c r="Q71" s="22" t="s">
        <v>10</v>
      </c>
      <c r="R71" s="22" t="s">
        <v>11</v>
      </c>
      <c r="S71" s="21" t="s">
        <v>12</v>
      </c>
      <c r="T71" s="21" t="s">
        <v>13</v>
      </c>
      <c r="U71" s="21" t="s">
        <v>14</v>
      </c>
      <c r="V71" s="21" t="s">
        <v>15</v>
      </c>
      <c r="W71" s="23" t="s">
        <v>16</v>
      </c>
      <c r="X71" s="21" t="s">
        <v>17</v>
      </c>
      <c r="Y71" s="21" t="s">
        <v>18</v>
      </c>
      <c r="Z71" s="21" t="s">
        <v>19</v>
      </c>
      <c r="AA71" s="21" t="s">
        <v>20</v>
      </c>
      <c r="AB71" s="21" t="s">
        <v>21</v>
      </c>
      <c r="AC71" s="21" t="s">
        <v>22</v>
      </c>
      <c r="AD71" s="21" t="s">
        <v>23</v>
      </c>
      <c r="AE71" s="21" t="s">
        <v>24</v>
      </c>
      <c r="AF71" s="21" t="s">
        <v>25</v>
      </c>
      <c r="AG71" s="21" t="s">
        <v>26</v>
      </c>
      <c r="AH71" s="21" t="s">
        <v>5</v>
      </c>
      <c r="AI71" s="21" t="s">
        <v>17</v>
      </c>
      <c r="AJ71" s="21" t="s">
        <v>27</v>
      </c>
      <c r="AK71" s="21" t="s">
        <v>28</v>
      </c>
      <c r="AL71" s="21" t="s">
        <v>29</v>
      </c>
      <c r="AM71" s="21" t="s">
        <v>17</v>
      </c>
      <c r="AN71" s="21" t="s">
        <v>30</v>
      </c>
      <c r="AO71" s="21" t="s">
        <v>31</v>
      </c>
      <c r="AP71" s="21" t="s">
        <v>32</v>
      </c>
      <c r="AQ71" s="21" t="s">
        <v>33</v>
      </c>
      <c r="AR71" s="21" t="s">
        <v>34</v>
      </c>
      <c r="AS71" s="21" t="s">
        <v>35</v>
      </c>
      <c r="AT71" s="21" t="s">
        <v>36</v>
      </c>
      <c r="AU71" s="21" t="s">
        <v>37</v>
      </c>
      <c r="AV71" s="21" t="s">
        <v>38</v>
      </c>
      <c r="AW71" s="21" t="s">
        <v>6</v>
      </c>
      <c r="AX71" s="21" t="s">
        <v>39</v>
      </c>
      <c r="AY71" s="21" t="s">
        <v>40</v>
      </c>
      <c r="AZ71" s="24" t="s">
        <v>41</v>
      </c>
      <c r="BA71" s="21" t="s">
        <v>42</v>
      </c>
      <c r="BB71" s="21" t="s">
        <v>43</v>
      </c>
      <c r="BC71" s="21" t="s">
        <v>44</v>
      </c>
      <c r="BD71" s="21" t="s">
        <v>45</v>
      </c>
      <c r="BE71" s="21" t="s">
        <v>46</v>
      </c>
      <c r="BF71" s="21" t="s">
        <v>47</v>
      </c>
      <c r="BG71" s="21" t="s">
        <v>48</v>
      </c>
      <c r="BH71" s="21" t="s">
        <v>49</v>
      </c>
      <c r="BI71" s="186"/>
      <c r="BJ71" s="25"/>
      <c r="BK71" s="25"/>
      <c r="BL71" s="25"/>
      <c r="BM71" s="25"/>
      <c r="BN71" s="25"/>
      <c r="BO71" s="25"/>
      <c r="BP71" s="21" t="s">
        <v>18</v>
      </c>
      <c r="BQ71" s="21" t="s">
        <v>31</v>
      </c>
      <c r="BR71" s="21" t="s">
        <v>50</v>
      </c>
      <c r="BS71" s="21" t="s">
        <v>51</v>
      </c>
      <c r="BT71" s="25"/>
      <c r="BU71" s="25"/>
      <c r="BV71" s="21" t="s">
        <v>24</v>
      </c>
      <c r="BW71" s="21" t="s">
        <v>16</v>
      </c>
      <c r="BX71" s="21" t="s">
        <v>52</v>
      </c>
      <c r="BY71" s="21" t="s">
        <v>53</v>
      </c>
      <c r="BZ71" s="21" t="s">
        <v>28</v>
      </c>
    </row>
    <row r="72" spans="1:78" ht="46.5" x14ac:dyDescent="0.25">
      <c r="A72" s="26" t="s">
        <v>1172</v>
      </c>
      <c r="B72" s="26" t="s">
        <v>393</v>
      </c>
      <c r="C72" s="27" t="s">
        <v>165</v>
      </c>
      <c r="D72" s="28"/>
      <c r="E72" s="28"/>
      <c r="F72" s="29">
        <v>1200</v>
      </c>
      <c r="G72" s="30">
        <v>2</v>
      </c>
      <c r="H72" s="31" t="s">
        <v>6</v>
      </c>
      <c r="I72" s="32">
        <v>7</v>
      </c>
      <c r="J72" s="33">
        <v>4</v>
      </c>
      <c r="K72" s="32">
        <v>7</v>
      </c>
      <c r="L72" s="33">
        <v>3</v>
      </c>
      <c r="M72" s="32">
        <v>13</v>
      </c>
      <c r="N72" s="33">
        <v>8</v>
      </c>
      <c r="O72" s="29">
        <v>0.39999999999999097</v>
      </c>
      <c r="P72" s="37">
        <v>0.68571428571428605</v>
      </c>
      <c r="Q72" s="35">
        <v>91.178218027471203</v>
      </c>
      <c r="R72" s="36">
        <v>1.5891090137355901</v>
      </c>
      <c r="S72" s="37">
        <v>0</v>
      </c>
      <c r="T72" s="61">
        <v>-4.25</v>
      </c>
      <c r="U72" s="29">
        <v>0.59999999999998699</v>
      </c>
      <c r="V72" s="60">
        <v>-2.80000000000001</v>
      </c>
      <c r="W72" s="39" t="s">
        <v>79</v>
      </c>
      <c r="X72" s="62">
        <v>52</v>
      </c>
      <c r="Y72" s="29">
        <v>127</v>
      </c>
      <c r="Z72" s="17"/>
      <c r="AA72" s="26" t="s">
        <v>192</v>
      </c>
      <c r="AB72" s="41" t="s">
        <v>58</v>
      </c>
      <c r="AC72" s="42" t="str">
        <f>"" &amp; IF(AND(S72&lt;=-1.5,NOT(ISBLANK(AQ72))),"Z","")</f>
        <v/>
      </c>
      <c r="AD72" s="48" t="str">
        <f>IF(AND(ISNUMBER(BD72),VALUE(BD72)&gt;=3,VALUE(T72)&gt;=-0.5),IF(AND(VALUE(Q72)&gt;=94,VALUE(Q72)&lt;444), IF(VALUE(P72)&gt;=2,"***","**"),"*"),"")</f>
        <v/>
      </c>
      <c r="AE72" s="44"/>
      <c r="AF72" s="45"/>
      <c r="AG72" s="63" t="str">
        <f>IF(OR(F72&lt;1401,F72&gt;=1600),IF(AND(OR(AB72="*",AB72="***",AB72="E*",AB72="E***"),P72&gt;=2,T72&gt;-2.1),IF(AND(ISNUMBER(BD72),VALUE(BD72)&gt;2),"**","*"),""),"")</f>
        <v/>
      </c>
      <c r="AH72" s="30">
        <v>2</v>
      </c>
      <c r="AI72" s="62">
        <v>52</v>
      </c>
      <c r="AJ72" s="48" t="str">
        <f>IF(AND(S72&gt;=2,T72&gt;=0),IF(AND(ISNUMBER(BD72),VALUE(BD72)&gt;=3),IF(LEN(AQ72)&gt;0,"***","**"),"*"),"")</f>
        <v/>
      </c>
      <c r="AK72" s="42" t="str">
        <f>IF(AND(S72&gt;=3,AND(OR(AND(I72&lt;=7,I72-K72&gt;=3),AND(K72&lt;=7,K72-M72&gt;=3)),N72&lt;=4)),6,IF(S72&gt;=3,"3T",IF(AND(OR(AND(I72&lt;=7,I72-K72&gt;=3),AND(K72&lt;=7,K72-M72&gt;=3)),N72&lt;=4),"3P","")))</f>
        <v/>
      </c>
      <c r="AL72" s="63" t="str">
        <f>IF(OR(K72-M72&gt;=5,T72&gt;4.9,AND(K72-M72&gt;=1,T72&gt;5)),IF(P72&lt;-3,"***",IF(P72&lt;0,"**","*")),"")</f>
        <v/>
      </c>
      <c r="AM72" s="62">
        <v>52</v>
      </c>
      <c r="AN72" s="49" t="str">
        <f>IF(AND(OR(M72=1,M72=2,M72=3,M72=4),Q72&gt;=97.5),"G",IF(OR(AND(N72&lt;=3,M72&lt;8,T72&gt;-1.6,Q72&gt;=95,Q72&lt;300),AND(OR(M72=1,M72=2,M72=3),Q72&lt;97.5)),"GR",""))</f>
        <v/>
      </c>
      <c r="AO72" s="29">
        <v>0</v>
      </c>
      <c r="AP72" s="28"/>
      <c r="AQ72" s="28"/>
      <c r="AR72" s="28"/>
      <c r="AS72" s="28"/>
      <c r="AT72" s="50" t="str">
        <f>IF(LEN(AN72)&gt;0,IF(AL72="**","$",IF(AL72="***",IF(LEN(AQ72)&gt;0,"$$$","$$"), "")), "")</f>
        <v/>
      </c>
      <c r="AU72" s="48" t="str">
        <f>CONCATENATE(IF(LEN(AN72)&gt;0,IF(AND(AD72="**",AB72="*"),IF(LEN(AQ72)&gt;0,"$$$","$$"),IF(AJ72="***","$$$",IF(AND(AJ72="**",AB72="*"),"$$",IF(AND(OR(AD72="**",AD72="***"),LEN(AQ72)&gt;0),"$$","")))),IF(AND(OR(AD72="**",AD72="***"),LEN(AQ72)&gt;0),"$$","")),IF(AND(T72&lt;2,AQ72="#"),"#",""))</f>
        <v/>
      </c>
      <c r="AV72" s="48" t="str">
        <f>IF(LEN(AN72)&gt;0,IF(AG72="**","$$",IF(AG72="***","$$$",IF(AD72="***",IF(OR(AB72="***",LEN(AQ72)&gt;0),"$$$",""),""))),"")</f>
        <v/>
      </c>
      <c r="AW72" s="26" t="s">
        <v>6</v>
      </c>
      <c r="AX72" s="51">
        <v>28</v>
      </c>
      <c r="AY72" s="65">
        <v>1134</v>
      </c>
      <c r="AZ72" s="24" t="s">
        <v>67</v>
      </c>
      <c r="BA72" s="29">
        <v>80.178218027471203</v>
      </c>
      <c r="BB72" s="53">
        <v>81.406884694137901</v>
      </c>
      <c r="BC72" s="54" t="s">
        <v>1173</v>
      </c>
      <c r="BD72" s="29">
        <v>1</v>
      </c>
      <c r="BE72" s="55"/>
      <c r="BF72" s="55"/>
      <c r="BG72" s="55"/>
      <c r="BH72" s="55"/>
      <c r="BI72" s="190" t="s">
        <v>1174</v>
      </c>
      <c r="BJ72" s="69" t="s">
        <v>1175</v>
      </c>
      <c r="BK72" s="68" t="s">
        <v>678</v>
      </c>
      <c r="BL72" s="68" t="s">
        <v>1168</v>
      </c>
      <c r="BM72" s="68" t="s">
        <v>1176</v>
      </c>
      <c r="BN72" s="68" t="s">
        <v>408</v>
      </c>
      <c r="BO72" s="17"/>
      <c r="BP72" s="29">
        <v>127</v>
      </c>
      <c r="BQ72" s="29">
        <v>0</v>
      </c>
      <c r="BR72" s="56">
        <v>96.15</v>
      </c>
      <c r="BS72" s="76" t="s">
        <v>126</v>
      </c>
      <c r="BT72" s="26"/>
      <c r="BU72" s="26"/>
      <c r="BV72" s="26"/>
      <c r="BW72" s="26" t="s">
        <v>79</v>
      </c>
      <c r="BX72" s="17"/>
      <c r="BY72" s="17"/>
      <c r="BZ72" s="49" t="str">
        <f>IF(AND(S72&gt;=3,AND(OR(AND(I72&lt;=7,I72-K72&gt;=3),AND(K72&lt;=7,K72-M72&gt;=3)),N72&lt;=4)),6,IF(S72&gt;=3,"3T",IF(AND(OR(AND(I72&lt;=7,I72-K72&gt;=3),AND(K72&lt;=7,K72-M72&gt;=3)),N72&lt;=4),"3P","")))</f>
        <v/>
      </c>
    </row>
    <row r="73" spans="1:78" ht="20.100000000000001" customHeight="1" x14ac:dyDescent="0.25">
      <c r="A73" s="162"/>
      <c r="B73" s="155"/>
      <c r="C73" s="155"/>
      <c r="D73" s="155"/>
      <c r="E73" s="155"/>
      <c r="F73" s="155"/>
      <c r="G73" s="155"/>
      <c r="H73" s="155"/>
      <c r="I73" s="155"/>
      <c r="J73" s="155"/>
      <c r="K73" s="155"/>
      <c r="L73" s="155"/>
      <c r="M73" s="155"/>
      <c r="N73" s="155"/>
      <c r="O73" s="155"/>
      <c r="P73" s="155"/>
      <c r="Q73" s="155"/>
      <c r="R73" s="155"/>
      <c r="S73" s="155"/>
      <c r="T73" s="155"/>
      <c r="U73" s="155"/>
      <c r="V73" s="155"/>
      <c r="W73" s="155"/>
      <c r="X73" s="155"/>
      <c r="Y73" s="155"/>
      <c r="Z73" s="155"/>
      <c r="AA73" s="155"/>
      <c r="AB73" s="155"/>
      <c r="AC73" s="155"/>
      <c r="AD73" s="155"/>
      <c r="AE73" s="155"/>
      <c r="AF73" s="155"/>
      <c r="AG73" s="155"/>
      <c r="AH73" s="155"/>
      <c r="AI73" s="155"/>
      <c r="AJ73" s="155"/>
      <c r="AK73" s="155"/>
      <c r="AL73" s="155"/>
      <c r="AM73" s="155"/>
      <c r="AN73" s="155"/>
      <c r="AO73" s="155"/>
      <c r="AP73" s="155"/>
      <c r="AQ73" s="155"/>
      <c r="AR73" s="155"/>
      <c r="AS73" s="155"/>
      <c r="AT73" s="155"/>
      <c r="AU73" s="155"/>
      <c r="AV73" s="155"/>
      <c r="AW73" s="155"/>
      <c r="AX73" s="155"/>
      <c r="AY73" s="155"/>
      <c r="AZ73" s="155"/>
      <c r="BA73" s="155"/>
      <c r="BB73" s="155"/>
      <c r="BC73" s="155"/>
      <c r="BD73" s="155"/>
      <c r="BE73" s="155"/>
      <c r="BF73" s="155"/>
      <c r="BG73" s="155"/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  <c r="BR73" s="155"/>
      <c r="BS73" s="155"/>
      <c r="BT73" s="155"/>
      <c r="BU73" s="155"/>
      <c r="BV73" s="155"/>
      <c r="BW73" s="155"/>
      <c r="BX73" s="155"/>
      <c r="BY73" s="17"/>
      <c r="BZ73" s="49"/>
    </row>
    <row r="74" spans="1:78" ht="18.75" customHeight="1" x14ac:dyDescent="0.25">
      <c r="A74" s="17"/>
      <c r="B74" s="164" t="s">
        <v>51</v>
      </c>
      <c r="C74" s="164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65" t="s">
        <v>927</v>
      </c>
      <c r="R74" s="165"/>
      <c r="S74" s="17"/>
      <c r="T74" s="121" t="s">
        <v>563</v>
      </c>
      <c r="U74" s="17"/>
      <c r="V74" s="17"/>
      <c r="W74" s="17"/>
      <c r="X74" s="91">
        <v>52</v>
      </c>
      <c r="Y74" s="92" t="s">
        <v>451</v>
      </c>
      <c r="Z74" s="93">
        <v>56</v>
      </c>
      <c r="AA74" s="94">
        <v>0</v>
      </c>
      <c r="AB74" s="17"/>
      <c r="AC74" s="17"/>
      <c r="AD74" s="17"/>
      <c r="AE74" s="17"/>
      <c r="AF74" s="17"/>
      <c r="AG74" s="17"/>
      <c r="AH74" s="17"/>
      <c r="AI74" s="91">
        <v>52</v>
      </c>
      <c r="AJ74" s="17"/>
      <c r="AK74" s="17"/>
      <c r="AL74" s="17"/>
      <c r="AM74" s="91">
        <v>52</v>
      </c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66">
        <v>7.9</v>
      </c>
      <c r="AY74" s="95">
        <v>1120</v>
      </c>
      <c r="AZ74" s="17"/>
      <c r="BA74" s="17"/>
      <c r="BB74" s="17"/>
      <c r="BC74" s="17"/>
      <c r="BD74" s="17"/>
      <c r="BE74" s="17"/>
      <c r="BF74" s="17"/>
      <c r="BG74" s="17"/>
      <c r="BH74" s="17"/>
      <c r="BI74" s="187"/>
      <c r="BJ74" s="17"/>
      <c r="BK74" s="17"/>
      <c r="BL74" s="17"/>
      <c r="BM74" s="17"/>
      <c r="BN74" s="17"/>
      <c r="BO74" s="17"/>
      <c r="BP74" s="92" t="s">
        <v>451</v>
      </c>
      <c r="BQ74" s="17"/>
      <c r="BR74" s="17"/>
      <c r="BS74" s="17"/>
      <c r="BT74" s="17"/>
      <c r="BU74" s="17"/>
      <c r="BV74" s="17"/>
      <c r="BW74" s="17"/>
      <c r="BX74" s="29">
        <v>0</v>
      </c>
      <c r="BY74" s="26" t="s">
        <v>149</v>
      </c>
      <c r="BZ74" s="17"/>
    </row>
    <row r="75" spans="1:78" x14ac:dyDescent="0.25">
      <c r="A75" s="17"/>
      <c r="B75" s="164"/>
      <c r="C75" s="164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68" t="s">
        <v>1177</v>
      </c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  <c r="AC75" s="168"/>
      <c r="AD75" s="168"/>
      <c r="AE75" s="168"/>
      <c r="AF75" s="168"/>
      <c r="AG75" s="168"/>
      <c r="AH75" s="168"/>
      <c r="AI75" s="168"/>
      <c r="AJ75" s="168"/>
      <c r="AK75" s="168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67"/>
      <c r="AY75" s="105" t="s">
        <v>1129</v>
      </c>
      <c r="AZ75" s="17"/>
      <c r="BA75" s="17"/>
      <c r="BB75" s="17"/>
      <c r="BC75" s="17"/>
      <c r="BD75" s="17"/>
      <c r="BE75" s="17"/>
      <c r="BF75" s="17"/>
      <c r="BG75" s="17"/>
      <c r="BH75" s="17"/>
      <c r="BI75" s="18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</row>
    <row r="76" spans="1:78" ht="30" customHeight="1" x14ac:dyDescent="0.25">
      <c r="A76" s="169" t="s">
        <v>1178</v>
      </c>
      <c r="B76" s="153"/>
      <c r="C76" s="153"/>
      <c r="D76" s="153"/>
      <c r="E76" s="153"/>
      <c r="F76" s="153"/>
      <c r="G76" s="153"/>
      <c r="H76" s="153"/>
      <c r="I76" s="153"/>
      <c r="J76" s="153"/>
      <c r="K76" s="153"/>
      <c r="L76" s="153"/>
      <c r="M76" s="153"/>
      <c r="N76" s="153"/>
      <c r="O76" s="153"/>
      <c r="P76" s="153"/>
      <c r="Q76" s="153"/>
      <c r="R76" s="153"/>
      <c r="S76" s="153"/>
      <c r="T76" s="153"/>
      <c r="U76" s="153"/>
      <c r="V76" s="153"/>
      <c r="W76" s="153"/>
      <c r="X76" s="153"/>
      <c r="Y76" s="153"/>
      <c r="Z76" s="153"/>
      <c r="AA76" s="153"/>
      <c r="AB76" s="153"/>
      <c r="AC76" s="153"/>
      <c r="AD76" s="153"/>
      <c r="AE76" s="153"/>
      <c r="AF76" s="153"/>
      <c r="AG76" s="153"/>
      <c r="AH76" s="153"/>
      <c r="AI76" s="153"/>
      <c r="AJ76" s="153"/>
      <c r="AK76" s="153"/>
      <c r="AL76" s="153"/>
      <c r="AM76" s="153"/>
      <c r="AN76" s="153"/>
      <c r="AO76" s="153"/>
      <c r="AP76" s="153"/>
      <c r="AQ76" s="153"/>
      <c r="AR76" s="153"/>
      <c r="AS76" s="153"/>
      <c r="AT76" s="153"/>
      <c r="AU76" s="153"/>
      <c r="AV76" s="153"/>
      <c r="AW76" s="153"/>
      <c r="AX76" s="153"/>
      <c r="AY76" s="153"/>
      <c r="AZ76" s="153"/>
      <c r="BA76" s="153"/>
      <c r="BB76" s="153"/>
      <c r="BC76" s="153"/>
      <c r="BD76" s="153"/>
      <c r="BE76" s="153"/>
      <c r="BF76" s="153"/>
      <c r="BG76" s="153"/>
      <c r="BH76" s="153"/>
      <c r="BI76" s="153"/>
      <c r="BJ76" s="153"/>
      <c r="BK76" s="153"/>
      <c r="BL76" s="153"/>
      <c r="BM76" s="153"/>
      <c r="BN76" s="153"/>
      <c r="BO76" s="153"/>
      <c r="BP76" s="153"/>
      <c r="BQ76" s="153"/>
      <c r="BR76" s="153"/>
      <c r="BS76" s="153"/>
      <c r="BT76" s="153"/>
      <c r="BU76" s="153"/>
      <c r="BV76" s="153"/>
      <c r="BW76" s="153"/>
      <c r="BX76" s="153"/>
      <c r="BY76" s="17"/>
      <c r="BZ76" s="17"/>
    </row>
    <row r="77" spans="1:78" x14ac:dyDescent="0.25">
      <c r="A77" s="18" t="s">
        <v>1</v>
      </c>
      <c r="B77" s="18" t="s">
        <v>2</v>
      </c>
      <c r="C77" s="18" t="s">
        <v>3</v>
      </c>
      <c r="D77" s="19"/>
      <c r="E77" s="19"/>
      <c r="F77" s="18" t="s">
        <v>4</v>
      </c>
      <c r="G77" s="20" t="s">
        <v>5</v>
      </c>
      <c r="H77" s="21" t="s">
        <v>6</v>
      </c>
      <c r="I77" s="154" t="s">
        <v>7</v>
      </c>
      <c r="J77" s="155"/>
      <c r="K77" s="155"/>
      <c r="L77" s="155"/>
      <c r="M77" s="155"/>
      <c r="N77" s="155"/>
      <c r="O77" s="21" t="s">
        <v>8</v>
      </c>
      <c r="P77" s="21" t="s">
        <v>9</v>
      </c>
      <c r="Q77" s="22" t="s">
        <v>10</v>
      </c>
      <c r="R77" s="22" t="s">
        <v>11</v>
      </c>
      <c r="S77" s="21" t="s">
        <v>12</v>
      </c>
      <c r="T77" s="21" t="s">
        <v>13</v>
      </c>
      <c r="U77" s="21" t="s">
        <v>14</v>
      </c>
      <c r="V77" s="21" t="s">
        <v>15</v>
      </c>
      <c r="W77" s="23" t="s">
        <v>16</v>
      </c>
      <c r="X77" s="21" t="s">
        <v>17</v>
      </c>
      <c r="Y77" s="21" t="s">
        <v>18</v>
      </c>
      <c r="Z77" s="21" t="s">
        <v>19</v>
      </c>
      <c r="AA77" s="21" t="s">
        <v>20</v>
      </c>
      <c r="AB77" s="21" t="s">
        <v>21</v>
      </c>
      <c r="AC77" s="21" t="s">
        <v>22</v>
      </c>
      <c r="AD77" s="21" t="s">
        <v>23</v>
      </c>
      <c r="AE77" s="21" t="s">
        <v>24</v>
      </c>
      <c r="AF77" s="21" t="s">
        <v>25</v>
      </c>
      <c r="AG77" s="21" t="s">
        <v>26</v>
      </c>
      <c r="AH77" s="21" t="s">
        <v>5</v>
      </c>
      <c r="AI77" s="21" t="s">
        <v>17</v>
      </c>
      <c r="AJ77" s="21" t="s">
        <v>27</v>
      </c>
      <c r="AK77" s="21" t="s">
        <v>28</v>
      </c>
      <c r="AL77" s="21" t="s">
        <v>29</v>
      </c>
      <c r="AM77" s="21" t="s">
        <v>17</v>
      </c>
      <c r="AN77" s="21" t="s">
        <v>30</v>
      </c>
      <c r="AO77" s="21" t="s">
        <v>31</v>
      </c>
      <c r="AP77" s="21" t="s">
        <v>32</v>
      </c>
      <c r="AQ77" s="21" t="s">
        <v>33</v>
      </c>
      <c r="AR77" s="21" t="s">
        <v>34</v>
      </c>
      <c r="AS77" s="21" t="s">
        <v>35</v>
      </c>
      <c r="AT77" s="21" t="s">
        <v>36</v>
      </c>
      <c r="AU77" s="21" t="s">
        <v>37</v>
      </c>
      <c r="AV77" s="21" t="s">
        <v>38</v>
      </c>
      <c r="AW77" s="21" t="s">
        <v>6</v>
      </c>
      <c r="AX77" s="21" t="s">
        <v>39</v>
      </c>
      <c r="AY77" s="21" t="s">
        <v>40</v>
      </c>
      <c r="AZ77" s="24" t="s">
        <v>41</v>
      </c>
      <c r="BA77" s="21" t="s">
        <v>42</v>
      </c>
      <c r="BB77" s="21" t="s">
        <v>43</v>
      </c>
      <c r="BC77" s="21" t="s">
        <v>44</v>
      </c>
      <c r="BD77" s="21" t="s">
        <v>45</v>
      </c>
      <c r="BE77" s="21" t="s">
        <v>46</v>
      </c>
      <c r="BF77" s="21" t="s">
        <v>47</v>
      </c>
      <c r="BG77" s="21" t="s">
        <v>48</v>
      </c>
      <c r="BH77" s="21" t="s">
        <v>49</v>
      </c>
      <c r="BI77" s="186"/>
      <c r="BJ77" s="25"/>
      <c r="BK77" s="25"/>
      <c r="BL77" s="25"/>
      <c r="BM77" s="25"/>
      <c r="BN77" s="25"/>
      <c r="BO77" s="25"/>
      <c r="BP77" s="21" t="s">
        <v>18</v>
      </c>
      <c r="BQ77" s="21" t="s">
        <v>31</v>
      </c>
      <c r="BR77" s="21" t="s">
        <v>50</v>
      </c>
      <c r="BS77" s="21" t="s">
        <v>51</v>
      </c>
      <c r="BT77" s="25"/>
      <c r="BU77" s="25"/>
      <c r="BV77" s="21" t="s">
        <v>24</v>
      </c>
      <c r="BW77" s="21" t="s">
        <v>16</v>
      </c>
      <c r="BX77" s="21" t="s">
        <v>52</v>
      </c>
      <c r="BY77" s="21" t="s">
        <v>53</v>
      </c>
      <c r="BZ77" s="21" t="s">
        <v>28</v>
      </c>
    </row>
    <row r="78" spans="1:78" x14ac:dyDescent="0.25">
      <c r="A78" s="26" t="s">
        <v>1179</v>
      </c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8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</row>
    <row r="79" spans="1:78" ht="36" customHeight="1" x14ac:dyDescent="0.25">
      <c r="A79" s="17"/>
      <c r="B79" s="173" t="s">
        <v>67</v>
      </c>
      <c r="C79" s="173"/>
      <c r="D79" s="17"/>
      <c r="E79" s="17"/>
      <c r="F79" s="17"/>
      <c r="G79" s="17"/>
      <c r="H79" s="17"/>
      <c r="I79" s="89" t="s">
        <v>150</v>
      </c>
      <c r="J79" s="89" t="s">
        <v>151</v>
      </c>
      <c r="K79" s="89" t="s">
        <v>453</v>
      </c>
      <c r="L79" s="89" t="s">
        <v>454</v>
      </c>
      <c r="M79" s="17"/>
      <c r="N79" s="17"/>
      <c r="O79" s="17"/>
      <c r="P79" s="17"/>
      <c r="Q79" s="165" t="s">
        <v>444</v>
      </c>
      <c r="R79" s="165"/>
      <c r="S79" s="17"/>
      <c r="T79" s="90" t="s">
        <v>338</v>
      </c>
      <c r="U79" s="17"/>
      <c r="V79" s="17"/>
      <c r="W79" s="17"/>
      <c r="X79" s="91">
        <v>52</v>
      </c>
      <c r="Y79" s="92" t="s">
        <v>451</v>
      </c>
      <c r="Z79" s="17"/>
      <c r="AA79" s="17"/>
      <c r="AB79" s="17"/>
      <c r="AC79" s="17"/>
      <c r="AD79" s="17"/>
      <c r="AE79" s="17"/>
      <c r="AF79" s="17"/>
      <c r="AG79" s="17"/>
      <c r="AH79" s="17"/>
      <c r="AI79" s="91">
        <v>52</v>
      </c>
      <c r="AJ79" s="17"/>
      <c r="AK79" s="17"/>
      <c r="AL79" s="17"/>
      <c r="AM79" s="91">
        <v>52</v>
      </c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67">
        <v>7</v>
      </c>
      <c r="AY79" s="95">
        <v>1117</v>
      </c>
      <c r="AZ79" s="17"/>
      <c r="BA79" s="17"/>
      <c r="BB79" s="17"/>
      <c r="BC79" s="17"/>
      <c r="BD79" s="17"/>
      <c r="BE79" s="17"/>
      <c r="BF79" s="17"/>
      <c r="BG79" s="17"/>
      <c r="BH79" s="17"/>
      <c r="BI79" s="187"/>
      <c r="BJ79" s="17"/>
      <c r="BK79" s="17"/>
      <c r="BL79" s="17"/>
      <c r="BM79" s="17"/>
      <c r="BN79" s="17"/>
      <c r="BO79" s="17"/>
      <c r="BP79" s="92" t="s">
        <v>451</v>
      </c>
      <c r="BQ79" s="17"/>
      <c r="BR79" s="17"/>
      <c r="BS79" s="17"/>
      <c r="BT79" s="17"/>
      <c r="BU79" s="17"/>
      <c r="BV79" s="17"/>
      <c r="BW79" s="17"/>
      <c r="BX79" s="29">
        <v>0</v>
      </c>
      <c r="BY79" s="26" t="s">
        <v>149</v>
      </c>
      <c r="BZ79" s="17"/>
    </row>
    <row r="80" spans="1:78" x14ac:dyDescent="0.25">
      <c r="A80" s="17"/>
      <c r="B80" s="173"/>
      <c r="C80" s="173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68" t="s">
        <v>1180</v>
      </c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68"/>
      <c r="AD80" s="168"/>
      <c r="AE80" s="168"/>
      <c r="AF80" s="168"/>
      <c r="AG80" s="168"/>
      <c r="AH80" s="168"/>
      <c r="AI80" s="168"/>
      <c r="AJ80" s="168"/>
      <c r="AK80" s="168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6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8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</row>
    <row r="81" spans="1:78" ht="30" customHeight="1" x14ac:dyDescent="0.25">
      <c r="A81" s="172" t="s">
        <v>1181</v>
      </c>
      <c r="B81" s="153"/>
      <c r="C81" s="153"/>
      <c r="D81" s="153"/>
      <c r="E81" s="153"/>
      <c r="F81" s="153"/>
      <c r="G81" s="153"/>
      <c r="H81" s="153"/>
      <c r="I81" s="153"/>
      <c r="J81" s="153"/>
      <c r="K81" s="153"/>
      <c r="L81" s="153"/>
      <c r="M81" s="153"/>
      <c r="N81" s="153"/>
      <c r="O81" s="153"/>
      <c r="P81" s="153"/>
      <c r="Q81" s="153"/>
      <c r="R81" s="153"/>
      <c r="S81" s="153"/>
      <c r="T81" s="153"/>
      <c r="U81" s="153"/>
      <c r="V81" s="153"/>
      <c r="W81" s="153"/>
      <c r="X81" s="153"/>
      <c r="Y81" s="153"/>
      <c r="Z81" s="153"/>
      <c r="AA81" s="153"/>
      <c r="AB81" s="153"/>
      <c r="AC81" s="153"/>
      <c r="AD81" s="153"/>
      <c r="AE81" s="153"/>
      <c r="AF81" s="153"/>
      <c r="AG81" s="153"/>
      <c r="AH81" s="153"/>
      <c r="AI81" s="153"/>
      <c r="AJ81" s="153"/>
      <c r="AK81" s="153"/>
      <c r="AL81" s="153"/>
      <c r="AM81" s="153"/>
      <c r="AN81" s="153"/>
      <c r="AO81" s="153"/>
      <c r="AP81" s="153"/>
      <c r="AQ81" s="153"/>
      <c r="AR81" s="153"/>
      <c r="AS81" s="153"/>
      <c r="AT81" s="153"/>
      <c r="AU81" s="153"/>
      <c r="AV81" s="153"/>
      <c r="AW81" s="153"/>
      <c r="AX81" s="153"/>
      <c r="AY81" s="153"/>
      <c r="AZ81" s="153"/>
      <c r="BA81" s="153"/>
      <c r="BB81" s="153"/>
      <c r="BC81" s="153"/>
      <c r="BD81" s="153"/>
      <c r="BE81" s="153"/>
      <c r="BF81" s="153"/>
      <c r="BG81" s="153"/>
      <c r="BH81" s="153"/>
      <c r="BI81" s="153"/>
      <c r="BJ81" s="153"/>
      <c r="BK81" s="153"/>
      <c r="BL81" s="153"/>
      <c r="BM81" s="153"/>
      <c r="BN81" s="153"/>
      <c r="BO81" s="153"/>
      <c r="BP81" s="153"/>
      <c r="BQ81" s="153"/>
      <c r="BR81" s="153"/>
      <c r="BS81" s="153"/>
      <c r="BT81" s="153"/>
      <c r="BU81" s="153"/>
      <c r="BV81" s="153"/>
      <c r="BW81" s="153"/>
      <c r="BX81" s="153"/>
      <c r="BY81" s="17"/>
      <c r="BZ81" s="17"/>
    </row>
    <row r="82" spans="1:78" x14ac:dyDescent="0.25">
      <c r="A82" s="18" t="s">
        <v>1</v>
      </c>
      <c r="B82" s="18" t="s">
        <v>2</v>
      </c>
      <c r="C82" s="18" t="s">
        <v>3</v>
      </c>
      <c r="D82" s="19"/>
      <c r="E82" s="19"/>
      <c r="F82" s="18" t="s">
        <v>4</v>
      </c>
      <c r="G82" s="20" t="s">
        <v>5</v>
      </c>
      <c r="H82" s="21" t="s">
        <v>6</v>
      </c>
      <c r="I82" s="154" t="s">
        <v>7</v>
      </c>
      <c r="J82" s="155"/>
      <c r="K82" s="155"/>
      <c r="L82" s="155"/>
      <c r="M82" s="155"/>
      <c r="N82" s="155"/>
      <c r="O82" s="21" t="s">
        <v>8</v>
      </c>
      <c r="P82" s="21" t="s">
        <v>9</v>
      </c>
      <c r="Q82" s="22" t="s">
        <v>10</v>
      </c>
      <c r="R82" s="22" t="s">
        <v>11</v>
      </c>
      <c r="S82" s="21" t="s">
        <v>12</v>
      </c>
      <c r="T82" s="21" t="s">
        <v>13</v>
      </c>
      <c r="U82" s="21" t="s">
        <v>14</v>
      </c>
      <c r="V82" s="21" t="s">
        <v>15</v>
      </c>
      <c r="W82" s="23" t="s">
        <v>16</v>
      </c>
      <c r="X82" s="21" t="s">
        <v>17</v>
      </c>
      <c r="Y82" s="21" t="s">
        <v>18</v>
      </c>
      <c r="Z82" s="21" t="s">
        <v>19</v>
      </c>
      <c r="AA82" s="21" t="s">
        <v>20</v>
      </c>
      <c r="AB82" s="21" t="s">
        <v>21</v>
      </c>
      <c r="AC82" s="21" t="s">
        <v>22</v>
      </c>
      <c r="AD82" s="21" t="s">
        <v>23</v>
      </c>
      <c r="AE82" s="21" t="s">
        <v>24</v>
      </c>
      <c r="AF82" s="21" t="s">
        <v>25</v>
      </c>
      <c r="AG82" s="21" t="s">
        <v>26</v>
      </c>
      <c r="AH82" s="21" t="s">
        <v>5</v>
      </c>
      <c r="AI82" s="21" t="s">
        <v>17</v>
      </c>
      <c r="AJ82" s="21" t="s">
        <v>27</v>
      </c>
      <c r="AK82" s="21" t="s">
        <v>28</v>
      </c>
      <c r="AL82" s="21" t="s">
        <v>29</v>
      </c>
      <c r="AM82" s="21" t="s">
        <v>17</v>
      </c>
      <c r="AN82" s="21" t="s">
        <v>30</v>
      </c>
      <c r="AO82" s="21" t="s">
        <v>31</v>
      </c>
      <c r="AP82" s="21" t="s">
        <v>32</v>
      </c>
      <c r="AQ82" s="21" t="s">
        <v>33</v>
      </c>
      <c r="AR82" s="21" t="s">
        <v>34</v>
      </c>
      <c r="AS82" s="21" t="s">
        <v>35</v>
      </c>
      <c r="AT82" s="21" t="s">
        <v>36</v>
      </c>
      <c r="AU82" s="21" t="s">
        <v>37</v>
      </c>
      <c r="AV82" s="21" t="s">
        <v>38</v>
      </c>
      <c r="AW82" s="21" t="s">
        <v>6</v>
      </c>
      <c r="AX82" s="21" t="s">
        <v>39</v>
      </c>
      <c r="AY82" s="21" t="s">
        <v>40</v>
      </c>
      <c r="AZ82" s="24" t="s">
        <v>41</v>
      </c>
      <c r="BA82" s="21" t="s">
        <v>42</v>
      </c>
      <c r="BB82" s="21" t="s">
        <v>43</v>
      </c>
      <c r="BC82" s="21" t="s">
        <v>44</v>
      </c>
      <c r="BD82" s="21" t="s">
        <v>45</v>
      </c>
      <c r="BE82" s="21" t="s">
        <v>46</v>
      </c>
      <c r="BF82" s="21" t="s">
        <v>47</v>
      </c>
      <c r="BG82" s="21" t="s">
        <v>48</v>
      </c>
      <c r="BH82" s="21" t="s">
        <v>49</v>
      </c>
      <c r="BI82" s="186"/>
      <c r="BJ82" s="25"/>
      <c r="BK82" s="25"/>
      <c r="BL82" s="25"/>
      <c r="BM82" s="25"/>
      <c r="BN82" s="25"/>
      <c r="BO82" s="25"/>
      <c r="BP82" s="21" t="s">
        <v>18</v>
      </c>
      <c r="BQ82" s="21" t="s">
        <v>31</v>
      </c>
      <c r="BR82" s="21" t="s">
        <v>50</v>
      </c>
      <c r="BS82" s="21" t="s">
        <v>51</v>
      </c>
      <c r="BT82" s="25"/>
      <c r="BU82" s="25"/>
      <c r="BV82" s="21" t="s">
        <v>24</v>
      </c>
      <c r="BW82" s="21" t="s">
        <v>16</v>
      </c>
      <c r="BX82" s="21" t="s">
        <v>52</v>
      </c>
      <c r="BY82" s="21" t="s">
        <v>53</v>
      </c>
      <c r="BZ82" s="21" t="s">
        <v>28</v>
      </c>
    </row>
    <row r="83" spans="1:78" ht="46.5" x14ac:dyDescent="0.25">
      <c r="A83" s="26" t="s">
        <v>1182</v>
      </c>
      <c r="B83" s="112" t="s">
        <v>281</v>
      </c>
      <c r="C83" s="27" t="s">
        <v>77</v>
      </c>
      <c r="D83" s="28"/>
      <c r="E83" s="28"/>
      <c r="F83" s="58">
        <v>1400</v>
      </c>
      <c r="G83" s="30">
        <v>8</v>
      </c>
      <c r="H83" s="31" t="s">
        <v>6</v>
      </c>
      <c r="I83" s="59">
        <v>10</v>
      </c>
      <c r="J83" s="33">
        <v>6</v>
      </c>
      <c r="K83" s="59">
        <v>12</v>
      </c>
      <c r="L83" s="33">
        <v>4</v>
      </c>
      <c r="M83" s="59">
        <v>5</v>
      </c>
      <c r="N83" s="33">
        <v>2</v>
      </c>
      <c r="O83" s="29">
        <v>-3.9000000000000101</v>
      </c>
      <c r="P83" s="29">
        <v>-4.4749999999999996</v>
      </c>
      <c r="Q83" s="35">
        <v>91.613178511413295</v>
      </c>
      <c r="R83" s="35">
        <v>-2.2934107442932801</v>
      </c>
      <c r="S83" s="37">
        <v>1</v>
      </c>
      <c r="T83" s="38">
        <v>2.25</v>
      </c>
      <c r="U83" s="29">
        <v>3.55</v>
      </c>
      <c r="V83" s="29">
        <v>5.25</v>
      </c>
      <c r="W83" s="39"/>
      <c r="X83" s="62">
        <v>52</v>
      </c>
      <c r="Y83" s="29">
        <v>129</v>
      </c>
      <c r="Z83" s="17"/>
      <c r="AA83" s="26" t="s">
        <v>57</v>
      </c>
      <c r="AB83" s="41" t="s">
        <v>58</v>
      </c>
      <c r="AC83" s="42" t="str">
        <f>"" &amp; IF(AND(S83&lt;=-1.5,NOT(ISBLANK(AQ83))),"Z","")</f>
        <v/>
      </c>
      <c r="AD83" s="48" t="str">
        <f>IF(AND(ISNUMBER(BD83),VALUE(BD83)&gt;=3,VALUE(T83)&gt;=-0.5),IF(AND(VALUE(Q83)&gt;=94,VALUE(Q83)&lt;444), IF(VALUE(P83)&gt;=2,"***","**"),"*"),"")</f>
        <v>*</v>
      </c>
      <c r="AE83" s="48" t="str">
        <f>IF(AND(BD83&gt;2,OR(ISNUMBER(SEARCH("P",AA83)),ISNUMBER(SEARCH("EP",AA83)),ISNUMBER(SEARCH("E",AA83)))),"WP@",IF(BD83&gt;2,"W@",IF(OR(ISNUMBER(SEARCH("P",AA83)),ISNUMBER(SEARCH("EP",AA83)),ISNUMBER(SEARCH("E",AA83))),"P@","@")))</f>
        <v>W@</v>
      </c>
      <c r="AF83" s="45"/>
      <c r="AG83" s="46" t="str">
        <f>IF(OR(F83&lt;1401,F83&gt;=1600),IF(AND(OR(AB83="*",AB83="***",AB83="E*",AB83="E***"),P83&gt;=2,T83&gt;-2.1),IF(AND(ISNUMBER(BD83),VALUE(BD83)&gt;2),"**","*"),""),"")</f>
        <v/>
      </c>
      <c r="AH83" s="30">
        <v>8</v>
      </c>
      <c r="AI83" s="62">
        <v>52</v>
      </c>
      <c r="AJ83" s="48" t="str">
        <f>IF(AND(S83&gt;=2,T83&gt;=0),IF(AND(ISNUMBER(BD83),VALUE(BD83)&gt;=3),IF(LEN(AQ83)&gt;0,"***","**"),"*"),"")</f>
        <v/>
      </c>
      <c r="AK83" s="42" t="str">
        <f>IF(AND(S83&gt;=3,AND(OR(AND(I83&lt;=7,I83-K83&gt;=3),AND(K83&lt;=7,K83-M83&gt;=3)),N83&lt;=4)),6,IF(S83&gt;=3,"3T",IF(AND(OR(AND(I83&lt;=7,I83-K83&gt;=3),AND(K83&lt;=7,K83-M83&gt;=3)),N83&lt;=4),"3P","")))</f>
        <v/>
      </c>
      <c r="AL83" s="63" t="str">
        <f>IF(OR(K83-M83&gt;=5,T83&gt;4.9,AND(K83-M83&gt;=1,T83&gt;5)),IF(P83&lt;-3,"***",IF(P83&lt;0,"**","*")),"")</f>
        <v>***</v>
      </c>
      <c r="AM83" s="62">
        <v>52</v>
      </c>
      <c r="AN83" s="49" t="str">
        <f>IF(AND(OR(M83=1,M83=2,M83=3,M83=4),Q83&gt;=97.5),"G",IF(OR(AND(N83&lt;=3,M83&lt;8,T83&gt;-1.6,Q83&gt;=95,Q83&lt;300),AND(OR(M83=1,M83=2,M83=3),Q83&lt;97.5)),"GR",""))</f>
        <v/>
      </c>
      <c r="AO83" s="29">
        <v>3</v>
      </c>
      <c r="AP83" s="28"/>
      <c r="AQ83" s="28"/>
      <c r="AR83" s="28"/>
      <c r="AS83" s="28"/>
      <c r="AT83" s="50" t="str">
        <f>IF(LEN(AN83)&gt;0,IF(AL83="**","$",IF(AL83="***",IF(LEN(AQ83)&gt;0,"$$$","$$"), "")), "")</f>
        <v/>
      </c>
      <c r="AU83" s="48" t="str">
        <f>CONCATENATE(IF(LEN(AN83)&gt;0,IF(AND(AD83="**",AB83="*"),IF(LEN(AQ83)&gt;0,"$$$","$$"),IF(AJ83="***","$$$",IF(AND(AJ83="**",AB83="*"),"$$",IF(AND(OR(AD83="**",AD83="***"),LEN(AQ83)&gt;0),"$$","")))),IF(AND(OR(AD83="**",AD83="***"),LEN(AQ83)&gt;0),"$$","")),IF(AND(T83&lt;2,AQ83="#"),"#",""))</f>
        <v/>
      </c>
      <c r="AV83" s="48" t="str">
        <f>IF(LEN(AN83)&gt;0,IF(AG83="**","$$",IF(AG83="***","$$$",IF(AD83="***",IF(OR(AB83="***",LEN(AQ83)&gt;0),"$$$",""),""))),"")</f>
        <v/>
      </c>
      <c r="AW83" s="26" t="s">
        <v>6</v>
      </c>
      <c r="AX83" s="51">
        <v>8</v>
      </c>
      <c r="AY83" s="65">
        <v>1205</v>
      </c>
      <c r="AZ83" s="24" t="s">
        <v>1094</v>
      </c>
      <c r="BA83" s="29">
        <v>83.913178511413406</v>
      </c>
      <c r="BB83" s="66">
        <v>87.646511844746797</v>
      </c>
      <c r="BC83" s="54" t="s">
        <v>1183</v>
      </c>
      <c r="BD83" s="29">
        <v>3</v>
      </c>
      <c r="BE83" s="55"/>
      <c r="BF83" s="55"/>
      <c r="BG83" s="55"/>
      <c r="BH83" s="55"/>
      <c r="BI83" s="190" t="s">
        <v>283</v>
      </c>
      <c r="BJ83" s="68" t="s">
        <v>284</v>
      </c>
      <c r="BK83" s="68" t="s">
        <v>285</v>
      </c>
      <c r="BL83" s="68" t="s">
        <v>286</v>
      </c>
      <c r="BM83" s="68" t="s">
        <v>287</v>
      </c>
      <c r="BN83" s="68"/>
      <c r="BO83" s="17"/>
      <c r="BP83" s="29">
        <v>129</v>
      </c>
      <c r="BQ83" s="29">
        <v>3</v>
      </c>
      <c r="BR83" s="56">
        <v>92.25</v>
      </c>
      <c r="BS83" s="57" t="s">
        <v>126</v>
      </c>
      <c r="BT83" s="26"/>
      <c r="BU83" s="26"/>
      <c r="BV83" s="49" t="str">
        <f>IF(AND(BD83&gt;2,OR(ISNUMBER(SEARCH("P",AA83)),ISNUMBER(SEARCH("EP",AA83)),ISNUMBER(SEARCH("E",AA83)))),"WP@",IF(BD83&gt;2,"W@",IF(OR(ISNUMBER(SEARCH("P",AA83)),ISNUMBER(SEARCH("EP",AA83)),ISNUMBER(SEARCH("E",AA83))),"P@","@")))</f>
        <v>W@</v>
      </c>
      <c r="BW83" s="26"/>
      <c r="BX83" s="17"/>
      <c r="BY83" s="17"/>
      <c r="BZ83" s="49" t="str">
        <f>IF(AND(S83&gt;=3,AND(OR(AND(I83&lt;=7,I83-K83&gt;=3),AND(K83&lt;=7,K83-M83&gt;=3)),N83&lt;=4)),6,IF(S83&gt;=3,"3T",IF(AND(OR(AND(I83&lt;=7,I83-K83&gt;=3),AND(K83&lt;=7,K83-M83&gt;=3)),N83&lt;=4),"3P","")))</f>
        <v/>
      </c>
    </row>
    <row r="84" spans="1:78" ht="18.75" customHeight="1" x14ac:dyDescent="0.25">
      <c r="A84" s="17"/>
      <c r="B84" s="164" t="s">
        <v>1184</v>
      </c>
      <c r="C84" s="164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65" t="s">
        <v>562</v>
      </c>
      <c r="R84" s="165"/>
      <c r="S84" s="17"/>
      <c r="T84" s="90" t="s">
        <v>200</v>
      </c>
      <c r="U84" s="17"/>
      <c r="V84" s="17"/>
      <c r="W84" s="17"/>
      <c r="X84" s="91">
        <v>52</v>
      </c>
      <c r="Y84" s="92" t="s">
        <v>451</v>
      </c>
      <c r="Z84" s="95">
        <v>14</v>
      </c>
      <c r="AA84" s="94">
        <v>0</v>
      </c>
      <c r="AB84" s="17"/>
      <c r="AC84" s="17"/>
      <c r="AD84" s="17"/>
      <c r="AE84" s="17"/>
      <c r="AF84" s="17"/>
      <c r="AG84" s="17"/>
      <c r="AH84" s="17"/>
      <c r="AI84" s="91">
        <v>52</v>
      </c>
      <c r="AJ84" s="17"/>
      <c r="AK84" s="17"/>
      <c r="AL84" s="17"/>
      <c r="AM84" s="91">
        <v>52</v>
      </c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4">
        <v>13</v>
      </c>
      <c r="AY84" s="95">
        <v>1194</v>
      </c>
      <c r="AZ84" s="17"/>
      <c r="BA84" s="17"/>
      <c r="BB84" s="17"/>
      <c r="BC84" s="17"/>
      <c r="BD84" s="17"/>
      <c r="BE84" s="17"/>
      <c r="BF84" s="17"/>
      <c r="BG84" s="17"/>
      <c r="BH84" s="17"/>
      <c r="BI84" s="187"/>
      <c r="BJ84" s="17"/>
      <c r="BK84" s="17"/>
      <c r="BL84" s="17"/>
      <c r="BM84" s="17"/>
      <c r="BN84" s="17"/>
      <c r="BO84" s="17"/>
      <c r="BP84" s="92" t="s">
        <v>451</v>
      </c>
      <c r="BQ84" s="17"/>
      <c r="BR84" s="17"/>
      <c r="BS84" s="17"/>
      <c r="BT84" s="17"/>
      <c r="BU84" s="17"/>
      <c r="BV84" s="17"/>
      <c r="BW84" s="17"/>
      <c r="BX84" s="29">
        <v>0</v>
      </c>
      <c r="BY84" s="26" t="s">
        <v>149</v>
      </c>
      <c r="BZ84" s="17"/>
    </row>
    <row r="85" spans="1:78" x14ac:dyDescent="0.25">
      <c r="A85" s="17"/>
      <c r="B85" s="164"/>
      <c r="C85" s="164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68" t="s">
        <v>1185</v>
      </c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67"/>
      <c r="AY85" s="105" t="s">
        <v>762</v>
      </c>
      <c r="AZ85" s="17"/>
      <c r="BA85" s="17"/>
      <c r="BB85" s="17"/>
      <c r="BC85" s="17"/>
      <c r="BD85" s="17"/>
      <c r="BE85" s="17"/>
      <c r="BF85" s="17"/>
      <c r="BG85" s="17"/>
      <c r="BH85" s="17"/>
      <c r="BI85" s="18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</row>
    <row r="86" spans="1:78" ht="30" customHeight="1" x14ac:dyDescent="0.25">
      <c r="A86" s="163" t="s">
        <v>1186</v>
      </c>
      <c r="B86" s="153"/>
      <c r="C86" s="153"/>
      <c r="D86" s="153"/>
      <c r="E86" s="153"/>
      <c r="F86" s="153"/>
      <c r="G86" s="153"/>
      <c r="H86" s="153"/>
      <c r="I86" s="153"/>
      <c r="J86" s="153"/>
      <c r="K86" s="153"/>
      <c r="L86" s="153"/>
      <c r="M86" s="153"/>
      <c r="N86" s="153"/>
      <c r="O86" s="153"/>
      <c r="P86" s="153"/>
      <c r="Q86" s="153"/>
      <c r="R86" s="153"/>
      <c r="S86" s="153"/>
      <c r="T86" s="153"/>
      <c r="U86" s="153"/>
      <c r="V86" s="153"/>
      <c r="W86" s="153"/>
      <c r="X86" s="153"/>
      <c r="Y86" s="153"/>
      <c r="Z86" s="153"/>
      <c r="AA86" s="153"/>
      <c r="AB86" s="153"/>
      <c r="AC86" s="153"/>
      <c r="AD86" s="153"/>
      <c r="AE86" s="153"/>
      <c r="AF86" s="153"/>
      <c r="AG86" s="153"/>
      <c r="AH86" s="153"/>
      <c r="AI86" s="153"/>
      <c r="AJ86" s="153"/>
      <c r="AK86" s="153"/>
      <c r="AL86" s="153"/>
      <c r="AM86" s="153"/>
      <c r="AN86" s="153"/>
      <c r="AO86" s="153"/>
      <c r="AP86" s="153"/>
      <c r="AQ86" s="153"/>
      <c r="AR86" s="153"/>
      <c r="AS86" s="153"/>
      <c r="AT86" s="153"/>
      <c r="AU86" s="153"/>
      <c r="AV86" s="153"/>
      <c r="AW86" s="153"/>
      <c r="AX86" s="153"/>
      <c r="AY86" s="153"/>
      <c r="AZ86" s="153"/>
      <c r="BA86" s="153"/>
      <c r="BB86" s="153"/>
      <c r="BC86" s="153"/>
      <c r="BD86" s="153"/>
      <c r="BE86" s="153"/>
      <c r="BF86" s="153"/>
      <c r="BG86" s="153"/>
      <c r="BH86" s="153"/>
      <c r="BI86" s="153"/>
      <c r="BJ86" s="153"/>
      <c r="BK86" s="153"/>
      <c r="BL86" s="153"/>
      <c r="BM86" s="153"/>
      <c r="BN86" s="153"/>
      <c r="BO86" s="153"/>
      <c r="BP86" s="153"/>
      <c r="BQ86" s="153"/>
      <c r="BR86" s="153"/>
      <c r="BS86" s="153"/>
      <c r="BT86" s="153"/>
      <c r="BU86" s="153"/>
      <c r="BV86" s="153"/>
      <c r="BW86" s="153"/>
      <c r="BX86" s="153"/>
      <c r="BY86" s="17"/>
      <c r="BZ86" s="17"/>
    </row>
    <row r="87" spans="1:78" x14ac:dyDescent="0.25">
      <c r="A87" s="18" t="s">
        <v>1</v>
      </c>
      <c r="B87" s="18" t="s">
        <v>2</v>
      </c>
      <c r="C87" s="18" t="s">
        <v>3</v>
      </c>
      <c r="D87" s="19"/>
      <c r="E87" s="19"/>
      <c r="F87" s="18" t="s">
        <v>4</v>
      </c>
      <c r="G87" s="20" t="s">
        <v>5</v>
      </c>
      <c r="H87" s="21" t="s">
        <v>6</v>
      </c>
      <c r="I87" s="154" t="s">
        <v>7</v>
      </c>
      <c r="J87" s="155"/>
      <c r="K87" s="155"/>
      <c r="L87" s="155"/>
      <c r="M87" s="155"/>
      <c r="N87" s="155"/>
      <c r="O87" s="21" t="s">
        <v>8</v>
      </c>
      <c r="P87" s="21" t="s">
        <v>9</v>
      </c>
      <c r="Q87" s="22" t="s">
        <v>10</v>
      </c>
      <c r="R87" s="22" t="s">
        <v>11</v>
      </c>
      <c r="S87" s="21" t="s">
        <v>12</v>
      </c>
      <c r="T87" s="21" t="s">
        <v>13</v>
      </c>
      <c r="U87" s="21" t="s">
        <v>14</v>
      </c>
      <c r="V87" s="21" t="s">
        <v>15</v>
      </c>
      <c r="W87" s="23" t="s">
        <v>16</v>
      </c>
      <c r="X87" s="21" t="s">
        <v>17</v>
      </c>
      <c r="Y87" s="21" t="s">
        <v>18</v>
      </c>
      <c r="Z87" s="21" t="s">
        <v>19</v>
      </c>
      <c r="AA87" s="21" t="s">
        <v>20</v>
      </c>
      <c r="AB87" s="21" t="s">
        <v>21</v>
      </c>
      <c r="AC87" s="21" t="s">
        <v>22</v>
      </c>
      <c r="AD87" s="21" t="s">
        <v>23</v>
      </c>
      <c r="AE87" s="21" t="s">
        <v>24</v>
      </c>
      <c r="AF87" s="21" t="s">
        <v>25</v>
      </c>
      <c r="AG87" s="21" t="s">
        <v>26</v>
      </c>
      <c r="AH87" s="21" t="s">
        <v>5</v>
      </c>
      <c r="AI87" s="21" t="s">
        <v>17</v>
      </c>
      <c r="AJ87" s="21" t="s">
        <v>27</v>
      </c>
      <c r="AK87" s="21" t="s">
        <v>28</v>
      </c>
      <c r="AL87" s="21" t="s">
        <v>29</v>
      </c>
      <c r="AM87" s="21" t="s">
        <v>17</v>
      </c>
      <c r="AN87" s="21" t="s">
        <v>30</v>
      </c>
      <c r="AO87" s="21" t="s">
        <v>31</v>
      </c>
      <c r="AP87" s="21" t="s">
        <v>32</v>
      </c>
      <c r="AQ87" s="21" t="s">
        <v>33</v>
      </c>
      <c r="AR87" s="21" t="s">
        <v>34</v>
      </c>
      <c r="AS87" s="21" t="s">
        <v>35</v>
      </c>
      <c r="AT87" s="21" t="s">
        <v>36</v>
      </c>
      <c r="AU87" s="21" t="s">
        <v>37</v>
      </c>
      <c r="AV87" s="21" t="s">
        <v>38</v>
      </c>
      <c r="AW87" s="21" t="s">
        <v>6</v>
      </c>
      <c r="AX87" s="21" t="s">
        <v>39</v>
      </c>
      <c r="AY87" s="21" t="s">
        <v>40</v>
      </c>
      <c r="AZ87" s="24" t="s">
        <v>41</v>
      </c>
      <c r="BA87" s="21" t="s">
        <v>42</v>
      </c>
      <c r="BB87" s="21" t="s">
        <v>43</v>
      </c>
      <c r="BC87" s="21" t="s">
        <v>44</v>
      </c>
      <c r="BD87" s="21" t="s">
        <v>45</v>
      </c>
      <c r="BE87" s="21" t="s">
        <v>46</v>
      </c>
      <c r="BF87" s="21" t="s">
        <v>47</v>
      </c>
      <c r="BG87" s="21" t="s">
        <v>48</v>
      </c>
      <c r="BH87" s="21" t="s">
        <v>49</v>
      </c>
      <c r="BI87" s="186"/>
      <c r="BJ87" s="25"/>
      <c r="BK87" s="25"/>
      <c r="BL87" s="25"/>
      <c r="BM87" s="25"/>
      <c r="BN87" s="25"/>
      <c r="BO87" s="25"/>
      <c r="BP87" s="21" t="s">
        <v>18</v>
      </c>
      <c r="BQ87" s="21" t="s">
        <v>31</v>
      </c>
      <c r="BR87" s="21" t="s">
        <v>50</v>
      </c>
      <c r="BS87" s="21" t="s">
        <v>51</v>
      </c>
      <c r="BT87" s="25"/>
      <c r="BU87" s="25"/>
      <c r="BV87" s="21" t="s">
        <v>24</v>
      </c>
      <c r="BW87" s="21" t="s">
        <v>16</v>
      </c>
      <c r="BX87" s="21" t="s">
        <v>52</v>
      </c>
      <c r="BY87" s="21" t="s">
        <v>53</v>
      </c>
      <c r="BZ87" s="21" t="s">
        <v>28</v>
      </c>
    </row>
    <row r="88" spans="1:78" ht="46.5" x14ac:dyDescent="0.25">
      <c r="A88" s="26" t="s">
        <v>1187</v>
      </c>
      <c r="B88" s="138" t="s">
        <v>276</v>
      </c>
      <c r="C88" s="27" t="s">
        <v>56</v>
      </c>
      <c r="D88" s="28"/>
      <c r="E88" s="28"/>
      <c r="F88" s="58">
        <v>1400</v>
      </c>
      <c r="G88" s="30">
        <v>12</v>
      </c>
      <c r="H88" s="31" t="s">
        <v>6</v>
      </c>
      <c r="I88" s="59">
        <v>13</v>
      </c>
      <c r="J88" s="33">
        <v>8</v>
      </c>
      <c r="K88" s="59">
        <v>14</v>
      </c>
      <c r="L88" s="33">
        <v>6</v>
      </c>
      <c r="M88" s="59">
        <v>5</v>
      </c>
      <c r="N88" s="33">
        <v>4</v>
      </c>
      <c r="O88" s="29">
        <v>-2.2500000000000102</v>
      </c>
      <c r="P88" s="29">
        <v>-1.50833333333332</v>
      </c>
      <c r="Q88" s="36">
        <v>101.555553636223</v>
      </c>
      <c r="R88" s="36">
        <v>4.0277768181113096</v>
      </c>
      <c r="S88" s="37">
        <v>2</v>
      </c>
      <c r="T88" s="38">
        <v>2.5</v>
      </c>
      <c r="U88" s="29">
        <v>2.5499999999999901</v>
      </c>
      <c r="V88" s="29">
        <v>4.4999999999999902</v>
      </c>
      <c r="W88" s="39"/>
      <c r="X88" s="40">
        <v>52</v>
      </c>
      <c r="Y88" s="29">
        <v>129</v>
      </c>
      <c r="Z88" s="17"/>
      <c r="AA88" s="26" t="s">
        <v>57</v>
      </c>
      <c r="AB88" s="41" t="s">
        <v>58</v>
      </c>
      <c r="AC88" s="42" t="str">
        <f>"" &amp; IF(AND(S88&lt;=-1.5,NOT(ISBLANK(AQ88))),"Z","")</f>
        <v/>
      </c>
      <c r="AD88" s="43" t="str">
        <f>IF(AND(ISNUMBER(BD88),VALUE(BD88)&gt;=3,VALUE(T88)&gt;=-0.5),IF(AND(VALUE(Q88)&gt;=94,VALUE(Q88)&lt;444), IF(VALUE(P88)&gt;=2,"***","**"),"*"),"")</f>
        <v/>
      </c>
      <c r="AE88" s="48" t="str">
        <f>IF(AND(BD88&gt;2,OR(ISNUMBER(SEARCH("P",AA88)),ISNUMBER(SEARCH("EP",AA88)),ISNUMBER(SEARCH("E",AA88)))),"WP@",IF(BD88&gt;2,"W@",IF(OR(ISNUMBER(SEARCH("P",AA88)),ISNUMBER(SEARCH("EP",AA88)),ISNUMBER(SEARCH("E",AA88))),"P@","@")))</f>
        <v>@</v>
      </c>
      <c r="AF88" s="45"/>
      <c r="AG88" s="46" t="str">
        <f>IF(OR(F88&lt;1401,F88&gt;=1600),IF(AND(OR(AB88="*",AB88="***",AB88="E*",AB88="E***"),P88&gt;=2,T88&gt;-2.1),IF(AND(ISNUMBER(BD88),VALUE(BD88)&gt;2),"**","*"),""),"")</f>
        <v/>
      </c>
      <c r="AH88" s="30">
        <v>12</v>
      </c>
      <c r="AI88" s="47">
        <v>52</v>
      </c>
      <c r="AJ88" s="48" t="str">
        <f>IF(AND(S88&gt;=2,T88&gt;=0),IF(AND(ISNUMBER(BD88),VALUE(BD88)&gt;=3),IF(LEN(AQ88)&gt;0,"***","**"),"*"),"")</f>
        <v>*</v>
      </c>
      <c r="AK88" s="42" t="str">
        <f>IF(AND(S88&gt;=3,AND(OR(AND(I88&lt;=7,I88-K88&gt;=3),AND(K88&lt;=7,K88-M88&gt;=3)),N88&lt;=4)),6,IF(S88&gt;=3,"3T",IF(AND(OR(AND(I88&lt;=7,I88-K88&gt;=3),AND(K88&lt;=7,K88-M88&gt;=3)),N88&lt;=4),"3P","")))</f>
        <v/>
      </c>
      <c r="AL88" s="46" t="str">
        <f>IF(OR(K88-M88&gt;=5,T88&gt;4.9,AND(K88-M88&gt;=1,T88&gt;5)),IF(P88&lt;-3,"***",IF(P88&lt;0,"**","*")),"")</f>
        <v>**</v>
      </c>
      <c r="AM88" s="40">
        <v>52</v>
      </c>
      <c r="AN88" s="49" t="str">
        <f>CONCATENATE(IF(AND(OR(M88=1,M88=2,M88=3,M88=4),Q88&gt;=97.5),"G",IF(OR(AND(N88&lt;=3,M88&lt;8,T88&gt;-1.6,Q88&gt;=95,Q88&lt;300),AND(OR(M88=1,M88=2,M88=3),Q88&lt;97.5)),"GR","")),"*")</f>
        <v>*</v>
      </c>
      <c r="AO88" s="82">
        <v>2</v>
      </c>
      <c r="AP88" s="28"/>
      <c r="AQ88" s="28"/>
      <c r="AR88" s="28"/>
      <c r="AS88" s="28" t="s">
        <v>168</v>
      </c>
      <c r="AT88" s="50" t="str">
        <f>IF(LEN(AN88)&gt;0,IF(AL88="**","$",IF(AL88="***",IF(LEN(AQ88)&gt;0,"$$$","$$"), "")), "")</f>
        <v>$</v>
      </c>
      <c r="AU88" s="48" t="str">
        <f>CONCATENATE(IF(LEN(AN88)&gt;0,IF(AND(AD88="**",AB88="*"),IF(LEN(AQ88)&gt;0,"$$$","$$"),IF(AJ88="***","$$$",IF(AND(AJ88="**",AB88="*"),"$$",IF(AND(OR(AD88="**",AD88="***"),LEN(AQ88)&gt;0),"$$","")))),IF(AND(OR(AD88="**",AD88="***"),LEN(AQ88)&gt;0),"$$","")),IF(AND(T88&lt;2,AQ88="#"),"#",""))</f>
        <v/>
      </c>
      <c r="AV88" s="48" t="str">
        <f>IF(LEN(AN88)&gt;0,IF(AG88="**","$$",IF(AG88="***","$$$",IF(AD88="***",IF(OR(AB88="***",LEN(AQ88)&gt;0),"$$$",""),""))),"")</f>
        <v/>
      </c>
      <c r="AW88" s="26" t="s">
        <v>6</v>
      </c>
      <c r="AX88" s="51">
        <v>17</v>
      </c>
      <c r="AY88" s="52">
        <v>1030</v>
      </c>
      <c r="AZ88" s="24" t="s">
        <v>59</v>
      </c>
      <c r="BA88" s="29">
        <v>91</v>
      </c>
      <c r="BB88" s="66">
        <v>93.233333333333306</v>
      </c>
      <c r="BC88" s="54" t="s">
        <v>1188</v>
      </c>
      <c r="BD88" s="29">
        <v>1</v>
      </c>
      <c r="BE88" s="55"/>
      <c r="BF88" s="101">
        <v>41.818181818181799</v>
      </c>
      <c r="BG88" s="55"/>
      <c r="BH88" s="102">
        <v>55</v>
      </c>
      <c r="BI88" s="190" t="s">
        <v>283</v>
      </c>
      <c r="BJ88" s="68" t="s">
        <v>1106</v>
      </c>
      <c r="BK88" s="68" t="s">
        <v>1109</v>
      </c>
      <c r="BL88" s="68" t="s">
        <v>1189</v>
      </c>
      <c r="BM88" s="68" t="s">
        <v>557</v>
      </c>
      <c r="BN88" s="68"/>
      <c r="BO88" s="17"/>
      <c r="BP88" s="29">
        <v>129</v>
      </c>
      <c r="BQ88" s="82">
        <v>2</v>
      </c>
      <c r="BR88" s="56">
        <v>91.9</v>
      </c>
      <c r="BS88" s="76" t="s">
        <v>108</v>
      </c>
      <c r="BT88" s="26"/>
      <c r="BU88" s="26"/>
      <c r="BV88" s="49" t="str">
        <f>IF(AND(BD88&gt;2,OR(ISNUMBER(SEARCH("P",AA88)),ISNUMBER(SEARCH("EP",AA88)),ISNUMBER(SEARCH("E",AA88)))),"WP@",IF(BD88&gt;2,"W@",IF(OR(ISNUMBER(SEARCH("P",AA88)),ISNUMBER(SEARCH("EP",AA88)),ISNUMBER(SEARCH("E",AA88))),"P@","@")))</f>
        <v>@</v>
      </c>
      <c r="BW88" s="26"/>
      <c r="BX88" s="17"/>
      <c r="BY88" s="17"/>
      <c r="BZ88" s="49" t="str">
        <f>IF(AND(S88&gt;=3,AND(OR(AND(I88&lt;=7,I88-K88&gt;=3),AND(K88&lt;=7,K88-M88&gt;=3)),N88&lt;=4)),6,IF(S88&gt;=3,"3T",IF(AND(OR(AND(I88&lt;=7,I88-K88&gt;=3),AND(K88&lt;=7,K88-M88&gt;=3)),N88&lt;=4),"3P","")))</f>
        <v/>
      </c>
    </row>
    <row r="89" spans="1:78" ht="36" customHeight="1" x14ac:dyDescent="0.25">
      <c r="A89" s="17"/>
      <c r="B89" s="173" t="s">
        <v>67</v>
      </c>
      <c r="C89" s="173"/>
      <c r="D89" s="17"/>
      <c r="E89" s="17"/>
      <c r="F89" s="17"/>
      <c r="G89" s="17"/>
      <c r="H89" s="17"/>
      <c r="I89" s="89" t="s">
        <v>150</v>
      </c>
      <c r="J89" s="17"/>
      <c r="K89" s="17"/>
      <c r="L89" s="17"/>
      <c r="M89" s="17"/>
      <c r="N89" s="17"/>
      <c r="O89" s="17"/>
      <c r="P89" s="17"/>
      <c r="Q89" s="165" t="s">
        <v>433</v>
      </c>
      <c r="R89" s="165"/>
      <c r="S89" s="17"/>
      <c r="T89" s="121" t="s">
        <v>361</v>
      </c>
      <c r="U89" s="17"/>
      <c r="V89" s="17"/>
      <c r="W89" s="17"/>
      <c r="X89" s="91">
        <v>52</v>
      </c>
      <c r="Y89" s="92" t="s">
        <v>451</v>
      </c>
      <c r="Z89" s="93">
        <v>28</v>
      </c>
      <c r="AA89" s="94">
        <v>0</v>
      </c>
      <c r="AB89" s="17"/>
      <c r="AC89" s="17"/>
      <c r="AD89" s="17"/>
      <c r="AE89" s="17"/>
      <c r="AF89" s="17"/>
      <c r="AG89" s="17"/>
      <c r="AH89" s="17"/>
      <c r="AI89" s="91">
        <v>52</v>
      </c>
      <c r="AJ89" s="17"/>
      <c r="AK89" s="17"/>
      <c r="AL89" s="17"/>
      <c r="AM89" s="91">
        <v>52</v>
      </c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67">
        <v>18</v>
      </c>
      <c r="AY89" s="95">
        <v>1008</v>
      </c>
      <c r="AZ89" s="17"/>
      <c r="BA89" s="17"/>
      <c r="BB89" s="17"/>
      <c r="BC89" s="17"/>
      <c r="BD89" s="17"/>
      <c r="BE89" s="17"/>
      <c r="BF89" s="17"/>
      <c r="BG89" s="17"/>
      <c r="BH89" s="17"/>
      <c r="BI89" s="187"/>
      <c r="BJ89" s="17"/>
      <c r="BK89" s="17"/>
      <c r="BL89" s="17"/>
      <c r="BM89" s="17"/>
      <c r="BN89" s="17"/>
      <c r="BO89" s="17"/>
      <c r="BP89" s="92" t="s">
        <v>451</v>
      </c>
      <c r="BQ89" s="17"/>
      <c r="BR89" s="17"/>
      <c r="BS89" s="17"/>
      <c r="BT89" s="17"/>
      <c r="BU89" s="17"/>
      <c r="BV89" s="17"/>
      <c r="BW89" s="17"/>
      <c r="BX89" s="29">
        <v>0</v>
      </c>
      <c r="BY89" s="26" t="s">
        <v>149</v>
      </c>
      <c r="BZ89" s="17"/>
    </row>
    <row r="90" spans="1:78" x14ac:dyDescent="0.25">
      <c r="A90" s="17"/>
      <c r="B90" s="173"/>
      <c r="C90" s="173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68" t="s">
        <v>1190</v>
      </c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  <c r="AC90" s="168"/>
      <c r="AD90" s="168"/>
      <c r="AE90" s="168"/>
      <c r="AF90" s="168"/>
      <c r="AG90" s="168"/>
      <c r="AH90" s="168"/>
      <c r="AI90" s="168"/>
      <c r="AJ90" s="168"/>
      <c r="AK90" s="168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67"/>
      <c r="AY90" s="105" t="s">
        <v>962</v>
      </c>
      <c r="AZ90" s="17"/>
      <c r="BA90" s="17"/>
      <c r="BB90" s="17"/>
      <c r="BC90" s="17"/>
      <c r="BD90" s="17"/>
      <c r="BE90" s="17"/>
      <c r="BF90" s="17"/>
      <c r="BG90" s="17"/>
      <c r="BH90" s="17"/>
      <c r="BI90" s="18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</row>
    <row r="91" spans="1:78" ht="30" customHeight="1" x14ac:dyDescent="0.25">
      <c r="A91" s="172" t="s">
        <v>1191</v>
      </c>
      <c r="B91" s="153"/>
      <c r="C91" s="153"/>
      <c r="D91" s="153"/>
      <c r="E91" s="153"/>
      <c r="F91" s="153"/>
      <c r="G91" s="153"/>
      <c r="H91" s="153"/>
      <c r="I91" s="153"/>
      <c r="J91" s="153"/>
      <c r="K91" s="153"/>
      <c r="L91" s="153"/>
      <c r="M91" s="153"/>
      <c r="N91" s="153"/>
      <c r="O91" s="153"/>
      <c r="P91" s="153"/>
      <c r="Q91" s="153"/>
      <c r="R91" s="153"/>
      <c r="S91" s="153"/>
      <c r="T91" s="153"/>
      <c r="U91" s="153"/>
      <c r="V91" s="153"/>
      <c r="W91" s="153"/>
      <c r="X91" s="153"/>
      <c r="Y91" s="153"/>
      <c r="Z91" s="153"/>
      <c r="AA91" s="153"/>
      <c r="AB91" s="153"/>
      <c r="AC91" s="153"/>
      <c r="AD91" s="153"/>
      <c r="AE91" s="153"/>
      <c r="AF91" s="153"/>
      <c r="AG91" s="153"/>
      <c r="AH91" s="153"/>
      <c r="AI91" s="153"/>
      <c r="AJ91" s="153"/>
      <c r="AK91" s="153"/>
      <c r="AL91" s="153"/>
      <c r="AM91" s="153"/>
      <c r="AN91" s="153"/>
      <c r="AO91" s="153"/>
      <c r="AP91" s="153"/>
      <c r="AQ91" s="153"/>
      <c r="AR91" s="153"/>
      <c r="AS91" s="153"/>
      <c r="AT91" s="153"/>
      <c r="AU91" s="153"/>
      <c r="AV91" s="153"/>
      <c r="AW91" s="153"/>
      <c r="AX91" s="153"/>
      <c r="AY91" s="153"/>
      <c r="AZ91" s="153"/>
      <c r="BA91" s="153"/>
      <c r="BB91" s="153"/>
      <c r="BC91" s="153"/>
      <c r="BD91" s="153"/>
      <c r="BE91" s="153"/>
      <c r="BF91" s="153"/>
      <c r="BG91" s="153"/>
      <c r="BH91" s="153"/>
      <c r="BI91" s="153"/>
      <c r="BJ91" s="153"/>
      <c r="BK91" s="153"/>
      <c r="BL91" s="153"/>
      <c r="BM91" s="153"/>
      <c r="BN91" s="153"/>
      <c r="BO91" s="153"/>
      <c r="BP91" s="153"/>
      <c r="BQ91" s="153"/>
      <c r="BR91" s="153"/>
      <c r="BS91" s="153"/>
      <c r="BT91" s="153"/>
      <c r="BU91" s="153"/>
      <c r="BV91" s="153"/>
      <c r="BW91" s="153"/>
      <c r="BX91" s="153"/>
      <c r="BY91" s="17"/>
      <c r="BZ91" s="17"/>
    </row>
    <row r="92" spans="1:78" x14ac:dyDescent="0.25">
      <c r="A92" s="18" t="s">
        <v>1</v>
      </c>
      <c r="B92" s="18" t="s">
        <v>2</v>
      </c>
      <c r="C92" s="18" t="s">
        <v>3</v>
      </c>
      <c r="D92" s="19"/>
      <c r="E92" s="19"/>
      <c r="F92" s="18" t="s">
        <v>4</v>
      </c>
      <c r="G92" s="20" t="s">
        <v>5</v>
      </c>
      <c r="H92" s="21" t="s">
        <v>6</v>
      </c>
      <c r="I92" s="154" t="s">
        <v>7</v>
      </c>
      <c r="J92" s="155"/>
      <c r="K92" s="155"/>
      <c r="L92" s="155"/>
      <c r="M92" s="155"/>
      <c r="N92" s="155"/>
      <c r="O92" s="21" t="s">
        <v>8</v>
      </c>
      <c r="P92" s="21" t="s">
        <v>9</v>
      </c>
      <c r="Q92" s="22" t="s">
        <v>10</v>
      </c>
      <c r="R92" s="22" t="s">
        <v>11</v>
      </c>
      <c r="S92" s="21" t="s">
        <v>12</v>
      </c>
      <c r="T92" s="21" t="s">
        <v>13</v>
      </c>
      <c r="U92" s="21" t="s">
        <v>14</v>
      </c>
      <c r="V92" s="21" t="s">
        <v>15</v>
      </c>
      <c r="W92" s="23" t="s">
        <v>16</v>
      </c>
      <c r="X92" s="21" t="s">
        <v>17</v>
      </c>
      <c r="Y92" s="21" t="s">
        <v>18</v>
      </c>
      <c r="Z92" s="21" t="s">
        <v>19</v>
      </c>
      <c r="AA92" s="21" t="s">
        <v>20</v>
      </c>
      <c r="AB92" s="21" t="s">
        <v>21</v>
      </c>
      <c r="AC92" s="21" t="s">
        <v>22</v>
      </c>
      <c r="AD92" s="21" t="s">
        <v>23</v>
      </c>
      <c r="AE92" s="21" t="s">
        <v>24</v>
      </c>
      <c r="AF92" s="21" t="s">
        <v>25</v>
      </c>
      <c r="AG92" s="21" t="s">
        <v>26</v>
      </c>
      <c r="AH92" s="21" t="s">
        <v>5</v>
      </c>
      <c r="AI92" s="21" t="s">
        <v>17</v>
      </c>
      <c r="AJ92" s="21" t="s">
        <v>27</v>
      </c>
      <c r="AK92" s="21" t="s">
        <v>28</v>
      </c>
      <c r="AL92" s="21" t="s">
        <v>29</v>
      </c>
      <c r="AM92" s="21" t="s">
        <v>17</v>
      </c>
      <c r="AN92" s="21" t="s">
        <v>30</v>
      </c>
      <c r="AO92" s="21" t="s">
        <v>31</v>
      </c>
      <c r="AP92" s="21" t="s">
        <v>32</v>
      </c>
      <c r="AQ92" s="21" t="s">
        <v>33</v>
      </c>
      <c r="AR92" s="21" t="s">
        <v>34</v>
      </c>
      <c r="AS92" s="21" t="s">
        <v>35</v>
      </c>
      <c r="AT92" s="21" t="s">
        <v>36</v>
      </c>
      <c r="AU92" s="21" t="s">
        <v>37</v>
      </c>
      <c r="AV92" s="21" t="s">
        <v>38</v>
      </c>
      <c r="AW92" s="21" t="s">
        <v>6</v>
      </c>
      <c r="AX92" s="21" t="s">
        <v>39</v>
      </c>
      <c r="AY92" s="21" t="s">
        <v>40</v>
      </c>
      <c r="AZ92" s="24" t="s">
        <v>41</v>
      </c>
      <c r="BA92" s="21" t="s">
        <v>42</v>
      </c>
      <c r="BB92" s="21" t="s">
        <v>43</v>
      </c>
      <c r="BC92" s="21" t="s">
        <v>44</v>
      </c>
      <c r="BD92" s="21" t="s">
        <v>45</v>
      </c>
      <c r="BE92" s="21" t="s">
        <v>46</v>
      </c>
      <c r="BF92" s="21" t="s">
        <v>47</v>
      </c>
      <c r="BG92" s="21" t="s">
        <v>48</v>
      </c>
      <c r="BH92" s="21" t="s">
        <v>49</v>
      </c>
      <c r="BI92" s="186"/>
      <c r="BJ92" s="25"/>
      <c r="BK92" s="25"/>
      <c r="BL92" s="25"/>
      <c r="BM92" s="25"/>
      <c r="BN92" s="25"/>
      <c r="BO92" s="25"/>
      <c r="BP92" s="21" t="s">
        <v>18</v>
      </c>
      <c r="BQ92" s="21" t="s">
        <v>31</v>
      </c>
      <c r="BR92" s="21" t="s">
        <v>50</v>
      </c>
      <c r="BS92" s="21" t="s">
        <v>51</v>
      </c>
      <c r="BT92" s="25"/>
      <c r="BU92" s="25"/>
      <c r="BV92" s="21" t="s">
        <v>24</v>
      </c>
      <c r="BW92" s="21" t="s">
        <v>16</v>
      </c>
      <c r="BX92" s="21" t="s">
        <v>52</v>
      </c>
      <c r="BY92" s="21" t="s">
        <v>53</v>
      </c>
      <c r="BZ92" s="21" t="s">
        <v>28</v>
      </c>
    </row>
    <row r="93" spans="1:78" ht="46.5" x14ac:dyDescent="0.25">
      <c r="A93" s="26" t="s">
        <v>1192</v>
      </c>
      <c r="B93" s="26" t="s">
        <v>55</v>
      </c>
      <c r="C93" s="27" t="s">
        <v>56</v>
      </c>
      <c r="D93" s="28"/>
      <c r="E93" s="28"/>
      <c r="F93" s="29">
        <v>1200</v>
      </c>
      <c r="G93" s="30">
        <v>8</v>
      </c>
      <c r="H93" s="31" t="s">
        <v>6</v>
      </c>
      <c r="I93" s="59">
        <v>6</v>
      </c>
      <c r="J93" s="33">
        <v>3</v>
      </c>
      <c r="K93" s="59">
        <v>7</v>
      </c>
      <c r="L93" s="33">
        <v>3</v>
      </c>
      <c r="M93" s="59">
        <v>12</v>
      </c>
      <c r="N93" s="33">
        <v>6</v>
      </c>
      <c r="O93" s="29">
        <v>2.1000000000000099</v>
      </c>
      <c r="P93" s="37">
        <v>1.19</v>
      </c>
      <c r="Q93" s="35">
        <v>91.078462128364194</v>
      </c>
      <c r="R93" s="36">
        <v>0.53923106418210398</v>
      </c>
      <c r="S93" s="37">
        <v>0</v>
      </c>
      <c r="T93" s="61">
        <v>-3</v>
      </c>
      <c r="U93" s="29">
        <v>-0.50000000000000699</v>
      </c>
      <c r="V93" s="60">
        <v>-2.9000000000000101</v>
      </c>
      <c r="W93" s="39"/>
      <c r="X93" s="40">
        <v>52</v>
      </c>
      <c r="Y93" s="29">
        <v>129</v>
      </c>
      <c r="Z93" s="17"/>
      <c r="AA93" s="26" t="s">
        <v>192</v>
      </c>
      <c r="AB93" s="41" t="s">
        <v>58</v>
      </c>
      <c r="AC93" s="42" t="str">
        <f>"" &amp; IF(AND(S93&lt;=-1.5,NOT(ISBLANK(AQ93))),"Z","")</f>
        <v/>
      </c>
      <c r="AD93" s="43" t="str">
        <f>IF(AND(ISNUMBER(BD93),VALUE(BD93)&gt;=3,VALUE(T93)&gt;=-0.5),IF(AND(VALUE(Q93)&gt;=94,VALUE(Q93)&lt;444), IF(VALUE(P93)&gt;=2,"***","**"),"*"),"")</f>
        <v/>
      </c>
      <c r="AE93" s="44"/>
      <c r="AF93" s="45"/>
      <c r="AG93" s="63" t="str">
        <f>IF(OR(F93&lt;1401,F93&gt;=1600),IF(AND(OR(AB93="*",AB93="***",AB93="E*",AB93="E***"),P93&gt;=2,T93&gt;-2.1),IF(AND(ISNUMBER(BD93),VALUE(BD93)&gt;2),"**","*"),""),"")</f>
        <v/>
      </c>
      <c r="AH93" s="30">
        <v>8</v>
      </c>
      <c r="AI93" s="47">
        <v>52</v>
      </c>
      <c r="AJ93" s="48" t="str">
        <f>IF(AND(S93&gt;=2,T93&gt;=0),IF(AND(ISNUMBER(BD93),VALUE(BD93)&gt;=3),IF(LEN(AQ93)&gt;0,"***","**"),"*"),"")</f>
        <v/>
      </c>
      <c r="AK93" s="42" t="str">
        <f>IF(AND(S93&gt;=3,AND(OR(AND(I93&lt;=7,I93-K93&gt;=3),AND(K93&lt;=7,K93-M93&gt;=3)),N93&lt;=4)),6,IF(S93&gt;=3,"3T",IF(AND(OR(AND(I93&lt;=7,I93-K93&gt;=3),AND(K93&lt;=7,K93-M93&gt;=3)),N93&lt;=4),"3P","")))</f>
        <v/>
      </c>
      <c r="AL93" s="46" t="str">
        <f>IF(OR(K93-M93&gt;=5,T93&gt;4.9,AND(K93-M93&gt;=1,T93&gt;5)),IF(P93&lt;-3,"***",IF(P93&lt;0,"**","*")),"")</f>
        <v/>
      </c>
      <c r="AM93" s="40">
        <v>52</v>
      </c>
      <c r="AN93" s="49" t="str">
        <f>CONCATENATE(IF(AND(OR(M93=1,M93=2,M93=3,M93=4),Q93&gt;=97.5),"G",IF(OR(AND(N93&lt;=3,M93&lt;8,T93&gt;-1.6,Q93&gt;=95,Q93&lt;300),AND(OR(M93=1,M93=2,M93=3),Q93&lt;97.5)),"GR","")),"*")</f>
        <v>*</v>
      </c>
      <c r="AO93" s="29">
        <v>0</v>
      </c>
      <c r="AP93" s="28"/>
      <c r="AQ93" s="28"/>
      <c r="AR93" s="28"/>
      <c r="AS93" s="28"/>
      <c r="AT93" s="50" t="str">
        <f>IF(LEN(AN93)&gt;0,IF(AL93="**","$",IF(AL93="***",IF(LEN(AQ93)&gt;0,"$$$","$$"), "")), "")</f>
        <v/>
      </c>
      <c r="AU93" s="48" t="str">
        <f>CONCATENATE(IF(LEN(AN93)&gt;0,IF(AND(AD93="**",AB93="*"),IF(LEN(AQ93)&gt;0,"$$$","$$"),IF(AJ93="***","$$$",IF(AND(AJ93="**",AB93="*"),"$$",IF(AND(OR(AD93="**",AD93="***"),LEN(AQ93)&gt;0),"$$","")))),IF(AND(OR(AD93="**",AD93="***"),LEN(AQ93)&gt;0),"$$","")),IF(AND(T93&lt;2,AQ93="#"),"#",""))</f>
        <v/>
      </c>
      <c r="AV93" s="48" t="str">
        <f>IF(LEN(AN93)&gt;0,IF(AG93="**","$$",IF(AG93="***","$$$",IF(AD93="***",IF(OR(AB93="***",LEN(AQ93)&gt;0),"$$$",""),""))),"")</f>
        <v/>
      </c>
      <c r="AW93" s="26" t="s">
        <v>6</v>
      </c>
      <c r="AX93" s="51">
        <v>42</v>
      </c>
      <c r="AY93" s="52">
        <v>1141</v>
      </c>
      <c r="AZ93" s="24" t="s">
        <v>169</v>
      </c>
      <c r="BA93" s="29">
        <v>80.578462128364194</v>
      </c>
      <c r="BB93" s="53">
        <v>84.250462128364205</v>
      </c>
      <c r="BC93" s="54" t="s">
        <v>1193</v>
      </c>
      <c r="BD93" s="29">
        <v>3</v>
      </c>
      <c r="BE93" s="55"/>
      <c r="BF93" s="55"/>
      <c r="BG93" s="55"/>
      <c r="BH93" s="55"/>
      <c r="BI93" s="187"/>
      <c r="BJ93" s="17"/>
      <c r="BK93" s="17"/>
      <c r="BL93" s="17"/>
      <c r="BM93" s="17"/>
      <c r="BN93" s="17"/>
      <c r="BO93" s="17"/>
      <c r="BP93" s="29">
        <v>129</v>
      </c>
      <c r="BQ93" s="29">
        <v>0</v>
      </c>
      <c r="BR93" s="56">
        <v>98.45</v>
      </c>
      <c r="BS93" s="57" t="s">
        <v>223</v>
      </c>
      <c r="BT93" s="26"/>
      <c r="BU93" s="26"/>
      <c r="BV93" s="26"/>
      <c r="BW93" s="26"/>
      <c r="BX93" s="17"/>
      <c r="BY93" s="17"/>
      <c r="BZ93" s="49" t="str">
        <f>IF(AND(S93&gt;=3,AND(OR(AND(I93&lt;=7,I93-K93&gt;=3),AND(K93&lt;=7,K93-M93&gt;=3)),N93&lt;=4)),6,IF(S93&gt;=3,"3T",IF(AND(OR(AND(I93&lt;=7,I93-K93&gt;=3),AND(K93&lt;=7,K93-M93&gt;=3)),N93&lt;=4),"3P","")))</f>
        <v/>
      </c>
    </row>
    <row r="94" spans="1:78" ht="46.5" x14ac:dyDescent="0.25">
      <c r="A94" s="26" t="s">
        <v>1192</v>
      </c>
      <c r="B94" s="26" t="s">
        <v>896</v>
      </c>
      <c r="C94" s="106" t="s">
        <v>216</v>
      </c>
      <c r="D94" s="28"/>
      <c r="E94" s="28"/>
      <c r="F94" s="29">
        <v>1200</v>
      </c>
      <c r="G94" s="30">
        <v>2</v>
      </c>
      <c r="H94" s="31" t="s">
        <v>6</v>
      </c>
      <c r="I94" s="32">
        <v>6</v>
      </c>
      <c r="J94" s="33">
        <v>3</v>
      </c>
      <c r="K94" s="32">
        <v>7</v>
      </c>
      <c r="L94" s="33">
        <v>3</v>
      </c>
      <c r="M94" s="32">
        <v>10</v>
      </c>
      <c r="N94" s="33">
        <v>5</v>
      </c>
      <c r="O94" s="29">
        <v>-2.4</v>
      </c>
      <c r="P94" s="60">
        <v>-2.8583333333333401</v>
      </c>
      <c r="Q94" s="35">
        <v>87.378392694889996</v>
      </c>
      <c r="R94" s="35">
        <v>-2.31080365255501</v>
      </c>
      <c r="S94" s="37">
        <v>0</v>
      </c>
      <c r="T94" s="61">
        <v>-2</v>
      </c>
      <c r="U94" s="29">
        <v>1.85</v>
      </c>
      <c r="V94" s="60">
        <v>0.250000000000004</v>
      </c>
      <c r="W94" s="39" t="s">
        <v>79</v>
      </c>
      <c r="X94" s="40">
        <v>52</v>
      </c>
      <c r="Y94" s="29">
        <v>128</v>
      </c>
      <c r="Z94" s="29">
        <v>17</v>
      </c>
      <c r="AA94" s="26" t="s">
        <v>192</v>
      </c>
      <c r="AB94" s="41" t="s">
        <v>58</v>
      </c>
      <c r="AC94" s="42" t="str">
        <f>"" &amp; IF(AND(S94&lt;=-1.5,NOT(ISBLANK(AQ94))),"Z","")</f>
        <v/>
      </c>
      <c r="AD94" s="43" t="str">
        <f>IF(AND(ISNUMBER(BD94),VALUE(BD94)&gt;=3,VALUE(T94)&gt;=-0.5),IF(AND(VALUE(Q94)&gt;=94,VALUE(Q94)&lt;444), IF(VALUE(P94)&gt;=2,"***","**"),"*"),"")</f>
        <v/>
      </c>
      <c r="AE94" s="44"/>
      <c r="AF94" s="45"/>
      <c r="AG94" s="63" t="str">
        <f>IF(OR(F94&lt;1401,F94&gt;=1600),IF(AND(OR(AB94="*",AB94="***",AB94="E*",AB94="E***"),P94&gt;=2,T94&gt;-2.1),IF(AND(ISNUMBER(BD94),VALUE(BD94)&gt;2),"**","*"),""),"")</f>
        <v/>
      </c>
      <c r="AH94" s="30">
        <v>2</v>
      </c>
      <c r="AI94" s="47">
        <v>52</v>
      </c>
      <c r="AJ94" s="48" t="str">
        <f>IF(AND(S94&gt;=2,T94&gt;=0),IF(AND(ISNUMBER(BD94),VALUE(BD94)&gt;=3),IF(LEN(AQ94)&gt;0,"***","**"),"*"),"")</f>
        <v/>
      </c>
      <c r="AK94" s="42" t="str">
        <f>IF(AND(S94&gt;=3,AND(OR(AND(I94&lt;=7,I94-K94&gt;=3),AND(K94&lt;=7,K94-M94&gt;=3)),N94&lt;=4)),6,IF(S94&gt;=3,"3T",IF(AND(OR(AND(I94&lt;=7,I94-K94&gt;=3),AND(K94&lt;=7,K94-M94&gt;=3)),N94&lt;=4),"3P","")))</f>
        <v/>
      </c>
      <c r="AL94" s="46" t="str">
        <f>IF(OR(K94-M94&gt;=5,T94&gt;4.9,AND(K94-M94&gt;=1,T94&gt;5)),IF(P94&lt;-3,"***",IF(P94&lt;0,"**","*")),"")</f>
        <v/>
      </c>
      <c r="AM94" s="40">
        <v>52</v>
      </c>
      <c r="AN94" s="49" t="str">
        <f>CONCATENATE(IF(AND(OR(M94=1,M94=2,M94=3,M94=4),Q94&gt;=97.5),"G",IF(OR(AND(N94&lt;=3,M94&lt;8,T94&gt;-1.6,Q94&gt;=95,Q94&lt;300),AND(OR(M94=1,M94=2,M94=3),Q94&lt;97.5)),"GR","")),"*")</f>
        <v>*</v>
      </c>
      <c r="AO94" s="29">
        <v>0</v>
      </c>
      <c r="AP94" s="28"/>
      <c r="AQ94" s="28"/>
      <c r="AR94" s="28"/>
      <c r="AS94" s="28"/>
      <c r="AT94" s="50" t="str">
        <f>IF(LEN(AN94)&gt;0,IF(AL94="**","$",IF(AL94="***",IF(LEN(AQ94)&gt;0,"$$$","$$"), "")), "")</f>
        <v/>
      </c>
      <c r="AU94" s="48" t="str">
        <f>CONCATENATE(IF(LEN(AN94)&gt;0,IF(AND(AD94="**",AB94="*"),IF(LEN(AQ94)&gt;0,"$$$","$$"),IF(AJ94="***","$$$",IF(AND(AJ94="**",AB94="*"),"$$",IF(AND(OR(AD94="**",AD94="***"),LEN(AQ94)&gt;0),"$$","")))),IF(AND(OR(AD94="**",AD94="***"),LEN(AQ94)&gt;0),"$$","")),IF(AND(T94&lt;2,AQ94="#"),"#",""))</f>
        <v/>
      </c>
      <c r="AV94" s="48" t="str">
        <f>IF(LEN(AN94)&gt;0,IF(AG94="**","$$",IF(AG94="***","$$$",IF(AD94="***",IF(OR(AB94="***",LEN(AQ94)&gt;0),"$$$",""),""))),"")</f>
        <v/>
      </c>
      <c r="AW94" s="26" t="s">
        <v>6</v>
      </c>
      <c r="AX94" s="51">
        <v>35</v>
      </c>
      <c r="AY94" s="52">
        <v>1161</v>
      </c>
      <c r="AZ94" s="24" t="s">
        <v>176</v>
      </c>
      <c r="BA94" s="29">
        <v>78.378392694889996</v>
      </c>
      <c r="BB94" s="53">
        <v>81.393726028223298</v>
      </c>
      <c r="BC94" s="54" t="s">
        <v>1194</v>
      </c>
      <c r="BD94" s="29">
        <v>2</v>
      </c>
      <c r="BE94" s="55"/>
      <c r="BF94" s="55"/>
      <c r="BG94" s="55"/>
      <c r="BH94" s="55"/>
      <c r="BI94" s="187"/>
      <c r="BJ94" s="17"/>
      <c r="BK94" s="17"/>
      <c r="BL94" s="17"/>
      <c r="BM94" s="17"/>
      <c r="BN94" s="17"/>
      <c r="BO94" s="17"/>
      <c r="BP94" s="29">
        <v>128</v>
      </c>
      <c r="BQ94" s="29">
        <v>0</v>
      </c>
      <c r="BR94" s="56">
        <v>94.9</v>
      </c>
      <c r="BS94" s="57" t="s">
        <v>223</v>
      </c>
      <c r="BT94" s="26"/>
      <c r="BU94" s="26"/>
      <c r="BV94" s="26"/>
      <c r="BW94" s="26" t="s">
        <v>79</v>
      </c>
      <c r="BX94" s="17"/>
      <c r="BY94" s="17"/>
      <c r="BZ94" s="49" t="str">
        <f>IF(AND(S94&gt;=3,AND(OR(AND(I94&lt;=7,I94-K94&gt;=3),AND(K94&lt;=7,K94-M94&gt;=3)),N94&lt;=4)),6,IF(S94&gt;=3,"3T",IF(AND(OR(AND(I94&lt;=7,I94-K94&gt;=3),AND(K94&lt;=7,K94-M94&gt;=3)),N94&lt;=4),"3P","")))</f>
        <v/>
      </c>
    </row>
    <row r="95" spans="1:78" ht="46.5" x14ac:dyDescent="0.25">
      <c r="A95" s="26" t="s">
        <v>1192</v>
      </c>
      <c r="B95" s="26" t="s">
        <v>1195</v>
      </c>
      <c r="C95" s="106" t="s">
        <v>219</v>
      </c>
      <c r="D95" s="28"/>
      <c r="E95" s="28"/>
      <c r="F95" s="29">
        <v>1200</v>
      </c>
      <c r="G95" s="30">
        <v>9</v>
      </c>
      <c r="H95" s="31" t="s">
        <v>6</v>
      </c>
      <c r="I95" s="59">
        <v>7</v>
      </c>
      <c r="J95" s="33">
        <v>4</v>
      </c>
      <c r="K95" s="59">
        <v>7</v>
      </c>
      <c r="L95" s="33">
        <v>3</v>
      </c>
      <c r="M95" s="59">
        <v>9</v>
      </c>
      <c r="N95" s="33">
        <v>5</v>
      </c>
      <c r="O95" s="29">
        <v>0.19999999999999599</v>
      </c>
      <c r="P95" s="60">
        <v>0.26250000000001</v>
      </c>
      <c r="Q95" s="35">
        <v>90.495332181259599</v>
      </c>
      <c r="R95" s="35">
        <v>-0.70233390937019602</v>
      </c>
      <c r="S95" s="37">
        <v>1</v>
      </c>
      <c r="T95" s="61">
        <v>-1.75</v>
      </c>
      <c r="U95" s="29">
        <v>-2.19999999999999</v>
      </c>
      <c r="V95" s="60">
        <v>-3.65</v>
      </c>
      <c r="W95" s="39" t="s">
        <v>79</v>
      </c>
      <c r="X95" s="62">
        <v>50</v>
      </c>
      <c r="Y95" s="29">
        <v>125</v>
      </c>
      <c r="Z95" s="29">
        <v>14</v>
      </c>
      <c r="AA95" s="26" t="s">
        <v>192</v>
      </c>
      <c r="AB95" s="41" t="s">
        <v>58</v>
      </c>
      <c r="AC95" s="42" t="str">
        <f>"i" &amp; IF(AND(S95&lt;=-1.5,NOT(ISBLANK(AQ95))),"Z","")</f>
        <v>i</v>
      </c>
      <c r="AD95" s="48" t="str">
        <f>IF(AND(ISNUMBER(BD95),VALUE(BD95)&gt;=3,VALUE(T95)&gt;=-0.5),IF(AND(VALUE(Q95)&gt;=94,VALUE(Q95)&lt;444), IF(VALUE(P95)&gt;=2,"***","**"),"*"),"")</f>
        <v/>
      </c>
      <c r="AE95" s="44"/>
      <c r="AF95" s="45"/>
      <c r="AG95" s="63" t="str">
        <f>IF(OR(F95&lt;1401,F95&gt;=1600),IF(AND(OR(AB95="*",AB95="***",AB95="E*",AB95="E***"),P95&gt;=2,T95&gt;-2.1),IF(AND(ISNUMBER(BD95),VALUE(BD95)&gt;2),"**","*"),""),"")</f>
        <v/>
      </c>
      <c r="AH95" s="30">
        <v>9</v>
      </c>
      <c r="AI95" s="62">
        <v>50</v>
      </c>
      <c r="AJ95" s="48" t="str">
        <f>IF(AND(S95&gt;=2,T95&gt;=0),IF(AND(ISNUMBER(BD95),VALUE(BD95)&gt;=3),IF(LEN(AQ95)&gt;0,"***","**"),"*"),"")</f>
        <v/>
      </c>
      <c r="AK95" s="42" t="str">
        <f>IF(AND(S95&gt;=3,AND(OR(AND(I95&lt;=7,I95-K95&gt;=3),AND(K95&lt;=7,K95-M95&gt;=3)),N95&lt;=4)),6,IF(S95&gt;=3,"3T",IF(AND(OR(AND(I95&lt;=7,I95-K95&gt;=3),AND(K95&lt;=7,K95-M95&gt;=3)),N95&lt;=4),"3P","")))</f>
        <v/>
      </c>
      <c r="AL95" s="63" t="str">
        <f>IF(OR(K95-M95&gt;=5,T95&gt;4.9,AND(K95-M95&gt;=1,T95&gt;5)),IF(P95&lt;-3,"***",IF(P95&lt;0,"**","*")),"")</f>
        <v/>
      </c>
      <c r="AM95" s="62">
        <v>50</v>
      </c>
      <c r="AN95" s="49" t="str">
        <f>IF(AND(OR(M95=1,M95=2,M95=3,M95=4),Q95&gt;=97.5),"G",IF(OR(AND(N95&lt;=3,M95&lt;8,T95&gt;-1.6,Q95&gt;=95,Q95&lt;300),AND(OR(M95=1,M95=2,M95=3),Q95&lt;97.5)),"GR",""))</f>
        <v/>
      </c>
      <c r="AO95" s="29">
        <v>0</v>
      </c>
      <c r="AP95" s="28"/>
      <c r="AQ95" s="28"/>
      <c r="AR95" s="28"/>
      <c r="AS95" s="28"/>
      <c r="AT95" s="50" t="str">
        <f>IF(LEN(AN95)&gt;0,IF(AL95="**","$",IF(AL95="***",IF(LEN(AQ95)&gt;0,"$$$","$$"), "")), "")</f>
        <v/>
      </c>
      <c r="AU95" s="48" t="str">
        <f>CONCATENATE(IF(LEN(AN95)&gt;0,IF(AND(AD95="**",AB95="*"),IF(LEN(AQ95)&gt;0,"$$$","$$"),IF(AJ95="***","$$$",IF(AND(AJ95="**",AB95="*"),"$$",IF(AND(OR(AD95="**",AD95="***"),LEN(AQ95)&gt;0),"$$","")))),IF(AND(OR(AD95="**",AD95="***"),LEN(AQ95)&gt;0),"$$","")),IF(AND(T95&lt;2,AQ95="#"),"#",""))</f>
        <v/>
      </c>
      <c r="AV95" s="48" t="str">
        <f>IF(LEN(AN95)&gt;0,IF(AG95="**","$$",IF(AG95="***","$$$",IF(AD95="***",IF(OR(AB95="***",LEN(AQ95)&gt;0),"$$$",""),""))),"")</f>
        <v/>
      </c>
      <c r="AW95" s="26" t="s">
        <v>6</v>
      </c>
      <c r="AX95" s="64">
        <v>77</v>
      </c>
      <c r="AY95" s="65">
        <v>1153</v>
      </c>
      <c r="AZ95" s="24" t="s">
        <v>176</v>
      </c>
      <c r="BA95" s="29">
        <v>81.595332181259593</v>
      </c>
      <c r="BB95" s="53">
        <v>80.970665514592895</v>
      </c>
      <c r="BC95" s="54" t="s">
        <v>1193</v>
      </c>
      <c r="BD95" s="29">
        <v>3</v>
      </c>
      <c r="BE95" s="55"/>
      <c r="BF95" s="55"/>
      <c r="BG95" s="55"/>
      <c r="BH95" s="55"/>
      <c r="BI95" s="190" t="s">
        <v>1196</v>
      </c>
      <c r="BJ95" s="69" t="s">
        <v>1197</v>
      </c>
      <c r="BK95" s="68" t="s">
        <v>1056</v>
      </c>
      <c r="BL95" s="68" t="s">
        <v>1198</v>
      </c>
      <c r="BM95" s="68" t="s">
        <v>1199</v>
      </c>
      <c r="BN95" s="68" t="s">
        <v>537</v>
      </c>
      <c r="BO95" s="17"/>
      <c r="BP95" s="29">
        <v>125</v>
      </c>
      <c r="BQ95" s="29">
        <v>0</v>
      </c>
      <c r="BR95" s="56">
        <v>96.5</v>
      </c>
      <c r="BS95" s="76" t="s">
        <v>108</v>
      </c>
      <c r="BT95" s="26"/>
      <c r="BU95" s="26"/>
      <c r="BV95" s="26"/>
      <c r="BW95" s="26" t="s">
        <v>79</v>
      </c>
      <c r="BX95" s="17"/>
      <c r="BY95" s="17"/>
      <c r="BZ95" s="49" t="str">
        <f>IF(AND(S95&gt;=3,AND(OR(AND(I95&lt;=7,I95-K95&gt;=3),AND(K95&lt;=7,K95-M95&gt;=3)),N95&lt;=4)),6,IF(S95&gt;=3,"3T",IF(AND(OR(AND(I95&lt;=7,I95-K95&gt;=3),AND(K95&lt;=7,K95-M95&gt;=3)),N95&lt;=4),"3P","")))</f>
        <v/>
      </c>
    </row>
    <row r="96" spans="1:78" ht="15.95" customHeight="1" x14ac:dyDescent="0.25">
      <c r="A96" s="162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  <c r="AA96" s="155"/>
      <c r="AB96" s="155"/>
      <c r="AC96" s="155"/>
      <c r="AD96" s="155"/>
      <c r="AE96" s="155"/>
      <c r="AF96" s="155"/>
      <c r="AG96" s="155"/>
      <c r="AH96" s="155"/>
      <c r="AI96" s="155"/>
      <c r="AJ96" s="155"/>
      <c r="AK96" s="155"/>
      <c r="AL96" s="155"/>
      <c r="AM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  <c r="BR96" s="155"/>
      <c r="BS96" s="155"/>
      <c r="BT96" s="155"/>
      <c r="BU96" s="155"/>
      <c r="BV96" s="155"/>
      <c r="BW96" s="155"/>
      <c r="BX96" s="155"/>
      <c r="BY96" s="17"/>
      <c r="BZ96" s="49"/>
    </row>
    <row r="97" spans="1:78" ht="46.5" x14ac:dyDescent="0.25">
      <c r="A97" s="26" t="s">
        <v>1192</v>
      </c>
      <c r="B97" s="26" t="s">
        <v>816</v>
      </c>
      <c r="C97" s="27" t="s">
        <v>63</v>
      </c>
      <c r="D97" s="28" t="s">
        <v>817</v>
      </c>
      <c r="E97" s="28"/>
      <c r="F97" s="58">
        <v>1400</v>
      </c>
      <c r="G97" s="30">
        <v>14</v>
      </c>
      <c r="H97" s="31" t="s">
        <v>818</v>
      </c>
      <c r="I97" s="59">
        <v>2</v>
      </c>
      <c r="J97" s="33">
        <v>1</v>
      </c>
      <c r="K97" s="59">
        <v>3</v>
      </c>
      <c r="L97" s="33">
        <v>1</v>
      </c>
      <c r="M97" s="59">
        <v>11</v>
      </c>
      <c r="N97" s="33">
        <v>11</v>
      </c>
      <c r="O97" s="29">
        <v>1.05</v>
      </c>
      <c r="P97" s="37">
        <v>1.75000000000002</v>
      </c>
      <c r="Q97" s="35">
        <v>86.549250531026601</v>
      </c>
      <c r="R97" s="36">
        <v>2.0246252655132899</v>
      </c>
      <c r="S97" s="37">
        <v>0</v>
      </c>
      <c r="T97" s="61">
        <v>-9.75</v>
      </c>
      <c r="U97" s="29">
        <v>-3.2</v>
      </c>
      <c r="V97" s="60">
        <v>-10.95</v>
      </c>
      <c r="W97" s="39" t="s">
        <v>79</v>
      </c>
      <c r="X97" s="40">
        <v>48</v>
      </c>
      <c r="Y97" s="29">
        <v>118</v>
      </c>
      <c r="Z97" s="29">
        <v>32</v>
      </c>
      <c r="AA97" s="77">
        <v>8</v>
      </c>
      <c r="AB97" s="41" t="s">
        <v>32</v>
      </c>
      <c r="AC97" s="42" t="str">
        <f>"" &amp; IF(AND(S97&lt;=-1.5,NOT(ISBLANK(AQ97))),"Z","")</f>
        <v/>
      </c>
      <c r="AD97" s="43" t="str">
        <f>IF(AND(ISNUMBER(BD97),VALUE(BD97)&gt;=3,VALUE(T97)&gt;=-0.5),IF(AND(VALUE(Q97)&gt;=94,VALUE(Q97)&lt;444), IF(VALUE(P97)&gt;=2,"***","**"),"*"),"")</f>
        <v/>
      </c>
      <c r="AE97" s="44"/>
      <c r="AF97" s="45"/>
      <c r="AG97" s="63" t="str">
        <f>IF(OR(F97&lt;1401,F97&gt;=1600),IF(AND(OR(AB97="*",AB97="***",AB97="E*",AB97="E***"),P97&gt;=2,T97&gt;-2.1),IF(AND(ISNUMBER(BD97),VALUE(BD97)&gt;2),"**","*"),""),"")</f>
        <v/>
      </c>
      <c r="AH97" s="30">
        <v>14</v>
      </c>
      <c r="AI97" s="47">
        <v>48</v>
      </c>
      <c r="AJ97" s="48" t="str">
        <f>IF(AND(S97&gt;=2,T97&gt;=0),IF(AND(ISNUMBER(BD97),VALUE(BD97)&gt;=3),IF(LEN(AQ97)&gt;0,"***","**"),"*"),"")</f>
        <v/>
      </c>
      <c r="AK97" s="42" t="str">
        <f>IF(AND(S97&gt;=3,AND(OR(AND(I97&lt;=7,I97-K97&gt;=3),AND(K97&lt;=7,K97-M97&gt;=3)),N97&lt;=4)),6,IF(S97&gt;=3,"3T",IF(AND(OR(AND(I97&lt;=7,I97-K97&gt;=3),AND(K97&lt;=7,K97-M97&gt;=3)),N97&lt;=4),"3P","")))</f>
        <v/>
      </c>
      <c r="AL97" s="46" t="str">
        <f>IF(OR(K97-M97&gt;=5,T97&gt;4.9,AND(K97-M97&gt;=1,T97&gt;5)),IF(P97&lt;-3,"***",IF(P97&lt;0,"**","*")),"")</f>
        <v/>
      </c>
      <c r="AM97" s="40">
        <v>48</v>
      </c>
      <c r="AN97" s="49" t="str">
        <f>CONCATENATE(IF(AND(OR(M97=1,M97=2,M97=3,M97=4),Q97&gt;=97.5),"G",IF(OR(AND(N97&lt;=3,M97&lt;8,T97&gt;-1.6,Q97&gt;=95,Q97&lt;300),AND(OR(M97=1,M97=2,M97=3),Q97&lt;97.5)),"GR","")),"*")</f>
        <v>*</v>
      </c>
      <c r="AO97" s="29">
        <v>-3</v>
      </c>
      <c r="AP97" s="28"/>
      <c r="AQ97" s="28"/>
      <c r="AR97" s="28"/>
      <c r="AS97" s="28"/>
      <c r="AT97" s="50" t="str">
        <f>IF(LEN(AN97)&gt;0,IF(AL97="**","$",IF(AL97="***",IF(LEN(AQ97)&gt;0,"$$$","$$"), "")), "")</f>
        <v/>
      </c>
      <c r="AU97" s="48" t="str">
        <f>CONCATENATE(IF(LEN(AN97)&gt;0,IF(AND(AD97="**",AB97="*"),IF(LEN(AQ97)&gt;0,"$$$","$$"),IF(AJ97="***","$$$",IF(AND(AJ97="**",AB97="*"),"$$",IF(AND(OR(AD97="**",AD97="***"),LEN(AQ97)&gt;0),"$$","")))),IF(AND(OR(AD97="**",AD97="***"),LEN(AQ97)&gt;0),"$$","")),IF(AND(T97&lt;2,AQ97="#"),"#",""))</f>
        <v/>
      </c>
      <c r="AV97" s="48" t="str">
        <f>IF(LEN(AN97)&gt;0,IF(AG97="**","$$",IF(AG97="***","$$$",IF(AD97="***",IF(OR(AB97="***",LEN(AQ97)&gt;0),"$$$",""),""))),"")</f>
        <v/>
      </c>
      <c r="AW97" s="26" t="s">
        <v>818</v>
      </c>
      <c r="AX97" s="74">
        <v>32</v>
      </c>
      <c r="AY97" s="52">
        <v>1160</v>
      </c>
      <c r="AZ97" s="24" t="s">
        <v>176</v>
      </c>
      <c r="BA97" s="29">
        <v>75.049250531026601</v>
      </c>
      <c r="BB97" s="66">
        <v>71.659917197693304</v>
      </c>
      <c r="BC97" s="54" t="s">
        <v>1200</v>
      </c>
      <c r="BD97" s="29">
        <v>2</v>
      </c>
      <c r="BE97" s="55"/>
      <c r="BF97" s="55"/>
      <c r="BG97" s="55"/>
      <c r="BH97" s="55"/>
      <c r="BI97" s="189" t="s">
        <v>1201</v>
      </c>
      <c r="BJ97" s="69" t="s">
        <v>784</v>
      </c>
      <c r="BK97" s="68" t="s">
        <v>1202</v>
      </c>
      <c r="BL97" s="69" t="s">
        <v>593</v>
      </c>
      <c r="BM97" s="68" t="s">
        <v>105</v>
      </c>
      <c r="BN97" s="68" t="s">
        <v>1203</v>
      </c>
      <c r="BO97" s="17"/>
      <c r="BP97" s="29">
        <v>118</v>
      </c>
      <c r="BQ97" s="29">
        <v>-3</v>
      </c>
      <c r="BR97" s="56">
        <v>101.2</v>
      </c>
      <c r="BS97" s="57" t="s">
        <v>75</v>
      </c>
      <c r="BT97" s="26" t="s">
        <v>817</v>
      </c>
      <c r="BU97" s="26"/>
      <c r="BV97" s="26"/>
      <c r="BW97" s="26" t="s">
        <v>79</v>
      </c>
      <c r="BX97" s="17"/>
      <c r="BY97" s="17"/>
      <c r="BZ97" s="49" t="str">
        <f>IF(AND(S97&gt;=3,AND(OR(AND(I97&lt;=7,I97-K97&gt;=3),AND(K97&lt;=7,K97-M97&gt;=3)),N97&lt;=4)),6,IF(S97&gt;=3,"3T",IF(AND(OR(AND(I97&lt;=7,I97-K97&gt;=3),AND(K97&lt;=7,K97-M97&gt;=3)),N97&lt;=4),"3P","")))</f>
        <v/>
      </c>
    </row>
    <row r="98" spans="1:78" ht="46.5" x14ac:dyDescent="0.25">
      <c r="A98" s="26" t="s">
        <v>1192</v>
      </c>
      <c r="B98" s="26" t="s">
        <v>351</v>
      </c>
      <c r="C98" s="27" t="s">
        <v>77</v>
      </c>
      <c r="D98" s="28"/>
      <c r="E98" s="28"/>
      <c r="F98" s="29">
        <v>1200</v>
      </c>
      <c r="G98" s="30">
        <v>12</v>
      </c>
      <c r="H98" s="31" t="s">
        <v>78</v>
      </c>
      <c r="I98" s="59">
        <v>12</v>
      </c>
      <c r="J98" s="33">
        <v>8</v>
      </c>
      <c r="K98" s="59">
        <v>12</v>
      </c>
      <c r="L98" s="33">
        <v>8</v>
      </c>
      <c r="M98" s="59">
        <v>8</v>
      </c>
      <c r="N98" s="33">
        <v>8</v>
      </c>
      <c r="O98" s="29">
        <v>-1.19999999999999</v>
      </c>
      <c r="P98" s="29">
        <v>0.33571428571431</v>
      </c>
      <c r="Q98" s="35">
        <v>87.125722645431395</v>
      </c>
      <c r="R98" s="36">
        <v>6.2861322715690393E-2</v>
      </c>
      <c r="S98" s="37">
        <v>0</v>
      </c>
      <c r="T98" s="61">
        <v>-0.5</v>
      </c>
      <c r="U98" s="29">
        <v>2.15</v>
      </c>
      <c r="V98" s="29">
        <v>1.8499999999999901</v>
      </c>
      <c r="W98" s="39"/>
      <c r="X98" s="40">
        <v>45</v>
      </c>
      <c r="Y98" s="29">
        <v>115</v>
      </c>
      <c r="Z98" s="29">
        <v>13</v>
      </c>
      <c r="AA98" s="26" t="s">
        <v>57</v>
      </c>
      <c r="AB98" s="41" t="s">
        <v>58</v>
      </c>
      <c r="AC98" s="42" t="str">
        <f>"" &amp; IF(AND(S98&lt;=-1.5,NOT(ISBLANK(AQ98))),"Z","")</f>
        <v/>
      </c>
      <c r="AD98" s="43" t="str">
        <f>IF(AND(ISNUMBER(BD98),VALUE(BD98)&gt;=3,VALUE(T98)&gt;=-0.5),IF(AND(VALUE(Q98)&gt;=94,VALUE(Q98)&lt;444), IF(VALUE(P98)&gt;=2,"***","**"),"*"),"")</f>
        <v/>
      </c>
      <c r="AE98" s="44"/>
      <c r="AF98" s="45"/>
      <c r="AG98" s="63" t="str">
        <f>IF(OR(F98&lt;1401,F98&gt;=1600),IF(AND(OR(AB98="*",AB98="***",AB98="E*",AB98="E***"),P98&gt;=2,T98&gt;-2.1),IF(AND(ISNUMBER(BD98),VALUE(BD98)&gt;2),"**","*"),""),"")</f>
        <v/>
      </c>
      <c r="AH98" s="30">
        <v>12</v>
      </c>
      <c r="AI98" s="47">
        <v>45</v>
      </c>
      <c r="AJ98" s="48" t="str">
        <f>IF(AND(S98&gt;=2,T98&gt;=0),IF(AND(ISNUMBER(BD98),VALUE(BD98)&gt;=3),IF(LEN(AQ98)&gt;0,"***","**"),"*"),"")</f>
        <v/>
      </c>
      <c r="AK98" s="42" t="str">
        <f>IF(AND(S98&gt;=3,AND(OR(AND(I98&lt;=7,I98-K98&gt;=3),AND(K98&lt;=7,K98-M98&gt;=3)),N98&lt;=4)),6,IF(S98&gt;=3,"3T",IF(AND(OR(AND(I98&lt;=7,I98-K98&gt;=3),AND(K98&lt;=7,K98-M98&gt;=3)),N98&lt;=4),"3P","")))</f>
        <v/>
      </c>
      <c r="AL98" s="46" t="str">
        <f>IF(OR(K98-M98&gt;=5,T98&gt;4.9,AND(K98-M98&gt;=1,T98&gt;5)),IF(P98&lt;-3,"***",IF(P98&lt;0,"**","*")),"")</f>
        <v/>
      </c>
      <c r="AM98" s="40">
        <v>45</v>
      </c>
      <c r="AN98" s="49" t="str">
        <f>CONCATENATE(IF(AND(OR(M98=1,M98=2,M98=3,M98=4),Q98&gt;=97.5),"G",IF(OR(AND(N98&lt;=3,M98&lt;8,T98&gt;-1.6,Q98&gt;=95,Q98&lt;300),AND(OR(M98=1,M98=2,M98=3),Q98&lt;97.5)),"GR","")),"*")</f>
        <v>*</v>
      </c>
      <c r="AO98" s="82">
        <v>1</v>
      </c>
      <c r="AP98" s="28"/>
      <c r="AQ98" s="28"/>
      <c r="AR98" s="28"/>
      <c r="AS98" s="28"/>
      <c r="AT98" s="50" t="str">
        <f>IF(LEN(AN98)&gt;0,IF(AL98="**","$",IF(AL98="***",IF(LEN(AQ98)&gt;0,"$$$","$$"), "")), "")</f>
        <v/>
      </c>
      <c r="AU98" s="48" t="str">
        <f>CONCATENATE(IF(LEN(AN98)&gt;0,IF(AND(AD98="**",AB98="*"),IF(LEN(AQ98)&gt;0,"$$$","$$"),IF(AJ98="***","$$$",IF(AND(AJ98="**",AB98="*"),"$$",IF(AND(OR(AD98="**",AD98="***"),LEN(AQ98)&gt;0),"$$","")))),IF(AND(OR(AD98="**",AD98="***"),LEN(AQ98)&gt;0),"$$","")),IF(AND(T98&lt;2,AQ98="#"),"#",""))</f>
        <v/>
      </c>
      <c r="AV98" s="48" t="str">
        <f>IF(LEN(AN98)&gt;0,IF(AG98="**","$$",IF(AG98="***","$$$",IF(AD98="***",IF(OR(AB98="***",LEN(AQ98)&gt;0),"$$$",""),""))),"")</f>
        <v/>
      </c>
      <c r="AW98" s="26" t="s">
        <v>78</v>
      </c>
      <c r="AX98" s="64">
        <v>77</v>
      </c>
      <c r="AY98" s="52">
        <v>1156</v>
      </c>
      <c r="AZ98" s="24" t="s">
        <v>176</v>
      </c>
      <c r="BA98" s="29">
        <v>75.625722645431395</v>
      </c>
      <c r="BB98" s="53">
        <v>69.304389312098095</v>
      </c>
      <c r="BC98" s="54" t="s">
        <v>128</v>
      </c>
      <c r="BD98" s="29">
        <v>1</v>
      </c>
      <c r="BE98" s="55"/>
      <c r="BF98" s="55"/>
      <c r="BG98" s="55"/>
      <c r="BH98" s="55"/>
      <c r="BI98" s="189" t="s">
        <v>1204</v>
      </c>
      <c r="BJ98" s="69" t="s">
        <v>663</v>
      </c>
      <c r="BK98" s="69" t="s">
        <v>122</v>
      </c>
      <c r="BL98" s="69" t="s">
        <v>1060</v>
      </c>
      <c r="BM98" s="69" t="s">
        <v>367</v>
      </c>
      <c r="BN98" s="69" t="s">
        <v>196</v>
      </c>
      <c r="BO98" s="17"/>
      <c r="BP98" s="29">
        <v>115</v>
      </c>
      <c r="BQ98" s="82">
        <v>1</v>
      </c>
      <c r="BR98" s="56">
        <v>91.35</v>
      </c>
      <c r="BS98" s="57" t="s">
        <v>126</v>
      </c>
      <c r="BT98" s="26"/>
      <c r="BU98" s="26"/>
      <c r="BV98" s="26"/>
      <c r="BW98" s="26"/>
      <c r="BX98" s="17"/>
      <c r="BY98" s="17"/>
      <c r="BZ98" s="49" t="str">
        <f>IF(AND(S98&gt;=3,AND(OR(AND(I98&lt;=7,I98-K98&gt;=3),AND(K98&lt;=7,K98-M98&gt;=3)),N98&lt;=4)),6,IF(S98&gt;=3,"3T",IF(AND(OR(AND(I98&lt;=7,I98-K98&gt;=3),AND(K98&lt;=7,K98-M98&gt;=3)),N98&lt;=4),"3P","")))</f>
        <v/>
      </c>
    </row>
    <row r="99" spans="1:78" ht="35.1" customHeight="1" x14ac:dyDescent="0.25">
      <c r="A99" s="162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  <c r="AB99" s="155"/>
      <c r="AC99" s="155"/>
      <c r="AD99" s="155"/>
      <c r="AE99" s="155"/>
      <c r="AF99" s="155"/>
      <c r="AG99" s="155"/>
      <c r="AH99" s="155"/>
      <c r="AI99" s="155"/>
      <c r="AJ99" s="155"/>
      <c r="AK99" s="155"/>
      <c r="AL99" s="155"/>
      <c r="AM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  <c r="BR99" s="155"/>
      <c r="BS99" s="155"/>
      <c r="BT99" s="155"/>
      <c r="BU99" s="155"/>
      <c r="BV99" s="155"/>
      <c r="BW99" s="155"/>
      <c r="BX99" s="155"/>
      <c r="BY99" s="17"/>
      <c r="BZ99" s="49"/>
    </row>
    <row r="100" spans="1:78" ht="30" customHeight="1" x14ac:dyDescent="0.25">
      <c r="A100" s="175" t="s">
        <v>153</v>
      </c>
      <c r="B100" s="162"/>
      <c r="C100" s="162"/>
      <c r="D100" s="162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62"/>
      <c r="AL100" s="162"/>
      <c r="AM100" s="162"/>
      <c r="AN100" s="162"/>
      <c r="AO100" s="162"/>
      <c r="AP100" s="162"/>
      <c r="AQ100" s="162"/>
      <c r="AR100" s="162"/>
      <c r="AS100" s="162"/>
      <c r="AT100" s="162"/>
      <c r="AU100" s="162"/>
      <c r="AV100" s="162"/>
      <c r="AW100" s="162"/>
      <c r="AX100" s="162"/>
      <c r="AY100" s="162"/>
      <c r="AZ100" s="162"/>
      <c r="BA100" s="162"/>
      <c r="BB100" s="162"/>
      <c r="BC100" s="162"/>
      <c r="BD100" s="162"/>
      <c r="BE100" s="162"/>
      <c r="BF100" s="162"/>
      <c r="BG100" s="162"/>
      <c r="BH100" s="162"/>
      <c r="BI100" s="162"/>
      <c r="BJ100" s="162"/>
      <c r="BK100" s="162"/>
      <c r="BL100" s="162"/>
      <c r="BM100" s="162"/>
      <c r="BN100" s="162"/>
      <c r="BO100" s="162"/>
      <c r="BP100" s="162"/>
      <c r="BQ100" s="162"/>
      <c r="BR100" s="162"/>
      <c r="BS100" s="162"/>
      <c r="BT100" s="162"/>
      <c r="BU100" s="162"/>
      <c r="BV100" s="162"/>
      <c r="BW100" s="162"/>
      <c r="BX100" s="162"/>
      <c r="BY100" s="17"/>
      <c r="BZ100" s="49"/>
    </row>
    <row r="101" spans="1:78" ht="46.5" x14ac:dyDescent="0.25">
      <c r="A101" s="26" t="s">
        <v>1192</v>
      </c>
      <c r="B101" s="26" t="s">
        <v>127</v>
      </c>
      <c r="C101" s="27" t="s">
        <v>1205</v>
      </c>
      <c r="D101" s="28"/>
      <c r="E101" s="28"/>
      <c r="F101" s="58">
        <v>1400</v>
      </c>
      <c r="G101" s="80">
        <v>8</v>
      </c>
      <c r="H101" s="31" t="s">
        <v>78</v>
      </c>
      <c r="I101" s="59">
        <v>4</v>
      </c>
      <c r="J101" s="33">
        <v>2</v>
      </c>
      <c r="K101" s="59">
        <v>3</v>
      </c>
      <c r="L101" s="33">
        <v>1</v>
      </c>
      <c r="M101" s="59">
        <v>1</v>
      </c>
      <c r="N101" s="33">
        <v>0</v>
      </c>
      <c r="O101" s="29">
        <v>-2.3500000000000298</v>
      </c>
      <c r="P101" s="29">
        <v>-0.47857142857145002</v>
      </c>
      <c r="Q101" s="36">
        <v>100.112250123641</v>
      </c>
      <c r="R101" s="36">
        <v>5.61250618206088E-2</v>
      </c>
      <c r="S101" s="37">
        <v>1</v>
      </c>
      <c r="T101" s="38">
        <v>1</v>
      </c>
      <c r="U101" s="29">
        <v>3.2499999999999898</v>
      </c>
      <c r="V101" s="29">
        <v>4.0499999999999901</v>
      </c>
      <c r="W101" s="39"/>
      <c r="X101" s="83">
        <v>40</v>
      </c>
      <c r="Y101" s="72">
        <v>129</v>
      </c>
      <c r="Z101" s="87">
        <v>127</v>
      </c>
      <c r="AA101" s="26" t="s">
        <v>91</v>
      </c>
      <c r="AB101" s="41" t="s">
        <v>101</v>
      </c>
      <c r="AC101" s="42" t="str">
        <f>"i" &amp; IF(AND(S101&lt;=-1.5,NOT(ISBLANK(AQ101))),"Z","")</f>
        <v>i</v>
      </c>
      <c r="AD101" s="43" t="str">
        <f>IF(AND(ISNUMBER(BD101),VALUE(BD101)&gt;=3,VALUE(T101)&gt;=-0.5),IF(AND(VALUE(Q101)&gt;=94,VALUE(Q101)&lt;444), IF(VALUE(P101)&gt;=2,"***","**"),"*"),"")</f>
        <v/>
      </c>
      <c r="AE101" s="44"/>
      <c r="AF101" s="45" t="s">
        <v>1206</v>
      </c>
      <c r="AG101" s="46" t="str">
        <f>IF(OR(F101&lt;1401,F101&gt;=1600),IF(AND(OR(AB101="*",AB101="***",AB101="E*",AB101="E***"),P101&gt;=2,T101&gt;-2.1),IF(AND(ISNUMBER(BD101),VALUE(BD101)&gt;2),"**","*"),""),"")</f>
        <v/>
      </c>
      <c r="AH101" s="30">
        <v>8</v>
      </c>
      <c r="AI101" s="84">
        <v>40</v>
      </c>
      <c r="AJ101" s="48" t="str">
        <f>IF(AND(S101&gt;=2,T101&gt;=0),IF(AND(ISNUMBER(BD101),VALUE(BD101)&gt;=3),IF(LEN(AQ101)&gt;0,"***","**"),"*"),"")</f>
        <v/>
      </c>
      <c r="AK101" s="42" t="str">
        <f>IF(AND(S101&gt;=3,AND(OR(AND(I101&lt;=7,I101-K101&gt;=3),AND(K101&lt;=7,K101-M101&gt;=3)),N101&lt;=4)),6,IF(S101&gt;=3,"3T",IF(AND(OR(AND(I101&lt;=7,I101-K101&gt;=3),AND(K101&lt;=7,K101-M101&gt;=3)),N101&lt;=4),"3P","")))</f>
        <v/>
      </c>
      <c r="AL101" s="46" t="str">
        <f>IF(OR(K101-M101&gt;=5,T101&gt;4.9,AND(K101-M101&gt;=1,T101&gt;5)),IF(P101&lt;-3,"***",IF(P101&lt;0,"**","*")),"")</f>
        <v/>
      </c>
      <c r="AM101" s="83">
        <v>40</v>
      </c>
      <c r="AN101" s="78" t="str">
        <f>IF(AND(OR(M101=1,M101=2,M101=3,M101=4),Q101&gt;=97.5),"G",IF(OR(AND(N101&lt;=3,M101&lt;8,T101&gt;-1.6,Q101&gt;=95,Q101&lt;300),AND(OR(M101=1,M101=2,M101=3),Q101&lt;97.5)),"GR",""))</f>
        <v>G</v>
      </c>
      <c r="AO101" s="82">
        <v>1</v>
      </c>
      <c r="AP101" s="28"/>
      <c r="AQ101" s="28"/>
      <c r="AR101" s="28"/>
      <c r="AS101" s="28"/>
      <c r="AT101" s="50" t="str">
        <f>IF(LEN(AN101)&gt;0,IF(AL101="**","$",IF(AL101="***",IF(LEN(AQ101)&gt;0,"$$$","$$"), "")), "")</f>
        <v/>
      </c>
      <c r="AU101" s="48" t="str">
        <f>CONCATENATE(IF(LEN(AN101)&gt;0,IF(AND(AD101="**",AB101="*"),IF(LEN(AQ101)&gt;0,"$$$","$$"),IF(AJ101="***","$$$",IF(AND(AJ101="**",AB101="*"),"$$",IF(AND(OR(AD101="**",AD101="***"),LEN(AQ101)&gt;0),"$$","")))),IF(AND(OR(AD101="**",AD101="***"),LEN(AQ101)&gt;0),"$$","")),IF(AND(T101&lt;2,AQ101="#"),"#",""))</f>
        <v/>
      </c>
      <c r="AV101" s="48" t="str">
        <f>IF(LEN(AN101)&gt;0,IF(AG101="**","$$",IF(AG101="***","$$$",IF(AD101="***",IF(OR(AB101="***",LEN(AQ101)&gt;0),"$$$",""),""))),"")</f>
        <v/>
      </c>
      <c r="AW101" s="26" t="s">
        <v>78</v>
      </c>
      <c r="AX101" s="74">
        <v>17</v>
      </c>
      <c r="AY101" s="79">
        <v>1128</v>
      </c>
      <c r="AZ101" s="24" t="s">
        <v>176</v>
      </c>
      <c r="BA101" s="29">
        <v>90.112250123641203</v>
      </c>
      <c r="BB101" s="75">
        <v>95.128916790307898</v>
      </c>
      <c r="BC101" s="54" t="s">
        <v>1207</v>
      </c>
      <c r="BD101" s="29">
        <v>2</v>
      </c>
      <c r="BE101" s="55"/>
      <c r="BF101" s="55"/>
      <c r="BG101" s="55"/>
      <c r="BH101" s="55"/>
      <c r="BI101" s="189" t="s">
        <v>1208</v>
      </c>
      <c r="BJ101" s="69" t="s">
        <v>1209</v>
      </c>
      <c r="BK101" s="69" t="s">
        <v>506</v>
      </c>
      <c r="BL101" s="68" t="s">
        <v>1210</v>
      </c>
      <c r="BM101" s="69" t="s">
        <v>1211</v>
      </c>
      <c r="BN101" s="68"/>
      <c r="BO101" s="17"/>
      <c r="BP101" s="29">
        <v>129</v>
      </c>
      <c r="BQ101" s="82">
        <v>1</v>
      </c>
      <c r="BR101" s="56">
        <v>96.35</v>
      </c>
      <c r="BS101" s="76" t="s">
        <v>88</v>
      </c>
      <c r="BT101" s="26"/>
      <c r="BU101" s="26"/>
      <c r="BV101" s="26"/>
      <c r="BW101" s="26"/>
      <c r="BX101" s="17"/>
      <c r="BY101" s="17"/>
      <c r="BZ101" s="49" t="str">
        <f>IF(AND(S101&gt;=3,AND(OR(AND(I101&lt;=7,I101-K101&gt;=3),AND(K101&lt;=7,K101-M101&gt;=3)),N101&lt;=4)),6,IF(S101&gt;=3,"3T",IF(AND(OR(AND(I101&lt;=7,I101-K101&gt;=3),AND(K101&lt;=7,K101-M101&gt;=3)),N101&lt;=4),"3P","")))</f>
        <v/>
      </c>
    </row>
    <row r="102" spans="1:78" ht="30" customHeight="1" x14ac:dyDescent="0.25">
      <c r="A102" s="162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  <c r="AA102" s="155"/>
      <c r="AB102" s="155"/>
      <c r="AC102" s="155"/>
      <c r="AD102" s="155"/>
      <c r="AE102" s="155"/>
      <c r="AF102" s="155"/>
      <c r="AG102" s="155"/>
      <c r="AH102" s="155"/>
      <c r="AI102" s="155"/>
      <c r="AJ102" s="155"/>
      <c r="AK102" s="155"/>
      <c r="AL102" s="155"/>
      <c r="AM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  <c r="BR102" s="155"/>
      <c r="BS102" s="155"/>
      <c r="BT102" s="155"/>
      <c r="BU102" s="155"/>
      <c r="BV102" s="155"/>
      <c r="BW102" s="155"/>
      <c r="BX102" s="155"/>
      <c r="BY102" s="17"/>
      <c r="BZ102" s="49"/>
    </row>
    <row r="103" spans="1:78" ht="30" customHeight="1" x14ac:dyDescent="0.25">
      <c r="A103" s="156" t="s">
        <v>152</v>
      </c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7"/>
      <c r="BZ103" s="49"/>
    </row>
    <row r="104" spans="1:78" ht="46.5" x14ac:dyDescent="0.25">
      <c r="A104" s="26" t="s">
        <v>1192</v>
      </c>
      <c r="B104" s="26" t="s">
        <v>495</v>
      </c>
      <c r="C104" s="106" t="s">
        <v>225</v>
      </c>
      <c r="D104" s="28"/>
      <c r="E104" s="28"/>
      <c r="F104" s="29">
        <v>1650</v>
      </c>
      <c r="G104" s="30">
        <v>2</v>
      </c>
      <c r="H104" s="31" t="s">
        <v>6</v>
      </c>
      <c r="I104" s="32">
        <v>3</v>
      </c>
      <c r="J104" s="33">
        <v>2</v>
      </c>
      <c r="K104" s="32">
        <v>3</v>
      </c>
      <c r="L104" s="33">
        <v>2</v>
      </c>
      <c r="M104" s="32">
        <v>11</v>
      </c>
      <c r="N104" s="33">
        <v>4</v>
      </c>
      <c r="O104" s="29">
        <v>0.35000000000000098</v>
      </c>
      <c r="P104" s="60">
        <v>-1.49999999999994</v>
      </c>
      <c r="Q104" s="35">
        <v>93.597577166027307</v>
      </c>
      <c r="R104" s="35">
        <v>-0.25121141698640798</v>
      </c>
      <c r="S104" s="37">
        <v>0</v>
      </c>
      <c r="T104" s="61">
        <v>-1.75</v>
      </c>
      <c r="U104" s="29">
        <v>0.40000000000000902</v>
      </c>
      <c r="V104" s="60">
        <v>-0.94999999999998896</v>
      </c>
      <c r="W104" s="39"/>
      <c r="X104" s="62">
        <v>46</v>
      </c>
      <c r="Y104" s="29">
        <v>123</v>
      </c>
      <c r="Z104" s="87">
        <v>102</v>
      </c>
      <c r="AA104" s="85" t="s">
        <v>252</v>
      </c>
      <c r="AB104" s="41" t="s">
        <v>101</v>
      </c>
      <c r="AC104" s="42" t="str">
        <f>"" &amp; IF(AND(S104&lt;=-1.5,NOT(ISBLANK(AQ104))),"Z","")</f>
        <v/>
      </c>
      <c r="AD104" s="48" t="str">
        <f>IF(AND(ISNUMBER(BD104),VALUE(BD104)&gt;=3,VALUE(T104)&gt;=-0.5),IF(AND(VALUE(Q104)&gt;=94,VALUE(Q104)&lt;444), IF(VALUE(P104)&gt;=2,"***","**"),"*"),"")</f>
        <v/>
      </c>
      <c r="AE104" s="44"/>
      <c r="AF104" s="45"/>
      <c r="AG104" s="63" t="str">
        <f>IF(OR(F104&lt;1401,F104&gt;=1600),IF(AND(OR(AB104="*",AB104="***",AB104="E*",AB104="E***"),P104&gt;=2,T104&gt;-2.1),IF(AND(ISNUMBER(BD104),VALUE(BD104)&gt;2),"**","*"),""),"")</f>
        <v/>
      </c>
      <c r="AH104" s="30">
        <v>2</v>
      </c>
      <c r="AI104" s="62">
        <v>46</v>
      </c>
      <c r="AJ104" s="48" t="str">
        <f>IF(AND(S104&gt;=2,T104&gt;=0),IF(AND(ISNUMBER(BD104),VALUE(BD104)&gt;=3),IF(LEN(AQ104)&gt;0,"***","**"),"*"),"")</f>
        <v/>
      </c>
      <c r="AK104" s="42" t="str">
        <f>IF(AND(S104&gt;=3,AND(OR(AND(I104&lt;=7,I104-K104&gt;=3),AND(K104&lt;=7,K104-M104&gt;=3)),N104&lt;=4)),6,IF(S104&gt;=3,"3T",IF(AND(OR(AND(I104&lt;=7,I104-K104&gt;=3),AND(K104&lt;=7,K104-M104&gt;=3)),N104&lt;=4),"3P","")))</f>
        <v/>
      </c>
      <c r="AL104" s="63" t="str">
        <f>IF(OR(K104-M104&gt;=5,T104&gt;4.9,AND(K104-M104&gt;=1,T104&gt;5)),IF(P104&lt;-3,"***",IF(P104&lt;0,"**","*")),"")</f>
        <v/>
      </c>
      <c r="AM104" s="62">
        <v>46</v>
      </c>
      <c r="AN104" s="49" t="str">
        <f>IF(AND(OR(M104=1,M104=2,M104=3,M104=4),Q104&gt;=97.5),"G",IF(OR(AND(N104&lt;=3,M104&lt;8,T104&gt;-1.6,Q104&gt;=95,Q104&lt;300),AND(OR(M104=1,M104=2,M104=3),Q104&lt;97.5)),"GR",""))</f>
        <v/>
      </c>
      <c r="AO104" s="29">
        <v>0</v>
      </c>
      <c r="AP104" s="28"/>
      <c r="AQ104" s="28"/>
      <c r="AR104" s="28"/>
      <c r="AS104" s="28"/>
      <c r="AT104" s="50" t="str">
        <f>IF(LEN(AN104)&gt;0,IF(AL104="**","$",IF(AL104="***",IF(LEN(AQ104)&gt;0,"$$$","$$"), "")), "")</f>
        <v/>
      </c>
      <c r="AU104" s="48" t="str">
        <f>CONCATENATE(IF(LEN(AN104)&gt;0,IF(AND(AD104="**",AB104="*"),IF(LEN(AQ104)&gt;0,"$$$","$$"),IF(AJ104="***","$$$",IF(AND(AJ104="**",AB104="*"),"$$",IF(AND(OR(AD104="**",AD104="***"),LEN(AQ104)&gt;0),"$$","")))),IF(AND(OR(AD104="**",AD104="***"),LEN(AQ104)&gt;0),"$$","")),IF(AND(T104&lt;2,AQ104="#"),"#",""))</f>
        <v/>
      </c>
      <c r="AV104" s="48" t="str">
        <f>IF(LEN(AN104)&gt;0,IF(AG104="**","$$",IF(AG104="***","$$$",IF(AD104="***",IF(OR(AB104="***",LEN(AQ104)&gt;0),"$$$",""),""))),"")</f>
        <v/>
      </c>
      <c r="AW104" s="26" t="s">
        <v>6</v>
      </c>
      <c r="AX104" s="51">
        <v>20</v>
      </c>
      <c r="AY104" s="65">
        <v>1144</v>
      </c>
      <c r="AZ104" s="24" t="s">
        <v>176</v>
      </c>
      <c r="BA104" s="29">
        <v>84.997577166027199</v>
      </c>
      <c r="BB104" s="53">
        <v>83.297577166027196</v>
      </c>
      <c r="BC104" s="54" t="s">
        <v>128</v>
      </c>
      <c r="BD104" s="29">
        <v>1</v>
      </c>
      <c r="BE104" s="55"/>
      <c r="BF104" s="55"/>
      <c r="BG104" s="55"/>
      <c r="BH104" s="55"/>
      <c r="BI104" s="190" t="s">
        <v>1212</v>
      </c>
      <c r="BJ104" s="68" t="s">
        <v>1213</v>
      </c>
      <c r="BK104" s="68" t="s">
        <v>1214</v>
      </c>
      <c r="BL104" s="68" t="s">
        <v>1215</v>
      </c>
      <c r="BM104" s="68" t="s">
        <v>273</v>
      </c>
      <c r="BN104" s="69" t="s">
        <v>1216</v>
      </c>
      <c r="BO104" s="17"/>
      <c r="BP104" s="29">
        <v>123</v>
      </c>
      <c r="BQ104" s="29">
        <v>0</v>
      </c>
      <c r="BR104" s="56">
        <v>98.65</v>
      </c>
      <c r="BS104" s="76" t="s">
        <v>108</v>
      </c>
      <c r="BT104" s="26"/>
      <c r="BU104" s="26"/>
      <c r="BV104" s="26"/>
      <c r="BW104" s="26"/>
      <c r="BX104" s="17"/>
      <c r="BY104" s="17"/>
      <c r="BZ104" s="49" t="str">
        <f>IF(AND(S104&gt;=3,AND(OR(AND(I104&lt;=7,I104-K104&gt;=3),AND(K104&lt;=7,K104-M104&gt;=3)),N104&lt;=4)),6,IF(S104&gt;=3,"3T",IF(AND(OR(AND(I104&lt;=7,I104-K104&gt;=3),AND(K104&lt;=7,K104-M104&gt;=3)),N104&lt;=4),"3P","")))</f>
        <v/>
      </c>
    </row>
    <row r="105" spans="1:78" ht="46.5" x14ac:dyDescent="0.25">
      <c r="A105" s="26" t="s">
        <v>1192</v>
      </c>
      <c r="B105" s="26" t="s">
        <v>551</v>
      </c>
      <c r="C105" s="27" t="s">
        <v>77</v>
      </c>
      <c r="D105" s="28"/>
      <c r="E105" s="28"/>
      <c r="F105" s="58">
        <v>1400</v>
      </c>
      <c r="G105" s="30">
        <v>9</v>
      </c>
      <c r="H105" s="31" t="s">
        <v>6</v>
      </c>
      <c r="I105" s="59">
        <v>3</v>
      </c>
      <c r="J105" s="33">
        <v>2</v>
      </c>
      <c r="K105" s="59">
        <v>3</v>
      </c>
      <c r="L105" s="33">
        <v>2</v>
      </c>
      <c r="M105" s="59">
        <v>7</v>
      </c>
      <c r="N105" s="33">
        <v>4</v>
      </c>
      <c r="O105" s="29">
        <v>1.2000000000000099</v>
      </c>
      <c r="P105" s="60">
        <v>-0.39999999999998698</v>
      </c>
      <c r="Q105" s="86">
        <v>95.9957953914721</v>
      </c>
      <c r="R105" s="86">
        <v>0.84789769573610796</v>
      </c>
      <c r="S105" s="37">
        <v>0</v>
      </c>
      <c r="T105" s="61">
        <v>-2</v>
      </c>
      <c r="U105" s="29">
        <v>-0.60000000000000497</v>
      </c>
      <c r="V105" s="60">
        <v>-2.25</v>
      </c>
      <c r="W105" s="39" t="s">
        <v>79</v>
      </c>
      <c r="X105" s="62">
        <v>46</v>
      </c>
      <c r="Y105" s="29">
        <v>115</v>
      </c>
      <c r="Z105" s="29">
        <v>6</v>
      </c>
      <c r="AA105" s="85" t="s">
        <v>252</v>
      </c>
      <c r="AB105" s="41" t="s">
        <v>32</v>
      </c>
      <c r="AC105" s="42" t="str">
        <f>"" &amp; IF(AND(S105&lt;=-1.5,NOT(ISBLANK(AQ105))),"Z","")</f>
        <v/>
      </c>
      <c r="AD105" s="48" t="str">
        <f>IF(AND(ISNUMBER(BD105),VALUE(BD105)&gt;=3,VALUE(T105)&gt;=-0.5),IF(AND(VALUE(Q105)&gt;=94,VALUE(Q105)&lt;444), IF(VALUE(P105)&gt;=2,"***","**"),"*"),"")</f>
        <v/>
      </c>
      <c r="AE105" s="44"/>
      <c r="AF105" s="45"/>
      <c r="AG105" s="63" t="str">
        <f>IF(OR(F105&lt;1401,F105&gt;=1600),IF(AND(OR(AB105="*",AB105="***",AB105="E*",AB105="E***"),P105&gt;=2,T105&gt;-2.1),IF(AND(ISNUMBER(BD105),VALUE(BD105)&gt;2),"**","*"),""),"")</f>
        <v/>
      </c>
      <c r="AH105" s="30">
        <v>9</v>
      </c>
      <c r="AI105" s="62">
        <v>46</v>
      </c>
      <c r="AJ105" s="48" t="str">
        <f>IF(AND(S105&gt;=2,T105&gt;=0),IF(AND(ISNUMBER(BD105),VALUE(BD105)&gt;=3),IF(LEN(AQ105)&gt;0,"***","**"),"*"),"")</f>
        <v/>
      </c>
      <c r="AK105" s="42" t="str">
        <f>IF(AND(S105&gt;=3,AND(OR(AND(I105&lt;=7,I105-K105&gt;=3),AND(K105&lt;=7,K105-M105&gt;=3)),N105&lt;=4)),6,IF(S105&gt;=3,"3T",IF(AND(OR(AND(I105&lt;=7,I105-K105&gt;=3),AND(K105&lt;=7,K105-M105&gt;=3)),N105&lt;=4),"3P","")))</f>
        <v/>
      </c>
      <c r="AL105" s="63" t="str">
        <f>IF(OR(K105-M105&gt;=5,T105&gt;4.9,AND(K105-M105&gt;=1,T105&gt;5)),IF(P105&lt;-3,"***",IF(P105&lt;0,"**","*")),"")</f>
        <v/>
      </c>
      <c r="AM105" s="62">
        <v>46</v>
      </c>
      <c r="AN105" s="49" t="str">
        <f>IF(AND(OR(M105=1,M105=2,M105=3,M105=4),Q105&gt;=97.5),"G",IF(OR(AND(N105&lt;=3,M105&lt;8,T105&gt;-1.6,Q105&gt;=95,Q105&lt;300),AND(OR(M105=1,M105=2,M105=3),Q105&lt;97.5)),"GR",""))</f>
        <v/>
      </c>
      <c r="AO105" s="29">
        <v>0</v>
      </c>
      <c r="AP105" s="28"/>
      <c r="AQ105" s="28"/>
      <c r="AR105" s="28"/>
      <c r="AS105" s="28"/>
      <c r="AT105" s="50" t="str">
        <f>IF(LEN(AN105)&gt;0,IF(AL105="**","$",IF(AL105="***",IF(LEN(AQ105)&gt;0,"$$$","$$"), "")), "")</f>
        <v/>
      </c>
      <c r="AU105" s="48" t="str">
        <f>CONCATENATE(IF(LEN(AN105)&gt;0,IF(AND(AD105="**",AB105="*"),IF(LEN(AQ105)&gt;0,"$$$","$$"),IF(AJ105="***","$$$",IF(AND(AJ105="**",AB105="*"),"$$",IF(AND(OR(AD105="**",AD105="***"),LEN(AQ105)&gt;0),"$$","")))),IF(AND(OR(AD105="**",AD105="***"),LEN(AQ105)&gt;0),"$$","")),IF(AND(T105&lt;2,AQ105="#"),"#",""))</f>
        <v/>
      </c>
      <c r="AV105" s="48" t="str">
        <f>IF(LEN(AN105)&gt;0,IF(AG105="**","$$",IF(AG105="***","$$$",IF(AD105="***",IF(OR(AB105="***",LEN(AQ105)&gt;0),"$$$",""),""))),"")</f>
        <v/>
      </c>
      <c r="AW105" s="26" t="s">
        <v>6</v>
      </c>
      <c r="AX105" s="74">
        <v>9.6999999999999993</v>
      </c>
      <c r="AY105" s="65">
        <v>1149</v>
      </c>
      <c r="AZ105" s="24" t="s">
        <v>176</v>
      </c>
      <c r="BA105" s="29">
        <v>87.695795391472203</v>
      </c>
      <c r="BB105" s="66">
        <v>80.383795391472205</v>
      </c>
      <c r="BC105" s="54" t="s">
        <v>1217</v>
      </c>
      <c r="BD105" s="29">
        <v>2</v>
      </c>
      <c r="BE105" s="55"/>
      <c r="BF105" s="55"/>
      <c r="BG105" s="55"/>
      <c r="BH105" s="55"/>
      <c r="BI105" s="190" t="s">
        <v>1218</v>
      </c>
      <c r="BJ105" s="68" t="s">
        <v>1219</v>
      </c>
      <c r="BK105" s="68" t="s">
        <v>407</v>
      </c>
      <c r="BL105" s="68" t="s">
        <v>1220</v>
      </c>
      <c r="BM105" s="69" t="s">
        <v>1106</v>
      </c>
      <c r="BN105" s="68" t="s">
        <v>1221</v>
      </c>
      <c r="BO105" s="17"/>
      <c r="BP105" s="29">
        <v>115</v>
      </c>
      <c r="BQ105" s="29">
        <v>0</v>
      </c>
      <c r="BR105" s="56">
        <v>100.35</v>
      </c>
      <c r="BS105" s="57" t="s">
        <v>75</v>
      </c>
      <c r="BT105" s="26"/>
      <c r="BU105" s="26"/>
      <c r="BV105" s="26"/>
      <c r="BW105" s="26" t="s">
        <v>79</v>
      </c>
      <c r="BX105" s="17"/>
      <c r="BY105" s="17"/>
      <c r="BZ105" s="49" t="str">
        <f>IF(AND(S105&gt;=3,AND(OR(AND(I105&lt;=7,I105-K105&gt;=3),AND(K105&lt;=7,K105-M105&gt;=3)),N105&lt;=4)),6,IF(S105&gt;=3,"3T",IF(AND(OR(AND(I105&lt;=7,I105-K105&gt;=3),AND(K105&lt;=7,K105-M105&gt;=3)),N105&lt;=4),"3P","")))</f>
        <v/>
      </c>
    </row>
    <row r="106" spans="1:78" ht="46.5" x14ac:dyDescent="0.25">
      <c r="A106" s="26" t="s">
        <v>1192</v>
      </c>
      <c r="B106" s="26" t="s">
        <v>191</v>
      </c>
      <c r="C106" s="27" t="s">
        <v>63</v>
      </c>
      <c r="D106" s="28"/>
      <c r="E106" s="28"/>
      <c r="F106" s="58">
        <v>1400</v>
      </c>
      <c r="G106" s="80">
        <v>11</v>
      </c>
      <c r="H106" s="31" t="s">
        <v>6</v>
      </c>
      <c r="I106" s="59">
        <v>6</v>
      </c>
      <c r="J106" s="33">
        <v>3</v>
      </c>
      <c r="K106" s="59">
        <v>5</v>
      </c>
      <c r="L106" s="33">
        <v>3</v>
      </c>
      <c r="M106" s="59">
        <v>7</v>
      </c>
      <c r="N106" s="33">
        <v>3</v>
      </c>
      <c r="O106" s="29">
        <v>1.7000000000000199</v>
      </c>
      <c r="P106" s="34">
        <v>2.9937500000000399</v>
      </c>
      <c r="Q106" s="35">
        <v>96.6641486938924</v>
      </c>
      <c r="R106" s="36">
        <v>0.53207434694620304</v>
      </c>
      <c r="S106" s="37">
        <v>0</v>
      </c>
      <c r="T106" s="38">
        <v>0.5</v>
      </c>
      <c r="U106" s="29">
        <v>-1.85</v>
      </c>
      <c r="V106" s="29">
        <v>-1.45</v>
      </c>
      <c r="W106" s="39"/>
      <c r="X106" s="40">
        <v>46</v>
      </c>
      <c r="Y106" s="72">
        <v>121</v>
      </c>
      <c r="Z106" s="29">
        <v>18</v>
      </c>
      <c r="AA106" s="26" t="s">
        <v>192</v>
      </c>
      <c r="AB106" s="41" t="s">
        <v>65</v>
      </c>
      <c r="AC106" s="42" t="str">
        <f>"" &amp; IF(AND(S106&lt;=-1.5,NOT(ISBLANK(AQ106))),"Z","")</f>
        <v/>
      </c>
      <c r="AD106" s="43" t="str">
        <f>IF(AND(ISNUMBER(BD106),VALUE(BD106)&gt;=3,VALUE(T106)&gt;=-0.5),IF(AND(VALUE(Q106)&gt;=94,VALUE(Q106)&lt;444), IF(VALUE(P106)&gt;=2,"***","**"),"*"),"")</f>
        <v>***</v>
      </c>
      <c r="AE106" s="44"/>
      <c r="AF106" s="45" t="s">
        <v>82</v>
      </c>
      <c r="AG106" s="46" t="str">
        <f>IF(OR(F106&lt;1401,F106&gt;=1600),IF(AND(OR(AB106="*",AB106="***",AB106="E*",AB106="E***"),P106&gt;=2,T106&gt;-2.1),IF(AND(ISNUMBER(BD106),VALUE(BD106)&gt;2),"**","*"),""),"")</f>
        <v/>
      </c>
      <c r="AH106" s="30">
        <v>11</v>
      </c>
      <c r="AI106" s="47">
        <v>46</v>
      </c>
      <c r="AJ106" s="48" t="str">
        <f>IF(AND(S106&gt;=2,T106&gt;=0),IF(AND(ISNUMBER(BD106),VALUE(BD106)&gt;=3),IF(LEN(AQ106)&gt;0,"***","**"),"*"),"")</f>
        <v/>
      </c>
      <c r="AK106" s="42" t="str">
        <f>IF(AND(S106&gt;=3,AND(OR(AND(I106&lt;=7,I106-K106&gt;=3),AND(K106&lt;=7,K106-M106&gt;=3)),N106&lt;=4)),6,IF(S106&gt;=3,"3T",IF(AND(OR(AND(I106&lt;=7,I106-K106&gt;=3),AND(K106&lt;=7,K106-M106&gt;=3)),N106&lt;=4),"3P","")))</f>
        <v/>
      </c>
      <c r="AL106" s="46" t="str">
        <f>IF(OR(K106-M106&gt;=5,T106&gt;4.9,AND(K106-M106&gt;=1,T106&gt;5)),IF(P106&lt;-3,"***",IF(P106&lt;0,"**","*")),"")</f>
        <v/>
      </c>
      <c r="AM106" s="40">
        <v>46</v>
      </c>
      <c r="AN106" s="81" t="str">
        <f>IF(AND(OR(M106=1,M106=2,M106=3,M106=4),Q106&gt;=97.5),"G",IF(OR(AND(N106&lt;=3,M106&lt;8,T106&gt;-1.6,Q106&gt;=95,Q106&lt;300),AND(OR(M106=1,M106=2,M106=3),Q106&lt;97.5)),"GR",""))</f>
        <v>GR</v>
      </c>
      <c r="AO106" s="29">
        <v>0</v>
      </c>
      <c r="AP106" s="28"/>
      <c r="AQ106" s="28"/>
      <c r="AR106" s="28"/>
      <c r="AS106" s="28"/>
      <c r="AT106" s="50" t="str">
        <f>IF(LEN(AN106)&gt;0,IF(AL106="**","$",IF(AL106="***",IF(LEN(AQ106)&gt;0,"$$$","$$"), "")), "")</f>
        <v/>
      </c>
      <c r="AU106" s="48" t="str">
        <f>CONCATENATE(IF(LEN(AN106)&gt;0,IF(AND(AD106="**",AB106="*"),IF(LEN(AQ106)&gt;0,"$$$","$$"),IF(AJ106="***","$$$",IF(AND(AJ106="**",AB106="*"),"$$",IF(AND(OR(AD106="**",AD106="***"),LEN(AQ106)&gt;0),"$$","")))),IF(AND(OR(AD106="**",AD106="***"),LEN(AQ106)&gt;0),"$$","")),IF(AND(T106&lt;2,AQ106="#"),"#",""))</f>
        <v/>
      </c>
      <c r="AV106" s="48" t="str">
        <f>IF(LEN(AN106)&gt;0,IF(AG106="**","$$",IF(AG106="***","$$$",IF(AD106="***",IF(OR(AB106="***",LEN(AQ106)&gt;0),"$$$",""),""))),"")</f>
        <v/>
      </c>
      <c r="AW106" s="26" t="s">
        <v>6</v>
      </c>
      <c r="AX106" s="64">
        <v>33</v>
      </c>
      <c r="AY106" s="52">
        <v>1144</v>
      </c>
      <c r="AZ106" s="24" t="s">
        <v>176</v>
      </c>
      <c r="BA106" s="29">
        <v>88.564148693892406</v>
      </c>
      <c r="BB106" s="66">
        <v>89.430815360559095</v>
      </c>
      <c r="BC106" s="54" t="s">
        <v>1222</v>
      </c>
      <c r="BD106" s="29">
        <v>3</v>
      </c>
      <c r="BE106" s="100">
        <v>20</v>
      </c>
      <c r="BF106" s="101">
        <v>46.153846153846203</v>
      </c>
      <c r="BG106" s="102">
        <v>65</v>
      </c>
      <c r="BH106" s="102">
        <v>65</v>
      </c>
      <c r="BI106" s="190" t="s">
        <v>1166</v>
      </c>
      <c r="BJ106" s="68" t="s">
        <v>1167</v>
      </c>
      <c r="BK106" s="68" t="s">
        <v>96</v>
      </c>
      <c r="BL106" s="68" t="s">
        <v>1168</v>
      </c>
      <c r="BM106" s="68" t="s">
        <v>113</v>
      </c>
      <c r="BN106" s="68" t="s">
        <v>1169</v>
      </c>
      <c r="BO106" s="17"/>
      <c r="BP106" s="29">
        <v>121</v>
      </c>
      <c r="BQ106" s="29">
        <v>0</v>
      </c>
      <c r="BR106" s="56">
        <v>99.85</v>
      </c>
      <c r="BS106" s="76" t="s">
        <v>88</v>
      </c>
      <c r="BT106" s="26"/>
      <c r="BU106" s="26"/>
      <c r="BV106" s="26"/>
      <c r="BW106" s="26"/>
      <c r="BX106" s="17"/>
      <c r="BY106" s="17"/>
      <c r="BZ106" s="49" t="str">
        <f>IF(AND(S106&gt;=3,AND(OR(AND(I106&lt;=7,I106-K106&gt;=3),AND(K106&lt;=7,K106-M106&gt;=3)),N106&lt;=4)),6,IF(S106&gt;=3,"3T",IF(AND(OR(AND(I106&lt;=7,I106-K106&gt;=3),AND(K106&lt;=7,K106-M106&gt;=3)),N106&lt;=4),"3P","")))</f>
        <v/>
      </c>
    </row>
    <row r="107" spans="1:78" ht="46.5" x14ac:dyDescent="0.25">
      <c r="A107" s="26" t="s">
        <v>1192</v>
      </c>
      <c r="B107" s="110" t="s">
        <v>281</v>
      </c>
      <c r="C107" s="27" t="s">
        <v>77</v>
      </c>
      <c r="D107" s="28"/>
      <c r="E107" s="28"/>
      <c r="F107" s="58">
        <v>1400</v>
      </c>
      <c r="G107" s="80">
        <v>10</v>
      </c>
      <c r="H107" s="31" t="s">
        <v>6</v>
      </c>
      <c r="I107" s="59">
        <v>10</v>
      </c>
      <c r="J107" s="33">
        <v>4</v>
      </c>
      <c r="K107" s="59">
        <v>10</v>
      </c>
      <c r="L107" s="33">
        <v>4</v>
      </c>
      <c r="M107" s="59">
        <v>1</v>
      </c>
      <c r="N107" s="33">
        <v>0</v>
      </c>
      <c r="O107" s="29">
        <v>-0.15000000000000599</v>
      </c>
      <c r="P107" s="38">
        <v>1.925</v>
      </c>
      <c r="Q107" s="36">
        <v>100.533023979502</v>
      </c>
      <c r="R107" s="36">
        <v>0.26651198975123702</v>
      </c>
      <c r="S107" s="37">
        <v>1</v>
      </c>
      <c r="T107" s="38">
        <v>3.75</v>
      </c>
      <c r="U107" s="29">
        <v>-0.75000000000001099</v>
      </c>
      <c r="V107" s="38">
        <v>2.25</v>
      </c>
      <c r="W107" s="39"/>
      <c r="X107" s="40">
        <v>45</v>
      </c>
      <c r="Y107" s="72">
        <v>120</v>
      </c>
      <c r="Z107" s="29">
        <v>21</v>
      </c>
      <c r="AA107" s="26" t="s">
        <v>57</v>
      </c>
      <c r="AB107" s="41" t="s">
        <v>65</v>
      </c>
      <c r="AC107" s="42" t="str">
        <f>"" &amp; IF(AND(S107&lt;=-1.5,NOT(ISBLANK(AQ107))),"Z","")</f>
        <v/>
      </c>
      <c r="AD107" s="43" t="str">
        <f>IF(AND(ISNUMBER(BD107),VALUE(BD107)&gt;=3,VALUE(T107)&gt;=-0.5),IF(AND(VALUE(Q107)&gt;=94,VALUE(Q107)&lt;444), IF(VALUE(P107)&gt;=2,"***","**"),"*"),"")</f>
        <v>**</v>
      </c>
      <c r="AE107" s="48" t="str">
        <f>IF(AND(BD107&gt;2,OR(ISNUMBER(SEARCH("P",AA107)),ISNUMBER(SEARCH("EP",AA107)),ISNUMBER(SEARCH("E",AA107)))),"WP@",IF(BD107&gt;2,"W@",IF(OR(ISNUMBER(SEARCH("P",AA107)),ISNUMBER(SEARCH("EP",AA107)),ISNUMBER(SEARCH("E",AA107))),"P@","@")))</f>
        <v>W@</v>
      </c>
      <c r="AF107" s="45" t="s">
        <v>681</v>
      </c>
      <c r="AG107" s="46" t="str">
        <f>IF(OR(F107&lt;1401,F107&gt;=1600),IF(AND(OR(AB107="*",AB107="***",AB107="E*",AB107="E***"),P107&gt;=2,T107&gt;-2.1),IF(AND(ISNUMBER(BD107),VALUE(BD107)&gt;2),"**","*"),""),"")</f>
        <v/>
      </c>
      <c r="AH107" s="30">
        <v>10</v>
      </c>
      <c r="AI107" s="47">
        <v>45</v>
      </c>
      <c r="AJ107" s="48" t="str">
        <f>IF(AND(S107&gt;=2,T107&gt;=0),IF(AND(ISNUMBER(BD107),VALUE(BD107)&gt;=3),IF(LEN(AQ107)&gt;0,"***","**"),"*"),"")</f>
        <v/>
      </c>
      <c r="AK107" s="42" t="str">
        <f>IF(AND(S107&gt;=3,AND(OR(AND(I107&lt;=7,I107-K107&gt;=3),AND(K107&lt;=7,K107-M107&gt;=3)),N107&lt;=4)),6,IF(S107&gt;=3,"3T",IF(AND(OR(AND(I107&lt;=7,I107-K107&gt;=3),AND(K107&lt;=7,K107-M107&gt;=3)),N107&lt;=4),"3P","")))</f>
        <v/>
      </c>
      <c r="AL107" s="46" t="str">
        <f>IF(OR(K107-M107&gt;=5,T107&gt;4.9,AND(K107-M107&gt;=1,T107&gt;5)),IF(P107&lt;-3,"***",IF(P107&lt;0,"**","*")),"")</f>
        <v>*</v>
      </c>
      <c r="AM107" s="40">
        <v>45</v>
      </c>
      <c r="AN107" s="144" t="str">
        <f>IF(AND(OR(M107=1,M107=2,M107=3,M107=4),Q107&gt;=97.5),"G",IF(OR(AND(N107&lt;=3,M107&lt;8,T107&gt;-1.6,Q107&gt;=95,Q107&lt;300),AND(OR(M107=1,M107=2,M107=3),Q107&lt;97.5)),"GR",""))</f>
        <v>G</v>
      </c>
      <c r="AO107" s="29">
        <v>0</v>
      </c>
      <c r="AP107" s="28"/>
      <c r="AQ107" s="28"/>
      <c r="AR107" s="28"/>
      <c r="AS107" s="28"/>
      <c r="AT107" s="50" t="str">
        <f>IF(LEN(AN107)&gt;0,IF(AL107="**","$",IF(AL107="***",IF(LEN(AQ107)&gt;0,"$$$","$$"), "")), "")</f>
        <v/>
      </c>
      <c r="AU107" s="48" t="str">
        <f>CONCATENATE(IF(LEN(AN107)&gt;0,IF(AND(AD107="**",AB107="*"),IF(LEN(AQ107)&gt;0,"$$$","$$"),IF(AJ107="***","$$$",IF(AND(AJ107="**",AB107="*"),"$$",IF(AND(OR(AD107="**",AD107="***"),LEN(AQ107)&gt;0),"$$","")))),IF(AND(OR(AD107="**",AD107="***"),LEN(AQ107)&gt;0),"$$","")),IF(AND(T107&lt;2,AQ107="#"),"#",""))</f>
        <v/>
      </c>
      <c r="AV107" s="48" t="str">
        <f>IF(LEN(AN107)&gt;0,IF(AG107="**","$$",IF(AG107="***","$$$",IF(AD107="***",IF(OR(AB107="***",LEN(AQ107)&gt;0),"$$$",""),""))),"")</f>
        <v/>
      </c>
      <c r="AW107" s="26" t="s">
        <v>6</v>
      </c>
      <c r="AX107" s="74">
        <v>10</v>
      </c>
      <c r="AY107" s="79">
        <v>1131</v>
      </c>
      <c r="AZ107" s="24" t="s">
        <v>176</v>
      </c>
      <c r="BA107" s="29">
        <v>93.533023979502502</v>
      </c>
      <c r="BB107" s="66">
        <v>90.977023979502505</v>
      </c>
      <c r="BC107" s="54" t="s">
        <v>1223</v>
      </c>
      <c r="BD107" s="29">
        <v>3</v>
      </c>
      <c r="BE107" s="100">
        <v>20</v>
      </c>
      <c r="BF107" s="101">
        <v>50.427350427350397</v>
      </c>
      <c r="BG107" s="102">
        <v>65</v>
      </c>
      <c r="BH107" s="102">
        <v>117</v>
      </c>
      <c r="BI107" s="191" t="s">
        <v>427</v>
      </c>
      <c r="BJ107" s="68" t="s">
        <v>333</v>
      </c>
      <c r="BK107" s="68" t="s">
        <v>334</v>
      </c>
      <c r="BL107" s="68" t="s">
        <v>335</v>
      </c>
      <c r="BM107" s="68" t="s">
        <v>336</v>
      </c>
      <c r="BN107" s="68"/>
      <c r="BO107" s="17"/>
      <c r="BP107" s="29">
        <v>120</v>
      </c>
      <c r="BQ107" s="29">
        <v>0</v>
      </c>
      <c r="BR107" s="56">
        <v>97</v>
      </c>
      <c r="BS107" s="76" t="s">
        <v>88</v>
      </c>
      <c r="BT107" s="26"/>
      <c r="BU107" s="26"/>
      <c r="BV107" s="49" t="str">
        <f>IF(AND(BD107&gt;2,OR(ISNUMBER(SEARCH("P",AA107)),ISNUMBER(SEARCH("EP",AA107)),ISNUMBER(SEARCH("E",AA107)))),"WP@",IF(BD107&gt;2,"W@",IF(OR(ISNUMBER(SEARCH("P",AA107)),ISNUMBER(SEARCH("EP",AA107)),ISNUMBER(SEARCH("E",AA107))),"P@","@")))</f>
        <v>W@</v>
      </c>
      <c r="BW107" s="26"/>
      <c r="BX107" s="17"/>
      <c r="BY107" s="17"/>
      <c r="BZ107" s="49" t="str">
        <f>IF(AND(S107&gt;=3,AND(OR(AND(I107&lt;=7,I107-K107&gt;=3),AND(K107&lt;=7,K107-M107&gt;=3)),N107&lt;=4)),6,IF(S107&gt;=3,"3T",IF(AND(OR(AND(I107&lt;=7,I107-K107&gt;=3),AND(K107&lt;=7,K107-M107&gt;=3)),N107&lt;=4),"3P","")))</f>
        <v/>
      </c>
    </row>
    <row r="108" spans="1:78" ht="18.75" customHeight="1" x14ac:dyDescent="0.25">
      <c r="A108" s="17"/>
      <c r="B108" s="164" t="s">
        <v>176</v>
      </c>
      <c r="C108" s="164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65" t="s">
        <v>289</v>
      </c>
      <c r="R108" s="165"/>
      <c r="S108" s="17"/>
      <c r="T108" s="90" t="s">
        <v>477</v>
      </c>
      <c r="U108" s="17"/>
      <c r="V108" s="17"/>
      <c r="W108" s="17"/>
      <c r="X108" s="91">
        <v>51</v>
      </c>
      <c r="Y108" s="113" t="s">
        <v>478</v>
      </c>
      <c r="Z108" s="95">
        <v>14</v>
      </c>
      <c r="AA108" s="104">
        <v>4</v>
      </c>
      <c r="AB108" s="17"/>
      <c r="AC108" s="17"/>
      <c r="AD108" s="17"/>
      <c r="AE108" s="17"/>
      <c r="AF108" s="17"/>
      <c r="AG108" s="17"/>
      <c r="AH108" s="17"/>
      <c r="AI108" s="91">
        <v>51</v>
      </c>
      <c r="AJ108" s="17"/>
      <c r="AK108" s="17"/>
      <c r="AL108" s="17"/>
      <c r="AM108" s="91">
        <v>51</v>
      </c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4">
        <v>23</v>
      </c>
      <c r="AY108" s="95">
        <v>1130</v>
      </c>
      <c r="AZ108" s="17"/>
      <c r="BA108" s="17"/>
      <c r="BB108" s="17"/>
      <c r="BC108" s="17"/>
      <c r="BD108" s="17"/>
      <c r="BE108" s="17"/>
      <c r="BF108" s="17"/>
      <c r="BG108" s="17"/>
      <c r="BH108" s="17"/>
      <c r="BI108" s="187"/>
      <c r="BJ108" s="17"/>
      <c r="BK108" s="17"/>
      <c r="BL108" s="17"/>
      <c r="BM108" s="17"/>
      <c r="BN108" s="17"/>
      <c r="BO108" s="17"/>
      <c r="BP108" s="113" t="s">
        <v>478</v>
      </c>
      <c r="BQ108" s="17"/>
      <c r="BR108" s="17"/>
      <c r="BS108" s="17"/>
      <c r="BT108" s="17"/>
      <c r="BU108" s="17"/>
      <c r="BV108" s="17"/>
      <c r="BW108" s="17"/>
      <c r="BX108" s="29">
        <v>0</v>
      </c>
      <c r="BY108" s="26" t="s">
        <v>149</v>
      </c>
      <c r="BZ108" s="17"/>
    </row>
    <row r="109" spans="1:78" x14ac:dyDescent="0.25">
      <c r="A109" s="17"/>
      <c r="B109" s="164"/>
      <c r="C109" s="164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68" t="s">
        <v>1224</v>
      </c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  <c r="AK109" s="168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67"/>
      <c r="AY109" s="105" t="s">
        <v>291</v>
      </c>
      <c r="AZ109" s="17"/>
      <c r="BA109" s="17"/>
      <c r="BB109" s="17"/>
      <c r="BC109" s="17"/>
      <c r="BD109" s="17"/>
      <c r="BE109" s="17"/>
      <c r="BF109" s="17"/>
      <c r="BG109" s="17"/>
      <c r="BH109" s="17"/>
      <c r="BI109" s="18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</row>
    <row r="110" spans="1:78" ht="30" customHeight="1" x14ac:dyDescent="0.25">
      <c r="A110" s="169" t="s">
        <v>1225</v>
      </c>
      <c r="B110" s="153"/>
      <c r="C110" s="153"/>
      <c r="D110" s="153"/>
      <c r="E110" s="153"/>
      <c r="F110" s="153"/>
      <c r="G110" s="153"/>
      <c r="H110" s="153"/>
      <c r="I110" s="153"/>
      <c r="J110" s="153"/>
      <c r="K110" s="153"/>
      <c r="L110" s="153"/>
      <c r="M110" s="153"/>
      <c r="N110" s="153"/>
      <c r="O110" s="153"/>
      <c r="P110" s="153"/>
      <c r="Q110" s="153"/>
      <c r="R110" s="153"/>
      <c r="S110" s="153"/>
      <c r="T110" s="153"/>
      <c r="U110" s="153"/>
      <c r="V110" s="153"/>
      <c r="W110" s="153"/>
      <c r="X110" s="153"/>
      <c r="Y110" s="153"/>
      <c r="Z110" s="153"/>
      <c r="AA110" s="153"/>
      <c r="AB110" s="153"/>
      <c r="AC110" s="153"/>
      <c r="AD110" s="153"/>
      <c r="AE110" s="153"/>
      <c r="AF110" s="153"/>
      <c r="AG110" s="153"/>
      <c r="AH110" s="153"/>
      <c r="AI110" s="153"/>
      <c r="AJ110" s="153"/>
      <c r="AK110" s="153"/>
      <c r="AL110" s="153"/>
      <c r="AM110" s="153"/>
      <c r="AN110" s="153"/>
      <c r="AO110" s="153"/>
      <c r="AP110" s="153"/>
      <c r="AQ110" s="153"/>
      <c r="AR110" s="153"/>
      <c r="AS110" s="153"/>
      <c r="AT110" s="153"/>
      <c r="AU110" s="153"/>
      <c r="AV110" s="153"/>
      <c r="AW110" s="153"/>
      <c r="AX110" s="153"/>
      <c r="AY110" s="153"/>
      <c r="AZ110" s="153"/>
      <c r="BA110" s="153"/>
      <c r="BB110" s="153"/>
      <c r="BC110" s="153"/>
      <c r="BD110" s="153"/>
      <c r="BE110" s="153"/>
      <c r="BF110" s="153"/>
      <c r="BG110" s="153"/>
      <c r="BH110" s="153"/>
      <c r="BI110" s="153"/>
      <c r="BJ110" s="153"/>
      <c r="BK110" s="153"/>
      <c r="BL110" s="153"/>
      <c r="BM110" s="153"/>
      <c r="BN110" s="153"/>
      <c r="BO110" s="153"/>
      <c r="BP110" s="153"/>
      <c r="BQ110" s="153"/>
      <c r="BR110" s="153"/>
      <c r="BS110" s="153"/>
      <c r="BT110" s="153"/>
      <c r="BU110" s="153"/>
      <c r="BV110" s="153"/>
      <c r="BW110" s="153"/>
      <c r="BX110" s="153"/>
      <c r="BY110" s="17"/>
      <c r="BZ110" s="17"/>
    </row>
    <row r="111" spans="1:78" x14ac:dyDescent="0.25">
      <c r="A111" s="18" t="s">
        <v>1</v>
      </c>
      <c r="B111" s="18" t="s">
        <v>2</v>
      </c>
      <c r="C111" s="18" t="s">
        <v>3</v>
      </c>
      <c r="D111" s="19"/>
      <c r="E111" s="19"/>
      <c r="F111" s="18" t="s">
        <v>4</v>
      </c>
      <c r="G111" s="20" t="s">
        <v>5</v>
      </c>
      <c r="H111" s="21" t="s">
        <v>6</v>
      </c>
      <c r="I111" s="154" t="s">
        <v>7</v>
      </c>
      <c r="J111" s="155"/>
      <c r="K111" s="155"/>
      <c r="L111" s="155"/>
      <c r="M111" s="155"/>
      <c r="N111" s="155"/>
      <c r="O111" s="21" t="s">
        <v>8</v>
      </c>
      <c r="P111" s="21" t="s">
        <v>9</v>
      </c>
      <c r="Q111" s="22" t="s">
        <v>10</v>
      </c>
      <c r="R111" s="22" t="s">
        <v>11</v>
      </c>
      <c r="S111" s="21" t="s">
        <v>12</v>
      </c>
      <c r="T111" s="21" t="s">
        <v>13</v>
      </c>
      <c r="U111" s="21" t="s">
        <v>14</v>
      </c>
      <c r="V111" s="21" t="s">
        <v>15</v>
      </c>
      <c r="W111" s="23" t="s">
        <v>16</v>
      </c>
      <c r="X111" s="21" t="s">
        <v>17</v>
      </c>
      <c r="Y111" s="21" t="s">
        <v>18</v>
      </c>
      <c r="Z111" s="21" t="s">
        <v>19</v>
      </c>
      <c r="AA111" s="21" t="s">
        <v>20</v>
      </c>
      <c r="AB111" s="21" t="s">
        <v>21</v>
      </c>
      <c r="AC111" s="21" t="s">
        <v>22</v>
      </c>
      <c r="AD111" s="21" t="s">
        <v>23</v>
      </c>
      <c r="AE111" s="21" t="s">
        <v>24</v>
      </c>
      <c r="AF111" s="21" t="s">
        <v>25</v>
      </c>
      <c r="AG111" s="21" t="s">
        <v>26</v>
      </c>
      <c r="AH111" s="21" t="s">
        <v>5</v>
      </c>
      <c r="AI111" s="21" t="s">
        <v>17</v>
      </c>
      <c r="AJ111" s="21" t="s">
        <v>27</v>
      </c>
      <c r="AK111" s="21" t="s">
        <v>28</v>
      </c>
      <c r="AL111" s="21" t="s">
        <v>29</v>
      </c>
      <c r="AM111" s="21" t="s">
        <v>17</v>
      </c>
      <c r="AN111" s="21" t="s">
        <v>30</v>
      </c>
      <c r="AO111" s="21" t="s">
        <v>31</v>
      </c>
      <c r="AP111" s="21" t="s">
        <v>32</v>
      </c>
      <c r="AQ111" s="21" t="s">
        <v>33</v>
      </c>
      <c r="AR111" s="21" t="s">
        <v>34</v>
      </c>
      <c r="AS111" s="21" t="s">
        <v>35</v>
      </c>
      <c r="AT111" s="21" t="s">
        <v>36</v>
      </c>
      <c r="AU111" s="21" t="s">
        <v>37</v>
      </c>
      <c r="AV111" s="21" t="s">
        <v>38</v>
      </c>
      <c r="AW111" s="21" t="s">
        <v>6</v>
      </c>
      <c r="AX111" s="21" t="s">
        <v>39</v>
      </c>
      <c r="AY111" s="21" t="s">
        <v>40</v>
      </c>
      <c r="AZ111" s="24" t="s">
        <v>41</v>
      </c>
      <c r="BA111" s="21" t="s">
        <v>42</v>
      </c>
      <c r="BB111" s="21" t="s">
        <v>43</v>
      </c>
      <c r="BC111" s="21" t="s">
        <v>44</v>
      </c>
      <c r="BD111" s="21" t="s">
        <v>45</v>
      </c>
      <c r="BE111" s="21" t="s">
        <v>46</v>
      </c>
      <c r="BF111" s="21" t="s">
        <v>47</v>
      </c>
      <c r="BG111" s="21" t="s">
        <v>48</v>
      </c>
      <c r="BH111" s="21" t="s">
        <v>49</v>
      </c>
      <c r="BI111" s="186"/>
      <c r="BJ111" s="25"/>
      <c r="BK111" s="25"/>
      <c r="BL111" s="25"/>
      <c r="BM111" s="25"/>
      <c r="BN111" s="25"/>
      <c r="BO111" s="25"/>
      <c r="BP111" s="21" t="s">
        <v>18</v>
      </c>
      <c r="BQ111" s="21" t="s">
        <v>31</v>
      </c>
      <c r="BR111" s="21" t="s">
        <v>50</v>
      </c>
      <c r="BS111" s="21" t="s">
        <v>51</v>
      </c>
      <c r="BT111" s="25"/>
      <c r="BU111" s="25"/>
      <c r="BV111" s="21" t="s">
        <v>24</v>
      </c>
      <c r="BW111" s="21" t="s">
        <v>16</v>
      </c>
      <c r="BX111" s="21" t="s">
        <v>52</v>
      </c>
      <c r="BY111" s="21" t="s">
        <v>53</v>
      </c>
      <c r="BZ111" s="21" t="s">
        <v>28</v>
      </c>
    </row>
    <row r="112" spans="1:78" x14ac:dyDescent="0.25">
      <c r="A112" s="26" t="s">
        <v>1226</v>
      </c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8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</row>
    <row r="113" spans="1:78" ht="18.75" customHeight="1" x14ac:dyDescent="0.25">
      <c r="A113" s="17"/>
      <c r="B113" s="164" t="s">
        <v>51</v>
      </c>
      <c r="C113" s="164"/>
      <c r="D113" s="17"/>
      <c r="E113" s="17"/>
      <c r="F113" s="17"/>
      <c r="G113" s="17"/>
      <c r="H113" s="17"/>
      <c r="I113" s="89" t="s">
        <v>150</v>
      </c>
      <c r="J113" s="89" t="s">
        <v>151</v>
      </c>
      <c r="K113" s="89" t="s">
        <v>453</v>
      </c>
      <c r="L113" s="89" t="s">
        <v>454</v>
      </c>
      <c r="M113" s="17"/>
      <c r="N113" s="17"/>
      <c r="O113" s="17"/>
      <c r="P113" s="17"/>
      <c r="Q113" s="165" t="s">
        <v>616</v>
      </c>
      <c r="R113" s="165"/>
      <c r="S113" s="17"/>
      <c r="T113" s="121" t="s">
        <v>169</v>
      </c>
      <c r="U113" s="17"/>
      <c r="V113" s="17"/>
      <c r="W113" s="17"/>
      <c r="X113" s="91">
        <v>48</v>
      </c>
      <c r="Y113" s="92" t="s">
        <v>638</v>
      </c>
      <c r="Z113" s="17"/>
      <c r="AA113" s="17"/>
      <c r="AB113" s="17"/>
      <c r="AC113" s="17"/>
      <c r="AD113" s="17"/>
      <c r="AE113" s="17"/>
      <c r="AF113" s="17"/>
      <c r="AG113" s="17"/>
      <c r="AH113" s="17"/>
      <c r="AI113" s="91">
        <v>48</v>
      </c>
      <c r="AJ113" s="17"/>
      <c r="AK113" s="17"/>
      <c r="AL113" s="17"/>
      <c r="AM113" s="91">
        <v>48</v>
      </c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67">
        <v>8.6</v>
      </c>
      <c r="AY113" s="95">
        <v>1117</v>
      </c>
      <c r="AZ113" s="17"/>
      <c r="BA113" s="17"/>
      <c r="BB113" s="17"/>
      <c r="BC113" s="17"/>
      <c r="BD113" s="17"/>
      <c r="BE113" s="17"/>
      <c r="BF113" s="17"/>
      <c r="BG113" s="17"/>
      <c r="BH113" s="17"/>
      <c r="BI113" s="187"/>
      <c r="BJ113" s="17"/>
      <c r="BK113" s="17"/>
      <c r="BL113" s="17"/>
      <c r="BM113" s="17"/>
      <c r="BN113" s="17"/>
      <c r="BO113" s="17"/>
      <c r="BP113" s="92" t="s">
        <v>638</v>
      </c>
      <c r="BQ113" s="17"/>
      <c r="BR113" s="17"/>
      <c r="BS113" s="17"/>
      <c r="BT113" s="17"/>
      <c r="BU113" s="17"/>
      <c r="BV113" s="17"/>
      <c r="BW113" s="17"/>
      <c r="BX113" s="29">
        <v>0</v>
      </c>
      <c r="BY113" s="26" t="s">
        <v>149</v>
      </c>
      <c r="BZ113" s="17"/>
    </row>
    <row r="114" spans="1:78" x14ac:dyDescent="0.25">
      <c r="A114" s="17"/>
      <c r="B114" s="164"/>
      <c r="C114" s="164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68" t="s">
        <v>1227</v>
      </c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  <c r="AC114" s="168"/>
      <c r="AD114" s="168"/>
      <c r="AE114" s="168"/>
      <c r="AF114" s="168"/>
      <c r="AG114" s="168"/>
      <c r="AH114" s="168"/>
      <c r="AI114" s="168"/>
      <c r="AJ114" s="168"/>
      <c r="AK114" s="168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6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8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</row>
    <row r="115" spans="1:78" ht="30" customHeight="1" x14ac:dyDescent="0.25">
      <c r="A115" s="163" t="s">
        <v>1228</v>
      </c>
      <c r="B115" s="153"/>
      <c r="C115" s="153"/>
      <c r="D115" s="153"/>
      <c r="E115" s="153"/>
      <c r="F115" s="153"/>
      <c r="G115" s="153"/>
      <c r="H115" s="153"/>
      <c r="I115" s="153"/>
      <c r="J115" s="153"/>
      <c r="K115" s="153"/>
      <c r="L115" s="153"/>
      <c r="M115" s="153"/>
      <c r="N115" s="153"/>
      <c r="O115" s="153"/>
      <c r="P115" s="153"/>
      <c r="Q115" s="153"/>
      <c r="R115" s="153"/>
      <c r="S115" s="153"/>
      <c r="T115" s="153"/>
      <c r="U115" s="153"/>
      <c r="V115" s="153"/>
      <c r="W115" s="153"/>
      <c r="X115" s="153"/>
      <c r="Y115" s="153"/>
      <c r="Z115" s="153"/>
      <c r="AA115" s="153"/>
      <c r="AB115" s="153"/>
      <c r="AC115" s="153"/>
      <c r="AD115" s="153"/>
      <c r="AE115" s="153"/>
      <c r="AF115" s="153"/>
      <c r="AG115" s="153"/>
      <c r="AH115" s="153"/>
      <c r="AI115" s="153"/>
      <c r="AJ115" s="153"/>
      <c r="AK115" s="153"/>
      <c r="AL115" s="153"/>
      <c r="AM115" s="153"/>
      <c r="AN115" s="153"/>
      <c r="AO115" s="153"/>
      <c r="AP115" s="153"/>
      <c r="AQ115" s="153"/>
      <c r="AR115" s="153"/>
      <c r="AS115" s="153"/>
      <c r="AT115" s="153"/>
      <c r="AU115" s="153"/>
      <c r="AV115" s="153"/>
      <c r="AW115" s="153"/>
      <c r="AX115" s="153"/>
      <c r="AY115" s="153"/>
      <c r="AZ115" s="153"/>
      <c r="BA115" s="153"/>
      <c r="BB115" s="153"/>
      <c r="BC115" s="153"/>
      <c r="BD115" s="153"/>
      <c r="BE115" s="153"/>
      <c r="BF115" s="153"/>
      <c r="BG115" s="153"/>
      <c r="BH115" s="153"/>
      <c r="BI115" s="153"/>
      <c r="BJ115" s="153"/>
      <c r="BK115" s="153"/>
      <c r="BL115" s="153"/>
      <c r="BM115" s="153"/>
      <c r="BN115" s="153"/>
      <c r="BO115" s="153"/>
      <c r="BP115" s="153"/>
      <c r="BQ115" s="153"/>
      <c r="BR115" s="153"/>
      <c r="BS115" s="153"/>
      <c r="BT115" s="153"/>
      <c r="BU115" s="153"/>
      <c r="BV115" s="153"/>
      <c r="BW115" s="153"/>
      <c r="BX115" s="153"/>
      <c r="BY115" s="17"/>
      <c r="BZ115" s="17"/>
    </row>
    <row r="116" spans="1:78" x14ac:dyDescent="0.25">
      <c r="A116" s="18" t="s">
        <v>1</v>
      </c>
      <c r="B116" s="18" t="s">
        <v>2</v>
      </c>
      <c r="C116" s="18" t="s">
        <v>3</v>
      </c>
      <c r="D116" s="19"/>
      <c r="E116" s="19"/>
      <c r="F116" s="18" t="s">
        <v>4</v>
      </c>
      <c r="G116" s="20" t="s">
        <v>5</v>
      </c>
      <c r="H116" s="21" t="s">
        <v>6</v>
      </c>
      <c r="I116" s="154" t="s">
        <v>7</v>
      </c>
      <c r="J116" s="155"/>
      <c r="K116" s="155"/>
      <c r="L116" s="155"/>
      <c r="M116" s="155"/>
      <c r="N116" s="155"/>
      <c r="O116" s="21" t="s">
        <v>8</v>
      </c>
      <c r="P116" s="21" t="s">
        <v>9</v>
      </c>
      <c r="Q116" s="22" t="s">
        <v>10</v>
      </c>
      <c r="R116" s="22" t="s">
        <v>11</v>
      </c>
      <c r="S116" s="21" t="s">
        <v>12</v>
      </c>
      <c r="T116" s="21" t="s">
        <v>13</v>
      </c>
      <c r="U116" s="21" t="s">
        <v>14</v>
      </c>
      <c r="V116" s="21" t="s">
        <v>15</v>
      </c>
      <c r="W116" s="23" t="s">
        <v>16</v>
      </c>
      <c r="X116" s="21" t="s">
        <v>17</v>
      </c>
      <c r="Y116" s="21" t="s">
        <v>18</v>
      </c>
      <c r="Z116" s="21" t="s">
        <v>19</v>
      </c>
      <c r="AA116" s="21" t="s">
        <v>20</v>
      </c>
      <c r="AB116" s="21" t="s">
        <v>21</v>
      </c>
      <c r="AC116" s="21" t="s">
        <v>22</v>
      </c>
      <c r="AD116" s="21" t="s">
        <v>23</v>
      </c>
      <c r="AE116" s="21" t="s">
        <v>24</v>
      </c>
      <c r="AF116" s="21" t="s">
        <v>25</v>
      </c>
      <c r="AG116" s="21" t="s">
        <v>26</v>
      </c>
      <c r="AH116" s="21" t="s">
        <v>5</v>
      </c>
      <c r="AI116" s="21" t="s">
        <v>17</v>
      </c>
      <c r="AJ116" s="21" t="s">
        <v>27</v>
      </c>
      <c r="AK116" s="21" t="s">
        <v>28</v>
      </c>
      <c r="AL116" s="21" t="s">
        <v>29</v>
      </c>
      <c r="AM116" s="21" t="s">
        <v>17</v>
      </c>
      <c r="AN116" s="21" t="s">
        <v>30</v>
      </c>
      <c r="AO116" s="21" t="s">
        <v>31</v>
      </c>
      <c r="AP116" s="21" t="s">
        <v>32</v>
      </c>
      <c r="AQ116" s="21" t="s">
        <v>33</v>
      </c>
      <c r="AR116" s="21" t="s">
        <v>34</v>
      </c>
      <c r="AS116" s="21" t="s">
        <v>35</v>
      </c>
      <c r="AT116" s="21" t="s">
        <v>36</v>
      </c>
      <c r="AU116" s="21" t="s">
        <v>37</v>
      </c>
      <c r="AV116" s="21" t="s">
        <v>38</v>
      </c>
      <c r="AW116" s="21" t="s">
        <v>6</v>
      </c>
      <c r="AX116" s="21" t="s">
        <v>39</v>
      </c>
      <c r="AY116" s="21" t="s">
        <v>40</v>
      </c>
      <c r="AZ116" s="24" t="s">
        <v>41</v>
      </c>
      <c r="BA116" s="21" t="s">
        <v>42</v>
      </c>
      <c r="BB116" s="21" t="s">
        <v>43</v>
      </c>
      <c r="BC116" s="21" t="s">
        <v>44</v>
      </c>
      <c r="BD116" s="21" t="s">
        <v>45</v>
      </c>
      <c r="BE116" s="21" t="s">
        <v>46</v>
      </c>
      <c r="BF116" s="21" t="s">
        <v>47</v>
      </c>
      <c r="BG116" s="21" t="s">
        <v>48</v>
      </c>
      <c r="BH116" s="21" t="s">
        <v>49</v>
      </c>
      <c r="BI116" s="186"/>
      <c r="BJ116" s="25"/>
      <c r="BK116" s="25"/>
      <c r="BL116" s="25"/>
      <c r="BM116" s="25"/>
      <c r="BN116" s="25"/>
      <c r="BO116" s="25"/>
      <c r="BP116" s="21" t="s">
        <v>18</v>
      </c>
      <c r="BQ116" s="21" t="s">
        <v>31</v>
      </c>
      <c r="BR116" s="21" t="s">
        <v>50</v>
      </c>
      <c r="BS116" s="21" t="s">
        <v>51</v>
      </c>
      <c r="BT116" s="25"/>
      <c r="BU116" s="25"/>
      <c r="BV116" s="21" t="s">
        <v>24</v>
      </c>
      <c r="BW116" s="21" t="s">
        <v>16</v>
      </c>
      <c r="BX116" s="21" t="s">
        <v>52</v>
      </c>
      <c r="BY116" s="21" t="s">
        <v>53</v>
      </c>
      <c r="BZ116" s="21" t="s">
        <v>28</v>
      </c>
    </row>
    <row r="117" spans="1:78" ht="46.5" x14ac:dyDescent="0.25">
      <c r="A117" s="26" t="s">
        <v>1229</v>
      </c>
      <c r="B117" s="26" t="s">
        <v>490</v>
      </c>
      <c r="C117" s="106" t="s">
        <v>219</v>
      </c>
      <c r="D117" s="28"/>
      <c r="E117" s="28"/>
      <c r="F117" s="29">
        <v>1200</v>
      </c>
      <c r="G117" s="30">
        <v>5</v>
      </c>
      <c r="H117" s="31" t="s">
        <v>6</v>
      </c>
      <c r="I117" s="32">
        <v>8</v>
      </c>
      <c r="J117" s="33">
        <v>3</v>
      </c>
      <c r="K117" s="32">
        <v>10</v>
      </c>
      <c r="L117" s="33">
        <v>6</v>
      </c>
      <c r="M117" s="32">
        <v>12</v>
      </c>
      <c r="N117" s="33">
        <v>8</v>
      </c>
      <c r="O117" s="29">
        <v>-2.6</v>
      </c>
      <c r="P117" s="60">
        <v>-1.17500000000001</v>
      </c>
      <c r="Q117" s="35">
        <v>85.737755352617896</v>
      </c>
      <c r="R117" s="35">
        <v>-0.93112232369108505</v>
      </c>
      <c r="S117" s="37">
        <v>-3</v>
      </c>
      <c r="T117" s="61">
        <v>-2</v>
      </c>
      <c r="U117" s="29">
        <v>0.95000000000000595</v>
      </c>
      <c r="V117" s="60">
        <v>-0.64999999999999503</v>
      </c>
      <c r="W117" s="39" t="s">
        <v>79</v>
      </c>
      <c r="X117" s="62">
        <v>50</v>
      </c>
      <c r="Y117" s="29">
        <v>126</v>
      </c>
      <c r="Z117" s="17"/>
      <c r="AA117" s="26" t="s">
        <v>57</v>
      </c>
      <c r="AB117" s="41" t="s">
        <v>58</v>
      </c>
      <c r="AC117" s="42" t="str">
        <f>"" &amp; IF(AND(S117&lt;=-1.5,NOT(ISBLANK(AQ117))),"Z","")</f>
        <v/>
      </c>
      <c r="AD117" s="48" t="str">
        <f>IF(AND(ISNUMBER(BD117),VALUE(BD117)&gt;=3,VALUE(T117)&gt;=-0.5),IF(AND(VALUE(Q117)&gt;=94,VALUE(Q117)&lt;444), IF(VALUE(P117)&gt;=2,"***","**"),"*"),"")</f>
        <v/>
      </c>
      <c r="AE117" s="44"/>
      <c r="AF117" s="45"/>
      <c r="AG117" s="63" t="str">
        <f>IF(OR(F117&lt;1401,F117&gt;=1600),IF(AND(OR(AB117="*",AB117="***",AB117="E*",AB117="E***"),P117&gt;=2,T117&gt;-2.1),IF(AND(ISNUMBER(BD117),VALUE(BD117)&gt;2),"**","*"),""),"")</f>
        <v/>
      </c>
      <c r="AH117" s="30">
        <v>5</v>
      </c>
      <c r="AI117" s="62">
        <v>50</v>
      </c>
      <c r="AJ117" s="48" t="str">
        <f>IF(AND(S117&gt;=2,T117&gt;=0),IF(AND(ISNUMBER(BD117),VALUE(BD117)&gt;=3),IF(LEN(AQ117)&gt;0,"***","**"),"*"),"")</f>
        <v/>
      </c>
      <c r="AK117" s="42" t="str">
        <f>IF(AND(S117&gt;=3,AND(OR(AND(I117&lt;=7,I117-K117&gt;=3),AND(K117&lt;=7,K117-M117&gt;=3)),N117&lt;=4)),6,IF(S117&gt;=3,"3T",IF(AND(OR(AND(I117&lt;=7,I117-K117&gt;=3),AND(K117&lt;=7,K117-M117&gt;=3)),N117&lt;=4),"3P","")))</f>
        <v/>
      </c>
      <c r="AL117" s="63" t="str">
        <f>IF(OR(K117-M117&gt;=5,T117&gt;4.9,AND(K117-M117&gt;=1,T117&gt;5)),IF(P117&lt;-3,"***",IF(P117&lt;0,"**","*")),"")</f>
        <v/>
      </c>
      <c r="AM117" s="62">
        <v>50</v>
      </c>
      <c r="AN117" s="49" t="str">
        <f>IF(AND(OR(M117=1,M117=2,M117=3,M117=4),Q117&gt;=97.5),"G",IF(OR(AND(N117&lt;=3,M117&lt;8,T117&gt;-1.6,Q117&gt;=95,Q117&lt;300),AND(OR(M117=1,M117=2,M117=3),Q117&lt;97.5)),"GR",""))</f>
        <v/>
      </c>
      <c r="AO117" s="29">
        <v>0</v>
      </c>
      <c r="AP117" s="28"/>
      <c r="AQ117" s="28"/>
      <c r="AR117" s="28"/>
      <c r="AS117" s="28"/>
      <c r="AT117" s="50" t="str">
        <f>IF(LEN(AN117)&gt;0,IF(AL117="**","$",IF(AL117="***",IF(LEN(AQ117)&gt;0,"$$$","$$"), "")), "")</f>
        <v/>
      </c>
      <c r="AU117" s="48" t="str">
        <f>CONCATENATE(IF(LEN(AN117)&gt;0,IF(AND(AD117="**",AB117="*"),IF(LEN(AQ117)&gt;0,"$$$","$$"),IF(AJ117="***","$$$",IF(AND(AJ117="**",AB117="*"),"$$",IF(AND(OR(AD117="**",AD117="***"),LEN(AQ117)&gt;0),"$$","")))),IF(AND(OR(AD117="**",AD117="***"),LEN(AQ117)&gt;0),"$$","")),IF(AND(T117&lt;2,AQ117="#"),"#",""))</f>
        <v/>
      </c>
      <c r="AV117" s="48" t="str">
        <f>IF(LEN(AN117)&gt;0,IF(AG117="**","$$",IF(AG117="***","$$$",IF(AD117="***",IF(OR(AB117="***",LEN(AQ117)&gt;0),"$$$",""),""))),"")</f>
        <v/>
      </c>
      <c r="AW117" s="26" t="s">
        <v>6</v>
      </c>
      <c r="AX117" s="51">
        <v>83</v>
      </c>
      <c r="AY117" s="65">
        <v>1060</v>
      </c>
      <c r="AZ117" s="24" t="s">
        <v>176</v>
      </c>
      <c r="BA117" s="29">
        <v>75.637755352617802</v>
      </c>
      <c r="BB117" s="53">
        <v>80.213755352617795</v>
      </c>
      <c r="BC117" s="54" t="s">
        <v>1230</v>
      </c>
      <c r="BD117" s="29">
        <v>3</v>
      </c>
      <c r="BE117" s="55"/>
      <c r="BF117" s="55"/>
      <c r="BG117" s="55"/>
      <c r="BH117" s="55"/>
      <c r="BI117" s="188" t="s">
        <v>1231</v>
      </c>
      <c r="BJ117" s="68" t="s">
        <v>1232</v>
      </c>
      <c r="BK117" s="69" t="s">
        <v>1175</v>
      </c>
      <c r="BL117" s="68" t="s">
        <v>1233</v>
      </c>
      <c r="BM117" s="68" t="s">
        <v>1234</v>
      </c>
      <c r="BN117" s="68" t="s">
        <v>527</v>
      </c>
      <c r="BO117" s="17"/>
      <c r="BP117" s="29">
        <v>126</v>
      </c>
      <c r="BQ117" s="29">
        <v>0</v>
      </c>
      <c r="BR117" s="56">
        <v>94.5</v>
      </c>
      <c r="BS117" s="57" t="s">
        <v>61</v>
      </c>
      <c r="BT117" s="26"/>
      <c r="BU117" s="26"/>
      <c r="BV117" s="26"/>
      <c r="BW117" s="26" t="s">
        <v>79</v>
      </c>
      <c r="BX117" s="17"/>
      <c r="BY117" s="17"/>
      <c r="BZ117" s="49" t="str">
        <f>IF(AND(S117&gt;=3,AND(OR(AND(I117&lt;=7,I117-K117&gt;=3),AND(K117&lt;=7,K117-M117&gt;=3)),N117&lt;=4)),6,IF(S117&gt;=3,"3T",IF(AND(OR(AND(I117&lt;=7,I117-K117&gt;=3),AND(K117&lt;=7,K117-M117&gt;=3)),N117&lt;=4),"3P","")))</f>
        <v/>
      </c>
    </row>
    <row r="118" spans="1:78" ht="15.95" customHeight="1" x14ac:dyDescent="0.25">
      <c r="A118" s="162"/>
      <c r="B118" s="155"/>
      <c r="C118" s="155"/>
      <c r="D118" s="155"/>
      <c r="E118" s="155"/>
      <c r="F118" s="155"/>
      <c r="G118" s="155"/>
      <c r="H118" s="155"/>
      <c r="I118" s="155"/>
      <c r="J118" s="155"/>
      <c r="K118" s="155"/>
      <c r="L118" s="155"/>
      <c r="M118" s="155"/>
      <c r="N118" s="155"/>
      <c r="O118" s="155"/>
      <c r="P118" s="155"/>
      <c r="Q118" s="155"/>
      <c r="R118" s="155"/>
      <c r="S118" s="155"/>
      <c r="T118" s="155"/>
      <c r="U118" s="155"/>
      <c r="V118" s="155"/>
      <c r="W118" s="155"/>
      <c r="X118" s="155"/>
      <c r="Y118" s="155"/>
      <c r="Z118" s="178"/>
      <c r="AA118" s="155"/>
      <c r="AB118" s="155"/>
      <c r="AC118" s="155"/>
      <c r="AD118" s="155"/>
      <c r="AE118" s="155"/>
      <c r="AF118" s="155"/>
      <c r="AG118" s="155"/>
      <c r="AH118" s="155"/>
      <c r="AI118" s="155"/>
      <c r="AJ118" s="155"/>
      <c r="AK118" s="155"/>
      <c r="AL118" s="155"/>
      <c r="AM118" s="155"/>
      <c r="AN118" s="155"/>
      <c r="AO118" s="155"/>
      <c r="AP118" s="155"/>
      <c r="AQ118" s="155"/>
      <c r="AR118" s="155"/>
      <c r="AS118" s="155"/>
      <c r="AT118" s="155"/>
      <c r="AU118" s="155"/>
      <c r="AV118" s="155"/>
      <c r="AW118" s="155"/>
      <c r="AX118" s="155"/>
      <c r="AY118" s="155"/>
      <c r="AZ118" s="155"/>
      <c r="BA118" s="155"/>
      <c r="BB118" s="155"/>
      <c r="BC118" s="155"/>
      <c r="BD118" s="155"/>
      <c r="BE118" s="155"/>
      <c r="BF118" s="155"/>
      <c r="BG118" s="155"/>
      <c r="BH118" s="155"/>
      <c r="BI118" s="155"/>
      <c r="BJ118" s="155"/>
      <c r="BK118" s="155"/>
      <c r="BL118" s="155"/>
      <c r="BM118" s="155"/>
      <c r="BN118" s="155"/>
      <c r="BO118" s="155"/>
      <c r="BP118" s="155"/>
      <c r="BQ118" s="155"/>
      <c r="BR118" s="155"/>
      <c r="BS118" s="155"/>
      <c r="BT118" s="155"/>
      <c r="BU118" s="155"/>
      <c r="BV118" s="155"/>
      <c r="BW118" s="155"/>
      <c r="BX118" s="155"/>
      <c r="BY118" s="17"/>
      <c r="BZ118" s="49"/>
    </row>
    <row r="119" spans="1:78" ht="46.5" x14ac:dyDescent="0.25">
      <c r="A119" s="26" t="s">
        <v>1229</v>
      </c>
      <c r="B119" s="26" t="s">
        <v>533</v>
      </c>
      <c r="C119" s="106" t="s">
        <v>219</v>
      </c>
      <c r="D119" s="28"/>
      <c r="E119" s="28"/>
      <c r="F119" s="29">
        <v>1200</v>
      </c>
      <c r="G119" s="30">
        <v>7</v>
      </c>
      <c r="H119" s="31" t="s">
        <v>6</v>
      </c>
      <c r="I119" s="32">
        <v>9</v>
      </c>
      <c r="J119" s="33">
        <v>6</v>
      </c>
      <c r="K119" s="32">
        <v>9</v>
      </c>
      <c r="L119" s="33">
        <v>5</v>
      </c>
      <c r="M119" s="32">
        <v>9</v>
      </c>
      <c r="N119" s="33">
        <v>7</v>
      </c>
      <c r="O119" s="29">
        <v>0.39999999999999097</v>
      </c>
      <c r="P119" s="29">
        <v>3.75000000000014E-2</v>
      </c>
      <c r="Q119" s="35">
        <v>93.776432283666196</v>
      </c>
      <c r="R119" s="36">
        <v>2.6382161418330701</v>
      </c>
      <c r="S119" s="37">
        <v>0</v>
      </c>
      <c r="T119" s="61">
        <v>-2.25</v>
      </c>
      <c r="U119" s="29">
        <v>1.30000000000001</v>
      </c>
      <c r="V119" s="29">
        <v>-0.44999999999999901</v>
      </c>
      <c r="W119" s="39"/>
      <c r="X119" s="40">
        <v>48</v>
      </c>
      <c r="Y119" s="29">
        <v>123</v>
      </c>
      <c r="Z119" s="87">
        <v>35</v>
      </c>
      <c r="AA119" s="26" t="s">
        <v>57</v>
      </c>
      <c r="AB119" s="41" t="s">
        <v>58</v>
      </c>
      <c r="AC119" s="42" t="str">
        <f>"" &amp; IF(AND(S119&lt;=-1.5,NOT(ISBLANK(AQ119))),"Z","")</f>
        <v/>
      </c>
      <c r="AD119" s="43" t="str">
        <f>IF(AND(ISNUMBER(BD119),VALUE(BD119)&gt;=3,VALUE(T119)&gt;=-0.5),IF(AND(VALUE(Q119)&gt;=94,VALUE(Q119)&lt;444), IF(VALUE(P119)&gt;=2,"***","**"),"*"),"")</f>
        <v/>
      </c>
      <c r="AE119" s="44"/>
      <c r="AF119" s="45"/>
      <c r="AG119" s="63" t="str">
        <f>IF(OR(F119&lt;1401,F119&gt;=1600),IF(AND(OR(AB119="*",AB119="***",AB119="E*",AB119="E***"),P119&gt;=2,T119&gt;-2.1),IF(AND(ISNUMBER(BD119),VALUE(BD119)&gt;2),"**","*"),""),"")</f>
        <v/>
      </c>
      <c r="AH119" s="30">
        <v>7</v>
      </c>
      <c r="AI119" s="47">
        <v>48</v>
      </c>
      <c r="AJ119" s="48" t="str">
        <f>IF(AND(S119&gt;=2,T119&gt;=0),IF(AND(ISNUMBER(BD119),VALUE(BD119)&gt;=3),IF(LEN(AQ119)&gt;0,"***","**"),"*"),"")</f>
        <v/>
      </c>
      <c r="AK119" s="42" t="str">
        <f>IF(AND(S119&gt;=3,AND(OR(AND(I119&lt;=7,I119-K119&gt;=3),AND(K119&lt;=7,K119-M119&gt;=3)),N119&lt;=4)),6,IF(S119&gt;=3,"3T",IF(AND(OR(AND(I119&lt;=7,I119-K119&gt;=3),AND(K119&lt;=7,K119-M119&gt;=3)),N119&lt;=4),"3P","")))</f>
        <v/>
      </c>
      <c r="AL119" s="46" t="str">
        <f>IF(OR(K119-M119&gt;=5,T119&gt;4.9,AND(K119-M119&gt;=1,T119&gt;5)),IF(P119&lt;-3,"***",IF(P119&lt;0,"**","*")),"")</f>
        <v/>
      </c>
      <c r="AM119" s="40">
        <v>48</v>
      </c>
      <c r="AN119" s="49" t="str">
        <f>CONCATENATE(IF(AND(OR(M119=1,M119=2,M119=3,M119=4),Q119&gt;=97.5),"G",IF(OR(AND(N119&lt;=3,M119&lt;8,T119&gt;-1.6,Q119&gt;=95,Q119&lt;300),AND(OR(M119=1,M119=2,M119=3),Q119&lt;97.5)),"GR","")),"*")</f>
        <v>*</v>
      </c>
      <c r="AO119" s="29">
        <v>0</v>
      </c>
      <c r="AP119" s="28"/>
      <c r="AQ119" s="28"/>
      <c r="AR119" s="28"/>
      <c r="AS119" s="28"/>
      <c r="AT119" s="50" t="str">
        <f>IF(LEN(AN119)&gt;0,IF(AL119="**","$",IF(AL119="***",IF(LEN(AQ119)&gt;0,"$$$","$$"), "")), "")</f>
        <v/>
      </c>
      <c r="AU119" s="48" t="str">
        <f>CONCATENATE(IF(LEN(AN119)&gt;0,IF(AND(AD119="**",AB119="*"),IF(LEN(AQ119)&gt;0,"$$$","$$"),IF(AJ119="***","$$$",IF(AND(AJ119="**",AB119="*"),"$$",IF(AND(OR(AD119="**",AD119="***"),LEN(AQ119)&gt;0),"$$","")))),IF(AND(OR(AD119="**",AD119="***"),LEN(AQ119)&gt;0),"$$","")),IF(AND(T119&lt;2,AQ119="#"),"#",""))</f>
        <v/>
      </c>
      <c r="AV119" s="48" t="str">
        <f>IF(LEN(AN119)&gt;0,IF(AG119="**","$$",IF(AG119="***","$$$",IF(AD119="***",IF(OR(AB119="***",LEN(AQ119)&gt;0),"$$$",""),""))),"")</f>
        <v/>
      </c>
      <c r="AW119" s="26" t="s">
        <v>6</v>
      </c>
      <c r="AX119" s="64">
        <v>155</v>
      </c>
      <c r="AY119" s="52">
        <v>1055</v>
      </c>
      <c r="AZ119" s="24" t="s">
        <v>176</v>
      </c>
      <c r="BA119" s="29">
        <v>83.776432283666097</v>
      </c>
      <c r="BB119" s="53">
        <v>85.776432283666097</v>
      </c>
      <c r="BC119" s="54" t="s">
        <v>128</v>
      </c>
      <c r="BD119" s="29">
        <v>1</v>
      </c>
      <c r="BE119" s="55"/>
      <c r="BF119" s="55"/>
      <c r="BG119" s="55"/>
      <c r="BH119" s="55"/>
      <c r="BI119" s="190" t="s">
        <v>1235</v>
      </c>
      <c r="BJ119" s="69" t="s">
        <v>1236</v>
      </c>
      <c r="BK119" s="68" t="s">
        <v>315</v>
      </c>
      <c r="BL119" s="68" t="s">
        <v>1237</v>
      </c>
      <c r="BM119" s="68" t="s">
        <v>1238</v>
      </c>
      <c r="BN119" s="68" t="s">
        <v>1051</v>
      </c>
      <c r="BO119" s="17"/>
      <c r="BP119" s="29">
        <v>123</v>
      </c>
      <c r="BQ119" s="29">
        <v>0</v>
      </c>
      <c r="BR119" s="56">
        <v>95.5</v>
      </c>
      <c r="BS119" s="57" t="s">
        <v>126</v>
      </c>
      <c r="BT119" s="26"/>
      <c r="BU119" s="26"/>
      <c r="BV119" s="26"/>
      <c r="BW119" s="26"/>
      <c r="BX119" s="17"/>
      <c r="BY119" s="17"/>
      <c r="BZ119" s="49" t="str">
        <f>IF(AND(S119&gt;=3,AND(OR(AND(I119&lt;=7,I119-K119&gt;=3),AND(K119&lt;=7,K119-M119&gt;=3)),N119&lt;=4)),6,IF(S119&gt;=3,"3T",IF(AND(OR(AND(I119&lt;=7,I119-K119&gt;=3),AND(K119&lt;=7,K119-M119&gt;=3)),N119&lt;=4),"3P","")))</f>
        <v/>
      </c>
    </row>
    <row r="120" spans="1:78" ht="46.5" x14ac:dyDescent="0.25">
      <c r="A120" s="26" t="s">
        <v>1229</v>
      </c>
      <c r="B120" s="110" t="s">
        <v>403</v>
      </c>
      <c r="C120" s="27" t="s">
        <v>165</v>
      </c>
      <c r="D120" s="28"/>
      <c r="E120" s="28"/>
      <c r="F120" s="29">
        <v>1200</v>
      </c>
      <c r="G120" s="30">
        <v>8</v>
      </c>
      <c r="H120" s="31" t="s">
        <v>6</v>
      </c>
      <c r="I120" s="59">
        <v>11</v>
      </c>
      <c r="J120" s="33">
        <v>6</v>
      </c>
      <c r="K120" s="59">
        <v>11</v>
      </c>
      <c r="L120" s="33">
        <v>6</v>
      </c>
      <c r="M120" s="59">
        <v>5</v>
      </c>
      <c r="N120" s="33">
        <v>3</v>
      </c>
      <c r="O120" s="29">
        <v>-0.50000000000000699</v>
      </c>
      <c r="P120" s="29">
        <v>-0.48571428571430603</v>
      </c>
      <c r="Q120" s="35">
        <v>94.762046810361099</v>
      </c>
      <c r="R120" s="35">
        <v>-6.8976594819503106E-2</v>
      </c>
      <c r="S120" s="37">
        <v>-1</v>
      </c>
      <c r="T120" s="38">
        <v>3.25</v>
      </c>
      <c r="U120" s="29">
        <v>-0.50000000000000699</v>
      </c>
      <c r="V120" s="29">
        <v>2.15</v>
      </c>
      <c r="W120" s="39"/>
      <c r="X120" s="40">
        <v>46</v>
      </c>
      <c r="Y120" s="29">
        <v>124</v>
      </c>
      <c r="Z120" s="119">
        <v>23</v>
      </c>
      <c r="AA120" s="26" t="s">
        <v>57</v>
      </c>
      <c r="AB120" s="41" t="s">
        <v>58</v>
      </c>
      <c r="AC120" s="42" t="str">
        <f>"" &amp; IF(AND(S120&lt;=-1.5,NOT(ISBLANK(AQ120))),"Z","")</f>
        <v/>
      </c>
      <c r="AD120" s="43" t="str">
        <f>IF(AND(ISNUMBER(BD120),VALUE(BD120)&gt;=3,VALUE(T120)&gt;=-0.5),IF(AND(VALUE(Q120)&gt;=94,VALUE(Q120)&lt;444), IF(VALUE(P120)&gt;=2,"***","**"),"*"),"")</f>
        <v/>
      </c>
      <c r="AE120" s="48" t="str">
        <f>IF(AND(BD120&gt;2,OR(ISNUMBER(SEARCH("P",AA120)),ISNUMBER(SEARCH("EP",AA120)),ISNUMBER(SEARCH("E",AA120)))),"WP@",IF(BD120&gt;2,"W@",IF(OR(ISNUMBER(SEARCH("P",AA120)),ISNUMBER(SEARCH("EP",AA120)),ISNUMBER(SEARCH("E",AA120))),"P@","@")))</f>
        <v>@</v>
      </c>
      <c r="AF120" s="45"/>
      <c r="AG120" s="46" t="str">
        <f>IF(OR(F120&lt;1401,F120&gt;=1600),IF(AND(OR(AB120="*",AB120="***",AB120="E*",AB120="E***"),P120&gt;=2,T120&gt;-2.1),IF(AND(ISNUMBER(BD120),VALUE(BD120)&gt;2),"**","*"),""),"")</f>
        <v/>
      </c>
      <c r="AH120" s="30">
        <v>8</v>
      </c>
      <c r="AI120" s="47">
        <v>46</v>
      </c>
      <c r="AJ120" s="48" t="str">
        <f>IF(AND(S120&gt;=2,T120&gt;=0),IF(AND(ISNUMBER(BD120),VALUE(BD120)&gt;=3),IF(LEN(AQ120)&gt;0,"***","**"),"*"),"")</f>
        <v/>
      </c>
      <c r="AK120" s="42" t="str">
        <f>IF(AND(S120&gt;=3,AND(OR(AND(I120&lt;=7,I120-K120&gt;=3),AND(K120&lt;=7,K120-M120&gt;=3)),N120&lt;=4)),6,IF(S120&gt;=3,"3T",IF(AND(OR(AND(I120&lt;=7,I120-K120&gt;=3),AND(K120&lt;=7,K120-M120&gt;=3)),N120&lt;=4),"3P","")))</f>
        <v/>
      </c>
      <c r="AL120" s="46" t="str">
        <f>IF(OR(K120-M120&gt;=5,T120&gt;4.9,AND(K120-M120&gt;=1,T120&gt;5)),IF(P120&lt;-3,"***",IF(P120&lt;0,"**","*")),"")</f>
        <v>**</v>
      </c>
      <c r="AM120" s="40">
        <v>46</v>
      </c>
      <c r="AN120" s="49" t="str">
        <f>CONCATENATE(IF(AND(OR(M120=1,M120=2,M120=3,M120=4),Q120&gt;=97.5),"G",IF(OR(AND(N120&lt;=3,M120&lt;8,T120&gt;-1.6,Q120&gt;=95,Q120&lt;300),AND(OR(M120=1,M120=2,M120=3),Q120&lt;97.5)),"GR","")),"*")</f>
        <v>*</v>
      </c>
      <c r="AO120" s="82">
        <v>1</v>
      </c>
      <c r="AP120" s="28"/>
      <c r="AQ120" s="28" t="s">
        <v>33</v>
      </c>
      <c r="AR120" s="28"/>
      <c r="AS120" s="28"/>
      <c r="AT120" s="50" t="str">
        <f>IF(LEN(AN120)&gt;0,IF(AL120="**","$",IF(AL120="***",IF(LEN(AQ120)&gt;0,"$$$","$$"), "")), "")</f>
        <v>$</v>
      </c>
      <c r="AU120" s="48" t="str">
        <f>CONCATENATE(IF(LEN(AN120)&gt;0,IF(AND(AD120="**",AB120="*"),IF(LEN(AQ120)&gt;0,"$$$","$$"),IF(AJ120="***","$$$",IF(AND(AJ120="**",AB120="*"),"$$",IF(AND(OR(AD120="**",AD120="***"),LEN(AQ120)&gt;0),"$$","")))),IF(AND(OR(AD120="**",AD120="***"),LEN(AQ120)&gt;0),"$$","")),IF(AND(T120&lt;2,AQ120="#"),"#",""))</f>
        <v/>
      </c>
      <c r="AV120" s="48" t="str">
        <f>IF(LEN(AN120)&gt;0,IF(AG120="**","$$",IF(AG120="***","$$$",IF(AD120="***",IF(OR(AB120="***",LEN(AQ120)&gt;0),"$$$",""),""))),"")</f>
        <v/>
      </c>
      <c r="AW120" s="26" t="s">
        <v>6</v>
      </c>
      <c r="AX120" s="51">
        <v>232</v>
      </c>
      <c r="AY120" s="52">
        <v>1045</v>
      </c>
      <c r="AZ120" s="24" t="s">
        <v>176</v>
      </c>
      <c r="BA120" s="29">
        <v>85.362046810360994</v>
      </c>
      <c r="BB120" s="53">
        <v>89.128713477027702</v>
      </c>
      <c r="BC120" s="54" t="s">
        <v>1239</v>
      </c>
      <c r="BD120" s="29">
        <v>2</v>
      </c>
      <c r="BE120" s="100">
        <v>16.1016949152542</v>
      </c>
      <c r="BF120" s="101">
        <v>42.424242424242401</v>
      </c>
      <c r="BG120" s="102">
        <v>472</v>
      </c>
      <c r="BH120" s="102">
        <v>33</v>
      </c>
      <c r="BI120" s="190" t="s">
        <v>574</v>
      </c>
      <c r="BJ120" s="68" t="s">
        <v>575</v>
      </c>
      <c r="BK120" s="68" t="s">
        <v>131</v>
      </c>
      <c r="BL120" s="68" t="s">
        <v>576</v>
      </c>
      <c r="BM120" s="68" t="s">
        <v>421</v>
      </c>
      <c r="BN120" s="68"/>
      <c r="BO120" s="17"/>
      <c r="BP120" s="29">
        <v>124</v>
      </c>
      <c r="BQ120" s="82">
        <v>1</v>
      </c>
      <c r="BR120" s="56">
        <v>93.65</v>
      </c>
      <c r="BS120" s="57" t="s">
        <v>126</v>
      </c>
      <c r="BT120" s="26"/>
      <c r="BU120" s="26"/>
      <c r="BV120" s="49" t="str">
        <f>IF(AND(BD120&gt;2,OR(ISNUMBER(SEARCH("P",AA120)),ISNUMBER(SEARCH("EP",AA120)),ISNUMBER(SEARCH("E",AA120)))),"WP@",IF(BD120&gt;2,"W@",IF(OR(ISNUMBER(SEARCH("P",AA120)),ISNUMBER(SEARCH("EP",AA120)),ISNUMBER(SEARCH("E",AA120))),"P@","@")))</f>
        <v>@</v>
      </c>
      <c r="BW120" s="26"/>
      <c r="BX120" s="17"/>
      <c r="BY120" s="17"/>
      <c r="BZ120" s="49" t="str">
        <f>IF(AND(S120&gt;=3,AND(OR(AND(I120&lt;=7,I120-K120&gt;=3),AND(K120&lt;=7,K120-M120&gt;=3)),N120&lt;=4)),6,IF(S120&gt;=3,"3T",IF(AND(OR(AND(I120&lt;=7,I120-K120&gt;=3),AND(K120&lt;=7,K120-M120&gt;=3)),N120&lt;=4),"3P","")))</f>
        <v/>
      </c>
    </row>
    <row r="121" spans="1:78" ht="18.75" customHeight="1" x14ac:dyDescent="0.25">
      <c r="A121" s="17"/>
      <c r="B121" s="164" t="s">
        <v>176</v>
      </c>
      <c r="C121" s="164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65" t="s">
        <v>1240</v>
      </c>
      <c r="R121" s="165"/>
      <c r="S121" s="17"/>
      <c r="T121" s="90" t="s">
        <v>617</v>
      </c>
      <c r="U121" s="17"/>
      <c r="V121" s="17"/>
      <c r="W121" s="17"/>
      <c r="X121" s="91">
        <v>45</v>
      </c>
      <c r="Y121" s="92" t="s">
        <v>686</v>
      </c>
      <c r="Z121" s="119">
        <v>23</v>
      </c>
      <c r="AA121" s="104">
        <v>2</v>
      </c>
      <c r="AB121" s="17"/>
      <c r="AC121" s="17"/>
      <c r="AD121" s="17"/>
      <c r="AE121" s="17"/>
      <c r="AF121" s="17"/>
      <c r="AG121" s="17"/>
      <c r="AH121" s="17"/>
      <c r="AI121" s="91">
        <v>45</v>
      </c>
      <c r="AJ121" s="17"/>
      <c r="AK121" s="17"/>
      <c r="AL121" s="17"/>
      <c r="AM121" s="91">
        <v>45</v>
      </c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66">
        <v>3.7</v>
      </c>
      <c r="AY121" s="95">
        <v>1050</v>
      </c>
      <c r="AZ121" s="17"/>
      <c r="BA121" s="17"/>
      <c r="BB121" s="17"/>
      <c r="BC121" s="17"/>
      <c r="BD121" s="17"/>
      <c r="BE121" s="17"/>
      <c r="BF121" s="17"/>
      <c r="BG121" s="17"/>
      <c r="BH121" s="17"/>
      <c r="BI121" s="187"/>
      <c r="BJ121" s="17"/>
      <c r="BK121" s="17"/>
      <c r="BL121" s="17"/>
      <c r="BM121" s="17"/>
      <c r="BN121" s="17"/>
      <c r="BO121" s="17"/>
      <c r="BP121" s="92" t="s">
        <v>686</v>
      </c>
      <c r="BQ121" s="17"/>
      <c r="BR121" s="17"/>
      <c r="BS121" s="17"/>
      <c r="BT121" s="17"/>
      <c r="BU121" s="17"/>
      <c r="BV121" s="17"/>
      <c r="BW121" s="17"/>
      <c r="BX121" s="29">
        <v>0</v>
      </c>
      <c r="BY121" s="26" t="s">
        <v>149</v>
      </c>
      <c r="BZ121" s="17"/>
    </row>
    <row r="122" spans="1:78" x14ac:dyDescent="0.25">
      <c r="A122" s="17"/>
      <c r="B122" s="164"/>
      <c r="C122" s="164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68" t="s">
        <v>1241</v>
      </c>
      <c r="P122" s="168"/>
      <c r="Q122" s="168"/>
      <c r="R122" s="168"/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67"/>
      <c r="AY122" s="96" t="s">
        <v>340</v>
      </c>
      <c r="AZ122" s="17"/>
      <c r="BA122" s="17"/>
      <c r="BB122" s="17"/>
      <c r="BC122" s="17"/>
      <c r="BD122" s="17"/>
      <c r="BE122" s="17"/>
      <c r="BF122" s="17"/>
      <c r="BG122" s="17"/>
      <c r="BH122" s="17"/>
      <c r="BI122" s="18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</row>
    <row r="123" spans="1:78" ht="30" customHeight="1" x14ac:dyDescent="0.25">
      <c r="A123" s="169" t="s">
        <v>1242</v>
      </c>
      <c r="B123" s="153"/>
      <c r="C123" s="153"/>
      <c r="D123" s="153"/>
      <c r="E123" s="153"/>
      <c r="F123" s="153"/>
      <c r="G123" s="153"/>
      <c r="H123" s="153"/>
      <c r="I123" s="153"/>
      <c r="J123" s="153"/>
      <c r="K123" s="153"/>
      <c r="L123" s="153"/>
      <c r="M123" s="153"/>
      <c r="N123" s="153"/>
      <c r="O123" s="153"/>
      <c r="P123" s="153"/>
      <c r="Q123" s="153"/>
      <c r="R123" s="153"/>
      <c r="S123" s="153"/>
      <c r="T123" s="153"/>
      <c r="U123" s="153"/>
      <c r="V123" s="153"/>
      <c r="W123" s="153"/>
      <c r="X123" s="153"/>
      <c r="Y123" s="153"/>
      <c r="Z123" s="153"/>
      <c r="AA123" s="153"/>
      <c r="AB123" s="153"/>
      <c r="AC123" s="153"/>
      <c r="AD123" s="153"/>
      <c r="AE123" s="153"/>
      <c r="AF123" s="153"/>
      <c r="AG123" s="153"/>
      <c r="AH123" s="153"/>
      <c r="AI123" s="153"/>
      <c r="AJ123" s="153"/>
      <c r="AK123" s="153"/>
      <c r="AL123" s="153"/>
      <c r="AM123" s="153"/>
      <c r="AN123" s="153"/>
      <c r="AO123" s="153"/>
      <c r="AP123" s="153"/>
      <c r="AQ123" s="153"/>
      <c r="AR123" s="153"/>
      <c r="AS123" s="153"/>
      <c r="AT123" s="153"/>
      <c r="AU123" s="153"/>
      <c r="AV123" s="153"/>
      <c r="AW123" s="153"/>
      <c r="AX123" s="153"/>
      <c r="AY123" s="153"/>
      <c r="AZ123" s="153"/>
      <c r="BA123" s="153"/>
      <c r="BB123" s="153"/>
      <c r="BC123" s="153"/>
      <c r="BD123" s="153"/>
      <c r="BE123" s="153"/>
      <c r="BF123" s="153"/>
      <c r="BG123" s="153"/>
      <c r="BH123" s="153"/>
      <c r="BI123" s="153"/>
      <c r="BJ123" s="153"/>
      <c r="BK123" s="153"/>
      <c r="BL123" s="153"/>
      <c r="BM123" s="153"/>
      <c r="BN123" s="153"/>
      <c r="BO123" s="153"/>
      <c r="BP123" s="153"/>
      <c r="BQ123" s="153"/>
      <c r="BR123" s="153"/>
      <c r="BS123" s="153"/>
      <c r="BT123" s="153"/>
      <c r="BU123" s="153"/>
      <c r="BV123" s="153"/>
      <c r="BW123" s="153"/>
      <c r="BX123" s="153"/>
      <c r="BY123" s="17"/>
      <c r="BZ123" s="17"/>
    </row>
    <row r="124" spans="1:78" x14ac:dyDescent="0.25">
      <c r="A124" s="18" t="s">
        <v>1</v>
      </c>
      <c r="B124" s="18" t="s">
        <v>2</v>
      </c>
      <c r="C124" s="18" t="s">
        <v>3</v>
      </c>
      <c r="D124" s="19"/>
      <c r="E124" s="19"/>
      <c r="F124" s="18" t="s">
        <v>4</v>
      </c>
      <c r="G124" s="20" t="s">
        <v>5</v>
      </c>
      <c r="H124" s="21" t="s">
        <v>6</v>
      </c>
      <c r="I124" s="154" t="s">
        <v>7</v>
      </c>
      <c r="J124" s="155"/>
      <c r="K124" s="155"/>
      <c r="L124" s="155"/>
      <c r="M124" s="155"/>
      <c r="N124" s="155"/>
      <c r="O124" s="21" t="s">
        <v>8</v>
      </c>
      <c r="P124" s="21" t="s">
        <v>9</v>
      </c>
      <c r="Q124" s="22" t="s">
        <v>10</v>
      </c>
      <c r="R124" s="22" t="s">
        <v>11</v>
      </c>
      <c r="S124" s="21" t="s">
        <v>12</v>
      </c>
      <c r="T124" s="21" t="s">
        <v>13</v>
      </c>
      <c r="U124" s="21" t="s">
        <v>14</v>
      </c>
      <c r="V124" s="21" t="s">
        <v>15</v>
      </c>
      <c r="W124" s="23" t="s">
        <v>16</v>
      </c>
      <c r="X124" s="21" t="s">
        <v>17</v>
      </c>
      <c r="Y124" s="21" t="s">
        <v>18</v>
      </c>
      <c r="Z124" s="21" t="s">
        <v>19</v>
      </c>
      <c r="AA124" s="21" t="s">
        <v>20</v>
      </c>
      <c r="AB124" s="21" t="s">
        <v>21</v>
      </c>
      <c r="AC124" s="21" t="s">
        <v>22</v>
      </c>
      <c r="AD124" s="21" t="s">
        <v>23</v>
      </c>
      <c r="AE124" s="21" t="s">
        <v>24</v>
      </c>
      <c r="AF124" s="21" t="s">
        <v>25</v>
      </c>
      <c r="AG124" s="21" t="s">
        <v>26</v>
      </c>
      <c r="AH124" s="21" t="s">
        <v>5</v>
      </c>
      <c r="AI124" s="21" t="s">
        <v>17</v>
      </c>
      <c r="AJ124" s="21" t="s">
        <v>27</v>
      </c>
      <c r="AK124" s="21" t="s">
        <v>28</v>
      </c>
      <c r="AL124" s="21" t="s">
        <v>29</v>
      </c>
      <c r="AM124" s="21" t="s">
        <v>17</v>
      </c>
      <c r="AN124" s="21" t="s">
        <v>30</v>
      </c>
      <c r="AO124" s="21" t="s">
        <v>31</v>
      </c>
      <c r="AP124" s="21" t="s">
        <v>32</v>
      </c>
      <c r="AQ124" s="21" t="s">
        <v>33</v>
      </c>
      <c r="AR124" s="21" t="s">
        <v>34</v>
      </c>
      <c r="AS124" s="21" t="s">
        <v>35</v>
      </c>
      <c r="AT124" s="21" t="s">
        <v>36</v>
      </c>
      <c r="AU124" s="21" t="s">
        <v>37</v>
      </c>
      <c r="AV124" s="21" t="s">
        <v>38</v>
      </c>
      <c r="AW124" s="21" t="s">
        <v>6</v>
      </c>
      <c r="AX124" s="21" t="s">
        <v>39</v>
      </c>
      <c r="AY124" s="21" t="s">
        <v>40</v>
      </c>
      <c r="AZ124" s="24" t="s">
        <v>41</v>
      </c>
      <c r="BA124" s="21" t="s">
        <v>42</v>
      </c>
      <c r="BB124" s="21" t="s">
        <v>43</v>
      </c>
      <c r="BC124" s="21" t="s">
        <v>44</v>
      </c>
      <c r="BD124" s="21" t="s">
        <v>45</v>
      </c>
      <c r="BE124" s="21" t="s">
        <v>46</v>
      </c>
      <c r="BF124" s="21" t="s">
        <v>47</v>
      </c>
      <c r="BG124" s="21" t="s">
        <v>48</v>
      </c>
      <c r="BH124" s="21" t="s">
        <v>49</v>
      </c>
      <c r="BI124" s="186"/>
      <c r="BJ124" s="25"/>
      <c r="BK124" s="25"/>
      <c r="BL124" s="25"/>
      <c r="BM124" s="25"/>
      <c r="BN124" s="25"/>
      <c r="BO124" s="25"/>
      <c r="BP124" s="21" t="s">
        <v>18</v>
      </c>
      <c r="BQ124" s="21" t="s">
        <v>31</v>
      </c>
      <c r="BR124" s="21" t="s">
        <v>50</v>
      </c>
      <c r="BS124" s="21" t="s">
        <v>51</v>
      </c>
      <c r="BT124" s="25"/>
      <c r="BU124" s="25"/>
      <c r="BV124" s="21" t="s">
        <v>24</v>
      </c>
      <c r="BW124" s="21" t="s">
        <v>16</v>
      </c>
      <c r="BX124" s="21" t="s">
        <v>52</v>
      </c>
      <c r="BY124" s="21" t="s">
        <v>53</v>
      </c>
      <c r="BZ124" s="21" t="s">
        <v>28</v>
      </c>
    </row>
    <row r="125" spans="1:78" ht="46.5" x14ac:dyDescent="0.25">
      <c r="A125" s="26" t="s">
        <v>1243</v>
      </c>
      <c r="B125" s="26" t="s">
        <v>907</v>
      </c>
      <c r="C125" s="27" t="s">
        <v>63</v>
      </c>
      <c r="D125" s="28" t="s">
        <v>166</v>
      </c>
      <c r="E125" s="28"/>
      <c r="F125" s="29">
        <v>1200</v>
      </c>
      <c r="G125" s="30">
        <v>1</v>
      </c>
      <c r="H125" s="31" t="s">
        <v>221</v>
      </c>
      <c r="I125" s="32">
        <v>3</v>
      </c>
      <c r="J125" s="33">
        <v>2</v>
      </c>
      <c r="K125" s="32">
        <v>4</v>
      </c>
      <c r="L125" s="33">
        <v>2</v>
      </c>
      <c r="M125" s="32">
        <v>7</v>
      </c>
      <c r="N125" s="33">
        <v>6</v>
      </c>
      <c r="O125" s="29">
        <v>-0.54999999999999705</v>
      </c>
      <c r="P125" s="37">
        <v>-3.9111111111110799</v>
      </c>
      <c r="Q125" s="86">
        <v>85.148030562692398</v>
      </c>
      <c r="R125" s="86">
        <v>-2.97598471865378</v>
      </c>
      <c r="S125" s="37">
        <v>0</v>
      </c>
      <c r="T125" s="34">
        <v>-3.5</v>
      </c>
      <c r="U125" s="29">
        <v>4.3499999999999899</v>
      </c>
      <c r="V125" s="60">
        <v>1.49999999999999</v>
      </c>
      <c r="W125" s="39" t="s">
        <v>79</v>
      </c>
      <c r="X125" s="40">
        <v>52</v>
      </c>
      <c r="Y125" s="29">
        <v>127</v>
      </c>
      <c r="Z125" s="17"/>
      <c r="AA125" s="26" t="s">
        <v>91</v>
      </c>
      <c r="AB125" s="41" t="s">
        <v>32</v>
      </c>
      <c r="AC125" s="42" t="str">
        <f>"" &amp; IF(AND(S125&lt;=-1.5,NOT(ISBLANK(AQ125))),"Z","")</f>
        <v/>
      </c>
      <c r="AD125" s="43" t="str">
        <f>IF(AND(ISNUMBER(BD125),VALUE(BD125)&gt;=3,VALUE(T125)&gt;=-0.5),IF(AND(VALUE(Q125)&gt;=94,VALUE(Q125)&lt;444), IF(VALUE(P125)&gt;=2,"***","**"),"*"),"")</f>
        <v/>
      </c>
      <c r="AE125" s="44"/>
      <c r="AF125" s="45"/>
      <c r="AG125" s="63" t="str">
        <f>IF(OR(F125&lt;1401,F125&gt;=1600),IF(AND(OR(AB125="*",AB125="***",AB125="E*",AB125="E***"),P125&gt;=2,T125&gt;-2.1),IF(AND(ISNUMBER(BD125),VALUE(BD125)&gt;2),"**","*"),""),"")</f>
        <v/>
      </c>
      <c r="AH125" s="30">
        <v>1</v>
      </c>
      <c r="AI125" s="47">
        <v>52</v>
      </c>
      <c r="AJ125" s="48" t="str">
        <f>IF(AND(S125&gt;=2,T125&gt;=0),IF(AND(ISNUMBER(BD125),VALUE(BD125)&gt;=3),IF(LEN(AQ125)&gt;0,"***","**"),"*"),"")</f>
        <v/>
      </c>
      <c r="AK125" s="42" t="str">
        <f>IF(AND(S125&gt;=3,AND(OR(AND(I125&lt;=7,I125-K125&gt;=3),AND(K125&lt;=7,K125-M125&gt;=3)),N125&lt;=4)),6,IF(S125&gt;=3,"3T",IF(AND(OR(AND(I125&lt;=7,I125-K125&gt;=3),AND(K125&lt;=7,K125-M125&gt;=3)),N125&lt;=4),"3P","")))</f>
        <v/>
      </c>
      <c r="AL125" s="46" t="str">
        <f>IF(OR(K125-M125&gt;=5,T125&gt;4.9,AND(K125-M125&gt;=1,T125&gt;5)),IF(P125&lt;-3,"***",IF(P125&lt;0,"**","*")),"")</f>
        <v/>
      </c>
      <c r="AM125" s="40">
        <v>52</v>
      </c>
      <c r="AN125" s="49" t="str">
        <f>CONCATENATE(IF(AND(OR(M125=1,M125=2,M125=3,M125=4),Q125&gt;=97.5),"G",IF(OR(AND(N125&lt;=3,M125&lt;8,T125&gt;-1.6,Q125&gt;=95,Q125&lt;300),AND(OR(M125=1,M125=2,M125=3),Q125&lt;97.5)),"GR","")),"*")</f>
        <v>*</v>
      </c>
      <c r="AO125" s="82">
        <v>1</v>
      </c>
      <c r="AP125" s="28"/>
      <c r="AQ125" s="28"/>
      <c r="AR125" s="28"/>
      <c r="AS125" s="28"/>
      <c r="AT125" s="50" t="str">
        <f>IF(LEN(AN125)&gt;0,IF(AL125="**","$",IF(AL125="***",IF(LEN(AQ125)&gt;0,"$$$","$$"), "")), "")</f>
        <v/>
      </c>
      <c r="AU125" s="48" t="str">
        <f>CONCATENATE(IF(LEN(AN125)&gt;0,IF(AND(AD125="**",AB125="*"),IF(LEN(AQ125)&gt;0,"$$$","$$"),IF(AJ125="***","$$$",IF(AND(AJ125="**",AB125="*"),"$$",IF(AND(OR(AD125="**",AD125="***"),LEN(AQ125)&gt;0),"$$","")))),IF(AND(OR(AD125="**",AD125="***"),LEN(AQ125)&gt;0),"$$","")),IF(AND(T125&lt;2,AQ125="#"),"#",""))</f>
        <v/>
      </c>
      <c r="AV125" s="48" t="str">
        <f>IF(LEN(AN125)&gt;0,IF(AG125="**","$$",IF(AG125="***","$$$",IF(AD125="***",IF(OR(AB125="***",LEN(AQ125)&gt;0),"$$$",""),""))),"")</f>
        <v/>
      </c>
      <c r="AW125" s="26" t="s">
        <v>221</v>
      </c>
      <c r="AX125" s="51">
        <v>9.6</v>
      </c>
      <c r="AY125" s="79">
        <v>1209</v>
      </c>
      <c r="AZ125" s="24" t="s">
        <v>59</v>
      </c>
      <c r="BA125" s="29">
        <v>75.048030562692404</v>
      </c>
      <c r="BB125" s="53">
        <v>82.581363896025806</v>
      </c>
      <c r="BC125" s="54" t="s">
        <v>369</v>
      </c>
      <c r="BD125" s="29">
        <v>1</v>
      </c>
      <c r="BE125" s="55"/>
      <c r="BF125" s="55"/>
      <c r="BG125" s="55"/>
      <c r="BH125" s="55"/>
      <c r="BI125" s="189" t="s">
        <v>1244</v>
      </c>
      <c r="BJ125" s="69" t="s">
        <v>140</v>
      </c>
      <c r="BK125" s="69" t="s">
        <v>587</v>
      </c>
      <c r="BL125" s="68" t="s">
        <v>1245</v>
      </c>
      <c r="BM125" s="68" t="s">
        <v>334</v>
      </c>
      <c r="BN125" s="69" t="s">
        <v>526</v>
      </c>
      <c r="BO125" s="17"/>
      <c r="BP125" s="29">
        <v>127</v>
      </c>
      <c r="BQ125" s="82">
        <v>1</v>
      </c>
      <c r="BR125" s="56">
        <v>96.8</v>
      </c>
      <c r="BS125" s="57" t="s">
        <v>1246</v>
      </c>
      <c r="BT125" s="26" t="s">
        <v>166</v>
      </c>
      <c r="BU125" s="26"/>
      <c r="BV125" s="26"/>
      <c r="BW125" s="26" t="s">
        <v>79</v>
      </c>
      <c r="BX125" s="17"/>
      <c r="BY125" s="17"/>
      <c r="BZ125" s="49" t="str">
        <f>IF(AND(S125&gt;=3,AND(OR(AND(I125&lt;=7,I125-K125&gt;=3),AND(K125&lt;=7,K125-M125&gt;=3)),N125&lt;=4)),6,IF(S125&gt;=3,"3T",IF(AND(OR(AND(I125&lt;=7,I125-K125&gt;=3),AND(K125&lt;=7,K125-M125&gt;=3)),N125&lt;=4),"3P","")))</f>
        <v/>
      </c>
    </row>
    <row r="126" spans="1:78" ht="46.5" x14ac:dyDescent="0.25">
      <c r="A126" s="26" t="s">
        <v>1243</v>
      </c>
      <c r="B126" s="26" t="s">
        <v>164</v>
      </c>
      <c r="C126" s="27" t="s">
        <v>165</v>
      </c>
      <c r="D126" s="28" t="s">
        <v>166</v>
      </c>
      <c r="E126" s="28"/>
      <c r="F126" s="29">
        <v>1200</v>
      </c>
      <c r="G126" s="30">
        <v>7</v>
      </c>
      <c r="H126" s="31" t="s">
        <v>6</v>
      </c>
      <c r="I126" s="32">
        <v>3</v>
      </c>
      <c r="J126" s="33">
        <v>1</v>
      </c>
      <c r="K126" s="70">
        <v>4</v>
      </c>
      <c r="L126" s="71">
        <v>2</v>
      </c>
      <c r="M126" s="32">
        <v>6</v>
      </c>
      <c r="N126" s="33">
        <v>2</v>
      </c>
      <c r="O126" s="29">
        <v>1.19999999999999</v>
      </c>
      <c r="P126" s="29">
        <v>2.6357142857142799</v>
      </c>
      <c r="Q126" s="36">
        <v>108.17928682786101</v>
      </c>
      <c r="R126" s="36">
        <v>6.1896434139307397</v>
      </c>
      <c r="S126" s="37">
        <v>0</v>
      </c>
      <c r="T126" s="61">
        <v>-1</v>
      </c>
      <c r="U126" s="29">
        <v>-0.65000000000001301</v>
      </c>
      <c r="V126" s="29">
        <v>-1.55000000000001</v>
      </c>
      <c r="W126" s="39"/>
      <c r="X126" s="40">
        <v>52</v>
      </c>
      <c r="Y126" s="72">
        <v>128</v>
      </c>
      <c r="Z126" s="29">
        <v>14</v>
      </c>
      <c r="AA126" s="77">
        <v>7</v>
      </c>
      <c r="AB126" s="41" t="s">
        <v>101</v>
      </c>
      <c r="AC126" s="42" t="str">
        <f>"i" &amp; IF(AND(S126&lt;=-1.5,NOT(ISBLANK(AQ126))),"Z","")</f>
        <v>i</v>
      </c>
      <c r="AD126" s="43" t="str">
        <f>IF(AND(ISNUMBER(BD126),VALUE(BD126)&gt;=3,VALUE(T126)&gt;=-0.5),IF(AND(VALUE(Q126)&gt;=94,VALUE(Q126)&lt;444), IF(VALUE(P126)&gt;=2,"***","**"),"*"),"")</f>
        <v/>
      </c>
      <c r="AE126" s="44"/>
      <c r="AF126" s="45"/>
      <c r="AG126" s="63" t="str">
        <f>IF(OR(F126&lt;1401,F126&gt;=1600),IF(AND(OR(AB126="*",AB126="***",AB126="E*",AB126="E***"),P126&gt;=2,T126&gt;-2.1),IF(AND(ISNUMBER(BD126),VALUE(BD126)&gt;2),"**","*"),""),"")</f>
        <v>*</v>
      </c>
      <c r="AH126" s="30">
        <v>7</v>
      </c>
      <c r="AI126" s="47">
        <v>52</v>
      </c>
      <c r="AJ126" s="48" t="str">
        <f>IF(AND(S126&gt;=2,T126&gt;=0),IF(AND(ISNUMBER(BD126),VALUE(BD126)&gt;=3),IF(LEN(AQ126)&gt;0,"***","**"),"*"),"")</f>
        <v/>
      </c>
      <c r="AK126" s="42" t="str">
        <f>IF(AND(S126&gt;=3,AND(OR(AND(I126&lt;=7,I126-K126&gt;=3),AND(K126&lt;=7,K126-M126&gt;=3)),N126&lt;=4)),6,IF(S126&gt;=3,"3T",IF(AND(OR(AND(I126&lt;=7,I126-K126&gt;=3),AND(K126&lt;=7,K126-M126&gt;=3)),N126&lt;=4),"3P","")))</f>
        <v/>
      </c>
      <c r="AL126" s="46" t="str">
        <f>IF(OR(K126-M126&gt;=5,T126&gt;4.9,AND(K126-M126&gt;=1,T126&gt;5)),IF(P126&lt;-3,"***",IF(P126&lt;0,"**","*")),"")</f>
        <v/>
      </c>
      <c r="AM126" s="142" t="s">
        <v>1250</v>
      </c>
      <c r="AN126" s="73" t="str">
        <f>IF(AND(OR(M126=1,M126=2,M126=3,M126=4),Q126&gt;=97.5),"G",IF(OR(AND(N126&lt;=3,M126&lt;8,T126&gt;-1.6,Q126&gt;=95,Q126&lt;300),AND(OR(M126=1,M126=2,M126=3),Q126&lt;97.5)),"GR",""))</f>
        <v>GR</v>
      </c>
      <c r="AO126" s="29">
        <v>0</v>
      </c>
      <c r="AP126" s="28"/>
      <c r="AQ126" s="28"/>
      <c r="AR126" s="28" t="s">
        <v>34</v>
      </c>
      <c r="AS126" s="28"/>
      <c r="AT126" s="50" t="str">
        <f>IF(LEN(AN126)&gt;0,IF(AL126="**","$",IF(AL126="***",IF(LEN(AQ126)&gt;0,"$$$","$$"), "")), "")</f>
        <v/>
      </c>
      <c r="AU126" s="48" t="str">
        <f>CONCATENATE(IF(LEN(AN126)&gt;0,IF(AND(AD126="**",AB126="*"),IF(LEN(AQ126)&gt;0,"$$$","$$"),IF(AJ126="***","$$$",IF(AND(AJ126="**",AB126="*"),"$$",IF(AND(OR(AD126="**",AD126="***"),LEN(AQ126)&gt;0),"$$","")))),IF(AND(OR(AD126="**",AD126="***"),LEN(AQ126)&gt;0),"$$","")),IF(AND(T126&lt;2,AQ126="#"),"#",""))</f>
        <v/>
      </c>
      <c r="AV126" s="48" t="str">
        <f>IF(LEN(AN126)&gt;0,IF(AG126="**","$$",IF(AG126="***","$$$",IF(AD126="***",IF(OR(AB126="***",LEN(AQ126)&gt;0),"$$$",""),""))),"")</f>
        <v/>
      </c>
      <c r="AW126" s="26" t="s">
        <v>6</v>
      </c>
      <c r="AX126" s="64">
        <v>38</v>
      </c>
      <c r="AY126" s="79">
        <v>1201</v>
      </c>
      <c r="AZ126" s="24" t="s">
        <v>59</v>
      </c>
      <c r="BA126" s="29">
        <v>77</v>
      </c>
      <c r="BB126" s="98">
        <v>87.605333333333306</v>
      </c>
      <c r="BC126" s="54" t="s">
        <v>1248</v>
      </c>
      <c r="BD126" s="29">
        <v>1</v>
      </c>
      <c r="BE126" s="55"/>
      <c r="BF126" s="55"/>
      <c r="BG126" s="55"/>
      <c r="BH126" s="55"/>
      <c r="BI126" s="189" t="s">
        <v>1249</v>
      </c>
      <c r="BJ126" s="69" t="s">
        <v>1077</v>
      </c>
      <c r="BK126" s="69" t="s">
        <v>376</v>
      </c>
      <c r="BL126" s="69" t="s">
        <v>97</v>
      </c>
      <c r="BM126" s="68" t="s">
        <v>576</v>
      </c>
      <c r="BN126" s="68" t="s">
        <v>1251</v>
      </c>
      <c r="BO126" s="17"/>
      <c r="BP126" s="29">
        <v>128</v>
      </c>
      <c r="BQ126" s="29">
        <v>0</v>
      </c>
      <c r="BR126" s="56">
        <v>99.15</v>
      </c>
      <c r="BS126" s="76" t="s">
        <v>108</v>
      </c>
      <c r="BT126" s="26" t="s">
        <v>166</v>
      </c>
      <c r="BU126" s="26"/>
      <c r="BV126" s="26"/>
      <c r="BW126" s="26"/>
      <c r="BX126" s="17"/>
      <c r="BY126" s="17"/>
      <c r="BZ126" s="49" t="str">
        <f>IF(AND(S126&gt;=3,AND(OR(AND(I126&lt;=7,I126-K126&gt;=3),AND(K126&lt;=7,K126-M126&gt;=3)),N126&lt;=4)),6,IF(S126&gt;=3,"3T",IF(AND(OR(AND(I126&lt;=7,I126-K126&gt;=3),AND(K126&lt;=7,K126-M126&gt;=3)),N126&lt;=4),"3P","")))</f>
        <v/>
      </c>
    </row>
    <row r="127" spans="1:78" ht="46.5" x14ac:dyDescent="0.25">
      <c r="A127" s="26" t="s">
        <v>1243</v>
      </c>
      <c r="B127" s="26" t="s">
        <v>368</v>
      </c>
      <c r="C127" s="27" t="s">
        <v>165</v>
      </c>
      <c r="D127" s="28"/>
      <c r="E127" s="28"/>
      <c r="F127" s="58">
        <v>1400</v>
      </c>
      <c r="G127" s="30">
        <v>10</v>
      </c>
      <c r="H127" s="31" t="s">
        <v>78</v>
      </c>
      <c r="I127" s="59">
        <v>1</v>
      </c>
      <c r="J127" s="33">
        <v>0</v>
      </c>
      <c r="K127" s="59">
        <v>1</v>
      </c>
      <c r="L127" s="33">
        <v>0</v>
      </c>
      <c r="M127" s="59">
        <v>6</v>
      </c>
      <c r="N127" s="33">
        <v>5</v>
      </c>
      <c r="O127" s="29">
        <v>-1.8500000000000201</v>
      </c>
      <c r="P127" s="37">
        <v>-1.9642857142857</v>
      </c>
      <c r="Q127" s="86">
        <v>88.947901110430195</v>
      </c>
      <c r="R127" s="86">
        <v>-1.47604944478488</v>
      </c>
      <c r="S127" s="37">
        <v>0</v>
      </c>
      <c r="T127" s="34">
        <v>-5</v>
      </c>
      <c r="U127" s="29">
        <v>2.0999999999999899</v>
      </c>
      <c r="V127" s="60">
        <v>-1.95</v>
      </c>
      <c r="W127" s="39" t="s">
        <v>79</v>
      </c>
      <c r="X127" s="40">
        <v>52</v>
      </c>
      <c r="Y127" s="29">
        <v>128</v>
      </c>
      <c r="Z127" s="29">
        <v>28</v>
      </c>
      <c r="AA127" s="85" t="s">
        <v>119</v>
      </c>
      <c r="AB127" s="41" t="s">
        <v>32</v>
      </c>
      <c r="AC127" s="42" t="str">
        <f>"" &amp; IF(AND(S127&lt;=-1.5,NOT(ISBLANK(AQ127))),"Z","")</f>
        <v/>
      </c>
      <c r="AD127" s="43" t="str">
        <f>IF(AND(ISNUMBER(BD127),VALUE(BD127)&gt;=3,VALUE(T127)&gt;=-0.5),IF(AND(VALUE(Q127)&gt;=94,VALUE(Q127)&lt;444), IF(VALUE(P127)&gt;=2,"***","**"),"*"),"")</f>
        <v/>
      </c>
      <c r="AE127" s="44"/>
      <c r="AF127" s="45"/>
      <c r="AG127" s="63" t="str">
        <f>IF(OR(F127&lt;1401,F127&gt;=1600),IF(AND(OR(AB127="*",AB127="***",AB127="E*",AB127="E***"),P127&gt;=2,T127&gt;-2.1),IF(AND(ISNUMBER(BD127),VALUE(BD127)&gt;2),"**","*"),""),"")</f>
        <v/>
      </c>
      <c r="AH127" s="30">
        <v>10</v>
      </c>
      <c r="AI127" s="47">
        <v>52</v>
      </c>
      <c r="AJ127" s="48" t="str">
        <f>IF(AND(S127&gt;=2,T127&gt;=0),IF(AND(ISNUMBER(BD127),VALUE(BD127)&gt;=3),IF(LEN(AQ127)&gt;0,"***","**"),"*"),"")</f>
        <v/>
      </c>
      <c r="AK127" s="42" t="str">
        <f>IF(AND(S127&gt;=3,AND(OR(AND(I127&lt;=7,I127-K127&gt;=3),AND(K127&lt;=7,K127-M127&gt;=3)),N127&lt;=4)),6,IF(S127&gt;=3,"3T",IF(AND(OR(AND(I127&lt;=7,I127-K127&gt;=3),AND(K127&lt;=7,K127-M127&gt;=3)),N127&lt;=4),"3P","")))</f>
        <v/>
      </c>
      <c r="AL127" s="46" t="str">
        <f>IF(OR(K127-M127&gt;=5,T127&gt;4.9,AND(K127-M127&gt;=1,T127&gt;5)),IF(P127&lt;-3,"***",IF(P127&lt;0,"**","*")),"")</f>
        <v/>
      </c>
      <c r="AM127" s="40">
        <v>52</v>
      </c>
      <c r="AN127" s="49" t="str">
        <f>CONCATENATE(IF(AND(OR(M127=1,M127=2,M127=3,M127=4),Q127&gt;=97.5),"G",IF(OR(AND(N127&lt;=3,M127&lt;8,T127&gt;-1.6,Q127&gt;=95,Q127&lt;300),AND(OR(M127=1,M127=2,M127=3),Q127&lt;97.5)),"GR","")),"*")</f>
        <v>*</v>
      </c>
      <c r="AO127" s="29">
        <v>0</v>
      </c>
      <c r="AP127" s="28"/>
      <c r="AQ127" s="28"/>
      <c r="AR127" s="28" t="s">
        <v>34</v>
      </c>
      <c r="AS127" s="28"/>
      <c r="AT127" s="50" t="str">
        <f>IF(LEN(AN127)&gt;0,IF(AL127="**","$",IF(AL127="***",IF(LEN(AQ127)&gt;0,"$$$","$$"), "")), "")</f>
        <v/>
      </c>
      <c r="AU127" s="48" t="str">
        <f>CONCATENATE(IF(LEN(AN127)&gt;0,IF(AND(AD127="**",AB127="*"),IF(LEN(AQ127)&gt;0,"$$$","$$"),IF(AJ127="***","$$$",IF(AND(AJ127="**",AB127="*"),"$$",IF(AND(OR(AD127="**",AD127="***"),LEN(AQ127)&gt;0),"$$","")))),IF(AND(OR(AD127="**",AD127="***"),LEN(AQ127)&gt;0),"$$","")),IF(AND(T127&lt;2,AQ127="#"),"#",""))</f>
        <v/>
      </c>
      <c r="AV127" s="48" t="str">
        <f>IF(LEN(AN127)&gt;0,IF(AG127="**","$$",IF(AG127="***","$$$",IF(AD127="***",IF(OR(AB127="***",LEN(AQ127)&gt;0),"$$$",""),""))),"")</f>
        <v/>
      </c>
      <c r="AW127" s="26" t="s">
        <v>78</v>
      </c>
      <c r="AX127" s="51">
        <v>44</v>
      </c>
      <c r="AY127" s="79">
        <v>1209</v>
      </c>
      <c r="AZ127" s="24" t="s">
        <v>59</v>
      </c>
      <c r="BA127" s="29">
        <v>80.047901110430203</v>
      </c>
      <c r="BB127" s="66">
        <v>86.047901110430203</v>
      </c>
      <c r="BC127" s="54" t="s">
        <v>1252</v>
      </c>
      <c r="BD127" s="29">
        <v>2</v>
      </c>
      <c r="BE127" s="55"/>
      <c r="BF127" s="55"/>
      <c r="BG127" s="55"/>
      <c r="BH127" s="55"/>
      <c r="BI127" s="190" t="s">
        <v>1253</v>
      </c>
      <c r="BJ127" s="68" t="s">
        <v>115</v>
      </c>
      <c r="BK127" s="68" t="s">
        <v>1254</v>
      </c>
      <c r="BL127" s="68" t="s">
        <v>532</v>
      </c>
      <c r="BM127" s="68" t="s">
        <v>113</v>
      </c>
      <c r="BN127" s="68" t="s">
        <v>334</v>
      </c>
      <c r="BO127" s="17"/>
      <c r="BP127" s="29">
        <v>128</v>
      </c>
      <c r="BQ127" s="29">
        <v>0</v>
      </c>
      <c r="BR127" s="56">
        <v>98.9</v>
      </c>
      <c r="BS127" s="76" t="s">
        <v>126</v>
      </c>
      <c r="BT127" s="26"/>
      <c r="BU127" s="26"/>
      <c r="BV127" s="26"/>
      <c r="BW127" s="26" t="s">
        <v>79</v>
      </c>
      <c r="BX127" s="17"/>
      <c r="BY127" s="17"/>
      <c r="BZ127" s="49" t="str">
        <f>IF(AND(S127&gt;=3,AND(OR(AND(I127&lt;=7,I127-K127&gt;=3),AND(K127&lt;=7,K127-M127&gt;=3)),N127&lt;=4)),6,IF(S127&gt;=3,"3T",IF(AND(OR(AND(I127&lt;=7,I127-K127&gt;=3),AND(K127&lt;=7,K127-M127&gt;=3)),N127&lt;=4),"3P","")))</f>
        <v/>
      </c>
    </row>
    <row r="128" spans="1:78" ht="46.5" x14ac:dyDescent="0.25">
      <c r="A128" s="26" t="s">
        <v>1243</v>
      </c>
      <c r="B128" s="26" t="s">
        <v>483</v>
      </c>
      <c r="C128" s="27" t="s">
        <v>165</v>
      </c>
      <c r="D128" s="28"/>
      <c r="E128" s="28"/>
      <c r="F128" s="58">
        <v>1400</v>
      </c>
      <c r="G128" s="30">
        <v>13</v>
      </c>
      <c r="H128" s="31" t="s">
        <v>6</v>
      </c>
      <c r="I128" s="59">
        <v>2</v>
      </c>
      <c r="J128" s="33">
        <v>1</v>
      </c>
      <c r="K128" s="59">
        <v>2</v>
      </c>
      <c r="L128" s="33">
        <v>0</v>
      </c>
      <c r="M128" s="59">
        <v>6</v>
      </c>
      <c r="N128" s="33">
        <v>4</v>
      </c>
      <c r="O128" s="29">
        <v>-0.85000000000000897</v>
      </c>
      <c r="P128" s="37">
        <v>-2.1812499999999999</v>
      </c>
      <c r="Q128" s="86">
        <v>92.7942120126379</v>
      </c>
      <c r="R128" s="86">
        <v>-0.45289399368101602</v>
      </c>
      <c r="S128" s="37">
        <v>0</v>
      </c>
      <c r="T128" s="34">
        <v>-3.5</v>
      </c>
      <c r="U128" s="29">
        <v>3.69999999999999</v>
      </c>
      <c r="V128" s="60">
        <v>0.94999999999998896</v>
      </c>
      <c r="W128" s="39" t="s">
        <v>79</v>
      </c>
      <c r="X128" s="40">
        <v>50</v>
      </c>
      <c r="Y128" s="29">
        <v>126</v>
      </c>
      <c r="Z128" s="29">
        <v>28</v>
      </c>
      <c r="AA128" s="109" t="s">
        <v>119</v>
      </c>
      <c r="AB128" s="41" t="s">
        <v>32</v>
      </c>
      <c r="AC128" s="42" t="str">
        <f>"i" &amp; IF(AND(S128&lt;=-1.5,NOT(ISBLANK(AQ128))),"Z","")</f>
        <v>i</v>
      </c>
      <c r="AD128" s="43" t="str">
        <f>IF(AND(ISNUMBER(BD128),VALUE(BD128)&gt;=3,VALUE(T128)&gt;=-0.5),IF(AND(VALUE(Q128)&gt;=94,VALUE(Q128)&lt;444), IF(VALUE(P128)&gt;=2,"***","**"),"*"),"")</f>
        <v/>
      </c>
      <c r="AE128" s="44"/>
      <c r="AF128" s="45"/>
      <c r="AG128" s="63" t="str">
        <f>IF(OR(F128&lt;1401,F128&gt;=1600),IF(AND(OR(AB128="*",AB128="***",AB128="E*",AB128="E***"),P128&gt;=2,T128&gt;-2.1),IF(AND(ISNUMBER(BD128),VALUE(BD128)&gt;2),"**","*"),""),"")</f>
        <v/>
      </c>
      <c r="AH128" s="30">
        <v>13</v>
      </c>
      <c r="AI128" s="47">
        <v>50</v>
      </c>
      <c r="AJ128" s="48" t="str">
        <f>IF(AND(S128&gt;=2,T128&gt;=0),IF(AND(ISNUMBER(BD128),VALUE(BD128)&gt;=3),IF(LEN(AQ128)&gt;0,"***","**"),"*"),"")</f>
        <v/>
      </c>
      <c r="AK128" s="42" t="str">
        <f>IF(AND(S128&gt;=3,AND(OR(AND(I128&lt;=7,I128-K128&gt;=3),AND(K128&lt;=7,K128-M128&gt;=3)),N128&lt;=4)),6,IF(S128&gt;=3,"3T",IF(AND(OR(AND(I128&lt;=7,I128-K128&gt;=3),AND(K128&lt;=7,K128-M128&gt;=3)),N128&lt;=4),"3P","")))</f>
        <v/>
      </c>
      <c r="AL128" s="46" t="str">
        <f>IF(OR(K128-M128&gt;=5,T128&gt;4.9,AND(K128-M128&gt;=1,T128&gt;5)),IF(P128&lt;-3,"***",IF(P128&lt;0,"**","*")),"")</f>
        <v/>
      </c>
      <c r="AM128" s="40">
        <v>50</v>
      </c>
      <c r="AN128" s="49" t="str">
        <f>CONCATENATE(IF(AND(OR(M128=1,M128=2,M128=3,M128=4),Q128&gt;=97.5),"G",IF(OR(AND(N128&lt;=3,M128&lt;8,T128&gt;-1.6,Q128&gt;=95,Q128&lt;300),AND(OR(M128=1,M128=2,M128=3),Q128&lt;97.5)),"GR","")),"*")</f>
        <v>*</v>
      </c>
      <c r="AO128" s="29">
        <v>0</v>
      </c>
      <c r="AP128" s="28"/>
      <c r="AQ128" s="28"/>
      <c r="AR128" s="28"/>
      <c r="AS128" s="28"/>
      <c r="AT128" s="50" t="str">
        <f>IF(LEN(AN128)&gt;0,IF(AL128="**","$",IF(AL128="***",IF(LEN(AQ128)&gt;0,"$$$","$$"), "")), "")</f>
        <v/>
      </c>
      <c r="AU128" s="48" t="str">
        <f>CONCATENATE(IF(LEN(AN128)&gt;0,IF(AND(AD128="**",AB128="*"),IF(LEN(AQ128)&gt;0,"$$$","$$"),IF(AJ128="***","$$$",IF(AND(AJ128="**",AB128="*"),"$$",IF(AND(OR(AD128="**",AD128="***"),LEN(AQ128)&gt;0),"$$","")))),IF(AND(OR(AD128="**",AD128="***"),LEN(AQ128)&gt;0),"$$","")),IF(AND(T128&lt;2,AQ128="#"),"#",""))</f>
        <v/>
      </c>
      <c r="AV128" s="48" t="str">
        <f>IF(LEN(AN128)&gt;0,IF(AG128="**","$$",IF(AG128="***","$$$",IF(AD128="***",IF(OR(AB128="***",LEN(AQ128)&gt;0),"$$$",""),""))),"")</f>
        <v/>
      </c>
      <c r="AW128" s="26" t="s">
        <v>6</v>
      </c>
      <c r="AX128" s="51">
        <v>66</v>
      </c>
      <c r="AY128" s="79">
        <v>1203</v>
      </c>
      <c r="AZ128" s="24" t="s">
        <v>59</v>
      </c>
      <c r="BA128" s="29">
        <v>84.094212012637996</v>
      </c>
      <c r="BB128" s="66">
        <v>88.760878679304597</v>
      </c>
      <c r="BC128" s="54" t="s">
        <v>1255</v>
      </c>
      <c r="BD128" s="29">
        <v>2</v>
      </c>
      <c r="BE128" s="55"/>
      <c r="BF128" s="55"/>
      <c r="BG128" s="55"/>
      <c r="BH128" s="55"/>
      <c r="BI128" s="189" t="s">
        <v>485</v>
      </c>
      <c r="BJ128" s="69" t="s">
        <v>380</v>
      </c>
      <c r="BK128" s="69" t="s">
        <v>486</v>
      </c>
      <c r="BL128" s="68" t="s">
        <v>487</v>
      </c>
      <c r="BM128" s="68" t="s">
        <v>488</v>
      </c>
      <c r="BN128" s="69" t="s">
        <v>489</v>
      </c>
      <c r="BO128" s="17"/>
      <c r="BP128" s="29">
        <v>126</v>
      </c>
      <c r="BQ128" s="29">
        <v>0</v>
      </c>
      <c r="BR128" s="56">
        <v>99.3</v>
      </c>
      <c r="BS128" s="57" t="s">
        <v>75</v>
      </c>
      <c r="BT128" s="26"/>
      <c r="BU128" s="26"/>
      <c r="BV128" s="26"/>
      <c r="BW128" s="26" t="s">
        <v>79</v>
      </c>
      <c r="BX128" s="17"/>
      <c r="BY128" s="17"/>
      <c r="BZ128" s="49" t="str">
        <f>IF(AND(S128&gt;=3,AND(OR(AND(I128&lt;=7,I128-K128&gt;=3),AND(K128&lt;=7,K128-M128&gt;=3)),N128&lt;=4)),6,IF(S128&gt;=3,"3T",IF(AND(OR(AND(I128&lt;=7,I128-K128&gt;=3),AND(K128&lt;=7,K128-M128&gt;=3)),N128&lt;=4),"3P","")))</f>
        <v/>
      </c>
    </row>
    <row r="129" spans="1:78" ht="18" customHeight="1" x14ac:dyDescent="0.25">
      <c r="A129" s="162"/>
      <c r="B129" s="155"/>
      <c r="C129" s="155"/>
      <c r="D129" s="155"/>
      <c r="E129" s="155"/>
      <c r="F129" s="155"/>
      <c r="G129" s="155"/>
      <c r="H129" s="155"/>
      <c r="I129" s="155"/>
      <c r="J129" s="155"/>
      <c r="K129" s="155"/>
      <c r="L129" s="155"/>
      <c r="M129" s="155"/>
      <c r="N129" s="155"/>
      <c r="O129" s="155"/>
      <c r="P129" s="155"/>
      <c r="Q129" s="155"/>
      <c r="R129" s="155"/>
      <c r="S129" s="155"/>
      <c r="T129" s="155"/>
      <c r="U129" s="155"/>
      <c r="V129" s="155"/>
      <c r="W129" s="155"/>
      <c r="X129" s="155"/>
      <c r="Y129" s="155"/>
      <c r="Z129" s="155"/>
      <c r="AA129" s="155"/>
      <c r="AB129" s="155"/>
      <c r="AC129" s="155"/>
      <c r="AD129" s="155"/>
      <c r="AE129" s="155"/>
      <c r="AF129" s="155"/>
      <c r="AG129" s="155"/>
      <c r="AH129" s="155"/>
      <c r="AI129" s="155"/>
      <c r="AJ129" s="155"/>
      <c r="AK129" s="155"/>
      <c r="AL129" s="155"/>
      <c r="AM129" s="155"/>
      <c r="AN129" s="155"/>
      <c r="AO129" s="155"/>
      <c r="AP129" s="155"/>
      <c r="AQ129" s="155"/>
      <c r="AR129" s="155"/>
      <c r="AS129" s="155"/>
      <c r="AT129" s="155"/>
      <c r="AU129" s="155"/>
      <c r="AV129" s="155"/>
      <c r="AW129" s="155"/>
      <c r="AX129" s="155"/>
      <c r="AY129" s="155"/>
      <c r="AZ129" s="155"/>
      <c r="BA129" s="155"/>
      <c r="BB129" s="155"/>
      <c r="BC129" s="155"/>
      <c r="BD129" s="155"/>
      <c r="BE129" s="155"/>
      <c r="BF129" s="155"/>
      <c r="BG129" s="155"/>
      <c r="BH129" s="155"/>
      <c r="BI129" s="155"/>
      <c r="BJ129" s="155"/>
      <c r="BK129" s="155"/>
      <c r="BL129" s="155"/>
      <c r="BM129" s="155"/>
      <c r="BN129" s="155"/>
      <c r="BO129" s="155"/>
      <c r="BP129" s="155"/>
      <c r="BQ129" s="155"/>
      <c r="BR129" s="155"/>
      <c r="BS129" s="155"/>
      <c r="BT129" s="155"/>
      <c r="BU129" s="155"/>
      <c r="BV129" s="155"/>
      <c r="BW129" s="155"/>
      <c r="BX129" s="155"/>
      <c r="BY129" s="17"/>
      <c r="BZ129" s="49"/>
    </row>
    <row r="130" spans="1:78" ht="46.5" x14ac:dyDescent="0.25">
      <c r="A130" s="26" t="s">
        <v>1243</v>
      </c>
      <c r="B130" s="26" t="s">
        <v>393</v>
      </c>
      <c r="C130" s="27" t="s">
        <v>165</v>
      </c>
      <c r="D130" s="28"/>
      <c r="E130" s="28"/>
      <c r="F130" s="58">
        <v>1400</v>
      </c>
      <c r="G130" s="30">
        <v>5</v>
      </c>
      <c r="H130" s="31" t="s">
        <v>6</v>
      </c>
      <c r="I130" s="32">
        <v>2</v>
      </c>
      <c r="J130" s="33">
        <v>1</v>
      </c>
      <c r="K130" s="32">
        <v>1</v>
      </c>
      <c r="L130" s="33">
        <v>0</v>
      </c>
      <c r="M130" s="32">
        <v>4</v>
      </c>
      <c r="N130" s="33">
        <v>4</v>
      </c>
      <c r="O130" s="29">
        <v>1.9000000000000099</v>
      </c>
      <c r="P130" s="60">
        <v>8.5714285714299093E-2</v>
      </c>
      <c r="Q130" s="35">
        <v>96.274703213267401</v>
      </c>
      <c r="R130" s="36">
        <v>1.5873516066336899</v>
      </c>
      <c r="S130" s="37">
        <v>1</v>
      </c>
      <c r="T130" s="61">
        <v>-4.25</v>
      </c>
      <c r="U130" s="29">
        <v>1.3999999999999899</v>
      </c>
      <c r="V130" s="60">
        <v>-2.0499999999999998</v>
      </c>
      <c r="W130" s="39" t="s">
        <v>79</v>
      </c>
      <c r="X130" s="40">
        <v>48</v>
      </c>
      <c r="Y130" s="29">
        <v>123</v>
      </c>
      <c r="Z130" s="87">
        <v>42</v>
      </c>
      <c r="AA130" s="85" t="s">
        <v>119</v>
      </c>
      <c r="AB130" s="41" t="s">
        <v>32</v>
      </c>
      <c r="AC130" s="42" t="str">
        <f>"i" &amp; IF(AND(S130&lt;=-1.5,NOT(ISBLANK(AQ130))),"Z","")</f>
        <v>i</v>
      </c>
      <c r="AD130" s="43" t="str">
        <f>IF(AND(ISNUMBER(BD130),VALUE(BD130)&gt;=3,VALUE(T130)&gt;=-0.5),IF(AND(VALUE(Q130)&gt;=94,VALUE(Q130)&lt;444), IF(VALUE(P130)&gt;=2,"***","**"),"*"),"")</f>
        <v/>
      </c>
      <c r="AE130" s="44"/>
      <c r="AF130" s="45"/>
      <c r="AG130" s="63" t="str">
        <f>IF(OR(F130&lt;1401,F130&gt;=1600),IF(AND(OR(AB130="*",AB130="***",AB130="E*",AB130="E***"),P130&gt;=2,T130&gt;-2.1),IF(AND(ISNUMBER(BD130),VALUE(BD130)&gt;2),"**","*"),""),"")</f>
        <v/>
      </c>
      <c r="AH130" s="30">
        <v>5</v>
      </c>
      <c r="AI130" s="47">
        <v>48</v>
      </c>
      <c r="AJ130" s="48" t="str">
        <f>IF(AND(S130&gt;=2,T130&gt;=0),IF(AND(ISNUMBER(BD130),VALUE(BD130)&gt;=3),IF(LEN(AQ130)&gt;0,"***","**"),"*"),"")</f>
        <v/>
      </c>
      <c r="AK130" s="42" t="str">
        <f>IF(AND(S130&gt;=3,AND(OR(AND(I130&lt;=7,I130-K130&gt;=3),AND(K130&lt;=7,K130-M130&gt;=3)),N130&lt;=4)),6,IF(S130&gt;=3,"3T",IF(AND(OR(AND(I130&lt;=7,I130-K130&gt;=3),AND(K130&lt;=7,K130-M130&gt;=3)),N130&lt;=4),"3P","")))</f>
        <v/>
      </c>
      <c r="AL130" s="46" t="str">
        <f>IF(OR(K130-M130&gt;=5,T130&gt;4.9,AND(K130-M130&gt;=1,T130&gt;5)),IF(P130&lt;-3,"***",IF(P130&lt;0,"**","*")),"")</f>
        <v/>
      </c>
      <c r="AM130" s="40">
        <v>48</v>
      </c>
      <c r="AN130" s="49" t="str">
        <f>CONCATENATE(IF(AND(OR(M130=1,M130=2,M130=3,M130=4),Q130&gt;=97.5),"G",IF(OR(AND(N130&lt;=3,M130&lt;8,T130&gt;-1.6,Q130&gt;=95,Q130&lt;300),AND(OR(M130=1,M130=2,M130=3),Q130&lt;97.5)),"GR","")),"*")</f>
        <v>*</v>
      </c>
      <c r="AO130" s="29">
        <v>0</v>
      </c>
      <c r="AP130" s="28"/>
      <c r="AQ130" s="28"/>
      <c r="AR130" s="28"/>
      <c r="AS130" s="28"/>
      <c r="AT130" s="50" t="str">
        <f>IF(LEN(AN130)&gt;0,IF(AL130="**","$",IF(AL130="***",IF(LEN(AQ130)&gt;0,"$$$","$$"), "")), "")</f>
        <v/>
      </c>
      <c r="AU130" s="48" t="str">
        <f>CONCATENATE(IF(LEN(AN130)&gt;0,IF(AND(AD130="**",AB130="*"),IF(LEN(AQ130)&gt;0,"$$$","$$"),IF(AJ130="***","$$$",IF(AND(AJ130="**",AB130="*"),"$$",IF(AND(OR(AD130="**",AD130="***"),LEN(AQ130)&gt;0),"$$","")))),IF(AND(OR(AD130="**",AD130="***"),LEN(AQ130)&gt;0),"$$","")),IF(AND(T130&lt;2,AQ130="#"),"#",""))</f>
        <v/>
      </c>
      <c r="AV130" s="48" t="str">
        <f>IF(LEN(AN130)&gt;0,IF(AG130="**","$$",IF(AG130="***","$$$",IF(AD130="***",IF(OR(AB130="***",LEN(AQ130)&gt;0),"$$$",""),""))),"")</f>
        <v/>
      </c>
      <c r="AW130" s="26" t="s">
        <v>6</v>
      </c>
      <c r="AX130" s="74">
        <v>5.8</v>
      </c>
      <c r="AY130" s="52">
        <v>1215</v>
      </c>
      <c r="AZ130" s="24" t="s">
        <v>169</v>
      </c>
      <c r="BA130" s="29">
        <v>87.674703213267406</v>
      </c>
      <c r="BB130" s="66">
        <v>90.348069879934002</v>
      </c>
      <c r="BC130" s="54" t="s">
        <v>1256</v>
      </c>
      <c r="BD130" s="29">
        <v>2</v>
      </c>
      <c r="BE130" s="55"/>
      <c r="BF130" s="55"/>
      <c r="BG130" s="55"/>
      <c r="BH130" s="55"/>
      <c r="BI130" s="190" t="s">
        <v>439</v>
      </c>
      <c r="BJ130" s="68" t="s">
        <v>440</v>
      </c>
      <c r="BK130" s="68" t="s">
        <v>1257</v>
      </c>
      <c r="BL130" s="68" t="s">
        <v>441</v>
      </c>
      <c r="BM130" s="69" t="s">
        <v>443</v>
      </c>
      <c r="BN130" s="68"/>
      <c r="BO130" s="17"/>
      <c r="BP130" s="29">
        <v>123</v>
      </c>
      <c r="BQ130" s="29">
        <v>0</v>
      </c>
      <c r="BR130" s="56">
        <v>101.85</v>
      </c>
      <c r="BS130" s="57" t="s">
        <v>75</v>
      </c>
      <c r="BT130" s="26"/>
      <c r="BU130" s="26"/>
      <c r="BV130" s="26"/>
      <c r="BW130" s="26" t="s">
        <v>79</v>
      </c>
      <c r="BX130" s="17"/>
      <c r="BY130" s="17"/>
      <c r="BZ130" s="49" t="str">
        <f>IF(AND(S130&gt;=3,AND(OR(AND(I130&lt;=7,I130-K130&gt;=3),AND(K130&lt;=7,K130-M130&gt;=3)),N130&lt;=4)),6,IF(S130&gt;=3,"3T",IF(AND(OR(AND(I130&lt;=7,I130-K130&gt;=3),AND(K130&lt;=7,K130-M130&gt;=3)),N130&lt;=4),"3P","")))</f>
        <v/>
      </c>
    </row>
    <row r="131" spans="1:78" ht="46.5" x14ac:dyDescent="0.25">
      <c r="A131" s="26" t="s">
        <v>1243</v>
      </c>
      <c r="B131" s="26" t="s">
        <v>567</v>
      </c>
      <c r="C131" s="27" t="s">
        <v>417</v>
      </c>
      <c r="D131" s="28"/>
      <c r="E131" s="28"/>
      <c r="F131" s="58">
        <v>1400</v>
      </c>
      <c r="G131" s="30">
        <v>12</v>
      </c>
      <c r="H131" s="31" t="s">
        <v>6</v>
      </c>
      <c r="I131" s="59">
        <v>1</v>
      </c>
      <c r="J131" s="33">
        <v>0</v>
      </c>
      <c r="K131" s="59">
        <v>1</v>
      </c>
      <c r="L131" s="33">
        <v>0</v>
      </c>
      <c r="M131" s="59">
        <v>5</v>
      </c>
      <c r="N131" s="33">
        <v>2</v>
      </c>
      <c r="O131" s="29">
        <v>-0.10000000000001601</v>
      </c>
      <c r="P131" s="60">
        <v>3.0000000000001099E-2</v>
      </c>
      <c r="Q131" s="35">
        <v>97.901448276259799</v>
      </c>
      <c r="R131" s="36">
        <v>0.65072413812984597</v>
      </c>
      <c r="S131" s="37">
        <v>0</v>
      </c>
      <c r="T131" s="61">
        <v>-2</v>
      </c>
      <c r="U131" s="29">
        <v>0</v>
      </c>
      <c r="V131" s="60">
        <v>-1.7</v>
      </c>
      <c r="W131" s="39" t="s">
        <v>79</v>
      </c>
      <c r="X131" s="62">
        <v>46</v>
      </c>
      <c r="Y131" s="29">
        <v>122</v>
      </c>
      <c r="Z131" s="29">
        <v>14</v>
      </c>
      <c r="AA131" s="85" t="s">
        <v>119</v>
      </c>
      <c r="AB131" s="41" t="s">
        <v>32</v>
      </c>
      <c r="AC131" s="42" t="str">
        <f>"" &amp; IF(AND(S131&lt;=-1.5,NOT(ISBLANK(AQ131))),"Z","")</f>
        <v/>
      </c>
      <c r="AD131" s="48" t="str">
        <f>IF(AND(ISNUMBER(BD131),VALUE(BD131)&gt;=3,VALUE(T131)&gt;=-0.5),IF(AND(VALUE(Q131)&gt;=94,VALUE(Q131)&lt;444), IF(VALUE(P131)&gt;=2,"***","**"),"*"),"")</f>
        <v/>
      </c>
      <c r="AE131" s="44"/>
      <c r="AF131" s="45"/>
      <c r="AG131" s="63" t="str">
        <f>IF(OR(F131&lt;1401,F131&gt;=1600),IF(AND(OR(AB131="*",AB131="***",AB131="E*",AB131="E***"),P131&gt;=2,T131&gt;-2.1),IF(AND(ISNUMBER(BD131),VALUE(BD131)&gt;2),"**","*"),""),"")</f>
        <v/>
      </c>
      <c r="AH131" s="30">
        <v>12</v>
      </c>
      <c r="AI131" s="62">
        <v>46</v>
      </c>
      <c r="AJ131" s="48" t="str">
        <f>IF(AND(S131&gt;=2,T131&gt;=0),IF(AND(ISNUMBER(BD131),VALUE(BD131)&gt;=3),IF(LEN(AQ131)&gt;0,"***","**"),"*"),"")</f>
        <v/>
      </c>
      <c r="AK131" s="42" t="str">
        <f>IF(AND(S131&gt;=3,AND(OR(AND(I131&lt;=7,I131-K131&gt;=3),AND(K131&lt;=7,K131-M131&gt;=3)),N131&lt;=4)),6,IF(S131&gt;=3,"3T",IF(AND(OR(AND(I131&lt;=7,I131-K131&gt;=3),AND(K131&lt;=7,K131-M131&gt;=3)),N131&lt;=4),"3P","")))</f>
        <v/>
      </c>
      <c r="AL131" s="63" t="str">
        <f>IF(OR(K131-M131&gt;=5,T131&gt;4.9,AND(K131-M131&gt;=1,T131&gt;5)),IF(P131&lt;-3,"***",IF(P131&lt;0,"**","*")),"")</f>
        <v/>
      </c>
      <c r="AM131" s="62">
        <v>46</v>
      </c>
      <c r="AN131" s="49" t="str">
        <f>IF(AND(OR(M131=1,M131=2,M131=3,M131=4),Q131&gt;=97.5),"G",IF(OR(AND(N131&lt;=3,M131&lt;8,T131&gt;-1.6,Q131&gt;=95,Q131&lt;300),AND(OR(M131=1,M131=2,M131=3),Q131&lt;97.5)),"GR",""))</f>
        <v/>
      </c>
      <c r="AO131" s="29">
        <v>0</v>
      </c>
      <c r="AP131" s="28"/>
      <c r="AQ131" s="28"/>
      <c r="AR131" s="28"/>
      <c r="AS131" s="28"/>
      <c r="AT131" s="50" t="str">
        <f>IF(LEN(AN131)&gt;0,IF(AL131="**","$",IF(AL131="***",IF(LEN(AQ131)&gt;0,"$$$","$$"), "")), "")</f>
        <v/>
      </c>
      <c r="AU131" s="48" t="str">
        <f>CONCATENATE(IF(LEN(AN131)&gt;0,IF(AND(AD131="**",AB131="*"),IF(LEN(AQ131)&gt;0,"$$$","$$"),IF(AJ131="***","$$$",IF(AND(AJ131="**",AB131="*"),"$$",IF(AND(OR(AD131="**",AD131="***"),LEN(AQ131)&gt;0),"$$","")))),IF(AND(OR(AD131="**",AD131="***"),LEN(AQ131)&gt;0),"$$","")),IF(AND(T131&lt;2,AQ131="#"),"#",""))</f>
        <v/>
      </c>
      <c r="AV131" s="48" t="str">
        <f>IF(LEN(AN131)&gt;0,IF(AG131="**","$$",IF(AG131="***","$$$",IF(AD131="***",IF(OR(AB131="***",LEN(AQ131)&gt;0),"$$$",""),""))),"")</f>
        <v/>
      </c>
      <c r="AW131" s="26" t="s">
        <v>6</v>
      </c>
      <c r="AX131" s="64">
        <v>10</v>
      </c>
      <c r="AY131" s="65">
        <v>1208</v>
      </c>
      <c r="AZ131" s="24" t="s">
        <v>176</v>
      </c>
      <c r="BA131" s="29">
        <v>90.301448276259705</v>
      </c>
      <c r="BB131" s="66">
        <v>92.301448276259705</v>
      </c>
      <c r="BC131" s="54" t="s">
        <v>845</v>
      </c>
      <c r="BD131" s="29">
        <v>1</v>
      </c>
      <c r="BE131" s="55"/>
      <c r="BF131" s="55"/>
      <c r="BG131" s="55"/>
      <c r="BH131" s="55"/>
      <c r="BI131" s="191" t="s">
        <v>1258</v>
      </c>
      <c r="BJ131" s="68" t="s">
        <v>179</v>
      </c>
      <c r="BK131" s="68" t="s">
        <v>74</v>
      </c>
      <c r="BL131" s="68" t="s">
        <v>1259</v>
      </c>
      <c r="BM131" s="68" t="s">
        <v>1260</v>
      </c>
      <c r="BN131" s="68"/>
      <c r="BO131" s="17"/>
      <c r="BP131" s="29">
        <v>122</v>
      </c>
      <c r="BQ131" s="29">
        <v>0</v>
      </c>
      <c r="BR131" s="56">
        <v>100.65</v>
      </c>
      <c r="BS131" s="76" t="s">
        <v>126</v>
      </c>
      <c r="BT131" s="26"/>
      <c r="BU131" s="26"/>
      <c r="BV131" s="26"/>
      <c r="BW131" s="26" t="s">
        <v>79</v>
      </c>
      <c r="BX131" s="17"/>
      <c r="BY131" s="17"/>
      <c r="BZ131" s="49" t="str">
        <f>IF(AND(S131&gt;=3,AND(OR(AND(I131&lt;=7,I131-K131&gt;=3),AND(K131&lt;=7,K131-M131&gt;=3)),N131&lt;=4)),6,IF(S131&gt;=3,"3T",IF(AND(OR(AND(I131&lt;=7,I131-K131&gt;=3),AND(K131&lt;=7,K131-M131&gt;=3)),N131&lt;=4),"3P","")))</f>
        <v/>
      </c>
    </row>
    <row r="132" spans="1:78" ht="18" customHeight="1" x14ac:dyDescent="0.25">
      <c r="A132" s="162"/>
      <c r="B132" s="155"/>
      <c r="C132" s="155"/>
      <c r="D132" s="155"/>
      <c r="E132" s="155"/>
      <c r="F132" s="155"/>
      <c r="G132" s="155"/>
      <c r="H132" s="155"/>
      <c r="I132" s="155"/>
      <c r="J132" s="155"/>
      <c r="K132" s="155"/>
      <c r="L132" s="155"/>
      <c r="M132" s="155"/>
      <c r="N132" s="155"/>
      <c r="O132" s="155"/>
      <c r="P132" s="155"/>
      <c r="Q132" s="155"/>
      <c r="R132" s="155"/>
      <c r="S132" s="155"/>
      <c r="T132" s="155"/>
      <c r="U132" s="155"/>
      <c r="V132" s="155"/>
      <c r="W132" s="155"/>
      <c r="X132" s="155"/>
      <c r="Y132" s="155"/>
      <c r="Z132" s="155"/>
      <c r="AA132" s="155"/>
      <c r="AB132" s="155"/>
      <c r="AC132" s="155"/>
      <c r="AD132" s="155"/>
      <c r="AE132" s="155"/>
      <c r="AF132" s="155"/>
      <c r="AG132" s="155"/>
      <c r="AH132" s="155"/>
      <c r="AI132" s="155"/>
      <c r="AJ132" s="155"/>
      <c r="AK132" s="155"/>
      <c r="AL132" s="155"/>
      <c r="AM132" s="155"/>
      <c r="AN132" s="155"/>
      <c r="AO132" s="155"/>
      <c r="AP132" s="155"/>
      <c r="AQ132" s="155"/>
      <c r="AR132" s="155"/>
      <c r="AS132" s="155"/>
      <c r="AT132" s="155"/>
      <c r="AU132" s="155"/>
      <c r="AV132" s="155"/>
      <c r="AW132" s="155"/>
      <c r="AX132" s="155"/>
      <c r="AY132" s="155"/>
      <c r="AZ132" s="155"/>
      <c r="BA132" s="155"/>
      <c r="BB132" s="155"/>
      <c r="BC132" s="155"/>
      <c r="BD132" s="155"/>
      <c r="BE132" s="155"/>
      <c r="BF132" s="155"/>
      <c r="BG132" s="155"/>
      <c r="BH132" s="155"/>
      <c r="BI132" s="155"/>
      <c r="BJ132" s="155"/>
      <c r="BK132" s="155"/>
      <c r="BL132" s="155"/>
      <c r="BM132" s="155"/>
      <c r="BN132" s="155"/>
      <c r="BO132" s="155"/>
      <c r="BP132" s="155"/>
      <c r="BQ132" s="155"/>
      <c r="BR132" s="155"/>
      <c r="BS132" s="155"/>
      <c r="BT132" s="155"/>
      <c r="BU132" s="155"/>
      <c r="BV132" s="155"/>
      <c r="BW132" s="155"/>
      <c r="BX132" s="155"/>
      <c r="BY132" s="17"/>
      <c r="BZ132" s="49"/>
    </row>
    <row r="133" spans="1:78" ht="18.75" customHeight="1" x14ac:dyDescent="0.25">
      <c r="A133" s="17"/>
      <c r="B133" s="164" t="s">
        <v>176</v>
      </c>
      <c r="C133" s="164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65" t="s">
        <v>1261</v>
      </c>
      <c r="R133" s="165"/>
      <c r="S133" s="17"/>
      <c r="T133" s="90" t="s">
        <v>411</v>
      </c>
      <c r="U133" s="17"/>
      <c r="V133" s="17"/>
      <c r="W133" s="17"/>
      <c r="X133" s="91">
        <v>44</v>
      </c>
      <c r="Y133" s="113" t="s">
        <v>618</v>
      </c>
      <c r="Z133" s="93">
        <v>42</v>
      </c>
      <c r="AA133" s="104">
        <v>0</v>
      </c>
      <c r="AB133" s="17"/>
      <c r="AC133" s="17"/>
      <c r="AD133" s="17"/>
      <c r="AE133" s="17"/>
      <c r="AF133" s="17"/>
      <c r="AG133" s="17"/>
      <c r="AH133" s="17"/>
      <c r="AI133" s="91">
        <v>44</v>
      </c>
      <c r="AJ133" s="17"/>
      <c r="AK133" s="17"/>
      <c r="AL133" s="17"/>
      <c r="AM133" s="91">
        <v>44</v>
      </c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66">
        <v>0</v>
      </c>
      <c r="AY133" s="95">
        <v>1205</v>
      </c>
      <c r="AZ133" s="17"/>
      <c r="BA133" s="17"/>
      <c r="BB133" s="17"/>
      <c r="BC133" s="17"/>
      <c r="BD133" s="17"/>
      <c r="BE133" s="17"/>
      <c r="BF133" s="17"/>
      <c r="BG133" s="17"/>
      <c r="BH133" s="17"/>
      <c r="BI133" s="187"/>
      <c r="BJ133" s="17"/>
      <c r="BK133" s="17"/>
      <c r="BL133" s="17"/>
      <c r="BM133" s="17"/>
      <c r="BN133" s="17"/>
      <c r="BO133" s="17"/>
      <c r="BP133" s="113" t="s">
        <v>618</v>
      </c>
      <c r="BQ133" s="17"/>
      <c r="BR133" s="17"/>
      <c r="BS133" s="17"/>
      <c r="BT133" s="17"/>
      <c r="BU133" s="17"/>
      <c r="BV133" s="17"/>
      <c r="BW133" s="17"/>
      <c r="BX133" s="29">
        <v>0</v>
      </c>
      <c r="BY133" s="26" t="s">
        <v>149</v>
      </c>
      <c r="BZ133" s="17"/>
    </row>
    <row r="134" spans="1:78" x14ac:dyDescent="0.25">
      <c r="A134" s="17"/>
      <c r="B134" s="164"/>
      <c r="C134" s="164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68" t="s">
        <v>1262</v>
      </c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  <c r="AC134" s="168"/>
      <c r="AD134" s="168"/>
      <c r="AE134" s="168"/>
      <c r="AF134" s="168"/>
      <c r="AG134" s="168"/>
      <c r="AH134" s="168"/>
      <c r="AI134" s="168"/>
      <c r="AJ134" s="168"/>
      <c r="AK134" s="168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67"/>
      <c r="AY134" s="105" t="s">
        <v>412</v>
      </c>
      <c r="AZ134" s="17"/>
      <c r="BA134" s="17"/>
      <c r="BB134" s="17"/>
      <c r="BC134" s="17"/>
      <c r="BD134" s="17"/>
      <c r="BE134" s="17"/>
      <c r="BF134" s="17"/>
      <c r="BG134" s="17"/>
      <c r="BH134" s="17"/>
      <c r="BI134" s="18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</row>
    <row r="135" spans="1:78" ht="30" customHeight="1" x14ac:dyDescent="0.25">
      <c r="A135" s="163" t="s">
        <v>1263</v>
      </c>
      <c r="B135" s="153"/>
      <c r="C135" s="153"/>
      <c r="D135" s="153"/>
      <c r="E135" s="153"/>
      <c r="F135" s="153"/>
      <c r="G135" s="153"/>
      <c r="H135" s="153"/>
      <c r="I135" s="153"/>
      <c r="J135" s="153"/>
      <c r="K135" s="153"/>
      <c r="L135" s="153"/>
      <c r="M135" s="153"/>
      <c r="N135" s="153"/>
      <c r="O135" s="153"/>
      <c r="P135" s="153"/>
      <c r="Q135" s="153"/>
      <c r="R135" s="153"/>
      <c r="S135" s="153"/>
      <c r="T135" s="153"/>
      <c r="U135" s="153"/>
      <c r="V135" s="153"/>
      <c r="W135" s="153"/>
      <c r="X135" s="153"/>
      <c r="Y135" s="153"/>
      <c r="Z135" s="153"/>
      <c r="AA135" s="153"/>
      <c r="AB135" s="153"/>
      <c r="AC135" s="153"/>
      <c r="AD135" s="153"/>
      <c r="AE135" s="153"/>
      <c r="AF135" s="153"/>
      <c r="AG135" s="153"/>
      <c r="AH135" s="153"/>
      <c r="AI135" s="153"/>
      <c r="AJ135" s="153"/>
      <c r="AK135" s="153"/>
      <c r="AL135" s="153"/>
      <c r="AM135" s="153"/>
      <c r="AN135" s="153"/>
      <c r="AO135" s="153"/>
      <c r="AP135" s="153"/>
      <c r="AQ135" s="153"/>
      <c r="AR135" s="153"/>
      <c r="AS135" s="153"/>
      <c r="AT135" s="153"/>
      <c r="AU135" s="153"/>
      <c r="AV135" s="153"/>
      <c r="AW135" s="153"/>
      <c r="AX135" s="153"/>
      <c r="AY135" s="153"/>
      <c r="AZ135" s="153"/>
      <c r="BA135" s="153"/>
      <c r="BB135" s="153"/>
      <c r="BC135" s="153"/>
      <c r="BD135" s="153"/>
      <c r="BE135" s="153"/>
      <c r="BF135" s="153"/>
      <c r="BG135" s="153"/>
      <c r="BH135" s="153"/>
      <c r="BI135" s="153"/>
      <c r="BJ135" s="153"/>
      <c r="BK135" s="153"/>
      <c r="BL135" s="153"/>
      <c r="BM135" s="153"/>
      <c r="BN135" s="153"/>
      <c r="BO135" s="153"/>
      <c r="BP135" s="153"/>
      <c r="BQ135" s="153"/>
      <c r="BR135" s="153"/>
      <c r="BS135" s="153"/>
      <c r="BT135" s="153"/>
      <c r="BU135" s="153"/>
      <c r="BV135" s="153"/>
      <c r="BW135" s="153"/>
      <c r="BX135" s="153"/>
      <c r="BY135" s="17"/>
      <c r="BZ135" s="17"/>
    </row>
    <row r="136" spans="1:78" x14ac:dyDescent="0.25">
      <c r="A136" s="18" t="s">
        <v>1</v>
      </c>
      <c r="B136" s="18" t="s">
        <v>2</v>
      </c>
      <c r="C136" s="18" t="s">
        <v>3</v>
      </c>
      <c r="D136" s="19"/>
      <c r="E136" s="19"/>
      <c r="F136" s="18" t="s">
        <v>4</v>
      </c>
      <c r="G136" s="20" t="s">
        <v>5</v>
      </c>
      <c r="H136" s="21" t="s">
        <v>6</v>
      </c>
      <c r="I136" s="154" t="s">
        <v>7</v>
      </c>
      <c r="J136" s="155"/>
      <c r="K136" s="155"/>
      <c r="L136" s="155"/>
      <c r="M136" s="155"/>
      <c r="N136" s="155"/>
      <c r="O136" s="21" t="s">
        <v>8</v>
      </c>
      <c r="P136" s="21" t="s">
        <v>9</v>
      </c>
      <c r="Q136" s="22" t="s">
        <v>10</v>
      </c>
      <c r="R136" s="22" t="s">
        <v>11</v>
      </c>
      <c r="S136" s="21" t="s">
        <v>12</v>
      </c>
      <c r="T136" s="21" t="s">
        <v>13</v>
      </c>
      <c r="U136" s="21" t="s">
        <v>14</v>
      </c>
      <c r="V136" s="21" t="s">
        <v>15</v>
      </c>
      <c r="W136" s="23" t="s">
        <v>16</v>
      </c>
      <c r="X136" s="21" t="s">
        <v>17</v>
      </c>
      <c r="Y136" s="21" t="s">
        <v>18</v>
      </c>
      <c r="Z136" s="21" t="s">
        <v>19</v>
      </c>
      <c r="AA136" s="21" t="s">
        <v>20</v>
      </c>
      <c r="AB136" s="21" t="s">
        <v>21</v>
      </c>
      <c r="AC136" s="21" t="s">
        <v>22</v>
      </c>
      <c r="AD136" s="21" t="s">
        <v>23</v>
      </c>
      <c r="AE136" s="21" t="s">
        <v>24</v>
      </c>
      <c r="AF136" s="21" t="s">
        <v>25</v>
      </c>
      <c r="AG136" s="21" t="s">
        <v>26</v>
      </c>
      <c r="AH136" s="21" t="s">
        <v>5</v>
      </c>
      <c r="AI136" s="21" t="s">
        <v>17</v>
      </c>
      <c r="AJ136" s="21" t="s">
        <v>27</v>
      </c>
      <c r="AK136" s="21" t="s">
        <v>28</v>
      </c>
      <c r="AL136" s="21" t="s">
        <v>29</v>
      </c>
      <c r="AM136" s="21" t="s">
        <v>17</v>
      </c>
      <c r="AN136" s="21" t="s">
        <v>30</v>
      </c>
      <c r="AO136" s="21" t="s">
        <v>31</v>
      </c>
      <c r="AP136" s="21" t="s">
        <v>32</v>
      </c>
      <c r="AQ136" s="21" t="s">
        <v>33</v>
      </c>
      <c r="AR136" s="21" t="s">
        <v>34</v>
      </c>
      <c r="AS136" s="21" t="s">
        <v>35</v>
      </c>
      <c r="AT136" s="21" t="s">
        <v>36</v>
      </c>
      <c r="AU136" s="21" t="s">
        <v>37</v>
      </c>
      <c r="AV136" s="21" t="s">
        <v>38</v>
      </c>
      <c r="AW136" s="21" t="s">
        <v>6</v>
      </c>
      <c r="AX136" s="21" t="s">
        <v>39</v>
      </c>
      <c r="AY136" s="21" t="s">
        <v>40</v>
      </c>
      <c r="AZ136" s="24" t="s">
        <v>41</v>
      </c>
      <c r="BA136" s="21" t="s">
        <v>42</v>
      </c>
      <c r="BB136" s="21" t="s">
        <v>43</v>
      </c>
      <c r="BC136" s="21" t="s">
        <v>44</v>
      </c>
      <c r="BD136" s="21" t="s">
        <v>45</v>
      </c>
      <c r="BE136" s="21" t="s">
        <v>46</v>
      </c>
      <c r="BF136" s="21" t="s">
        <v>47</v>
      </c>
      <c r="BG136" s="21" t="s">
        <v>48</v>
      </c>
      <c r="BH136" s="21" t="s">
        <v>49</v>
      </c>
      <c r="BI136" s="186"/>
      <c r="BJ136" s="25"/>
      <c r="BK136" s="25"/>
      <c r="BL136" s="25"/>
      <c r="BM136" s="25"/>
      <c r="BN136" s="25"/>
      <c r="BO136" s="25"/>
      <c r="BP136" s="21" t="s">
        <v>18</v>
      </c>
      <c r="BQ136" s="21" t="s">
        <v>31</v>
      </c>
      <c r="BR136" s="21" t="s">
        <v>50</v>
      </c>
      <c r="BS136" s="21" t="s">
        <v>51</v>
      </c>
      <c r="BT136" s="25"/>
      <c r="BU136" s="25"/>
      <c r="BV136" s="21" t="s">
        <v>24</v>
      </c>
      <c r="BW136" s="21" t="s">
        <v>16</v>
      </c>
      <c r="BX136" s="21" t="s">
        <v>52</v>
      </c>
      <c r="BY136" s="21" t="s">
        <v>53</v>
      </c>
      <c r="BZ136" s="21" t="s">
        <v>28</v>
      </c>
    </row>
    <row r="137" spans="1:78" ht="46.5" x14ac:dyDescent="0.25">
      <c r="A137" s="26" t="s">
        <v>1264</v>
      </c>
      <c r="B137" s="26" t="s">
        <v>218</v>
      </c>
      <c r="C137" s="106" t="s">
        <v>219</v>
      </c>
      <c r="D137" s="28" t="s">
        <v>220</v>
      </c>
      <c r="E137" s="28"/>
      <c r="F137" s="29">
        <v>1200</v>
      </c>
      <c r="G137" s="30">
        <v>8</v>
      </c>
      <c r="H137" s="31" t="s">
        <v>221</v>
      </c>
      <c r="I137" s="59">
        <v>6</v>
      </c>
      <c r="J137" s="33">
        <v>4</v>
      </c>
      <c r="K137" s="59">
        <v>6</v>
      </c>
      <c r="L137" s="33">
        <v>4</v>
      </c>
      <c r="M137" s="59">
        <v>3</v>
      </c>
      <c r="N137" s="33">
        <v>2</v>
      </c>
      <c r="O137" s="29">
        <v>-1.6500000000000099</v>
      </c>
      <c r="P137" s="60">
        <v>0.37000000000001199</v>
      </c>
      <c r="Q137" s="35">
        <v>97.346183186741698</v>
      </c>
      <c r="R137" s="35">
        <v>-0.176908406629153</v>
      </c>
      <c r="S137" s="37">
        <v>0</v>
      </c>
      <c r="T137" s="38">
        <v>2.25</v>
      </c>
      <c r="U137" s="29">
        <v>-2.6499999999999901</v>
      </c>
      <c r="V137" s="60">
        <v>-0.80000000000000104</v>
      </c>
      <c r="W137" s="39"/>
      <c r="X137" s="40">
        <v>46</v>
      </c>
      <c r="Y137" s="72">
        <v>123</v>
      </c>
      <c r="Z137" s="17"/>
      <c r="AA137" s="26" t="s">
        <v>192</v>
      </c>
      <c r="AB137" s="41" t="s">
        <v>65</v>
      </c>
      <c r="AC137" s="42" t="str">
        <f>"" &amp; IF(AND(S137&lt;=-1.5,NOT(ISBLANK(AQ137))),"Z","")</f>
        <v/>
      </c>
      <c r="AD137" s="43" t="str">
        <f>IF(AND(ISNUMBER(BD137),VALUE(BD137)&gt;=3,VALUE(T137)&gt;=-0.5),IF(AND(VALUE(Q137)&gt;=94,VALUE(Q137)&lt;444), IF(VALUE(P137)&gt;=2,"***","**"),"*"),"")</f>
        <v/>
      </c>
      <c r="AE137" s="44"/>
      <c r="AF137" s="45" t="s">
        <v>102</v>
      </c>
      <c r="AG137" s="46" t="str">
        <f>IF(OR(F137&lt;1401,F137&gt;=1600),IF(AND(OR(AB137="*",AB137="***",AB137="E*",AB137="E***"),P137&gt;=2,T137&gt;-2.1),IF(AND(ISNUMBER(BD137),VALUE(BD137)&gt;2),"**","*"),""),"")</f>
        <v/>
      </c>
      <c r="AH137" s="30">
        <v>8</v>
      </c>
      <c r="AI137" s="47">
        <v>46</v>
      </c>
      <c r="AJ137" s="48" t="str">
        <f>IF(AND(S137&gt;=2,T137&gt;=0),IF(AND(ISNUMBER(BD137),VALUE(BD137)&gt;=3),IF(LEN(AQ137)&gt;0,"***","**"),"*"),"")</f>
        <v/>
      </c>
      <c r="AK137" s="42" t="str">
        <f>IF(AND(S137&gt;=3,AND(OR(AND(I137&lt;=7,I137-K137&gt;=3),AND(K137&lt;=7,K137-M137&gt;=3)),N137&lt;=4)),6,IF(S137&gt;=3,"3T",IF(AND(OR(AND(I137&lt;=7,I137-K137&gt;=3),AND(K137&lt;=7,K137-M137&gt;=3)),N137&lt;=4),"3P","")))</f>
        <v>3P</v>
      </c>
      <c r="AL137" s="46" t="str">
        <f>IF(OR(K137-M137&gt;=5,T137&gt;4.9,AND(K137-M137&gt;=1,T137&gt;5)),IF(P137&lt;-3,"***",IF(P137&lt;0,"**","*")),"")</f>
        <v/>
      </c>
      <c r="AM137" s="115" t="s">
        <v>1265</v>
      </c>
      <c r="AN137" s="49" t="str">
        <f>CONCATENATE(IF(AND(OR(M137=1,M137=2,M137=3,M137=4),Q137&gt;=97.5),"G",IF(OR(AND(N137&lt;=3,M137&lt;8,T137&gt;-1.6,Q137&gt;=95,Q137&lt;300),AND(OR(M137=1,M137=2,M137=3),Q137&lt;97.5)),"GR","")),"*")</f>
        <v>GR*</v>
      </c>
      <c r="AO137" s="29">
        <v>0</v>
      </c>
      <c r="AP137" s="28"/>
      <c r="AQ137" s="28" t="s">
        <v>33</v>
      </c>
      <c r="AR137" s="28"/>
      <c r="AS137" s="28"/>
      <c r="AT137" s="50" t="str">
        <f>IF(LEN(AN137)&gt;0,IF(AL137="**","$",IF(AL137="***",IF(LEN(AQ137)&gt;0,"$$$","$$"), "")), "")</f>
        <v/>
      </c>
      <c r="AU137" s="48" t="str">
        <f>CONCATENATE(IF(LEN(AN137)&gt;0,IF(AND(AD137="**",AB137="*"),IF(LEN(AQ137)&gt;0,"$$$","$$"),IF(AJ137="***","$$$",IF(AND(AJ137="**",AB137="*"),"$$",IF(AND(OR(AD137="**",AD137="***"),LEN(AQ137)&gt;0),"$$","")))),IF(AND(OR(AD137="**",AD137="***"),LEN(AQ137)&gt;0),"$$","")),IF(AND(T137&lt;2,AQ137="#"),"#",""))</f>
        <v/>
      </c>
      <c r="AV137" s="48" t="str">
        <f>IF(LEN(AN137)&gt;0,IF(AG137="**","$$",IF(AG137="***","$$$",IF(AD137="***",IF(OR(AB137="***",LEN(AQ137)&gt;0),"$$$",""),""))),"")</f>
        <v/>
      </c>
      <c r="AW137" s="26" t="s">
        <v>221</v>
      </c>
      <c r="AX137" s="51">
        <v>12</v>
      </c>
      <c r="AY137" s="52">
        <v>1135</v>
      </c>
      <c r="AZ137" s="24" t="s">
        <v>1266</v>
      </c>
      <c r="BA137" s="29">
        <v>89.646183186741695</v>
      </c>
      <c r="BB137" s="53">
        <v>93.710183186741702</v>
      </c>
      <c r="BC137" s="54" t="s">
        <v>1267</v>
      </c>
      <c r="BD137" s="29">
        <v>2</v>
      </c>
      <c r="BE137" s="55"/>
      <c r="BF137" s="55"/>
      <c r="BG137" s="55"/>
      <c r="BH137" s="55"/>
      <c r="BI137" s="187"/>
      <c r="BJ137" s="17"/>
      <c r="BK137" s="17"/>
      <c r="BL137" s="17"/>
      <c r="BM137" s="17"/>
      <c r="BN137" s="17"/>
      <c r="BO137" s="17"/>
      <c r="BP137" s="29">
        <v>123</v>
      </c>
      <c r="BQ137" s="29">
        <v>0</v>
      </c>
      <c r="BR137" s="56">
        <v>94.65</v>
      </c>
      <c r="BS137" s="76" t="s">
        <v>108</v>
      </c>
      <c r="BT137" s="26" t="s">
        <v>220</v>
      </c>
      <c r="BU137" s="26"/>
      <c r="BV137" s="26"/>
      <c r="BW137" s="26"/>
      <c r="BX137" s="17"/>
      <c r="BY137" s="17"/>
      <c r="BZ137" s="49" t="str">
        <f>IF(AND(S137&gt;=3,AND(OR(AND(I137&lt;=7,I137-K137&gt;=3),AND(K137&lt;=7,K137-M137&gt;=3)),N137&lt;=4)),6,IF(S137&gt;=3,"3T",IF(AND(OR(AND(I137&lt;=7,I137-K137&gt;=3),AND(K137&lt;=7,K137-M137&gt;=3)),N137&lt;=4),"3P","")))</f>
        <v>3P</v>
      </c>
    </row>
    <row r="138" spans="1:78" ht="46.5" x14ac:dyDescent="0.25">
      <c r="A138" s="26" t="s">
        <v>1264</v>
      </c>
      <c r="B138" s="26" t="s">
        <v>224</v>
      </c>
      <c r="C138" s="106" t="s">
        <v>225</v>
      </c>
      <c r="D138" s="28"/>
      <c r="E138" s="28"/>
      <c r="F138" s="29">
        <v>1200</v>
      </c>
      <c r="G138" s="30">
        <v>6</v>
      </c>
      <c r="H138" s="31" t="s">
        <v>6</v>
      </c>
      <c r="I138" s="32">
        <v>7</v>
      </c>
      <c r="J138" s="33">
        <v>3</v>
      </c>
      <c r="K138" s="32">
        <v>7</v>
      </c>
      <c r="L138" s="33">
        <v>3</v>
      </c>
      <c r="M138" s="32">
        <v>7</v>
      </c>
      <c r="N138" s="33">
        <v>3</v>
      </c>
      <c r="O138" s="29">
        <v>-1.55000000000001</v>
      </c>
      <c r="P138" s="60">
        <v>-2.93</v>
      </c>
      <c r="Q138" s="35">
        <v>92.106055928557893</v>
      </c>
      <c r="R138" s="35">
        <v>-1.2969720357210699</v>
      </c>
      <c r="S138" s="37">
        <v>0</v>
      </c>
      <c r="T138" s="61">
        <v>-0.25</v>
      </c>
      <c r="U138" s="29">
        <v>0.64999999999999503</v>
      </c>
      <c r="V138" s="60">
        <v>0.40000000000000902</v>
      </c>
      <c r="W138" s="39"/>
      <c r="X138" s="62">
        <v>46</v>
      </c>
      <c r="Y138" s="29">
        <v>122</v>
      </c>
      <c r="Z138" s="29">
        <v>21</v>
      </c>
      <c r="AA138" s="26" t="s">
        <v>192</v>
      </c>
      <c r="AB138" s="41" t="s">
        <v>65</v>
      </c>
      <c r="AC138" s="42" t="str">
        <f>"" &amp; IF(AND(S138&lt;=-1.5,NOT(ISBLANK(AQ138))),"Z","")</f>
        <v/>
      </c>
      <c r="AD138" s="48" t="str">
        <f>IF(AND(ISNUMBER(BD138),VALUE(BD138)&gt;=3,VALUE(T138)&gt;=-0.5),IF(AND(VALUE(Q138)&gt;=94,VALUE(Q138)&lt;444), IF(VALUE(P138)&gt;=2,"***","**"),"*"),"")</f>
        <v/>
      </c>
      <c r="AE138" s="44"/>
      <c r="AF138" s="45"/>
      <c r="AG138" s="63" t="str">
        <f>IF(OR(F138&lt;1401,F138&gt;=1600),IF(AND(OR(AB138="*",AB138="***",AB138="E*",AB138="E***"),P138&gt;=2,T138&gt;-2.1),IF(AND(ISNUMBER(BD138),VALUE(BD138)&gt;2),"**","*"),""),"")</f>
        <v/>
      </c>
      <c r="AH138" s="30">
        <v>6</v>
      </c>
      <c r="AI138" s="62">
        <v>46</v>
      </c>
      <c r="AJ138" s="48" t="str">
        <f>IF(AND(S138&gt;=2,T138&gt;=0),IF(AND(ISNUMBER(BD138),VALUE(BD138)&gt;=3),IF(LEN(AQ138)&gt;0,"***","**"),"*"),"")</f>
        <v/>
      </c>
      <c r="AK138" s="42" t="str">
        <f>IF(AND(S138&gt;=3,AND(OR(AND(I138&lt;=7,I138-K138&gt;=3),AND(K138&lt;=7,K138-M138&gt;=3)),N138&lt;=4)),6,IF(S138&gt;=3,"3T",IF(AND(OR(AND(I138&lt;=7,I138-K138&gt;=3),AND(K138&lt;=7,K138-M138&gt;=3)),N138&lt;=4),"3P","")))</f>
        <v/>
      </c>
      <c r="AL138" s="63" t="str">
        <f>IF(OR(K138-M138&gt;=5,T138&gt;4.9,AND(K138-M138&gt;=1,T138&gt;5)),IF(P138&lt;-3,"***",IF(P138&lt;0,"**","*")),"")</f>
        <v/>
      </c>
      <c r="AM138" s="62">
        <v>46</v>
      </c>
      <c r="AN138" s="49" t="str">
        <f>IF(AND(OR(M138=1,M138=2,M138=3,M138=4),Q138&gt;=97.5),"G",IF(OR(AND(N138&lt;=3,M138&lt;8,T138&gt;-1.6,Q138&gt;=95,Q138&lt;300),AND(OR(M138=1,M138=2,M138=3),Q138&lt;97.5)),"GR",""))</f>
        <v/>
      </c>
      <c r="AO138" s="29">
        <v>0</v>
      </c>
      <c r="AP138" s="28"/>
      <c r="AQ138" s="28"/>
      <c r="AR138" s="28"/>
      <c r="AS138" s="28"/>
      <c r="AT138" s="50" t="str">
        <f>IF(LEN(AN138)&gt;0,IF(AL138="**","$",IF(AL138="***",IF(LEN(AQ138)&gt;0,"$$$","$$"), "")), "")</f>
        <v/>
      </c>
      <c r="AU138" s="48" t="str">
        <f>CONCATENATE(IF(LEN(AN138)&gt;0,IF(AND(AD138="**",AB138="*"),IF(LEN(AQ138)&gt;0,"$$$","$$"),IF(AJ138="***","$$$",IF(AND(AJ138="**",AB138="*"),"$$",IF(AND(OR(AD138="**",AD138="***"),LEN(AQ138)&gt;0),"$$","")))),IF(AND(OR(AD138="**",AD138="***"),LEN(AQ138)&gt;0),"$$","")),IF(AND(T138&lt;2,AQ138="#"),"#",""))</f>
        <v/>
      </c>
      <c r="AV138" s="48" t="str">
        <f>IF(LEN(AN138)&gt;0,IF(AG138="**","$$",IF(AG138="***","$$$",IF(AD138="***",IF(OR(AB138="***",LEN(AQ138)&gt;0),"$$$",""),""))),"")</f>
        <v/>
      </c>
      <c r="AW138" s="26" t="s">
        <v>6</v>
      </c>
      <c r="AX138" s="51">
        <v>8.1999999999999993</v>
      </c>
      <c r="AY138" s="65">
        <v>1158</v>
      </c>
      <c r="AZ138" s="24" t="s">
        <v>1266</v>
      </c>
      <c r="BA138" s="29">
        <v>83.906055928557905</v>
      </c>
      <c r="BB138" s="53">
        <v>88.921389261891207</v>
      </c>
      <c r="BC138" s="54" t="s">
        <v>208</v>
      </c>
      <c r="BD138" s="29">
        <v>2</v>
      </c>
      <c r="BE138" s="55"/>
      <c r="BF138" s="55"/>
      <c r="BG138" s="55"/>
      <c r="BH138" s="55"/>
      <c r="BI138" s="187"/>
      <c r="BJ138" s="17"/>
      <c r="BK138" s="17"/>
      <c r="BL138" s="17"/>
      <c r="BM138" s="17"/>
      <c r="BN138" s="17"/>
      <c r="BO138" s="17"/>
      <c r="BP138" s="29">
        <v>122</v>
      </c>
      <c r="BQ138" s="29">
        <v>0</v>
      </c>
      <c r="BR138" s="56">
        <v>95.35</v>
      </c>
      <c r="BS138" s="57" t="s">
        <v>61</v>
      </c>
      <c r="BT138" s="26"/>
      <c r="BU138" s="26"/>
      <c r="BV138" s="26"/>
      <c r="BW138" s="26"/>
      <c r="BX138" s="17"/>
      <c r="BY138" s="17"/>
      <c r="BZ138" s="49" t="str">
        <f>IF(AND(S138&gt;=3,AND(OR(AND(I138&lt;=7,I138-K138&gt;=3),AND(K138&lt;=7,K138-M138&gt;=3)),N138&lt;=4)),6,IF(S138&gt;=3,"3T",IF(AND(OR(AND(I138&lt;=7,I138-K138&gt;=3),AND(K138&lt;=7,K138-M138&gt;=3)),N138&lt;=4),"3P","")))</f>
        <v/>
      </c>
    </row>
    <row r="139" spans="1:78" ht="46.5" x14ac:dyDescent="0.25">
      <c r="A139" s="26" t="s">
        <v>1264</v>
      </c>
      <c r="B139" s="26" t="s">
        <v>997</v>
      </c>
      <c r="C139" s="27" t="s">
        <v>417</v>
      </c>
      <c r="D139" s="28" t="s">
        <v>166</v>
      </c>
      <c r="E139" s="28"/>
      <c r="F139" s="29">
        <v>1200</v>
      </c>
      <c r="G139" s="30">
        <v>12</v>
      </c>
      <c r="H139" s="31" t="s">
        <v>25</v>
      </c>
      <c r="I139" s="59">
        <v>12</v>
      </c>
      <c r="J139" s="33">
        <v>10</v>
      </c>
      <c r="K139" s="59">
        <v>11</v>
      </c>
      <c r="L139" s="33">
        <v>7</v>
      </c>
      <c r="M139" s="59">
        <v>10</v>
      </c>
      <c r="N139" s="33">
        <v>7</v>
      </c>
      <c r="O139" s="29">
        <v>0.999999999999996</v>
      </c>
      <c r="P139" s="34">
        <v>2.70714285714284</v>
      </c>
      <c r="Q139" s="35">
        <v>91.354180528934805</v>
      </c>
      <c r="R139" s="36">
        <v>1.3270902644674001</v>
      </c>
      <c r="S139" s="114">
        <v>2</v>
      </c>
      <c r="T139" s="38">
        <v>0.25</v>
      </c>
      <c r="U139" s="29">
        <v>-3.5000000000000102</v>
      </c>
      <c r="V139" s="29">
        <v>-3.3500000000000099</v>
      </c>
      <c r="W139" s="39"/>
      <c r="X139" s="62">
        <v>45</v>
      </c>
      <c r="Y139" s="29">
        <v>120</v>
      </c>
      <c r="Z139" s="29">
        <v>24</v>
      </c>
      <c r="AA139" s="26" t="s">
        <v>57</v>
      </c>
      <c r="AB139" s="41" t="s">
        <v>58</v>
      </c>
      <c r="AC139" s="42" t="str">
        <f>"" &amp; IF(AND(S139&lt;=-1.5,NOT(ISBLANK(AQ139))),"Z","")</f>
        <v/>
      </c>
      <c r="AD139" s="48" t="str">
        <f>IF(AND(ISNUMBER(BD139),VALUE(BD139)&gt;=3,VALUE(T139)&gt;=-0.5),IF(AND(VALUE(Q139)&gt;=94,VALUE(Q139)&lt;444), IF(VALUE(P139)&gt;=2,"***","**"),"*"),"")</f>
        <v/>
      </c>
      <c r="AE139" s="44"/>
      <c r="AF139" s="45"/>
      <c r="AG139" s="46" t="str">
        <f>IF(OR(F139&lt;1401,F139&gt;=1600),IF(AND(OR(AB139="*",AB139="***",AB139="E*",AB139="E***"),P139&gt;=2,T139&gt;-2.1),IF(AND(ISNUMBER(BD139),VALUE(BD139)&gt;2),"**","*"),""),"")</f>
        <v/>
      </c>
      <c r="AH139" s="30">
        <v>12</v>
      </c>
      <c r="AI139" s="62">
        <v>45</v>
      </c>
      <c r="AJ139" s="43" t="str">
        <f>IF(AND(S139&gt;=2,T139&gt;=0),IF(AND(ISNUMBER(BD139),VALUE(BD139)&gt;=3),IF(LEN(AQ139)&gt;0,"***","**"),"*"),"")</f>
        <v>*</v>
      </c>
      <c r="AK139" s="42" t="str">
        <f>IF(AND(S139&gt;=3,AND(OR(AND(I139&lt;=7,I139-K139&gt;=3),AND(K139&lt;=7,K139-M139&gt;=3)),N139&lt;=4)),6,IF(S139&gt;=3,"3T",IF(AND(OR(AND(I139&lt;=7,I139-K139&gt;=3),AND(K139&lt;=7,K139-M139&gt;=3)),N139&lt;=4),"3P","")))</f>
        <v/>
      </c>
      <c r="AL139" s="63" t="str">
        <f>IF(OR(K139-M139&gt;=5,T139&gt;4.9,AND(K139-M139&gt;=1,T139&gt;5)),IF(P139&lt;-3,"***",IF(P139&lt;0,"**","*")),"")</f>
        <v/>
      </c>
      <c r="AM139" s="62">
        <v>45</v>
      </c>
      <c r="AN139" s="49" t="str">
        <f>IF(AND(OR(M139=1,M139=2,M139=3,M139=4),Q139&gt;=97.5),"G",IF(OR(AND(N139&lt;=3,M139&lt;8,T139&gt;-1.6,Q139&gt;=95,Q139&lt;300),AND(OR(M139=1,M139=2,M139=3),Q139&lt;97.5)),"GR",""))</f>
        <v/>
      </c>
      <c r="AO139" s="29">
        <v>0</v>
      </c>
      <c r="AP139" s="28"/>
      <c r="AQ139" s="28"/>
      <c r="AR139" s="28"/>
      <c r="AS139" s="28"/>
      <c r="AT139" s="50" t="str">
        <f>IF(LEN(AN139)&gt;0,IF(AL139="**","$",IF(AL139="***",IF(LEN(AQ139)&gt;0,"$$$","$$"), "")), "")</f>
        <v/>
      </c>
      <c r="AU139" s="48" t="str">
        <f>CONCATENATE(IF(LEN(AN139)&gt;0,IF(AND(AD139="**",AB139="*"),IF(LEN(AQ139)&gt;0,"$$$","$$"),IF(AJ139="***","$$$",IF(AND(AJ139="**",AB139="*"),"$$",IF(AND(OR(AD139="**",AD139="***"),LEN(AQ139)&gt;0),"$$","")))),IF(AND(OR(AD139="**",AD139="***"),LEN(AQ139)&gt;0),"$$","")),IF(AND(T139&lt;2,AQ139="#"),"#",""))</f>
        <v/>
      </c>
      <c r="AV139" s="48" t="str">
        <f>IF(LEN(AN139)&gt;0,IF(AG139="**","$$",IF(AG139="***","$$$",IF(AD139="***",IF(OR(AB139="***",LEN(AQ139)&gt;0),"$$$",""),""))),"")</f>
        <v/>
      </c>
      <c r="AW139" s="26" t="s">
        <v>25</v>
      </c>
      <c r="AX139" s="64">
        <v>40</v>
      </c>
      <c r="AY139" s="65">
        <v>1167</v>
      </c>
      <c r="AZ139" s="24" t="s">
        <v>1266</v>
      </c>
      <c r="BA139" s="29">
        <v>80.654180528934802</v>
      </c>
      <c r="BB139" s="53">
        <v>85.1121805289348</v>
      </c>
      <c r="BC139" s="54" t="s">
        <v>157</v>
      </c>
      <c r="BD139" s="29">
        <v>1</v>
      </c>
      <c r="BE139" s="55"/>
      <c r="BF139" s="55"/>
      <c r="BG139" s="55"/>
      <c r="BH139" s="55"/>
      <c r="BI139" s="189" t="s">
        <v>1268</v>
      </c>
      <c r="BJ139" s="68" t="s">
        <v>1269</v>
      </c>
      <c r="BK139" s="69" t="s">
        <v>532</v>
      </c>
      <c r="BL139" s="68" t="s">
        <v>576</v>
      </c>
      <c r="BM139" s="69" t="s">
        <v>124</v>
      </c>
      <c r="BN139" s="69" t="s">
        <v>587</v>
      </c>
      <c r="BO139" s="17"/>
      <c r="BP139" s="29">
        <v>120</v>
      </c>
      <c r="BQ139" s="29">
        <v>0</v>
      </c>
      <c r="BR139" s="56">
        <v>91.95</v>
      </c>
      <c r="BS139" s="76" t="s">
        <v>108</v>
      </c>
      <c r="BT139" s="26" t="s">
        <v>166</v>
      </c>
      <c r="BU139" s="26"/>
      <c r="BV139" s="26"/>
      <c r="BW139" s="26"/>
      <c r="BX139" s="17"/>
      <c r="BY139" s="17"/>
      <c r="BZ139" s="49" t="str">
        <f>IF(AND(S139&gt;=3,AND(OR(AND(I139&lt;=7,I139-K139&gt;=3),AND(K139&lt;=7,K139-M139&gt;=3)),N139&lt;=4)),6,IF(S139&gt;=3,"3T",IF(AND(OR(AND(I139&lt;=7,I139-K139&gt;=3),AND(K139&lt;=7,K139-M139&gt;=3)),N139&lt;=4),"3P","")))</f>
        <v/>
      </c>
    </row>
    <row r="140" spans="1:78" ht="27.95" customHeight="1" x14ac:dyDescent="0.25">
      <c r="A140" s="162"/>
      <c r="B140" s="155"/>
      <c r="C140" s="155"/>
      <c r="D140" s="155"/>
      <c r="E140" s="155"/>
      <c r="F140" s="155"/>
      <c r="G140" s="155"/>
      <c r="H140" s="155"/>
      <c r="I140" s="155"/>
      <c r="J140" s="155"/>
      <c r="K140" s="155"/>
      <c r="L140" s="155"/>
      <c r="M140" s="155"/>
      <c r="N140" s="155"/>
      <c r="O140" s="155"/>
      <c r="P140" s="155"/>
      <c r="Q140" s="155"/>
      <c r="R140" s="155"/>
      <c r="S140" s="155"/>
      <c r="T140" s="155"/>
      <c r="U140" s="155"/>
      <c r="V140" s="155"/>
      <c r="W140" s="155"/>
      <c r="X140" s="155"/>
      <c r="Y140" s="155"/>
      <c r="Z140" s="155"/>
      <c r="AA140" s="155"/>
      <c r="AB140" s="155"/>
      <c r="AC140" s="155"/>
      <c r="AD140" s="155"/>
      <c r="AE140" s="155"/>
      <c r="AF140" s="155"/>
      <c r="AG140" s="155"/>
      <c r="AH140" s="155"/>
      <c r="AI140" s="155"/>
      <c r="AJ140" s="155"/>
      <c r="AK140" s="155"/>
      <c r="AL140" s="155"/>
      <c r="AM140" s="155"/>
      <c r="AN140" s="155"/>
      <c r="AO140" s="155"/>
      <c r="AP140" s="155"/>
      <c r="AQ140" s="155"/>
      <c r="AR140" s="155"/>
      <c r="AS140" s="155"/>
      <c r="AT140" s="155"/>
      <c r="AU140" s="155"/>
      <c r="AV140" s="155"/>
      <c r="AW140" s="155"/>
      <c r="AX140" s="155"/>
      <c r="AY140" s="155"/>
      <c r="AZ140" s="155"/>
      <c r="BA140" s="155"/>
      <c r="BB140" s="155"/>
      <c r="BC140" s="155"/>
      <c r="BD140" s="155"/>
      <c r="BE140" s="155"/>
      <c r="BF140" s="155"/>
      <c r="BG140" s="155"/>
      <c r="BH140" s="155"/>
      <c r="BI140" s="155"/>
      <c r="BJ140" s="155"/>
      <c r="BK140" s="155"/>
      <c r="BL140" s="155"/>
      <c r="BM140" s="155"/>
      <c r="BN140" s="155"/>
      <c r="BO140" s="155"/>
      <c r="BP140" s="155"/>
      <c r="BQ140" s="155"/>
      <c r="BR140" s="155"/>
      <c r="BS140" s="155"/>
      <c r="BT140" s="155"/>
      <c r="BU140" s="155"/>
      <c r="BV140" s="155"/>
      <c r="BW140" s="155"/>
      <c r="BX140" s="155"/>
      <c r="BY140" s="17"/>
      <c r="BZ140" s="49"/>
    </row>
    <row r="141" spans="1:78" ht="46.5" x14ac:dyDescent="0.25">
      <c r="A141" s="26" t="s">
        <v>1264</v>
      </c>
      <c r="B141" s="26" t="s">
        <v>1000</v>
      </c>
      <c r="C141" s="106" t="s">
        <v>269</v>
      </c>
      <c r="D141" s="28"/>
      <c r="E141" s="28"/>
      <c r="F141" s="29">
        <v>1200</v>
      </c>
      <c r="G141" s="30">
        <v>4</v>
      </c>
      <c r="H141" s="31" t="s">
        <v>6</v>
      </c>
      <c r="I141" s="32">
        <v>4</v>
      </c>
      <c r="J141" s="33">
        <v>3</v>
      </c>
      <c r="K141" s="32">
        <v>3</v>
      </c>
      <c r="L141" s="33">
        <v>2</v>
      </c>
      <c r="M141" s="32">
        <v>3</v>
      </c>
      <c r="N141" s="33">
        <v>3</v>
      </c>
      <c r="O141" s="29">
        <v>-0.250000000000004</v>
      </c>
      <c r="P141" s="29">
        <v>0.15999999999999701</v>
      </c>
      <c r="Q141" s="36">
        <v>101.79944677053599</v>
      </c>
      <c r="R141" s="36">
        <v>3.1497233852680799</v>
      </c>
      <c r="S141" s="37">
        <v>0</v>
      </c>
      <c r="T141" s="61">
        <v>-0.5</v>
      </c>
      <c r="U141" s="29">
        <v>2.2999999999999998</v>
      </c>
      <c r="V141" s="29">
        <v>1.85</v>
      </c>
      <c r="W141" s="39"/>
      <c r="X141" s="40">
        <v>43</v>
      </c>
      <c r="Y141" s="72">
        <v>118</v>
      </c>
      <c r="Z141" s="87">
        <v>95</v>
      </c>
      <c r="AA141" s="26" t="s">
        <v>64</v>
      </c>
      <c r="AB141" s="41" t="s">
        <v>65</v>
      </c>
      <c r="AC141" s="42" t="str">
        <f>"i" &amp; IF(AND(S141&lt;=-1.5,NOT(ISBLANK(AQ141))),"Z","")</f>
        <v>i</v>
      </c>
      <c r="AD141" s="43" t="str">
        <f t="shared" ref="AD141:AD147" si="9">IF(AND(ISNUMBER(BD141),VALUE(BD141)&gt;=3,VALUE(T141)&gt;=-0.5),IF(AND(VALUE(Q141)&gt;=94,VALUE(Q141)&lt;444), IF(VALUE(P141)&gt;=2,"***","**"),"*"),"")</f>
        <v/>
      </c>
      <c r="AE141" s="44"/>
      <c r="AF141" s="45"/>
      <c r="AG141" s="63" t="str">
        <f t="shared" ref="AG141:AG147" si="10">IF(OR(F141&lt;1401,F141&gt;=1600),IF(AND(OR(AB141="*",AB141="***",AB141="E*",AB141="E***"),P141&gt;=2,T141&gt;-2.1),IF(AND(ISNUMBER(BD141),VALUE(BD141)&gt;2),"**","*"),""),"")</f>
        <v/>
      </c>
      <c r="AH141" s="30">
        <v>4</v>
      </c>
      <c r="AI141" s="47">
        <v>43</v>
      </c>
      <c r="AJ141" s="48" t="str">
        <f t="shared" ref="AJ141:AJ147" si="11">IF(AND(S141&gt;=2,T141&gt;=0),IF(AND(ISNUMBER(BD141),VALUE(BD141)&gt;=3),IF(LEN(AQ141)&gt;0,"***","**"),"*"),"")</f>
        <v/>
      </c>
      <c r="AK141" s="42" t="str">
        <f t="shared" ref="AK141:AK147" si="12">IF(AND(S141&gt;=3,AND(OR(AND(I141&lt;=7,I141-K141&gt;=3),AND(K141&lt;=7,K141-M141&gt;=3)),N141&lt;=4)),6,IF(S141&gt;=3,"3T",IF(AND(OR(AND(I141&lt;=7,I141-K141&gt;=3),AND(K141&lt;=7,K141-M141&gt;=3)),N141&lt;=4),"3P","")))</f>
        <v/>
      </c>
      <c r="AL141" s="46" t="str">
        <f t="shared" ref="AL141:AL147" si="13">IF(OR(K141-M141&gt;=5,T141&gt;4.9,AND(K141-M141&gt;=1,T141&gt;5)),IF(P141&lt;-3,"***",IF(P141&lt;0,"**","*")),"")</f>
        <v/>
      </c>
      <c r="AM141" s="40">
        <v>43</v>
      </c>
      <c r="AN141" s="103" t="str">
        <f>CONCATENATE(IF(AND(OR(M141=1,M141=2,M141=3,M141=4),Q141&gt;=97.5),"G",IF(OR(AND(N141&lt;=3,M141&lt;8,T141&gt;-1.6,Q141&gt;=95,Q141&lt;300),AND(OR(M141=1,M141=2,M141=3),Q141&lt;97.5)),"GR","")),"*")</f>
        <v>G*</v>
      </c>
      <c r="AO141" s="29">
        <v>0</v>
      </c>
      <c r="AP141" s="28"/>
      <c r="AQ141" s="28"/>
      <c r="AR141" s="28"/>
      <c r="AS141" s="28"/>
      <c r="AT141" s="50" t="str">
        <f t="shared" ref="AT141:AT147" si="14">IF(LEN(AN141)&gt;0,IF(AL141="**","$",IF(AL141="***",IF(LEN(AQ141)&gt;0,"$$$","$$"), "")), "")</f>
        <v/>
      </c>
      <c r="AU141" s="48" t="str">
        <f t="shared" ref="AU141:AU147" si="15">CONCATENATE(IF(LEN(AN141)&gt;0,IF(AND(AD141="**",AB141="*"),IF(LEN(AQ141)&gt;0,"$$$","$$"),IF(AJ141="***","$$$",IF(AND(AJ141="**",AB141="*"),"$$",IF(AND(OR(AD141="**",AD141="***"),LEN(AQ141)&gt;0),"$$","")))),IF(AND(OR(AD141="**",AD141="***"),LEN(AQ141)&gt;0),"$$","")),IF(AND(T141&lt;2,AQ141="#"),"#",""))</f>
        <v/>
      </c>
      <c r="AV141" s="48" t="str">
        <f t="shared" ref="AV141:AV147" si="16">IF(LEN(AN141)&gt;0,IF(AG141="**","$$",IF(AG141="***","$$$",IF(AD141="***",IF(OR(AB141="***",LEN(AQ141)&gt;0),"$$$",""),""))),"")</f>
        <v/>
      </c>
      <c r="AW141" s="26" t="s">
        <v>6</v>
      </c>
      <c r="AX141" s="51">
        <v>20</v>
      </c>
      <c r="AY141" s="52">
        <v>1173</v>
      </c>
      <c r="AZ141" s="24" t="s">
        <v>1266</v>
      </c>
      <c r="BA141" s="29">
        <v>93.5</v>
      </c>
      <c r="BB141" s="53">
        <v>94.188000000000002</v>
      </c>
      <c r="BC141" s="54" t="s">
        <v>83</v>
      </c>
      <c r="BD141" s="29">
        <v>1</v>
      </c>
      <c r="BE141" s="55"/>
      <c r="BF141" s="55"/>
      <c r="BG141" s="55"/>
      <c r="BH141" s="55"/>
      <c r="BI141" s="190" t="s">
        <v>1270</v>
      </c>
      <c r="BJ141" s="68" t="s">
        <v>650</v>
      </c>
      <c r="BK141" s="69" t="s">
        <v>1271</v>
      </c>
      <c r="BL141" s="68" t="s">
        <v>1272</v>
      </c>
      <c r="BM141" s="68" t="s">
        <v>601</v>
      </c>
      <c r="BN141" s="68"/>
      <c r="BO141" s="17"/>
      <c r="BP141" s="29">
        <v>118</v>
      </c>
      <c r="BQ141" s="29">
        <v>0</v>
      </c>
      <c r="BR141" s="56">
        <v>97.05</v>
      </c>
      <c r="BS141" s="76" t="s">
        <v>108</v>
      </c>
      <c r="BT141" s="26"/>
      <c r="BU141" s="26"/>
      <c r="BV141" s="26"/>
      <c r="BW141" s="26"/>
      <c r="BX141" s="17"/>
      <c r="BY141" s="17"/>
      <c r="BZ141" s="49" t="str">
        <f t="shared" ref="BZ141:BZ147" si="17">IF(AND(S141&gt;=3,AND(OR(AND(I141&lt;=7,I141-K141&gt;=3),AND(K141&lt;=7,K141-M141&gt;=3)),N141&lt;=4)),6,IF(S141&gt;=3,"3T",IF(AND(OR(AND(I141&lt;=7,I141-K141&gt;=3),AND(K141&lt;=7,K141-M141&gt;=3)),N141&lt;=4),"3P","")))</f>
        <v/>
      </c>
    </row>
    <row r="142" spans="1:78" ht="46.5" x14ac:dyDescent="0.25">
      <c r="A142" s="26" t="s">
        <v>1264</v>
      </c>
      <c r="B142" s="26" t="s">
        <v>1003</v>
      </c>
      <c r="C142" s="106" t="s">
        <v>216</v>
      </c>
      <c r="D142" s="28"/>
      <c r="E142" s="28"/>
      <c r="F142" s="29">
        <v>1200</v>
      </c>
      <c r="G142" s="30">
        <v>4</v>
      </c>
      <c r="H142" s="31" t="s">
        <v>6</v>
      </c>
      <c r="I142" s="32">
        <v>8</v>
      </c>
      <c r="J142" s="33">
        <v>4</v>
      </c>
      <c r="K142" s="32">
        <v>8</v>
      </c>
      <c r="L142" s="33">
        <v>4</v>
      </c>
      <c r="M142" s="32">
        <v>2</v>
      </c>
      <c r="N142" s="33">
        <v>0</v>
      </c>
      <c r="O142" s="29">
        <v>4.9999999999990101E-2</v>
      </c>
      <c r="P142" s="38">
        <v>2.2249999999999801</v>
      </c>
      <c r="Q142" s="36">
        <v>103.475269039978</v>
      </c>
      <c r="R142" s="36">
        <v>2.0876345199889101</v>
      </c>
      <c r="S142" s="37">
        <v>0</v>
      </c>
      <c r="T142" s="38">
        <v>4.4000000000000004</v>
      </c>
      <c r="U142" s="29">
        <v>-0.64999999999999503</v>
      </c>
      <c r="V142" s="38">
        <v>2.6</v>
      </c>
      <c r="W142" s="39"/>
      <c r="X142" s="83">
        <v>43</v>
      </c>
      <c r="Y142" s="72">
        <v>118</v>
      </c>
      <c r="Z142" s="29">
        <v>7</v>
      </c>
      <c r="AA142" s="26" t="s">
        <v>57</v>
      </c>
      <c r="AB142" s="41" t="s">
        <v>65</v>
      </c>
      <c r="AC142" s="42" t="str">
        <f>"" &amp; IF(AND(S142&lt;=-1.5,NOT(ISBLANK(AQ142))),"Z","")</f>
        <v/>
      </c>
      <c r="AD142" s="43" t="str">
        <f t="shared" si="9"/>
        <v/>
      </c>
      <c r="AE142" s="48" t="str">
        <f>IF(AND(BD142&gt;2,OR(ISNUMBER(SEARCH("P",AA142)),ISNUMBER(SEARCH("EP",AA142)),ISNUMBER(SEARCH("E",AA142)))),"WP@",IF(BD142&gt;2,"W@",IF(OR(ISNUMBER(SEARCH("P",AA142)),ISNUMBER(SEARCH("EP",AA142)),ISNUMBER(SEARCH("E",AA142))),"P@","@")))</f>
        <v>@</v>
      </c>
      <c r="AF142" s="45" t="s">
        <v>110</v>
      </c>
      <c r="AG142" s="46" t="str">
        <f t="shared" si="10"/>
        <v/>
      </c>
      <c r="AH142" s="30">
        <v>4</v>
      </c>
      <c r="AI142" s="84">
        <v>43</v>
      </c>
      <c r="AJ142" s="48" t="str">
        <f t="shared" si="11"/>
        <v/>
      </c>
      <c r="AK142" s="42" t="str">
        <f t="shared" si="12"/>
        <v/>
      </c>
      <c r="AL142" s="46" t="str">
        <f t="shared" si="13"/>
        <v>*</v>
      </c>
      <c r="AM142" s="83">
        <v>43</v>
      </c>
      <c r="AN142" s="78" t="str">
        <f t="shared" ref="AN142:AN147" si="18">IF(AND(OR(M142=1,M142=2,M142=3,M142=4),Q142&gt;=97.5),"G",IF(OR(AND(N142&lt;=3,M142&lt;8,T142&gt;-1.6,Q142&gt;=95,Q142&lt;300),AND(OR(M142=1,M142=2,M142=3),Q142&lt;97.5)),"GR",""))</f>
        <v>G</v>
      </c>
      <c r="AO142" s="29">
        <v>0</v>
      </c>
      <c r="AP142" s="28"/>
      <c r="AQ142" s="28" t="s">
        <v>33</v>
      </c>
      <c r="AR142" s="28"/>
      <c r="AS142" s="28"/>
      <c r="AT142" s="50" t="str">
        <f t="shared" si="14"/>
        <v/>
      </c>
      <c r="AU142" s="48" t="str">
        <f t="shared" si="15"/>
        <v/>
      </c>
      <c r="AV142" s="48" t="str">
        <f t="shared" si="16"/>
        <v/>
      </c>
      <c r="AW142" s="26" t="s">
        <v>6</v>
      </c>
      <c r="AX142" s="51">
        <v>12</v>
      </c>
      <c r="AY142" s="52">
        <v>1165</v>
      </c>
      <c r="AZ142" s="24" t="s">
        <v>1266</v>
      </c>
      <c r="BA142" s="29">
        <v>96.975269039977803</v>
      </c>
      <c r="BB142" s="98">
        <v>99.577935706644496</v>
      </c>
      <c r="BC142" s="54" t="s">
        <v>1273</v>
      </c>
      <c r="BD142" s="29">
        <v>2</v>
      </c>
      <c r="BE142" s="55"/>
      <c r="BF142" s="55"/>
      <c r="BG142" s="55"/>
      <c r="BH142" s="55"/>
      <c r="BI142" s="189" t="s">
        <v>1274</v>
      </c>
      <c r="BJ142" s="69" t="s">
        <v>316</v>
      </c>
      <c r="BK142" s="68" t="s">
        <v>662</v>
      </c>
      <c r="BL142" s="69" t="s">
        <v>328</v>
      </c>
      <c r="BM142" s="68" t="s">
        <v>424</v>
      </c>
      <c r="BN142" s="68"/>
      <c r="BO142" s="17"/>
      <c r="BP142" s="29">
        <v>118</v>
      </c>
      <c r="BQ142" s="29">
        <v>0</v>
      </c>
      <c r="BR142" s="56">
        <v>96.15</v>
      </c>
      <c r="BS142" s="76" t="s">
        <v>108</v>
      </c>
      <c r="BT142" s="26"/>
      <c r="BU142" s="26"/>
      <c r="BV142" s="49" t="str">
        <f>IF(AND(BD142&gt;2,OR(ISNUMBER(SEARCH("P",AA142)),ISNUMBER(SEARCH("EP",AA142)),ISNUMBER(SEARCH("E",AA142)))),"WP@",IF(BD142&gt;2,"W@",IF(OR(ISNUMBER(SEARCH("P",AA142)),ISNUMBER(SEARCH("EP",AA142)),ISNUMBER(SEARCH("E",AA142))),"P@","@")))</f>
        <v>@</v>
      </c>
      <c r="BW142" s="26"/>
      <c r="BX142" s="17"/>
      <c r="BY142" s="17"/>
      <c r="BZ142" s="49" t="str">
        <f t="shared" si="17"/>
        <v/>
      </c>
    </row>
    <row r="143" spans="1:78" ht="46.5" x14ac:dyDescent="0.25">
      <c r="A143" s="26" t="s">
        <v>1264</v>
      </c>
      <c r="B143" s="26" t="s">
        <v>1005</v>
      </c>
      <c r="C143" s="106" t="s">
        <v>269</v>
      </c>
      <c r="D143" s="28"/>
      <c r="E143" s="28" t="s">
        <v>712</v>
      </c>
      <c r="F143" s="29">
        <v>1200</v>
      </c>
      <c r="G143" s="30">
        <v>1</v>
      </c>
      <c r="H143" s="31" t="s">
        <v>78</v>
      </c>
      <c r="I143" s="32">
        <v>5</v>
      </c>
      <c r="J143" s="33">
        <v>4</v>
      </c>
      <c r="K143" s="32">
        <v>5</v>
      </c>
      <c r="L143" s="33">
        <v>4</v>
      </c>
      <c r="M143" s="32">
        <v>4</v>
      </c>
      <c r="N143" s="33">
        <v>2</v>
      </c>
      <c r="O143" s="29">
        <v>1.3999999999999899</v>
      </c>
      <c r="P143" s="34">
        <v>1.82499999999997</v>
      </c>
      <c r="Q143" s="35">
        <v>99.100544908905206</v>
      </c>
      <c r="R143" s="36">
        <v>0.85027245445253596</v>
      </c>
      <c r="S143" s="37">
        <v>0</v>
      </c>
      <c r="T143" s="38">
        <v>2.25</v>
      </c>
      <c r="U143" s="29">
        <v>-0.54999999999999705</v>
      </c>
      <c r="V143" s="29">
        <v>1.35</v>
      </c>
      <c r="W143" s="39"/>
      <c r="X143" s="83">
        <v>45</v>
      </c>
      <c r="Y143" s="72">
        <v>121</v>
      </c>
      <c r="Z143" s="29">
        <v>21</v>
      </c>
      <c r="AA143" s="26" t="s">
        <v>137</v>
      </c>
      <c r="AB143" s="41" t="s">
        <v>65</v>
      </c>
      <c r="AC143" s="42" t="str">
        <f>"" &amp; IF(AND(S143&lt;=-1.5,NOT(ISBLANK(AQ143))),"Z","")</f>
        <v/>
      </c>
      <c r="AD143" s="43" t="str">
        <f t="shared" si="9"/>
        <v/>
      </c>
      <c r="AE143" s="44"/>
      <c r="AF143" s="45" t="s">
        <v>102</v>
      </c>
      <c r="AG143" s="46" t="str">
        <f t="shared" si="10"/>
        <v/>
      </c>
      <c r="AH143" s="30">
        <v>1</v>
      </c>
      <c r="AI143" s="84">
        <v>45</v>
      </c>
      <c r="AJ143" s="48" t="str">
        <f t="shared" si="11"/>
        <v/>
      </c>
      <c r="AK143" s="42" t="str">
        <f t="shared" si="12"/>
        <v/>
      </c>
      <c r="AL143" s="46" t="str">
        <f t="shared" si="13"/>
        <v/>
      </c>
      <c r="AM143" s="145" t="s">
        <v>1278</v>
      </c>
      <c r="AN143" s="73" t="str">
        <f t="shared" si="18"/>
        <v>G</v>
      </c>
      <c r="AO143" s="29">
        <v>0</v>
      </c>
      <c r="AP143" s="28"/>
      <c r="AQ143" s="28" t="s">
        <v>33</v>
      </c>
      <c r="AR143" s="28"/>
      <c r="AS143" s="28"/>
      <c r="AT143" s="50" t="str">
        <f t="shared" si="14"/>
        <v/>
      </c>
      <c r="AU143" s="48" t="str">
        <f t="shared" si="15"/>
        <v/>
      </c>
      <c r="AV143" s="48" t="str">
        <f t="shared" si="16"/>
        <v/>
      </c>
      <c r="AW143" s="26" t="s">
        <v>78</v>
      </c>
      <c r="AX143" s="74">
        <v>2.7</v>
      </c>
      <c r="AY143" s="52">
        <v>1175</v>
      </c>
      <c r="AZ143" s="24" t="s">
        <v>1266</v>
      </c>
      <c r="BA143" s="29">
        <v>91.200544908905101</v>
      </c>
      <c r="BB143" s="98">
        <v>95.163211575571793</v>
      </c>
      <c r="BC143" s="54" t="s">
        <v>1276</v>
      </c>
      <c r="BD143" s="29">
        <v>1</v>
      </c>
      <c r="BE143" s="55"/>
      <c r="BF143" s="55"/>
      <c r="BG143" s="55"/>
      <c r="BH143" s="55"/>
      <c r="BI143" s="189" t="s">
        <v>1277</v>
      </c>
      <c r="BJ143" s="68" t="s">
        <v>1279</v>
      </c>
      <c r="BK143" s="69" t="s">
        <v>301</v>
      </c>
      <c r="BL143" s="68" t="s">
        <v>1280</v>
      </c>
      <c r="BM143" s="69" t="s">
        <v>1281</v>
      </c>
      <c r="BN143" s="68"/>
      <c r="BO143" s="17"/>
      <c r="BP143" s="29">
        <v>121</v>
      </c>
      <c r="BQ143" s="29">
        <v>0</v>
      </c>
      <c r="BR143" s="56">
        <v>97.9</v>
      </c>
      <c r="BS143" s="76" t="s">
        <v>108</v>
      </c>
      <c r="BT143" s="26"/>
      <c r="BU143" s="26" t="s">
        <v>712</v>
      </c>
      <c r="BV143" s="26"/>
      <c r="BW143" s="26"/>
      <c r="BX143" s="17"/>
      <c r="BY143" s="17"/>
      <c r="BZ143" s="49" t="str">
        <f t="shared" si="17"/>
        <v/>
      </c>
    </row>
    <row r="144" spans="1:78" ht="46.5" x14ac:dyDescent="0.25">
      <c r="A144" s="26" t="s">
        <v>1264</v>
      </c>
      <c r="B144" s="26" t="s">
        <v>522</v>
      </c>
      <c r="C144" s="106" t="s">
        <v>269</v>
      </c>
      <c r="D144" s="28"/>
      <c r="E144" s="28"/>
      <c r="F144" s="29">
        <v>1200</v>
      </c>
      <c r="G144" s="30">
        <v>5</v>
      </c>
      <c r="H144" s="31" t="s">
        <v>6</v>
      </c>
      <c r="I144" s="32">
        <v>5</v>
      </c>
      <c r="J144" s="33">
        <v>2</v>
      </c>
      <c r="K144" s="32">
        <v>5</v>
      </c>
      <c r="L144" s="33">
        <v>3</v>
      </c>
      <c r="M144" s="32">
        <v>5</v>
      </c>
      <c r="N144" s="33">
        <v>2</v>
      </c>
      <c r="O144" s="29">
        <v>-0.250000000000004</v>
      </c>
      <c r="P144" s="60">
        <v>-1.19999999999999</v>
      </c>
      <c r="Q144" s="35">
        <v>95.599596403596493</v>
      </c>
      <c r="R144" s="35">
        <v>-0.15020179820176299</v>
      </c>
      <c r="S144" s="37">
        <v>-2</v>
      </c>
      <c r="T144" s="38">
        <v>0.75</v>
      </c>
      <c r="U144" s="29">
        <v>-0.49999999999998901</v>
      </c>
      <c r="V144" s="60">
        <v>5.0000000000007802E-2</v>
      </c>
      <c r="W144" s="39"/>
      <c r="X144" s="40">
        <v>45</v>
      </c>
      <c r="Y144" s="72">
        <v>121</v>
      </c>
      <c r="Z144" s="29">
        <v>28</v>
      </c>
      <c r="AA144" s="26" t="s">
        <v>64</v>
      </c>
      <c r="AB144" s="41" t="s">
        <v>65</v>
      </c>
      <c r="AC144" s="42" t="str">
        <f>"" &amp; IF(AND(S144&lt;=-1.5,NOT(ISBLANK(AQ144))),"Z","")</f>
        <v/>
      </c>
      <c r="AD144" s="43" t="str">
        <f t="shared" si="9"/>
        <v/>
      </c>
      <c r="AE144" s="44"/>
      <c r="AF144" s="45"/>
      <c r="AG144" s="46" t="str">
        <f t="shared" si="10"/>
        <v/>
      </c>
      <c r="AH144" s="30">
        <v>5</v>
      </c>
      <c r="AI144" s="47">
        <v>45</v>
      </c>
      <c r="AJ144" s="48" t="str">
        <f t="shared" si="11"/>
        <v/>
      </c>
      <c r="AK144" s="42" t="str">
        <f t="shared" si="12"/>
        <v/>
      </c>
      <c r="AL144" s="46" t="str">
        <f t="shared" si="13"/>
        <v/>
      </c>
      <c r="AM144" s="139" t="s">
        <v>1275</v>
      </c>
      <c r="AN144" s="137" t="str">
        <f t="shared" si="18"/>
        <v>GR</v>
      </c>
      <c r="AO144" s="29">
        <v>0</v>
      </c>
      <c r="AP144" s="28"/>
      <c r="AQ144" s="28"/>
      <c r="AR144" s="28"/>
      <c r="AS144" s="28"/>
      <c r="AT144" s="50" t="str">
        <f t="shared" si="14"/>
        <v/>
      </c>
      <c r="AU144" s="48" t="str">
        <f t="shared" si="15"/>
        <v/>
      </c>
      <c r="AV144" s="48" t="str">
        <f t="shared" si="16"/>
        <v/>
      </c>
      <c r="AW144" s="26" t="s">
        <v>6</v>
      </c>
      <c r="AX144" s="64">
        <v>5.3</v>
      </c>
      <c r="AY144" s="52">
        <v>1175</v>
      </c>
      <c r="AZ144" s="24" t="s">
        <v>1266</v>
      </c>
      <c r="BA144" s="29">
        <v>87.699596403596502</v>
      </c>
      <c r="BB144" s="136">
        <v>90.654263070263099</v>
      </c>
      <c r="BC144" s="54" t="s">
        <v>1282</v>
      </c>
      <c r="BD144" s="29">
        <v>2</v>
      </c>
      <c r="BE144" s="55"/>
      <c r="BF144" s="55"/>
      <c r="BG144" s="55"/>
      <c r="BH144" s="55"/>
      <c r="BI144" s="188" t="s">
        <v>1283</v>
      </c>
      <c r="BJ144" s="68" t="s">
        <v>1238</v>
      </c>
      <c r="BK144" s="69" t="s">
        <v>1175</v>
      </c>
      <c r="BL144" s="68" t="s">
        <v>1102</v>
      </c>
      <c r="BM144" s="68" t="s">
        <v>1284</v>
      </c>
      <c r="BN144" s="68"/>
      <c r="BO144" s="17"/>
      <c r="BP144" s="29">
        <v>121</v>
      </c>
      <c r="BQ144" s="29">
        <v>0</v>
      </c>
      <c r="BR144" s="56">
        <v>98.05</v>
      </c>
      <c r="BS144" s="57" t="s">
        <v>75</v>
      </c>
      <c r="BT144" s="26"/>
      <c r="BU144" s="26"/>
      <c r="BV144" s="26"/>
      <c r="BW144" s="26"/>
      <c r="BX144" s="17"/>
      <c r="BY144" s="17"/>
      <c r="BZ144" s="49" t="str">
        <f t="shared" si="17"/>
        <v/>
      </c>
    </row>
    <row r="145" spans="1:78" ht="46.5" x14ac:dyDescent="0.25">
      <c r="A145" s="26" t="s">
        <v>1264</v>
      </c>
      <c r="B145" s="26" t="s">
        <v>1285</v>
      </c>
      <c r="C145" s="106" t="s">
        <v>269</v>
      </c>
      <c r="D145" s="28"/>
      <c r="E145" s="28"/>
      <c r="F145" s="29">
        <v>1200</v>
      </c>
      <c r="G145" s="30">
        <v>2</v>
      </c>
      <c r="H145" s="31" t="s">
        <v>6</v>
      </c>
      <c r="I145" s="32">
        <v>3</v>
      </c>
      <c r="J145" s="33">
        <v>2</v>
      </c>
      <c r="K145" s="32">
        <v>3</v>
      </c>
      <c r="L145" s="33">
        <v>2</v>
      </c>
      <c r="M145" s="32">
        <v>2</v>
      </c>
      <c r="N145" s="33">
        <v>1</v>
      </c>
      <c r="O145" s="29">
        <v>9.9999999999997896E-2</v>
      </c>
      <c r="P145" s="29">
        <v>-1.1099999999999901</v>
      </c>
      <c r="Q145" s="36">
        <v>100.108751565258</v>
      </c>
      <c r="R145" s="36">
        <v>0.80437578262916498</v>
      </c>
      <c r="S145" s="37">
        <v>0</v>
      </c>
      <c r="T145" s="38">
        <v>0.75</v>
      </c>
      <c r="U145" s="29">
        <v>0.80000000000000104</v>
      </c>
      <c r="V145" s="29">
        <v>1.45</v>
      </c>
      <c r="W145" s="39"/>
      <c r="X145" s="40">
        <v>43</v>
      </c>
      <c r="Y145" s="72">
        <v>118</v>
      </c>
      <c r="Z145" s="29">
        <v>28</v>
      </c>
      <c r="AA145" s="85" t="s">
        <v>252</v>
      </c>
      <c r="AB145" s="41" t="s">
        <v>101</v>
      </c>
      <c r="AC145" s="42" t="str">
        <f>"i" &amp; IF(AND(S145&lt;=-1.5,NOT(ISBLANK(AQ145))),"Z","")</f>
        <v>i</v>
      </c>
      <c r="AD145" s="43" t="str">
        <f t="shared" si="9"/>
        <v/>
      </c>
      <c r="AE145" s="44"/>
      <c r="AF145" s="45"/>
      <c r="AG145" s="46" t="str">
        <f t="shared" si="10"/>
        <v/>
      </c>
      <c r="AH145" s="30">
        <v>2</v>
      </c>
      <c r="AI145" s="47">
        <v>43</v>
      </c>
      <c r="AJ145" s="48" t="str">
        <f t="shared" si="11"/>
        <v/>
      </c>
      <c r="AK145" s="42" t="str">
        <f t="shared" si="12"/>
        <v/>
      </c>
      <c r="AL145" s="46" t="str">
        <f t="shared" si="13"/>
        <v/>
      </c>
      <c r="AM145" s="40">
        <v>43</v>
      </c>
      <c r="AN145" s="103" t="str">
        <f t="shared" si="18"/>
        <v>G</v>
      </c>
      <c r="AO145" s="29">
        <v>0</v>
      </c>
      <c r="AP145" s="28"/>
      <c r="AQ145" s="28"/>
      <c r="AR145" s="28"/>
      <c r="AS145" s="28"/>
      <c r="AT145" s="50" t="str">
        <f t="shared" si="14"/>
        <v/>
      </c>
      <c r="AU145" s="48" t="str">
        <f t="shared" si="15"/>
        <v/>
      </c>
      <c r="AV145" s="48" t="str">
        <f t="shared" si="16"/>
        <v/>
      </c>
      <c r="AW145" s="26" t="s">
        <v>6</v>
      </c>
      <c r="AX145" s="51">
        <v>6</v>
      </c>
      <c r="AY145" s="52">
        <v>1160</v>
      </c>
      <c r="AZ145" s="24" t="s">
        <v>1286</v>
      </c>
      <c r="BA145" s="29">
        <v>92.608751565258302</v>
      </c>
      <c r="BB145" s="53">
        <v>93.436751565258305</v>
      </c>
      <c r="BC145" s="54" t="s">
        <v>83</v>
      </c>
      <c r="BD145" s="29">
        <v>1</v>
      </c>
      <c r="BE145" s="55"/>
      <c r="BF145" s="55"/>
      <c r="BG145" s="55"/>
      <c r="BH145" s="55"/>
      <c r="BI145" s="190" t="s">
        <v>1287</v>
      </c>
      <c r="BJ145" s="68" t="s">
        <v>526</v>
      </c>
      <c r="BK145" s="68" t="s">
        <v>1288</v>
      </c>
      <c r="BL145" s="68" t="s">
        <v>1289</v>
      </c>
      <c r="BM145" s="68" t="s">
        <v>1290</v>
      </c>
      <c r="BN145" s="68"/>
      <c r="BO145" s="17"/>
      <c r="BP145" s="29">
        <v>118</v>
      </c>
      <c r="BQ145" s="29">
        <v>0</v>
      </c>
      <c r="BR145" s="56">
        <v>98.4</v>
      </c>
      <c r="BS145" s="57" t="s">
        <v>61</v>
      </c>
      <c r="BT145" s="26"/>
      <c r="BU145" s="26"/>
      <c r="BV145" s="26"/>
      <c r="BW145" s="26"/>
      <c r="BX145" s="17"/>
      <c r="BY145" s="17"/>
      <c r="BZ145" s="49" t="str">
        <f t="shared" si="17"/>
        <v/>
      </c>
    </row>
    <row r="146" spans="1:78" ht="46.5" x14ac:dyDescent="0.25">
      <c r="A146" s="26" t="s">
        <v>1264</v>
      </c>
      <c r="B146" s="26" t="s">
        <v>533</v>
      </c>
      <c r="C146" s="106" t="s">
        <v>219</v>
      </c>
      <c r="D146" s="28"/>
      <c r="E146" s="28"/>
      <c r="F146" s="29">
        <v>1200</v>
      </c>
      <c r="G146" s="30">
        <v>11</v>
      </c>
      <c r="H146" s="31" t="s">
        <v>6</v>
      </c>
      <c r="I146" s="59">
        <v>10</v>
      </c>
      <c r="J146" s="33">
        <v>4</v>
      </c>
      <c r="K146" s="59">
        <v>9</v>
      </c>
      <c r="L146" s="33">
        <v>3</v>
      </c>
      <c r="M146" s="59">
        <v>5</v>
      </c>
      <c r="N146" s="33">
        <v>2</v>
      </c>
      <c r="O146" s="29">
        <v>-1.1000000000000101</v>
      </c>
      <c r="P146" s="60">
        <v>-2.2125000000000101</v>
      </c>
      <c r="Q146" s="35">
        <v>90.618769749835494</v>
      </c>
      <c r="R146" s="35">
        <v>-3.4906151250822899</v>
      </c>
      <c r="S146" s="37">
        <v>1</v>
      </c>
      <c r="T146" s="38">
        <v>1.75</v>
      </c>
      <c r="U146" s="29">
        <v>-0.74999999999999301</v>
      </c>
      <c r="V146" s="60">
        <v>0.64999999999999503</v>
      </c>
      <c r="W146" s="39"/>
      <c r="X146" s="62">
        <v>44</v>
      </c>
      <c r="Y146" s="29">
        <v>120</v>
      </c>
      <c r="Z146" s="29">
        <v>28</v>
      </c>
      <c r="AA146" s="26" t="s">
        <v>57</v>
      </c>
      <c r="AB146" s="41" t="s">
        <v>65</v>
      </c>
      <c r="AC146" s="42" t="str">
        <f>"" &amp; IF(AND(S146&lt;=-1.5,NOT(ISBLANK(AQ146))),"Z","")</f>
        <v/>
      </c>
      <c r="AD146" s="48" t="str">
        <f t="shared" si="9"/>
        <v>*</v>
      </c>
      <c r="AE146" s="44"/>
      <c r="AF146" s="45"/>
      <c r="AG146" s="46" t="str">
        <f t="shared" si="10"/>
        <v/>
      </c>
      <c r="AH146" s="30">
        <v>11</v>
      </c>
      <c r="AI146" s="62">
        <v>44</v>
      </c>
      <c r="AJ146" s="48" t="str">
        <f t="shared" si="11"/>
        <v/>
      </c>
      <c r="AK146" s="42" t="str">
        <f t="shared" si="12"/>
        <v/>
      </c>
      <c r="AL146" s="63" t="str">
        <f t="shared" si="13"/>
        <v/>
      </c>
      <c r="AM146" s="62">
        <v>44</v>
      </c>
      <c r="AN146" s="49" t="str">
        <f t="shared" si="18"/>
        <v/>
      </c>
      <c r="AO146" s="29">
        <v>0</v>
      </c>
      <c r="AP146" s="28"/>
      <c r="AQ146" s="28" t="s">
        <v>33</v>
      </c>
      <c r="AR146" s="28"/>
      <c r="AS146" s="28"/>
      <c r="AT146" s="50" t="str">
        <f t="shared" si="14"/>
        <v/>
      </c>
      <c r="AU146" s="48" t="str">
        <f t="shared" si="15"/>
        <v>#</v>
      </c>
      <c r="AV146" s="48" t="str">
        <f t="shared" si="16"/>
        <v/>
      </c>
      <c r="AW146" s="26" t="s">
        <v>6</v>
      </c>
      <c r="AX146" s="64">
        <v>14</v>
      </c>
      <c r="AY146" s="65">
        <v>1169</v>
      </c>
      <c r="AZ146" s="24" t="s">
        <v>1291</v>
      </c>
      <c r="BA146" s="29">
        <v>83.0187697498354</v>
      </c>
      <c r="BB146" s="53">
        <v>85.986769749835403</v>
      </c>
      <c r="BC146" s="54" t="s">
        <v>1292</v>
      </c>
      <c r="BD146" s="29">
        <v>3</v>
      </c>
      <c r="BE146" s="55"/>
      <c r="BF146" s="55"/>
      <c r="BG146" s="55"/>
      <c r="BH146" s="55"/>
      <c r="BI146" s="190" t="s">
        <v>1293</v>
      </c>
      <c r="BJ146" s="68" t="s">
        <v>1294</v>
      </c>
      <c r="BK146" s="68" t="s">
        <v>1295</v>
      </c>
      <c r="BL146" s="68" t="s">
        <v>1296</v>
      </c>
      <c r="BM146" s="68" t="s">
        <v>1297</v>
      </c>
      <c r="BN146" s="68"/>
      <c r="BO146" s="17"/>
      <c r="BP146" s="29">
        <v>120</v>
      </c>
      <c r="BQ146" s="29">
        <v>0</v>
      </c>
      <c r="BR146" s="56">
        <v>94.8</v>
      </c>
      <c r="BS146" s="57" t="s">
        <v>126</v>
      </c>
      <c r="BT146" s="26"/>
      <c r="BU146" s="26"/>
      <c r="BV146" s="26"/>
      <c r="BW146" s="26"/>
      <c r="BX146" s="17"/>
      <c r="BY146" s="17"/>
      <c r="BZ146" s="49" t="str">
        <f t="shared" si="17"/>
        <v/>
      </c>
    </row>
    <row r="147" spans="1:78" ht="46.5" x14ac:dyDescent="0.25">
      <c r="A147" s="26" t="s">
        <v>1264</v>
      </c>
      <c r="B147" s="69" t="s">
        <v>403</v>
      </c>
      <c r="C147" s="27" t="s">
        <v>165</v>
      </c>
      <c r="D147" s="28"/>
      <c r="E147" s="28"/>
      <c r="F147" s="29">
        <v>1200</v>
      </c>
      <c r="G147" s="30">
        <v>12</v>
      </c>
      <c r="H147" s="31" t="s">
        <v>6</v>
      </c>
      <c r="I147" s="59">
        <v>10</v>
      </c>
      <c r="J147" s="33">
        <v>6</v>
      </c>
      <c r="K147" s="59">
        <v>10</v>
      </c>
      <c r="L147" s="33">
        <v>5</v>
      </c>
      <c r="M147" s="59">
        <v>10</v>
      </c>
      <c r="N147" s="33">
        <v>2</v>
      </c>
      <c r="O147" s="29">
        <v>1.30000000000001</v>
      </c>
      <c r="P147" s="60">
        <v>0.16428571428574301</v>
      </c>
      <c r="Q147" s="35">
        <v>89.572361722975799</v>
      </c>
      <c r="R147" s="35">
        <v>-3.1638191385121002</v>
      </c>
      <c r="S147" s="37">
        <v>1</v>
      </c>
      <c r="T147" s="38">
        <v>2.25</v>
      </c>
      <c r="U147" s="29">
        <v>-3.3</v>
      </c>
      <c r="V147" s="60">
        <v>-1.55000000000001</v>
      </c>
      <c r="W147" s="39"/>
      <c r="X147" s="62">
        <v>44</v>
      </c>
      <c r="Y147" s="29">
        <v>122</v>
      </c>
      <c r="Z147" s="29">
        <v>23</v>
      </c>
      <c r="AA147" s="26" t="s">
        <v>57</v>
      </c>
      <c r="AB147" s="41" t="s">
        <v>58</v>
      </c>
      <c r="AC147" s="42" t="str">
        <f>"" &amp; IF(AND(S147&lt;=-1.5,NOT(ISBLANK(AQ147))),"Z","")</f>
        <v/>
      </c>
      <c r="AD147" s="48" t="str">
        <f t="shared" si="9"/>
        <v>*</v>
      </c>
      <c r="AE147" s="44"/>
      <c r="AF147" s="45"/>
      <c r="AG147" s="46" t="str">
        <f t="shared" si="10"/>
        <v/>
      </c>
      <c r="AH147" s="30">
        <v>12</v>
      </c>
      <c r="AI147" s="62">
        <v>44</v>
      </c>
      <c r="AJ147" s="48" t="str">
        <f t="shared" si="11"/>
        <v/>
      </c>
      <c r="AK147" s="42" t="str">
        <f t="shared" si="12"/>
        <v/>
      </c>
      <c r="AL147" s="63" t="str">
        <f t="shared" si="13"/>
        <v/>
      </c>
      <c r="AM147" s="62">
        <v>44</v>
      </c>
      <c r="AN147" s="49" t="str">
        <f t="shared" si="18"/>
        <v/>
      </c>
      <c r="AO147" s="29">
        <v>0</v>
      </c>
      <c r="AP147" s="28"/>
      <c r="AQ147" s="28"/>
      <c r="AR147" s="28"/>
      <c r="AS147" s="28"/>
      <c r="AT147" s="50" t="str">
        <f t="shared" si="14"/>
        <v/>
      </c>
      <c r="AU147" s="48" t="str">
        <f t="shared" si="15"/>
        <v/>
      </c>
      <c r="AV147" s="48" t="str">
        <f t="shared" si="16"/>
        <v/>
      </c>
      <c r="AW147" s="26" t="s">
        <v>6</v>
      </c>
      <c r="AX147" s="64">
        <v>43</v>
      </c>
      <c r="AY147" s="65">
        <v>1152</v>
      </c>
      <c r="AZ147" s="24" t="s">
        <v>1291</v>
      </c>
      <c r="BA147" s="29">
        <v>80.672361722975793</v>
      </c>
      <c r="BB147" s="53">
        <v>85.0190283896425</v>
      </c>
      <c r="BC147" s="54" t="s">
        <v>1298</v>
      </c>
      <c r="BD147" s="29">
        <v>3</v>
      </c>
      <c r="BE147" s="55"/>
      <c r="BF147" s="55"/>
      <c r="BG147" s="55"/>
      <c r="BH147" s="55"/>
      <c r="BI147" s="191" t="s">
        <v>470</v>
      </c>
      <c r="BJ147" s="68" t="s">
        <v>443</v>
      </c>
      <c r="BK147" s="68" t="s">
        <v>471</v>
      </c>
      <c r="BL147" s="68" t="s">
        <v>472</v>
      </c>
      <c r="BM147" s="68" t="s">
        <v>473</v>
      </c>
      <c r="BN147" s="68" t="s">
        <v>474</v>
      </c>
      <c r="BO147" s="17"/>
      <c r="BP147" s="29">
        <v>122</v>
      </c>
      <c r="BQ147" s="29">
        <v>0</v>
      </c>
      <c r="BR147" s="56">
        <v>95.25</v>
      </c>
      <c r="BS147" s="76" t="s">
        <v>126</v>
      </c>
      <c r="BT147" s="26"/>
      <c r="BU147" s="26"/>
      <c r="BV147" s="26"/>
      <c r="BW147" s="26"/>
      <c r="BX147" s="17"/>
      <c r="BY147" s="17"/>
      <c r="BZ147" s="49" t="str">
        <f t="shared" si="17"/>
        <v/>
      </c>
    </row>
    <row r="148" spans="1:78" ht="18.75" customHeight="1" x14ac:dyDescent="0.25">
      <c r="A148" s="17"/>
      <c r="B148" s="164" t="s">
        <v>1291</v>
      </c>
      <c r="C148" s="164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65" t="s">
        <v>476</v>
      </c>
      <c r="R148" s="165"/>
      <c r="S148" s="17"/>
      <c r="T148" s="121" t="s">
        <v>450</v>
      </c>
      <c r="U148" s="17"/>
      <c r="V148" s="17"/>
      <c r="W148" s="17"/>
      <c r="X148" s="91">
        <v>42</v>
      </c>
      <c r="Y148" s="113" t="s">
        <v>985</v>
      </c>
      <c r="Z148" s="95">
        <v>23</v>
      </c>
      <c r="AA148" s="94">
        <v>7</v>
      </c>
      <c r="AB148" s="17"/>
      <c r="AC148" s="17"/>
      <c r="AD148" s="17"/>
      <c r="AE148" s="17"/>
      <c r="AF148" s="17"/>
      <c r="AG148" s="17"/>
      <c r="AH148" s="17"/>
      <c r="AI148" s="91">
        <v>42</v>
      </c>
      <c r="AJ148" s="17"/>
      <c r="AK148" s="17"/>
      <c r="AL148" s="17"/>
      <c r="AM148" s="91">
        <v>42</v>
      </c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66">
        <v>0</v>
      </c>
      <c r="AY148" s="95">
        <v>1151</v>
      </c>
      <c r="AZ148" s="17"/>
      <c r="BA148" s="17"/>
      <c r="BB148" s="17"/>
      <c r="BC148" s="17"/>
      <c r="BD148" s="17"/>
      <c r="BE148" s="17"/>
      <c r="BF148" s="17"/>
      <c r="BG148" s="17"/>
      <c r="BH148" s="17"/>
      <c r="BI148" s="187"/>
      <c r="BJ148" s="17"/>
      <c r="BK148" s="17"/>
      <c r="BL148" s="17"/>
      <c r="BM148" s="17"/>
      <c r="BN148" s="17"/>
      <c r="BO148" s="17"/>
      <c r="BP148" s="113" t="s">
        <v>985</v>
      </c>
      <c r="BQ148" s="17"/>
      <c r="BR148" s="17"/>
      <c r="BS148" s="17"/>
      <c r="BT148" s="17"/>
      <c r="BU148" s="17"/>
      <c r="BV148" s="17"/>
      <c r="BW148" s="17"/>
      <c r="BX148" s="29">
        <v>0</v>
      </c>
      <c r="BY148" s="26" t="s">
        <v>149</v>
      </c>
      <c r="BZ148" s="17"/>
    </row>
    <row r="149" spans="1:78" x14ac:dyDescent="0.25">
      <c r="A149" s="17"/>
      <c r="B149" s="164"/>
      <c r="C149" s="164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68" t="s">
        <v>1299</v>
      </c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  <c r="AC149" s="168"/>
      <c r="AD149" s="168"/>
      <c r="AE149" s="168"/>
      <c r="AF149" s="168"/>
      <c r="AG149" s="168"/>
      <c r="AH149" s="168"/>
      <c r="AI149" s="168"/>
      <c r="AJ149" s="168"/>
      <c r="AK149" s="168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67"/>
      <c r="AY149" s="105" t="s">
        <v>291</v>
      </c>
      <c r="AZ149" s="17"/>
      <c r="BA149" s="17"/>
      <c r="BB149" s="17"/>
      <c r="BC149" s="17"/>
      <c r="BD149" s="17"/>
      <c r="BE149" s="17"/>
      <c r="BF149" s="17"/>
      <c r="BG149" s="17"/>
      <c r="BH149" s="17"/>
      <c r="BI149" s="18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</row>
    <row r="150" spans="1:78" ht="30" customHeight="1" x14ac:dyDescent="0.25">
      <c r="A150" s="169" t="s">
        <v>1300</v>
      </c>
      <c r="B150" s="153"/>
      <c r="C150" s="153"/>
      <c r="D150" s="153"/>
      <c r="E150" s="153"/>
      <c r="F150" s="153"/>
      <c r="G150" s="153"/>
      <c r="H150" s="153"/>
      <c r="I150" s="153"/>
      <c r="J150" s="153"/>
      <c r="K150" s="153"/>
      <c r="L150" s="153"/>
      <c r="M150" s="153"/>
      <c r="N150" s="153"/>
      <c r="O150" s="153"/>
      <c r="P150" s="153"/>
      <c r="Q150" s="153"/>
      <c r="R150" s="153"/>
      <c r="S150" s="153"/>
      <c r="T150" s="153"/>
      <c r="U150" s="153"/>
      <c r="V150" s="153"/>
      <c r="W150" s="153"/>
      <c r="X150" s="153"/>
      <c r="Y150" s="153"/>
      <c r="Z150" s="153"/>
      <c r="AA150" s="153"/>
      <c r="AB150" s="153"/>
      <c r="AC150" s="153"/>
      <c r="AD150" s="153"/>
      <c r="AE150" s="153"/>
      <c r="AF150" s="153"/>
      <c r="AG150" s="153"/>
      <c r="AH150" s="153"/>
      <c r="AI150" s="153"/>
      <c r="AJ150" s="153"/>
      <c r="AK150" s="153"/>
      <c r="AL150" s="153"/>
      <c r="AM150" s="153"/>
      <c r="AN150" s="153"/>
      <c r="AO150" s="153"/>
      <c r="AP150" s="153"/>
      <c r="AQ150" s="153"/>
      <c r="AR150" s="153"/>
      <c r="AS150" s="153"/>
      <c r="AT150" s="153"/>
      <c r="AU150" s="153"/>
      <c r="AV150" s="153"/>
      <c r="AW150" s="153"/>
      <c r="AX150" s="153"/>
      <c r="AY150" s="153"/>
      <c r="AZ150" s="153"/>
      <c r="BA150" s="153"/>
      <c r="BB150" s="153"/>
      <c r="BC150" s="153"/>
      <c r="BD150" s="153"/>
      <c r="BE150" s="153"/>
      <c r="BF150" s="153"/>
      <c r="BG150" s="153"/>
      <c r="BH150" s="153"/>
      <c r="BI150" s="153"/>
      <c r="BJ150" s="153"/>
      <c r="BK150" s="153"/>
      <c r="BL150" s="153"/>
      <c r="BM150" s="153"/>
      <c r="BN150" s="153"/>
      <c r="BO150" s="153"/>
      <c r="BP150" s="153"/>
      <c r="BQ150" s="153"/>
      <c r="BR150" s="153"/>
      <c r="BS150" s="153"/>
      <c r="BT150" s="153"/>
      <c r="BU150" s="153"/>
      <c r="BV150" s="153"/>
      <c r="BW150" s="153"/>
      <c r="BX150" s="153"/>
      <c r="BY150" s="17"/>
      <c r="BZ150" s="17"/>
    </row>
    <row r="151" spans="1:78" x14ac:dyDescent="0.25">
      <c r="A151" s="18" t="s">
        <v>1</v>
      </c>
      <c r="B151" s="18" t="s">
        <v>2</v>
      </c>
      <c r="C151" s="18" t="s">
        <v>3</v>
      </c>
      <c r="D151" s="19"/>
      <c r="E151" s="19"/>
      <c r="F151" s="18" t="s">
        <v>4</v>
      </c>
      <c r="G151" s="20" t="s">
        <v>5</v>
      </c>
      <c r="H151" s="21" t="s">
        <v>6</v>
      </c>
      <c r="I151" s="154" t="s">
        <v>7</v>
      </c>
      <c r="J151" s="155"/>
      <c r="K151" s="155"/>
      <c r="L151" s="155"/>
      <c r="M151" s="155"/>
      <c r="N151" s="155"/>
      <c r="O151" s="21" t="s">
        <v>8</v>
      </c>
      <c r="P151" s="21" t="s">
        <v>9</v>
      </c>
      <c r="Q151" s="22" t="s">
        <v>10</v>
      </c>
      <c r="R151" s="22" t="s">
        <v>11</v>
      </c>
      <c r="S151" s="21" t="s">
        <v>12</v>
      </c>
      <c r="T151" s="21" t="s">
        <v>13</v>
      </c>
      <c r="U151" s="21" t="s">
        <v>14</v>
      </c>
      <c r="V151" s="21" t="s">
        <v>15</v>
      </c>
      <c r="W151" s="23" t="s">
        <v>16</v>
      </c>
      <c r="X151" s="21" t="s">
        <v>17</v>
      </c>
      <c r="Y151" s="21" t="s">
        <v>18</v>
      </c>
      <c r="Z151" s="21" t="s">
        <v>19</v>
      </c>
      <c r="AA151" s="21" t="s">
        <v>20</v>
      </c>
      <c r="AB151" s="21" t="s">
        <v>21</v>
      </c>
      <c r="AC151" s="21" t="s">
        <v>22</v>
      </c>
      <c r="AD151" s="21" t="s">
        <v>23</v>
      </c>
      <c r="AE151" s="21" t="s">
        <v>24</v>
      </c>
      <c r="AF151" s="21" t="s">
        <v>25</v>
      </c>
      <c r="AG151" s="21" t="s">
        <v>26</v>
      </c>
      <c r="AH151" s="21" t="s">
        <v>5</v>
      </c>
      <c r="AI151" s="21" t="s">
        <v>17</v>
      </c>
      <c r="AJ151" s="21" t="s">
        <v>27</v>
      </c>
      <c r="AK151" s="21" t="s">
        <v>28</v>
      </c>
      <c r="AL151" s="21" t="s">
        <v>29</v>
      </c>
      <c r="AM151" s="21" t="s">
        <v>17</v>
      </c>
      <c r="AN151" s="21" t="s">
        <v>30</v>
      </c>
      <c r="AO151" s="21" t="s">
        <v>31</v>
      </c>
      <c r="AP151" s="21" t="s">
        <v>32</v>
      </c>
      <c r="AQ151" s="21" t="s">
        <v>33</v>
      </c>
      <c r="AR151" s="21" t="s">
        <v>34</v>
      </c>
      <c r="AS151" s="21" t="s">
        <v>35</v>
      </c>
      <c r="AT151" s="21" t="s">
        <v>36</v>
      </c>
      <c r="AU151" s="21" t="s">
        <v>37</v>
      </c>
      <c r="AV151" s="21" t="s">
        <v>38</v>
      </c>
      <c r="AW151" s="21" t="s">
        <v>6</v>
      </c>
      <c r="AX151" s="21" t="s">
        <v>39</v>
      </c>
      <c r="AY151" s="21" t="s">
        <v>40</v>
      </c>
      <c r="AZ151" s="24" t="s">
        <v>41</v>
      </c>
      <c r="BA151" s="21" t="s">
        <v>42</v>
      </c>
      <c r="BB151" s="21" t="s">
        <v>43</v>
      </c>
      <c r="BC151" s="21" t="s">
        <v>44</v>
      </c>
      <c r="BD151" s="21" t="s">
        <v>45</v>
      </c>
      <c r="BE151" s="21" t="s">
        <v>46</v>
      </c>
      <c r="BF151" s="21" t="s">
        <v>47</v>
      </c>
      <c r="BG151" s="21" t="s">
        <v>48</v>
      </c>
      <c r="BH151" s="21" t="s">
        <v>49</v>
      </c>
      <c r="BI151" s="186"/>
      <c r="BJ151" s="25"/>
      <c r="BK151" s="25"/>
      <c r="BL151" s="25"/>
      <c r="BM151" s="25"/>
      <c r="BN151" s="25"/>
      <c r="BO151" s="25"/>
      <c r="BP151" s="21" t="s">
        <v>18</v>
      </c>
      <c r="BQ151" s="21" t="s">
        <v>31</v>
      </c>
      <c r="BR151" s="21" t="s">
        <v>50</v>
      </c>
      <c r="BS151" s="21" t="s">
        <v>51</v>
      </c>
      <c r="BT151" s="25"/>
      <c r="BU151" s="25"/>
      <c r="BV151" s="21" t="s">
        <v>24</v>
      </c>
      <c r="BW151" s="21" t="s">
        <v>16</v>
      </c>
      <c r="BX151" s="21" t="s">
        <v>52</v>
      </c>
      <c r="BY151" s="21" t="s">
        <v>53</v>
      </c>
      <c r="BZ151" s="21" t="s">
        <v>28</v>
      </c>
    </row>
    <row r="152" spans="1:78" ht="46.5" x14ac:dyDescent="0.25">
      <c r="A152" s="26" t="s">
        <v>1301</v>
      </c>
      <c r="B152" s="26" t="s">
        <v>55</v>
      </c>
      <c r="C152" s="27" t="s">
        <v>56</v>
      </c>
      <c r="D152" s="28"/>
      <c r="E152" s="28"/>
      <c r="F152" s="29">
        <v>1200</v>
      </c>
      <c r="G152" s="30">
        <v>3</v>
      </c>
      <c r="H152" s="31" t="s">
        <v>6</v>
      </c>
      <c r="I152" s="32">
        <v>8</v>
      </c>
      <c r="J152" s="33">
        <v>3</v>
      </c>
      <c r="K152" s="32">
        <v>7</v>
      </c>
      <c r="L152" s="33">
        <v>4</v>
      </c>
      <c r="M152" s="32">
        <v>9</v>
      </c>
      <c r="N152" s="33">
        <v>6</v>
      </c>
      <c r="O152" s="29">
        <v>-1.35</v>
      </c>
      <c r="P152" s="60">
        <v>-1.3599999999999599</v>
      </c>
      <c r="Q152" s="35">
        <v>87.185059453857605</v>
      </c>
      <c r="R152" s="35">
        <v>-1.75747027307118</v>
      </c>
      <c r="S152" s="37">
        <v>0</v>
      </c>
      <c r="T152" s="61">
        <v>-2</v>
      </c>
      <c r="U152" s="29">
        <v>0.44999999999999901</v>
      </c>
      <c r="V152" s="60">
        <v>-1.2000000000000099</v>
      </c>
      <c r="W152" s="39"/>
      <c r="X152" s="62">
        <v>52</v>
      </c>
      <c r="Y152" s="29">
        <v>128</v>
      </c>
      <c r="Z152" s="17"/>
      <c r="AA152" s="26" t="s">
        <v>57</v>
      </c>
      <c r="AB152" s="41" t="s">
        <v>58</v>
      </c>
      <c r="AC152" s="42" t="str">
        <f>"" &amp; IF(AND(S152&lt;=-1.5,NOT(ISBLANK(AQ152))),"Z","")</f>
        <v/>
      </c>
      <c r="AD152" s="48" t="str">
        <f>IF(AND(ISNUMBER(BD152),VALUE(BD152)&gt;=3,VALUE(T152)&gt;=-0.5),IF(AND(VALUE(Q152)&gt;=94,VALUE(Q152)&lt;444), IF(VALUE(P152)&gt;=2,"***","**"),"*"),"")</f>
        <v/>
      </c>
      <c r="AE152" s="44"/>
      <c r="AF152" s="45"/>
      <c r="AG152" s="63" t="str">
        <f>IF(OR(F152&lt;1401,F152&gt;=1600),IF(AND(OR(AB152="*",AB152="***",AB152="E*",AB152="E***"),P152&gt;=2,T152&gt;-2.1),IF(AND(ISNUMBER(BD152),VALUE(BD152)&gt;2),"**","*"),""),"")</f>
        <v/>
      </c>
      <c r="AH152" s="30">
        <v>3</v>
      </c>
      <c r="AI152" s="62">
        <v>52</v>
      </c>
      <c r="AJ152" s="48" t="str">
        <f>IF(AND(S152&gt;=2,T152&gt;=0),IF(AND(ISNUMBER(BD152),VALUE(BD152)&gt;=3),IF(LEN(AQ152)&gt;0,"***","**"),"*"),"")</f>
        <v/>
      </c>
      <c r="AK152" s="42" t="str">
        <f>IF(AND(S152&gt;=3,AND(OR(AND(I152&lt;=7,I152-K152&gt;=3),AND(K152&lt;=7,K152-M152&gt;=3)),N152&lt;=4)),6,IF(S152&gt;=3,"3T",IF(AND(OR(AND(I152&lt;=7,I152-K152&gt;=3),AND(K152&lt;=7,K152-M152&gt;=3)),N152&lt;=4),"3P","")))</f>
        <v/>
      </c>
      <c r="AL152" s="63" t="str">
        <f>IF(OR(K152-M152&gt;=5,T152&gt;4.9,AND(K152-M152&gt;=1,T152&gt;5)),IF(P152&lt;-3,"***",IF(P152&lt;0,"**","*")),"")</f>
        <v/>
      </c>
      <c r="AM152" s="62">
        <v>52</v>
      </c>
      <c r="AN152" s="49" t="str">
        <f>IF(AND(OR(M152=1,M152=2,M152=3,M152=4),Q152&gt;=97.5),"G",IF(OR(AND(N152&lt;=3,M152&lt;8,T152&gt;-1.6,Q152&gt;=95,Q152&lt;300),AND(OR(M152=1,M152=2,M152=3),Q152&lt;97.5)),"GR",""))</f>
        <v/>
      </c>
      <c r="AO152" s="29">
        <v>0</v>
      </c>
      <c r="AP152" s="28"/>
      <c r="AQ152" s="28"/>
      <c r="AR152" s="28"/>
      <c r="AS152" s="28"/>
      <c r="AT152" s="50" t="str">
        <f>IF(LEN(AN152)&gt;0,IF(AL152="**","$",IF(AL152="***",IF(LEN(AQ152)&gt;0,"$$$","$$"), "")), "")</f>
        <v/>
      </c>
      <c r="AU152" s="48" t="str">
        <f>CONCATENATE(IF(LEN(AN152)&gt;0,IF(AND(AD152="**",AB152="*"),IF(LEN(AQ152)&gt;0,"$$$","$$"),IF(AJ152="***","$$$",IF(AND(AJ152="**",AB152="*"),"$$",IF(AND(OR(AD152="**",AD152="***"),LEN(AQ152)&gt;0),"$$","")))),IF(AND(OR(AD152="**",AD152="***"),LEN(AQ152)&gt;0),"$$","")),IF(AND(T152&lt;2,AQ152="#"),"#",""))</f>
        <v/>
      </c>
      <c r="AV152" s="48" t="str">
        <f>IF(LEN(AN152)&gt;0,IF(AG152="**","$$",IF(AG152="***","$$$",IF(AD152="***",IF(OR(AB152="***",LEN(AQ152)&gt;0),"$$$",""),""))),"")</f>
        <v/>
      </c>
      <c r="AW152" s="26" t="s">
        <v>6</v>
      </c>
      <c r="AX152" s="51">
        <v>24</v>
      </c>
      <c r="AY152" s="65">
        <v>1146</v>
      </c>
      <c r="AZ152" s="24" t="s">
        <v>546</v>
      </c>
      <c r="BA152" s="29">
        <v>76.985059453857602</v>
      </c>
      <c r="BB152" s="53">
        <v>85.841059453857596</v>
      </c>
      <c r="BC152" s="54" t="s">
        <v>1302</v>
      </c>
      <c r="BD152" s="29">
        <v>2</v>
      </c>
      <c r="BE152" s="55"/>
      <c r="BF152" s="55"/>
      <c r="BG152" s="55"/>
      <c r="BH152" s="55"/>
      <c r="BI152" s="187"/>
      <c r="BJ152" s="17"/>
      <c r="BK152" s="17"/>
      <c r="BL152" s="17"/>
      <c r="BM152" s="17"/>
      <c r="BN152" s="17"/>
      <c r="BO152" s="17"/>
      <c r="BP152" s="29">
        <v>128</v>
      </c>
      <c r="BQ152" s="29">
        <v>0</v>
      </c>
      <c r="BR152" s="56">
        <v>94.8</v>
      </c>
      <c r="BS152" s="57" t="s">
        <v>61</v>
      </c>
      <c r="BT152" s="26"/>
      <c r="BU152" s="26"/>
      <c r="BV152" s="26"/>
      <c r="BW152" s="26"/>
      <c r="BX152" s="17"/>
      <c r="BY152" s="17"/>
      <c r="BZ152" s="49" t="str">
        <f>IF(AND(S152&gt;=3,AND(OR(AND(I152&lt;=7,I152-K152&gt;=3),AND(K152&lt;=7,K152-M152&gt;=3)),N152&lt;=4)),6,IF(S152&gt;=3,"3T",IF(AND(OR(AND(I152&lt;=7,I152-K152&gt;=3),AND(K152&lt;=7,K152-M152&gt;=3)),N152&lt;=4),"3P","")))</f>
        <v/>
      </c>
    </row>
    <row r="153" spans="1:78" ht="15" customHeight="1" x14ac:dyDescent="0.25">
      <c r="A153" s="162"/>
      <c r="B153" s="155"/>
      <c r="C153" s="155"/>
      <c r="D153" s="155"/>
      <c r="E153" s="155"/>
      <c r="F153" s="155"/>
      <c r="G153" s="155"/>
      <c r="H153" s="155"/>
      <c r="I153" s="155"/>
      <c r="J153" s="155"/>
      <c r="K153" s="155"/>
      <c r="L153" s="155"/>
      <c r="M153" s="155"/>
      <c r="N153" s="155"/>
      <c r="O153" s="155"/>
      <c r="P153" s="155"/>
      <c r="Q153" s="155"/>
      <c r="R153" s="155"/>
      <c r="S153" s="155"/>
      <c r="T153" s="155"/>
      <c r="U153" s="155"/>
      <c r="V153" s="155"/>
      <c r="W153" s="155"/>
      <c r="X153" s="155"/>
      <c r="Y153" s="155"/>
      <c r="Z153" s="155"/>
      <c r="AA153" s="155"/>
      <c r="AB153" s="155"/>
      <c r="AC153" s="155"/>
      <c r="AD153" s="155"/>
      <c r="AE153" s="155"/>
      <c r="AF153" s="155"/>
      <c r="AG153" s="155"/>
      <c r="AH153" s="155"/>
      <c r="AI153" s="155"/>
      <c r="AJ153" s="155"/>
      <c r="AK153" s="155"/>
      <c r="AL153" s="155"/>
      <c r="AM153" s="155"/>
      <c r="AN153" s="155"/>
      <c r="AO153" s="155"/>
      <c r="AP153" s="155"/>
      <c r="AQ153" s="155"/>
      <c r="AR153" s="155"/>
      <c r="AS153" s="155"/>
      <c r="AT153" s="155"/>
      <c r="AU153" s="155"/>
      <c r="AV153" s="155"/>
      <c r="AW153" s="155"/>
      <c r="AX153" s="155"/>
      <c r="AY153" s="155"/>
      <c r="AZ153" s="155"/>
      <c r="BA153" s="155"/>
      <c r="BB153" s="155"/>
      <c r="BC153" s="155"/>
      <c r="BD153" s="155"/>
      <c r="BE153" s="155"/>
      <c r="BF153" s="155"/>
      <c r="BG153" s="155"/>
      <c r="BH153" s="155"/>
      <c r="BI153" s="155"/>
      <c r="BJ153" s="155"/>
      <c r="BK153" s="155"/>
      <c r="BL153" s="155"/>
      <c r="BM153" s="155"/>
      <c r="BN153" s="155"/>
      <c r="BO153" s="155"/>
      <c r="BP153" s="155"/>
      <c r="BQ153" s="155"/>
      <c r="BR153" s="155"/>
      <c r="BS153" s="155"/>
      <c r="BT153" s="155"/>
      <c r="BU153" s="155"/>
      <c r="BV153" s="155"/>
      <c r="BW153" s="155"/>
      <c r="BX153" s="155"/>
      <c r="BY153" s="17"/>
      <c r="BZ153" s="49"/>
    </row>
    <row r="154" spans="1:78" ht="46.5" x14ac:dyDescent="0.25">
      <c r="A154" s="26" t="s">
        <v>1301</v>
      </c>
      <c r="B154" s="26" t="s">
        <v>1195</v>
      </c>
      <c r="C154" s="106" t="s">
        <v>219</v>
      </c>
      <c r="D154" s="28"/>
      <c r="E154" s="28"/>
      <c r="F154" s="29">
        <v>1200</v>
      </c>
      <c r="G154" s="30">
        <v>8</v>
      </c>
      <c r="H154" s="31" t="s">
        <v>6</v>
      </c>
      <c r="I154" s="59">
        <v>8</v>
      </c>
      <c r="J154" s="33">
        <v>6</v>
      </c>
      <c r="K154" s="59">
        <v>10</v>
      </c>
      <c r="L154" s="33">
        <v>8</v>
      </c>
      <c r="M154" s="59">
        <v>9</v>
      </c>
      <c r="N154" s="33">
        <v>5</v>
      </c>
      <c r="O154" s="29">
        <v>-1.2000000000000099</v>
      </c>
      <c r="P154" s="29">
        <v>-0.88750000000000995</v>
      </c>
      <c r="Q154" s="35">
        <v>87.821372357545002</v>
      </c>
      <c r="R154" s="35">
        <v>-2.33931382122748</v>
      </c>
      <c r="S154" s="37">
        <v>-2</v>
      </c>
      <c r="T154" s="38">
        <v>3.5</v>
      </c>
      <c r="U154" s="29">
        <v>-2.19999999999999</v>
      </c>
      <c r="V154" s="29">
        <v>0.64999999999999503</v>
      </c>
      <c r="W154" s="39"/>
      <c r="X154" s="40">
        <v>52</v>
      </c>
      <c r="Y154" s="29">
        <v>127</v>
      </c>
      <c r="Z154" s="29">
        <v>31</v>
      </c>
      <c r="AA154" s="26" t="s">
        <v>57</v>
      </c>
      <c r="AB154" s="41" t="s">
        <v>58</v>
      </c>
      <c r="AC154" s="42" t="str">
        <f>"" &amp; IF(AND(S154&lt;=-1.5,NOT(ISBLANK(AQ154))),"Z","")</f>
        <v>Z</v>
      </c>
      <c r="AD154" s="43" t="str">
        <f>IF(AND(ISNUMBER(BD154),VALUE(BD154)&gt;=3,VALUE(T154)&gt;=-0.5),IF(AND(VALUE(Q154)&gt;=94,VALUE(Q154)&lt;444), IF(VALUE(P154)&gt;=2,"***","**"),"*"),"")</f>
        <v/>
      </c>
      <c r="AE154" s="48" t="str">
        <f>IF(AND(BD154&gt;2,OR(ISNUMBER(SEARCH("P",AA154)),ISNUMBER(SEARCH("EP",AA154)),ISNUMBER(SEARCH("E",AA154)))),"WP@",IF(BD154&gt;2,"W@",IF(OR(ISNUMBER(SEARCH("P",AA154)),ISNUMBER(SEARCH("EP",AA154)),ISNUMBER(SEARCH("E",AA154))),"P@","@")))</f>
        <v>@</v>
      </c>
      <c r="AF154" s="45"/>
      <c r="AG154" s="46" t="str">
        <f>IF(OR(F154&lt;1401,F154&gt;=1600),IF(AND(OR(AB154="*",AB154="***",AB154="E*",AB154="E***"),P154&gt;=2,T154&gt;-2.1),IF(AND(ISNUMBER(BD154),VALUE(BD154)&gt;2),"**","*"),""),"")</f>
        <v/>
      </c>
      <c r="AH154" s="30">
        <v>8</v>
      </c>
      <c r="AI154" s="47">
        <v>52</v>
      </c>
      <c r="AJ154" s="48" t="str">
        <f>IF(AND(S154&gt;=2,T154&gt;=0),IF(AND(ISNUMBER(BD154),VALUE(BD154)&gt;=3),IF(LEN(AQ154)&gt;0,"***","**"),"*"),"")</f>
        <v/>
      </c>
      <c r="AK154" s="42" t="str">
        <f>IF(AND(S154&gt;=3,AND(OR(AND(I154&lt;=7,I154-K154&gt;=3),AND(K154&lt;=7,K154-M154&gt;=3)),N154&lt;=4)),6,IF(S154&gt;=3,"3T",IF(AND(OR(AND(I154&lt;=7,I154-K154&gt;=3),AND(K154&lt;=7,K154-M154&gt;=3)),N154&lt;=4),"3P","")))</f>
        <v/>
      </c>
      <c r="AL154" s="46" t="str">
        <f>IF(OR(K154-M154&gt;=5,T154&gt;4.9,AND(K154-M154&gt;=1,T154&gt;5)),IF(P154&lt;-3,"***",IF(P154&lt;0,"**","*")),"")</f>
        <v/>
      </c>
      <c r="AM154" s="40">
        <v>52</v>
      </c>
      <c r="AN154" s="49" t="str">
        <f>CONCATENATE(IF(AND(OR(M154=1,M154=2,M154=3,M154=4),Q154&gt;=97.5),"G",IF(OR(AND(N154&lt;=3,M154&lt;8,T154&gt;-1.6,Q154&gt;=95,Q154&lt;300),AND(OR(M154=1,M154=2,M154=3),Q154&lt;97.5)),"GR","")),"*")</f>
        <v>*</v>
      </c>
      <c r="AO154" s="82">
        <v>1</v>
      </c>
      <c r="AP154" s="28" t="s">
        <v>32</v>
      </c>
      <c r="AQ154" s="28" t="s">
        <v>33</v>
      </c>
      <c r="AR154" s="28" t="s">
        <v>34</v>
      </c>
      <c r="AS154" s="28"/>
      <c r="AT154" s="50" t="str">
        <f>IF(LEN(AN154)&gt;0,IF(AL154="**","$",IF(AL154="***",IF(LEN(AQ154)&gt;0,"$$$","$$"), "")), "")</f>
        <v/>
      </c>
      <c r="AU154" s="48" t="str">
        <f>CONCATENATE(IF(LEN(AN154)&gt;0,IF(AND(AD154="**",AB154="*"),IF(LEN(AQ154)&gt;0,"$$$","$$"),IF(AJ154="***","$$$",IF(AND(AJ154="**",AB154="*"),"$$",IF(AND(OR(AD154="**",AD154="***"),LEN(AQ154)&gt;0),"$$","")))),IF(AND(OR(AD154="**",AD154="***"),LEN(AQ154)&gt;0),"$$","")),IF(AND(T154&lt;2,AQ154="#"),"#",""))</f>
        <v/>
      </c>
      <c r="AV154" s="48" t="str">
        <f>IF(LEN(AN154)&gt;0,IF(AG154="**","$$",IF(AG154="***","$$$",IF(AD154="***",IF(OR(AB154="***",LEN(AQ154)&gt;0),"$$$",""),""))),"")</f>
        <v/>
      </c>
      <c r="AW154" s="26" t="s">
        <v>6</v>
      </c>
      <c r="AX154" s="51">
        <v>16</v>
      </c>
      <c r="AY154" s="52">
        <v>1171</v>
      </c>
      <c r="AZ154" s="24" t="s">
        <v>475</v>
      </c>
      <c r="BA154" s="29">
        <v>78.821372357545002</v>
      </c>
      <c r="BB154" s="53">
        <v>85.920039024211704</v>
      </c>
      <c r="BC154" s="54" t="s">
        <v>1303</v>
      </c>
      <c r="BD154" s="29">
        <v>2</v>
      </c>
      <c r="BE154" s="55"/>
      <c r="BF154" s="55"/>
      <c r="BG154" s="55"/>
      <c r="BH154" s="55"/>
      <c r="BI154" s="187"/>
      <c r="BJ154" s="17"/>
      <c r="BK154" s="17"/>
      <c r="BL154" s="17"/>
      <c r="BM154" s="17"/>
      <c r="BN154" s="17"/>
      <c r="BO154" s="17"/>
      <c r="BP154" s="29">
        <v>127</v>
      </c>
      <c r="BQ154" s="82">
        <v>1</v>
      </c>
      <c r="BR154" s="56">
        <v>93.7</v>
      </c>
      <c r="BS154" s="57" t="s">
        <v>61</v>
      </c>
      <c r="BT154" s="26"/>
      <c r="BU154" s="26"/>
      <c r="BV154" s="49" t="str">
        <f>IF(AND(BD154&gt;2,OR(ISNUMBER(SEARCH("P",AA154)),ISNUMBER(SEARCH("EP",AA154)),ISNUMBER(SEARCH("E",AA154)))),"WP@",IF(BD154&gt;2,"W@",IF(OR(ISNUMBER(SEARCH("P",AA154)),ISNUMBER(SEARCH("EP",AA154)),ISNUMBER(SEARCH("E",AA154))),"P@","@")))</f>
        <v>@</v>
      </c>
      <c r="BW154" s="26"/>
      <c r="BX154" s="17"/>
      <c r="BY154" s="17"/>
      <c r="BZ154" s="49" t="str">
        <f>IF(AND(S154&gt;=3,AND(OR(AND(I154&lt;=7,I154-K154&gt;=3),AND(K154&lt;=7,K154-M154&gt;=3)),N154&lt;=4)),6,IF(S154&gt;=3,"3T",IF(AND(OR(AND(I154&lt;=7,I154-K154&gt;=3),AND(K154&lt;=7,K154-M154&gt;=3)),N154&lt;=4),"3P","")))</f>
        <v/>
      </c>
    </row>
    <row r="155" spans="1:78" ht="46.5" x14ac:dyDescent="0.25">
      <c r="A155" s="26" t="s">
        <v>1301</v>
      </c>
      <c r="B155" s="26" t="s">
        <v>76</v>
      </c>
      <c r="C155" s="27" t="s">
        <v>77</v>
      </c>
      <c r="D155" s="28"/>
      <c r="E155" s="28"/>
      <c r="F155" s="58">
        <v>1400</v>
      </c>
      <c r="G155" s="30">
        <v>3</v>
      </c>
      <c r="H155" s="31" t="s">
        <v>78</v>
      </c>
      <c r="I155" s="32">
        <v>9</v>
      </c>
      <c r="J155" s="33">
        <v>5</v>
      </c>
      <c r="K155" s="32">
        <v>12</v>
      </c>
      <c r="L155" s="33">
        <v>4</v>
      </c>
      <c r="M155" s="32">
        <v>10</v>
      </c>
      <c r="N155" s="33">
        <v>7</v>
      </c>
      <c r="O155" s="29">
        <v>-0.64999999999997704</v>
      </c>
      <c r="P155" s="29">
        <v>0.48000000000004001</v>
      </c>
      <c r="Q155" s="35">
        <v>88.968489267509497</v>
      </c>
      <c r="R155" s="36">
        <v>0.38424463375477602</v>
      </c>
      <c r="S155" s="37">
        <v>1</v>
      </c>
      <c r="T155" s="61">
        <v>-3</v>
      </c>
      <c r="U155" s="29">
        <v>2.6499999999999901</v>
      </c>
      <c r="V155" s="29">
        <v>0.149999999999988</v>
      </c>
      <c r="W155" s="39" t="s">
        <v>79</v>
      </c>
      <c r="X155" s="40">
        <v>50</v>
      </c>
      <c r="Y155" s="29">
        <v>126</v>
      </c>
      <c r="Z155" s="29">
        <v>18</v>
      </c>
      <c r="AA155" s="26" t="s">
        <v>57</v>
      </c>
      <c r="AB155" s="41" t="s">
        <v>58</v>
      </c>
      <c r="AC155" s="42" t="str">
        <f>"" &amp; IF(AND(S155&lt;=-1.5,NOT(ISBLANK(AQ155))),"Z","")</f>
        <v/>
      </c>
      <c r="AD155" s="43" t="str">
        <f>IF(AND(ISNUMBER(BD155),VALUE(BD155)&gt;=3,VALUE(T155)&gt;=-0.5),IF(AND(VALUE(Q155)&gt;=94,VALUE(Q155)&lt;444), IF(VALUE(P155)&gt;=2,"***","**"),"*"),"")</f>
        <v/>
      </c>
      <c r="AE155" s="44"/>
      <c r="AF155" s="45"/>
      <c r="AG155" s="63" t="str">
        <f>IF(OR(F155&lt;1401,F155&gt;=1600),IF(AND(OR(AB155="*",AB155="***",AB155="E*",AB155="E***"),P155&gt;=2,T155&gt;-2.1),IF(AND(ISNUMBER(BD155),VALUE(BD155)&gt;2),"**","*"),""),"")</f>
        <v/>
      </c>
      <c r="AH155" s="30">
        <v>3</v>
      </c>
      <c r="AI155" s="47">
        <v>50</v>
      </c>
      <c r="AJ155" s="48" t="str">
        <f>IF(AND(S155&gt;=2,T155&gt;=0),IF(AND(ISNUMBER(BD155),VALUE(BD155)&gt;=3),IF(LEN(AQ155)&gt;0,"***","**"),"*"),"")</f>
        <v/>
      </c>
      <c r="AK155" s="42" t="str">
        <f>IF(AND(S155&gt;=3,AND(OR(AND(I155&lt;=7,I155-K155&gt;=3),AND(K155&lt;=7,K155-M155&gt;=3)),N155&lt;=4)),6,IF(S155&gt;=3,"3T",IF(AND(OR(AND(I155&lt;=7,I155-K155&gt;=3),AND(K155&lt;=7,K155-M155&gt;=3)),N155&lt;=4),"3P","")))</f>
        <v/>
      </c>
      <c r="AL155" s="46" t="str">
        <f>IF(OR(K155-M155&gt;=5,T155&gt;4.9,AND(K155-M155&gt;=1,T155&gt;5)),IF(P155&lt;-3,"***",IF(P155&lt;0,"**","*")),"")</f>
        <v/>
      </c>
      <c r="AM155" s="40">
        <v>50</v>
      </c>
      <c r="AN155" s="49" t="str">
        <f>CONCATENATE(IF(AND(OR(M155=1,M155=2,M155=3,M155=4),Q155&gt;=97.5),"G",IF(OR(AND(N155&lt;=3,M155&lt;8,T155&gt;-1.6,Q155&gt;=95,Q155&lt;300),AND(OR(M155=1,M155=2,M155=3),Q155&lt;97.5)),"GR","")),"*")</f>
        <v>*</v>
      </c>
      <c r="AO155" s="29">
        <v>0</v>
      </c>
      <c r="AP155" s="28"/>
      <c r="AQ155" s="28"/>
      <c r="AR155" s="28"/>
      <c r="AS155" s="28"/>
      <c r="AT155" s="50" t="str">
        <f>IF(LEN(AN155)&gt;0,IF(AL155="**","$",IF(AL155="***",IF(LEN(AQ155)&gt;0,"$$$","$$"), "")), "")</f>
        <v/>
      </c>
      <c r="AU155" s="48" t="str">
        <f>CONCATENATE(IF(LEN(AN155)&gt;0,IF(AND(AD155="**",AB155="*"),IF(LEN(AQ155)&gt;0,"$$$","$$"),IF(AJ155="***","$$$",IF(AND(AJ155="**",AB155="*"),"$$",IF(AND(OR(AD155="**",AD155="***"),LEN(AQ155)&gt;0),"$$","")))),IF(AND(OR(AD155="**",AD155="***"),LEN(AQ155)&gt;0),"$$","")),IF(AND(T155&lt;2,AQ155="#"),"#",""))</f>
        <v/>
      </c>
      <c r="AV155" s="48" t="str">
        <f>IF(LEN(AN155)&gt;0,IF(AG155="**","$$",IF(AG155="***","$$$",IF(AD155="***",IF(OR(AB155="***",LEN(AQ155)&gt;0),"$$$",""),""))),"")</f>
        <v/>
      </c>
      <c r="AW155" s="26" t="s">
        <v>78</v>
      </c>
      <c r="AX155" s="64">
        <v>111</v>
      </c>
      <c r="AY155" s="52">
        <v>1163</v>
      </c>
      <c r="AZ155" s="24" t="s">
        <v>475</v>
      </c>
      <c r="BA155" s="29">
        <v>79.268489267509594</v>
      </c>
      <c r="BB155" s="66">
        <v>85.368489267509503</v>
      </c>
      <c r="BC155" s="54" t="s">
        <v>208</v>
      </c>
      <c r="BD155" s="29">
        <v>2</v>
      </c>
      <c r="BE155" s="55"/>
      <c r="BF155" s="55"/>
      <c r="BG155" s="55"/>
      <c r="BH155" s="55"/>
      <c r="BI155" s="187"/>
      <c r="BJ155" s="17"/>
      <c r="BK155" s="17"/>
      <c r="BL155" s="17"/>
      <c r="BM155" s="17"/>
      <c r="BN155" s="17"/>
      <c r="BO155" s="17"/>
      <c r="BP155" s="29">
        <v>126</v>
      </c>
      <c r="BQ155" s="29">
        <v>0</v>
      </c>
      <c r="BR155" s="56">
        <v>96.1</v>
      </c>
      <c r="BS155" s="76" t="s">
        <v>108</v>
      </c>
      <c r="BT155" s="26"/>
      <c r="BU155" s="26"/>
      <c r="BV155" s="26"/>
      <c r="BW155" s="26" t="s">
        <v>79</v>
      </c>
      <c r="BX155" s="17"/>
      <c r="BY155" s="17"/>
      <c r="BZ155" s="49" t="str">
        <f>IF(AND(S155&gt;=3,AND(OR(AND(I155&lt;=7,I155-K155&gt;=3),AND(K155&lt;=7,K155-M155&gt;=3)),N155&lt;=4)),6,IF(S155&gt;=3,"3T",IF(AND(OR(AND(I155&lt;=7,I155-K155&gt;=3),AND(K155&lt;=7,K155-M155&gt;=3)),N155&lt;=4),"3P","")))</f>
        <v/>
      </c>
    </row>
    <row r="156" spans="1:78" ht="46.5" x14ac:dyDescent="0.25">
      <c r="A156" s="26" t="s">
        <v>1301</v>
      </c>
      <c r="B156" s="26" t="s">
        <v>351</v>
      </c>
      <c r="C156" s="27" t="s">
        <v>77</v>
      </c>
      <c r="D156" s="28"/>
      <c r="E156" s="28"/>
      <c r="F156" s="58">
        <v>1400</v>
      </c>
      <c r="G156" s="80">
        <v>13</v>
      </c>
      <c r="H156" s="31" t="s">
        <v>78</v>
      </c>
      <c r="I156" s="59">
        <v>10</v>
      </c>
      <c r="J156" s="33">
        <v>5</v>
      </c>
      <c r="K156" s="59">
        <v>10</v>
      </c>
      <c r="L156" s="33">
        <v>3</v>
      </c>
      <c r="M156" s="59">
        <v>2</v>
      </c>
      <c r="N156" s="33">
        <v>1</v>
      </c>
      <c r="O156" s="29">
        <v>-0.79999999999998295</v>
      </c>
      <c r="P156" s="29">
        <v>-1.8142857142856901</v>
      </c>
      <c r="Q156" s="35">
        <v>91.595461541598098</v>
      </c>
      <c r="R156" s="35">
        <v>-3.4022692292009502</v>
      </c>
      <c r="S156" s="37">
        <v>2</v>
      </c>
      <c r="T156" s="38">
        <v>1.5</v>
      </c>
      <c r="U156" s="29">
        <v>1.6</v>
      </c>
      <c r="V156" s="29">
        <v>2.9999999999999898</v>
      </c>
      <c r="W156" s="39"/>
      <c r="X156" s="40">
        <v>48</v>
      </c>
      <c r="Y156" s="72">
        <v>123</v>
      </c>
      <c r="Z156" s="29">
        <v>27</v>
      </c>
      <c r="AA156" s="26" t="s">
        <v>57</v>
      </c>
      <c r="AB156" s="41" t="s">
        <v>58</v>
      </c>
      <c r="AC156" s="42" t="str">
        <f>"" &amp; IF(AND(S156&lt;=-1.5,NOT(ISBLANK(AQ156))),"Z","")</f>
        <v/>
      </c>
      <c r="AD156" s="43" t="str">
        <f>IF(AND(ISNUMBER(BD156),VALUE(BD156)&gt;=3,VALUE(T156)&gt;=-0.5),IF(AND(VALUE(Q156)&gt;=94,VALUE(Q156)&lt;444), IF(VALUE(P156)&gt;=2,"***","**"),"*"),"")</f>
        <v/>
      </c>
      <c r="AE156" s="44"/>
      <c r="AF156" s="45"/>
      <c r="AG156" s="46" t="str">
        <f>IF(OR(F156&lt;1401,F156&gt;=1600),IF(AND(OR(AB156="*",AB156="***",AB156="E*",AB156="E***"),P156&gt;=2,T156&gt;-2.1),IF(AND(ISNUMBER(BD156),VALUE(BD156)&gt;2),"**","*"),""),"")</f>
        <v/>
      </c>
      <c r="AH156" s="30">
        <v>13</v>
      </c>
      <c r="AI156" s="47">
        <v>48</v>
      </c>
      <c r="AJ156" s="48" t="str">
        <f>IF(AND(S156&gt;=2,T156&gt;=0),IF(AND(ISNUMBER(BD156),VALUE(BD156)&gt;=3),IF(LEN(AQ156)&gt;0,"***","**"),"*"),"")</f>
        <v>*</v>
      </c>
      <c r="AK156" s="42" t="str">
        <f>IF(AND(S156&gt;=3,AND(OR(AND(I156&lt;=7,I156-K156&gt;=3),AND(K156&lt;=7,K156-M156&gt;=3)),N156&lt;=4)),6,IF(S156&gt;=3,"3T",IF(AND(OR(AND(I156&lt;=7,I156-K156&gt;=3),AND(K156&lt;=7,K156-M156&gt;=3)),N156&lt;=4),"3P","")))</f>
        <v/>
      </c>
      <c r="AL156" s="46" t="str">
        <f>IF(OR(K156-M156&gt;=5,T156&gt;4.9,AND(K156-M156&gt;=1,T156&gt;5)),IF(P156&lt;-3,"***",IF(P156&lt;0,"**","*")),"")</f>
        <v>**</v>
      </c>
      <c r="AM156" s="139" t="s">
        <v>1304</v>
      </c>
      <c r="AN156" s="137" t="str">
        <f>IF(AND(OR(M156=1,M156=2,M156=3,M156=4),Q156&gt;=97.5),"G",IF(OR(AND(N156&lt;=3,M156&lt;8,T156&gt;-1.6,Q156&gt;=95,Q156&lt;300),AND(OR(M156=1,M156=2,M156=3),Q156&lt;97.5)),"GR",""))</f>
        <v>GR</v>
      </c>
      <c r="AO156" s="82">
        <v>1</v>
      </c>
      <c r="AP156" s="28"/>
      <c r="AQ156" s="28"/>
      <c r="AR156" s="28"/>
      <c r="AS156" s="28"/>
      <c r="AT156" s="50" t="str">
        <f>IF(LEN(AN156)&gt;0,IF(AL156="**","$",IF(AL156="***",IF(LEN(AQ156)&gt;0,"$$$","$$"), "")), "")</f>
        <v>$</v>
      </c>
      <c r="AU156" s="140" t="str">
        <f>CONCATENATE(IF(LEN(AN156)&gt;0,IF(AND(AD156="**",AB156="*"),IF(LEN(AQ156)&gt;0,"$$$","$$"),IF(AJ156="***","$$$",IF(AND(AJ156="**",AB156="*"),"$$",IF(AND(OR(AD156="**",AD156="***"),LEN(AQ156)&gt;0),"$$","")))),IF(AND(OR(AD156="**",AD156="***"),LEN(AQ156)&gt;0),"$$","")),IF(AND(T156&lt;2,AQ156="#"),"#",""))</f>
        <v/>
      </c>
      <c r="AV156" s="48" t="str">
        <f>IF(LEN(AN156)&gt;0,IF(AG156="**","$$",IF(AG156="***","$$$",IF(AD156="***",IF(OR(AB156="***",LEN(AQ156)&gt;0),"$$$",""),""))),"")</f>
        <v/>
      </c>
      <c r="AW156" s="26" t="s">
        <v>78</v>
      </c>
      <c r="AX156" s="64">
        <v>189</v>
      </c>
      <c r="AY156" s="52">
        <v>1128</v>
      </c>
      <c r="AZ156" s="24" t="s">
        <v>475</v>
      </c>
      <c r="BA156" s="29">
        <v>83.695461541598107</v>
      </c>
      <c r="BB156" s="141">
        <v>88.343461541598103</v>
      </c>
      <c r="BC156" s="54" t="s">
        <v>1305</v>
      </c>
      <c r="BD156" s="29">
        <v>1</v>
      </c>
      <c r="BE156" s="55"/>
      <c r="BF156" s="55"/>
      <c r="BG156" s="55"/>
      <c r="BH156" s="55"/>
      <c r="BI156" s="188" t="s">
        <v>1306</v>
      </c>
      <c r="BJ156" s="69" t="s">
        <v>72</v>
      </c>
      <c r="BK156" s="69" t="s">
        <v>85</v>
      </c>
      <c r="BL156" s="68" t="s">
        <v>1307</v>
      </c>
      <c r="BM156" s="68" t="s">
        <v>315</v>
      </c>
      <c r="BN156" s="68"/>
      <c r="BO156" s="17"/>
      <c r="BP156" s="29">
        <v>123</v>
      </c>
      <c r="BQ156" s="82">
        <v>1</v>
      </c>
      <c r="BR156" s="56">
        <v>95.95</v>
      </c>
      <c r="BS156" s="57" t="s">
        <v>75</v>
      </c>
      <c r="BT156" s="26"/>
      <c r="BU156" s="26"/>
      <c r="BV156" s="26"/>
      <c r="BW156" s="26"/>
      <c r="BX156" s="17"/>
      <c r="BY156" s="17"/>
      <c r="BZ156" s="49" t="str">
        <f>IF(AND(S156&gt;=3,AND(OR(AND(I156&lt;=7,I156-K156&gt;=3),AND(K156&lt;=7,K156-M156&gt;=3)),N156&lt;=4)),6,IF(S156&gt;=3,"3T",IF(AND(OR(AND(I156&lt;=7,I156-K156&gt;=3),AND(K156&lt;=7,K156-M156&gt;=3)),N156&lt;=4),"3P","")))</f>
        <v/>
      </c>
    </row>
    <row r="157" spans="1:78" ht="46.5" x14ac:dyDescent="0.25">
      <c r="A157" s="26" t="s">
        <v>1301</v>
      </c>
      <c r="B157" s="26" t="s">
        <v>939</v>
      </c>
      <c r="C157" s="27" t="s">
        <v>90</v>
      </c>
      <c r="D157" s="28"/>
      <c r="E157" s="28"/>
      <c r="F157" s="58">
        <v>1400</v>
      </c>
      <c r="G157" s="80">
        <v>7</v>
      </c>
      <c r="H157" s="31" t="s">
        <v>6</v>
      </c>
      <c r="I157" s="32">
        <v>9</v>
      </c>
      <c r="J157" s="33">
        <v>6</v>
      </c>
      <c r="K157" s="32">
        <v>7</v>
      </c>
      <c r="L157" s="33">
        <v>4</v>
      </c>
      <c r="M157" s="32">
        <v>3</v>
      </c>
      <c r="N157" s="33">
        <v>1</v>
      </c>
      <c r="O157" s="29">
        <v>1.6</v>
      </c>
      <c r="P157" s="38">
        <v>4.8777777777777898</v>
      </c>
      <c r="Q157" s="36">
        <v>100.51282711897299</v>
      </c>
      <c r="R157" s="36">
        <v>1.3564135594867099</v>
      </c>
      <c r="S157" s="114">
        <v>3</v>
      </c>
      <c r="T157" s="38">
        <v>2.25</v>
      </c>
      <c r="U157" s="29">
        <v>-1.05</v>
      </c>
      <c r="V157" s="38">
        <v>0.64999999999999503</v>
      </c>
      <c r="W157" s="39"/>
      <c r="X157" s="83">
        <v>49</v>
      </c>
      <c r="Y157" s="72">
        <v>125</v>
      </c>
      <c r="Z157" s="29">
        <v>22</v>
      </c>
      <c r="AA157" s="26" t="s">
        <v>57</v>
      </c>
      <c r="AB157" s="41" t="s">
        <v>58</v>
      </c>
      <c r="AC157" s="42" t="str">
        <f>"i" &amp; IF(AND(S157&lt;=-1.5,NOT(ISBLANK(AQ157))),"Z","")</f>
        <v>i</v>
      </c>
      <c r="AD157" s="43" t="str">
        <f>IF(AND(ISNUMBER(BD157),VALUE(BD157)&gt;=3,VALUE(T157)&gt;=-0.5),IF(AND(VALUE(Q157)&gt;=94,VALUE(Q157)&lt;444), IF(VALUE(P157)&gt;=2,"***","**"),"*"),"")</f>
        <v/>
      </c>
      <c r="AE157" s="44"/>
      <c r="AF157" s="45" t="s">
        <v>110</v>
      </c>
      <c r="AG157" s="46" t="str">
        <f>IF(OR(F157&lt;1401,F157&gt;=1600),IF(AND(OR(AB157="*",AB157="***",AB157="E*",AB157="E***"),P157&gt;=2,T157&gt;-2.1),IF(AND(ISNUMBER(BD157),VALUE(BD157)&gt;2),"**","*"),""),"")</f>
        <v/>
      </c>
      <c r="AH157" s="30">
        <v>7</v>
      </c>
      <c r="AI157" s="84">
        <v>49</v>
      </c>
      <c r="AJ157" s="43" t="str">
        <f>IF(AND(S157&gt;=2,T157&gt;=0),IF(AND(ISNUMBER(BD157),VALUE(BD157)&gt;=3),IF(LEN(AQ157)&gt;0,"***","**"),"*"),"")</f>
        <v>*</v>
      </c>
      <c r="AK157" s="42">
        <f>IF(AND(S157&gt;=3,AND(OR(AND(I157&lt;=7,I157-K157&gt;=3),AND(K157&lt;=7,K157-M157&gt;=3)),N157&lt;=4)),6,IF(S157&gt;=3,"3T",IF(AND(OR(AND(I157&lt;=7,I157-K157&gt;=3),AND(K157&lt;=7,K157-M157&gt;=3)),N157&lt;=4),"3P","")))</f>
        <v>6</v>
      </c>
      <c r="AL157" s="46" t="str">
        <f>IF(OR(K157-M157&gt;=5,T157&gt;4.9,AND(K157-M157&gt;=1,T157&gt;5)),IF(P157&lt;-3,"***",IF(P157&lt;0,"**","*")),"")</f>
        <v/>
      </c>
      <c r="AM157" s="145" t="s">
        <v>1310</v>
      </c>
      <c r="AN157" s="78" t="str">
        <f>IF(AND(OR(M157=1,M157=2,M157=3,M157=4),Q157&gt;=97.5),"G",IF(OR(AND(N157&lt;=3,M157&lt;8,T157&gt;-1.6,Q157&gt;=95,Q157&lt;300),AND(OR(M157=1,M157=2,M157=3),Q157&lt;97.5)),"GR",""))</f>
        <v>G</v>
      </c>
      <c r="AO157" s="29">
        <v>0</v>
      </c>
      <c r="AP157" s="28"/>
      <c r="AQ157" s="28" t="s">
        <v>33</v>
      </c>
      <c r="AR157" s="28"/>
      <c r="AS157" s="28"/>
      <c r="AT157" s="50" t="str">
        <f>IF(LEN(AN157)&gt;0,IF(AL157="**","$",IF(AL157="***",IF(LEN(AQ157)&gt;0,"$$$","$$"), "")), "")</f>
        <v/>
      </c>
      <c r="AU157" s="140" t="str">
        <f>CONCATENATE(IF(LEN(AN157)&gt;0,IF(AND(AD157="**",AB157="*"),IF(LEN(AQ157)&gt;0,"$$$","$$"),IF(AJ157="***","$$$",IF(AND(AJ157="**",AB157="*"),"$$",IF(AND(OR(AD157="**",AD157="***"),LEN(AQ157)&gt;0),"$$","")))),IF(AND(OR(AD157="**",AD157="***"),LEN(AQ157)&gt;0),"$$","")),IF(AND(T157&lt;2,AQ157="#"),"#",""))</f>
        <v/>
      </c>
      <c r="AV157" s="48" t="str">
        <f>IF(LEN(AN157)&gt;0,IF(AG157="**","$$",IF(AG157="***","$$$",IF(AD157="***",IF(OR(AB157="***",LEN(AQ157)&gt;0),"$$$",""),""))),"")</f>
        <v/>
      </c>
      <c r="AW157" s="26" t="s">
        <v>6</v>
      </c>
      <c r="AX157" s="74">
        <v>22</v>
      </c>
      <c r="AY157" s="52">
        <v>1158</v>
      </c>
      <c r="AZ157" s="24" t="s">
        <v>475</v>
      </c>
      <c r="BA157" s="29">
        <v>93.212827118973394</v>
      </c>
      <c r="BB157" s="75">
        <v>102.146160452307</v>
      </c>
      <c r="BC157" s="54" t="s">
        <v>1308</v>
      </c>
      <c r="BD157" s="29">
        <v>1</v>
      </c>
      <c r="BE157" s="55"/>
      <c r="BF157" s="55"/>
      <c r="BG157" s="55"/>
      <c r="BH157" s="55"/>
      <c r="BI157" s="189" t="s">
        <v>1309</v>
      </c>
      <c r="BJ157" s="69" t="s">
        <v>1311</v>
      </c>
      <c r="BK157" s="69" t="s">
        <v>1312</v>
      </c>
      <c r="BL157" s="68" t="s">
        <v>1313</v>
      </c>
      <c r="BM157" s="69" t="s">
        <v>1314</v>
      </c>
      <c r="BN157" s="68"/>
      <c r="BO157" s="17"/>
      <c r="BP157" s="29">
        <v>125</v>
      </c>
      <c r="BQ157" s="29">
        <v>0</v>
      </c>
      <c r="BR157" s="56">
        <v>97.35</v>
      </c>
      <c r="BS157" s="76" t="s">
        <v>432</v>
      </c>
      <c r="BT157" s="26"/>
      <c r="BU157" s="26"/>
      <c r="BV157" s="26"/>
      <c r="BW157" s="26"/>
      <c r="BX157" s="17"/>
      <c r="BY157" s="17"/>
      <c r="BZ157" s="49">
        <f>IF(AND(S157&gt;=3,AND(OR(AND(I157&lt;=7,I157-K157&gt;=3),AND(K157&lt;=7,K157-M157&gt;=3)),N157&lt;=4)),6,IF(S157&gt;=3,"3T",IF(AND(OR(AND(I157&lt;=7,I157-K157&gt;=3),AND(K157&lt;=7,K157-M157&gt;=3)),N157&lt;=4),"3P","")))</f>
        <v>6</v>
      </c>
    </row>
    <row r="158" spans="1:78" ht="15.95" customHeight="1" x14ac:dyDescent="0.25">
      <c r="A158" s="162"/>
      <c r="B158" s="155"/>
      <c r="C158" s="155"/>
      <c r="D158" s="155"/>
      <c r="E158" s="155"/>
      <c r="F158" s="155"/>
      <c r="G158" s="155"/>
      <c r="H158" s="155"/>
      <c r="I158" s="155"/>
      <c r="J158" s="155"/>
      <c r="K158" s="155"/>
      <c r="L158" s="155"/>
      <c r="M158" s="155"/>
      <c r="N158" s="155"/>
      <c r="O158" s="155"/>
      <c r="P158" s="155"/>
      <c r="Q158" s="155"/>
      <c r="R158" s="155"/>
      <c r="S158" s="155"/>
      <c r="T158" s="155"/>
      <c r="U158" s="155"/>
      <c r="V158" s="155"/>
      <c r="W158" s="155"/>
      <c r="X158" s="155"/>
      <c r="Y158" s="155"/>
      <c r="Z158" s="155"/>
      <c r="AA158" s="155"/>
      <c r="AB158" s="155"/>
      <c r="AC158" s="155"/>
      <c r="AD158" s="155"/>
      <c r="AE158" s="155"/>
      <c r="AF158" s="155"/>
      <c r="AG158" s="155"/>
      <c r="AH158" s="155"/>
      <c r="AI158" s="155"/>
      <c r="AJ158" s="155"/>
      <c r="AK158" s="155"/>
      <c r="AL158" s="155"/>
      <c r="AM158" s="155"/>
      <c r="AN158" s="155"/>
      <c r="AO158" s="155"/>
      <c r="AP158" s="155"/>
      <c r="AQ158" s="155"/>
      <c r="AR158" s="155"/>
      <c r="AS158" s="155"/>
      <c r="AT158" s="155"/>
      <c r="AU158" s="155"/>
      <c r="AV158" s="155"/>
      <c r="AW158" s="155"/>
      <c r="AX158" s="155"/>
      <c r="AY158" s="155"/>
      <c r="AZ158" s="155"/>
      <c r="BA158" s="155"/>
      <c r="BB158" s="155"/>
      <c r="BC158" s="155"/>
      <c r="BD158" s="155"/>
      <c r="BE158" s="155"/>
      <c r="BF158" s="155"/>
      <c r="BG158" s="155"/>
      <c r="BH158" s="155"/>
      <c r="BI158" s="155"/>
      <c r="BJ158" s="155"/>
      <c r="BK158" s="155"/>
      <c r="BL158" s="155"/>
      <c r="BM158" s="155"/>
      <c r="BN158" s="155"/>
      <c r="BO158" s="155"/>
      <c r="BP158" s="155"/>
      <c r="BQ158" s="155"/>
      <c r="BR158" s="155"/>
      <c r="BS158" s="155"/>
      <c r="BT158" s="155"/>
      <c r="BU158" s="155"/>
      <c r="BV158" s="155"/>
      <c r="BW158" s="155"/>
      <c r="BX158" s="155"/>
      <c r="BY158" s="17"/>
      <c r="BZ158" s="49"/>
    </row>
    <row r="159" spans="1:78" ht="46.5" x14ac:dyDescent="0.25">
      <c r="A159" s="26" t="s">
        <v>1301</v>
      </c>
      <c r="B159" s="26" t="s">
        <v>317</v>
      </c>
      <c r="C159" s="106" t="s">
        <v>219</v>
      </c>
      <c r="D159" s="28"/>
      <c r="E159" s="28"/>
      <c r="F159" s="29">
        <v>1650</v>
      </c>
      <c r="G159" s="30">
        <v>10</v>
      </c>
      <c r="H159" s="31" t="s">
        <v>6</v>
      </c>
      <c r="I159" s="59">
        <v>7</v>
      </c>
      <c r="J159" s="33">
        <v>7</v>
      </c>
      <c r="K159" s="59">
        <v>7</v>
      </c>
      <c r="L159" s="33">
        <v>4</v>
      </c>
      <c r="M159" s="59">
        <v>11</v>
      </c>
      <c r="N159" s="33">
        <v>7</v>
      </c>
      <c r="O159" s="29">
        <v>3.8500000000000201</v>
      </c>
      <c r="P159" s="60">
        <v>-9.99999999999623E-2</v>
      </c>
      <c r="Q159" s="35">
        <v>89.330309128629807</v>
      </c>
      <c r="R159" s="36">
        <v>0.26515456431489798</v>
      </c>
      <c r="S159" s="37">
        <v>2</v>
      </c>
      <c r="T159" s="61">
        <v>-2.75</v>
      </c>
      <c r="U159" s="29">
        <v>-1.85</v>
      </c>
      <c r="V159" s="60">
        <v>-4.0499999999999901</v>
      </c>
      <c r="W159" s="39" t="s">
        <v>79</v>
      </c>
      <c r="X159" s="40">
        <v>49</v>
      </c>
      <c r="Y159" s="29">
        <v>123</v>
      </c>
      <c r="Z159" s="29">
        <v>32</v>
      </c>
      <c r="AA159" s="26" t="s">
        <v>192</v>
      </c>
      <c r="AB159" s="41" t="s">
        <v>58</v>
      </c>
      <c r="AC159" s="42" t="str">
        <f>"" &amp; IF(AND(S159&lt;=-1.5,NOT(ISBLANK(AQ159))),"Z","")</f>
        <v/>
      </c>
      <c r="AD159" s="43" t="str">
        <f>IF(AND(ISNUMBER(BD159),VALUE(BD159)&gt;=3,VALUE(T159)&gt;=-0.5),IF(AND(VALUE(Q159)&gt;=94,VALUE(Q159)&lt;444), IF(VALUE(P159)&gt;=2,"***","**"),"*"),"")</f>
        <v/>
      </c>
      <c r="AE159" s="44"/>
      <c r="AF159" s="45"/>
      <c r="AG159" s="63" t="str">
        <f>IF(OR(F159&lt;1401,F159&gt;=1600),IF(AND(OR(AB159="*",AB159="***",AB159="E*",AB159="E***"),P159&gt;=2,T159&gt;-2.1),IF(AND(ISNUMBER(BD159),VALUE(BD159)&gt;2),"**","*"),""),"")</f>
        <v/>
      </c>
      <c r="AH159" s="30">
        <v>10</v>
      </c>
      <c r="AI159" s="47">
        <v>49</v>
      </c>
      <c r="AJ159" s="48" t="str">
        <f>IF(AND(S159&gt;=2,T159&gt;=0),IF(AND(ISNUMBER(BD159),VALUE(BD159)&gt;=3),IF(LEN(AQ159)&gt;0,"***","**"),"*"),"")</f>
        <v/>
      </c>
      <c r="AK159" s="42" t="str">
        <f>IF(AND(S159&gt;=3,AND(OR(AND(I159&lt;=7,I159-K159&gt;=3),AND(K159&lt;=7,K159-M159&gt;=3)),N159&lt;=4)),6,IF(S159&gt;=3,"3T",IF(AND(OR(AND(I159&lt;=7,I159-K159&gt;=3),AND(K159&lt;=7,K159-M159&gt;=3)),N159&lt;=4),"3P","")))</f>
        <v/>
      </c>
      <c r="AL159" s="46" t="str">
        <f>IF(OR(K159-M159&gt;=5,T159&gt;4.9,AND(K159-M159&gt;=1,T159&gt;5)),IF(P159&lt;-3,"***",IF(P159&lt;0,"**","*")),"")</f>
        <v/>
      </c>
      <c r="AM159" s="40">
        <v>49</v>
      </c>
      <c r="AN159" s="49" t="str">
        <f>CONCATENATE(IF(AND(OR(M159=1,M159=2,M159=3,M159=4),Q159&gt;=97.5),"G",IF(OR(AND(N159&lt;=3,M159&lt;8,T159&gt;-1.6,Q159&gt;=95,Q159&lt;300),AND(OR(M159=1,M159=2,M159=3),Q159&lt;97.5)),"GR","")),"*")</f>
        <v>*</v>
      </c>
      <c r="AO159" s="29">
        <v>0</v>
      </c>
      <c r="AP159" s="28"/>
      <c r="AQ159" s="28"/>
      <c r="AR159" s="28"/>
      <c r="AS159" s="28"/>
      <c r="AT159" s="50" t="str">
        <f>IF(LEN(AN159)&gt;0,IF(AL159="**","$",IF(AL159="***",IF(LEN(AQ159)&gt;0,"$$$","$$"), "")), "")</f>
        <v/>
      </c>
      <c r="AU159" s="48" t="str">
        <f>CONCATENATE(IF(LEN(AN159)&gt;0,IF(AND(AD159="**",AB159="*"),IF(LEN(AQ159)&gt;0,"$$$","$$"),IF(AJ159="***","$$$",IF(AND(AJ159="**",AB159="*"),"$$",IF(AND(OR(AD159="**",AD159="***"),LEN(AQ159)&gt;0),"$$","")))),IF(AND(OR(AD159="**",AD159="***"),LEN(AQ159)&gt;0),"$$","")),IF(AND(T159&lt;2,AQ159="#"),"#",""))</f>
        <v/>
      </c>
      <c r="AV159" s="48" t="str">
        <f>IF(LEN(AN159)&gt;0,IF(AG159="**","$$",IF(AG159="***","$$$",IF(AD159="***",IF(OR(AB159="***",LEN(AQ159)&gt;0),"$$$",""),""))),"")</f>
        <v/>
      </c>
      <c r="AW159" s="26" t="s">
        <v>6</v>
      </c>
      <c r="AX159" s="51">
        <v>11</v>
      </c>
      <c r="AY159" s="52">
        <v>1139</v>
      </c>
      <c r="AZ159" s="24" t="s">
        <v>475</v>
      </c>
      <c r="BA159" s="29">
        <v>79.530309128629796</v>
      </c>
      <c r="BB159" s="53">
        <v>83.532975795296494</v>
      </c>
      <c r="BC159" s="54" t="s">
        <v>208</v>
      </c>
      <c r="BD159" s="29">
        <v>2</v>
      </c>
      <c r="BE159" s="55"/>
      <c r="BF159" s="55"/>
      <c r="BG159" s="55"/>
      <c r="BH159" s="55"/>
      <c r="BI159" s="188" t="s">
        <v>1315</v>
      </c>
      <c r="BJ159" s="68" t="s">
        <v>262</v>
      </c>
      <c r="BK159" s="68" t="s">
        <v>1316</v>
      </c>
      <c r="BL159" s="69" t="s">
        <v>1317</v>
      </c>
      <c r="BM159" s="69" t="s">
        <v>1213</v>
      </c>
      <c r="BN159" s="68" t="s">
        <v>242</v>
      </c>
      <c r="BO159" s="17"/>
      <c r="BP159" s="29">
        <v>123</v>
      </c>
      <c r="BQ159" s="29">
        <v>0</v>
      </c>
      <c r="BR159" s="56">
        <v>97.95</v>
      </c>
      <c r="BS159" s="76" t="s">
        <v>108</v>
      </c>
      <c r="BT159" s="26"/>
      <c r="BU159" s="26"/>
      <c r="BV159" s="26"/>
      <c r="BW159" s="26" t="s">
        <v>79</v>
      </c>
      <c r="BX159" s="17"/>
      <c r="BY159" s="17"/>
      <c r="BZ159" s="49" t="str">
        <f>IF(AND(S159&gt;=3,AND(OR(AND(I159&lt;=7,I159-K159&gt;=3),AND(K159&lt;=7,K159-M159&gt;=3)),N159&lt;=4)),6,IF(S159&gt;=3,"3T",IF(AND(OR(AND(I159&lt;=7,I159-K159&gt;=3),AND(K159&lt;=7,K159-M159&gt;=3)),N159&lt;=4),"3P","")))</f>
        <v/>
      </c>
    </row>
    <row r="160" spans="1:78" ht="26.1" customHeight="1" x14ac:dyDescent="0.25">
      <c r="A160" s="162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BI160" s="155"/>
      <c r="BJ160" s="155"/>
      <c r="BK160" s="155"/>
      <c r="BL160" s="155"/>
      <c r="BM160" s="155"/>
      <c r="BN160" s="155"/>
      <c r="BO160" s="155"/>
      <c r="BP160" s="155"/>
      <c r="BQ160" s="155"/>
      <c r="BR160" s="155"/>
      <c r="BS160" s="155"/>
      <c r="BT160" s="155"/>
      <c r="BU160" s="155"/>
      <c r="BV160" s="155"/>
      <c r="BW160" s="155"/>
      <c r="BX160" s="155"/>
      <c r="BY160" s="17"/>
      <c r="BZ160" s="49"/>
    </row>
    <row r="161" spans="1:78" ht="46.5" x14ac:dyDescent="0.25">
      <c r="A161" s="26" t="s">
        <v>1301</v>
      </c>
      <c r="B161" s="26" t="s">
        <v>359</v>
      </c>
      <c r="C161" s="27" t="s">
        <v>77</v>
      </c>
      <c r="D161" s="28"/>
      <c r="E161" s="28"/>
      <c r="F161" s="29">
        <v>1200</v>
      </c>
      <c r="G161" s="30">
        <v>8</v>
      </c>
      <c r="H161" s="31" t="s">
        <v>6</v>
      </c>
      <c r="I161" s="59">
        <v>9</v>
      </c>
      <c r="J161" s="33">
        <v>6</v>
      </c>
      <c r="K161" s="59">
        <v>8</v>
      </c>
      <c r="L161" s="33">
        <v>2</v>
      </c>
      <c r="M161" s="59">
        <v>2</v>
      </c>
      <c r="N161" s="33">
        <v>2</v>
      </c>
      <c r="O161" s="29">
        <v>-2.2999999999999998</v>
      </c>
      <c r="P161" s="29">
        <v>-4.7249999999999703</v>
      </c>
      <c r="Q161" s="35">
        <v>92.559467305378305</v>
      </c>
      <c r="R161" s="35">
        <v>-2.52026634731088</v>
      </c>
      <c r="S161" s="37">
        <v>4</v>
      </c>
      <c r="T161" s="38">
        <v>0.5</v>
      </c>
      <c r="U161" s="29">
        <v>4.8499999999999899</v>
      </c>
      <c r="V161" s="29">
        <v>5.2499999999999902</v>
      </c>
      <c r="W161" s="39"/>
      <c r="X161" s="40">
        <v>47</v>
      </c>
      <c r="Y161" s="72">
        <v>126</v>
      </c>
      <c r="Z161" s="87">
        <v>86</v>
      </c>
      <c r="AA161" s="26" t="s">
        <v>192</v>
      </c>
      <c r="AB161" s="41" t="s">
        <v>58</v>
      </c>
      <c r="AC161" s="42" t="str">
        <f>"" &amp; IF(AND(S161&lt;=-1.5,NOT(ISBLANK(AQ161))),"Z","")</f>
        <v/>
      </c>
      <c r="AD161" s="43" t="str">
        <f>IF(AND(ISNUMBER(BD161),VALUE(BD161)&gt;=3,VALUE(T161)&gt;=-0.5),IF(AND(VALUE(Q161)&gt;=94,VALUE(Q161)&lt;444), IF(VALUE(P161)&gt;=2,"***","**"),"*"),"")</f>
        <v>*</v>
      </c>
      <c r="AE161" s="44"/>
      <c r="AF161" s="45" t="s">
        <v>183</v>
      </c>
      <c r="AG161" s="46" t="str">
        <f>IF(OR(F161&lt;1401,F161&gt;=1600),IF(AND(OR(AB161="*",AB161="***",AB161="E*",AB161="E***"),P161&gt;=2,T161&gt;-2.1),IF(AND(ISNUMBER(BD161),VALUE(BD161)&gt;2),"**","*"),""),"")</f>
        <v/>
      </c>
      <c r="AH161" s="30">
        <v>8</v>
      </c>
      <c r="AI161" s="47">
        <v>47</v>
      </c>
      <c r="AJ161" s="48" t="str">
        <f>IF(AND(S161&gt;=2,T161&gt;=0),IF(AND(ISNUMBER(BD161),VALUE(BD161)&gt;=3),IF(LEN(AQ161)&gt;0,"***","**"),"*"),"")</f>
        <v>**</v>
      </c>
      <c r="AK161" s="42" t="str">
        <f>IF(AND(S161&gt;=3,AND(OR(AND(I161&lt;=7,I161-K161&gt;=3),AND(K161&lt;=7,K161-M161&gt;=3)),N161&lt;=4)),6,IF(S161&gt;=3,"3T",IF(AND(OR(AND(I161&lt;=7,I161-K161&gt;=3),AND(K161&lt;=7,K161-M161&gt;=3)),N161&lt;=4),"3P","")))</f>
        <v>3T</v>
      </c>
      <c r="AL161" s="46" t="str">
        <f>IF(OR(K161-M161&gt;=5,T161&gt;4.9,AND(K161-M161&gt;=1,T161&gt;5)),IF(P161&lt;-3,"***",IF(P161&lt;0,"**","*")),"")</f>
        <v>***</v>
      </c>
      <c r="AM161" s="139" t="s">
        <v>1318</v>
      </c>
      <c r="AN161" s="137" t="str">
        <f>CONCATENATE(IF(AND(OR(M161=1,M161=2,M161=3,M161=4),Q161&gt;=97.5),"G",IF(OR(AND(N161&lt;=3,M161&lt;8,T161&gt;-1.6,Q161&gt;=95,Q161&lt;300),AND(OR(M161=1,M161=2,M161=3),Q161&lt;97.5)),"GR","")),"*")</f>
        <v>GR*</v>
      </c>
      <c r="AO161" s="82">
        <v>3</v>
      </c>
      <c r="AP161" s="28" t="s">
        <v>32</v>
      </c>
      <c r="AQ161" s="28"/>
      <c r="AR161" s="28"/>
      <c r="AS161" s="28" t="s">
        <v>168</v>
      </c>
      <c r="AT161" s="50" t="str">
        <f>IF(LEN(AN161)&gt;0,IF(AL161="**","$",IF(AL161="***",IF(LEN(AQ161)&gt;0,"$$$","$$"), "")), "")</f>
        <v>$$</v>
      </c>
      <c r="AU161" s="48" t="str">
        <f>CONCATENATE(IF(LEN(AN161)&gt;0,IF(AND(AD161="**",AB161="*"),IF(LEN(AQ161)&gt;0,"$$$","$$"),IF(AJ161="***","$$$",IF(AND(AJ161="**",AB161="*"),"$$",IF(AND(OR(AD161="**",AD161="***"),LEN(AQ161)&gt;0),"$$","")))),IF(AND(OR(AD161="**",AD161="***"),LEN(AQ161)&gt;0),"$$","")),IF(AND(T161&lt;2,AQ161="#"),"#",""))</f>
        <v/>
      </c>
      <c r="AV161" s="48" t="str">
        <f>IF(LEN(AN161)&gt;0,IF(AG161="**","$$",IF(AG161="***","$$$",IF(AD161="***",IF(OR(AB161="***",LEN(AQ161)&gt;0),"$$$",""),""))),"")</f>
        <v/>
      </c>
      <c r="AW161" s="26" t="s">
        <v>6</v>
      </c>
      <c r="AX161" s="51">
        <v>5.9</v>
      </c>
      <c r="AY161" s="79">
        <v>1149</v>
      </c>
      <c r="AZ161" s="24" t="s">
        <v>475</v>
      </c>
      <c r="BA161" s="29">
        <v>83.959467305378197</v>
      </c>
      <c r="BB161" s="136">
        <v>92.1594673053782</v>
      </c>
      <c r="BC161" s="54" t="s">
        <v>1319</v>
      </c>
      <c r="BD161" s="29">
        <v>3</v>
      </c>
      <c r="BE161" s="55"/>
      <c r="BF161" s="55"/>
      <c r="BG161" s="55"/>
      <c r="BH161" s="55"/>
      <c r="BI161" s="188" t="s">
        <v>1320</v>
      </c>
      <c r="BJ161" s="69" t="s">
        <v>587</v>
      </c>
      <c r="BK161" s="68" t="s">
        <v>1321</v>
      </c>
      <c r="BL161" s="68" t="s">
        <v>1322</v>
      </c>
      <c r="BM161" s="68" t="s">
        <v>1323</v>
      </c>
      <c r="BN161" s="68"/>
      <c r="BO161" s="17"/>
      <c r="BP161" s="29">
        <v>126</v>
      </c>
      <c r="BQ161" s="82">
        <v>3</v>
      </c>
      <c r="BR161" s="56">
        <v>91.65</v>
      </c>
      <c r="BS161" s="57" t="s">
        <v>61</v>
      </c>
      <c r="BT161" s="26"/>
      <c r="BU161" s="26"/>
      <c r="BV161" s="26"/>
      <c r="BW161" s="26"/>
      <c r="BX161" s="17"/>
      <c r="BY161" s="17"/>
      <c r="BZ161" s="49" t="str">
        <f>IF(AND(S161&gt;=3,AND(OR(AND(I161&lt;=7,I161-K161&gt;=3),AND(K161&lt;=7,K161-M161&gt;=3)),N161&lt;=4)),6,IF(S161&gt;=3,"3T",IF(AND(OR(AND(I161&lt;=7,I161-K161&gt;=3),AND(K161&lt;=7,K161-M161&gt;=3)),N161&lt;=4),"3P","")))</f>
        <v>3T</v>
      </c>
    </row>
    <row r="162" spans="1:78" ht="46.5" x14ac:dyDescent="0.25">
      <c r="A162" s="26" t="s">
        <v>1301</v>
      </c>
      <c r="B162" s="26" t="s">
        <v>368</v>
      </c>
      <c r="C162" s="27" t="s">
        <v>165</v>
      </c>
      <c r="D162" s="28"/>
      <c r="E162" s="28"/>
      <c r="F162" s="58">
        <v>1400</v>
      </c>
      <c r="G162" s="30">
        <v>11</v>
      </c>
      <c r="H162" s="31" t="s">
        <v>78</v>
      </c>
      <c r="I162" s="59">
        <v>11</v>
      </c>
      <c r="J162" s="33">
        <v>6</v>
      </c>
      <c r="K162" s="59">
        <v>10</v>
      </c>
      <c r="L162" s="33">
        <v>6</v>
      </c>
      <c r="M162" s="59">
        <v>7</v>
      </c>
      <c r="N162" s="33">
        <v>5</v>
      </c>
      <c r="O162" s="29">
        <v>-1.8500000000000201</v>
      </c>
      <c r="P162" s="29">
        <v>-1.9642857142857</v>
      </c>
      <c r="Q162" s="35">
        <v>88.8479011104303</v>
      </c>
      <c r="R162" s="35">
        <v>-1.47604944478488</v>
      </c>
      <c r="S162" s="37">
        <v>0</v>
      </c>
      <c r="T162" s="38">
        <v>1</v>
      </c>
      <c r="U162" s="29">
        <v>2.0999999999999899</v>
      </c>
      <c r="V162" s="29">
        <v>2.7999999999999901</v>
      </c>
      <c r="W162" s="39" t="s">
        <v>79</v>
      </c>
      <c r="X162" s="40">
        <v>48</v>
      </c>
      <c r="Y162" s="29">
        <v>124</v>
      </c>
      <c r="Z162" s="29">
        <v>22</v>
      </c>
      <c r="AA162" s="26" t="s">
        <v>57</v>
      </c>
      <c r="AB162" s="41" t="s">
        <v>58</v>
      </c>
      <c r="AC162" s="42" t="str">
        <f>"" &amp; IF(AND(S162&lt;=-1.5,NOT(ISBLANK(AQ162))),"Z","")</f>
        <v/>
      </c>
      <c r="AD162" s="43" t="str">
        <f>IF(AND(ISNUMBER(BD162),VALUE(BD162)&gt;=3,VALUE(T162)&gt;=-0.5),IF(AND(VALUE(Q162)&gt;=94,VALUE(Q162)&lt;444), IF(VALUE(P162)&gt;=2,"***","**"),"*"),"")</f>
        <v/>
      </c>
      <c r="AE162" s="48" t="str">
        <f>IF(AND(BD162&gt;2,OR(ISNUMBER(SEARCH("P",AA162)),ISNUMBER(SEARCH("EP",AA162)),ISNUMBER(SEARCH("E",AA162)))),"WP@",IF(BD162&gt;2,"W@",IF(OR(ISNUMBER(SEARCH("P",AA162)),ISNUMBER(SEARCH("EP",AA162)),ISNUMBER(SEARCH("E",AA162))),"P@","@")))</f>
        <v>@</v>
      </c>
      <c r="AF162" s="45"/>
      <c r="AG162" s="46" t="str">
        <f>IF(OR(F162&lt;1401,F162&gt;=1600),IF(AND(OR(AB162="*",AB162="***",AB162="E*",AB162="E***"),P162&gt;=2,T162&gt;-2.1),IF(AND(ISNUMBER(BD162),VALUE(BD162)&gt;2),"**","*"),""),"")</f>
        <v/>
      </c>
      <c r="AH162" s="30">
        <v>11</v>
      </c>
      <c r="AI162" s="47">
        <v>48</v>
      </c>
      <c r="AJ162" s="48" t="str">
        <f>IF(AND(S162&gt;=2,T162&gt;=0),IF(AND(ISNUMBER(BD162),VALUE(BD162)&gt;=3),IF(LEN(AQ162)&gt;0,"***","**"),"*"),"")</f>
        <v/>
      </c>
      <c r="AK162" s="42" t="str">
        <f>IF(AND(S162&gt;=3,AND(OR(AND(I162&lt;=7,I162-K162&gt;=3),AND(K162&lt;=7,K162-M162&gt;=3)),N162&lt;=4)),6,IF(S162&gt;=3,"3T",IF(AND(OR(AND(I162&lt;=7,I162-K162&gt;=3),AND(K162&lt;=7,K162-M162&gt;=3)),N162&lt;=4),"3P","")))</f>
        <v/>
      </c>
      <c r="AL162" s="46" t="str">
        <f>IF(OR(K162-M162&gt;=5,T162&gt;4.9,AND(K162-M162&gt;=1,T162&gt;5)),IF(P162&lt;-3,"***",IF(P162&lt;0,"**","*")),"")</f>
        <v/>
      </c>
      <c r="AM162" s="40">
        <v>48</v>
      </c>
      <c r="AN162" s="49" t="str">
        <f>CONCATENATE(IF(AND(OR(M162=1,M162=2,M162=3,M162=4),Q162&gt;=97.5),"G",IF(OR(AND(N162&lt;=3,M162&lt;8,T162&gt;-1.6,Q162&gt;=95,Q162&lt;300),AND(OR(M162=1,M162=2,M162=3),Q162&lt;97.5)),"GR","")),"*")</f>
        <v>*</v>
      </c>
      <c r="AO162" s="82">
        <v>1</v>
      </c>
      <c r="AP162" s="28"/>
      <c r="AQ162" s="28"/>
      <c r="AR162" s="28" t="s">
        <v>34</v>
      </c>
      <c r="AS162" s="28"/>
      <c r="AT162" s="50" t="str">
        <f>IF(LEN(AN162)&gt;0,IF(AL162="**","$",IF(AL162="***",IF(LEN(AQ162)&gt;0,"$$$","$$"), "")), "")</f>
        <v/>
      </c>
      <c r="AU162" s="48" t="str">
        <f>CONCATENATE(IF(LEN(AN162)&gt;0,IF(AND(AD162="**",AB162="*"),IF(LEN(AQ162)&gt;0,"$$$","$$"),IF(AJ162="***","$$$",IF(AND(AJ162="**",AB162="*"),"$$",IF(AND(OR(AD162="**",AD162="***"),LEN(AQ162)&gt;0),"$$","")))),IF(AND(OR(AD162="**",AD162="***"),LEN(AQ162)&gt;0),"$$","")),IF(AND(T162&lt;2,AQ162="#"),"#",""))</f>
        <v/>
      </c>
      <c r="AV162" s="48" t="str">
        <f>IF(LEN(AN162)&gt;0,IF(AG162="**","$$",IF(AG162="***","$$$",IF(AD162="***",IF(OR(AB162="***",LEN(AQ162)&gt;0),"$$$",""),""))),"")</f>
        <v/>
      </c>
      <c r="AW162" s="26" t="s">
        <v>78</v>
      </c>
      <c r="AX162" s="51">
        <v>8.8000000000000007</v>
      </c>
      <c r="AY162" s="52">
        <v>1140</v>
      </c>
      <c r="AZ162" s="24" t="s">
        <v>475</v>
      </c>
      <c r="BA162" s="29">
        <v>80.047901110430203</v>
      </c>
      <c r="BB162" s="66">
        <v>86.314567777096897</v>
      </c>
      <c r="BC162" s="54" t="s">
        <v>1324</v>
      </c>
      <c r="BD162" s="29">
        <v>2</v>
      </c>
      <c r="BE162" s="55"/>
      <c r="BF162" s="55"/>
      <c r="BG162" s="55"/>
      <c r="BH162" s="55"/>
      <c r="BI162" s="190" t="s">
        <v>1253</v>
      </c>
      <c r="BJ162" s="68" t="s">
        <v>115</v>
      </c>
      <c r="BK162" s="68" t="s">
        <v>1254</v>
      </c>
      <c r="BL162" s="68" t="s">
        <v>532</v>
      </c>
      <c r="BM162" s="68" t="s">
        <v>113</v>
      </c>
      <c r="BN162" s="68" t="s">
        <v>334</v>
      </c>
      <c r="BO162" s="17"/>
      <c r="BP162" s="29">
        <v>124</v>
      </c>
      <c r="BQ162" s="82">
        <v>1</v>
      </c>
      <c r="BR162" s="56">
        <v>93.7</v>
      </c>
      <c r="BS162" s="76" t="s">
        <v>108</v>
      </c>
      <c r="BT162" s="26"/>
      <c r="BU162" s="26"/>
      <c r="BV162" s="49" t="str">
        <f>IF(AND(BD162&gt;2,OR(ISNUMBER(SEARCH("P",AA162)),ISNUMBER(SEARCH("EP",AA162)),ISNUMBER(SEARCH("E",AA162)))),"WP@",IF(BD162&gt;2,"W@",IF(OR(ISNUMBER(SEARCH("P",AA162)),ISNUMBER(SEARCH("EP",AA162)),ISNUMBER(SEARCH("E",AA162))),"P@","@")))</f>
        <v>@</v>
      </c>
      <c r="BW162" s="26" t="s">
        <v>79</v>
      </c>
      <c r="BX162" s="17"/>
      <c r="BY162" s="17"/>
      <c r="BZ162" s="49" t="str">
        <f>IF(AND(S162&gt;=3,AND(OR(AND(I162&lt;=7,I162-K162&gt;=3),AND(K162&lt;=7,K162-M162&gt;=3)),N162&lt;=4)),6,IF(S162&gt;=3,"3T",IF(AND(OR(AND(I162&lt;=7,I162-K162&gt;=3),AND(K162&lt;=7,K162-M162&gt;=3)),N162&lt;=4),"3P","")))</f>
        <v/>
      </c>
    </row>
    <row r="163" spans="1:78" ht="46.5" x14ac:dyDescent="0.25">
      <c r="A163" s="26" t="s">
        <v>1301</v>
      </c>
      <c r="B163" s="26" t="s">
        <v>483</v>
      </c>
      <c r="C163" s="27" t="s">
        <v>165</v>
      </c>
      <c r="D163" s="28"/>
      <c r="E163" s="28"/>
      <c r="F163" s="58">
        <v>1400</v>
      </c>
      <c r="G163" s="30">
        <v>14</v>
      </c>
      <c r="H163" s="31" t="s">
        <v>6</v>
      </c>
      <c r="I163" s="59">
        <v>13</v>
      </c>
      <c r="J163" s="33">
        <v>9</v>
      </c>
      <c r="K163" s="59">
        <v>12</v>
      </c>
      <c r="L163" s="33">
        <v>6</v>
      </c>
      <c r="M163" s="59">
        <v>11</v>
      </c>
      <c r="N163" s="33">
        <v>6</v>
      </c>
      <c r="O163" s="29">
        <v>-0.85000000000000897</v>
      </c>
      <c r="P163" s="29">
        <v>-2.1812499999999999</v>
      </c>
      <c r="Q163" s="35">
        <v>89.694212012638005</v>
      </c>
      <c r="R163" s="35">
        <v>-0.45289399368101602</v>
      </c>
      <c r="S163" s="37">
        <v>3</v>
      </c>
      <c r="T163" s="38">
        <v>0</v>
      </c>
      <c r="U163" s="29">
        <v>3.69999999999999</v>
      </c>
      <c r="V163" s="29">
        <v>3.7999999999999901</v>
      </c>
      <c r="W163" s="39"/>
      <c r="X163" s="40">
        <v>48</v>
      </c>
      <c r="Y163" s="29">
        <v>124</v>
      </c>
      <c r="Z163" s="29">
        <v>28</v>
      </c>
      <c r="AA163" s="26" t="s">
        <v>57</v>
      </c>
      <c r="AB163" s="41" t="s">
        <v>58</v>
      </c>
      <c r="AC163" s="42" t="str">
        <f>"" &amp; IF(AND(S163&lt;=-1.5,NOT(ISBLANK(AQ163))),"Z","")</f>
        <v/>
      </c>
      <c r="AD163" s="43" t="str">
        <f>IF(AND(ISNUMBER(BD163),VALUE(BD163)&gt;=3,VALUE(T163)&gt;=-0.5),IF(AND(VALUE(Q163)&gt;=94,VALUE(Q163)&lt;444), IF(VALUE(P163)&gt;=2,"***","**"),"*"),"")</f>
        <v/>
      </c>
      <c r="AE163" s="44"/>
      <c r="AF163" s="45"/>
      <c r="AG163" s="46" t="str">
        <f>IF(OR(F163&lt;1401,F163&gt;=1600),IF(AND(OR(AB163="*",AB163="***",AB163="E*",AB163="E***"),P163&gt;=2,T163&gt;-2.1),IF(AND(ISNUMBER(BD163),VALUE(BD163)&gt;2),"**","*"),""),"")</f>
        <v/>
      </c>
      <c r="AH163" s="30">
        <v>14</v>
      </c>
      <c r="AI163" s="47">
        <v>48</v>
      </c>
      <c r="AJ163" s="48" t="str">
        <f>IF(AND(S163&gt;=2,T163&gt;=0),IF(AND(ISNUMBER(BD163),VALUE(BD163)&gt;=3),IF(LEN(AQ163)&gt;0,"***","**"),"*"),"")</f>
        <v>*</v>
      </c>
      <c r="AK163" s="42" t="str">
        <f>IF(AND(S163&gt;=3,AND(OR(AND(I163&lt;=7,I163-K163&gt;=3),AND(K163&lt;=7,K163-M163&gt;=3)),N163&lt;=4)),6,IF(S163&gt;=3,"3T",IF(AND(OR(AND(I163&lt;=7,I163-K163&gt;=3),AND(K163&lt;=7,K163-M163&gt;=3)),N163&lt;=4),"3P","")))</f>
        <v>3T</v>
      </c>
      <c r="AL163" s="46" t="str">
        <f>IF(OR(K163-M163&gt;=5,T163&gt;4.9,AND(K163-M163&gt;=1,T163&gt;5)),IF(P163&lt;-3,"***",IF(P163&lt;0,"**","*")),"")</f>
        <v/>
      </c>
      <c r="AM163" s="40">
        <v>48</v>
      </c>
      <c r="AN163" s="49" t="str">
        <f>CONCATENATE(IF(AND(OR(M163=1,M163=2,M163=3,M163=4),Q163&gt;=97.5),"G",IF(OR(AND(N163&lt;=3,M163&lt;8,T163&gt;-1.6,Q163&gt;=95,Q163&lt;300),AND(OR(M163=1,M163=2,M163=3),Q163&lt;97.5)),"GR","")),"*")</f>
        <v>*</v>
      </c>
      <c r="AO163" s="82">
        <v>1</v>
      </c>
      <c r="AP163" s="28"/>
      <c r="AQ163" s="28"/>
      <c r="AR163" s="28"/>
      <c r="AS163" s="28" t="s">
        <v>66</v>
      </c>
      <c r="AT163" s="50" t="str">
        <f>IF(LEN(AN163)&gt;0,IF(AL163="**","$",IF(AL163="***",IF(LEN(AQ163)&gt;0,"$$$","$$"), "")), "")</f>
        <v/>
      </c>
      <c r="AU163" s="48" t="str">
        <f>CONCATENATE(IF(LEN(AN163)&gt;0,IF(AND(AD163="**",AB163="*"),IF(LEN(AQ163)&gt;0,"$$$","$$"),IF(AJ163="***","$$$",IF(AND(AJ163="**",AB163="*"),"$$",IF(AND(OR(AD163="**",AD163="***"),LEN(AQ163)&gt;0),"$$","")))),IF(AND(OR(AD163="**",AD163="***"),LEN(AQ163)&gt;0),"$$","")),IF(AND(T163&lt;2,AQ163="#"),"#",""))</f>
        <v/>
      </c>
      <c r="AV163" s="48" t="str">
        <f>IF(LEN(AN163)&gt;0,IF(AG163="**","$$",IF(AG163="***","$$$",IF(AD163="***",IF(OR(AB163="***",LEN(AQ163)&gt;0),"$$$",""),""))),"")</f>
        <v/>
      </c>
      <c r="AW163" s="26" t="s">
        <v>6</v>
      </c>
      <c r="AX163" s="64">
        <v>27</v>
      </c>
      <c r="AY163" s="79">
        <v>1147</v>
      </c>
      <c r="AZ163" s="24" t="s">
        <v>1325</v>
      </c>
      <c r="BA163" s="29">
        <v>80.094212012637996</v>
      </c>
      <c r="BB163" s="66">
        <v>86.696878679304604</v>
      </c>
      <c r="BC163" s="54" t="s">
        <v>1326</v>
      </c>
      <c r="BD163" s="29">
        <v>2</v>
      </c>
      <c r="BE163" s="55"/>
      <c r="BF163" s="55"/>
      <c r="BG163" s="55"/>
      <c r="BH163" s="55"/>
      <c r="BI163" s="189" t="s">
        <v>485</v>
      </c>
      <c r="BJ163" s="69" t="s">
        <v>380</v>
      </c>
      <c r="BK163" s="69" t="s">
        <v>486</v>
      </c>
      <c r="BL163" s="68" t="s">
        <v>487</v>
      </c>
      <c r="BM163" s="68" t="s">
        <v>488</v>
      </c>
      <c r="BN163" s="69" t="s">
        <v>489</v>
      </c>
      <c r="BO163" s="17"/>
      <c r="BP163" s="29">
        <v>124</v>
      </c>
      <c r="BQ163" s="82">
        <v>1</v>
      </c>
      <c r="BR163" s="56">
        <v>92.9</v>
      </c>
      <c r="BS163" s="76" t="s">
        <v>108</v>
      </c>
      <c r="BT163" s="26"/>
      <c r="BU163" s="26"/>
      <c r="BV163" s="26"/>
      <c r="BW163" s="26"/>
      <c r="BX163" s="17"/>
      <c r="BY163" s="17"/>
      <c r="BZ163" s="49" t="str">
        <f>IF(AND(S163&gt;=3,AND(OR(AND(I163&lt;=7,I163-K163&gt;=3),AND(K163&lt;=7,K163-M163&gt;=3)),N163&lt;=4)),6,IF(S163&gt;=3,"3T",IF(AND(OR(AND(I163&lt;=7,I163-K163&gt;=3),AND(K163&lt;=7,K163-M163&gt;=3)),N163&lt;=4),"3P","")))</f>
        <v>3T</v>
      </c>
    </row>
    <row r="164" spans="1:78" ht="46.5" x14ac:dyDescent="0.25">
      <c r="A164" s="26" t="s">
        <v>1301</v>
      </c>
      <c r="B164" s="26" t="s">
        <v>460</v>
      </c>
      <c r="C164" s="27" t="s">
        <v>417</v>
      </c>
      <c r="D164" s="28"/>
      <c r="E164" s="28"/>
      <c r="F164" s="29">
        <v>1600</v>
      </c>
      <c r="G164" s="30">
        <v>5</v>
      </c>
      <c r="H164" s="31" t="s">
        <v>6</v>
      </c>
      <c r="I164" s="32">
        <v>6</v>
      </c>
      <c r="J164" s="33">
        <v>4</v>
      </c>
      <c r="K164" s="32">
        <v>6</v>
      </c>
      <c r="L164" s="33">
        <v>2</v>
      </c>
      <c r="M164" s="32">
        <v>10</v>
      </c>
      <c r="N164" s="33">
        <v>5</v>
      </c>
      <c r="O164" s="29">
        <v>3.4</v>
      </c>
      <c r="P164" s="60">
        <v>0.224999999999973</v>
      </c>
      <c r="Q164" s="35">
        <v>91.001554474718603</v>
      </c>
      <c r="R164" s="35">
        <v>-0.69922276264073002</v>
      </c>
      <c r="S164" s="37">
        <v>2</v>
      </c>
      <c r="T164" s="61">
        <v>-2.75</v>
      </c>
      <c r="U164" s="29">
        <v>-0.19999999999999599</v>
      </c>
      <c r="V164" s="60">
        <v>-2.4</v>
      </c>
      <c r="W164" s="39" t="s">
        <v>79</v>
      </c>
      <c r="X164" s="62">
        <v>46</v>
      </c>
      <c r="Y164" s="29">
        <v>120</v>
      </c>
      <c r="Z164" s="29">
        <v>28</v>
      </c>
      <c r="AA164" s="26" t="s">
        <v>230</v>
      </c>
      <c r="AB164" s="41" t="s">
        <v>32</v>
      </c>
      <c r="AC164" s="42" t="str">
        <f>"" &amp; IF(AND(S164&lt;=-1.5,NOT(ISBLANK(AQ164))),"Z","")</f>
        <v/>
      </c>
      <c r="AD164" s="48" t="str">
        <f>IF(AND(ISNUMBER(BD164),VALUE(BD164)&gt;=3,VALUE(T164)&gt;=-0.5),IF(AND(VALUE(Q164)&gt;=94,VALUE(Q164)&lt;444), IF(VALUE(P164)&gt;=2,"***","**"),"*"),"")</f>
        <v/>
      </c>
      <c r="AE164" s="44"/>
      <c r="AF164" s="45"/>
      <c r="AG164" s="63" t="str">
        <f>IF(OR(F164&lt;1401,F164&gt;=1600),IF(AND(OR(AB164="*",AB164="***",AB164="E*",AB164="E***"),P164&gt;=2,T164&gt;-2.1),IF(AND(ISNUMBER(BD164),VALUE(BD164)&gt;2),"**","*"),""),"")</f>
        <v/>
      </c>
      <c r="AH164" s="30">
        <v>5</v>
      </c>
      <c r="AI164" s="62">
        <v>46</v>
      </c>
      <c r="AJ164" s="48" t="str">
        <f>IF(AND(S164&gt;=2,T164&gt;=0),IF(AND(ISNUMBER(BD164),VALUE(BD164)&gt;=3),IF(LEN(AQ164)&gt;0,"***","**"),"*"),"")</f>
        <v/>
      </c>
      <c r="AK164" s="42" t="str">
        <f>IF(AND(S164&gt;=3,AND(OR(AND(I164&lt;=7,I164-K164&gt;=3),AND(K164&lt;=7,K164-M164&gt;=3)),N164&lt;=4)),6,IF(S164&gt;=3,"3T",IF(AND(OR(AND(I164&lt;=7,I164-K164&gt;=3),AND(K164&lt;=7,K164-M164&gt;=3)),N164&lt;=4),"3P","")))</f>
        <v/>
      </c>
      <c r="AL164" s="63" t="str">
        <f>IF(OR(K164-M164&gt;=5,T164&gt;4.9,AND(K164-M164&gt;=1,T164&gt;5)),IF(P164&lt;-3,"***",IF(P164&lt;0,"**","*")),"")</f>
        <v/>
      </c>
      <c r="AM164" s="62">
        <v>46</v>
      </c>
      <c r="AN164" s="49" t="str">
        <f>IF(AND(OR(M164=1,M164=2,M164=3,M164=4),Q164&gt;=97.5),"G",IF(OR(AND(N164&lt;=3,M164&lt;8,T164&gt;-1.6,Q164&gt;=95,Q164&lt;300),AND(OR(M164=1,M164=2,M164=3),Q164&lt;97.5)),"GR",""))</f>
        <v/>
      </c>
      <c r="AO164" s="29">
        <v>0</v>
      </c>
      <c r="AP164" s="28"/>
      <c r="AQ164" s="28"/>
      <c r="AR164" s="28"/>
      <c r="AS164" s="28"/>
      <c r="AT164" s="50" t="str">
        <f>IF(LEN(AN164)&gt;0,IF(AL164="**","$",IF(AL164="***",IF(LEN(AQ164)&gt;0,"$$$","$$"), "")), "")</f>
        <v/>
      </c>
      <c r="AU164" s="48" t="str">
        <f>CONCATENATE(IF(LEN(AN164)&gt;0,IF(AND(AD164="**",AB164="*"),IF(LEN(AQ164)&gt;0,"$$$","$$"),IF(AJ164="***","$$$",IF(AND(AJ164="**",AB164="*"),"$$",IF(AND(OR(AD164="**",AD164="***"),LEN(AQ164)&gt;0),"$$","")))),IF(AND(OR(AD164="**",AD164="***"),LEN(AQ164)&gt;0),"$$","")),IF(AND(T164&lt;2,AQ164="#"),"#",""))</f>
        <v/>
      </c>
      <c r="AV164" s="48" t="str">
        <f>IF(LEN(AN164)&gt;0,IF(AG164="**","$$",IF(AG164="***","$$$",IF(AD164="***",IF(OR(AB164="***",LEN(AQ164)&gt;0),"$$$",""),""))),"")</f>
        <v/>
      </c>
      <c r="AW164" s="26" t="s">
        <v>6</v>
      </c>
      <c r="AX164" s="51">
        <v>29</v>
      </c>
      <c r="AY164" s="65">
        <v>1138</v>
      </c>
      <c r="AZ164" s="24" t="s">
        <v>859</v>
      </c>
      <c r="BA164" s="29">
        <v>82.101554474718498</v>
      </c>
      <c r="BB164" s="53">
        <v>84.1228878080519</v>
      </c>
      <c r="BC164" s="54" t="s">
        <v>1327</v>
      </c>
      <c r="BD164" s="29">
        <v>2</v>
      </c>
      <c r="BE164" s="55"/>
      <c r="BF164" s="55"/>
      <c r="BG164" s="55"/>
      <c r="BH164" s="55"/>
      <c r="BI164" s="188" t="s">
        <v>1328</v>
      </c>
      <c r="BJ164" s="68" t="s">
        <v>114</v>
      </c>
      <c r="BK164" s="69" t="s">
        <v>1219</v>
      </c>
      <c r="BL164" s="68" t="s">
        <v>615</v>
      </c>
      <c r="BM164" s="68" t="s">
        <v>1221</v>
      </c>
      <c r="BN164" s="69" t="s">
        <v>130</v>
      </c>
      <c r="BO164" s="17"/>
      <c r="BP164" s="29">
        <v>120</v>
      </c>
      <c r="BQ164" s="29">
        <v>0</v>
      </c>
      <c r="BR164" s="56">
        <v>99.7</v>
      </c>
      <c r="BS164" s="76" t="s">
        <v>108</v>
      </c>
      <c r="BT164" s="26"/>
      <c r="BU164" s="26"/>
      <c r="BV164" s="26"/>
      <c r="BW164" s="26" t="s">
        <v>79</v>
      </c>
      <c r="BX164" s="17"/>
      <c r="BY164" s="17"/>
      <c r="BZ164" s="49" t="str">
        <f>IF(AND(S164&gt;=3,AND(OR(AND(I164&lt;=7,I164-K164&gt;=3),AND(K164&lt;=7,K164-M164&gt;=3)),N164&lt;=4)),6,IF(S164&gt;=3,"3T",IF(AND(OR(AND(I164&lt;=7,I164-K164&gt;=3),AND(K164&lt;=7,K164-M164&gt;=3)),N164&lt;=4),"3P","")))</f>
        <v/>
      </c>
    </row>
    <row r="165" spans="1:78" ht="46.5" x14ac:dyDescent="0.25">
      <c r="A165" s="26" t="s">
        <v>1301</v>
      </c>
      <c r="B165" s="26" t="s">
        <v>551</v>
      </c>
      <c r="C165" s="27" t="s">
        <v>77</v>
      </c>
      <c r="D165" s="28"/>
      <c r="E165" s="28"/>
      <c r="F165" s="58">
        <v>1400</v>
      </c>
      <c r="G165" s="30">
        <v>13</v>
      </c>
      <c r="H165" s="31" t="s">
        <v>6</v>
      </c>
      <c r="I165" s="59">
        <v>12</v>
      </c>
      <c r="J165" s="33">
        <v>8</v>
      </c>
      <c r="K165" s="59">
        <v>12</v>
      </c>
      <c r="L165" s="33">
        <v>7</v>
      </c>
      <c r="M165" s="59">
        <v>10</v>
      </c>
      <c r="N165" s="33">
        <v>7</v>
      </c>
      <c r="O165" s="29">
        <v>-3.55</v>
      </c>
      <c r="P165" s="60">
        <v>-2.1</v>
      </c>
      <c r="Q165" s="35">
        <v>88.152387766002207</v>
      </c>
      <c r="R165" s="35">
        <v>-0.12380611699882101</v>
      </c>
      <c r="S165" s="37">
        <v>1</v>
      </c>
      <c r="T165" s="38">
        <v>0</v>
      </c>
      <c r="U165" s="29">
        <v>0.29999999999999399</v>
      </c>
      <c r="V165" s="60">
        <v>0.29999999999999399</v>
      </c>
      <c r="W165" s="39"/>
      <c r="X165" s="62">
        <v>44</v>
      </c>
      <c r="Y165" s="29">
        <v>119</v>
      </c>
      <c r="Z165" s="29">
        <v>17</v>
      </c>
      <c r="AA165" s="26" t="s">
        <v>57</v>
      </c>
      <c r="AB165" s="41" t="s">
        <v>58</v>
      </c>
      <c r="AC165" s="42" t="str">
        <f>"" &amp; IF(AND(S165&lt;=-1.5,NOT(ISBLANK(AQ165))),"Z","")</f>
        <v/>
      </c>
      <c r="AD165" s="48" t="str">
        <f>IF(AND(ISNUMBER(BD165),VALUE(BD165)&gt;=3,VALUE(T165)&gt;=-0.5),IF(AND(VALUE(Q165)&gt;=94,VALUE(Q165)&lt;444), IF(VALUE(P165)&gt;=2,"***","**"),"*"),"")</f>
        <v>*</v>
      </c>
      <c r="AE165" s="48" t="str">
        <f>IF(AND(BD165&gt;2,OR(ISNUMBER(SEARCH("P",AA165)),ISNUMBER(SEARCH("EP",AA165)),ISNUMBER(SEARCH("E",AA165)))),"WP@",IF(BD165&gt;2,"W@",IF(OR(ISNUMBER(SEARCH("P",AA165)),ISNUMBER(SEARCH("EP",AA165)),ISNUMBER(SEARCH("E",AA165))),"P@","@")))</f>
        <v>W@</v>
      </c>
      <c r="AF165" s="45"/>
      <c r="AG165" s="46" t="str">
        <f>IF(OR(F165&lt;1401,F165&gt;=1600),IF(AND(OR(AB165="*",AB165="***",AB165="E*",AB165="E***"),P165&gt;=2,T165&gt;-2.1),IF(AND(ISNUMBER(BD165),VALUE(BD165)&gt;2),"**","*"),""),"")</f>
        <v/>
      </c>
      <c r="AH165" s="30">
        <v>13</v>
      </c>
      <c r="AI165" s="62">
        <v>44</v>
      </c>
      <c r="AJ165" s="48" t="str">
        <f>IF(AND(S165&gt;=2,T165&gt;=0),IF(AND(ISNUMBER(BD165),VALUE(BD165)&gt;=3),IF(LEN(AQ165)&gt;0,"***","**"),"*"),"")</f>
        <v/>
      </c>
      <c r="AK165" s="42" t="str">
        <f>IF(AND(S165&gt;=3,AND(OR(AND(I165&lt;=7,I165-K165&gt;=3),AND(K165&lt;=7,K165-M165&gt;=3)),N165&lt;=4)),6,IF(S165&gt;=3,"3T",IF(AND(OR(AND(I165&lt;=7,I165-K165&gt;=3),AND(K165&lt;=7,K165-M165&gt;=3)),N165&lt;=4),"3P","")))</f>
        <v/>
      </c>
      <c r="AL165" s="63" t="str">
        <f>IF(OR(K165-M165&gt;=5,T165&gt;4.9,AND(K165-M165&gt;=1,T165&gt;5)),IF(P165&lt;-3,"***",IF(P165&lt;0,"**","*")),"")</f>
        <v/>
      </c>
      <c r="AM165" s="62">
        <v>44</v>
      </c>
      <c r="AN165" s="49" t="str">
        <f>IF(AND(OR(M165=1,M165=2,M165=3,M165=4),Q165&gt;=97.5),"G",IF(OR(AND(N165&lt;=3,M165&lt;8,T165&gt;-1.6,Q165&gt;=95,Q165&lt;300),AND(OR(M165=1,M165=2,M165=3),Q165&lt;97.5)),"GR",""))</f>
        <v/>
      </c>
      <c r="AO165" s="29">
        <v>0</v>
      </c>
      <c r="AP165" s="28"/>
      <c r="AQ165" s="28"/>
      <c r="AR165" s="28"/>
      <c r="AS165" s="28"/>
      <c r="AT165" s="50" t="str">
        <f>IF(LEN(AN165)&gt;0,IF(AL165="**","$",IF(AL165="***",IF(LEN(AQ165)&gt;0,"$$$","$$"), "")), "")</f>
        <v/>
      </c>
      <c r="AU165" s="48" t="str">
        <f>CONCATENATE(IF(LEN(AN165)&gt;0,IF(AND(AD165="**",AB165="*"),IF(LEN(AQ165)&gt;0,"$$$","$$"),IF(AJ165="***","$$$",IF(AND(AJ165="**",AB165="*"),"$$",IF(AND(OR(AD165="**",AD165="***"),LEN(AQ165)&gt;0),"$$","")))),IF(AND(OR(AD165="**",AD165="***"),LEN(AQ165)&gt;0),"$$","")),IF(AND(T165&lt;2,AQ165="#"),"#",""))</f>
        <v/>
      </c>
      <c r="AV165" s="48" t="str">
        <f>IF(LEN(AN165)&gt;0,IF(AG165="**","$$",IF(AG165="***","$$$",IF(AD165="***",IF(OR(AB165="***",LEN(AQ165)&gt;0),"$$$",""),""))),"")</f>
        <v/>
      </c>
      <c r="AW165" s="26" t="s">
        <v>6</v>
      </c>
      <c r="AX165" s="51">
        <v>39</v>
      </c>
      <c r="AY165" s="65">
        <v>1154</v>
      </c>
      <c r="AZ165" s="24" t="s">
        <v>1329</v>
      </c>
      <c r="BA165" s="29">
        <v>78.2523877660024</v>
      </c>
      <c r="BB165" s="66">
        <v>81.643721099335707</v>
      </c>
      <c r="BC165" s="54" t="s">
        <v>1330</v>
      </c>
      <c r="BD165" s="29">
        <v>3</v>
      </c>
      <c r="BE165" s="55"/>
      <c r="BF165" s="55"/>
      <c r="BG165" s="55"/>
      <c r="BH165" s="55"/>
      <c r="BI165" s="190" t="s">
        <v>554</v>
      </c>
      <c r="BJ165" s="68" t="s">
        <v>130</v>
      </c>
      <c r="BK165" s="68" t="s">
        <v>555</v>
      </c>
      <c r="BL165" s="69" t="s">
        <v>556</v>
      </c>
      <c r="BM165" s="68" t="s">
        <v>557</v>
      </c>
      <c r="BN165" s="68" t="s">
        <v>558</v>
      </c>
      <c r="BO165" s="17"/>
      <c r="BP165" s="29">
        <v>119</v>
      </c>
      <c r="BQ165" s="29">
        <v>0</v>
      </c>
      <c r="BR165" s="56">
        <v>90.6</v>
      </c>
      <c r="BS165" s="76" t="s">
        <v>432</v>
      </c>
      <c r="BT165" s="26"/>
      <c r="BU165" s="26"/>
      <c r="BV165" s="49" t="str">
        <f>IF(AND(BD165&gt;2,OR(ISNUMBER(SEARCH("P",AA165)),ISNUMBER(SEARCH("EP",AA165)),ISNUMBER(SEARCH("E",AA165)))),"WP@",IF(BD165&gt;2,"W@",IF(OR(ISNUMBER(SEARCH("P",AA165)),ISNUMBER(SEARCH("EP",AA165)),ISNUMBER(SEARCH("E",AA165))),"P@","@")))</f>
        <v>W@</v>
      </c>
      <c r="BW165" s="26"/>
      <c r="BX165" s="17"/>
      <c r="BY165" s="17"/>
      <c r="BZ165" s="49" t="str">
        <f>IF(AND(S165&gt;=3,AND(OR(AND(I165&lt;=7,I165-K165&gt;=3),AND(K165&lt;=7,K165-M165&gt;=3)),N165&lt;=4)),6,IF(S165&gt;=3,"3T",IF(AND(OR(AND(I165&lt;=7,I165-K165&gt;=3),AND(K165&lt;=7,K165-M165&gt;=3)),N165&lt;=4),"3P","")))</f>
        <v/>
      </c>
    </row>
    <row r="166" spans="1:78" ht="20.100000000000001" customHeight="1" x14ac:dyDescent="0.25">
      <c r="A166" s="162"/>
      <c r="B166" s="155"/>
      <c r="C166" s="155"/>
      <c r="D166" s="155"/>
      <c r="E166" s="155"/>
      <c r="F166" s="155"/>
      <c r="G166" s="155"/>
      <c r="H166" s="155"/>
      <c r="I166" s="155"/>
      <c r="J166" s="155"/>
      <c r="K166" s="155"/>
      <c r="L166" s="155"/>
      <c r="M166" s="155"/>
      <c r="N166" s="155"/>
      <c r="O166" s="155"/>
      <c r="P166" s="155"/>
      <c r="Q166" s="155"/>
      <c r="R166" s="155"/>
      <c r="S166" s="155"/>
      <c r="T166" s="155"/>
      <c r="U166" s="155"/>
      <c r="V166" s="155"/>
      <c r="W166" s="155"/>
      <c r="X166" s="155"/>
      <c r="Y166" s="155"/>
      <c r="Z166" s="155"/>
      <c r="AA166" s="155"/>
      <c r="AB166" s="155"/>
      <c r="AC166" s="155"/>
      <c r="AD166" s="155"/>
      <c r="AE166" s="155"/>
      <c r="AF166" s="155"/>
      <c r="AG166" s="155"/>
      <c r="AH166" s="155"/>
      <c r="AI166" s="155"/>
      <c r="AJ166" s="155"/>
      <c r="AK166" s="155"/>
      <c r="AL166" s="155"/>
      <c r="AM166" s="155"/>
      <c r="AN166" s="155"/>
      <c r="AO166" s="155"/>
      <c r="AP166" s="155"/>
      <c r="AQ166" s="155"/>
      <c r="AR166" s="155"/>
      <c r="AS166" s="155"/>
      <c r="AT166" s="155"/>
      <c r="AU166" s="155"/>
      <c r="AV166" s="155"/>
      <c r="AW166" s="155"/>
      <c r="AX166" s="155"/>
      <c r="AY166" s="155"/>
      <c r="AZ166" s="155"/>
      <c r="BA166" s="155"/>
      <c r="BB166" s="155"/>
      <c r="BC166" s="155"/>
      <c r="BD166" s="155"/>
      <c r="BE166" s="155"/>
      <c r="BF166" s="155"/>
      <c r="BG166" s="155"/>
      <c r="BH166" s="155"/>
      <c r="BI166" s="155"/>
      <c r="BJ166" s="155"/>
      <c r="BK166" s="155"/>
      <c r="BL166" s="155"/>
      <c r="BM166" s="155"/>
      <c r="BN166" s="155"/>
      <c r="BO166" s="155"/>
      <c r="BP166" s="155"/>
      <c r="BQ166" s="155"/>
      <c r="BR166" s="155"/>
      <c r="BS166" s="155"/>
      <c r="BT166" s="155"/>
      <c r="BU166" s="155"/>
      <c r="BV166" s="155"/>
      <c r="BW166" s="155"/>
      <c r="BX166" s="155"/>
      <c r="BY166" s="17"/>
      <c r="BZ166" s="49"/>
    </row>
    <row r="167" spans="1:78" ht="18.75" customHeight="1" x14ac:dyDescent="0.25">
      <c r="A167" s="17"/>
      <c r="B167" s="164" t="s">
        <v>475</v>
      </c>
      <c r="C167" s="164"/>
      <c r="D167" s="17"/>
      <c r="E167" s="17"/>
      <c r="F167" s="17"/>
      <c r="G167" s="17"/>
      <c r="H167" s="17"/>
      <c r="I167" s="89" t="s">
        <v>150</v>
      </c>
      <c r="J167" s="89" t="s">
        <v>151</v>
      </c>
      <c r="K167" s="17"/>
      <c r="L167" s="17"/>
      <c r="M167" s="17"/>
      <c r="N167" s="17"/>
      <c r="O167" s="17"/>
      <c r="P167" s="17"/>
      <c r="Q167" s="165" t="s">
        <v>579</v>
      </c>
      <c r="R167" s="165"/>
      <c r="S167" s="17"/>
      <c r="T167" s="121" t="s">
        <v>580</v>
      </c>
      <c r="U167" s="17"/>
      <c r="V167" s="17"/>
      <c r="W167" s="17"/>
      <c r="X167" s="91">
        <v>42</v>
      </c>
      <c r="Y167" s="113" t="s">
        <v>985</v>
      </c>
      <c r="Z167" s="93">
        <v>53</v>
      </c>
      <c r="AA167" s="94">
        <v>0</v>
      </c>
      <c r="AB167" s="17"/>
      <c r="AC167" s="17"/>
      <c r="AD167" s="17"/>
      <c r="AE167" s="17"/>
      <c r="AF167" s="17"/>
      <c r="AG167" s="17"/>
      <c r="AH167" s="17"/>
      <c r="AI167" s="91">
        <v>42</v>
      </c>
      <c r="AJ167" s="17"/>
      <c r="AK167" s="17"/>
      <c r="AL167" s="17"/>
      <c r="AM167" s="91">
        <v>42</v>
      </c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66">
        <v>0</v>
      </c>
      <c r="AY167" s="95">
        <v>1150</v>
      </c>
      <c r="AZ167" s="17"/>
      <c r="BA167" s="17"/>
      <c r="BB167" s="17"/>
      <c r="BC167" s="17"/>
      <c r="BD167" s="17"/>
      <c r="BE167" s="17"/>
      <c r="BF167" s="17"/>
      <c r="BG167" s="17"/>
      <c r="BH167" s="17"/>
      <c r="BI167" s="187"/>
      <c r="BJ167" s="17"/>
      <c r="BK167" s="17"/>
      <c r="BL167" s="17"/>
      <c r="BM167" s="17"/>
      <c r="BN167" s="17"/>
      <c r="BO167" s="17"/>
      <c r="BP167" s="113" t="s">
        <v>985</v>
      </c>
      <c r="BQ167" s="17"/>
      <c r="BR167" s="17"/>
      <c r="BS167" s="17"/>
      <c r="BT167" s="17"/>
      <c r="BU167" s="17"/>
      <c r="BV167" s="17"/>
      <c r="BW167" s="17"/>
      <c r="BX167" s="29">
        <v>0</v>
      </c>
      <c r="BY167" s="26" t="s">
        <v>149</v>
      </c>
      <c r="BZ167" s="17"/>
    </row>
    <row r="168" spans="1:78" x14ac:dyDescent="0.25">
      <c r="A168" s="17"/>
      <c r="B168" s="164"/>
      <c r="C168" s="164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68" t="s">
        <v>1331</v>
      </c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  <c r="AK168" s="168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67"/>
      <c r="AY168" s="105" t="s">
        <v>340</v>
      </c>
      <c r="AZ168" s="17"/>
      <c r="BA168" s="17"/>
      <c r="BB168" s="17"/>
      <c r="BC168" s="17"/>
      <c r="BD168" s="17"/>
      <c r="BE168" s="17"/>
      <c r="BF168" s="17"/>
      <c r="BG168" s="17"/>
      <c r="BH168" s="17"/>
      <c r="BI168" s="18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</row>
    <row r="169" spans="1:78" ht="30" customHeight="1" x14ac:dyDescent="0.25">
      <c r="A169" s="163" t="s">
        <v>1332</v>
      </c>
      <c r="B169" s="153"/>
      <c r="C169" s="153"/>
      <c r="D169" s="153"/>
      <c r="E169" s="153"/>
      <c r="F169" s="153"/>
      <c r="G169" s="153"/>
      <c r="H169" s="153"/>
      <c r="I169" s="153"/>
      <c r="J169" s="153"/>
      <c r="K169" s="153"/>
      <c r="L169" s="153"/>
      <c r="M169" s="153"/>
      <c r="N169" s="153"/>
      <c r="O169" s="153"/>
      <c r="P169" s="153"/>
      <c r="Q169" s="153"/>
      <c r="R169" s="153"/>
      <c r="S169" s="153"/>
      <c r="T169" s="153"/>
      <c r="U169" s="153"/>
      <c r="V169" s="153"/>
      <c r="W169" s="153"/>
      <c r="X169" s="153"/>
      <c r="Y169" s="153"/>
      <c r="Z169" s="153"/>
      <c r="AA169" s="153"/>
      <c r="AB169" s="153"/>
      <c r="AC169" s="153"/>
      <c r="AD169" s="153"/>
      <c r="AE169" s="153"/>
      <c r="AF169" s="153"/>
      <c r="AG169" s="153"/>
      <c r="AH169" s="153"/>
      <c r="AI169" s="153"/>
      <c r="AJ169" s="153"/>
      <c r="AK169" s="153"/>
      <c r="AL169" s="153"/>
      <c r="AM169" s="153"/>
      <c r="AN169" s="153"/>
      <c r="AO169" s="153"/>
      <c r="AP169" s="153"/>
      <c r="AQ169" s="153"/>
      <c r="AR169" s="153"/>
      <c r="AS169" s="153"/>
      <c r="AT169" s="153"/>
      <c r="AU169" s="153"/>
      <c r="AV169" s="153"/>
      <c r="AW169" s="153"/>
      <c r="AX169" s="153"/>
      <c r="AY169" s="153"/>
      <c r="AZ169" s="153"/>
      <c r="BA169" s="153"/>
      <c r="BB169" s="153"/>
      <c r="BC169" s="153"/>
      <c r="BD169" s="153"/>
      <c r="BE169" s="153"/>
      <c r="BF169" s="153"/>
      <c r="BG169" s="153"/>
      <c r="BH169" s="153"/>
      <c r="BI169" s="153"/>
      <c r="BJ169" s="153"/>
      <c r="BK169" s="153"/>
      <c r="BL169" s="153"/>
      <c r="BM169" s="153"/>
      <c r="BN169" s="153"/>
      <c r="BO169" s="153"/>
      <c r="BP169" s="153"/>
      <c r="BQ169" s="153"/>
      <c r="BR169" s="153"/>
      <c r="BS169" s="153"/>
      <c r="BT169" s="153"/>
      <c r="BU169" s="153"/>
      <c r="BV169" s="153"/>
      <c r="BW169" s="153"/>
      <c r="BX169" s="153"/>
      <c r="BY169" s="17"/>
      <c r="BZ169" s="17"/>
    </row>
    <row r="170" spans="1:78" x14ac:dyDescent="0.25">
      <c r="A170" s="18" t="s">
        <v>1</v>
      </c>
      <c r="B170" s="18" t="s">
        <v>2</v>
      </c>
      <c r="C170" s="18" t="s">
        <v>3</v>
      </c>
      <c r="D170" s="19"/>
      <c r="E170" s="19"/>
      <c r="F170" s="18" t="s">
        <v>4</v>
      </c>
      <c r="G170" s="20" t="s">
        <v>5</v>
      </c>
      <c r="H170" s="21" t="s">
        <v>6</v>
      </c>
      <c r="I170" s="154" t="s">
        <v>7</v>
      </c>
      <c r="J170" s="155"/>
      <c r="K170" s="155"/>
      <c r="L170" s="155"/>
      <c r="M170" s="155"/>
      <c r="N170" s="155"/>
      <c r="O170" s="21" t="s">
        <v>8</v>
      </c>
      <c r="P170" s="21" t="s">
        <v>9</v>
      </c>
      <c r="Q170" s="22" t="s">
        <v>10</v>
      </c>
      <c r="R170" s="22" t="s">
        <v>11</v>
      </c>
      <c r="S170" s="21" t="s">
        <v>12</v>
      </c>
      <c r="T170" s="21" t="s">
        <v>13</v>
      </c>
      <c r="U170" s="21" t="s">
        <v>14</v>
      </c>
      <c r="V170" s="21" t="s">
        <v>15</v>
      </c>
      <c r="W170" s="23" t="s">
        <v>16</v>
      </c>
      <c r="X170" s="21" t="s">
        <v>17</v>
      </c>
      <c r="Y170" s="21" t="s">
        <v>18</v>
      </c>
      <c r="Z170" s="21" t="s">
        <v>19</v>
      </c>
      <c r="AA170" s="21" t="s">
        <v>20</v>
      </c>
      <c r="AB170" s="21" t="s">
        <v>21</v>
      </c>
      <c r="AC170" s="21" t="s">
        <v>22</v>
      </c>
      <c r="AD170" s="21" t="s">
        <v>23</v>
      </c>
      <c r="AE170" s="21" t="s">
        <v>24</v>
      </c>
      <c r="AF170" s="21" t="s">
        <v>25</v>
      </c>
      <c r="AG170" s="21" t="s">
        <v>26</v>
      </c>
      <c r="AH170" s="21" t="s">
        <v>5</v>
      </c>
      <c r="AI170" s="21" t="s">
        <v>17</v>
      </c>
      <c r="AJ170" s="21" t="s">
        <v>27</v>
      </c>
      <c r="AK170" s="21" t="s">
        <v>28</v>
      </c>
      <c r="AL170" s="21" t="s">
        <v>29</v>
      </c>
      <c r="AM170" s="21" t="s">
        <v>17</v>
      </c>
      <c r="AN170" s="21" t="s">
        <v>30</v>
      </c>
      <c r="AO170" s="21" t="s">
        <v>31</v>
      </c>
      <c r="AP170" s="21" t="s">
        <v>32</v>
      </c>
      <c r="AQ170" s="21" t="s">
        <v>33</v>
      </c>
      <c r="AR170" s="21" t="s">
        <v>34</v>
      </c>
      <c r="AS170" s="21" t="s">
        <v>35</v>
      </c>
      <c r="AT170" s="21" t="s">
        <v>36</v>
      </c>
      <c r="AU170" s="21" t="s">
        <v>37</v>
      </c>
      <c r="AV170" s="21" t="s">
        <v>38</v>
      </c>
      <c r="AW170" s="21" t="s">
        <v>6</v>
      </c>
      <c r="AX170" s="21" t="s">
        <v>39</v>
      </c>
      <c r="AY170" s="21" t="s">
        <v>40</v>
      </c>
      <c r="AZ170" s="24" t="s">
        <v>41</v>
      </c>
      <c r="BA170" s="21" t="s">
        <v>42</v>
      </c>
      <c r="BB170" s="21" t="s">
        <v>43</v>
      </c>
      <c r="BC170" s="21" t="s">
        <v>44</v>
      </c>
      <c r="BD170" s="21" t="s">
        <v>45</v>
      </c>
      <c r="BE170" s="21" t="s">
        <v>46</v>
      </c>
      <c r="BF170" s="21" t="s">
        <v>47</v>
      </c>
      <c r="BG170" s="21" t="s">
        <v>48</v>
      </c>
      <c r="BH170" s="21" t="s">
        <v>49</v>
      </c>
      <c r="BI170" s="186"/>
      <c r="BJ170" s="25"/>
      <c r="BK170" s="25"/>
      <c r="BL170" s="25"/>
      <c r="BM170" s="25"/>
      <c r="BN170" s="25"/>
      <c r="BO170" s="25"/>
      <c r="BP170" s="21" t="s">
        <v>18</v>
      </c>
      <c r="BQ170" s="21" t="s">
        <v>31</v>
      </c>
      <c r="BR170" s="21" t="s">
        <v>50</v>
      </c>
      <c r="BS170" s="21" t="s">
        <v>51</v>
      </c>
      <c r="BT170" s="25"/>
      <c r="BU170" s="25"/>
      <c r="BV170" s="21" t="s">
        <v>24</v>
      </c>
      <c r="BW170" s="21" t="s">
        <v>16</v>
      </c>
      <c r="BX170" s="21" t="s">
        <v>52</v>
      </c>
      <c r="BY170" s="21" t="s">
        <v>53</v>
      </c>
      <c r="BZ170" s="21" t="s">
        <v>28</v>
      </c>
    </row>
    <row r="171" spans="1:78" ht="46.5" x14ac:dyDescent="0.25">
      <c r="A171" s="26" t="s">
        <v>1333</v>
      </c>
      <c r="B171" s="26" t="s">
        <v>416</v>
      </c>
      <c r="C171" s="27" t="s">
        <v>417</v>
      </c>
      <c r="D171" s="28"/>
      <c r="E171" s="28"/>
      <c r="F171" s="29">
        <v>1000</v>
      </c>
      <c r="G171" s="30">
        <v>9</v>
      </c>
      <c r="H171" s="31" t="s">
        <v>6</v>
      </c>
      <c r="I171" s="59">
        <v>13</v>
      </c>
      <c r="J171" s="33">
        <v>3</v>
      </c>
      <c r="K171" s="59">
        <v>13</v>
      </c>
      <c r="L171" s="33">
        <v>5</v>
      </c>
      <c r="M171" s="59">
        <v>8</v>
      </c>
      <c r="N171" s="33">
        <v>6</v>
      </c>
      <c r="O171" s="29">
        <v>-1.65</v>
      </c>
      <c r="P171" s="29">
        <v>-8.1250000000019404E-2</v>
      </c>
      <c r="Q171" s="35">
        <v>90.606594731744806</v>
      </c>
      <c r="R171" s="36">
        <v>0.55329736587239597</v>
      </c>
      <c r="S171" s="37">
        <v>-2</v>
      </c>
      <c r="T171" s="61">
        <v>-1.75</v>
      </c>
      <c r="U171" s="29">
        <v>1.6</v>
      </c>
      <c r="V171" s="29">
        <v>0.15000000000000599</v>
      </c>
      <c r="W171" s="39"/>
      <c r="X171" s="40">
        <v>52</v>
      </c>
      <c r="Y171" s="29">
        <v>124</v>
      </c>
      <c r="Z171" s="118"/>
      <c r="AA171" s="26" t="s">
        <v>57</v>
      </c>
      <c r="AB171" s="41" t="s">
        <v>58</v>
      </c>
      <c r="AC171" s="42" t="str">
        <f>"" &amp; IF(AND(S171&lt;=-1.5,NOT(ISBLANK(AQ171))),"Z","")</f>
        <v/>
      </c>
      <c r="AD171" s="43" t="str">
        <f>IF(AND(ISNUMBER(BD171),VALUE(BD171)&gt;=3,VALUE(T171)&gt;=-0.5),IF(AND(VALUE(Q171)&gt;=94,VALUE(Q171)&lt;444), IF(VALUE(P171)&gt;=2,"***","**"),"*"),"")</f>
        <v/>
      </c>
      <c r="AE171" s="44"/>
      <c r="AF171" s="45"/>
      <c r="AG171" s="63" t="str">
        <f>IF(OR(F171&lt;1401,F171&gt;=1600),IF(AND(OR(AB171="*",AB171="***",AB171="E*",AB171="E***"),P171&gt;=2,T171&gt;-2.1),IF(AND(ISNUMBER(BD171),VALUE(BD171)&gt;2),"**","*"),""),"")</f>
        <v/>
      </c>
      <c r="AH171" s="30">
        <v>9</v>
      </c>
      <c r="AI171" s="47">
        <v>52</v>
      </c>
      <c r="AJ171" s="48" t="str">
        <f>IF(AND(S171&gt;=2,T171&gt;=0),IF(AND(ISNUMBER(BD171),VALUE(BD171)&gt;=3),IF(LEN(AQ171)&gt;0,"***","**"),"*"),"")</f>
        <v/>
      </c>
      <c r="AK171" s="42" t="str">
        <f>IF(AND(S171&gt;=3,AND(OR(AND(I171&lt;=7,I171-K171&gt;=3),AND(K171&lt;=7,K171-M171&gt;=3)),N171&lt;=4)),6,IF(S171&gt;=3,"3T",IF(AND(OR(AND(I171&lt;=7,I171-K171&gt;=3),AND(K171&lt;=7,K171-M171&gt;=3)),N171&lt;=4),"3P","")))</f>
        <v/>
      </c>
      <c r="AL171" s="46" t="str">
        <f>IF(OR(K171-M171&gt;=5,T171&gt;4.9,AND(K171-M171&gt;=1,T171&gt;5)),IF(P171&lt;-3,"***",IF(P171&lt;0,"**","*")),"")</f>
        <v>**</v>
      </c>
      <c r="AM171" s="40">
        <v>52</v>
      </c>
      <c r="AN171" s="49" t="str">
        <f>CONCATENATE(IF(AND(OR(M171=1,M171=2,M171=3,M171=4),Q171&gt;=97.5),"G",IF(OR(AND(N171&lt;=3,M171&lt;8,T171&gt;-1.6,Q171&gt;=95,Q171&lt;300),AND(OR(M171=1,M171=2,M171=3),Q171&lt;97.5)),"GR","")),"*")</f>
        <v>*</v>
      </c>
      <c r="AO171" s="29">
        <v>0</v>
      </c>
      <c r="AP171" s="28"/>
      <c r="AQ171" s="28"/>
      <c r="AR171" s="28"/>
      <c r="AS171" s="28"/>
      <c r="AT171" s="50" t="str">
        <f>IF(LEN(AN171)&gt;0,IF(AL171="**","$",IF(AL171="***",IF(LEN(AQ171)&gt;0,"$$$","$$"), "")), "")</f>
        <v>$</v>
      </c>
      <c r="AU171" s="48" t="str">
        <f>CONCATENATE(IF(LEN(AN171)&gt;0,IF(AND(AD171="**",AB171="*"),IF(LEN(AQ171)&gt;0,"$$$","$$"),IF(AJ171="***","$$$",IF(AND(AJ171="**",AB171="*"),"$$",IF(AND(OR(AD171="**",AD171="***"),LEN(AQ171)&gt;0),"$$","")))),IF(AND(OR(AD171="**",AD171="***"),LEN(AQ171)&gt;0),"$$","")),IF(AND(T171&lt;2,AQ171="#"),"#",""))</f>
        <v/>
      </c>
      <c r="AV171" s="48" t="str">
        <f>IF(LEN(AN171)&gt;0,IF(AG171="**","$$",IF(AG171="***","$$$",IF(AD171="***",IF(OR(AB171="***",LEN(AQ171)&gt;0),"$$$",""),""))),"")</f>
        <v/>
      </c>
      <c r="AW171" s="26" t="s">
        <v>6</v>
      </c>
      <c r="AX171" s="51">
        <v>41</v>
      </c>
      <c r="AY171" s="52">
        <v>1158</v>
      </c>
      <c r="AZ171" s="24" t="s">
        <v>59</v>
      </c>
      <c r="BA171" s="29">
        <v>83.106594731744806</v>
      </c>
      <c r="BB171" s="53">
        <v>79.776594731744794</v>
      </c>
      <c r="BC171" s="54" t="s">
        <v>1334</v>
      </c>
      <c r="BD171" s="29">
        <v>1</v>
      </c>
      <c r="BE171" s="55"/>
      <c r="BF171" s="55"/>
      <c r="BG171" s="55"/>
      <c r="BH171" s="55"/>
      <c r="BI171" s="190" t="s">
        <v>1335</v>
      </c>
      <c r="BJ171" s="68" t="s">
        <v>180</v>
      </c>
      <c r="BK171" s="68" t="s">
        <v>1336</v>
      </c>
      <c r="BL171" s="68" t="s">
        <v>1337</v>
      </c>
      <c r="BM171" s="68" t="s">
        <v>1338</v>
      </c>
      <c r="BN171" s="68" t="s">
        <v>473</v>
      </c>
      <c r="BO171" s="17"/>
      <c r="BP171" s="29">
        <v>124</v>
      </c>
      <c r="BQ171" s="29">
        <v>0</v>
      </c>
      <c r="BR171" s="56">
        <v>95.95</v>
      </c>
      <c r="BS171" s="57" t="s">
        <v>75</v>
      </c>
      <c r="BT171" s="26"/>
      <c r="BU171" s="26"/>
      <c r="BV171" s="26"/>
      <c r="BW171" s="26"/>
      <c r="BX171" s="17"/>
      <c r="BY171" s="17"/>
      <c r="BZ171" s="49" t="str">
        <f>IF(AND(S171&gt;=3,AND(OR(AND(I171&lt;=7,I171-K171&gt;=3),AND(K171&lt;=7,K171-M171&gt;=3)),N171&lt;=4)),6,IF(S171&gt;=3,"3T",IF(AND(OR(AND(I171&lt;=7,I171-K171&gt;=3),AND(K171&lt;=7,K171-M171&gt;=3)),N171&lt;=4),"3P","")))</f>
        <v/>
      </c>
    </row>
    <row r="172" spans="1:78" ht="46.5" x14ac:dyDescent="0.25">
      <c r="A172" s="26" t="s">
        <v>1333</v>
      </c>
      <c r="B172" s="110" t="s">
        <v>403</v>
      </c>
      <c r="C172" s="27" t="s">
        <v>165</v>
      </c>
      <c r="D172" s="28"/>
      <c r="E172" s="28"/>
      <c r="F172" s="29">
        <v>1200</v>
      </c>
      <c r="G172" s="30">
        <v>11</v>
      </c>
      <c r="H172" s="31" t="s">
        <v>6</v>
      </c>
      <c r="I172" s="59">
        <v>13</v>
      </c>
      <c r="J172" s="33">
        <v>8</v>
      </c>
      <c r="K172" s="59">
        <v>13</v>
      </c>
      <c r="L172" s="33">
        <v>7</v>
      </c>
      <c r="M172" s="59">
        <v>7</v>
      </c>
      <c r="N172" s="33">
        <v>4</v>
      </c>
      <c r="O172" s="29">
        <v>-0.50000000000000699</v>
      </c>
      <c r="P172" s="29">
        <v>-0.48571428571430603</v>
      </c>
      <c r="Q172" s="35">
        <v>94.062046810360997</v>
      </c>
      <c r="R172" s="35">
        <v>-6.8976594819503106E-2</v>
      </c>
      <c r="S172" s="37">
        <v>0</v>
      </c>
      <c r="T172" s="38">
        <v>3.5</v>
      </c>
      <c r="U172" s="29">
        <v>-0.50000000000000699</v>
      </c>
      <c r="V172" s="29">
        <v>2.19999999999999</v>
      </c>
      <c r="W172" s="39"/>
      <c r="X172" s="40">
        <v>52</v>
      </c>
      <c r="Y172" s="29">
        <v>130</v>
      </c>
      <c r="Z172" s="119">
        <v>26</v>
      </c>
      <c r="AA172" s="26" t="s">
        <v>57</v>
      </c>
      <c r="AB172" s="41" t="s">
        <v>58</v>
      </c>
      <c r="AC172" s="42" t="str">
        <f>"" &amp; IF(AND(S172&lt;=-1.5,NOT(ISBLANK(AQ172))),"Z","")</f>
        <v/>
      </c>
      <c r="AD172" s="43" t="str">
        <f>IF(AND(ISNUMBER(BD172),VALUE(BD172)&gt;=3,VALUE(T172)&gt;=-0.5),IF(AND(VALUE(Q172)&gt;=94,VALUE(Q172)&lt;444), IF(VALUE(P172)&gt;=2,"***","**"),"*"),"")</f>
        <v/>
      </c>
      <c r="AE172" s="44"/>
      <c r="AF172" s="45" t="s">
        <v>102</v>
      </c>
      <c r="AG172" s="46" t="str">
        <f>IF(OR(F172&lt;1401,F172&gt;=1600),IF(AND(OR(AB172="*",AB172="***",AB172="E*",AB172="E***"),P172&gt;=2,T172&gt;-2.1),IF(AND(ISNUMBER(BD172),VALUE(BD172)&gt;2),"**","*"),""),"")</f>
        <v/>
      </c>
      <c r="AH172" s="30">
        <v>11</v>
      </c>
      <c r="AI172" s="47">
        <v>52</v>
      </c>
      <c r="AJ172" s="48" t="str">
        <f>IF(AND(S172&gt;=2,T172&gt;=0),IF(AND(ISNUMBER(BD172),VALUE(BD172)&gt;=3),IF(LEN(AQ172)&gt;0,"***","**"),"*"),"")</f>
        <v/>
      </c>
      <c r="AK172" s="42" t="str">
        <f>IF(AND(S172&gt;=3,AND(OR(AND(I172&lt;=7,I172-K172&gt;=3),AND(K172&lt;=7,K172-M172&gt;=3)),N172&lt;=4)),6,IF(S172&gt;=3,"3T",IF(AND(OR(AND(I172&lt;=7,I172-K172&gt;=3),AND(K172&lt;=7,K172-M172&gt;=3)),N172&lt;=4),"3P","")))</f>
        <v/>
      </c>
      <c r="AL172" s="46" t="str">
        <f>IF(OR(K172-M172&gt;=5,T172&gt;4.9,AND(K172-M172&gt;=1,T172&gt;5)),IF(P172&lt;-3,"***",IF(P172&lt;0,"**","*")),"")</f>
        <v>**</v>
      </c>
      <c r="AM172" s="40">
        <v>52</v>
      </c>
      <c r="AN172" s="49" t="str">
        <f>CONCATENATE(IF(AND(OR(M172=1,M172=2,M172=3,M172=4),Q172&gt;=97.5),"G",IF(OR(AND(N172&lt;=3,M172&lt;8,T172&gt;-1.6,Q172&gt;=95,Q172&lt;300),AND(OR(M172=1,M172=2,M172=3),Q172&lt;97.5)),"GR","")),"*")</f>
        <v>*</v>
      </c>
      <c r="AO172" s="82">
        <v>1</v>
      </c>
      <c r="AP172" s="28"/>
      <c r="AQ172" s="28"/>
      <c r="AR172" s="28"/>
      <c r="AS172" s="28" t="s">
        <v>296</v>
      </c>
      <c r="AT172" s="50" t="str">
        <f>IF(LEN(AN172)&gt;0,IF(AL172="**","$",IF(AL172="***",IF(LEN(AQ172)&gt;0,"$$$","$$"), "")), "")</f>
        <v>$</v>
      </c>
      <c r="AU172" s="48" t="str">
        <f>CONCATENATE(IF(LEN(AN172)&gt;0,IF(AND(AD172="**",AB172="*"),IF(LEN(AQ172)&gt;0,"$$$","$$"),IF(AJ172="***","$$$",IF(AND(AJ172="**",AB172="*"),"$$",IF(AND(OR(AD172="**",AD172="***"),LEN(AQ172)&gt;0),"$$","")))),IF(AND(OR(AD172="**",AD172="***"),LEN(AQ172)&gt;0),"$$","")),IF(AND(T172&lt;2,AQ172="#"),"#",""))</f>
        <v/>
      </c>
      <c r="AV172" s="48" t="str">
        <f>IF(LEN(AN172)&gt;0,IF(AG172="**","$$",IF(AG172="***","$$$",IF(AD172="***",IF(OR(AB172="***",LEN(AQ172)&gt;0),"$$$",""),""))),"")</f>
        <v/>
      </c>
      <c r="AW172" s="26" t="s">
        <v>6</v>
      </c>
      <c r="AX172" s="64">
        <v>143</v>
      </c>
      <c r="AY172" s="52">
        <v>1130</v>
      </c>
      <c r="AZ172" s="24" t="s">
        <v>59</v>
      </c>
      <c r="BA172" s="29">
        <v>84.862046810360994</v>
      </c>
      <c r="BB172" s="53">
        <v>88.645380143694297</v>
      </c>
      <c r="BC172" s="54" t="s">
        <v>1339</v>
      </c>
      <c r="BD172" s="29">
        <v>2</v>
      </c>
      <c r="BE172" s="55"/>
      <c r="BF172" s="55"/>
      <c r="BG172" s="55"/>
      <c r="BH172" s="55"/>
      <c r="BI172" s="190" t="s">
        <v>574</v>
      </c>
      <c r="BJ172" s="68" t="s">
        <v>575</v>
      </c>
      <c r="BK172" s="68" t="s">
        <v>131</v>
      </c>
      <c r="BL172" s="68" t="s">
        <v>576</v>
      </c>
      <c r="BM172" s="68" t="s">
        <v>421</v>
      </c>
      <c r="BN172" s="68" t="s">
        <v>577</v>
      </c>
      <c r="BO172" s="17"/>
      <c r="BP172" s="29">
        <v>130</v>
      </c>
      <c r="BQ172" s="82">
        <v>1</v>
      </c>
      <c r="BR172" s="56">
        <v>92.25</v>
      </c>
      <c r="BS172" s="76" t="s">
        <v>108</v>
      </c>
      <c r="BT172" s="26"/>
      <c r="BU172" s="26"/>
      <c r="BV172" s="26"/>
      <c r="BW172" s="26"/>
      <c r="BX172" s="17"/>
      <c r="BY172" s="17"/>
      <c r="BZ172" s="49" t="str">
        <f>IF(AND(S172&gt;=3,AND(OR(AND(I172&lt;=7,I172-K172&gt;=3),AND(K172&lt;=7,K172-M172&gt;=3)),N172&lt;=4)),6,IF(S172&gt;=3,"3T",IF(AND(OR(AND(I172&lt;=7,I172-K172&gt;=3),AND(K172&lt;=7,K172-M172&gt;=3)),N172&lt;=4),"3P","")))</f>
        <v/>
      </c>
    </row>
    <row r="173" spans="1:78" ht="18.75" customHeight="1" x14ac:dyDescent="0.25">
      <c r="A173" s="17"/>
      <c r="B173" s="164" t="s">
        <v>58</v>
      </c>
      <c r="C173" s="164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65" t="s">
        <v>58</v>
      </c>
      <c r="R173" s="165"/>
      <c r="S173" s="17"/>
      <c r="T173" s="121" t="s">
        <v>176</v>
      </c>
      <c r="U173" s="17"/>
      <c r="V173" s="17"/>
      <c r="W173" s="17"/>
      <c r="X173" s="91">
        <v>51</v>
      </c>
      <c r="Y173" s="92" t="s">
        <v>478</v>
      </c>
      <c r="Z173" s="119">
        <v>23</v>
      </c>
      <c r="AA173" s="94">
        <v>0</v>
      </c>
      <c r="AB173" s="17"/>
      <c r="AC173" s="17"/>
      <c r="AD173" s="17"/>
      <c r="AE173" s="17"/>
      <c r="AF173" s="17"/>
      <c r="AG173" s="17"/>
      <c r="AH173" s="17"/>
      <c r="AI173" s="91">
        <v>51</v>
      </c>
      <c r="AJ173" s="17"/>
      <c r="AK173" s="17"/>
      <c r="AL173" s="17"/>
      <c r="AM173" s="91">
        <v>51</v>
      </c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66">
        <v>0</v>
      </c>
      <c r="AY173" s="95">
        <v>1152</v>
      </c>
      <c r="AZ173" s="17"/>
      <c r="BA173" s="17"/>
      <c r="BB173" s="17"/>
      <c r="BC173" s="17"/>
      <c r="BD173" s="17"/>
      <c r="BE173" s="17"/>
      <c r="BF173" s="17"/>
      <c r="BG173" s="17"/>
      <c r="BH173" s="17"/>
      <c r="BI173" s="187"/>
      <c r="BJ173" s="17"/>
      <c r="BK173" s="17"/>
      <c r="BL173" s="17"/>
      <c r="BM173" s="17"/>
      <c r="BN173" s="17"/>
      <c r="BO173" s="17"/>
      <c r="BP173" s="92" t="s">
        <v>478</v>
      </c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</row>
    <row r="174" spans="1:78" x14ac:dyDescent="0.25">
      <c r="A174" s="17"/>
      <c r="B174" s="164"/>
      <c r="C174" s="164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68" t="s">
        <v>1340</v>
      </c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  <c r="AC174" s="168"/>
      <c r="AD174" s="168"/>
      <c r="AE174" s="168"/>
      <c r="AF174" s="168"/>
      <c r="AG174" s="168"/>
      <c r="AH174" s="168"/>
      <c r="AI174" s="168"/>
      <c r="AJ174" s="168"/>
      <c r="AK174" s="168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67"/>
      <c r="AY174" s="96" t="s">
        <v>962</v>
      </c>
      <c r="AZ174" s="17"/>
      <c r="BA174" s="17"/>
      <c r="BB174" s="17"/>
      <c r="BC174" s="17"/>
      <c r="BD174" s="17"/>
      <c r="BE174" s="17"/>
      <c r="BF174" s="17"/>
      <c r="BG174" s="17"/>
      <c r="BH174" s="17"/>
      <c r="BI174" s="18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</row>
    <row r="175" spans="1:78" ht="30" customHeight="1" x14ac:dyDescent="0.25">
      <c r="A175" s="172" t="s">
        <v>1341</v>
      </c>
      <c r="B175" s="153"/>
      <c r="C175" s="153"/>
      <c r="D175" s="153"/>
      <c r="E175" s="153"/>
      <c r="F175" s="153"/>
      <c r="G175" s="153"/>
      <c r="H175" s="153"/>
      <c r="I175" s="153"/>
      <c r="J175" s="153"/>
      <c r="K175" s="153"/>
      <c r="L175" s="153"/>
      <c r="M175" s="153"/>
      <c r="N175" s="153"/>
      <c r="O175" s="153"/>
      <c r="P175" s="153"/>
      <c r="Q175" s="153"/>
      <c r="R175" s="153"/>
      <c r="S175" s="153"/>
      <c r="T175" s="153"/>
      <c r="U175" s="153"/>
      <c r="V175" s="153"/>
      <c r="W175" s="153"/>
      <c r="X175" s="153"/>
      <c r="Y175" s="153"/>
      <c r="Z175" s="153"/>
      <c r="AA175" s="153"/>
      <c r="AB175" s="153"/>
      <c r="AC175" s="153"/>
      <c r="AD175" s="153"/>
      <c r="AE175" s="153"/>
      <c r="AF175" s="153"/>
      <c r="AG175" s="153"/>
      <c r="AH175" s="153"/>
      <c r="AI175" s="153"/>
      <c r="AJ175" s="153"/>
      <c r="AK175" s="153"/>
      <c r="AL175" s="153"/>
      <c r="AM175" s="153"/>
      <c r="AN175" s="153"/>
      <c r="AO175" s="153"/>
      <c r="AP175" s="153"/>
      <c r="AQ175" s="153"/>
      <c r="AR175" s="153"/>
      <c r="AS175" s="153"/>
      <c r="AT175" s="153"/>
      <c r="AU175" s="153"/>
      <c r="AV175" s="153"/>
      <c r="AW175" s="153"/>
      <c r="AX175" s="153"/>
      <c r="AY175" s="153"/>
      <c r="AZ175" s="153"/>
      <c r="BA175" s="153"/>
      <c r="BB175" s="153"/>
      <c r="BC175" s="153"/>
      <c r="BD175" s="153"/>
      <c r="BE175" s="153"/>
      <c r="BF175" s="153"/>
      <c r="BG175" s="153"/>
      <c r="BH175" s="153"/>
      <c r="BI175" s="153"/>
      <c r="BJ175" s="153"/>
      <c r="BK175" s="153"/>
      <c r="BL175" s="153"/>
      <c r="BM175" s="153"/>
      <c r="BN175" s="153"/>
      <c r="BO175" s="153"/>
      <c r="BP175" s="153"/>
      <c r="BQ175" s="153"/>
      <c r="BR175" s="153"/>
      <c r="BS175" s="153"/>
      <c r="BT175" s="153"/>
      <c r="BU175" s="153"/>
      <c r="BV175" s="153"/>
      <c r="BW175" s="153"/>
      <c r="BX175" s="153"/>
      <c r="BY175" s="17"/>
      <c r="BZ175" s="17"/>
    </row>
    <row r="176" spans="1:78" x14ac:dyDescent="0.25">
      <c r="A176" s="18" t="s">
        <v>1</v>
      </c>
      <c r="B176" s="18" t="s">
        <v>2</v>
      </c>
      <c r="C176" s="18" t="s">
        <v>3</v>
      </c>
      <c r="D176" s="19"/>
      <c r="E176" s="19"/>
      <c r="F176" s="18" t="s">
        <v>4</v>
      </c>
      <c r="G176" s="20" t="s">
        <v>5</v>
      </c>
      <c r="H176" s="21" t="s">
        <v>6</v>
      </c>
      <c r="I176" s="154" t="s">
        <v>7</v>
      </c>
      <c r="J176" s="155"/>
      <c r="K176" s="155"/>
      <c r="L176" s="155"/>
      <c r="M176" s="155"/>
      <c r="N176" s="155"/>
      <c r="O176" s="21" t="s">
        <v>8</v>
      </c>
      <c r="P176" s="21" t="s">
        <v>9</v>
      </c>
      <c r="Q176" s="22" t="s">
        <v>10</v>
      </c>
      <c r="R176" s="22" t="s">
        <v>11</v>
      </c>
      <c r="S176" s="21" t="s">
        <v>12</v>
      </c>
      <c r="T176" s="21" t="s">
        <v>13</v>
      </c>
      <c r="U176" s="21" t="s">
        <v>14</v>
      </c>
      <c r="V176" s="21" t="s">
        <v>15</v>
      </c>
      <c r="W176" s="23" t="s">
        <v>16</v>
      </c>
      <c r="X176" s="21" t="s">
        <v>17</v>
      </c>
      <c r="Y176" s="21" t="s">
        <v>18</v>
      </c>
      <c r="Z176" s="21" t="s">
        <v>19</v>
      </c>
      <c r="AA176" s="21" t="s">
        <v>20</v>
      </c>
      <c r="AB176" s="21" t="s">
        <v>21</v>
      </c>
      <c r="AC176" s="21" t="s">
        <v>22</v>
      </c>
      <c r="AD176" s="21" t="s">
        <v>23</v>
      </c>
      <c r="AE176" s="21" t="s">
        <v>24</v>
      </c>
      <c r="AF176" s="21" t="s">
        <v>25</v>
      </c>
      <c r="AG176" s="21" t="s">
        <v>26</v>
      </c>
      <c r="AH176" s="21" t="s">
        <v>5</v>
      </c>
      <c r="AI176" s="21" t="s">
        <v>17</v>
      </c>
      <c r="AJ176" s="21" t="s">
        <v>27</v>
      </c>
      <c r="AK176" s="21" t="s">
        <v>28</v>
      </c>
      <c r="AL176" s="21" t="s">
        <v>29</v>
      </c>
      <c r="AM176" s="21" t="s">
        <v>17</v>
      </c>
      <c r="AN176" s="21" t="s">
        <v>30</v>
      </c>
      <c r="AO176" s="21" t="s">
        <v>31</v>
      </c>
      <c r="AP176" s="21" t="s">
        <v>32</v>
      </c>
      <c r="AQ176" s="21" t="s">
        <v>33</v>
      </c>
      <c r="AR176" s="21" t="s">
        <v>34</v>
      </c>
      <c r="AS176" s="21" t="s">
        <v>35</v>
      </c>
      <c r="AT176" s="21" t="s">
        <v>36</v>
      </c>
      <c r="AU176" s="21" t="s">
        <v>37</v>
      </c>
      <c r="AV176" s="21" t="s">
        <v>38</v>
      </c>
      <c r="AW176" s="21" t="s">
        <v>6</v>
      </c>
      <c r="AX176" s="21" t="s">
        <v>39</v>
      </c>
      <c r="AY176" s="21" t="s">
        <v>40</v>
      </c>
      <c r="AZ176" s="24" t="s">
        <v>41</v>
      </c>
      <c r="BA176" s="21" t="s">
        <v>42</v>
      </c>
      <c r="BB176" s="21" t="s">
        <v>43</v>
      </c>
      <c r="BC176" s="21" t="s">
        <v>44</v>
      </c>
      <c r="BD176" s="21" t="s">
        <v>45</v>
      </c>
      <c r="BE176" s="21" t="s">
        <v>46</v>
      </c>
      <c r="BF176" s="21" t="s">
        <v>47</v>
      </c>
      <c r="BG176" s="21" t="s">
        <v>48</v>
      </c>
      <c r="BH176" s="21" t="s">
        <v>49</v>
      </c>
      <c r="BI176" s="186"/>
      <c r="BJ176" s="25"/>
      <c r="BK176" s="25"/>
      <c r="BL176" s="25"/>
      <c r="BM176" s="25"/>
      <c r="BN176" s="25"/>
      <c r="BO176" s="25"/>
      <c r="BP176" s="21" t="s">
        <v>18</v>
      </c>
      <c r="BQ176" s="21" t="s">
        <v>31</v>
      </c>
      <c r="BR176" s="21" t="s">
        <v>50</v>
      </c>
      <c r="BS176" s="21" t="s">
        <v>51</v>
      </c>
      <c r="BT176" s="25"/>
      <c r="BU176" s="25"/>
      <c r="BV176" s="21" t="s">
        <v>24</v>
      </c>
      <c r="BW176" s="21" t="s">
        <v>16</v>
      </c>
      <c r="BX176" s="21" t="s">
        <v>52</v>
      </c>
      <c r="BY176" s="21" t="s">
        <v>53</v>
      </c>
      <c r="BZ176" s="21" t="s">
        <v>28</v>
      </c>
    </row>
    <row r="177" spans="1:78" ht="46.5" x14ac:dyDescent="0.25">
      <c r="A177" s="26" t="s">
        <v>1342</v>
      </c>
      <c r="B177" s="26" t="s">
        <v>55</v>
      </c>
      <c r="C177" s="27" t="s">
        <v>56</v>
      </c>
      <c r="D177" s="28"/>
      <c r="E177" s="28"/>
      <c r="F177" s="29">
        <v>2000</v>
      </c>
      <c r="G177" s="30">
        <v>6</v>
      </c>
      <c r="H177" s="31" t="s">
        <v>6</v>
      </c>
      <c r="I177" s="32">
        <v>5</v>
      </c>
      <c r="J177" s="33">
        <v>2</v>
      </c>
      <c r="K177" s="32">
        <v>7</v>
      </c>
      <c r="L177" s="33">
        <v>3</v>
      </c>
      <c r="M177" s="32">
        <v>7</v>
      </c>
      <c r="N177" s="33">
        <v>5</v>
      </c>
      <c r="O177" s="29">
        <v>0.900000000000034</v>
      </c>
      <c r="P177" s="60">
        <v>0</v>
      </c>
      <c r="Q177" s="35">
        <v>444</v>
      </c>
      <c r="R177" s="35">
        <v>172</v>
      </c>
      <c r="S177" s="37">
        <v>-1</v>
      </c>
      <c r="T177" s="61">
        <v>-2.25</v>
      </c>
      <c r="U177" s="29">
        <v>0.10000000000001601</v>
      </c>
      <c r="V177" s="60">
        <v>-1.6</v>
      </c>
      <c r="W177" s="39"/>
      <c r="X177" s="62">
        <v>51</v>
      </c>
      <c r="Y177" s="29">
        <v>124</v>
      </c>
      <c r="Z177" s="17"/>
      <c r="AA177" s="26" t="s">
        <v>230</v>
      </c>
      <c r="AB177" s="41" t="s">
        <v>32</v>
      </c>
      <c r="AC177" s="42" t="str">
        <f>"" &amp; IF(AND(S177&lt;=-1.5,NOT(ISBLANK(AQ177))),"Z","")</f>
        <v/>
      </c>
      <c r="AD177" s="48" t="str">
        <f t="shared" ref="AD177:AD183" si="19">IF(AND(ISNUMBER(BD177),VALUE(BD177)&gt;=3,VALUE(T177)&gt;=-0.5),IF(AND(VALUE(Q177)&gt;=94,VALUE(Q177)&lt;444), IF(VALUE(P177)&gt;=2,"***","**"),"*"),"")</f>
        <v/>
      </c>
      <c r="AE177" s="44"/>
      <c r="AF177" s="45"/>
      <c r="AG177" s="63" t="str">
        <f t="shared" ref="AG177:AG183" si="20">IF(OR(F177&lt;1401,F177&gt;=1600),IF(AND(OR(AB177="*",AB177="***",AB177="E*",AB177="E***"),P177&gt;=2,T177&gt;-2.1),IF(AND(ISNUMBER(BD177),VALUE(BD177)&gt;2),"**","*"),""),"")</f>
        <v/>
      </c>
      <c r="AH177" s="30">
        <v>6</v>
      </c>
      <c r="AI177" s="62">
        <v>51</v>
      </c>
      <c r="AJ177" s="48" t="str">
        <f t="shared" ref="AJ177:AJ183" si="21">IF(AND(S177&gt;=2,T177&gt;=0),IF(AND(ISNUMBER(BD177),VALUE(BD177)&gt;=3),IF(LEN(AQ177)&gt;0,"***","**"),"*"),"")</f>
        <v/>
      </c>
      <c r="AK177" s="42" t="str">
        <f t="shared" ref="AK177:AK183" si="22">IF(AND(S177&gt;=3,AND(OR(AND(I177&lt;=7,I177-K177&gt;=3),AND(K177&lt;=7,K177-M177&gt;=3)),N177&lt;=4)),6,IF(S177&gt;=3,"3T",IF(AND(OR(AND(I177&lt;=7,I177-K177&gt;=3),AND(K177&lt;=7,K177-M177&gt;=3)),N177&lt;=4),"3P","")))</f>
        <v/>
      </c>
      <c r="AL177" s="63" t="str">
        <f t="shared" ref="AL177:AL183" si="23">IF(OR(K177-M177&gt;=5,T177&gt;4.9,AND(K177-M177&gt;=1,T177&gt;5)),IF(P177&lt;-3,"***",IF(P177&lt;0,"**","*")),"")</f>
        <v/>
      </c>
      <c r="AM177" s="62">
        <v>51</v>
      </c>
      <c r="AN177" s="49" t="str">
        <f>IF(AND(OR(M177=1,M177=2,M177=3,M177=4),Q177&gt;=97.5),"G",IF(OR(AND(N177&lt;=3,M177&lt;8,T177&gt;-1.6,Q177&gt;=95,Q177&lt;300),AND(OR(M177=1,M177=2,M177=3),Q177&lt;97.5)),"GR",""))</f>
        <v/>
      </c>
      <c r="AO177" s="29">
        <v>0</v>
      </c>
      <c r="AP177" s="28"/>
      <c r="AQ177" s="28"/>
      <c r="AR177" s="28"/>
      <c r="AS177" s="28" t="s">
        <v>66</v>
      </c>
      <c r="AT177" s="50" t="str">
        <f t="shared" ref="AT177:AT183" si="24">IF(LEN(AN177)&gt;0,IF(AL177="**","$",IF(AL177="***",IF(LEN(AQ177)&gt;0,"$$$","$$"), "")), "")</f>
        <v/>
      </c>
      <c r="AU177" s="48" t="str">
        <f t="shared" ref="AU177:AU183" si="25">CONCATENATE(IF(LEN(AN177)&gt;0,IF(AND(AD177="**",AB177="*"),IF(LEN(AQ177)&gt;0,"$$$","$$"),IF(AJ177="***","$$$",IF(AND(AJ177="**",AB177="*"),"$$",IF(AND(OR(AD177="**",AD177="***"),LEN(AQ177)&gt;0),"$$","")))),IF(AND(OR(AD177="**",AD177="***"),LEN(AQ177)&gt;0),"$$","")),IF(AND(T177&lt;2,AQ177="#"),"#",""))</f>
        <v/>
      </c>
      <c r="AV177" s="48" t="str">
        <f t="shared" ref="AV177:AV183" si="26">IF(LEN(AN177)&gt;0,IF(AG177="**","$$",IF(AG177="***","$$$",IF(AD177="***",IF(OR(AB177="***",LEN(AQ177)&gt;0),"$$$",""),""))),"")</f>
        <v/>
      </c>
      <c r="AW177" s="26" t="s">
        <v>6</v>
      </c>
      <c r="AX177" s="51">
        <v>6.7</v>
      </c>
      <c r="AY177" s="65">
        <v>1063</v>
      </c>
      <c r="AZ177" s="24" t="s">
        <v>475</v>
      </c>
      <c r="BA177" s="29">
        <v>65</v>
      </c>
      <c r="BB177" s="53">
        <v>76.3333333333333</v>
      </c>
      <c r="BC177" s="54" t="s">
        <v>1343</v>
      </c>
      <c r="BD177" s="29">
        <v>2</v>
      </c>
      <c r="BE177" s="55"/>
      <c r="BF177" s="55"/>
      <c r="BG177" s="55"/>
      <c r="BH177" s="55"/>
      <c r="BI177" s="187"/>
      <c r="BJ177" s="17"/>
      <c r="BK177" s="17"/>
      <c r="BL177" s="17"/>
      <c r="BM177" s="17"/>
      <c r="BN177" s="17"/>
      <c r="BO177" s="17"/>
      <c r="BP177" s="29">
        <v>124</v>
      </c>
      <c r="BQ177" s="29">
        <v>0</v>
      </c>
      <c r="BR177" s="56">
        <v>100.05</v>
      </c>
      <c r="BS177" s="57" t="s">
        <v>223</v>
      </c>
      <c r="BT177" s="26"/>
      <c r="BU177" s="26"/>
      <c r="BV177" s="26"/>
      <c r="BW177" s="26"/>
      <c r="BX177" s="17"/>
      <c r="BY177" s="17"/>
      <c r="BZ177" s="49" t="str">
        <f t="shared" ref="BZ177:BZ183" si="27">IF(AND(S177&gt;=3,AND(OR(AND(I177&lt;=7,I177-K177&gt;=3),AND(K177&lt;=7,K177-M177&gt;=3)),N177&lt;=4)),6,IF(S177&gt;=3,"3T",IF(AND(OR(AND(I177&lt;=7,I177-K177&gt;=3),AND(K177&lt;=7,K177-M177&gt;=3)),N177&lt;=4),"3P","")))</f>
        <v/>
      </c>
    </row>
    <row r="178" spans="1:78" ht="46.5" x14ac:dyDescent="0.25">
      <c r="A178" s="26" t="s">
        <v>1342</v>
      </c>
      <c r="B178" s="26" t="s">
        <v>210</v>
      </c>
      <c r="C178" s="27" t="s">
        <v>417</v>
      </c>
      <c r="D178" s="28"/>
      <c r="E178" s="28"/>
      <c r="F178" s="29">
        <v>1800</v>
      </c>
      <c r="G178" s="30">
        <v>6</v>
      </c>
      <c r="H178" s="31" t="s">
        <v>6</v>
      </c>
      <c r="I178" s="70">
        <v>7</v>
      </c>
      <c r="J178" s="71">
        <v>2</v>
      </c>
      <c r="K178" s="32">
        <v>3</v>
      </c>
      <c r="L178" s="33">
        <v>0</v>
      </c>
      <c r="M178" s="32">
        <v>8</v>
      </c>
      <c r="N178" s="33">
        <v>6</v>
      </c>
      <c r="O178" s="29">
        <v>6.1000000000000298</v>
      </c>
      <c r="P178" s="60">
        <v>0</v>
      </c>
      <c r="Q178" s="35">
        <v>89.407701780223803</v>
      </c>
      <c r="R178" s="36">
        <v>3.85089011189166E-3</v>
      </c>
      <c r="S178" s="37">
        <v>2</v>
      </c>
      <c r="T178" s="61">
        <v>-6</v>
      </c>
      <c r="U178" s="29">
        <v>-4.1500000000000101</v>
      </c>
      <c r="V178" s="60">
        <v>-9.0500000000000096</v>
      </c>
      <c r="W178" s="39" t="s">
        <v>79</v>
      </c>
      <c r="X178" s="40">
        <v>51</v>
      </c>
      <c r="Y178" s="29">
        <v>129</v>
      </c>
      <c r="Z178" s="29">
        <v>20</v>
      </c>
      <c r="AA178" s="26" t="s">
        <v>91</v>
      </c>
      <c r="AB178" s="41" t="s">
        <v>32</v>
      </c>
      <c r="AC178" s="42" t="str">
        <f>"" &amp; IF(AND(S178&lt;=-1.5,NOT(ISBLANK(AQ178))),"Z","")</f>
        <v/>
      </c>
      <c r="AD178" s="43" t="str">
        <f t="shared" si="19"/>
        <v/>
      </c>
      <c r="AE178" s="44"/>
      <c r="AF178" s="45"/>
      <c r="AG178" s="63" t="str">
        <f t="shared" si="20"/>
        <v/>
      </c>
      <c r="AH178" s="30">
        <v>6</v>
      </c>
      <c r="AI178" s="47">
        <v>51</v>
      </c>
      <c r="AJ178" s="48" t="str">
        <f t="shared" si="21"/>
        <v/>
      </c>
      <c r="AK178" s="42" t="str">
        <f t="shared" si="22"/>
        <v/>
      </c>
      <c r="AL178" s="46" t="str">
        <f t="shared" si="23"/>
        <v/>
      </c>
      <c r="AM178" s="40">
        <v>51</v>
      </c>
      <c r="AN178" s="49" t="str">
        <f>CONCATENATE(IF(AND(OR(M178=1,M178=2,M178=3,M178=4),Q178&gt;=97.5),"G",IF(OR(AND(N178&lt;=3,M178&lt;8,T178&gt;-1.6,Q178&gt;=95,Q178&lt;300),AND(OR(M178=1,M178=2,M178=3),Q178&lt;97.5)),"GR","")),"*")</f>
        <v>*</v>
      </c>
      <c r="AO178" s="29">
        <v>-1</v>
      </c>
      <c r="AP178" s="28"/>
      <c r="AQ178" s="28"/>
      <c r="AR178" s="28"/>
      <c r="AS178" s="28" t="s">
        <v>66</v>
      </c>
      <c r="AT178" s="50" t="str">
        <f t="shared" si="24"/>
        <v/>
      </c>
      <c r="AU178" s="48" t="str">
        <f t="shared" si="25"/>
        <v/>
      </c>
      <c r="AV178" s="48" t="str">
        <f t="shared" si="26"/>
        <v/>
      </c>
      <c r="AW178" s="26" t="s">
        <v>6</v>
      </c>
      <c r="AX178" s="64">
        <v>11</v>
      </c>
      <c r="AY178" s="52">
        <v>1064</v>
      </c>
      <c r="AZ178" s="24" t="s">
        <v>475</v>
      </c>
      <c r="BA178" s="29">
        <v>79.007701780223798</v>
      </c>
      <c r="BB178" s="53">
        <v>86.674368446890497</v>
      </c>
      <c r="BC178" s="54" t="s">
        <v>1344</v>
      </c>
      <c r="BD178" s="29">
        <v>3</v>
      </c>
      <c r="BE178" s="55"/>
      <c r="BF178" s="55"/>
      <c r="BG178" s="55"/>
      <c r="BH178" s="55"/>
      <c r="BI178" s="187"/>
      <c r="BJ178" s="17"/>
      <c r="BK178" s="17"/>
      <c r="BL178" s="17"/>
      <c r="BM178" s="17"/>
      <c r="BN178" s="17"/>
      <c r="BO178" s="17"/>
      <c r="BP178" s="29">
        <v>129</v>
      </c>
      <c r="BQ178" s="29">
        <v>-1</v>
      </c>
      <c r="BR178" s="56">
        <v>104.55</v>
      </c>
      <c r="BS178" s="76" t="s">
        <v>108</v>
      </c>
      <c r="BT178" s="26"/>
      <c r="BU178" s="26"/>
      <c r="BV178" s="26"/>
      <c r="BW178" s="26" t="s">
        <v>79</v>
      </c>
      <c r="BX178" s="17"/>
      <c r="BY178" s="17"/>
      <c r="BZ178" s="49" t="str">
        <f t="shared" si="27"/>
        <v/>
      </c>
    </row>
    <row r="179" spans="1:78" ht="46.5" x14ac:dyDescent="0.25">
      <c r="A179" s="26" t="s">
        <v>1342</v>
      </c>
      <c r="B179" s="26" t="s">
        <v>814</v>
      </c>
      <c r="C179" s="27" t="s">
        <v>165</v>
      </c>
      <c r="D179" s="28"/>
      <c r="E179" s="28"/>
      <c r="F179" s="29">
        <v>2000</v>
      </c>
      <c r="G179" s="30">
        <v>11</v>
      </c>
      <c r="H179" s="31" t="s">
        <v>6</v>
      </c>
      <c r="I179" s="70">
        <v>1</v>
      </c>
      <c r="J179" s="71">
        <v>0</v>
      </c>
      <c r="K179" s="59">
        <v>2</v>
      </c>
      <c r="L179" s="33">
        <v>0</v>
      </c>
      <c r="M179" s="59">
        <v>13</v>
      </c>
      <c r="N179" s="33">
        <v>17</v>
      </c>
      <c r="O179" s="29">
        <v>11.7</v>
      </c>
      <c r="P179" s="60">
        <v>0</v>
      </c>
      <c r="Q179" s="35">
        <v>444</v>
      </c>
      <c r="R179" s="35">
        <v>172</v>
      </c>
      <c r="S179" s="37">
        <v>0</v>
      </c>
      <c r="T179" s="61">
        <v>-16.899999999999999</v>
      </c>
      <c r="U179" s="29">
        <v>-3.3499999999999899</v>
      </c>
      <c r="V179" s="60">
        <v>-16.8</v>
      </c>
      <c r="W179" s="39"/>
      <c r="X179" s="62">
        <v>50</v>
      </c>
      <c r="Y179" s="29">
        <v>125</v>
      </c>
      <c r="Z179" s="29">
        <v>22</v>
      </c>
      <c r="AA179" s="85" t="s">
        <v>119</v>
      </c>
      <c r="AB179" s="41" t="s">
        <v>32</v>
      </c>
      <c r="AC179" s="42" t="str">
        <f>"" &amp; IF(AND(S179&lt;=-1.5,NOT(ISBLANK(AQ179))),"Z","")</f>
        <v/>
      </c>
      <c r="AD179" s="48" t="str">
        <f t="shared" si="19"/>
        <v/>
      </c>
      <c r="AE179" s="44"/>
      <c r="AF179" s="45"/>
      <c r="AG179" s="63" t="str">
        <f t="shared" si="20"/>
        <v/>
      </c>
      <c r="AH179" s="30">
        <v>11</v>
      </c>
      <c r="AI179" s="62">
        <v>50</v>
      </c>
      <c r="AJ179" s="48" t="str">
        <f t="shared" si="21"/>
        <v/>
      </c>
      <c r="AK179" s="42" t="str">
        <f t="shared" si="22"/>
        <v/>
      </c>
      <c r="AL179" s="63" t="str">
        <f t="shared" si="23"/>
        <v/>
      </c>
      <c r="AM179" s="62">
        <v>50</v>
      </c>
      <c r="AN179" s="49" t="str">
        <f>IF(AND(OR(M179=1,M179=2,M179=3,M179=4),Q179&gt;=97.5),"G",IF(OR(AND(N179&lt;=3,M179&lt;8,T179&gt;-1.6,Q179&gt;=95,Q179&lt;300),AND(OR(M179=1,M179=2,M179=3),Q179&lt;97.5)),"GR",""))</f>
        <v/>
      </c>
      <c r="AO179" s="29">
        <v>-5</v>
      </c>
      <c r="AP179" s="28"/>
      <c r="AQ179" s="28"/>
      <c r="AR179" s="28"/>
      <c r="AS179" s="28"/>
      <c r="AT179" s="50" t="str">
        <f t="shared" si="24"/>
        <v/>
      </c>
      <c r="AU179" s="48" t="str">
        <f t="shared" si="25"/>
        <v/>
      </c>
      <c r="AV179" s="48" t="str">
        <f t="shared" si="26"/>
        <v/>
      </c>
      <c r="AW179" s="26" t="s">
        <v>6</v>
      </c>
      <c r="AX179" s="51">
        <v>14</v>
      </c>
      <c r="AY179" s="65">
        <v>1069</v>
      </c>
      <c r="AZ179" s="24" t="s">
        <v>475</v>
      </c>
      <c r="BA179" s="29">
        <v>41</v>
      </c>
      <c r="BB179" s="53">
        <v>53</v>
      </c>
      <c r="BC179" s="54" t="s">
        <v>861</v>
      </c>
      <c r="BD179" s="29">
        <v>2</v>
      </c>
      <c r="BE179" s="55"/>
      <c r="BF179" s="55"/>
      <c r="BG179" s="55"/>
      <c r="BH179" s="55"/>
      <c r="BI179" s="187"/>
      <c r="BJ179" s="17"/>
      <c r="BK179" s="17"/>
      <c r="BL179" s="17"/>
      <c r="BM179" s="17"/>
      <c r="BN179" s="17"/>
      <c r="BO179" s="17"/>
      <c r="BP179" s="29">
        <v>125</v>
      </c>
      <c r="BQ179" s="29">
        <v>-5</v>
      </c>
      <c r="BR179" s="56">
        <v>112.45</v>
      </c>
      <c r="BS179" s="57" t="s">
        <v>61</v>
      </c>
      <c r="BT179" s="26"/>
      <c r="BU179" s="26"/>
      <c r="BV179" s="26"/>
      <c r="BW179" s="26"/>
      <c r="BX179" s="17"/>
      <c r="BY179" s="17"/>
      <c r="BZ179" s="49" t="str">
        <f t="shared" si="27"/>
        <v/>
      </c>
    </row>
    <row r="180" spans="1:78" ht="46.5" x14ac:dyDescent="0.25">
      <c r="A180" s="26" t="s">
        <v>1342</v>
      </c>
      <c r="B180" s="26" t="s">
        <v>816</v>
      </c>
      <c r="C180" s="27" t="s">
        <v>63</v>
      </c>
      <c r="D180" s="28" t="s">
        <v>817</v>
      </c>
      <c r="E180" s="28"/>
      <c r="F180" s="29">
        <v>2000</v>
      </c>
      <c r="G180" s="30">
        <v>5</v>
      </c>
      <c r="H180" s="31" t="s">
        <v>818</v>
      </c>
      <c r="I180" s="32">
        <v>5</v>
      </c>
      <c r="J180" s="33">
        <v>2</v>
      </c>
      <c r="K180" s="32">
        <v>4</v>
      </c>
      <c r="L180" s="33">
        <v>4</v>
      </c>
      <c r="M180" s="32">
        <v>5</v>
      </c>
      <c r="N180" s="33">
        <v>4</v>
      </c>
      <c r="O180" s="29">
        <v>-6.5999999999999703</v>
      </c>
      <c r="P180" s="60">
        <v>0</v>
      </c>
      <c r="Q180" s="35">
        <v>444</v>
      </c>
      <c r="R180" s="35">
        <v>172</v>
      </c>
      <c r="S180" s="37">
        <v>-1</v>
      </c>
      <c r="T180" s="61">
        <v>-0.75</v>
      </c>
      <c r="U180" s="29">
        <v>-0.64999999999999503</v>
      </c>
      <c r="V180" s="60">
        <v>-1.25</v>
      </c>
      <c r="W180" s="39"/>
      <c r="X180" s="40">
        <v>48</v>
      </c>
      <c r="Y180" s="29">
        <v>123</v>
      </c>
      <c r="Z180" s="29">
        <v>21</v>
      </c>
      <c r="AA180" s="26" t="s">
        <v>100</v>
      </c>
      <c r="AB180" s="41" t="s">
        <v>101</v>
      </c>
      <c r="AC180" s="42" t="str">
        <f>"" &amp; IF(AND(S180&lt;=-1.5,NOT(ISBLANK(AQ180))),"Z","")</f>
        <v/>
      </c>
      <c r="AD180" s="43" t="str">
        <f t="shared" si="19"/>
        <v/>
      </c>
      <c r="AE180" s="44"/>
      <c r="AF180" s="45"/>
      <c r="AG180" s="63" t="str">
        <f t="shared" si="20"/>
        <v/>
      </c>
      <c r="AH180" s="30">
        <v>5</v>
      </c>
      <c r="AI180" s="47">
        <v>48</v>
      </c>
      <c r="AJ180" s="48" t="str">
        <f t="shared" si="21"/>
        <v/>
      </c>
      <c r="AK180" s="42" t="str">
        <f t="shared" si="22"/>
        <v/>
      </c>
      <c r="AL180" s="46" t="str">
        <f t="shared" si="23"/>
        <v/>
      </c>
      <c r="AM180" s="40">
        <v>48</v>
      </c>
      <c r="AN180" s="49" t="str">
        <f>CONCATENATE(IF(AND(OR(M180=1,M180=2,M180=3,M180=4),Q180&gt;=97.5),"G",IF(OR(AND(N180&lt;=3,M180&lt;8,T180&gt;-1.6,Q180&gt;=95,Q180&lt;300),AND(OR(M180=1,M180=2,M180=3),Q180&lt;97.5)),"GR","")),"*")</f>
        <v>*</v>
      </c>
      <c r="AO180" s="29">
        <v>0</v>
      </c>
      <c r="AP180" s="28"/>
      <c r="AQ180" s="28"/>
      <c r="AR180" s="28"/>
      <c r="AS180" s="28"/>
      <c r="AT180" s="50" t="str">
        <f t="shared" si="24"/>
        <v/>
      </c>
      <c r="AU180" s="48" t="str">
        <f t="shared" si="25"/>
        <v/>
      </c>
      <c r="AV180" s="48" t="str">
        <f t="shared" si="26"/>
        <v/>
      </c>
      <c r="AW180" s="26" t="s">
        <v>818</v>
      </c>
      <c r="AX180" s="64">
        <v>45</v>
      </c>
      <c r="AY180" s="52">
        <v>1066</v>
      </c>
      <c r="AZ180" s="24" t="s">
        <v>475</v>
      </c>
      <c r="BA180" s="29">
        <v>66</v>
      </c>
      <c r="BB180" s="53">
        <v>76.6666666666667</v>
      </c>
      <c r="BC180" s="54" t="s">
        <v>1345</v>
      </c>
      <c r="BD180" s="29">
        <v>2</v>
      </c>
      <c r="BE180" s="55"/>
      <c r="BF180" s="55"/>
      <c r="BG180" s="55"/>
      <c r="BH180" s="55"/>
      <c r="BI180" s="187"/>
      <c r="BJ180" s="17"/>
      <c r="BK180" s="17"/>
      <c r="BL180" s="17"/>
      <c r="BM180" s="17"/>
      <c r="BN180" s="17"/>
      <c r="BO180" s="17"/>
      <c r="BP180" s="29">
        <v>123</v>
      </c>
      <c r="BQ180" s="29">
        <v>0</v>
      </c>
      <c r="BR180" s="56">
        <v>92.15</v>
      </c>
      <c r="BS180" s="76" t="s">
        <v>108</v>
      </c>
      <c r="BT180" s="26" t="s">
        <v>817</v>
      </c>
      <c r="BU180" s="26"/>
      <c r="BV180" s="26"/>
      <c r="BW180" s="26"/>
      <c r="BX180" s="17"/>
      <c r="BY180" s="17"/>
      <c r="BZ180" s="49" t="str">
        <f t="shared" si="27"/>
        <v/>
      </c>
    </row>
    <row r="181" spans="1:78" ht="46.5" x14ac:dyDescent="0.25">
      <c r="A181" s="26" t="s">
        <v>1342</v>
      </c>
      <c r="B181" s="26" t="s">
        <v>820</v>
      </c>
      <c r="C181" s="27" t="s">
        <v>417</v>
      </c>
      <c r="D181" s="28" t="s">
        <v>166</v>
      </c>
      <c r="E181" s="28" t="s">
        <v>19</v>
      </c>
      <c r="F181" s="29">
        <v>1800</v>
      </c>
      <c r="G181" s="30">
        <v>14</v>
      </c>
      <c r="H181" s="31" t="s">
        <v>6</v>
      </c>
      <c r="I181" s="70">
        <v>1</v>
      </c>
      <c r="J181" s="71">
        <v>0</v>
      </c>
      <c r="K181" s="70">
        <v>2</v>
      </c>
      <c r="L181" s="71">
        <v>1</v>
      </c>
      <c r="M181" s="59">
        <v>4</v>
      </c>
      <c r="N181" s="33">
        <v>4</v>
      </c>
      <c r="O181" s="29">
        <v>3.9999999999999898</v>
      </c>
      <c r="P181" s="37">
        <v>2.0749999999999602</v>
      </c>
      <c r="Q181" s="35">
        <v>95.463800403960207</v>
      </c>
      <c r="R181" s="36">
        <v>0.83190020198010495</v>
      </c>
      <c r="S181" s="37">
        <v>-1</v>
      </c>
      <c r="T181" s="61">
        <v>-3.25</v>
      </c>
      <c r="U181" s="29">
        <v>-3.95</v>
      </c>
      <c r="V181" s="60">
        <v>-6.45</v>
      </c>
      <c r="W181" s="39"/>
      <c r="X181" s="40">
        <v>46</v>
      </c>
      <c r="Y181" s="29">
        <v>121</v>
      </c>
      <c r="Z181" s="29">
        <v>21</v>
      </c>
      <c r="AA181" s="77">
        <v>8</v>
      </c>
      <c r="AB181" s="41" t="s">
        <v>32</v>
      </c>
      <c r="AC181" s="42" t="str">
        <f>"i" &amp; IF(AND(S181&lt;=-1.5,NOT(ISBLANK(AQ181))),"Z","")</f>
        <v>i</v>
      </c>
      <c r="AD181" s="43" t="str">
        <f t="shared" si="19"/>
        <v/>
      </c>
      <c r="AE181" s="44"/>
      <c r="AF181" s="45"/>
      <c r="AG181" s="63" t="str">
        <f t="shared" si="20"/>
        <v/>
      </c>
      <c r="AH181" s="30">
        <v>14</v>
      </c>
      <c r="AI181" s="47">
        <v>46</v>
      </c>
      <c r="AJ181" s="48" t="str">
        <f t="shared" si="21"/>
        <v/>
      </c>
      <c r="AK181" s="42" t="str">
        <f t="shared" si="22"/>
        <v/>
      </c>
      <c r="AL181" s="46" t="str">
        <f t="shared" si="23"/>
        <v/>
      </c>
      <c r="AM181" s="40">
        <v>46</v>
      </c>
      <c r="AN181" s="49" t="str">
        <f>CONCATENATE(IF(AND(OR(M181=1,M181=2,M181=3,M181=4),Q181&gt;=97.5),"G",IF(OR(AND(N181&lt;=3,M181&lt;8,T181&gt;-1.6,Q181&gt;=95,Q181&lt;300),AND(OR(M181=1,M181=2,M181=3),Q181&lt;97.5)),"GR","")),"*")</f>
        <v>*</v>
      </c>
      <c r="AO181" s="29">
        <v>0</v>
      </c>
      <c r="AP181" s="28"/>
      <c r="AQ181" s="28"/>
      <c r="AR181" s="28"/>
      <c r="AS181" s="28"/>
      <c r="AT181" s="50" t="str">
        <f t="shared" si="24"/>
        <v/>
      </c>
      <c r="AU181" s="48" t="str">
        <f t="shared" si="25"/>
        <v/>
      </c>
      <c r="AV181" s="48" t="str">
        <f t="shared" si="26"/>
        <v/>
      </c>
      <c r="AW181" s="26" t="s">
        <v>6</v>
      </c>
      <c r="AX181" s="74">
        <v>17</v>
      </c>
      <c r="AY181" s="52">
        <v>1067</v>
      </c>
      <c r="AZ181" s="24" t="s">
        <v>475</v>
      </c>
      <c r="BA181" s="29">
        <v>85.663800403960195</v>
      </c>
      <c r="BB181" s="134">
        <v>90.643133737293496</v>
      </c>
      <c r="BC181" s="54" t="s">
        <v>1346</v>
      </c>
      <c r="BD181" s="29">
        <v>1</v>
      </c>
      <c r="BE181" s="55"/>
      <c r="BF181" s="55"/>
      <c r="BG181" s="55"/>
      <c r="BH181" s="55"/>
      <c r="BI181" s="187"/>
      <c r="BJ181" s="17"/>
      <c r="BK181" s="17"/>
      <c r="BL181" s="17"/>
      <c r="BM181" s="17"/>
      <c r="BN181" s="17"/>
      <c r="BO181" s="17"/>
      <c r="BP181" s="29">
        <v>121</v>
      </c>
      <c r="BQ181" s="29">
        <v>0</v>
      </c>
      <c r="BR181" s="56">
        <v>104.25</v>
      </c>
      <c r="BS181" s="76" t="s">
        <v>88</v>
      </c>
      <c r="BT181" s="26" t="s">
        <v>166</v>
      </c>
      <c r="BU181" s="26" t="s">
        <v>19</v>
      </c>
      <c r="BV181" s="26"/>
      <c r="BW181" s="26"/>
      <c r="BX181" s="17"/>
      <c r="BY181" s="17"/>
      <c r="BZ181" s="49" t="str">
        <f t="shared" si="27"/>
        <v/>
      </c>
    </row>
    <row r="182" spans="1:78" ht="46.5" x14ac:dyDescent="0.25">
      <c r="A182" s="26" t="s">
        <v>1342</v>
      </c>
      <c r="B182" s="26" t="s">
        <v>353</v>
      </c>
      <c r="C182" s="27" t="s">
        <v>77</v>
      </c>
      <c r="D182" s="28"/>
      <c r="E182" s="28"/>
      <c r="F182" s="29">
        <v>1600</v>
      </c>
      <c r="G182" s="30">
        <v>9</v>
      </c>
      <c r="H182" s="31" t="s">
        <v>6</v>
      </c>
      <c r="I182" s="70">
        <v>5</v>
      </c>
      <c r="J182" s="71">
        <v>2</v>
      </c>
      <c r="K182" s="59">
        <v>3</v>
      </c>
      <c r="L182" s="33">
        <v>4</v>
      </c>
      <c r="M182" s="59">
        <v>3</v>
      </c>
      <c r="N182" s="33">
        <v>2</v>
      </c>
      <c r="O182" s="29">
        <v>5.7</v>
      </c>
      <c r="P182" s="37">
        <v>1.4000000000000099</v>
      </c>
      <c r="Q182" s="35">
        <v>94.379716251659403</v>
      </c>
      <c r="R182" s="35">
        <v>-1.0601418741703099</v>
      </c>
      <c r="S182" s="37">
        <v>-2</v>
      </c>
      <c r="T182" s="38">
        <v>1.5</v>
      </c>
      <c r="U182" s="29">
        <v>-4.8499999999999899</v>
      </c>
      <c r="V182" s="60">
        <v>-3.5999999999999899</v>
      </c>
      <c r="W182" s="39"/>
      <c r="X182" s="40">
        <v>44</v>
      </c>
      <c r="Y182" s="72">
        <v>120</v>
      </c>
      <c r="Z182" s="29">
        <v>20</v>
      </c>
      <c r="AA182" s="26" t="s">
        <v>91</v>
      </c>
      <c r="AB182" s="41" t="s">
        <v>101</v>
      </c>
      <c r="AC182" s="42" t="str">
        <f>"" &amp; IF(AND(S182&lt;=-1.5,NOT(ISBLANK(AQ182))),"Z","")</f>
        <v>Z</v>
      </c>
      <c r="AD182" s="43" t="str">
        <f t="shared" si="19"/>
        <v>**</v>
      </c>
      <c r="AE182" s="44"/>
      <c r="AF182" s="45" t="s">
        <v>233</v>
      </c>
      <c r="AG182" s="46" t="str">
        <f t="shared" si="20"/>
        <v/>
      </c>
      <c r="AH182" s="30">
        <v>9</v>
      </c>
      <c r="AI182" s="47">
        <v>44</v>
      </c>
      <c r="AJ182" s="48" t="str">
        <f t="shared" si="21"/>
        <v/>
      </c>
      <c r="AK182" s="42" t="str">
        <f t="shared" si="22"/>
        <v/>
      </c>
      <c r="AL182" s="46" t="str">
        <f t="shared" si="23"/>
        <v/>
      </c>
      <c r="AM182" s="40">
        <v>44</v>
      </c>
      <c r="AN182" s="81" t="str">
        <f>IF(AND(OR(M182=1,M182=2,M182=3,M182=4),Q182&gt;=97.5),"G",IF(OR(AND(N182&lt;=3,M182&lt;8,T182&gt;-1.6,Q182&gt;=95,Q182&lt;300),AND(OR(M182=1,M182=2,M182=3),Q182&lt;97.5)),"GR",""))</f>
        <v>GR</v>
      </c>
      <c r="AO182" s="29">
        <v>0</v>
      </c>
      <c r="AP182" s="28"/>
      <c r="AQ182" s="28" t="s">
        <v>33</v>
      </c>
      <c r="AR182" s="28"/>
      <c r="AS182" s="28"/>
      <c r="AT182" s="50" t="str">
        <f t="shared" si="24"/>
        <v/>
      </c>
      <c r="AU182" s="48" t="str">
        <f t="shared" si="25"/>
        <v>$$#</v>
      </c>
      <c r="AV182" s="48" t="str">
        <f t="shared" si="26"/>
        <v/>
      </c>
      <c r="AW182" s="26" t="s">
        <v>6</v>
      </c>
      <c r="AX182" s="51">
        <v>17</v>
      </c>
      <c r="AY182" s="52">
        <v>1068</v>
      </c>
      <c r="AZ182" s="24" t="s">
        <v>475</v>
      </c>
      <c r="BA182" s="29">
        <v>86.379716251659403</v>
      </c>
      <c r="BB182" s="53">
        <v>87.830382918326094</v>
      </c>
      <c r="BC182" s="54" t="s">
        <v>1347</v>
      </c>
      <c r="BD182" s="29">
        <v>3</v>
      </c>
      <c r="BE182" s="55"/>
      <c r="BF182" s="55"/>
      <c r="BG182" s="55"/>
      <c r="BH182" s="55"/>
      <c r="BI182" s="190" t="s">
        <v>1348</v>
      </c>
      <c r="BJ182" s="68" t="s">
        <v>98</v>
      </c>
      <c r="BK182" s="69" t="s">
        <v>273</v>
      </c>
      <c r="BL182" s="68" t="s">
        <v>1349</v>
      </c>
      <c r="BM182" s="68" t="s">
        <v>1350</v>
      </c>
      <c r="BN182" s="68"/>
      <c r="BO182" s="17"/>
      <c r="BP182" s="29">
        <v>120</v>
      </c>
      <c r="BQ182" s="29">
        <v>0</v>
      </c>
      <c r="BR182" s="56">
        <v>103.4</v>
      </c>
      <c r="BS182" s="57" t="s">
        <v>61</v>
      </c>
      <c r="BT182" s="26"/>
      <c r="BU182" s="26"/>
      <c r="BV182" s="26"/>
      <c r="BW182" s="26"/>
      <c r="BX182" s="17"/>
      <c r="BY182" s="17"/>
      <c r="BZ182" s="49" t="str">
        <f t="shared" si="27"/>
        <v/>
      </c>
    </row>
    <row r="183" spans="1:78" ht="46.5" x14ac:dyDescent="0.25">
      <c r="A183" s="26" t="s">
        <v>1342</v>
      </c>
      <c r="B183" s="26" t="s">
        <v>317</v>
      </c>
      <c r="C183" s="106" t="s">
        <v>219</v>
      </c>
      <c r="D183" s="28"/>
      <c r="E183" s="28"/>
      <c r="F183" s="29">
        <v>1800</v>
      </c>
      <c r="G183" s="30">
        <v>4</v>
      </c>
      <c r="H183" s="31" t="s">
        <v>6</v>
      </c>
      <c r="I183" s="32">
        <v>3</v>
      </c>
      <c r="J183" s="33">
        <v>4</v>
      </c>
      <c r="K183" s="70">
        <v>3</v>
      </c>
      <c r="L183" s="71">
        <v>1</v>
      </c>
      <c r="M183" s="32">
        <v>7</v>
      </c>
      <c r="N183" s="33">
        <v>7</v>
      </c>
      <c r="O183" s="29">
        <v>7.5999999999999801</v>
      </c>
      <c r="P183" s="37">
        <v>3.49999999999996</v>
      </c>
      <c r="Q183" s="35">
        <v>95.429518438834904</v>
      </c>
      <c r="R183" s="36">
        <v>3.2647592194174302</v>
      </c>
      <c r="S183" s="114">
        <v>3</v>
      </c>
      <c r="T183" s="61">
        <v>-5.75</v>
      </c>
      <c r="U183" s="29">
        <v>-2.0499999999999998</v>
      </c>
      <c r="V183" s="60">
        <v>-6.6</v>
      </c>
      <c r="W183" s="39" t="s">
        <v>79</v>
      </c>
      <c r="X183" s="62">
        <v>44</v>
      </c>
      <c r="Y183" s="29">
        <v>120</v>
      </c>
      <c r="Z183" s="29">
        <v>26</v>
      </c>
      <c r="AA183" s="26" t="s">
        <v>960</v>
      </c>
      <c r="AB183" s="41" t="s">
        <v>58</v>
      </c>
      <c r="AC183" s="42" t="str">
        <f>"" &amp; IF(AND(S183&lt;=-1.5,NOT(ISBLANK(AQ183))),"Z","")</f>
        <v/>
      </c>
      <c r="AD183" s="48" t="str">
        <f t="shared" si="19"/>
        <v/>
      </c>
      <c r="AE183" s="44"/>
      <c r="AF183" s="45"/>
      <c r="AG183" s="63" t="str">
        <f t="shared" si="20"/>
        <v/>
      </c>
      <c r="AH183" s="30">
        <v>4</v>
      </c>
      <c r="AI183" s="62">
        <v>44</v>
      </c>
      <c r="AJ183" s="48" t="str">
        <f t="shared" si="21"/>
        <v/>
      </c>
      <c r="AK183" s="42" t="str">
        <f t="shared" si="22"/>
        <v>3T</v>
      </c>
      <c r="AL183" s="63" t="str">
        <f t="shared" si="23"/>
        <v/>
      </c>
      <c r="AM183" s="62">
        <v>44</v>
      </c>
      <c r="AN183" s="49" t="str">
        <f>IF(AND(OR(M183=1,M183=2,M183=3,M183=4),Q183&gt;=97.5),"G",IF(OR(AND(N183&lt;=3,M183&lt;8,T183&gt;-1.6,Q183&gt;=95,Q183&lt;300),AND(OR(M183=1,M183=2,M183=3),Q183&lt;97.5)),"GR",""))</f>
        <v/>
      </c>
      <c r="AO183" s="29">
        <v>0</v>
      </c>
      <c r="AP183" s="28"/>
      <c r="AQ183" s="28"/>
      <c r="AR183" s="28" t="s">
        <v>34</v>
      </c>
      <c r="AS183" s="28"/>
      <c r="AT183" s="50" t="str">
        <f t="shared" si="24"/>
        <v/>
      </c>
      <c r="AU183" s="48" t="str">
        <f t="shared" si="25"/>
        <v/>
      </c>
      <c r="AV183" s="48" t="str">
        <f t="shared" si="26"/>
        <v/>
      </c>
      <c r="AW183" s="26" t="s">
        <v>6</v>
      </c>
      <c r="AX183" s="51">
        <v>8.6</v>
      </c>
      <c r="AY183" s="65">
        <v>1077</v>
      </c>
      <c r="AZ183" s="24" t="s">
        <v>475</v>
      </c>
      <c r="BA183" s="29">
        <v>81</v>
      </c>
      <c r="BB183" s="53">
        <v>91.066666666666706</v>
      </c>
      <c r="BC183" s="54" t="s">
        <v>1351</v>
      </c>
      <c r="BD183" s="29">
        <v>2</v>
      </c>
      <c r="BE183" s="55"/>
      <c r="BF183" s="55"/>
      <c r="BG183" s="55"/>
      <c r="BH183" s="55"/>
      <c r="BI183" s="188" t="s">
        <v>1352</v>
      </c>
      <c r="BJ183" s="68" t="s">
        <v>1353</v>
      </c>
      <c r="BK183" s="69" t="s">
        <v>504</v>
      </c>
      <c r="BL183" s="69" t="s">
        <v>1354</v>
      </c>
      <c r="BM183" s="68" t="s">
        <v>1355</v>
      </c>
      <c r="BN183" s="68" t="s">
        <v>1356</v>
      </c>
      <c r="BO183" s="17"/>
      <c r="BP183" s="29">
        <v>120</v>
      </c>
      <c r="BQ183" s="29">
        <v>0</v>
      </c>
      <c r="BR183" s="56">
        <v>102.7</v>
      </c>
      <c r="BS183" s="76" t="s">
        <v>108</v>
      </c>
      <c r="BT183" s="26"/>
      <c r="BU183" s="26"/>
      <c r="BV183" s="26"/>
      <c r="BW183" s="26" t="s">
        <v>79</v>
      </c>
      <c r="BX183" s="17"/>
      <c r="BY183" s="17"/>
      <c r="BZ183" s="49" t="str">
        <f t="shared" si="27"/>
        <v>3T</v>
      </c>
    </row>
    <row r="184" spans="1:78" ht="24" customHeight="1" x14ac:dyDescent="0.25">
      <c r="A184" s="162"/>
      <c r="B184" s="155"/>
      <c r="C184" s="155"/>
      <c r="D184" s="155"/>
      <c r="E184" s="155"/>
      <c r="F184" s="155"/>
      <c r="G184" s="155"/>
      <c r="H184" s="155"/>
      <c r="I184" s="155"/>
      <c r="J184" s="155"/>
      <c r="K184" s="155"/>
      <c r="L184" s="155"/>
      <c r="M184" s="155"/>
      <c r="N184" s="155"/>
      <c r="O184" s="155"/>
      <c r="P184" s="155"/>
      <c r="Q184" s="155"/>
      <c r="R184" s="155"/>
      <c r="S184" s="155"/>
      <c r="T184" s="155"/>
      <c r="U184" s="155"/>
      <c r="V184" s="155"/>
      <c r="W184" s="155"/>
      <c r="X184" s="155"/>
      <c r="Y184" s="155"/>
      <c r="Z184" s="155"/>
      <c r="AA184" s="155"/>
      <c r="AB184" s="155"/>
      <c r="AC184" s="155"/>
      <c r="AD184" s="155"/>
      <c r="AE184" s="155"/>
      <c r="AF184" s="155"/>
      <c r="AG184" s="155"/>
      <c r="AH184" s="155"/>
      <c r="AI184" s="155"/>
      <c r="AJ184" s="155"/>
      <c r="AK184" s="155"/>
      <c r="AL184" s="155"/>
      <c r="AM184" s="155"/>
      <c r="AN184" s="155"/>
      <c r="AO184" s="155"/>
      <c r="AP184" s="155"/>
      <c r="AQ184" s="155"/>
      <c r="AR184" s="155"/>
      <c r="AS184" s="155"/>
      <c r="AT184" s="155"/>
      <c r="AU184" s="155"/>
      <c r="AV184" s="155"/>
      <c r="AW184" s="155"/>
      <c r="AX184" s="155"/>
      <c r="AY184" s="155"/>
      <c r="AZ184" s="155"/>
      <c r="BA184" s="155"/>
      <c r="BB184" s="155"/>
      <c r="BC184" s="155"/>
      <c r="BD184" s="155"/>
      <c r="BE184" s="155"/>
      <c r="BF184" s="155"/>
      <c r="BG184" s="155"/>
      <c r="BH184" s="155"/>
      <c r="BI184" s="155"/>
      <c r="BJ184" s="155"/>
      <c r="BK184" s="155"/>
      <c r="BL184" s="155"/>
      <c r="BM184" s="155"/>
      <c r="BN184" s="155"/>
      <c r="BO184" s="155"/>
      <c r="BP184" s="155"/>
      <c r="BQ184" s="155"/>
      <c r="BR184" s="155"/>
      <c r="BS184" s="155"/>
      <c r="BT184" s="155"/>
      <c r="BU184" s="155"/>
      <c r="BV184" s="155"/>
      <c r="BW184" s="155"/>
      <c r="BX184" s="155"/>
      <c r="BY184" s="17"/>
      <c r="BZ184" s="49"/>
    </row>
    <row r="185" spans="1:78" ht="46.5" x14ac:dyDescent="0.25">
      <c r="A185" s="26" t="s">
        <v>1342</v>
      </c>
      <c r="B185" s="26" t="s">
        <v>127</v>
      </c>
      <c r="C185" s="27" t="s">
        <v>56</v>
      </c>
      <c r="D185" s="28"/>
      <c r="E185" s="28"/>
      <c r="F185" s="29">
        <v>1600</v>
      </c>
      <c r="G185" s="30">
        <v>5</v>
      </c>
      <c r="H185" s="31" t="s">
        <v>78</v>
      </c>
      <c r="I185" s="32">
        <v>6</v>
      </c>
      <c r="J185" s="33">
        <v>5</v>
      </c>
      <c r="K185" s="32">
        <v>6</v>
      </c>
      <c r="L185" s="33">
        <v>4</v>
      </c>
      <c r="M185" s="32">
        <v>2</v>
      </c>
      <c r="N185" s="33">
        <v>0</v>
      </c>
      <c r="O185" s="29">
        <v>1.9000000000000099</v>
      </c>
      <c r="P185" s="29">
        <v>0</v>
      </c>
      <c r="Q185" s="35">
        <v>99.473312580191802</v>
      </c>
      <c r="R185" s="36">
        <v>8.6656290095845606E-2</v>
      </c>
      <c r="S185" s="37">
        <v>1</v>
      </c>
      <c r="T185" s="38">
        <v>4.1500000000000004</v>
      </c>
      <c r="U185" s="29">
        <v>2.4</v>
      </c>
      <c r="V185" s="29">
        <v>5.45</v>
      </c>
      <c r="W185" s="39"/>
      <c r="X185" s="40">
        <v>42</v>
      </c>
      <c r="Y185" s="72">
        <v>117</v>
      </c>
      <c r="Z185" s="87">
        <v>73</v>
      </c>
      <c r="AA185" s="26" t="s">
        <v>192</v>
      </c>
      <c r="AB185" s="41" t="s">
        <v>58</v>
      </c>
      <c r="AC185" s="42" t="str">
        <f>"" &amp; IF(AND(S185&lt;=-1.5,NOT(ISBLANK(AQ185))),"Z","")</f>
        <v/>
      </c>
      <c r="AD185" s="43" t="str">
        <f>IF(AND(ISNUMBER(BD185),VALUE(BD185)&gt;=3,VALUE(T185)&gt;=-0.5),IF(AND(VALUE(Q185)&gt;=94,VALUE(Q185)&lt;444), IF(VALUE(P185)&gt;=2,"***","**"),"*"),"")</f>
        <v/>
      </c>
      <c r="AE185" s="48" t="str">
        <f>IF(AND(BD185&gt;2,OR(ISNUMBER(SEARCH("P",AA185)),ISNUMBER(SEARCH("EP",AA185)),ISNUMBER(SEARCH("E",AA185)))),"WP@",IF(BD185&gt;2,"W@",IF(OR(ISNUMBER(SEARCH("P",AA185)),ISNUMBER(SEARCH("EP",AA185)),ISNUMBER(SEARCH("E",AA185))),"P@","@")))</f>
        <v>@</v>
      </c>
      <c r="AF185" s="45" t="s">
        <v>102</v>
      </c>
      <c r="AG185" s="46" t="str">
        <f>IF(OR(F185&lt;1401,F185&gt;=1600),IF(AND(OR(AB185="*",AB185="***",AB185="E*",AB185="E***"),P185&gt;=2,T185&gt;-2.1),IF(AND(ISNUMBER(BD185),VALUE(BD185)&gt;2),"**","*"),""),"")</f>
        <v/>
      </c>
      <c r="AH185" s="30">
        <v>5</v>
      </c>
      <c r="AI185" s="47">
        <v>42</v>
      </c>
      <c r="AJ185" s="48" t="str">
        <f>IF(AND(S185&gt;=2,T185&gt;=0),IF(AND(ISNUMBER(BD185),VALUE(BD185)&gt;=3),IF(LEN(AQ185)&gt;0,"***","**"),"*"),"")</f>
        <v/>
      </c>
      <c r="AK185" s="42" t="str">
        <f>IF(AND(S185&gt;=3,AND(OR(AND(I185&lt;=7,I185-K185&gt;=3),AND(K185&lt;=7,K185-M185&gt;=3)),N185&lt;=4)),6,IF(S185&gt;=3,"3T",IF(AND(OR(AND(I185&lt;=7,I185-K185&gt;=3),AND(K185&lt;=7,K185-M185&gt;=3)),N185&lt;=4),"3P","")))</f>
        <v>3P</v>
      </c>
      <c r="AL185" s="46" t="str">
        <f>IF(OR(K185-M185&gt;=5,T185&gt;4.9,AND(K185-M185&gt;=1,T185&gt;5)),IF(P185&lt;-3,"***",IF(P185&lt;0,"**","*")),"")</f>
        <v/>
      </c>
      <c r="AM185" s="40">
        <v>42</v>
      </c>
      <c r="AN185" s="81" t="str">
        <f>IF(AND(OR(M185=1,M185=2,M185=3,M185=4),Q185&gt;=97.5),"G",IF(OR(AND(N185&lt;=3,M185&lt;8,T185&gt;-1.6,Q185&gt;=95,Q185&lt;300),AND(OR(M185=1,M185=2,M185=3),Q185&lt;97.5)),"GR",""))</f>
        <v>G</v>
      </c>
      <c r="AO185" s="82">
        <v>1</v>
      </c>
      <c r="AP185" s="28"/>
      <c r="AQ185" s="28"/>
      <c r="AR185" s="28"/>
      <c r="AS185" s="28"/>
      <c r="AT185" s="50" t="str">
        <f>IF(LEN(AN185)&gt;0,IF(AL185="**","$",IF(AL185="***",IF(LEN(AQ185)&gt;0,"$$$","$$"), "")), "")</f>
        <v/>
      </c>
      <c r="AU185" s="48" t="str">
        <f>CONCATENATE(IF(LEN(AN185)&gt;0,IF(AND(AD185="**",AB185="*"),IF(LEN(AQ185)&gt;0,"$$$","$$"),IF(AJ185="***","$$$",IF(AND(AJ185="**",AB185="*"),"$$",IF(AND(OR(AD185="**",AD185="***"),LEN(AQ185)&gt;0),"$$","")))),IF(AND(OR(AD185="**",AD185="***"),LEN(AQ185)&gt;0),"$$","")),IF(AND(T185&lt;2,AQ185="#"),"#",""))</f>
        <v/>
      </c>
      <c r="AV185" s="48" t="str">
        <f>IF(LEN(AN185)&gt;0,IF(AG185="**","$$",IF(AG185="***","$$$",IF(AD185="***",IF(OR(AB185="***",LEN(AQ185)&gt;0),"$$$",""),""))),"")</f>
        <v/>
      </c>
      <c r="AW185" s="26" t="s">
        <v>78</v>
      </c>
      <c r="AX185" s="51">
        <v>5.8</v>
      </c>
      <c r="AY185" s="52">
        <v>1067</v>
      </c>
      <c r="AZ185" s="24" t="s">
        <v>475</v>
      </c>
      <c r="BA185" s="29">
        <v>92.973312580191703</v>
      </c>
      <c r="BB185" s="53">
        <v>91.639979246858402</v>
      </c>
      <c r="BC185" s="54" t="s">
        <v>1357</v>
      </c>
      <c r="BD185" s="29">
        <v>2</v>
      </c>
      <c r="BE185" s="55"/>
      <c r="BF185" s="55"/>
      <c r="BG185" s="55"/>
      <c r="BH185" s="55"/>
      <c r="BI185" s="190" t="s">
        <v>1358</v>
      </c>
      <c r="BJ185" s="69" t="s">
        <v>124</v>
      </c>
      <c r="BK185" s="68" t="s">
        <v>1359</v>
      </c>
      <c r="BL185" s="68" t="s">
        <v>614</v>
      </c>
      <c r="BM185" s="68" t="s">
        <v>1360</v>
      </c>
      <c r="BN185" s="68"/>
      <c r="BO185" s="17"/>
      <c r="BP185" s="29">
        <v>117</v>
      </c>
      <c r="BQ185" s="82">
        <v>1</v>
      </c>
      <c r="BR185" s="56">
        <v>97.4</v>
      </c>
      <c r="BS185" s="76" t="s">
        <v>432</v>
      </c>
      <c r="BT185" s="26"/>
      <c r="BU185" s="26"/>
      <c r="BV185" s="49" t="str">
        <f>IF(AND(BD185&gt;2,OR(ISNUMBER(SEARCH("P",AA185)),ISNUMBER(SEARCH("EP",AA185)),ISNUMBER(SEARCH("E",AA185)))),"WP@",IF(BD185&gt;2,"W@",IF(OR(ISNUMBER(SEARCH("P",AA185)),ISNUMBER(SEARCH("EP",AA185)),ISNUMBER(SEARCH("E",AA185))),"P@","@")))</f>
        <v>@</v>
      </c>
      <c r="BW185" s="26"/>
      <c r="BX185" s="17"/>
      <c r="BY185" s="17"/>
      <c r="BZ185" s="49" t="str">
        <f>IF(AND(S185&gt;=3,AND(OR(AND(I185&lt;=7,I185-K185&gt;=3),AND(K185&lt;=7,K185-M185&gt;=3)),N185&lt;=4)),6,IF(S185&gt;=3,"3T",IF(AND(OR(AND(I185&lt;=7,I185-K185&gt;=3),AND(K185&lt;=7,K185-M185&gt;=3)),N185&lt;=4),"3P","")))</f>
        <v>3P</v>
      </c>
    </row>
    <row r="186" spans="1:78" ht="46.5" x14ac:dyDescent="0.25">
      <c r="A186" s="26" t="s">
        <v>1342</v>
      </c>
      <c r="B186" s="26" t="s">
        <v>730</v>
      </c>
      <c r="C186" s="27" t="s">
        <v>417</v>
      </c>
      <c r="D186" s="28"/>
      <c r="E186" s="28"/>
      <c r="F186" s="29">
        <v>1800</v>
      </c>
      <c r="G186" s="30">
        <v>8</v>
      </c>
      <c r="H186" s="31" t="s">
        <v>78</v>
      </c>
      <c r="I186" s="59">
        <v>1</v>
      </c>
      <c r="J186" s="33">
        <v>0</v>
      </c>
      <c r="K186" s="59">
        <v>1</v>
      </c>
      <c r="L186" s="33">
        <v>0</v>
      </c>
      <c r="M186" s="59">
        <v>5</v>
      </c>
      <c r="N186" s="33">
        <v>2</v>
      </c>
      <c r="O186" s="29">
        <v>0.55000000000003302</v>
      </c>
      <c r="P186" s="60">
        <v>0</v>
      </c>
      <c r="Q186" s="35">
        <v>97.111090563522097</v>
      </c>
      <c r="R186" s="36">
        <v>5.5452817611012497E-3</v>
      </c>
      <c r="S186" s="37">
        <v>0</v>
      </c>
      <c r="T186" s="61">
        <v>-1.75</v>
      </c>
      <c r="U186" s="29">
        <v>-0.70000000000000295</v>
      </c>
      <c r="V186" s="60">
        <v>-2.15</v>
      </c>
      <c r="W186" s="39" t="s">
        <v>79</v>
      </c>
      <c r="X186" s="62">
        <v>44</v>
      </c>
      <c r="Y186" s="29">
        <v>121</v>
      </c>
      <c r="Z186" s="29">
        <v>16</v>
      </c>
      <c r="AA186" s="85" t="s">
        <v>119</v>
      </c>
      <c r="AB186" s="41" t="s">
        <v>101</v>
      </c>
      <c r="AC186" s="42" t="str">
        <f>"" &amp; IF(AND(S186&lt;=-1.5,NOT(ISBLANK(AQ186))),"Z","")</f>
        <v/>
      </c>
      <c r="AD186" s="48" t="str">
        <f>IF(AND(ISNUMBER(BD186),VALUE(BD186)&gt;=3,VALUE(T186)&gt;=-0.5),IF(AND(VALUE(Q186)&gt;=94,VALUE(Q186)&lt;444), IF(VALUE(P186)&gt;=2,"***","**"),"*"),"")</f>
        <v/>
      </c>
      <c r="AE186" s="44"/>
      <c r="AF186" s="45"/>
      <c r="AG186" s="63" t="str">
        <f>IF(OR(F186&lt;1401,F186&gt;=1600),IF(AND(OR(AB186="*",AB186="***",AB186="E*",AB186="E***"),P186&gt;=2,T186&gt;-2.1),IF(AND(ISNUMBER(BD186),VALUE(BD186)&gt;2),"**","*"),""),"")</f>
        <v/>
      </c>
      <c r="AH186" s="30">
        <v>8</v>
      </c>
      <c r="AI186" s="62">
        <v>44</v>
      </c>
      <c r="AJ186" s="48" t="str">
        <f>IF(AND(S186&gt;=2,T186&gt;=0),IF(AND(ISNUMBER(BD186),VALUE(BD186)&gt;=3),IF(LEN(AQ186)&gt;0,"***","**"),"*"),"")</f>
        <v/>
      </c>
      <c r="AK186" s="42" t="str">
        <f>IF(AND(S186&gt;=3,AND(OR(AND(I186&lt;=7,I186-K186&gt;=3),AND(K186&lt;=7,K186-M186&gt;=3)),N186&lt;=4)),6,IF(S186&gt;=3,"3T",IF(AND(OR(AND(I186&lt;=7,I186-K186&gt;=3),AND(K186&lt;=7,K186-M186&gt;=3)),N186&lt;=4),"3P","")))</f>
        <v/>
      </c>
      <c r="AL186" s="63" t="str">
        <f>IF(OR(K186-M186&gt;=5,T186&gt;4.9,AND(K186-M186&gt;=1,T186&gt;5)),IF(P186&lt;-3,"***",IF(P186&lt;0,"**","*")),"")</f>
        <v/>
      </c>
      <c r="AM186" s="62">
        <v>44</v>
      </c>
      <c r="AN186" s="49" t="str">
        <f>IF(AND(OR(M186=1,M186=2,M186=3,M186=4),Q186&gt;=97.5),"G",IF(OR(AND(N186&lt;=3,M186&lt;8,T186&gt;-1.6,Q186&gt;=95,Q186&lt;300),AND(OR(M186=1,M186=2,M186=3),Q186&lt;97.5)),"GR",""))</f>
        <v/>
      </c>
      <c r="AO186" s="29">
        <v>0</v>
      </c>
      <c r="AP186" s="28"/>
      <c r="AQ186" s="28"/>
      <c r="AR186" s="28" t="s">
        <v>34</v>
      </c>
      <c r="AS186" s="28"/>
      <c r="AT186" s="50" t="str">
        <f>IF(LEN(AN186)&gt;0,IF(AL186="**","$",IF(AL186="***",IF(LEN(AQ186)&gt;0,"$$$","$$"), "")), "")</f>
        <v/>
      </c>
      <c r="AU186" s="48" t="str">
        <f>CONCATENATE(IF(LEN(AN186)&gt;0,IF(AND(AD186="**",AB186="*"),IF(LEN(AQ186)&gt;0,"$$$","$$"),IF(AJ186="***","$$$",IF(AND(AJ186="**",AB186="*"),"$$",IF(AND(OR(AD186="**",AD186="***"),LEN(AQ186)&gt;0),"$$","")))),IF(AND(OR(AD186="**",AD186="***"),LEN(AQ186)&gt;0),"$$","")),IF(AND(T186&lt;2,AQ186="#"),"#",""))</f>
        <v/>
      </c>
      <c r="AV186" s="48" t="str">
        <f>IF(LEN(AN186)&gt;0,IF(AG186="**","$$",IF(AG186="***","$$$",IF(AD186="***",IF(OR(AB186="***",LEN(AQ186)&gt;0),"$$$",""),""))),"")</f>
        <v/>
      </c>
      <c r="AW186" s="26" t="s">
        <v>78</v>
      </c>
      <c r="AX186" s="74">
        <v>2.5</v>
      </c>
      <c r="AY186" s="65">
        <v>1067</v>
      </c>
      <c r="AZ186" s="24" t="s">
        <v>475</v>
      </c>
      <c r="BA186" s="29">
        <v>88.511090563522203</v>
      </c>
      <c r="BB186" s="53">
        <v>90.844423896855503</v>
      </c>
      <c r="BC186" s="54" t="s">
        <v>1361</v>
      </c>
      <c r="BD186" s="29">
        <v>1</v>
      </c>
      <c r="BE186" s="55"/>
      <c r="BF186" s="55"/>
      <c r="BG186" s="55"/>
      <c r="BH186" s="55"/>
      <c r="BI186" s="190" t="s">
        <v>1362</v>
      </c>
      <c r="BJ186" s="68" t="s">
        <v>1363</v>
      </c>
      <c r="BK186" s="69" t="s">
        <v>1364</v>
      </c>
      <c r="BL186" s="68" t="s">
        <v>1365</v>
      </c>
      <c r="BM186" s="68" t="s">
        <v>1359</v>
      </c>
      <c r="BN186" s="68"/>
      <c r="BO186" s="17"/>
      <c r="BP186" s="29">
        <v>121</v>
      </c>
      <c r="BQ186" s="29">
        <v>0</v>
      </c>
      <c r="BR186" s="56">
        <v>100.8</v>
      </c>
      <c r="BS186" s="76" t="s">
        <v>88</v>
      </c>
      <c r="BT186" s="26"/>
      <c r="BU186" s="26"/>
      <c r="BV186" s="26"/>
      <c r="BW186" s="26" t="s">
        <v>79</v>
      </c>
      <c r="BX186" s="17"/>
      <c r="BY186" s="17"/>
      <c r="BZ186" s="49" t="str">
        <f>IF(AND(S186&gt;=3,AND(OR(AND(I186&lt;=7,I186-K186&gt;=3),AND(K186&lt;=7,K186-M186&gt;=3)),N186&lt;=4)),6,IF(S186&gt;=3,"3T",IF(AND(OR(AND(I186&lt;=7,I186-K186&gt;=3),AND(K186&lt;=7,K186-M186&gt;=3)),N186&lt;=4),"3P","")))</f>
        <v/>
      </c>
    </row>
    <row r="187" spans="1:78" ht="15.95" customHeight="1" x14ac:dyDescent="0.25">
      <c r="A187" s="162"/>
      <c r="B187" s="155"/>
      <c r="C187" s="155"/>
      <c r="D187" s="155"/>
      <c r="E187" s="155"/>
      <c r="F187" s="155"/>
      <c r="G187" s="155"/>
      <c r="H187" s="155"/>
      <c r="I187" s="155"/>
      <c r="J187" s="155"/>
      <c r="K187" s="155"/>
      <c r="L187" s="155"/>
      <c r="M187" s="155"/>
      <c r="N187" s="155"/>
      <c r="O187" s="155"/>
      <c r="P187" s="155"/>
      <c r="Q187" s="155"/>
      <c r="R187" s="155"/>
      <c r="S187" s="155"/>
      <c r="T187" s="155"/>
      <c r="U187" s="155"/>
      <c r="V187" s="155"/>
      <c r="W187" s="155"/>
      <c r="X187" s="155"/>
      <c r="Y187" s="155"/>
      <c r="Z187" s="155"/>
      <c r="AA187" s="155"/>
      <c r="AB187" s="155"/>
      <c r="AC187" s="155"/>
      <c r="AD187" s="155"/>
      <c r="AE187" s="155"/>
      <c r="AF187" s="155"/>
      <c r="AG187" s="155"/>
      <c r="AH187" s="155"/>
      <c r="AI187" s="155"/>
      <c r="AJ187" s="155"/>
      <c r="AK187" s="155"/>
      <c r="AL187" s="155"/>
      <c r="AM187" s="155"/>
      <c r="AN187" s="155"/>
      <c r="AO187" s="155"/>
      <c r="AP187" s="155"/>
      <c r="AQ187" s="155"/>
      <c r="AR187" s="155"/>
      <c r="AS187" s="155"/>
      <c r="AT187" s="155"/>
      <c r="AU187" s="155"/>
      <c r="AV187" s="155"/>
      <c r="AW187" s="155"/>
      <c r="AX187" s="155"/>
      <c r="AY187" s="155"/>
      <c r="AZ187" s="155"/>
      <c r="BA187" s="155"/>
      <c r="BB187" s="155"/>
      <c r="BC187" s="155"/>
      <c r="BD187" s="155"/>
      <c r="BE187" s="155"/>
      <c r="BF187" s="155"/>
      <c r="BG187" s="155"/>
      <c r="BH187" s="155"/>
      <c r="BI187" s="155"/>
      <c r="BJ187" s="155"/>
      <c r="BK187" s="155"/>
      <c r="BL187" s="155"/>
      <c r="BM187" s="155"/>
      <c r="BN187" s="155"/>
      <c r="BO187" s="155"/>
      <c r="BP187" s="155"/>
      <c r="BQ187" s="155"/>
      <c r="BR187" s="155"/>
      <c r="BS187" s="155"/>
      <c r="BT187" s="155"/>
      <c r="BU187" s="155"/>
      <c r="BV187" s="155"/>
      <c r="BW187" s="155"/>
      <c r="BX187" s="155"/>
      <c r="BY187" s="17"/>
      <c r="BZ187" s="49"/>
    </row>
    <row r="188" spans="1:78" ht="46.5" x14ac:dyDescent="0.25">
      <c r="A188" s="26" t="s">
        <v>1342</v>
      </c>
      <c r="B188" s="26" t="s">
        <v>373</v>
      </c>
      <c r="C188" s="27" t="s">
        <v>417</v>
      </c>
      <c r="D188" s="28"/>
      <c r="E188" s="28"/>
      <c r="F188" s="29">
        <v>1600</v>
      </c>
      <c r="G188" s="30">
        <v>13</v>
      </c>
      <c r="H188" s="31" t="s">
        <v>78</v>
      </c>
      <c r="I188" s="59">
        <v>6</v>
      </c>
      <c r="J188" s="33">
        <v>4</v>
      </c>
      <c r="K188" s="59">
        <v>3</v>
      </c>
      <c r="L188" s="33">
        <v>1</v>
      </c>
      <c r="M188" s="59">
        <v>7</v>
      </c>
      <c r="N188" s="33">
        <v>4</v>
      </c>
      <c r="O188" s="29">
        <v>2.6000000000000201</v>
      </c>
      <c r="P188" s="60">
        <v>-2.2999999999999901</v>
      </c>
      <c r="Q188" s="35">
        <v>93.753284650747304</v>
      </c>
      <c r="R188" s="35">
        <v>-7.3357674626350899E-2</v>
      </c>
      <c r="S188" s="37">
        <v>4</v>
      </c>
      <c r="T188" s="61">
        <v>-3</v>
      </c>
      <c r="U188" s="29">
        <v>1.25</v>
      </c>
      <c r="V188" s="60">
        <v>-1.19999999999999</v>
      </c>
      <c r="W188" s="39" t="s">
        <v>79</v>
      </c>
      <c r="X188" s="62">
        <v>44</v>
      </c>
      <c r="Y188" s="29">
        <v>120</v>
      </c>
      <c r="Z188" s="29">
        <v>33</v>
      </c>
      <c r="AA188" s="26" t="s">
        <v>64</v>
      </c>
      <c r="AB188" s="41" t="s">
        <v>58</v>
      </c>
      <c r="AC188" s="42" t="str">
        <f>"" &amp; IF(AND(S188&lt;=-1.5,NOT(ISBLANK(AQ188))),"Z","")</f>
        <v/>
      </c>
      <c r="AD188" s="48" t="str">
        <f>IF(AND(ISNUMBER(BD188),VALUE(BD188)&gt;=3,VALUE(T188)&gt;=-0.5),IF(AND(VALUE(Q188)&gt;=94,VALUE(Q188)&lt;444), IF(VALUE(P188)&gt;=2,"***","**"),"*"),"")</f>
        <v/>
      </c>
      <c r="AE188" s="44"/>
      <c r="AF188" s="45"/>
      <c r="AG188" s="63" t="str">
        <f>IF(OR(F188&lt;1401,F188&gt;=1600),IF(AND(OR(AB188="*",AB188="***",AB188="E*",AB188="E***"),P188&gt;=2,T188&gt;-2.1),IF(AND(ISNUMBER(BD188),VALUE(BD188)&gt;2),"**","*"),""),"")</f>
        <v/>
      </c>
      <c r="AH188" s="30">
        <v>13</v>
      </c>
      <c r="AI188" s="62">
        <v>44</v>
      </c>
      <c r="AJ188" s="48" t="str">
        <f>IF(AND(S188&gt;=2,T188&gt;=0),IF(AND(ISNUMBER(BD188),VALUE(BD188)&gt;=3),IF(LEN(AQ188)&gt;0,"***","**"),"*"),"")</f>
        <v/>
      </c>
      <c r="AK188" s="42">
        <f>IF(AND(S188&gt;=3,AND(OR(AND(I188&lt;=7,I188-K188&gt;=3),AND(K188&lt;=7,K188-M188&gt;=3)),N188&lt;=4)),6,IF(S188&gt;=3,"3T",IF(AND(OR(AND(I188&lt;=7,I188-K188&gt;=3),AND(K188&lt;=7,K188-M188&gt;=3)),N188&lt;=4),"3P","")))</f>
        <v>6</v>
      </c>
      <c r="AL188" s="63" t="str">
        <f>IF(OR(K188-M188&gt;=5,T188&gt;4.9,AND(K188-M188&gt;=1,T188&gt;5)),IF(P188&lt;-3,"***",IF(P188&lt;0,"**","*")),"")</f>
        <v/>
      </c>
      <c r="AM188" s="62">
        <v>44</v>
      </c>
      <c r="AN188" s="49" t="str">
        <f>IF(AND(OR(M188=1,M188=2,M188=3,M188=4),Q188&gt;=97.5),"G",IF(OR(AND(N188&lt;=3,M188&lt;8,T188&gt;-1.6,Q188&gt;=95,Q188&lt;300),AND(OR(M188=1,M188=2,M188=3),Q188&lt;97.5)),"GR",""))</f>
        <v/>
      </c>
      <c r="AO188" s="29">
        <v>0</v>
      </c>
      <c r="AP188" s="28"/>
      <c r="AQ188" s="28"/>
      <c r="AR188" s="28" t="s">
        <v>34</v>
      </c>
      <c r="AS188" s="28" t="s">
        <v>66</v>
      </c>
      <c r="AT188" s="50" t="str">
        <f>IF(LEN(AN188)&gt;0,IF(AL188="**","$",IF(AL188="***",IF(LEN(AQ188)&gt;0,"$$$","$$"), "")), "")</f>
        <v/>
      </c>
      <c r="AU188" s="48" t="str">
        <f>CONCATENATE(IF(LEN(AN188)&gt;0,IF(AND(AD188="**",AB188="*"),IF(LEN(AQ188)&gt;0,"$$$","$$"),IF(AJ188="***","$$$",IF(AND(AJ188="**",AB188="*"),"$$",IF(AND(OR(AD188="**",AD188="***"),LEN(AQ188)&gt;0),"$$","")))),IF(AND(OR(AD188="**",AD188="***"),LEN(AQ188)&gt;0),"$$","")),IF(AND(T188&lt;2,AQ188="#"),"#",""))</f>
        <v/>
      </c>
      <c r="AV188" s="48" t="str">
        <f>IF(LEN(AN188)&gt;0,IF(AG188="**","$$",IF(AG188="***","$$$",IF(AD188="***",IF(OR(AB188="***",LEN(AQ188)&gt;0),"$$$",""),""))),"")</f>
        <v/>
      </c>
      <c r="AW188" s="26" t="s">
        <v>78</v>
      </c>
      <c r="AX188" s="64">
        <v>4.8</v>
      </c>
      <c r="AY188" s="65">
        <v>1078</v>
      </c>
      <c r="AZ188" s="24" t="s">
        <v>475</v>
      </c>
      <c r="BA188" s="29">
        <v>85.353284650747298</v>
      </c>
      <c r="BB188" s="53">
        <v>86.372617984080605</v>
      </c>
      <c r="BC188" s="54" t="s">
        <v>1366</v>
      </c>
      <c r="BD188" s="29">
        <v>3</v>
      </c>
      <c r="BE188" s="55"/>
      <c r="BF188" s="55"/>
      <c r="BG188" s="55"/>
      <c r="BH188" s="55"/>
      <c r="BI188" s="189" t="s">
        <v>1367</v>
      </c>
      <c r="BJ188" s="69" t="s">
        <v>1368</v>
      </c>
      <c r="BK188" s="68" t="s">
        <v>113</v>
      </c>
      <c r="BL188" s="68" t="s">
        <v>1359</v>
      </c>
      <c r="BM188" s="68" t="s">
        <v>1369</v>
      </c>
      <c r="BN188" s="69" t="s">
        <v>131</v>
      </c>
      <c r="BO188" s="17"/>
      <c r="BP188" s="29">
        <v>120</v>
      </c>
      <c r="BQ188" s="29">
        <v>0</v>
      </c>
      <c r="BR188" s="56">
        <v>98.5</v>
      </c>
      <c r="BS188" s="76" t="s">
        <v>88</v>
      </c>
      <c r="BT188" s="26"/>
      <c r="BU188" s="26"/>
      <c r="BV188" s="26"/>
      <c r="BW188" s="26" t="s">
        <v>79</v>
      </c>
      <c r="BX188" s="17"/>
      <c r="BY188" s="17"/>
      <c r="BZ188" s="49">
        <f>IF(AND(S188&gt;=3,AND(OR(AND(I188&lt;=7,I188-K188&gt;=3),AND(K188&lt;=7,K188-M188&gt;=3)),N188&lt;=4)),6,IF(S188&gt;=3,"3T",IF(AND(OR(AND(I188&lt;=7,I188-K188&gt;=3),AND(K188&lt;=7,K188-M188&gt;=3)),N188&lt;=4),"3P","")))</f>
        <v>6</v>
      </c>
    </row>
    <row r="189" spans="1:78" ht="46.5" x14ac:dyDescent="0.25">
      <c r="A189" s="26" t="s">
        <v>1342</v>
      </c>
      <c r="B189" s="26" t="s">
        <v>545</v>
      </c>
      <c r="C189" s="27" t="s">
        <v>77</v>
      </c>
      <c r="D189" s="28"/>
      <c r="E189" s="28"/>
      <c r="F189" s="29">
        <v>1600</v>
      </c>
      <c r="G189" s="30">
        <v>11</v>
      </c>
      <c r="H189" s="31" t="s">
        <v>6</v>
      </c>
      <c r="I189" s="70">
        <v>3</v>
      </c>
      <c r="J189" s="71">
        <v>2</v>
      </c>
      <c r="K189" s="70">
        <v>2</v>
      </c>
      <c r="L189" s="71">
        <v>1</v>
      </c>
      <c r="M189" s="59">
        <v>9</v>
      </c>
      <c r="N189" s="33">
        <v>6</v>
      </c>
      <c r="O189" s="29">
        <v>6.45</v>
      </c>
      <c r="P189" s="37">
        <v>2.88333333333332</v>
      </c>
      <c r="Q189" s="35">
        <v>91.239959451863697</v>
      </c>
      <c r="R189" s="36">
        <v>0.31997972593181601</v>
      </c>
      <c r="S189" s="37">
        <v>0</v>
      </c>
      <c r="T189" s="61">
        <v>-5</v>
      </c>
      <c r="U189" s="29">
        <v>-3.5</v>
      </c>
      <c r="V189" s="60">
        <v>-7.4</v>
      </c>
      <c r="W189" s="39" t="s">
        <v>79</v>
      </c>
      <c r="X189" s="62">
        <v>42</v>
      </c>
      <c r="Y189" s="29">
        <v>119</v>
      </c>
      <c r="Z189" s="29">
        <v>21</v>
      </c>
      <c r="AA189" s="77">
        <v>8</v>
      </c>
      <c r="AB189" s="41" t="s">
        <v>32</v>
      </c>
      <c r="AC189" s="42" t="str">
        <f>"" &amp; IF(AND(S189&lt;=-1.5,NOT(ISBLANK(AQ189))),"Z","")</f>
        <v/>
      </c>
      <c r="AD189" s="48" t="str">
        <f>IF(AND(ISNUMBER(BD189),VALUE(BD189)&gt;=3,VALUE(T189)&gt;=-0.5),IF(AND(VALUE(Q189)&gt;=94,VALUE(Q189)&lt;444), IF(VALUE(P189)&gt;=2,"***","**"),"*"),"")</f>
        <v/>
      </c>
      <c r="AE189" s="44"/>
      <c r="AF189" s="45"/>
      <c r="AG189" s="63" t="str">
        <f>IF(OR(F189&lt;1401,F189&gt;=1600),IF(AND(OR(AB189="*",AB189="***",AB189="E*",AB189="E***"),P189&gt;=2,T189&gt;-2.1),IF(AND(ISNUMBER(BD189),VALUE(BD189)&gt;2),"**","*"),""),"")</f>
        <v/>
      </c>
      <c r="AH189" s="30">
        <v>11</v>
      </c>
      <c r="AI189" s="62">
        <v>42</v>
      </c>
      <c r="AJ189" s="48" t="str">
        <f>IF(AND(S189&gt;=2,T189&gt;=0),IF(AND(ISNUMBER(BD189),VALUE(BD189)&gt;=3),IF(LEN(AQ189)&gt;0,"***","**"),"*"),"")</f>
        <v/>
      </c>
      <c r="AK189" s="42" t="str">
        <f>IF(AND(S189&gt;=3,AND(OR(AND(I189&lt;=7,I189-K189&gt;=3),AND(K189&lt;=7,K189-M189&gt;=3)),N189&lt;=4)),6,IF(S189&gt;=3,"3T",IF(AND(OR(AND(I189&lt;=7,I189-K189&gt;=3),AND(K189&lt;=7,K189-M189&gt;=3)),N189&lt;=4),"3P","")))</f>
        <v/>
      </c>
      <c r="AL189" s="63" t="str">
        <f>IF(OR(K189-M189&gt;=5,T189&gt;4.9,AND(K189-M189&gt;=1,T189&gt;5)),IF(P189&lt;-3,"***",IF(P189&lt;0,"**","*")),"")</f>
        <v/>
      </c>
      <c r="AM189" s="62">
        <v>42</v>
      </c>
      <c r="AN189" s="49" t="str">
        <f>IF(AND(OR(M189=1,M189=2,M189=3,M189=4),Q189&gt;=97.5),"G",IF(OR(AND(N189&lt;=3,M189&lt;8,T189&gt;-1.6,Q189&gt;=95,Q189&lt;300),AND(OR(M189=1,M189=2,M189=3),Q189&lt;97.5)),"GR",""))</f>
        <v/>
      </c>
      <c r="AO189" s="29">
        <v>-2</v>
      </c>
      <c r="AP189" s="28"/>
      <c r="AQ189" s="28"/>
      <c r="AR189" s="28"/>
      <c r="AS189" s="28"/>
      <c r="AT189" s="50" t="str">
        <f>IF(LEN(AN189)&gt;0,IF(AL189="**","$",IF(AL189="***",IF(LEN(AQ189)&gt;0,"$$$","$$"), "")), "")</f>
        <v/>
      </c>
      <c r="AU189" s="48" t="str">
        <f>CONCATENATE(IF(LEN(AN189)&gt;0,IF(AND(AD189="**",AB189="*"),IF(LEN(AQ189)&gt;0,"$$$","$$"),IF(AJ189="***","$$$",IF(AND(AJ189="**",AB189="*"),"$$",IF(AND(OR(AD189="**",AD189="***"),LEN(AQ189)&gt;0),"$$","")))),IF(AND(OR(AD189="**",AD189="***"),LEN(AQ189)&gt;0),"$$","")),IF(AND(T189&lt;2,AQ189="#"),"#",""))</f>
        <v/>
      </c>
      <c r="AV189" s="48" t="str">
        <f>IF(LEN(AN189)&gt;0,IF(AG189="**","$$",IF(AG189="***","$$$",IF(AD189="***",IF(OR(AB189="***",LEN(AQ189)&gt;0),"$$$",""),""))),"")</f>
        <v/>
      </c>
      <c r="AW189" s="26" t="s">
        <v>6</v>
      </c>
      <c r="AX189" s="64">
        <v>17</v>
      </c>
      <c r="AY189" s="65">
        <v>1084</v>
      </c>
      <c r="AZ189" s="24" t="s">
        <v>475</v>
      </c>
      <c r="BA189" s="29">
        <v>81.639959451863604</v>
      </c>
      <c r="BB189" s="134">
        <v>86.685959451863695</v>
      </c>
      <c r="BC189" s="54" t="s">
        <v>1370</v>
      </c>
      <c r="BD189" s="29">
        <v>2</v>
      </c>
      <c r="BE189" s="55"/>
      <c r="BF189" s="55"/>
      <c r="BG189" s="55"/>
      <c r="BH189" s="55"/>
      <c r="BI189" s="190" t="s">
        <v>1371</v>
      </c>
      <c r="BJ189" s="68" t="s">
        <v>1372</v>
      </c>
      <c r="BK189" s="68" t="s">
        <v>615</v>
      </c>
      <c r="BL189" s="68" t="s">
        <v>113</v>
      </c>
      <c r="BM189" s="68" t="s">
        <v>1373</v>
      </c>
      <c r="BN189" s="69" t="s">
        <v>130</v>
      </c>
      <c r="BO189" s="17"/>
      <c r="BP189" s="29">
        <v>119</v>
      </c>
      <c r="BQ189" s="29">
        <v>-2</v>
      </c>
      <c r="BR189" s="56">
        <v>104.75</v>
      </c>
      <c r="BS189" s="76" t="s">
        <v>108</v>
      </c>
      <c r="BT189" s="26"/>
      <c r="BU189" s="26"/>
      <c r="BV189" s="26"/>
      <c r="BW189" s="26" t="s">
        <v>79</v>
      </c>
      <c r="BX189" s="17"/>
      <c r="BY189" s="17"/>
      <c r="BZ189" s="49" t="str">
        <f>IF(AND(S189&gt;=3,AND(OR(AND(I189&lt;=7,I189-K189&gt;=3),AND(K189&lt;=7,K189-M189&gt;=3)),N189&lt;=4)),6,IF(S189&gt;=3,"3T",IF(AND(OR(AND(I189&lt;=7,I189-K189&gt;=3),AND(K189&lt;=7,K189-M189&gt;=3)),N189&lt;=4),"3P","")))</f>
        <v/>
      </c>
    </row>
    <row r="190" spans="1:78" ht="30" customHeight="1" x14ac:dyDescent="0.25">
      <c r="A190" s="175" t="s">
        <v>153</v>
      </c>
      <c r="B190" s="155"/>
      <c r="C190" s="155"/>
      <c r="D190" s="155"/>
      <c r="E190" s="155"/>
      <c r="F190" s="155"/>
      <c r="G190" s="155"/>
      <c r="H190" s="155"/>
      <c r="I190" s="155"/>
      <c r="J190" s="155"/>
      <c r="K190" s="155"/>
      <c r="L190" s="155"/>
      <c r="M190" s="155"/>
      <c r="N190" s="155"/>
      <c r="O190" s="155"/>
      <c r="P190" s="155"/>
      <c r="Q190" s="155"/>
      <c r="R190" s="155"/>
      <c r="S190" s="155"/>
      <c r="T190" s="155"/>
      <c r="U190" s="155"/>
      <c r="V190" s="155"/>
      <c r="W190" s="155"/>
      <c r="X190" s="155"/>
      <c r="Y190" s="155"/>
      <c r="Z190" s="155"/>
      <c r="AA190" s="155"/>
      <c r="AB190" s="155"/>
      <c r="AC190" s="155"/>
      <c r="AD190" s="155"/>
      <c r="AE190" s="155"/>
      <c r="AF190" s="155"/>
      <c r="AG190" s="155"/>
      <c r="AH190" s="155"/>
      <c r="AI190" s="155"/>
      <c r="AJ190" s="155"/>
      <c r="AK190" s="155"/>
      <c r="AL190" s="155"/>
      <c r="AM190" s="155"/>
      <c r="AN190" s="155"/>
      <c r="AO190" s="155"/>
      <c r="AP190" s="155"/>
      <c r="AQ190" s="155"/>
      <c r="AR190" s="155"/>
      <c r="AS190" s="155"/>
      <c r="AT190" s="155"/>
      <c r="AU190" s="155"/>
      <c r="AV190" s="155"/>
      <c r="AW190" s="155"/>
      <c r="AX190" s="155"/>
      <c r="AY190" s="155"/>
      <c r="AZ190" s="155"/>
      <c r="BA190" s="155"/>
      <c r="BB190" s="155"/>
      <c r="BC190" s="155"/>
      <c r="BD190" s="155"/>
      <c r="BE190" s="155"/>
      <c r="BF190" s="155"/>
      <c r="BG190" s="155"/>
      <c r="BH190" s="155"/>
      <c r="BI190" s="155"/>
      <c r="BJ190" s="155"/>
      <c r="BK190" s="155"/>
      <c r="BL190" s="155"/>
      <c r="BM190" s="155"/>
      <c r="BN190" s="155"/>
      <c r="BO190" s="155"/>
      <c r="BP190" s="155"/>
      <c r="BQ190" s="155"/>
      <c r="BR190" s="155"/>
      <c r="BS190" s="155"/>
      <c r="BT190" s="155"/>
      <c r="BU190" s="155"/>
      <c r="BV190" s="155"/>
      <c r="BW190" s="155"/>
      <c r="BX190" s="155"/>
      <c r="BY190" s="17"/>
      <c r="BZ190" s="49"/>
    </row>
    <row r="191" spans="1:78" ht="46.5" x14ac:dyDescent="0.25">
      <c r="A191" s="26" t="s">
        <v>1342</v>
      </c>
      <c r="B191" s="26" t="s">
        <v>187</v>
      </c>
      <c r="C191" s="27" t="s">
        <v>1205</v>
      </c>
      <c r="D191" s="28"/>
      <c r="E191" s="28"/>
      <c r="F191" s="29">
        <v>1600</v>
      </c>
      <c r="G191" s="30">
        <v>10</v>
      </c>
      <c r="H191" s="31" t="s">
        <v>6</v>
      </c>
      <c r="I191" s="70">
        <v>2</v>
      </c>
      <c r="J191" s="71">
        <v>0</v>
      </c>
      <c r="K191" s="59">
        <v>2</v>
      </c>
      <c r="L191" s="33">
        <v>0</v>
      </c>
      <c r="M191" s="59">
        <v>11</v>
      </c>
      <c r="N191" s="33">
        <v>6</v>
      </c>
      <c r="O191" s="29">
        <v>2.5</v>
      </c>
      <c r="P191" s="60">
        <v>0</v>
      </c>
      <c r="Q191" s="35">
        <v>444</v>
      </c>
      <c r="R191" s="35">
        <v>172</v>
      </c>
      <c r="S191" s="37">
        <v>0</v>
      </c>
      <c r="T191" s="61">
        <v>-5.3</v>
      </c>
      <c r="U191" s="29">
        <v>-0.60000000000000497</v>
      </c>
      <c r="V191" s="60">
        <v>-5</v>
      </c>
      <c r="W191" s="39" t="s">
        <v>79</v>
      </c>
      <c r="X191" s="62">
        <v>40</v>
      </c>
      <c r="Y191" s="29">
        <v>135</v>
      </c>
      <c r="Z191" s="29">
        <v>28</v>
      </c>
      <c r="AA191" s="85" t="s">
        <v>119</v>
      </c>
      <c r="AB191" s="41" t="s">
        <v>32</v>
      </c>
      <c r="AC191" s="42" t="str">
        <f>"" &amp; IF(AND(S191&lt;=-1.5,NOT(ISBLANK(AQ191))),"Z","")</f>
        <v/>
      </c>
      <c r="AD191" s="48" t="str">
        <f>IF(AND(ISNUMBER(BD191),VALUE(BD191)&gt;=3,VALUE(T191)&gt;=-0.5),IF(AND(VALUE(Q191)&gt;=94,VALUE(Q191)&lt;444), IF(VALUE(P191)&gt;=2,"***","**"),"*"),"")</f>
        <v/>
      </c>
      <c r="AE191" s="44"/>
      <c r="AF191" s="45"/>
      <c r="AG191" s="63" t="str">
        <f>IF(OR(F191&lt;1401,F191&gt;=1600),IF(AND(OR(AB191="*",AB191="***",AB191="E*",AB191="E***"),P191&gt;=2,T191&gt;-2.1),IF(AND(ISNUMBER(BD191),VALUE(BD191)&gt;2),"**","*"),""),"")</f>
        <v/>
      </c>
      <c r="AH191" s="30">
        <v>10</v>
      </c>
      <c r="AI191" s="62">
        <v>40</v>
      </c>
      <c r="AJ191" s="48" t="str">
        <f>IF(AND(S191&gt;=2,T191&gt;=0),IF(AND(ISNUMBER(BD191),VALUE(BD191)&gt;=3),IF(LEN(AQ191)&gt;0,"***","**"),"*"),"")</f>
        <v/>
      </c>
      <c r="AK191" s="42" t="str">
        <f>IF(AND(S191&gt;=3,AND(OR(AND(I191&lt;=7,I191-K191&gt;=3),AND(K191&lt;=7,K191-M191&gt;=3)),N191&lt;=4)),6,IF(S191&gt;=3,"3T",IF(AND(OR(AND(I191&lt;=7,I191-K191&gt;=3),AND(K191&lt;=7,K191-M191&gt;=3)),N191&lt;=4),"3P","")))</f>
        <v/>
      </c>
      <c r="AL191" s="63" t="str">
        <f>IF(OR(K191-M191&gt;=5,T191&gt;4.9,AND(K191-M191&gt;=1,T191&gt;5)),IF(P191&lt;-3,"***",IF(P191&lt;0,"**","*")),"")</f>
        <v/>
      </c>
      <c r="AM191" s="62">
        <v>40</v>
      </c>
      <c r="AN191" s="49" t="str">
        <f>IF(AND(OR(M191=1,M191=2,M191=3,M191=4),Q191&gt;=97.5),"G",IF(OR(AND(N191&lt;=3,M191&lt;8,T191&gt;-1.6,Q191&gt;=95,Q191&lt;300),AND(OR(M191=1,M191=2,M191=3),Q191&lt;97.5)),"GR",""))</f>
        <v/>
      </c>
      <c r="AO191" s="29">
        <v>-1</v>
      </c>
      <c r="AP191" s="28"/>
      <c r="AQ191" s="28"/>
      <c r="AR191" s="28"/>
      <c r="AS191" s="28"/>
      <c r="AT191" s="50" t="str">
        <f>IF(LEN(AN191)&gt;0,IF(AL191="**","$",IF(AL191="***",IF(LEN(AQ191)&gt;0,"$$$","$$"), "")), "")</f>
        <v/>
      </c>
      <c r="AU191" s="48" t="str">
        <f>CONCATENATE(IF(LEN(AN191)&gt;0,IF(AND(AD191="**",AB191="*"),IF(LEN(AQ191)&gt;0,"$$$","$$"),IF(AJ191="***","$$$",IF(AND(AJ191="**",AB191="*"),"$$",IF(AND(OR(AD191="**",AD191="***"),LEN(AQ191)&gt;0),"$$","")))),IF(AND(OR(AD191="**",AD191="***"),LEN(AQ191)&gt;0),"$$","")),IF(AND(T191&lt;2,AQ191="#"),"#",""))</f>
        <v/>
      </c>
      <c r="AV191" s="48" t="str">
        <f>IF(LEN(AN191)&gt;0,IF(AG191="**","$$",IF(AG191="***","$$$",IF(AD191="***",IF(OR(AB191="***",LEN(AQ191)&gt;0),"$$$",""),""))),"")</f>
        <v/>
      </c>
      <c r="AW191" s="26" t="s">
        <v>6</v>
      </c>
      <c r="AX191" s="74">
        <v>3.1</v>
      </c>
      <c r="AY191" s="65">
        <v>1071</v>
      </c>
      <c r="AZ191" s="24" t="s">
        <v>1325</v>
      </c>
      <c r="BA191" s="29">
        <v>71</v>
      </c>
      <c r="BB191" s="53">
        <v>82.6666666666667</v>
      </c>
      <c r="BC191" s="54" t="s">
        <v>1374</v>
      </c>
      <c r="BD191" s="29">
        <v>2</v>
      </c>
      <c r="BE191" s="55"/>
      <c r="BF191" s="55"/>
      <c r="BG191" s="55"/>
      <c r="BH191" s="55"/>
      <c r="BI191" s="190" t="s">
        <v>1375</v>
      </c>
      <c r="BJ191" s="68" t="s">
        <v>1376</v>
      </c>
      <c r="BK191" s="68" t="s">
        <v>1377</v>
      </c>
      <c r="BL191" s="68" t="s">
        <v>1378</v>
      </c>
      <c r="BM191" s="68" t="s">
        <v>1379</v>
      </c>
      <c r="BN191" s="68" t="s">
        <v>1380</v>
      </c>
      <c r="BO191" s="17"/>
      <c r="BP191" s="29">
        <v>135</v>
      </c>
      <c r="BQ191" s="29">
        <v>-1</v>
      </c>
      <c r="BR191" s="56">
        <v>102.1</v>
      </c>
      <c r="BS191" s="57" t="s">
        <v>75</v>
      </c>
      <c r="BT191" s="26"/>
      <c r="BU191" s="26"/>
      <c r="BV191" s="26"/>
      <c r="BW191" s="26" t="s">
        <v>79</v>
      </c>
      <c r="BX191" s="17"/>
      <c r="BY191" s="17"/>
      <c r="BZ191" s="49" t="str">
        <f>IF(AND(S191&gt;=3,AND(OR(AND(I191&lt;=7,I191-K191&gt;=3),AND(K191&lt;=7,K191-M191&gt;=3)),N191&lt;=4)),6,IF(S191&gt;=3,"3T",IF(AND(OR(AND(I191&lt;=7,I191-K191&gt;=3),AND(K191&lt;=7,K191-M191&gt;=3)),N191&lt;=4),"3P","")))</f>
        <v/>
      </c>
    </row>
    <row r="192" spans="1:78" ht="18.95" customHeight="1" x14ac:dyDescent="0.25">
      <c r="A192" s="162"/>
      <c r="B192" s="155"/>
      <c r="C192" s="155"/>
      <c r="D192" s="155"/>
      <c r="E192" s="155"/>
      <c r="F192" s="155"/>
      <c r="G192" s="155"/>
      <c r="H192" s="155"/>
      <c r="I192" s="155"/>
      <c r="J192" s="155"/>
      <c r="K192" s="155"/>
      <c r="L192" s="155"/>
      <c r="M192" s="155"/>
      <c r="N192" s="155"/>
      <c r="O192" s="155"/>
      <c r="P192" s="155"/>
      <c r="Q192" s="155"/>
      <c r="R192" s="155"/>
      <c r="S192" s="155"/>
      <c r="T192" s="155"/>
      <c r="U192" s="155"/>
      <c r="V192" s="155"/>
      <c r="W192" s="155"/>
      <c r="X192" s="155"/>
      <c r="Y192" s="155"/>
      <c r="Z192" s="155"/>
      <c r="AA192" s="155"/>
      <c r="AB192" s="155"/>
      <c r="AC192" s="155"/>
      <c r="AD192" s="155"/>
      <c r="AE192" s="155"/>
      <c r="AF192" s="155"/>
      <c r="AG192" s="155"/>
      <c r="AH192" s="155"/>
      <c r="AI192" s="155"/>
      <c r="AJ192" s="155"/>
      <c r="AK192" s="155"/>
      <c r="AL192" s="155"/>
      <c r="AM192" s="155"/>
      <c r="AN192" s="155"/>
      <c r="AO192" s="155"/>
      <c r="AP192" s="155"/>
      <c r="AQ192" s="155"/>
      <c r="AR192" s="155"/>
      <c r="AS192" s="155"/>
      <c r="AT192" s="155"/>
      <c r="AU192" s="155"/>
      <c r="AV192" s="155"/>
      <c r="AW192" s="155"/>
      <c r="AX192" s="155"/>
      <c r="AY192" s="155"/>
      <c r="AZ192" s="155"/>
      <c r="BA192" s="155"/>
      <c r="BB192" s="155"/>
      <c r="BC192" s="155"/>
      <c r="BD192" s="155"/>
      <c r="BE192" s="155"/>
      <c r="BF192" s="155"/>
      <c r="BG192" s="155"/>
      <c r="BH192" s="155"/>
      <c r="BI192" s="155"/>
      <c r="BJ192" s="155"/>
      <c r="BK192" s="155"/>
      <c r="BL192" s="155"/>
      <c r="BM192" s="155"/>
      <c r="BN192" s="155"/>
      <c r="BO192" s="155"/>
      <c r="BP192" s="155"/>
      <c r="BQ192" s="155"/>
      <c r="BR192" s="155"/>
      <c r="BS192" s="155"/>
      <c r="BT192" s="155"/>
      <c r="BU192" s="155"/>
      <c r="BV192" s="155"/>
      <c r="BW192" s="155"/>
      <c r="BX192" s="155"/>
      <c r="BY192" s="17"/>
      <c r="BZ192" s="49"/>
    </row>
    <row r="193" spans="1:78" ht="46.5" x14ac:dyDescent="0.25">
      <c r="A193" s="26" t="s">
        <v>1342</v>
      </c>
      <c r="B193" s="112" t="s">
        <v>281</v>
      </c>
      <c r="C193" s="27" t="s">
        <v>1381</v>
      </c>
      <c r="D193" s="28"/>
      <c r="E193" s="28"/>
      <c r="F193" s="58">
        <v>1400</v>
      </c>
      <c r="G193" s="80">
        <v>10</v>
      </c>
      <c r="H193" s="31" t="s">
        <v>6</v>
      </c>
      <c r="I193" s="59">
        <v>11</v>
      </c>
      <c r="J193" s="33">
        <v>7</v>
      </c>
      <c r="K193" s="59">
        <v>11</v>
      </c>
      <c r="L193" s="33">
        <v>4</v>
      </c>
      <c r="M193" s="59">
        <v>1</v>
      </c>
      <c r="N193" s="33">
        <v>0</v>
      </c>
      <c r="O193" s="29">
        <v>-5.00000000000256E-2</v>
      </c>
      <c r="P193" s="34">
        <v>0.52499999999999902</v>
      </c>
      <c r="Q193" s="35">
        <v>98.100186456695198</v>
      </c>
      <c r="R193" s="35">
        <v>-0.94990677165242199</v>
      </c>
      <c r="S193" s="37">
        <v>2</v>
      </c>
      <c r="T193" s="38">
        <v>4.25</v>
      </c>
      <c r="U193" s="29">
        <v>-0.35000000000000098</v>
      </c>
      <c r="V193" s="29">
        <v>3.05</v>
      </c>
      <c r="W193" s="39"/>
      <c r="X193" s="40">
        <v>38</v>
      </c>
      <c r="Y193" s="72">
        <v>133</v>
      </c>
      <c r="Z193" s="87">
        <v>49</v>
      </c>
      <c r="AA193" s="26" t="s">
        <v>57</v>
      </c>
      <c r="AB193" s="41" t="s">
        <v>58</v>
      </c>
      <c r="AC193" s="42" t="str">
        <f>"i" &amp; IF(AND(S193&lt;=-1.5,NOT(ISBLANK(AQ193))),"Z","")</f>
        <v>i</v>
      </c>
      <c r="AD193" s="43" t="str">
        <f>IF(AND(ISNUMBER(BD193),VALUE(BD193)&gt;=3,VALUE(T193)&gt;=-0.5),IF(AND(VALUE(Q193)&gt;=94,VALUE(Q193)&lt;444), IF(VALUE(P193)&gt;=2,"***","**"),"*"),"")</f>
        <v>**</v>
      </c>
      <c r="AE193" s="48" t="str">
        <f>IF(AND(BD193&gt;2,OR(ISNUMBER(SEARCH("P",AA193)),ISNUMBER(SEARCH("EP",AA193)),ISNUMBER(SEARCH("E",AA193)))),"WP@",IF(BD193&gt;2,"W@",IF(OR(ISNUMBER(SEARCH("P",AA193)),ISNUMBER(SEARCH("EP",AA193)),ISNUMBER(SEARCH("E",AA193))),"P@","@")))</f>
        <v>W@</v>
      </c>
      <c r="AF193" s="45" t="s">
        <v>102</v>
      </c>
      <c r="AG193" s="46" t="str">
        <f>IF(OR(F193&lt;1401,F193&gt;=1600),IF(AND(OR(AB193="*",AB193="***",AB193="E*",AB193="E***"),P193&gt;=2,T193&gt;-2.1),IF(AND(ISNUMBER(BD193),VALUE(BD193)&gt;2),"**","*"),""),"")</f>
        <v/>
      </c>
      <c r="AH193" s="30">
        <v>10</v>
      </c>
      <c r="AI193" s="47">
        <v>38</v>
      </c>
      <c r="AJ193" s="48" t="str">
        <f>IF(AND(S193&gt;=2,T193&gt;=0),IF(AND(ISNUMBER(BD193),VALUE(BD193)&gt;=3),IF(LEN(AQ193)&gt;0,"***","**"),"*"),"")</f>
        <v>***</v>
      </c>
      <c r="AK193" s="42" t="str">
        <f>IF(AND(S193&gt;=3,AND(OR(AND(I193&lt;=7,I193-K193&gt;=3),AND(K193&lt;=7,K193-M193&gt;=3)),N193&lt;=4)),6,IF(S193&gt;=3,"3T",IF(AND(OR(AND(I193&lt;=7,I193-K193&gt;=3),AND(K193&lt;=7,K193-M193&gt;=3)),N193&lt;=4),"3P","")))</f>
        <v/>
      </c>
      <c r="AL193" s="46" t="str">
        <f>IF(OR(K193-M193&gt;=5,T193&gt;4.9,AND(K193-M193&gt;=1,T193&gt;5)),IF(P193&lt;-3,"***",IF(P193&lt;0,"**","*")),"")</f>
        <v>*</v>
      </c>
      <c r="AM193" s="40">
        <v>38</v>
      </c>
      <c r="AN193" s="81" t="str">
        <f>IF(AND(OR(M193=1,M193=2,M193=3,M193=4),Q193&gt;=97.5),"G",IF(OR(AND(N193&lt;=3,M193&lt;8,T193&gt;-1.6,Q193&gt;=95,Q193&lt;300),AND(OR(M193=1,M193=2,M193=3),Q193&lt;97.5)),"GR",""))</f>
        <v>G</v>
      </c>
      <c r="AO193" s="82">
        <v>1</v>
      </c>
      <c r="AP193" s="28"/>
      <c r="AQ193" s="28" t="s">
        <v>33</v>
      </c>
      <c r="AR193" s="28"/>
      <c r="AS193" s="28"/>
      <c r="AT193" s="50" t="str">
        <f>IF(LEN(AN193)&gt;0,IF(AL193="**","$",IF(AL193="***",IF(LEN(AQ193)&gt;0,"$$$","$$"), "")), "")</f>
        <v/>
      </c>
      <c r="AU193" s="48" t="str">
        <f>CONCATENATE(IF(LEN(AN193)&gt;0,IF(AND(AD193="**",AB193="*"),IF(LEN(AQ193)&gt;0,"$$$","$$"),IF(AJ193="***","$$$",IF(AND(AJ193="**",AB193="*"),"$$",IF(AND(OR(AD193="**",AD193="***"),LEN(AQ193)&gt;0),"$$","")))),IF(AND(OR(AD193="**",AD193="***"),LEN(AQ193)&gt;0),"$$","")),IF(AND(T193&lt;2,AQ193="#"),"#",""))</f>
        <v>$$$</v>
      </c>
      <c r="AV193" s="48" t="str">
        <f>IF(LEN(AN193)&gt;0,IF(AG193="**","$$",IF(AG193="***","$$$",IF(AD193="***",IF(OR(AB193="***",LEN(AQ193)&gt;0),"$$$",""),""))),"")</f>
        <v/>
      </c>
      <c r="AW193" s="26" t="s">
        <v>6</v>
      </c>
      <c r="AX193" s="64">
        <v>20</v>
      </c>
      <c r="AY193" s="52">
        <v>1086</v>
      </c>
      <c r="AZ193" s="24" t="s">
        <v>859</v>
      </c>
      <c r="BA193" s="29">
        <v>88.100186456695198</v>
      </c>
      <c r="BB193" s="66">
        <v>100.533519790028</v>
      </c>
      <c r="BC193" s="54" t="s">
        <v>1382</v>
      </c>
      <c r="BD193" s="29">
        <v>3</v>
      </c>
      <c r="BE193" s="100">
        <v>22.8571428571429</v>
      </c>
      <c r="BF193" s="101">
        <v>47.058823529411796</v>
      </c>
      <c r="BG193" s="102">
        <v>35</v>
      </c>
      <c r="BH193" s="102">
        <v>17</v>
      </c>
      <c r="BI193" s="190" t="s">
        <v>1383</v>
      </c>
      <c r="BJ193" s="68" t="s">
        <v>1254</v>
      </c>
      <c r="BK193" s="68" t="s">
        <v>1384</v>
      </c>
      <c r="BL193" s="68" t="s">
        <v>1385</v>
      </c>
      <c r="BM193" s="68" t="s">
        <v>1198</v>
      </c>
      <c r="BN193" s="68"/>
      <c r="BO193" s="17"/>
      <c r="BP193" s="29">
        <v>133</v>
      </c>
      <c r="BQ193" s="82">
        <v>1</v>
      </c>
      <c r="BR193" s="56">
        <v>95.05</v>
      </c>
      <c r="BS193" s="76" t="s">
        <v>88</v>
      </c>
      <c r="BT193" s="26"/>
      <c r="BU193" s="26"/>
      <c r="BV193" s="49" t="str">
        <f>IF(AND(BD193&gt;2,OR(ISNUMBER(SEARCH("P",AA193)),ISNUMBER(SEARCH("EP",AA193)),ISNUMBER(SEARCH("E",AA193)))),"WP@",IF(BD193&gt;2,"W@",IF(OR(ISNUMBER(SEARCH("P",AA193)),ISNUMBER(SEARCH("EP",AA193)),ISNUMBER(SEARCH("E",AA193))),"P@","@")))</f>
        <v>W@</v>
      </c>
      <c r="BW193" s="26"/>
      <c r="BX193" s="17"/>
      <c r="BY193" s="17"/>
      <c r="BZ193" s="49" t="str">
        <f>IF(AND(S193&gt;=3,AND(OR(AND(I193&lt;=7,I193-K193&gt;=3),AND(K193&lt;=7,K193-M193&gt;=3)),N193&lt;=4)),6,IF(S193&gt;=3,"3T",IF(AND(OR(AND(I193&lt;=7,I193-K193&gt;=3),AND(K193&lt;=7,K193-M193&gt;=3)),N193&lt;=4),"3P","")))</f>
        <v/>
      </c>
    </row>
    <row r="194" spans="1:78" ht="30" customHeight="1" x14ac:dyDescent="0.25">
      <c r="A194" s="156" t="s">
        <v>152</v>
      </c>
      <c r="B194" s="155"/>
      <c r="C194" s="155"/>
      <c r="D194" s="155"/>
      <c r="E194" s="155"/>
      <c r="F194" s="155"/>
      <c r="G194" s="155"/>
      <c r="H194" s="155"/>
      <c r="I194" s="155"/>
      <c r="J194" s="155"/>
      <c r="K194" s="155"/>
      <c r="L194" s="155"/>
      <c r="M194" s="155"/>
      <c r="N194" s="155"/>
      <c r="O194" s="155"/>
      <c r="P194" s="155"/>
      <c r="Q194" s="155"/>
      <c r="R194" s="155"/>
      <c r="S194" s="155"/>
      <c r="T194" s="155"/>
      <c r="U194" s="155"/>
      <c r="V194" s="155"/>
      <c r="W194" s="155"/>
      <c r="X194" s="155"/>
      <c r="Y194" s="155"/>
      <c r="Z194" s="155"/>
      <c r="AA194" s="155"/>
      <c r="AB194" s="155"/>
      <c r="AC194" s="155"/>
      <c r="AD194" s="155"/>
      <c r="AE194" s="155"/>
      <c r="AF194" s="155"/>
      <c r="AG194" s="155"/>
      <c r="AH194" s="155"/>
      <c r="AI194" s="155"/>
      <c r="AJ194" s="155"/>
      <c r="AK194" s="155"/>
      <c r="AL194" s="155"/>
      <c r="AM194" s="155"/>
      <c r="AN194" s="155"/>
      <c r="AO194" s="155"/>
      <c r="AP194" s="155"/>
      <c r="AQ194" s="155"/>
      <c r="AR194" s="155"/>
      <c r="AS194" s="155"/>
      <c r="AT194" s="155"/>
      <c r="AU194" s="155"/>
      <c r="AV194" s="155"/>
      <c r="AW194" s="155"/>
      <c r="AX194" s="155"/>
      <c r="AY194" s="155"/>
      <c r="AZ194" s="155"/>
      <c r="BA194" s="155"/>
      <c r="BB194" s="155"/>
      <c r="BC194" s="155"/>
      <c r="BD194" s="155"/>
      <c r="BE194" s="155"/>
      <c r="BF194" s="155"/>
      <c r="BG194" s="155"/>
      <c r="BH194" s="155"/>
      <c r="BI194" s="155"/>
      <c r="BJ194" s="155"/>
      <c r="BK194" s="155"/>
      <c r="BL194" s="155"/>
      <c r="BM194" s="155"/>
      <c r="BN194" s="155"/>
      <c r="BO194" s="155"/>
      <c r="BP194" s="155"/>
      <c r="BQ194" s="155"/>
      <c r="BR194" s="155"/>
      <c r="BS194" s="155"/>
      <c r="BT194" s="155"/>
      <c r="BU194" s="155"/>
      <c r="BV194" s="155"/>
      <c r="BW194" s="155"/>
      <c r="BX194" s="155"/>
      <c r="BY194" s="17"/>
      <c r="BZ194" s="49"/>
    </row>
    <row r="195" spans="1:78" ht="18.75" customHeight="1" x14ac:dyDescent="0.35">
      <c r="B195" s="177" t="s">
        <v>859</v>
      </c>
      <c r="C195" s="177"/>
      <c r="Q195" s="158" t="s">
        <v>58</v>
      </c>
      <c r="R195" s="158"/>
      <c r="T195" s="15" t="s">
        <v>176</v>
      </c>
      <c r="X195" s="3">
        <v>44</v>
      </c>
      <c r="Y195" s="13" t="s">
        <v>618</v>
      </c>
      <c r="Z195" s="5">
        <v>14</v>
      </c>
      <c r="AA195" s="7">
        <v>1</v>
      </c>
      <c r="AI195" s="3">
        <v>44</v>
      </c>
      <c r="AM195" s="3">
        <v>44</v>
      </c>
      <c r="AX195" s="159">
        <v>0</v>
      </c>
      <c r="AY195" s="5">
        <v>1077</v>
      </c>
      <c r="BP195" s="13" t="s">
        <v>618</v>
      </c>
    </row>
    <row r="196" spans="1:78" x14ac:dyDescent="0.35">
      <c r="B196" s="177"/>
      <c r="C196" s="177"/>
      <c r="O196" s="161" t="s">
        <v>1386</v>
      </c>
      <c r="P196" s="161"/>
      <c r="Q196" s="161"/>
      <c r="R196" s="161"/>
      <c r="S196" s="161"/>
      <c r="T196" s="161"/>
      <c r="U196" s="161"/>
      <c r="V196" s="161"/>
      <c r="W196" s="161"/>
      <c r="X196" s="161"/>
      <c r="Y196" s="161"/>
      <c r="Z196" s="161"/>
      <c r="AA196" s="161"/>
      <c r="AB196" s="161"/>
      <c r="AC196" s="161"/>
      <c r="AD196" s="161"/>
      <c r="AE196" s="161"/>
      <c r="AF196" s="161"/>
      <c r="AG196" s="161"/>
      <c r="AH196" s="161"/>
      <c r="AI196" s="161"/>
      <c r="AJ196" s="161"/>
      <c r="AK196" s="161"/>
      <c r="AX196" s="160"/>
      <c r="AY196" s="12" t="s">
        <v>147</v>
      </c>
    </row>
  </sheetData>
  <mergeCells count="131">
    <mergeCell ref="A21:BX21"/>
    <mergeCell ref="I22:N22"/>
    <mergeCell ref="B25:C26"/>
    <mergeCell ref="Q25:R25"/>
    <mergeCell ref="AX25:AX26"/>
    <mergeCell ref="O26:AK26"/>
    <mergeCell ref="A1:BX1"/>
    <mergeCell ref="I2:N2"/>
    <mergeCell ref="A4:BX4"/>
    <mergeCell ref="A9:BX9"/>
    <mergeCell ref="B19:C20"/>
    <mergeCell ref="Q19:R19"/>
    <mergeCell ref="AX19:AX20"/>
    <mergeCell ref="O20:AK20"/>
    <mergeCell ref="A16:BX16"/>
    <mergeCell ref="A18:BX18"/>
    <mergeCell ref="A27:BX27"/>
    <mergeCell ref="I28:N28"/>
    <mergeCell ref="A33:BX33"/>
    <mergeCell ref="A37:BX37"/>
    <mergeCell ref="A38:BX38"/>
    <mergeCell ref="B44:C45"/>
    <mergeCell ref="Q44:R44"/>
    <mergeCell ref="AX44:AX45"/>
    <mergeCell ref="O45:AK45"/>
    <mergeCell ref="A43:BX43"/>
    <mergeCell ref="A61:BX61"/>
    <mergeCell ref="B68:C69"/>
    <mergeCell ref="Q68:R68"/>
    <mergeCell ref="AX68:AX69"/>
    <mergeCell ref="O69:AK69"/>
    <mergeCell ref="A64:BX64"/>
    <mergeCell ref="A65:BX65"/>
    <mergeCell ref="A67:BX67"/>
    <mergeCell ref="A46:BX46"/>
    <mergeCell ref="I47:N47"/>
    <mergeCell ref="A49:BX49"/>
    <mergeCell ref="A51:BX51"/>
    <mergeCell ref="A53:BX53"/>
    <mergeCell ref="A57:BX57"/>
    <mergeCell ref="A76:BX76"/>
    <mergeCell ref="I77:N77"/>
    <mergeCell ref="B79:C80"/>
    <mergeCell ref="Q79:R79"/>
    <mergeCell ref="AX79:AX80"/>
    <mergeCell ref="O80:AK80"/>
    <mergeCell ref="A70:BX70"/>
    <mergeCell ref="I71:N71"/>
    <mergeCell ref="B74:C75"/>
    <mergeCell ref="Q74:R74"/>
    <mergeCell ref="AX74:AX75"/>
    <mergeCell ref="O75:AK75"/>
    <mergeCell ref="A73:BX73"/>
    <mergeCell ref="A86:BX86"/>
    <mergeCell ref="I87:N87"/>
    <mergeCell ref="B89:C90"/>
    <mergeCell ref="Q89:R89"/>
    <mergeCell ref="AX89:AX90"/>
    <mergeCell ref="O90:AK90"/>
    <mergeCell ref="A81:BX81"/>
    <mergeCell ref="I82:N82"/>
    <mergeCell ref="B84:C85"/>
    <mergeCell ref="Q84:R84"/>
    <mergeCell ref="AX84:AX85"/>
    <mergeCell ref="O85:AK85"/>
    <mergeCell ref="A103:BX103"/>
    <mergeCell ref="B108:C109"/>
    <mergeCell ref="Q108:R108"/>
    <mergeCell ref="AX108:AX109"/>
    <mergeCell ref="O109:AK109"/>
    <mergeCell ref="A110:BX110"/>
    <mergeCell ref="A91:BX91"/>
    <mergeCell ref="I92:N92"/>
    <mergeCell ref="A96:BX96"/>
    <mergeCell ref="A99:BX99"/>
    <mergeCell ref="A100:BX100"/>
    <mergeCell ref="A102:BX102"/>
    <mergeCell ref="I116:N116"/>
    <mergeCell ref="A118:BX118"/>
    <mergeCell ref="B121:C122"/>
    <mergeCell ref="Q121:R121"/>
    <mergeCell ref="AX121:AX122"/>
    <mergeCell ref="O122:AK122"/>
    <mergeCell ref="I111:N111"/>
    <mergeCell ref="B113:C114"/>
    <mergeCell ref="Q113:R113"/>
    <mergeCell ref="AX113:AX114"/>
    <mergeCell ref="O114:AK114"/>
    <mergeCell ref="A115:BX115"/>
    <mergeCell ref="A135:BX135"/>
    <mergeCell ref="I136:N136"/>
    <mergeCell ref="A140:BX140"/>
    <mergeCell ref="B148:C149"/>
    <mergeCell ref="Q148:R148"/>
    <mergeCell ref="AX148:AX149"/>
    <mergeCell ref="O149:AK149"/>
    <mergeCell ref="A123:BX123"/>
    <mergeCell ref="I124:N124"/>
    <mergeCell ref="A129:BX129"/>
    <mergeCell ref="B133:C134"/>
    <mergeCell ref="Q133:R133"/>
    <mergeCell ref="AX133:AX134"/>
    <mergeCell ref="O134:AK134"/>
    <mergeCell ref="A132:BX132"/>
    <mergeCell ref="A169:BX169"/>
    <mergeCell ref="I170:N170"/>
    <mergeCell ref="B173:C174"/>
    <mergeCell ref="Q173:R173"/>
    <mergeCell ref="AX173:AX174"/>
    <mergeCell ref="O174:AK174"/>
    <mergeCell ref="A150:BX150"/>
    <mergeCell ref="I151:N151"/>
    <mergeCell ref="A153:BX153"/>
    <mergeCell ref="A158:BX158"/>
    <mergeCell ref="A160:BX160"/>
    <mergeCell ref="B167:C168"/>
    <mergeCell ref="Q167:R167"/>
    <mergeCell ref="AX167:AX168"/>
    <mergeCell ref="O168:AK168"/>
    <mergeCell ref="A166:BX166"/>
    <mergeCell ref="A194:BX194"/>
    <mergeCell ref="A175:BX175"/>
    <mergeCell ref="I176:N176"/>
    <mergeCell ref="A184:BX184"/>
    <mergeCell ref="A187:BX187"/>
    <mergeCell ref="A190:BX190"/>
    <mergeCell ref="B195:C196"/>
    <mergeCell ref="Q195:R195"/>
    <mergeCell ref="AX195:AX196"/>
    <mergeCell ref="O196:AK196"/>
    <mergeCell ref="A192:BX192"/>
  </mergeCells>
  <hyperlinks>
    <hyperlink ref="A1" r:id="rId1" tooltip="NEVER TOO SOON (E434) (1)"/>
    <hyperlink ref="C3" r:id="rId2" tooltip="3 S / C+3"/>
    <hyperlink ref="AY3" r:id="rId3" tooltip="1113" display="1113"/>
    <hyperlink ref="C5" r:id="rId4" tooltip="3 H / A"/>
    <hyperlink ref="AY5" r:id="rId5" tooltip="1118" display="1118"/>
    <hyperlink ref="C6" r:id="rId6" tooltip="3 H / C"/>
    <hyperlink ref="AY6" r:id="rId7" tooltip="1107" display="1107"/>
    <hyperlink ref="C7" r:id="rId8" tooltip="3 S / A"/>
    <hyperlink ref="AY7" r:id="rId9" tooltip="1109" display="1109"/>
    <hyperlink ref="C8" r:id="rId10" tooltip="3 H / B"/>
    <hyperlink ref="AY8" r:id="rId11" tooltip="1109" display="1109"/>
    <hyperlink ref="C10" r:id="rId12" tooltip="3 H / A"/>
    <hyperlink ref="AY10" r:id="rId13" tooltip="1119" display="1119"/>
    <hyperlink ref="C11" r:id="rId14" tooltip="3 S / C+3"/>
    <hyperlink ref="AY11" r:id="rId15" tooltip="1111" display="1111"/>
    <hyperlink ref="C12" r:id="rId16" tooltip="3 S / B+2"/>
    <hyperlink ref="AY12" r:id="rId17" tooltip="1122" display="1122"/>
    <hyperlink ref="C13" r:id="rId18" tooltip="3 S / B+2"/>
    <hyperlink ref="AY13" r:id="rId19" tooltip="1114" display="1114"/>
    <hyperlink ref="C14" r:id="rId20" tooltip="3 H / A"/>
    <hyperlink ref="AY14" r:id="rId21" tooltip="1108" display="1108"/>
    <hyperlink ref="C15" r:id="rId22" tooltip="3 S / AW*"/>
    <hyperlink ref="AY15" r:id="rId23" tooltip="1117" display="1117"/>
    <hyperlink ref="C17" r:id="rId24" tooltip="3 S / C"/>
    <hyperlink ref="AY17" r:id="rId25" tooltip="1122" display="1122"/>
    <hyperlink ref="A21" r:id="rId26" tooltip="SKY JEWELLERY (K032) (2)"/>
    <hyperlink ref="C23" r:id="rId27" tooltip="4 H / B"/>
    <hyperlink ref="AY23" r:id="rId28" tooltip="1086" display="1086"/>
    <hyperlink ref="C24" r:id="rId29" tooltip="4 H / A"/>
    <hyperlink ref="AY24" r:id="rId30" tooltip="1095" display="1095"/>
    <hyperlink ref="A27" r:id="rId31" tooltip="HAROLD WIN (J280) (3)"/>
    <hyperlink ref="C29" r:id="rId32" tooltip="4 S / C+3"/>
    <hyperlink ref="AY29" r:id="rId33" tooltip="1114" display="1114"/>
    <hyperlink ref="C30" r:id="rId34" tooltip="4 S / C"/>
    <hyperlink ref="AY30" r:id="rId35" tooltip="1121" display="1121"/>
    <hyperlink ref="C31" r:id="rId36" tooltip="4 S / B"/>
    <hyperlink ref="AY31" r:id="rId37" tooltip="1111" display="1111"/>
    <hyperlink ref="C32" r:id="rId38" tooltip="4 H / B"/>
    <hyperlink ref="AY32" r:id="rId39" tooltip="1101" display="1101"/>
    <hyperlink ref="C34" r:id="rId40" tooltip="4 S / A"/>
    <hyperlink ref="AY34" r:id="rId41" tooltip="1110" display="1110"/>
    <hyperlink ref="C35" r:id="rId42" tooltip="4 S / C"/>
    <hyperlink ref="AY35" r:id="rId43" tooltip="1117" display="1117"/>
    <hyperlink ref="C36" r:id="rId44" tooltip="4 S / B+2"/>
    <hyperlink ref="AY36" r:id="rId45" tooltip="1114" display="1114"/>
    <hyperlink ref="C39" r:id="rId46" tooltip="3 S / C"/>
    <hyperlink ref="AY39" r:id="rId47" tooltip="1112" display="1112"/>
    <hyperlink ref="C40" r:id="rId48" tooltip="3 S / AW*"/>
    <hyperlink ref="AY40" r:id="rId49" tooltip="1120" display="1120"/>
    <hyperlink ref="C41" r:id="rId50" tooltip="3 H / B"/>
    <hyperlink ref="AY41" r:id="rId51" tooltip="1098" display="1098"/>
    <hyperlink ref="C42" r:id="rId52" tooltip="3 H / A"/>
    <hyperlink ref="AY42" r:id="rId53" tooltip="1090" display="1090"/>
    <hyperlink ref="A46" r:id="rId54" tooltip="JOLLY RULER (E346) (4)"/>
    <hyperlink ref="C48" r:id="rId55" tooltip="3 S / AW"/>
    <hyperlink ref="AY48" r:id="rId56" tooltip="1165" display="1165"/>
    <hyperlink ref="C50" r:id="rId57" tooltip="3 S / C"/>
    <hyperlink ref="AY50" r:id="rId58" tooltip="1176" display="1176"/>
    <hyperlink ref="C52" r:id="rId59" tooltip="4 S / C"/>
    <hyperlink ref="AY52" r:id="rId60" tooltip="1168" display="1168"/>
    <hyperlink ref="C54" r:id="rId61" tooltip="3 S / B"/>
    <hyperlink ref="AY54" r:id="rId62" tooltip="1180" display="1180"/>
    <hyperlink ref="C55" r:id="rId63" tooltip="3 S / A"/>
    <hyperlink ref="AY55" r:id="rId64" tooltip="1176" display="1176"/>
    <hyperlink ref="C56" r:id="rId65" tooltip="3 H / A"/>
    <hyperlink ref="AY56" r:id="rId66" tooltip="1173" display="1173"/>
    <hyperlink ref="C58" r:id="rId67" tooltip="3 S / C+3"/>
    <hyperlink ref="AY58" r:id="rId68" tooltip="1164" display="1164"/>
    <hyperlink ref="C59" r:id="rId69" tooltip="3 H / A"/>
    <hyperlink ref="AY59" r:id="rId70" tooltip="1170" display="1170"/>
    <hyperlink ref="C60" r:id="rId71" tooltip="3 H / C+3"/>
    <hyperlink ref="AY60" r:id="rId72" tooltip="1180" display="1180"/>
    <hyperlink ref="C62" r:id="rId73" tooltip="3 S / AW"/>
    <hyperlink ref="AY62" r:id="rId74" tooltip="1191" display="1191"/>
    <hyperlink ref="C63" r:id="rId75" tooltip="3 S / AW*"/>
    <hyperlink ref="AY63" r:id="rId76" tooltip="1186" display="1186"/>
    <hyperlink ref="C66" r:id="rId77" tooltip="4 S / A"/>
    <hyperlink ref="AY66" r:id="rId78" tooltip="1177" display="1177"/>
    <hyperlink ref="A70" r:id="rId79" tooltip="CALIFORNIA BLITZ (J370) (5)"/>
    <hyperlink ref="C72" r:id="rId80" tooltip="4 S / B+2"/>
    <hyperlink ref="AY72" r:id="rId81" tooltip="1134" display="1134"/>
    <hyperlink ref="A76" r:id="rId82" tooltip="CELESTIAL PATCH (6)"/>
    <hyperlink ref="I79" r:id="rId83" location="stb5" tooltip="T1"/>
    <hyperlink ref="J79" r:id="rId84" location="stb3" tooltip="T2"/>
    <hyperlink ref="K79" r:id="rId85" location="chb8" tooltip="T3"/>
    <hyperlink ref="L79" r:id="rId86" location="chb1" tooltip="T4"/>
    <hyperlink ref="A81" r:id="rId87" tooltip="LUCKY SAM GOR (K114) (7)"/>
    <hyperlink ref="C83" r:id="rId88" tooltip="4 S / C"/>
    <hyperlink ref="AY83" r:id="rId89" tooltip="1205" display="1205"/>
    <hyperlink ref="A86" r:id="rId90" tooltip="SOUTH STAR (K153) (8)"/>
    <hyperlink ref="C88" r:id="rId91" tooltip="4 S / A+3"/>
    <hyperlink ref="AY88" r:id="rId92" tooltip="1030" display="1030"/>
    <hyperlink ref="I89" r:id="rId93" location="stb3" tooltip="T1"/>
    <hyperlink ref="A91" r:id="rId94" tooltip="GALE SAGA (J152) (9)"/>
    <hyperlink ref="C93" r:id="rId95" tooltip="4 S / A+3"/>
    <hyperlink ref="AY93" r:id="rId96" tooltip="1141" display="1141"/>
    <hyperlink ref="C94" r:id="rId97" tooltip="4 H / C"/>
    <hyperlink ref="AY94" r:id="rId98" tooltip="1161" display="1161"/>
    <hyperlink ref="C95" r:id="rId99" tooltip="4 H / A"/>
    <hyperlink ref="AY95" r:id="rId100" tooltip="1153" display="1153"/>
    <hyperlink ref="C97" r:id="rId101" tooltip="4 S / A"/>
    <hyperlink ref="AY97" r:id="rId102" tooltip="1160" display="1160"/>
    <hyperlink ref="C98" r:id="rId103" tooltip="4 S / C"/>
    <hyperlink ref="AY98" r:id="rId104" tooltip="1156" display="1156"/>
    <hyperlink ref="C101" r:id="rId105" tooltip="5 S / A+3"/>
    <hyperlink ref="AY101" r:id="rId106" tooltip="1128" display="1128"/>
    <hyperlink ref="C104" r:id="rId107" tooltip="4 H / C+3"/>
    <hyperlink ref="AY104" r:id="rId108" tooltip="1144" display="1144"/>
    <hyperlink ref="C105" r:id="rId109" tooltip="4 S / C"/>
    <hyperlink ref="AY105" r:id="rId110" tooltip="1149" display="1149"/>
    <hyperlink ref="C106" r:id="rId111" tooltip="4 S / A"/>
    <hyperlink ref="AY106" r:id="rId112" tooltip="1144" display="1144"/>
    <hyperlink ref="C107" r:id="rId113" tooltip="4 S / C"/>
    <hyperlink ref="AY107" r:id="rId114" tooltip="1131" display="1131"/>
    <hyperlink ref="A110" r:id="rId115" tooltip="SUPER CONTENTED(H251) (10)"/>
    <hyperlink ref="I113" r:id="rId116" location="chb8" tooltip="T1"/>
    <hyperlink ref="J113" r:id="rId117" location="stb2" tooltip="T2"/>
    <hyperlink ref="K113" r:id="rId118" location="chb5" tooltip="T3"/>
    <hyperlink ref="L113" r:id="rId119" location="chb3" tooltip="T4"/>
    <hyperlink ref="A115" r:id="rId120" tooltip="SHINE BRIGHT (H385) (11)"/>
    <hyperlink ref="C117" r:id="rId121" tooltip="4 H / A"/>
    <hyperlink ref="AY117" r:id="rId122" tooltip="1060" display="1060"/>
    <hyperlink ref="C119" r:id="rId123" tooltip="4 H / A"/>
    <hyperlink ref="AY119" r:id="rId124" tooltip="1055" display="1055"/>
    <hyperlink ref="C120" r:id="rId125" tooltip="4 S / B+2"/>
    <hyperlink ref="AY120" r:id="rId126" tooltip="1045" display="1045"/>
    <hyperlink ref="A123" r:id="rId127" tooltip="PEARL OF PANG'S (J447) (12)"/>
    <hyperlink ref="C125" r:id="rId128" tooltip="4 S / A"/>
    <hyperlink ref="AY125" r:id="rId129" tooltip="1209" display="1209"/>
    <hyperlink ref="C126" r:id="rId130" tooltip="4 S / B+2"/>
    <hyperlink ref="AY126" r:id="rId131" tooltip="1201" display="1201"/>
    <hyperlink ref="C127" r:id="rId132" tooltip="4 S / B+2"/>
    <hyperlink ref="AY127" r:id="rId133" tooltip="1209" display="1209"/>
    <hyperlink ref="C128" r:id="rId134" tooltip="4 S / B+2"/>
    <hyperlink ref="AY128" r:id="rId135" tooltip="1203" display="1203"/>
    <hyperlink ref="C130" r:id="rId136" tooltip="4 S / B+2"/>
    <hyperlink ref="AY130" r:id="rId137" tooltip="1215" display="1215"/>
    <hyperlink ref="C131" r:id="rId138" tooltip="4 S / C+3"/>
    <hyperlink ref="AY131" r:id="rId139" tooltip="1208" display="1208"/>
    <hyperlink ref="A135" r:id="rId140" tooltip="SHINKANSEN (H277) (13)"/>
    <hyperlink ref="C137" r:id="rId141" tooltip="4 H / A"/>
    <hyperlink ref="AY137" r:id="rId142" tooltip="1135" display="1135"/>
    <hyperlink ref="C138" r:id="rId143" tooltip="4 H / C+3"/>
    <hyperlink ref="AY138" r:id="rId144" tooltip="1158" display="1158"/>
    <hyperlink ref="C139" r:id="rId145" tooltip="4 S / C+3"/>
    <hyperlink ref="AY139" r:id="rId146" tooltip="1167" display="1167"/>
    <hyperlink ref="C141" r:id="rId147" tooltip="4 H / B"/>
    <hyperlink ref="AY141" r:id="rId148" tooltip="1173" display="1173"/>
    <hyperlink ref="C142" r:id="rId149" tooltip="4 H / C"/>
    <hyperlink ref="AY142" r:id="rId150" tooltip="1165" display="1165"/>
    <hyperlink ref="C143" r:id="rId151" tooltip="4 H / B"/>
    <hyperlink ref="AY143" r:id="rId152" tooltip="1175" display="1175"/>
    <hyperlink ref="C144" r:id="rId153" tooltip="4 H / B"/>
    <hyperlink ref="AY144" r:id="rId154" tooltip="1175" display="1175"/>
    <hyperlink ref="C145" r:id="rId155" tooltip="4 H / B"/>
    <hyperlink ref="AY145" r:id="rId156" tooltip="1160" display="1160"/>
    <hyperlink ref="C146" r:id="rId157" tooltip="4 H / A"/>
    <hyperlink ref="AY146" r:id="rId158" tooltip="1169" display="1169"/>
    <hyperlink ref="C147" r:id="rId159" tooltip="4 S / B+2"/>
    <hyperlink ref="AY147" r:id="rId160" tooltip="1152" display="1152"/>
    <hyperlink ref="A150" r:id="rId161" tooltip="YEE CHEONG RAIDER (J176) (14)"/>
    <hyperlink ref="C152" r:id="rId162" tooltip="4 S / A+3"/>
    <hyperlink ref="AY152" r:id="rId163" tooltip="1146" display="1146"/>
    <hyperlink ref="C154" r:id="rId164" tooltip="4 H / A"/>
    <hyperlink ref="AY154" r:id="rId165" tooltip="1171" display="1171"/>
    <hyperlink ref="C155" r:id="rId166" tooltip="4 S / C"/>
    <hyperlink ref="AY155" r:id="rId167" tooltip="1163" display="1163"/>
    <hyperlink ref="C156" r:id="rId168" tooltip="4 S / C"/>
    <hyperlink ref="AY156" r:id="rId169" tooltip="1128" display="1128"/>
    <hyperlink ref="C157" r:id="rId170" tooltip="4 S / B"/>
    <hyperlink ref="AY157" r:id="rId171" tooltip="1158" display="1158"/>
    <hyperlink ref="C159" r:id="rId172" tooltip="4 H / A"/>
    <hyperlink ref="AY159" r:id="rId173" tooltip="1139" display="1139"/>
    <hyperlink ref="C161" r:id="rId174" tooltip="4 S / C"/>
    <hyperlink ref="AY161" r:id="rId175" tooltip="1149" display="1149"/>
    <hyperlink ref="C162" r:id="rId176" tooltip="4 S / B+2"/>
    <hyperlink ref="AY162" r:id="rId177" tooltip="1140" display="1140"/>
    <hyperlink ref="C163" r:id="rId178" tooltip="4 S / B+2"/>
    <hyperlink ref="AY163" r:id="rId179" tooltip="1147" display="1147"/>
    <hyperlink ref="C164" r:id="rId180" tooltip="4 S / C+3"/>
    <hyperlink ref="AY164" r:id="rId181" tooltip="1138" display="1138"/>
    <hyperlink ref="C165" r:id="rId182" tooltip="4 S / C"/>
    <hyperlink ref="AY165" r:id="rId183" tooltip="1154" display="1154"/>
    <hyperlink ref="I167" r:id="rId184" location="stb2" tooltip="T1"/>
    <hyperlink ref="J167" r:id="rId185" location="chb4" tooltip="T2"/>
    <hyperlink ref="A169" r:id="rId186" tooltip="SUNNY Q (J223) (101)"/>
    <hyperlink ref="C171" r:id="rId187" tooltip="4 S / C+3"/>
    <hyperlink ref="AY171" r:id="rId188" tooltip="1158" display="1158"/>
    <hyperlink ref="C172" r:id="rId189" tooltip="4 S / B+2"/>
    <hyperlink ref="AY172" r:id="rId190" tooltip="1130" display="1130"/>
    <hyperlink ref="A175" r:id="rId191" tooltip="SPECIAL HEDGE (H354) (102)"/>
    <hyperlink ref="C177" r:id="rId192" tooltip="4 S / A+3"/>
    <hyperlink ref="AY177" r:id="rId193" tooltip="1063" display="1063"/>
    <hyperlink ref="C178" r:id="rId194" tooltip="4 S / C+3"/>
    <hyperlink ref="AY178" r:id="rId195" tooltip="1064" display="1064"/>
    <hyperlink ref="C179" r:id="rId196" tooltip="4 S / B+2"/>
    <hyperlink ref="AY179" r:id="rId197" tooltip="1069" display="1069"/>
    <hyperlink ref="C180" r:id="rId198" tooltip="4 S / A"/>
    <hyperlink ref="AY180" r:id="rId199" tooltip="1066" display="1066"/>
    <hyperlink ref="C181" r:id="rId200" tooltip="4 S / C+3"/>
    <hyperlink ref="AY181" r:id="rId201" tooltip="1067" display="1067"/>
    <hyperlink ref="C182" r:id="rId202" tooltip="4 S / C"/>
    <hyperlink ref="AY182" r:id="rId203" tooltip="1068" display="1068"/>
    <hyperlink ref="C183" r:id="rId204" tooltip="4 H / A"/>
    <hyperlink ref="AY183" r:id="rId205" tooltip="1077" display="1077"/>
    <hyperlink ref="C185" r:id="rId206" tooltip="4 S / A+3"/>
    <hyperlink ref="AY185" r:id="rId207" tooltip="1067" display="1067"/>
    <hyperlink ref="C186" r:id="rId208" tooltip="4 S / C+3"/>
    <hyperlink ref="AY186" r:id="rId209" tooltip="1067" display="1067"/>
    <hyperlink ref="C188" r:id="rId210" tooltip="4 S / C+3"/>
    <hyperlink ref="AY188" r:id="rId211" tooltip="1078" display="1078"/>
    <hyperlink ref="C189" r:id="rId212" tooltip="4 S / C"/>
    <hyperlink ref="AY189" r:id="rId213" tooltip="1084" display="1084"/>
    <hyperlink ref="C191" r:id="rId214" tooltip="5 S / A+3"/>
    <hyperlink ref="AY191" r:id="rId215" tooltip="1071" display="1071"/>
    <hyperlink ref="C193" r:id="rId216" tooltip="5 S / C"/>
    <hyperlink ref="AY193" r:id="rId217" tooltip="1086" display="1086"/>
  </hyperlinks>
  <pageMargins left="0.7" right="0.7" top="0.75" bottom="0.75" header="0.3" footer="0.3"/>
  <legacyDrawing r:id="rId218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BZ183"/>
  <sheetViews>
    <sheetView topLeftCell="B1" zoomScale="80" zoomScaleNormal="80" workbookViewId="0">
      <selection activeCell="BI2" sqref="BI1:BI1048576"/>
    </sheetView>
  </sheetViews>
  <sheetFormatPr defaultRowHeight="21" x14ac:dyDescent="0.35"/>
  <cols>
    <col min="1" max="1" width="26.42578125" hidden="1" customWidth="1"/>
    <col min="2" max="2" width="12.140625" bestFit="1" customWidth="1"/>
    <col min="3" max="3" width="9.85546875" bestFit="1" customWidth="1"/>
    <col min="4" max="5" width="4.28515625" bestFit="1" customWidth="1"/>
    <col min="6" max="6" width="8.5703125" bestFit="1" customWidth="1"/>
    <col min="7" max="7" width="3" bestFit="1" customWidth="1"/>
    <col min="8" max="8" width="3.85546875" bestFit="1" customWidth="1"/>
    <col min="9" max="9" width="4.42578125" bestFit="1" customWidth="1"/>
    <col min="10" max="10" width="4" bestFit="1" customWidth="1"/>
    <col min="11" max="11" width="4.42578125" bestFit="1" customWidth="1"/>
    <col min="12" max="12" width="2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4.2851562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6.42578125" hidden="1" customWidth="1"/>
    <col min="25" max="25" width="5.5703125" bestFit="1" customWidth="1"/>
    <col min="26" max="26" width="4.1406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4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6.42578125" hidden="1" customWidth="1"/>
    <col min="36" max="36" width="4.85546875" bestFit="1" customWidth="1"/>
    <col min="37" max="38" width="4.5703125" bestFit="1" customWidth="1"/>
    <col min="39" max="39" width="10.140625" bestFit="1" customWidth="1"/>
    <col min="40" max="40" width="4.42578125" bestFit="1" customWidth="1"/>
    <col min="41" max="41" width="3.7109375" bestFit="1" customWidth="1"/>
    <col min="42" max="44" width="2" bestFit="1" customWidth="1"/>
    <col min="45" max="45" width="3.5703125" bestFit="1" customWidth="1"/>
    <col min="46" max="46" width="3.85546875" bestFit="1" customWidth="1"/>
    <col min="47" max="47" width="4.140625" bestFit="1" customWidth="1"/>
    <col min="48" max="48" width="3" bestFit="1" customWidth="1"/>
    <col min="49" max="49" width="3.85546875" hidden="1" customWidth="1"/>
    <col min="50" max="50" width="5.5703125" bestFit="1" customWidth="1"/>
    <col min="51" max="51" width="7.85546875" bestFit="1" customWidth="1"/>
    <col min="52" max="52" width="3.28515625" customWidth="1"/>
    <col min="53" max="53" width="4" hidden="1" customWidth="1"/>
    <col min="54" max="54" width="12.42578125" bestFit="1" customWidth="1"/>
    <col min="55" max="55" width="19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60" width="7.5703125" bestFit="1" customWidth="1"/>
    <col min="61" max="61" width="19.140625" style="192" bestFit="1" customWidth="1"/>
    <col min="62" max="62" width="21.42578125" bestFit="1" customWidth="1"/>
    <col min="63" max="63" width="23" bestFit="1" customWidth="1"/>
    <col min="64" max="66" width="21.7109375" bestFit="1" customWidth="1"/>
    <col min="68" max="68" width="5.5703125" bestFit="1" customWidth="1"/>
    <col min="69" max="69" width="3.7109375" bestFit="1" customWidth="1"/>
    <col min="70" max="70" width="5.5703125" bestFit="1" customWidth="1"/>
    <col min="71" max="71" width="9.28515625" bestFit="1" customWidth="1"/>
    <col min="72" max="73" width="4.28515625" bestFit="1" customWidth="1"/>
    <col min="74" max="74" width="4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72" t="s">
        <v>715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716</v>
      </c>
      <c r="B3" s="26" t="s">
        <v>310</v>
      </c>
      <c r="C3" s="106" t="s">
        <v>717</v>
      </c>
      <c r="D3" s="28"/>
      <c r="E3" s="28"/>
      <c r="F3" s="58">
        <v>1000</v>
      </c>
      <c r="G3" s="30">
        <v>4</v>
      </c>
      <c r="H3" s="31" t="s">
        <v>6</v>
      </c>
      <c r="I3" s="32">
        <v>7</v>
      </c>
      <c r="J3" s="33">
        <v>2</v>
      </c>
      <c r="K3" s="32">
        <v>8</v>
      </c>
      <c r="L3" s="33">
        <v>5</v>
      </c>
      <c r="M3" s="32">
        <v>7</v>
      </c>
      <c r="N3" s="33">
        <v>5</v>
      </c>
      <c r="O3" s="29">
        <v>0.54999999999999705</v>
      </c>
      <c r="P3" s="37">
        <v>2.4874999999999998</v>
      </c>
      <c r="Q3" s="35">
        <v>91.704902908435997</v>
      </c>
      <c r="R3" s="36">
        <v>2.4514542180043E-3</v>
      </c>
      <c r="S3" s="37">
        <v>-4</v>
      </c>
      <c r="T3" s="61">
        <v>-0.25</v>
      </c>
      <c r="U3" s="29">
        <v>-3.5</v>
      </c>
      <c r="V3" s="60">
        <v>-3.65</v>
      </c>
      <c r="W3" s="39"/>
      <c r="X3" s="40">
        <v>77</v>
      </c>
      <c r="Y3" s="29">
        <v>133</v>
      </c>
      <c r="Z3" s="17"/>
      <c r="AA3" s="26" t="s">
        <v>80</v>
      </c>
      <c r="AB3" s="41" t="s">
        <v>58</v>
      </c>
      <c r="AC3" s="42" t="str">
        <f>"" &amp; IF(AND(S3&lt;=-1.5,NOT(ISBLANK(AQ3))),"Z","")</f>
        <v/>
      </c>
      <c r="AD3" s="43" t="str">
        <f>IF(AND(ISNUMBER(BD3),VALUE(BD3)&gt;=3,VALUE(T3)&gt;=-0.5),IF(AND(VALUE(Q3)&gt;=94,VALUE(Q3)&lt;444), IF(VALUE(P3)&gt;=2,"***","**"),"*"),"")</f>
        <v/>
      </c>
      <c r="AE3" s="44"/>
      <c r="AF3" s="45"/>
      <c r="AG3" s="63" t="str">
        <f>IF(OR(F3&lt;1401,F3&gt;=1600),IF(AND(OR(AB3="*",AB3="***",AB3="E*",AB3="E***"),P3&gt;=2,T3&gt;-2.1),IF(AND(ISNUMBER(BD3),VALUE(BD3)&gt;2),"**","*"),""),"")</f>
        <v/>
      </c>
      <c r="AH3" s="30">
        <v>4</v>
      </c>
      <c r="AI3" s="47">
        <v>77</v>
      </c>
      <c r="AJ3" s="48" t="str">
        <f>IF(AND(S3&gt;=2,T3&gt;=0),IF(AND(ISNUMBER(BD3),VALUE(BD3)&gt;=3),IF(LEN(AQ3)&gt;0,"***","**"),"*"),"")</f>
        <v/>
      </c>
      <c r="AK3" s="42" t="str">
        <f>IF(AND(S3&gt;=3,AND(OR(AND(I3&lt;=7,I3-K3&gt;=3),AND(K3&lt;=7,K3-M3&gt;=3)),N3&lt;=4)),6,IF(S3&gt;=3,"3T",IF(AND(OR(AND(I3&lt;=7,I3-K3&gt;=3),AND(K3&lt;=7,K3-M3&gt;=3)),N3&lt;=4),"3P","")))</f>
        <v/>
      </c>
      <c r="AL3" s="46" t="str">
        <f>IF(OR(K3-M3&gt;=5,T3&gt;4.9,AND(K3-M3&gt;=1,T3&gt;5)),IF(P3&lt;-3,"***",IF(P3&lt;0,"**","*")),"")</f>
        <v/>
      </c>
      <c r="AM3" s="40">
        <v>77</v>
      </c>
      <c r="AN3" s="49" t="str">
        <f>CONCATENATE(IF(AND(OR(M3=1,M3=2,M3=3,M3=4),Q3&gt;=97.5),"G",IF(OR(AND(N3&lt;=3,M3&lt;8,T3&gt;-1.6,Q3&gt;=95,Q3&lt;300),AND(OR(M3=1,M3=2,M3=3),Q3&lt;97.5)),"GR","")),"*")</f>
        <v>*</v>
      </c>
      <c r="AO3" s="29">
        <v>0</v>
      </c>
      <c r="AP3" s="28"/>
      <c r="AQ3" s="28"/>
      <c r="AR3" s="28"/>
      <c r="AS3" s="28"/>
      <c r="AT3" s="50" t="str">
        <f>IF(LEN(AN3)&gt;0,IF(AL3="**","$",IF(AL3="***",IF(LEN(AQ3)&gt;0,"$$$","$$"), "")), "")</f>
        <v/>
      </c>
      <c r="AU3" s="48" t="str">
        <f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>IF(LEN(AN3)&gt;0,IF(AG3="**","$$",IF(AG3="***","$$$",IF(AD3="***",IF(OR(AB3="***",LEN(AQ3)&gt;0),"$$$",""),""))),"")</f>
        <v/>
      </c>
      <c r="AW3" s="26" t="s">
        <v>6</v>
      </c>
      <c r="AX3" s="51">
        <v>5.4</v>
      </c>
      <c r="AY3" s="52">
        <v>1053</v>
      </c>
      <c r="AZ3" s="24" t="s">
        <v>67</v>
      </c>
      <c r="BA3" s="29">
        <v>87.504902908435994</v>
      </c>
      <c r="BB3" s="66">
        <v>89.254902908435994</v>
      </c>
      <c r="BC3" s="54" t="s">
        <v>718</v>
      </c>
      <c r="BD3" s="29">
        <v>2</v>
      </c>
      <c r="BE3" s="55"/>
      <c r="BF3" s="55"/>
      <c r="BG3" s="55"/>
      <c r="BH3" s="55"/>
      <c r="BI3" s="188" t="s">
        <v>719</v>
      </c>
      <c r="BJ3" s="68" t="s">
        <v>720</v>
      </c>
      <c r="BK3" s="68" t="s">
        <v>721</v>
      </c>
      <c r="BL3" s="68" t="s">
        <v>722</v>
      </c>
      <c r="BM3" s="68" t="s">
        <v>723</v>
      </c>
      <c r="BN3" s="69" t="s">
        <v>724</v>
      </c>
      <c r="BO3" s="17"/>
      <c r="BP3" s="29">
        <v>133</v>
      </c>
      <c r="BQ3" s="29">
        <v>0</v>
      </c>
      <c r="BR3" s="56">
        <v>99.85</v>
      </c>
      <c r="BS3" s="57" t="s">
        <v>75</v>
      </c>
      <c r="BT3" s="26"/>
      <c r="BU3" s="26"/>
      <c r="BV3" s="26"/>
      <c r="BW3" s="26"/>
      <c r="BX3" s="17"/>
      <c r="BY3" s="17"/>
      <c r="BZ3" s="49" t="str">
        <f>IF(AND(S3&gt;=3,AND(OR(AND(I3&lt;=7,I3-K3&gt;=3),AND(K3&lt;=7,K3-M3&gt;=3)),N3&lt;=4)),6,IF(S3&gt;=3,"3T",IF(AND(OR(AND(I3&lt;=7,I3-K3&gt;=3),AND(K3&lt;=7,K3-M3&gt;=3)),N3&lt;=4),"3P","")))</f>
        <v/>
      </c>
    </row>
    <row r="4" spans="1:78" ht="27.95" customHeight="1" x14ac:dyDescent="0.25">
      <c r="A4" s="162"/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  <c r="S4" s="155"/>
      <c r="T4" s="155"/>
      <c r="U4" s="155"/>
      <c r="V4" s="155"/>
      <c r="W4" s="155"/>
      <c r="X4" s="155"/>
      <c r="Y4" s="155"/>
      <c r="Z4" s="155"/>
      <c r="AA4" s="155"/>
      <c r="AB4" s="155"/>
      <c r="AC4" s="155"/>
      <c r="AD4" s="155"/>
      <c r="AE4" s="155"/>
      <c r="AF4" s="155"/>
      <c r="AG4" s="155"/>
      <c r="AH4" s="155"/>
      <c r="AI4" s="155"/>
      <c r="AJ4" s="155"/>
      <c r="AK4" s="155"/>
      <c r="AL4" s="155"/>
      <c r="AM4" s="155"/>
      <c r="AN4" s="155"/>
      <c r="AO4" s="155"/>
      <c r="AP4" s="155"/>
      <c r="AQ4" s="155"/>
      <c r="AR4" s="155"/>
      <c r="AS4" s="155"/>
      <c r="AT4" s="155"/>
      <c r="AU4" s="155"/>
      <c r="AV4" s="155"/>
      <c r="AW4" s="155"/>
      <c r="AX4" s="155"/>
      <c r="AY4" s="155"/>
      <c r="AZ4" s="155"/>
      <c r="BA4" s="155"/>
      <c r="BB4" s="155"/>
      <c r="BC4" s="155"/>
      <c r="BD4" s="155"/>
      <c r="BE4" s="155"/>
      <c r="BF4" s="155"/>
      <c r="BG4" s="155"/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7"/>
      <c r="BZ4" s="49"/>
    </row>
    <row r="5" spans="1:78" ht="46.5" x14ac:dyDescent="0.25">
      <c r="A5" s="26" t="s">
        <v>716</v>
      </c>
      <c r="B5" s="26" t="s">
        <v>127</v>
      </c>
      <c r="C5" s="27" t="s">
        <v>212</v>
      </c>
      <c r="D5" s="28"/>
      <c r="E5" s="28"/>
      <c r="F5" s="58">
        <v>1000</v>
      </c>
      <c r="G5" s="80">
        <v>10</v>
      </c>
      <c r="H5" s="31" t="s">
        <v>78</v>
      </c>
      <c r="I5" s="59">
        <v>2</v>
      </c>
      <c r="J5" s="33">
        <v>0</v>
      </c>
      <c r="K5" s="59">
        <v>1</v>
      </c>
      <c r="L5" s="33">
        <v>0</v>
      </c>
      <c r="M5" s="59">
        <v>1</v>
      </c>
      <c r="N5" s="33">
        <v>0</v>
      </c>
      <c r="O5" s="29">
        <v>-0.999999999999996</v>
      </c>
      <c r="P5" s="38">
        <v>-1.6285714285713999</v>
      </c>
      <c r="Q5" s="36">
        <v>108.108525685084</v>
      </c>
      <c r="R5" s="36">
        <v>4.0542628425420402</v>
      </c>
      <c r="S5" s="37">
        <v>0</v>
      </c>
      <c r="T5" s="38">
        <v>0</v>
      </c>
      <c r="U5" s="29">
        <v>6.05</v>
      </c>
      <c r="V5" s="38">
        <v>6.05</v>
      </c>
      <c r="W5" s="39"/>
      <c r="X5" s="40">
        <v>77</v>
      </c>
      <c r="Y5" s="72">
        <v>132</v>
      </c>
      <c r="Z5" s="87">
        <v>95</v>
      </c>
      <c r="AA5" s="85" t="s">
        <v>119</v>
      </c>
      <c r="AB5" s="41" t="s">
        <v>101</v>
      </c>
      <c r="AC5" s="42" t="str">
        <f>"i" &amp; IF(AND(S5&lt;=-1.5,NOT(ISBLANK(AQ5))),"Z","")</f>
        <v>i</v>
      </c>
      <c r="AD5" s="43" t="str">
        <f>IF(AND(ISNUMBER(BD5),VALUE(BD5)&gt;=3,VALUE(T5)&gt;=-0.5),IF(AND(VALUE(Q5)&gt;=94,VALUE(Q5)&lt;444), IF(VALUE(P5)&gt;=2,"***","**"),"*"),"")</f>
        <v/>
      </c>
      <c r="AE5" s="44"/>
      <c r="AF5" s="45"/>
      <c r="AG5" s="46" t="str">
        <f>IF(OR(F5&lt;1401,F5&gt;=1600),IF(AND(OR(AB5="*",AB5="***",AB5="E*",AB5="E***"),P5&gt;=2,T5&gt;-2.1),IF(AND(ISNUMBER(BD5),VALUE(BD5)&gt;2),"**","*"),""),"")</f>
        <v/>
      </c>
      <c r="AH5" s="30">
        <v>10</v>
      </c>
      <c r="AI5" s="47">
        <v>77</v>
      </c>
      <c r="AJ5" s="48" t="str">
        <f>IF(AND(S5&gt;=2,T5&gt;=0),IF(AND(ISNUMBER(BD5),VALUE(BD5)&gt;=3),IF(LEN(AQ5)&gt;0,"***","**"),"*"),"")</f>
        <v/>
      </c>
      <c r="AK5" s="42" t="str">
        <f>IF(AND(S5&gt;=3,AND(OR(AND(I5&lt;=7,I5-K5&gt;=3),AND(K5&lt;=7,K5-M5&gt;=3)),N5&lt;=4)),6,IF(S5&gt;=3,"3T",IF(AND(OR(AND(I5&lt;=7,I5-K5&gt;=3),AND(K5&lt;=7,K5-M5&gt;=3)),N5&lt;=4),"3P","")))</f>
        <v/>
      </c>
      <c r="AL5" s="46" t="str">
        <f>IF(OR(K5-M5&gt;=5,T5&gt;4.9,AND(K5-M5&gt;=1,T5&gt;5)),IF(P5&lt;-3,"***",IF(P5&lt;0,"**","*")),"")</f>
        <v/>
      </c>
      <c r="AM5" s="40">
        <v>77</v>
      </c>
      <c r="AN5" s="103" t="str">
        <f>IF(AND(OR(M5=1,M5=2,M5=3,M5=4),Q5&gt;=97.5),"G",IF(OR(AND(N5&lt;=3,M5&lt;8,T5&gt;-1.6,Q5&gt;=95,Q5&lt;300),AND(OR(M5=1,M5=2,M5=3),Q5&lt;97.5)),"GR",""))</f>
        <v>G</v>
      </c>
      <c r="AO5" s="82">
        <v>2</v>
      </c>
      <c r="AP5" s="28"/>
      <c r="AQ5" s="28"/>
      <c r="AR5" s="28"/>
      <c r="AS5" s="28"/>
      <c r="AT5" s="50" t="str">
        <f>IF(LEN(AN5)&gt;0,IF(AL5="**","$",IF(AL5="***",IF(LEN(AQ5)&gt;0,"$$$","$$"), "")), "")</f>
        <v/>
      </c>
      <c r="AU5" s="48" t="str">
        <f>CONCATENATE(IF(LEN(AN5)&gt;0,IF(AND(AD5="**",AB5="*"),IF(LEN(AQ5)&gt;0,"$$$","$$"),IF(AJ5="***","$$$",IF(AND(AJ5="**",AB5="*"),"$$",IF(AND(OR(AD5="**",AD5="***"),LEN(AQ5)&gt;0),"$$","")))),IF(AND(OR(AD5="**",AD5="***"),LEN(AQ5)&gt;0),"$$","")),IF(AND(T5&lt;2,AQ5="#"),"#",""))</f>
        <v/>
      </c>
      <c r="AV5" s="48" t="str">
        <f>IF(LEN(AN5)&gt;0,IF(AG5="**","$$",IF(AG5="***","$$$",IF(AD5="***",IF(OR(AB5="***",LEN(AQ5)&gt;0),"$$$",""),""))),"")</f>
        <v/>
      </c>
      <c r="AW5" s="26" t="s">
        <v>78</v>
      </c>
      <c r="AX5" s="51">
        <v>5.9</v>
      </c>
      <c r="AY5" s="52">
        <v>1070</v>
      </c>
      <c r="AZ5" s="24" t="s">
        <v>51</v>
      </c>
      <c r="BA5" s="29">
        <v>103</v>
      </c>
      <c r="BB5" s="66">
        <v>103</v>
      </c>
      <c r="BC5" s="54" t="s">
        <v>83</v>
      </c>
      <c r="BD5" s="29">
        <v>1</v>
      </c>
      <c r="BE5" s="55"/>
      <c r="BF5" s="55"/>
      <c r="BG5" s="55"/>
      <c r="BH5" s="55"/>
      <c r="BI5" s="190" t="s">
        <v>725</v>
      </c>
      <c r="BJ5" s="69" t="s">
        <v>726</v>
      </c>
      <c r="BK5" s="68" t="s">
        <v>727</v>
      </c>
      <c r="BL5" s="68" t="s">
        <v>728</v>
      </c>
      <c r="BM5" s="68" t="s">
        <v>729</v>
      </c>
      <c r="BN5" s="68"/>
      <c r="BO5" s="17"/>
      <c r="BP5" s="29">
        <v>132</v>
      </c>
      <c r="BQ5" s="82">
        <v>2</v>
      </c>
      <c r="BR5" s="56">
        <v>98.75</v>
      </c>
      <c r="BS5" s="57" t="s">
        <v>75</v>
      </c>
      <c r="BT5" s="26"/>
      <c r="BU5" s="26"/>
      <c r="BV5" s="26"/>
      <c r="BW5" s="26"/>
      <c r="BX5" s="17"/>
      <c r="BY5" s="17"/>
      <c r="BZ5" s="49" t="str">
        <f>IF(AND(S5&gt;=3,AND(OR(AND(I5&lt;=7,I5-K5&gt;=3),AND(K5&lt;=7,K5-M5&gt;=3)),N5&lt;=4)),6,IF(S5&gt;=3,"3T",IF(AND(OR(AND(I5&lt;=7,I5-K5&gt;=3),AND(K5&lt;=7,K5-M5&gt;=3)),N5&lt;=4),"3P","")))</f>
        <v/>
      </c>
    </row>
    <row r="6" spans="1:78" ht="15" customHeight="1" x14ac:dyDescent="0.25">
      <c r="A6" s="154"/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  <c r="S6" s="155"/>
      <c r="T6" s="155"/>
      <c r="U6" s="155"/>
      <c r="V6" s="155"/>
      <c r="W6" s="155"/>
      <c r="X6" s="155"/>
      <c r="Y6" s="155"/>
      <c r="Z6" s="155"/>
      <c r="AA6" s="155"/>
      <c r="AB6" s="155"/>
      <c r="AC6" s="155"/>
      <c r="AD6" s="155"/>
      <c r="AE6" s="155"/>
      <c r="AF6" s="155"/>
      <c r="AG6" s="155"/>
      <c r="AH6" s="155"/>
      <c r="AI6" s="155"/>
      <c r="AJ6" s="155"/>
      <c r="AK6" s="155"/>
      <c r="AL6" s="155"/>
      <c r="AM6" s="155"/>
      <c r="AN6" s="155"/>
      <c r="AO6" s="155"/>
      <c r="AP6" s="155"/>
      <c r="AQ6" s="155"/>
      <c r="AR6" s="155"/>
      <c r="AS6" s="155"/>
      <c r="AT6" s="155"/>
      <c r="AU6" s="155"/>
      <c r="AV6" s="155"/>
      <c r="AW6" s="155"/>
      <c r="AX6" s="155"/>
      <c r="AY6" s="155"/>
      <c r="AZ6" s="155"/>
      <c r="BA6" s="155"/>
      <c r="BB6" s="155"/>
      <c r="BC6" s="155"/>
      <c r="BD6" s="155"/>
      <c r="BE6" s="155"/>
      <c r="BF6" s="155"/>
      <c r="BG6" s="155"/>
      <c r="BH6" s="155"/>
      <c r="BI6" s="155"/>
      <c r="BJ6" s="155"/>
      <c r="BK6" s="155"/>
      <c r="BL6" s="155"/>
      <c r="BM6" s="155"/>
      <c r="BN6" s="155"/>
      <c r="BO6" s="155"/>
      <c r="BP6" s="155"/>
      <c r="BQ6" s="155"/>
      <c r="BR6" s="155"/>
      <c r="BS6" s="155"/>
      <c r="BT6" s="155"/>
      <c r="BU6" s="155"/>
      <c r="BV6" s="155"/>
      <c r="BW6" s="155"/>
      <c r="BX6" s="155"/>
      <c r="BY6" s="17"/>
      <c r="BZ6" s="49"/>
    </row>
    <row r="7" spans="1:78" ht="46.5" x14ac:dyDescent="0.25">
      <c r="A7" s="26" t="s">
        <v>716</v>
      </c>
      <c r="B7" s="26" t="s">
        <v>730</v>
      </c>
      <c r="C7" s="27" t="s">
        <v>731</v>
      </c>
      <c r="D7" s="28"/>
      <c r="E7" s="28"/>
      <c r="F7" s="58">
        <v>1000</v>
      </c>
      <c r="G7" s="80">
        <v>6</v>
      </c>
      <c r="H7" s="31" t="s">
        <v>78</v>
      </c>
      <c r="I7" s="32">
        <v>2</v>
      </c>
      <c r="J7" s="33">
        <v>0</v>
      </c>
      <c r="K7" s="32">
        <v>1</v>
      </c>
      <c r="L7" s="33">
        <v>0</v>
      </c>
      <c r="M7" s="32">
        <v>2</v>
      </c>
      <c r="N7" s="33">
        <v>0</v>
      </c>
      <c r="O7" s="29">
        <v>0</v>
      </c>
      <c r="P7" s="29">
        <v>-0.47222222222224702</v>
      </c>
      <c r="Q7" s="36">
        <v>101.318036673329</v>
      </c>
      <c r="R7" s="36">
        <v>1.2090183366645799</v>
      </c>
      <c r="S7" s="37">
        <v>0</v>
      </c>
      <c r="T7" s="61">
        <v>-0.5</v>
      </c>
      <c r="U7" s="29">
        <v>1.7</v>
      </c>
      <c r="V7" s="29">
        <v>1.1499999999999999</v>
      </c>
      <c r="W7" s="39"/>
      <c r="X7" s="40">
        <v>85</v>
      </c>
      <c r="Y7" s="72">
        <v>115</v>
      </c>
      <c r="Z7" s="29">
        <v>16</v>
      </c>
      <c r="AA7" s="85" t="s">
        <v>119</v>
      </c>
      <c r="AB7" s="41" t="s">
        <v>101</v>
      </c>
      <c r="AC7" s="42" t="str">
        <f>"" &amp; IF(AND(S7&lt;=-1.5,NOT(ISBLANK(AQ7))),"Z","")</f>
        <v/>
      </c>
      <c r="AD7" s="43" t="str">
        <f>IF(AND(ISNUMBER(BD7),VALUE(BD7)&gt;=3,VALUE(T7)&gt;=-0.5),IF(AND(VALUE(Q7)&gt;=94,VALUE(Q7)&lt;444), IF(VALUE(P7)&gt;=2,"***","**"),"*"),"")</f>
        <v/>
      </c>
      <c r="AE7" s="44"/>
      <c r="AF7" s="45"/>
      <c r="AG7" s="63" t="str">
        <f>IF(OR(F7&lt;1401,F7&gt;=1600),IF(AND(OR(AB7="*",AB7="***",AB7="E*",AB7="E***"),P7&gt;=2,T7&gt;-2.1),IF(AND(ISNUMBER(BD7),VALUE(BD7)&gt;2),"**","*"),""),"")</f>
        <v/>
      </c>
      <c r="AH7" s="30">
        <v>6</v>
      </c>
      <c r="AI7" s="47">
        <v>85</v>
      </c>
      <c r="AJ7" s="48" t="str">
        <f>IF(AND(S7&gt;=2,T7&gt;=0),IF(AND(ISNUMBER(BD7),VALUE(BD7)&gt;=3),IF(LEN(AQ7)&gt;0,"***","**"),"*"),"")</f>
        <v/>
      </c>
      <c r="AK7" s="42" t="str">
        <f>IF(AND(S7&gt;=3,AND(OR(AND(I7&lt;=7,I7-K7&gt;=3),AND(K7&lt;=7,K7-M7&gt;=3)),N7&lt;=4)),6,IF(S7&gt;=3,"3T",IF(AND(OR(AND(I7&lt;=7,I7-K7&gt;=3),AND(K7&lt;=7,K7-M7&gt;=3)),N7&lt;=4),"3P","")))</f>
        <v/>
      </c>
      <c r="AL7" s="46" t="str">
        <f>IF(OR(K7-M7&gt;=5,T7&gt;4.9,AND(K7-M7&gt;=1,T7&gt;5)),IF(P7&lt;-3,"***",IF(P7&lt;0,"**","*")),"")</f>
        <v/>
      </c>
      <c r="AM7" s="40">
        <v>85</v>
      </c>
      <c r="AN7" s="103" t="str">
        <f>IF(AND(OR(M7=1,M7=2,M7=3,M7=4),Q7&gt;=97.5),"G",IF(OR(AND(N7&lt;=3,M7&lt;8,T7&gt;-1.6,Q7&gt;=95,Q7&lt;300),AND(OR(M7=1,M7=2,M7=3),Q7&lt;97.5)),"GR",""))</f>
        <v>G</v>
      </c>
      <c r="AO7" s="29">
        <v>0</v>
      </c>
      <c r="AP7" s="28"/>
      <c r="AQ7" s="28"/>
      <c r="AR7" s="28"/>
      <c r="AS7" s="28"/>
      <c r="AT7" s="50" t="str">
        <f>IF(LEN(AN7)&gt;0,IF(AL7="**","$",IF(AL7="***",IF(LEN(AQ7)&gt;0,"$$$","$$"), "")), "")</f>
        <v/>
      </c>
      <c r="AU7" s="48" t="str">
        <f>CONCATENATE(IF(LEN(AN7)&gt;0,IF(AND(AD7="**",AB7="*"),IF(LEN(AQ7)&gt;0,"$$$","$$"),IF(AJ7="***","$$$",IF(AND(AJ7="**",AB7="*"),"$$",IF(AND(OR(AD7="**",AD7="***"),LEN(AQ7)&gt;0),"$$","")))),IF(AND(OR(AD7="**",AD7="***"),LEN(AQ7)&gt;0),"$$","")),IF(AND(T7&lt;2,AQ7="#"),"#",""))</f>
        <v/>
      </c>
      <c r="AV7" s="48" t="str">
        <f>IF(LEN(AN7)&gt;0,IF(AG7="**","$$",IF(AG7="***","$$$",IF(AD7="***",IF(OR(AB7="***",LEN(AQ7)&gt;0),"$$$",""),""))),"")</f>
        <v/>
      </c>
      <c r="AW7" s="26" t="s">
        <v>78</v>
      </c>
      <c r="AX7" s="51">
        <v>3.9</v>
      </c>
      <c r="AY7" s="52">
        <v>1057</v>
      </c>
      <c r="AZ7" s="24" t="s">
        <v>51</v>
      </c>
      <c r="BA7" s="29">
        <v>96.418036673329198</v>
      </c>
      <c r="BB7" s="66">
        <v>87.084703339995798</v>
      </c>
      <c r="BC7" s="54" t="s">
        <v>732</v>
      </c>
      <c r="BD7" s="29">
        <v>1</v>
      </c>
      <c r="BE7" s="55"/>
      <c r="BF7" s="55"/>
      <c r="BG7" s="55"/>
      <c r="BH7" s="55"/>
      <c r="BI7" s="190" t="s">
        <v>733</v>
      </c>
      <c r="BJ7" s="68" t="s">
        <v>734</v>
      </c>
      <c r="BK7" s="68" t="s">
        <v>735</v>
      </c>
      <c r="BL7" s="68" t="s">
        <v>736</v>
      </c>
      <c r="BM7" s="68" t="s">
        <v>737</v>
      </c>
      <c r="BN7" s="68"/>
      <c r="BO7" s="17"/>
      <c r="BP7" s="29">
        <v>115</v>
      </c>
      <c r="BQ7" s="29">
        <v>0</v>
      </c>
      <c r="BR7" s="56">
        <v>99.8</v>
      </c>
      <c r="BS7" s="57" t="s">
        <v>75</v>
      </c>
      <c r="BT7" s="26"/>
      <c r="BU7" s="26"/>
      <c r="BV7" s="26"/>
      <c r="BW7" s="26"/>
      <c r="BX7" s="17"/>
      <c r="BY7" s="17"/>
      <c r="BZ7" s="49" t="str">
        <f>IF(AND(S7&gt;=3,AND(OR(AND(I7&lt;=7,I7-K7&gt;=3),AND(K7&lt;=7,K7-M7&gt;=3)),N7&lt;=4)),6,IF(S7&gt;=3,"3T",IF(AND(OR(AND(I7&lt;=7,I7-K7&gt;=3),AND(K7&lt;=7,K7-M7&gt;=3)),N7&lt;=4),"3P","")))</f>
        <v/>
      </c>
    </row>
    <row r="8" spans="1:78" ht="17.100000000000001" customHeight="1" x14ac:dyDescent="0.25">
      <c r="A8" s="162"/>
      <c r="B8" s="155"/>
      <c r="C8" s="155"/>
      <c r="D8" s="155"/>
      <c r="E8" s="155"/>
      <c r="F8" s="155"/>
      <c r="G8" s="155"/>
      <c r="H8" s="155"/>
      <c r="I8" s="155"/>
      <c r="J8" s="155"/>
      <c r="K8" s="155"/>
      <c r="L8" s="155"/>
      <c r="M8" s="155"/>
      <c r="N8" s="155"/>
      <c r="O8" s="155"/>
      <c r="P8" s="155"/>
      <c r="Q8" s="155"/>
      <c r="R8" s="155"/>
      <c r="S8" s="155"/>
      <c r="T8" s="155"/>
      <c r="U8" s="155"/>
      <c r="V8" s="155"/>
      <c r="W8" s="155"/>
      <c r="X8" s="155"/>
      <c r="Y8" s="155"/>
      <c r="Z8" s="155"/>
      <c r="AA8" s="155"/>
      <c r="AB8" s="155"/>
      <c r="AC8" s="155"/>
      <c r="AD8" s="155"/>
      <c r="AE8" s="155"/>
      <c r="AF8" s="155"/>
      <c r="AG8" s="155"/>
      <c r="AH8" s="155"/>
      <c r="AI8" s="155"/>
      <c r="AJ8" s="155"/>
      <c r="AK8" s="155"/>
      <c r="AL8" s="155"/>
      <c r="AM8" s="155"/>
      <c r="AN8" s="155"/>
      <c r="AO8" s="155"/>
      <c r="AP8" s="155"/>
      <c r="AQ8" s="155"/>
      <c r="AR8" s="155"/>
      <c r="AS8" s="155"/>
      <c r="AT8" s="155"/>
      <c r="AU8" s="155"/>
      <c r="AV8" s="155"/>
      <c r="AW8" s="155"/>
      <c r="AX8" s="155"/>
      <c r="AY8" s="155"/>
      <c r="AZ8" s="155"/>
      <c r="BA8" s="155"/>
      <c r="BB8" s="155"/>
      <c r="BC8" s="155"/>
      <c r="BD8" s="155"/>
      <c r="BE8" s="155"/>
      <c r="BF8" s="155"/>
      <c r="BG8" s="155"/>
      <c r="BH8" s="155"/>
      <c r="BI8" s="155"/>
      <c r="BJ8" s="155"/>
      <c r="BK8" s="155"/>
      <c r="BL8" s="155"/>
      <c r="BM8" s="155"/>
      <c r="BN8" s="155"/>
      <c r="BO8" s="155"/>
      <c r="BP8" s="155"/>
      <c r="BQ8" s="155"/>
      <c r="BR8" s="155"/>
      <c r="BS8" s="155"/>
      <c r="BT8" s="155"/>
      <c r="BU8" s="155"/>
      <c r="BV8" s="155"/>
      <c r="BW8" s="155"/>
      <c r="BX8" s="155"/>
      <c r="BY8" s="17"/>
      <c r="BZ8" s="49"/>
    </row>
    <row r="9" spans="1:78" ht="30" customHeight="1" x14ac:dyDescent="0.25">
      <c r="A9" s="175" t="s">
        <v>153</v>
      </c>
      <c r="B9" s="162"/>
      <c r="C9" s="162"/>
      <c r="D9" s="162"/>
      <c r="E9" s="162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62"/>
      <c r="AL9" s="162"/>
      <c r="AM9" s="162"/>
      <c r="AN9" s="162"/>
      <c r="AO9" s="162"/>
      <c r="AP9" s="162"/>
      <c r="AQ9" s="162"/>
      <c r="AR9" s="162"/>
      <c r="AS9" s="162"/>
      <c r="AT9" s="162"/>
      <c r="AU9" s="162"/>
      <c r="AV9" s="162"/>
      <c r="AW9" s="162"/>
      <c r="AX9" s="162"/>
      <c r="AY9" s="162"/>
      <c r="AZ9" s="162"/>
      <c r="BA9" s="162"/>
      <c r="BB9" s="162"/>
      <c r="BC9" s="162"/>
      <c r="BD9" s="162"/>
      <c r="BE9" s="162"/>
      <c r="BF9" s="162"/>
      <c r="BG9" s="162"/>
      <c r="BH9" s="162"/>
      <c r="BI9" s="162"/>
      <c r="BJ9" s="162"/>
      <c r="BK9" s="162"/>
      <c r="BL9" s="162"/>
      <c r="BM9" s="162"/>
      <c r="BN9" s="162"/>
      <c r="BO9" s="162"/>
      <c r="BP9" s="162"/>
      <c r="BQ9" s="162"/>
      <c r="BR9" s="162"/>
      <c r="BS9" s="162"/>
      <c r="BT9" s="162"/>
      <c r="BU9" s="162"/>
      <c r="BV9" s="162"/>
      <c r="BW9" s="162"/>
      <c r="BX9" s="162"/>
      <c r="BY9" s="17"/>
      <c r="BZ9" s="49"/>
    </row>
    <row r="10" spans="1:78" ht="46.5" x14ac:dyDescent="0.25">
      <c r="A10" s="26" t="s">
        <v>716</v>
      </c>
      <c r="B10" s="26" t="s">
        <v>182</v>
      </c>
      <c r="C10" s="27" t="s">
        <v>738</v>
      </c>
      <c r="D10" s="28"/>
      <c r="E10" s="28"/>
      <c r="F10" s="58">
        <v>1000</v>
      </c>
      <c r="G10" s="30">
        <v>5</v>
      </c>
      <c r="H10" s="31" t="s">
        <v>6</v>
      </c>
      <c r="I10" s="32">
        <v>3</v>
      </c>
      <c r="J10" s="33">
        <v>0</v>
      </c>
      <c r="K10" s="32">
        <v>1</v>
      </c>
      <c r="L10" s="33">
        <v>0</v>
      </c>
      <c r="M10" s="32">
        <v>1</v>
      </c>
      <c r="N10" s="33">
        <v>0</v>
      </c>
      <c r="O10" s="29">
        <v>-0.499999999999998</v>
      </c>
      <c r="P10" s="60">
        <v>-3.6000000000000099</v>
      </c>
      <c r="Q10" s="35">
        <v>91.556532009241394</v>
      </c>
      <c r="R10" s="35">
        <v>-4.2217339953793198</v>
      </c>
      <c r="S10" s="37">
        <v>0</v>
      </c>
      <c r="T10" s="38">
        <v>0</v>
      </c>
      <c r="U10" s="29">
        <v>0.80000000000000104</v>
      </c>
      <c r="V10" s="60">
        <v>0.80000000000000104</v>
      </c>
      <c r="W10" s="39"/>
      <c r="X10" s="40">
        <v>90</v>
      </c>
      <c r="Y10" s="72">
        <v>127</v>
      </c>
      <c r="Z10" s="87">
        <v>39</v>
      </c>
      <c r="AA10" s="109" t="s">
        <v>119</v>
      </c>
      <c r="AB10" s="41" t="s">
        <v>101</v>
      </c>
      <c r="AC10" s="42" t="str">
        <f>"" &amp; IF(AND(S10&lt;=-1.5,NOT(ISBLANK(AQ10))),"Z","")</f>
        <v/>
      </c>
      <c r="AD10" s="43" t="str">
        <f>IF(AND(ISNUMBER(BD10),VALUE(BD10)&gt;=3,VALUE(T10)&gt;=-0.5),IF(AND(VALUE(Q10)&gt;=94,VALUE(Q10)&lt;444), IF(VALUE(P10)&gt;=2,"***","**"),"*"),"")</f>
        <v/>
      </c>
      <c r="AE10" s="44"/>
      <c r="AF10" s="45"/>
      <c r="AG10" s="46" t="str">
        <f>IF(OR(F10&lt;1401,F10&gt;=1600),IF(AND(OR(AB10="*",AB10="***",AB10="E*",AB10="E***"),P10&gt;=2,T10&gt;-2.1),IF(AND(ISNUMBER(BD10),VALUE(BD10)&gt;2),"**","*"),""),"")</f>
        <v/>
      </c>
      <c r="AH10" s="30">
        <v>5</v>
      </c>
      <c r="AI10" s="47">
        <v>90</v>
      </c>
      <c r="AJ10" s="48" t="str">
        <f>IF(AND(S10&gt;=2,T10&gt;=0),IF(AND(ISNUMBER(BD10),VALUE(BD10)&gt;=3),IF(LEN(AQ10)&gt;0,"***","**"),"*"),"")</f>
        <v/>
      </c>
      <c r="AK10" s="42" t="str">
        <f>IF(AND(S10&gt;=3,AND(OR(AND(I10&lt;=7,I10-K10&gt;=3),AND(K10&lt;=7,K10-M10&gt;=3)),N10&lt;=4)),6,IF(S10&gt;=3,"3T",IF(AND(OR(AND(I10&lt;=7,I10-K10&gt;=3),AND(K10&lt;=7,K10-M10&gt;=3)),N10&lt;=4),"3P","")))</f>
        <v/>
      </c>
      <c r="AL10" s="46" t="str">
        <f>IF(OR(K10-M10&gt;=5,T10&gt;4.9,AND(K10-M10&gt;=1,T10&gt;5)),IF(P10&lt;-3,"***",IF(P10&lt;0,"**","*")),"")</f>
        <v/>
      </c>
      <c r="AM10" s="40">
        <v>90</v>
      </c>
      <c r="AN10" s="81" t="str">
        <f>CONCATENATE(IF(AND(OR(M10=1,M10=2,M10=3,M10=4),Q10&gt;=97.5),"G",IF(OR(AND(N10&lt;=3,M10&lt;8,T10&gt;-1.6,Q10&gt;=95,Q10&lt;300),AND(OR(M10=1,M10=2,M10=3),Q10&lt;97.5)),"GR","")),"*")</f>
        <v>GR*</v>
      </c>
      <c r="AO10" s="29">
        <v>0</v>
      </c>
      <c r="AP10" s="28"/>
      <c r="AQ10" s="28"/>
      <c r="AR10" s="28"/>
      <c r="AS10" s="28"/>
      <c r="AT10" s="50" t="str">
        <f>IF(LEN(AN10)&gt;0,IF(AL10="**","$",IF(AL10="***",IF(LEN(AQ10)&gt;0,"$$$","$$"), "")), "")</f>
        <v/>
      </c>
      <c r="AU10" s="48" t="str">
        <f>CONCATENATE(IF(LEN(AN10)&gt;0,IF(AND(AD10="**",AB10="*"),IF(LEN(AQ10)&gt;0,"$$$","$$"),IF(AJ10="***","$$$",IF(AND(AJ10="**",AB10="*"),"$$",IF(AND(OR(AD10="**",AD10="***"),LEN(AQ10)&gt;0),"$$","")))),IF(AND(OR(AD10="**",AD10="***"),LEN(AQ10)&gt;0),"$$","")),IF(AND(T10&lt;2,AQ10="#"),"#",""))</f>
        <v/>
      </c>
      <c r="AV10" s="48" t="str">
        <f>IF(LEN(AN10)&gt;0,IF(AG10="**","$$",IF(AG10="***","$$$",IF(AD10="***",IF(OR(AB10="***",LEN(AQ10)&gt;0),"$$$",""),""))),"")</f>
        <v/>
      </c>
      <c r="AW10" s="26" t="s">
        <v>6</v>
      </c>
      <c r="AX10" s="51">
        <v>4</v>
      </c>
      <c r="AY10" s="52">
        <v>1083</v>
      </c>
      <c r="AZ10" s="24" t="s">
        <v>51</v>
      </c>
      <c r="BA10" s="29">
        <v>90.556532009241394</v>
      </c>
      <c r="BB10" s="66">
        <v>85.223198675907994</v>
      </c>
      <c r="BC10" s="54" t="s">
        <v>83</v>
      </c>
      <c r="BD10" s="29">
        <v>1</v>
      </c>
      <c r="BE10" s="55"/>
      <c r="BF10" s="55"/>
      <c r="BG10" s="55"/>
      <c r="BH10" s="55"/>
      <c r="BI10" s="190" t="s">
        <v>739</v>
      </c>
      <c r="BJ10" s="68" t="s">
        <v>740</v>
      </c>
      <c r="BK10" s="68" t="s">
        <v>741</v>
      </c>
      <c r="BL10" s="68" t="s">
        <v>742</v>
      </c>
      <c r="BM10" s="69" t="s">
        <v>743</v>
      </c>
      <c r="BN10" s="68"/>
      <c r="BO10" s="17"/>
      <c r="BP10" s="29">
        <v>127</v>
      </c>
      <c r="BQ10" s="29">
        <v>0</v>
      </c>
      <c r="BR10" s="56">
        <v>98.35</v>
      </c>
      <c r="BS10" s="57" t="s">
        <v>75</v>
      </c>
      <c r="BT10" s="26"/>
      <c r="BU10" s="26"/>
      <c r="BV10" s="26"/>
      <c r="BW10" s="26"/>
      <c r="BX10" s="17"/>
      <c r="BY10" s="17"/>
      <c r="BZ10" s="49" t="str">
        <f>IF(AND(S10&gt;=3,AND(OR(AND(I10&lt;=7,I10-K10&gt;=3),AND(K10&lt;=7,K10-M10&gt;=3)),N10&lt;=4)),6,IF(S10&gt;=3,"3T",IF(AND(OR(AND(I10&lt;=7,I10-K10&gt;=3),AND(K10&lt;=7,K10-M10&gt;=3)),N10&lt;=4),"3P","")))</f>
        <v/>
      </c>
    </row>
    <row r="11" spans="1:78" ht="20.100000000000001" customHeight="1" x14ac:dyDescent="0.25">
      <c r="A11" s="162"/>
      <c r="B11" s="155"/>
      <c r="C11" s="155"/>
      <c r="D11" s="155"/>
      <c r="E11" s="155"/>
      <c r="F11" s="155"/>
      <c r="G11" s="155"/>
      <c r="H11" s="155"/>
      <c r="I11" s="155"/>
      <c r="J11" s="155"/>
      <c r="K11" s="155"/>
      <c r="L11" s="155"/>
      <c r="M11" s="155"/>
      <c r="N11" s="155"/>
      <c r="O11" s="155"/>
      <c r="P11" s="155"/>
      <c r="Q11" s="155"/>
      <c r="R11" s="155"/>
      <c r="S11" s="155"/>
      <c r="T11" s="155"/>
      <c r="U11" s="155"/>
      <c r="V11" s="155"/>
      <c r="W11" s="155"/>
      <c r="X11" s="155"/>
      <c r="Y11" s="155"/>
      <c r="Z11" s="155"/>
      <c r="AA11" s="155"/>
      <c r="AB11" s="155"/>
      <c r="AC11" s="155"/>
      <c r="AD11" s="155"/>
      <c r="AE11" s="155"/>
      <c r="AF11" s="155"/>
      <c r="AG11" s="155"/>
      <c r="AH11" s="155"/>
      <c r="AI11" s="155"/>
      <c r="AJ11" s="155"/>
      <c r="AK11" s="155"/>
      <c r="AL11" s="155"/>
      <c r="AM11" s="155"/>
      <c r="AN11" s="155"/>
      <c r="AO11" s="155"/>
      <c r="AP11" s="155"/>
      <c r="AQ11" s="155"/>
      <c r="AR11" s="155"/>
      <c r="AS11" s="155"/>
      <c r="AT11" s="155"/>
      <c r="AU11" s="155"/>
      <c r="AV11" s="155"/>
      <c r="AW11" s="155"/>
      <c r="AX11" s="155"/>
      <c r="AY11" s="155"/>
      <c r="AZ11" s="155"/>
      <c r="BA11" s="155"/>
      <c r="BB11" s="155"/>
      <c r="BC11" s="155"/>
      <c r="BD11" s="155"/>
      <c r="BE11" s="155"/>
      <c r="BF11" s="155"/>
      <c r="BG11" s="155"/>
      <c r="BH11" s="155"/>
      <c r="BI11" s="155"/>
      <c r="BJ11" s="155"/>
      <c r="BK11" s="155"/>
      <c r="BL11" s="155"/>
      <c r="BM11" s="155"/>
      <c r="BN11" s="155"/>
      <c r="BO11" s="155"/>
      <c r="BP11" s="155"/>
      <c r="BQ11" s="155"/>
      <c r="BR11" s="155"/>
      <c r="BS11" s="155"/>
      <c r="BT11" s="155"/>
      <c r="BU11" s="155"/>
      <c r="BV11" s="155"/>
      <c r="BW11" s="155"/>
      <c r="BX11" s="155"/>
      <c r="BY11" s="17"/>
      <c r="BZ11" s="49"/>
    </row>
    <row r="12" spans="1:78" ht="30" customHeight="1" x14ac:dyDescent="0.25">
      <c r="A12" s="156" t="s">
        <v>152</v>
      </c>
      <c r="B12" s="162"/>
      <c r="C12" s="162"/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62"/>
      <c r="AL12" s="162"/>
      <c r="AM12" s="162"/>
      <c r="AN12" s="162"/>
      <c r="AO12" s="162"/>
      <c r="AP12" s="162"/>
      <c r="AQ12" s="162"/>
      <c r="AR12" s="162"/>
      <c r="AS12" s="162"/>
      <c r="AT12" s="162"/>
      <c r="AU12" s="162"/>
      <c r="AV12" s="162"/>
      <c r="AW12" s="162"/>
      <c r="AX12" s="162"/>
      <c r="AY12" s="162"/>
      <c r="AZ12" s="162"/>
      <c r="BA12" s="162"/>
      <c r="BB12" s="162"/>
      <c r="BC12" s="162"/>
      <c r="BD12" s="162"/>
      <c r="BE12" s="162"/>
      <c r="BF12" s="162"/>
      <c r="BG12" s="162"/>
      <c r="BH12" s="162"/>
      <c r="BI12" s="162"/>
      <c r="BJ12" s="162"/>
      <c r="BK12" s="162"/>
      <c r="BL12" s="162"/>
      <c r="BM12" s="162"/>
      <c r="BN12" s="162"/>
      <c r="BO12" s="162"/>
      <c r="BP12" s="162"/>
      <c r="BQ12" s="162"/>
      <c r="BR12" s="162"/>
      <c r="BS12" s="162"/>
      <c r="BT12" s="162"/>
      <c r="BU12" s="162"/>
      <c r="BV12" s="162"/>
      <c r="BW12" s="162"/>
      <c r="BX12" s="162"/>
      <c r="BY12" s="17"/>
      <c r="BZ12" s="49"/>
    </row>
    <row r="13" spans="1:78" ht="46.5" x14ac:dyDescent="0.25">
      <c r="A13" s="26" t="s">
        <v>716</v>
      </c>
      <c r="B13" s="26" t="s">
        <v>551</v>
      </c>
      <c r="C13" s="27" t="s">
        <v>744</v>
      </c>
      <c r="D13" s="28"/>
      <c r="E13" s="28"/>
      <c r="F13" s="58">
        <v>1000</v>
      </c>
      <c r="G13" s="30">
        <v>5</v>
      </c>
      <c r="H13" s="31" t="s">
        <v>6</v>
      </c>
      <c r="I13" s="32">
        <v>2</v>
      </c>
      <c r="J13" s="33">
        <v>0</v>
      </c>
      <c r="K13" s="32">
        <v>2</v>
      </c>
      <c r="L13" s="33">
        <v>0</v>
      </c>
      <c r="M13" s="32">
        <v>2</v>
      </c>
      <c r="N13" s="33">
        <v>0</v>
      </c>
      <c r="O13" s="29">
        <v>-0.750000000000002</v>
      </c>
      <c r="P13" s="60">
        <v>-1.05</v>
      </c>
      <c r="Q13" s="35">
        <v>98.6609109105665</v>
      </c>
      <c r="R13" s="35">
        <v>-0.61954454471674603</v>
      </c>
      <c r="S13" s="37">
        <v>0</v>
      </c>
      <c r="T13" s="38">
        <v>0</v>
      </c>
      <c r="U13" s="29">
        <v>-0.54999999999999705</v>
      </c>
      <c r="V13" s="60">
        <v>-0.60000000000000497</v>
      </c>
      <c r="W13" s="39"/>
      <c r="X13" s="40">
        <v>97</v>
      </c>
      <c r="Y13" s="72">
        <v>125</v>
      </c>
      <c r="Z13" s="87">
        <v>53</v>
      </c>
      <c r="AA13" s="85" t="s">
        <v>119</v>
      </c>
      <c r="AB13" s="41" t="s">
        <v>101</v>
      </c>
      <c r="AC13" s="42" t="str">
        <f>"i" &amp; IF(AND(S13&lt;=-1.5,NOT(ISBLANK(AQ13))),"Z","")</f>
        <v>i</v>
      </c>
      <c r="AD13" s="43" t="str">
        <f>IF(AND(ISNUMBER(BD13),VALUE(BD13)&gt;=3,VALUE(T13)&gt;=-0.5),IF(AND(VALUE(Q13)&gt;=94,VALUE(Q13)&lt;444), IF(VALUE(P13)&gt;=2,"***","**"),"*"),"")</f>
        <v/>
      </c>
      <c r="AE13" s="44"/>
      <c r="AF13" s="45"/>
      <c r="AG13" s="46" t="str">
        <f>IF(OR(F13&lt;1401,F13&gt;=1600),IF(AND(OR(AB13="*",AB13="***",AB13="E*",AB13="E***"),P13&gt;=2,T13&gt;-2.1),IF(AND(ISNUMBER(BD13),VALUE(BD13)&gt;2),"**","*"),""),"")</f>
        <v/>
      </c>
      <c r="AH13" s="30">
        <v>5</v>
      </c>
      <c r="AI13" s="47">
        <v>97</v>
      </c>
      <c r="AJ13" s="48" t="str">
        <f>IF(AND(S13&gt;=2,T13&gt;=0),IF(AND(ISNUMBER(BD13),VALUE(BD13)&gt;=3),IF(LEN(AQ13)&gt;0,"***","**"),"*"),"")</f>
        <v/>
      </c>
      <c r="AK13" s="42" t="str">
        <f>IF(AND(S13&gt;=3,AND(OR(AND(I13&lt;=7,I13-K13&gt;=3),AND(K13&lt;=7,K13-M13&gt;=3)),N13&lt;=4)),6,IF(S13&gt;=3,"3T",IF(AND(OR(AND(I13&lt;=7,I13-K13&gt;=3),AND(K13&lt;=7,K13-M13&gt;=3)),N13&lt;=4),"3P","")))</f>
        <v/>
      </c>
      <c r="AL13" s="46" t="str">
        <f>IF(OR(K13-M13&gt;=5,T13&gt;4.9,AND(K13-M13&gt;=1,T13&gt;5)),IF(P13&lt;-3,"***",IF(P13&lt;0,"**","*")),"")</f>
        <v/>
      </c>
      <c r="AM13" s="40">
        <v>97</v>
      </c>
      <c r="AN13" s="81" t="str">
        <f>CONCATENATE(IF(AND(OR(M13=1,M13=2,M13=3,M13=4),Q13&gt;=97.5),"G",IF(OR(AND(N13&lt;=3,M13&lt;8,T13&gt;-1.6,Q13&gt;=95,Q13&lt;300),AND(OR(M13=1,M13=2,M13=3),Q13&lt;97.5)),"GR","")),"*")</f>
        <v>G*</v>
      </c>
      <c r="AO13" s="29">
        <v>0</v>
      </c>
      <c r="AP13" s="28"/>
      <c r="AQ13" s="28"/>
      <c r="AR13" s="28"/>
      <c r="AS13" s="28"/>
      <c r="AT13" s="50" t="str">
        <f>IF(LEN(AN13)&gt;0,IF(AL13="**","$",IF(AL13="***",IF(LEN(AQ13)&gt;0,"$$$","$$"), "")), "")</f>
        <v/>
      </c>
      <c r="AU13" s="48" t="str">
        <f>CONCATENATE(IF(LEN(AN13)&gt;0,IF(AND(AD13="**",AB13="*"),IF(LEN(AQ13)&gt;0,"$$$","$$"),IF(AJ13="***","$$$",IF(AND(AJ13="**",AB13="*"),"$$",IF(AND(OR(AD13="**",AD13="***"),LEN(AQ13)&gt;0),"$$","")))),IF(AND(OR(AD13="**",AD13="***"),LEN(AQ13)&gt;0),"$$","")),IF(AND(T13&lt;2,AQ13="#"),"#",""))</f>
        <v/>
      </c>
      <c r="AV13" s="48" t="str">
        <f>IF(LEN(AN13)&gt;0,IF(AG13="**","$$",IF(AG13="***","$$$",IF(AD13="***",IF(OR(AB13="***",LEN(AQ13)&gt;0),"$$$",""),""))),"")</f>
        <v/>
      </c>
      <c r="AW13" s="26" t="s">
        <v>6</v>
      </c>
      <c r="AX13" s="74">
        <v>1.6</v>
      </c>
      <c r="AY13" s="79">
        <v>1093</v>
      </c>
      <c r="AZ13" s="24" t="s">
        <v>51</v>
      </c>
      <c r="BA13" s="29">
        <v>93.360910910566503</v>
      </c>
      <c r="BB13" s="66">
        <v>90.694244243899803</v>
      </c>
      <c r="BC13" s="54" t="s">
        <v>745</v>
      </c>
      <c r="BD13" s="29">
        <v>1</v>
      </c>
      <c r="BE13" s="100">
        <v>16.7973124300112</v>
      </c>
      <c r="BF13" s="101">
        <v>43.113101903695402</v>
      </c>
      <c r="BG13" s="102">
        <v>893</v>
      </c>
      <c r="BH13" s="102">
        <v>893</v>
      </c>
      <c r="BI13" s="190" t="s">
        <v>746</v>
      </c>
      <c r="BJ13" s="68" t="s">
        <v>747</v>
      </c>
      <c r="BK13" s="68" t="s">
        <v>734</v>
      </c>
      <c r="BL13" s="68" t="s">
        <v>735</v>
      </c>
      <c r="BM13" s="68" t="s">
        <v>654</v>
      </c>
      <c r="BN13" s="68"/>
      <c r="BO13" s="17"/>
      <c r="BP13" s="29">
        <v>125</v>
      </c>
      <c r="BQ13" s="29">
        <v>0</v>
      </c>
      <c r="BR13" s="56">
        <v>99.05</v>
      </c>
      <c r="BS13" s="76" t="s">
        <v>126</v>
      </c>
      <c r="BT13" s="26"/>
      <c r="BU13" s="26"/>
      <c r="BV13" s="26"/>
      <c r="BW13" s="26"/>
      <c r="BX13" s="17"/>
      <c r="BY13" s="17"/>
      <c r="BZ13" s="49" t="str">
        <f>IF(AND(S13&gt;=3,AND(OR(AND(I13&lt;=7,I13-K13&gt;=3),AND(K13&lt;=7,K13-M13&gt;=3)),N13&lt;=4)),6,IF(S13&gt;=3,"3T",IF(AND(OR(AND(I13&lt;=7,I13-K13&gt;=3),AND(K13&lt;=7,K13-M13&gt;=3)),N13&lt;=4),"3P","")))</f>
        <v/>
      </c>
    </row>
    <row r="14" spans="1:78" ht="46.5" x14ac:dyDescent="0.25">
      <c r="A14" s="26" t="s">
        <v>716</v>
      </c>
      <c r="B14" s="26" t="s">
        <v>191</v>
      </c>
      <c r="C14" s="27" t="s">
        <v>156</v>
      </c>
      <c r="D14" s="28"/>
      <c r="E14" s="28"/>
      <c r="F14" s="29">
        <v>1200</v>
      </c>
      <c r="G14" s="30">
        <v>4</v>
      </c>
      <c r="H14" s="31" t="s">
        <v>6</v>
      </c>
      <c r="I14" s="32">
        <v>2</v>
      </c>
      <c r="J14" s="33">
        <v>1</v>
      </c>
      <c r="K14" s="70">
        <v>2</v>
      </c>
      <c r="L14" s="71">
        <v>2</v>
      </c>
      <c r="M14" s="32">
        <v>6</v>
      </c>
      <c r="N14" s="33">
        <v>8</v>
      </c>
      <c r="O14" s="29">
        <v>1.74999999999999</v>
      </c>
      <c r="P14" s="29">
        <v>4.3437499999999796</v>
      </c>
      <c r="Q14" s="36">
        <v>102.72887127586</v>
      </c>
      <c r="R14" s="36">
        <v>7.3144356379297903</v>
      </c>
      <c r="S14" s="37">
        <v>-1</v>
      </c>
      <c r="T14" s="61">
        <v>-5.5</v>
      </c>
      <c r="U14" s="29">
        <v>1.2000000000000099</v>
      </c>
      <c r="V14" s="29">
        <v>-3.15</v>
      </c>
      <c r="W14" s="39" t="s">
        <v>79</v>
      </c>
      <c r="X14" s="40">
        <v>100</v>
      </c>
      <c r="Y14" s="29">
        <v>126</v>
      </c>
      <c r="Z14" s="29">
        <v>18</v>
      </c>
      <c r="AA14" s="77">
        <v>8</v>
      </c>
      <c r="AB14" s="41" t="s">
        <v>698</v>
      </c>
      <c r="AC14" s="42" t="str">
        <f>"" &amp; IF(AND(S14&lt;=-1.5,NOT(ISBLANK(AQ14))),"Z","")</f>
        <v/>
      </c>
      <c r="AD14" s="43" t="str">
        <f>IF(AND(ISNUMBER(BD14),VALUE(BD14)&gt;=3,VALUE(T14)&gt;=-0.5),IF(AND(VALUE(Q14)&gt;=94,VALUE(Q14)&lt;444), IF(VALUE(P14)&gt;=2,"***","**"),"*"),"")</f>
        <v/>
      </c>
      <c r="AE14" s="44"/>
      <c r="AF14" s="45"/>
      <c r="AG14" s="63" t="str">
        <f>IF(OR(F14&lt;1401,F14&gt;=1600),IF(AND(OR(AB14="*",AB14="***",AB14="E*",AB14="E***"),P14&gt;=2,T14&gt;-2.1),IF(AND(ISNUMBER(BD14),VALUE(BD14)&gt;2),"**","*"),""),"")</f>
        <v/>
      </c>
      <c r="AH14" s="30">
        <v>4</v>
      </c>
      <c r="AI14" s="47">
        <v>100</v>
      </c>
      <c r="AJ14" s="48" t="str">
        <f>IF(AND(S14&gt;=2,T14&gt;=0),IF(AND(ISNUMBER(BD14),VALUE(BD14)&gt;=3),IF(LEN(AQ14)&gt;0,"***","**"),"*"),"")</f>
        <v/>
      </c>
      <c r="AK14" s="42" t="str">
        <f>IF(AND(S14&gt;=3,AND(OR(AND(I14&lt;=7,I14-K14&gt;=3),AND(K14&lt;=7,K14-M14&gt;=3)),N14&lt;=4)),6,IF(S14&gt;=3,"3T",IF(AND(OR(AND(I14&lt;=7,I14-K14&gt;=3),AND(K14&lt;=7,K14-M14&gt;=3)),N14&lt;=4),"3P","")))</f>
        <v/>
      </c>
      <c r="AL14" s="46" t="str">
        <f>IF(OR(K14-M14&gt;=5,T14&gt;4.9,AND(K14-M14&gt;=1,T14&gt;5)),IF(P14&lt;-3,"***",IF(P14&lt;0,"**","*")),"")</f>
        <v/>
      </c>
      <c r="AM14" s="40">
        <v>100</v>
      </c>
      <c r="AN14" s="49" t="str">
        <f>CONCATENATE(IF(AND(OR(M14=1,M14=2,M14=3,M14=4),Q14&gt;=97.5),"G",IF(OR(AND(N14&lt;=3,M14&lt;8,T14&gt;-1.6,Q14&gt;=95,Q14&lt;300),AND(OR(M14=1,M14=2,M14=3),Q14&lt;97.5)),"GR","")),"*")</f>
        <v>*</v>
      </c>
      <c r="AO14" s="29">
        <v>-1</v>
      </c>
      <c r="AP14" s="28"/>
      <c r="AQ14" s="28"/>
      <c r="AR14" s="28"/>
      <c r="AS14" s="28"/>
      <c r="AT14" s="50" t="str">
        <f>IF(LEN(AN14)&gt;0,IF(AL14="**","$",IF(AL14="***",IF(LEN(AQ14)&gt;0,"$$$","$$"), "")), "")</f>
        <v/>
      </c>
      <c r="AU14" s="48" t="str">
        <f>CONCATENATE(IF(LEN(AN14)&gt;0,IF(AND(AD14="**",AB14="*"),IF(LEN(AQ14)&gt;0,"$$$","$$"),IF(AJ14="***","$$$",IF(AND(AJ14="**",AB14="*"),"$$",IF(AND(OR(AD14="**",AD14="***"),LEN(AQ14)&gt;0),"$$","")))),IF(AND(OR(AD14="**",AD14="***"),LEN(AQ14)&gt;0),"$$","")),IF(AND(T14&lt;2,AQ14="#"),"#",""))</f>
        <v/>
      </c>
      <c r="AV14" s="48" t="str">
        <f>IF(LEN(AN14)&gt;0,IF(AG14="**","$$",IF(AG14="***","$$$",IF(AD14="***",IF(OR(AB14="***",LEN(AQ14)&gt;0),"$$$",""),""))),"")</f>
        <v/>
      </c>
      <c r="AW14" s="26" t="s">
        <v>6</v>
      </c>
      <c r="AX14" s="64">
        <v>15</v>
      </c>
      <c r="AY14" s="52">
        <v>1084</v>
      </c>
      <c r="AZ14" s="24" t="s">
        <v>51</v>
      </c>
      <c r="BA14" s="29">
        <v>67</v>
      </c>
      <c r="BB14" s="134">
        <v>72.8</v>
      </c>
      <c r="BC14" s="54" t="s">
        <v>748</v>
      </c>
      <c r="BD14" s="29">
        <v>2</v>
      </c>
      <c r="BE14" s="55"/>
      <c r="BF14" s="55"/>
      <c r="BG14" s="55"/>
      <c r="BH14" s="55"/>
      <c r="BI14" s="190" t="s">
        <v>749</v>
      </c>
      <c r="BJ14" s="68" t="s">
        <v>750</v>
      </c>
      <c r="BK14" s="68" t="s">
        <v>751</v>
      </c>
      <c r="BL14" s="68" t="s">
        <v>747</v>
      </c>
      <c r="BM14" s="68" t="s">
        <v>752</v>
      </c>
      <c r="BN14" s="69" t="s">
        <v>753</v>
      </c>
      <c r="BO14" s="17"/>
      <c r="BP14" s="29">
        <v>126</v>
      </c>
      <c r="BQ14" s="29">
        <v>-1</v>
      </c>
      <c r="BR14" s="56">
        <v>100</v>
      </c>
      <c r="BS14" s="76" t="s">
        <v>88</v>
      </c>
      <c r="BT14" s="26"/>
      <c r="BU14" s="26"/>
      <c r="BV14" s="26"/>
      <c r="BW14" s="26" t="s">
        <v>79</v>
      </c>
      <c r="BX14" s="17"/>
      <c r="BY14" s="17"/>
      <c r="BZ14" s="49" t="str">
        <f>IF(AND(S14&gt;=3,AND(OR(AND(I14&lt;=7,I14-K14&gt;=3),AND(K14&lt;=7,K14-M14&gt;=3)),N14&lt;=4)),6,IF(S14&gt;=3,"3T",IF(AND(OR(AND(I14&lt;=7,I14-K14&gt;=3),AND(K14&lt;=7,K14-M14&gt;=3)),N14&lt;=4),"3P","")))</f>
        <v/>
      </c>
    </row>
    <row r="15" spans="1:78" ht="46.5" x14ac:dyDescent="0.25">
      <c r="A15" s="26" t="s">
        <v>716</v>
      </c>
      <c r="B15" s="69" t="s">
        <v>281</v>
      </c>
      <c r="C15" s="27" t="s">
        <v>754</v>
      </c>
      <c r="D15" s="28"/>
      <c r="E15" s="28"/>
      <c r="F15" s="29">
        <v>1200</v>
      </c>
      <c r="G15" s="30">
        <v>5</v>
      </c>
      <c r="H15" s="31" t="s">
        <v>6</v>
      </c>
      <c r="I15" s="32">
        <v>2</v>
      </c>
      <c r="J15" s="33">
        <v>2</v>
      </c>
      <c r="K15" s="32">
        <v>2</v>
      </c>
      <c r="L15" s="33">
        <v>0</v>
      </c>
      <c r="M15" s="32">
        <v>3</v>
      </c>
      <c r="N15" s="33">
        <v>2</v>
      </c>
      <c r="O15" s="29">
        <v>-0.55000000000001503</v>
      </c>
      <c r="P15" s="29">
        <v>-1.2250000000000101</v>
      </c>
      <c r="Q15" s="35">
        <v>97.339660571294402</v>
      </c>
      <c r="R15" s="36">
        <v>0.119830285647211</v>
      </c>
      <c r="S15" s="37">
        <v>2</v>
      </c>
      <c r="T15" s="61">
        <v>-1.25</v>
      </c>
      <c r="U15" s="29">
        <v>2.25</v>
      </c>
      <c r="V15" s="29">
        <v>1.2000000000000099</v>
      </c>
      <c r="W15" s="39" t="s">
        <v>79</v>
      </c>
      <c r="X15" s="40">
        <v>100</v>
      </c>
      <c r="Y15" s="72">
        <v>127</v>
      </c>
      <c r="Z15" s="29">
        <v>21</v>
      </c>
      <c r="AA15" s="85" t="s">
        <v>119</v>
      </c>
      <c r="AB15" s="41" t="s">
        <v>101</v>
      </c>
      <c r="AC15" s="42" t="str">
        <f>"" &amp; IF(AND(S15&lt;=-1.5,NOT(ISBLANK(AQ15))),"Z","")</f>
        <v/>
      </c>
      <c r="AD15" s="43" t="str">
        <f>IF(AND(ISNUMBER(BD15),VALUE(BD15)&gt;=3,VALUE(T15)&gt;=-0.5),IF(AND(VALUE(Q15)&gt;=94,VALUE(Q15)&lt;444), IF(VALUE(P15)&gt;=2,"***","**"),"*"),"")</f>
        <v/>
      </c>
      <c r="AE15" s="44"/>
      <c r="AF15" s="45"/>
      <c r="AG15" s="63" t="str">
        <f>IF(OR(F15&lt;1401,F15&gt;=1600),IF(AND(OR(AB15="*",AB15="***",AB15="E*",AB15="E***"),P15&gt;=2,T15&gt;-2.1),IF(AND(ISNUMBER(BD15),VALUE(BD15)&gt;2),"**","*"),""),"")</f>
        <v/>
      </c>
      <c r="AH15" s="30">
        <v>5</v>
      </c>
      <c r="AI15" s="47">
        <v>100</v>
      </c>
      <c r="AJ15" s="48" t="str">
        <f>IF(AND(S15&gt;=2,T15&gt;=0),IF(AND(ISNUMBER(BD15),VALUE(BD15)&gt;=3),IF(LEN(AQ15)&gt;0,"***","**"),"*"),"")</f>
        <v/>
      </c>
      <c r="AK15" s="42" t="str">
        <f>IF(AND(S15&gt;=3,AND(OR(AND(I15&lt;=7,I15-K15&gt;=3),AND(K15&lt;=7,K15-M15&gt;=3)),N15&lt;=4)),6,IF(S15&gt;=3,"3T",IF(AND(OR(AND(I15&lt;=7,I15-K15&gt;=3),AND(K15&lt;=7,K15-M15&gt;=3)),N15&lt;=4),"3P","")))</f>
        <v/>
      </c>
      <c r="AL15" s="46" t="str">
        <f>IF(OR(K15-M15&gt;=5,T15&gt;4.9,AND(K15-M15&gt;=1,T15&gt;5)),IF(P15&lt;-3,"***",IF(P15&lt;0,"**","*")),"")</f>
        <v/>
      </c>
      <c r="AM15" s="40">
        <v>100</v>
      </c>
      <c r="AN15" s="81" t="str">
        <f>IF(AND(OR(M15=1,M15=2,M15=3,M15=4),Q15&gt;=97.5),"G",IF(OR(AND(N15&lt;=3,M15&lt;8,T15&gt;-1.6,Q15&gt;=95,Q15&lt;300),AND(OR(M15=1,M15=2,M15=3),Q15&lt;97.5)),"GR",""))</f>
        <v>GR</v>
      </c>
      <c r="AO15" s="29">
        <v>0</v>
      </c>
      <c r="AP15" s="28"/>
      <c r="AQ15" s="28"/>
      <c r="AR15" s="28"/>
      <c r="AS15" s="28"/>
      <c r="AT15" s="50" t="str">
        <f>IF(LEN(AN15)&gt;0,IF(AL15="**","$",IF(AL15="***",IF(LEN(AQ15)&gt;0,"$$$","$$"), "")), "")</f>
        <v/>
      </c>
      <c r="AU15" s="48" t="str">
        <f>CONCATENATE(IF(LEN(AN15)&gt;0,IF(AND(AD15="**",AB15="*"),IF(LEN(AQ15)&gt;0,"$$$","$$"),IF(AJ15="***","$$$",IF(AND(AJ15="**",AB15="*"),"$$",IF(AND(OR(AD15="**",AD15="***"),LEN(AQ15)&gt;0),"$$","")))),IF(AND(OR(AD15="**",AD15="***"),LEN(AQ15)&gt;0),"$$","")),IF(AND(T15&lt;2,AQ15="#"),"#",""))</f>
        <v/>
      </c>
      <c r="AV15" s="48" t="str">
        <f>IF(LEN(AN15)&gt;0,IF(AG15="**","$$",IF(AG15="***","$$$",IF(AD15="***",IF(OR(AB15="***",LEN(AQ15)&gt;0),"$$$",""),""))),"")</f>
        <v/>
      </c>
      <c r="AW15" s="26" t="s">
        <v>6</v>
      </c>
      <c r="AX15" s="74">
        <v>6.2</v>
      </c>
      <c r="AY15" s="52">
        <v>1082</v>
      </c>
      <c r="AZ15" s="24" t="s">
        <v>755</v>
      </c>
      <c r="BA15" s="29">
        <v>96.739660571294394</v>
      </c>
      <c r="BB15" s="53">
        <v>90.406327237961094</v>
      </c>
      <c r="BC15" s="54" t="s">
        <v>756</v>
      </c>
      <c r="BD15" s="29">
        <v>1</v>
      </c>
      <c r="BE15" s="55"/>
      <c r="BF15" s="55"/>
      <c r="BG15" s="55"/>
      <c r="BH15" s="55"/>
      <c r="BI15" s="190" t="s">
        <v>757</v>
      </c>
      <c r="BJ15" s="68" t="s">
        <v>753</v>
      </c>
      <c r="BK15" s="68" t="s">
        <v>758</v>
      </c>
      <c r="BL15" s="68" t="s">
        <v>759</v>
      </c>
      <c r="BM15" s="68" t="s">
        <v>760</v>
      </c>
      <c r="BN15" s="68"/>
      <c r="BO15" s="17"/>
      <c r="BP15" s="29">
        <v>127</v>
      </c>
      <c r="BQ15" s="29">
        <v>0</v>
      </c>
      <c r="BR15" s="56">
        <v>97.1</v>
      </c>
      <c r="BS15" s="57" t="s">
        <v>126</v>
      </c>
      <c r="BT15" s="26"/>
      <c r="BU15" s="26"/>
      <c r="BV15" s="26"/>
      <c r="BW15" s="26" t="s">
        <v>79</v>
      </c>
      <c r="BX15" s="17"/>
      <c r="BY15" s="17"/>
      <c r="BZ15" s="49" t="str">
        <f>IF(AND(S15&gt;=3,AND(OR(AND(I15&lt;=7,I15-K15&gt;=3),AND(K15&lt;=7,K15-M15&gt;=3)),N15&lt;=4)),6,IF(S15&gt;=3,"3T",IF(AND(OR(AND(I15&lt;=7,I15-K15&gt;=3),AND(K15&lt;=7,K15-M15&gt;=3)),N15&lt;=4),"3P","")))</f>
        <v/>
      </c>
    </row>
    <row r="16" spans="1:78" ht="30" customHeight="1" x14ac:dyDescent="0.25">
      <c r="A16" s="175" t="s">
        <v>153</v>
      </c>
      <c r="B16" s="155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55"/>
      <c r="S16" s="155"/>
      <c r="T16" s="155"/>
      <c r="U16" s="155"/>
      <c r="V16" s="155"/>
      <c r="W16" s="155"/>
      <c r="X16" s="155"/>
      <c r="Y16" s="155"/>
      <c r="Z16" s="155"/>
      <c r="AA16" s="155"/>
      <c r="AB16" s="155"/>
      <c r="AC16" s="155"/>
      <c r="AD16" s="155"/>
      <c r="AE16" s="155"/>
      <c r="AF16" s="155"/>
      <c r="AG16" s="155"/>
      <c r="AH16" s="155"/>
      <c r="AI16" s="155"/>
      <c r="AJ16" s="155"/>
      <c r="AK16" s="155"/>
      <c r="AL16" s="155"/>
      <c r="AM16" s="155"/>
      <c r="AN16" s="155"/>
      <c r="AO16" s="155"/>
      <c r="AP16" s="155"/>
      <c r="AQ16" s="155"/>
      <c r="AR16" s="155"/>
      <c r="AS16" s="155"/>
      <c r="AT16" s="155"/>
      <c r="AU16" s="155"/>
      <c r="AV16" s="155"/>
      <c r="AW16" s="155"/>
      <c r="AX16" s="155"/>
      <c r="AY16" s="155"/>
      <c r="AZ16" s="155"/>
      <c r="BA16" s="155"/>
      <c r="BB16" s="155"/>
      <c r="BC16" s="155"/>
      <c r="BD16" s="155"/>
      <c r="BE16" s="155"/>
      <c r="BF16" s="155"/>
      <c r="BG16" s="155"/>
      <c r="BH16" s="155"/>
      <c r="BI16" s="155"/>
      <c r="BJ16" s="155"/>
      <c r="BK16" s="155"/>
      <c r="BL16" s="155"/>
      <c r="BM16" s="155"/>
      <c r="BN16" s="155"/>
      <c r="BO16" s="155"/>
      <c r="BP16" s="155"/>
      <c r="BQ16" s="155"/>
      <c r="BR16" s="155"/>
      <c r="BS16" s="155"/>
      <c r="BT16" s="155"/>
      <c r="BU16" s="155"/>
      <c r="BV16" s="155"/>
      <c r="BW16" s="155"/>
      <c r="BX16" s="155"/>
      <c r="BY16" s="17"/>
      <c r="BZ16" s="49"/>
    </row>
    <row r="17" spans="1:78" ht="18.75" customHeight="1" x14ac:dyDescent="0.25">
      <c r="A17" s="17"/>
      <c r="B17" s="164" t="s">
        <v>761</v>
      </c>
      <c r="C17" s="164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65" t="s">
        <v>449</v>
      </c>
      <c r="R17" s="165"/>
      <c r="S17" s="17"/>
      <c r="T17" s="121" t="s">
        <v>361</v>
      </c>
      <c r="U17" s="17"/>
      <c r="V17" s="17"/>
      <c r="W17" s="17"/>
      <c r="X17" s="91">
        <v>100</v>
      </c>
      <c r="Y17" s="92" t="s">
        <v>146</v>
      </c>
      <c r="Z17" s="95">
        <v>14</v>
      </c>
      <c r="AA17" s="104">
        <v>3</v>
      </c>
      <c r="AB17" s="17"/>
      <c r="AC17" s="17"/>
      <c r="AD17" s="17"/>
      <c r="AE17" s="17"/>
      <c r="AF17" s="17"/>
      <c r="AG17" s="17"/>
      <c r="AH17" s="17"/>
      <c r="AI17" s="91">
        <v>100</v>
      </c>
      <c r="AJ17" s="17"/>
      <c r="AK17" s="17"/>
      <c r="AL17" s="17"/>
      <c r="AM17" s="91">
        <v>100</v>
      </c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4">
        <v>10</v>
      </c>
      <c r="AY17" s="95">
        <v>1093</v>
      </c>
      <c r="AZ17" s="17"/>
      <c r="BA17" s="17"/>
      <c r="BB17" s="17"/>
      <c r="BC17" s="17"/>
      <c r="BD17" s="17"/>
      <c r="BE17" s="17"/>
      <c r="BF17" s="17"/>
      <c r="BG17" s="17"/>
      <c r="BH17" s="17"/>
      <c r="BI17" s="187"/>
      <c r="BJ17" s="17"/>
      <c r="BK17" s="17"/>
      <c r="BL17" s="17"/>
      <c r="BM17" s="17"/>
      <c r="BN17" s="17"/>
      <c r="BO17" s="17"/>
      <c r="BP17" s="92" t="s">
        <v>146</v>
      </c>
      <c r="BQ17" s="17"/>
      <c r="BR17" s="17"/>
      <c r="BS17" s="17"/>
      <c r="BT17" s="17"/>
      <c r="BU17" s="17"/>
      <c r="BV17" s="17"/>
      <c r="BW17" s="17"/>
      <c r="BX17" s="29">
        <v>0</v>
      </c>
      <c r="BY17" s="26" t="s">
        <v>149</v>
      </c>
      <c r="BZ17" s="17"/>
    </row>
    <row r="18" spans="1:78" x14ac:dyDescent="0.25">
      <c r="A18" s="17"/>
      <c r="B18" s="164"/>
      <c r="C18" s="164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68" t="s">
        <v>763</v>
      </c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  <c r="AK18" s="168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67"/>
      <c r="AY18" s="96" t="s">
        <v>762</v>
      </c>
      <c r="AZ18" s="17"/>
      <c r="BA18" s="17"/>
      <c r="BB18" s="17"/>
      <c r="BC18" s="17"/>
      <c r="BD18" s="17"/>
      <c r="BE18" s="17"/>
      <c r="BF18" s="17"/>
      <c r="BG18" s="17"/>
      <c r="BH18" s="17"/>
      <c r="BI18" s="18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</row>
    <row r="19" spans="1:78" ht="30" customHeight="1" x14ac:dyDescent="0.25">
      <c r="A19" s="169" t="s">
        <v>764</v>
      </c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3"/>
      <c r="BN19" s="153"/>
      <c r="BO19" s="153"/>
      <c r="BP19" s="153"/>
      <c r="BQ19" s="153"/>
      <c r="BR19" s="153"/>
      <c r="BS19" s="153"/>
      <c r="BT19" s="153"/>
      <c r="BU19" s="153"/>
      <c r="BV19" s="153"/>
      <c r="BW19" s="153"/>
      <c r="BX19" s="153"/>
      <c r="BY19" s="17"/>
      <c r="BZ19" s="17"/>
    </row>
    <row r="20" spans="1:78" x14ac:dyDescent="0.25">
      <c r="A20" s="18" t="s">
        <v>1</v>
      </c>
      <c r="B20" s="18" t="s">
        <v>2</v>
      </c>
      <c r="C20" s="18" t="s">
        <v>3</v>
      </c>
      <c r="D20" s="19"/>
      <c r="E20" s="19"/>
      <c r="F20" s="18" t="s">
        <v>4</v>
      </c>
      <c r="G20" s="20" t="s">
        <v>5</v>
      </c>
      <c r="H20" s="21" t="s">
        <v>6</v>
      </c>
      <c r="I20" s="154" t="s">
        <v>7</v>
      </c>
      <c r="J20" s="155"/>
      <c r="K20" s="155"/>
      <c r="L20" s="155"/>
      <c r="M20" s="155"/>
      <c r="N20" s="155"/>
      <c r="O20" s="21" t="s">
        <v>8</v>
      </c>
      <c r="P20" s="21" t="s">
        <v>9</v>
      </c>
      <c r="Q20" s="22" t="s">
        <v>10</v>
      </c>
      <c r="R20" s="22" t="s">
        <v>11</v>
      </c>
      <c r="S20" s="21" t="s">
        <v>12</v>
      </c>
      <c r="T20" s="21" t="s">
        <v>13</v>
      </c>
      <c r="U20" s="21" t="s">
        <v>14</v>
      </c>
      <c r="V20" s="21" t="s">
        <v>15</v>
      </c>
      <c r="W20" s="23" t="s">
        <v>16</v>
      </c>
      <c r="X20" s="21" t="s">
        <v>17</v>
      </c>
      <c r="Y20" s="21" t="s">
        <v>18</v>
      </c>
      <c r="Z20" s="21" t="s">
        <v>19</v>
      </c>
      <c r="AA20" s="21" t="s">
        <v>20</v>
      </c>
      <c r="AB20" s="21" t="s">
        <v>21</v>
      </c>
      <c r="AC20" s="21" t="s">
        <v>22</v>
      </c>
      <c r="AD20" s="21" t="s">
        <v>23</v>
      </c>
      <c r="AE20" s="21" t="s">
        <v>24</v>
      </c>
      <c r="AF20" s="21" t="s">
        <v>25</v>
      </c>
      <c r="AG20" s="21" t="s">
        <v>26</v>
      </c>
      <c r="AH20" s="21" t="s">
        <v>5</v>
      </c>
      <c r="AI20" s="21" t="s">
        <v>17</v>
      </c>
      <c r="AJ20" s="21" t="s">
        <v>27</v>
      </c>
      <c r="AK20" s="21" t="s">
        <v>28</v>
      </c>
      <c r="AL20" s="21" t="s">
        <v>29</v>
      </c>
      <c r="AM20" s="21" t="s">
        <v>17</v>
      </c>
      <c r="AN20" s="21" t="s">
        <v>30</v>
      </c>
      <c r="AO20" s="21" t="s">
        <v>31</v>
      </c>
      <c r="AP20" s="21" t="s">
        <v>32</v>
      </c>
      <c r="AQ20" s="21" t="s">
        <v>33</v>
      </c>
      <c r="AR20" s="21" t="s">
        <v>34</v>
      </c>
      <c r="AS20" s="21" t="s">
        <v>35</v>
      </c>
      <c r="AT20" s="21" t="s">
        <v>36</v>
      </c>
      <c r="AU20" s="21" t="s">
        <v>37</v>
      </c>
      <c r="AV20" s="21" t="s">
        <v>38</v>
      </c>
      <c r="AW20" s="21" t="s">
        <v>6</v>
      </c>
      <c r="AX20" s="21" t="s">
        <v>39</v>
      </c>
      <c r="AY20" s="21" t="s">
        <v>40</v>
      </c>
      <c r="AZ20" s="24" t="s">
        <v>41</v>
      </c>
      <c r="BA20" s="21" t="s">
        <v>42</v>
      </c>
      <c r="BB20" s="21" t="s">
        <v>43</v>
      </c>
      <c r="BC20" s="21" t="s">
        <v>44</v>
      </c>
      <c r="BD20" s="21" t="s">
        <v>45</v>
      </c>
      <c r="BE20" s="21" t="s">
        <v>46</v>
      </c>
      <c r="BF20" s="21" t="s">
        <v>47</v>
      </c>
      <c r="BG20" s="21" t="s">
        <v>48</v>
      </c>
      <c r="BH20" s="21" t="s">
        <v>49</v>
      </c>
      <c r="BI20" s="186"/>
      <c r="BJ20" s="25"/>
      <c r="BK20" s="25"/>
      <c r="BL20" s="25"/>
      <c r="BM20" s="25"/>
      <c r="BN20" s="25"/>
      <c r="BO20" s="25"/>
      <c r="BP20" s="21" t="s">
        <v>18</v>
      </c>
      <c r="BQ20" s="21" t="s">
        <v>31</v>
      </c>
      <c r="BR20" s="21" t="s">
        <v>50</v>
      </c>
      <c r="BS20" s="21" t="s">
        <v>51</v>
      </c>
      <c r="BT20" s="25"/>
      <c r="BU20" s="25"/>
      <c r="BV20" s="21" t="s">
        <v>24</v>
      </c>
      <c r="BW20" s="21" t="s">
        <v>16</v>
      </c>
      <c r="BX20" s="21" t="s">
        <v>52</v>
      </c>
      <c r="BY20" s="21" t="s">
        <v>53</v>
      </c>
      <c r="BZ20" s="21" t="s">
        <v>28</v>
      </c>
    </row>
    <row r="21" spans="1:78" ht="46.5" x14ac:dyDescent="0.25">
      <c r="A21" s="26" t="s">
        <v>765</v>
      </c>
      <c r="B21" s="26" t="s">
        <v>89</v>
      </c>
      <c r="C21" s="27" t="s">
        <v>90</v>
      </c>
      <c r="D21" s="28"/>
      <c r="E21" s="28"/>
      <c r="F21" s="58">
        <v>1000</v>
      </c>
      <c r="G21" s="30">
        <v>7</v>
      </c>
      <c r="H21" s="31" t="s">
        <v>6</v>
      </c>
      <c r="I21" s="32">
        <v>7</v>
      </c>
      <c r="J21" s="33">
        <v>2</v>
      </c>
      <c r="K21" s="32">
        <v>3</v>
      </c>
      <c r="L21" s="33">
        <v>2</v>
      </c>
      <c r="M21" s="32">
        <v>1</v>
      </c>
      <c r="N21" s="33">
        <v>0</v>
      </c>
      <c r="O21" s="29">
        <v>0.59999999999999598</v>
      </c>
      <c r="P21" s="34">
        <v>1.25999999999998</v>
      </c>
      <c r="Q21" s="35">
        <v>96.536714336990499</v>
      </c>
      <c r="R21" s="35">
        <v>-1.7316428315047701</v>
      </c>
      <c r="S21" s="37">
        <v>1</v>
      </c>
      <c r="T21" s="38">
        <v>1.5</v>
      </c>
      <c r="U21" s="29">
        <v>-2.0499999999999998</v>
      </c>
      <c r="V21" s="29">
        <v>-0.84999999999999098</v>
      </c>
      <c r="W21" s="39"/>
      <c r="X21" s="40">
        <v>52</v>
      </c>
      <c r="Y21" s="72">
        <v>126</v>
      </c>
      <c r="Z21" s="17"/>
      <c r="AA21" s="26" t="s">
        <v>91</v>
      </c>
      <c r="AB21" s="41" t="s">
        <v>101</v>
      </c>
      <c r="AC21" s="42" t="str">
        <f>"" &amp; IF(AND(S21&lt;=-1.5,NOT(ISBLANK(AQ21))),"Z","")</f>
        <v/>
      </c>
      <c r="AD21" s="43" t="str">
        <f>IF(AND(ISNUMBER(BD21),VALUE(BD21)&gt;=3,VALUE(T21)&gt;=-0.5),IF(AND(VALUE(Q21)&gt;=94,VALUE(Q21)&lt;444), IF(VALUE(P21)&gt;=2,"***","**"),"*"),"")</f>
        <v/>
      </c>
      <c r="AE21" s="44"/>
      <c r="AF21" s="45" t="s">
        <v>102</v>
      </c>
      <c r="AG21" s="46" t="str">
        <f>IF(OR(F21&lt;1401,F21&gt;=1600),IF(AND(OR(AB21="*",AB21="***",AB21="E*",AB21="E***"),P21&gt;=2,T21&gt;-2.1),IF(AND(ISNUMBER(BD21),VALUE(BD21)&gt;2),"**","*"),""),"")</f>
        <v/>
      </c>
      <c r="AH21" s="30">
        <v>7</v>
      </c>
      <c r="AI21" s="47">
        <v>52</v>
      </c>
      <c r="AJ21" s="48" t="str">
        <f>IF(AND(S21&gt;=2,T21&gt;=0),IF(AND(ISNUMBER(BD21),VALUE(BD21)&gt;=3),IF(LEN(AQ21)&gt;0,"***","**"),"*"),"")</f>
        <v/>
      </c>
      <c r="AK21" s="42" t="str">
        <f>IF(AND(S21&gt;=3,AND(OR(AND(I21&lt;=7,I21-K21&gt;=3),AND(K21&lt;=7,K21-M21&gt;=3)),N21&lt;=4)),6,IF(S21&gt;=3,"3T",IF(AND(OR(AND(I21&lt;=7,I21-K21&gt;=3),AND(K21&lt;=7,K21-M21&gt;=3)),N21&lt;=4),"3P","")))</f>
        <v>3P</v>
      </c>
      <c r="AL21" s="46" t="str">
        <f>IF(OR(K21-M21&gt;=5,T21&gt;4.9,AND(K21-M21&gt;=1,T21&gt;5)),IF(P21&lt;-3,"***",IF(P21&lt;0,"**","*")),"")</f>
        <v/>
      </c>
      <c r="AM21" s="40">
        <v>52</v>
      </c>
      <c r="AN21" s="81" t="str">
        <f>CONCATENATE(IF(AND(OR(M21=1,M21=2,M21=3,M21=4),Q21&gt;=97.5),"G",IF(OR(AND(N21&lt;=3,M21&lt;8,T21&gt;-1.6,Q21&gt;=95,Q21&lt;300),AND(OR(M21=1,M21=2,M21=3),Q21&lt;97.5)),"GR","")),"*")</f>
        <v>GR*</v>
      </c>
      <c r="AO21" s="29">
        <v>0</v>
      </c>
      <c r="AP21" s="28" t="s">
        <v>32</v>
      </c>
      <c r="AQ21" s="28" t="s">
        <v>33</v>
      </c>
      <c r="AR21" s="28"/>
      <c r="AS21" s="28"/>
      <c r="AT21" s="50" t="str">
        <f>IF(LEN(AN21)&gt;0,IF(AL21="**","$",IF(AL21="***",IF(LEN(AQ21)&gt;0,"$$$","$$"), "")), "")</f>
        <v/>
      </c>
      <c r="AU21" s="48" t="str">
        <f>CONCATENATE(IF(LEN(AN21)&gt;0,IF(AND(AD21="**",AB21="*"),IF(LEN(AQ21)&gt;0,"$$$","$$"),IF(AJ21="***","$$$",IF(AND(AJ21="**",AB21="*"),"$$",IF(AND(OR(AD21="**",AD21="***"),LEN(AQ21)&gt;0),"$$","")))),IF(AND(OR(AD21="**",AD21="***"),LEN(AQ21)&gt;0),"$$","")),IF(AND(T21&lt;2,AQ21="#"),"#",""))</f>
        <v>#</v>
      </c>
      <c r="AV21" s="48" t="str">
        <f>IF(LEN(AN21)&gt;0,IF(AG21="**","$$",IF(AG21="***","$$$",IF(AD21="***",IF(OR(AB21="***",LEN(AQ21)&gt;0),"$$$",""),""))),"")</f>
        <v/>
      </c>
      <c r="AW21" s="26" t="s">
        <v>6</v>
      </c>
      <c r="AX21" s="51">
        <v>2.6</v>
      </c>
      <c r="AY21" s="52">
        <v>1054</v>
      </c>
      <c r="AZ21" s="24" t="s">
        <v>766</v>
      </c>
      <c r="BA21" s="29">
        <v>91.536714336990499</v>
      </c>
      <c r="BB21" s="66">
        <v>96.438047670323797</v>
      </c>
      <c r="BC21" s="54" t="s">
        <v>767</v>
      </c>
      <c r="BD21" s="29">
        <v>1</v>
      </c>
      <c r="BE21" s="55"/>
      <c r="BF21" s="55"/>
      <c r="BG21" s="55"/>
      <c r="BH21" s="55"/>
      <c r="BI21" s="190" t="s">
        <v>768</v>
      </c>
      <c r="BJ21" s="68" t="s">
        <v>769</v>
      </c>
      <c r="BK21" s="68" t="s">
        <v>537</v>
      </c>
      <c r="BL21" s="68" t="s">
        <v>770</v>
      </c>
      <c r="BM21" s="68" t="s">
        <v>771</v>
      </c>
      <c r="BN21" s="68"/>
      <c r="BO21" s="17"/>
      <c r="BP21" s="29">
        <v>126</v>
      </c>
      <c r="BQ21" s="29">
        <v>0</v>
      </c>
      <c r="BR21" s="56">
        <v>98.6</v>
      </c>
      <c r="BS21" s="76" t="s">
        <v>108</v>
      </c>
      <c r="BT21" s="26"/>
      <c r="BU21" s="26"/>
      <c r="BV21" s="26"/>
      <c r="BW21" s="26"/>
      <c r="BX21" s="17"/>
      <c r="BY21" s="17"/>
      <c r="BZ21" s="49" t="str">
        <f>IF(AND(S21&gt;=3,AND(OR(AND(I21&lt;=7,I21-K21&gt;=3),AND(K21&lt;=7,K21-M21&gt;=3)),N21&lt;=4)),6,IF(S21&gt;=3,"3T",IF(AND(OR(AND(I21&lt;=7,I21-K21&gt;=3),AND(K21&lt;=7,K21-M21&gt;=3)),N21&lt;=4),"3P","")))</f>
        <v>3P</v>
      </c>
    </row>
    <row r="22" spans="1:78" ht="46.5" x14ac:dyDescent="0.25">
      <c r="A22" s="26" t="s">
        <v>765</v>
      </c>
      <c r="B22" s="26" t="s">
        <v>99</v>
      </c>
      <c r="C22" s="27" t="s">
        <v>63</v>
      </c>
      <c r="D22" s="28"/>
      <c r="E22" s="28"/>
      <c r="F22" s="58">
        <v>1000</v>
      </c>
      <c r="G22" s="80">
        <v>3</v>
      </c>
      <c r="H22" s="31" t="s">
        <v>6</v>
      </c>
      <c r="I22" s="32">
        <v>2</v>
      </c>
      <c r="J22" s="33">
        <v>2</v>
      </c>
      <c r="K22" s="70">
        <v>2</v>
      </c>
      <c r="L22" s="71">
        <v>0</v>
      </c>
      <c r="M22" s="32">
        <v>1</v>
      </c>
      <c r="N22" s="33">
        <v>0</v>
      </c>
      <c r="O22" s="29">
        <v>0.999999999999996</v>
      </c>
      <c r="P22" s="29">
        <v>2.0333333333333101</v>
      </c>
      <c r="Q22" s="36">
        <v>104.254886871889</v>
      </c>
      <c r="R22" s="36">
        <v>2.1274434359445098</v>
      </c>
      <c r="S22" s="37">
        <v>1</v>
      </c>
      <c r="T22" s="38">
        <v>0.1</v>
      </c>
      <c r="U22" s="29">
        <v>0.40000000000000902</v>
      </c>
      <c r="V22" s="29">
        <v>0.60000000000000497</v>
      </c>
      <c r="W22" s="39"/>
      <c r="X22" s="83">
        <v>60</v>
      </c>
      <c r="Y22" s="72">
        <v>135</v>
      </c>
      <c r="Z22" s="29">
        <v>21</v>
      </c>
      <c r="AA22" s="77">
        <v>8</v>
      </c>
      <c r="AB22" s="41" t="s">
        <v>101</v>
      </c>
      <c r="AC22" s="42" t="str">
        <f>"i" &amp; IF(AND(S22&lt;=-1.5,NOT(ISBLANK(AQ22))),"Z","")</f>
        <v>i</v>
      </c>
      <c r="AD22" s="43" t="str">
        <f>IF(AND(ISNUMBER(BD22),VALUE(BD22)&gt;=3,VALUE(T22)&gt;=-0.5),IF(AND(VALUE(Q22)&gt;=94,VALUE(Q22)&lt;444), IF(VALUE(P22)&gt;=2,"***","**"),"*"),"")</f>
        <v/>
      </c>
      <c r="AE22" s="44"/>
      <c r="AF22" s="45" t="s">
        <v>110</v>
      </c>
      <c r="AG22" s="46" t="str">
        <f>IF(OR(F22&lt;1401,F22&gt;=1600),IF(AND(OR(AB22="*",AB22="***",AB22="E*",AB22="E***"),P22&gt;=2,T22&gt;-2.1),IF(AND(ISNUMBER(BD22),VALUE(BD22)&gt;2),"**","*"),""),"")</f>
        <v>*</v>
      </c>
      <c r="AH22" s="30">
        <v>3</v>
      </c>
      <c r="AI22" s="84">
        <v>60</v>
      </c>
      <c r="AJ22" s="48" t="str">
        <f>IF(AND(S22&gt;=2,T22&gt;=0),IF(AND(ISNUMBER(BD22),VALUE(BD22)&gt;=3),IF(LEN(AQ22)&gt;0,"***","**"),"*"),"")</f>
        <v/>
      </c>
      <c r="AK22" s="42" t="str">
        <f>IF(AND(S22&gt;=3,AND(OR(AND(I22&lt;=7,I22-K22&gt;=3),AND(K22&lt;=7,K22-M22&gt;=3)),N22&lt;=4)),6,IF(S22&gt;=3,"3T",IF(AND(OR(AND(I22&lt;=7,I22-K22&gt;=3),AND(K22&lt;=7,K22-M22&gt;=3)),N22&lt;=4),"3P","")))</f>
        <v/>
      </c>
      <c r="AL22" s="46" t="str">
        <f>IF(OR(K22-M22&gt;=5,T22&gt;4.9,AND(K22-M22&gt;=1,T22&gt;5)),IF(P22&lt;-3,"***",IF(P22&lt;0,"**","*")),"")</f>
        <v/>
      </c>
      <c r="AM22" s="83">
        <v>60</v>
      </c>
      <c r="AN22" s="78" t="str">
        <f>IF(AND(OR(M22=1,M22=2,M22=3,M22=4),Q22&gt;=97.5),"G",IF(OR(AND(N22&lt;=3,M22&lt;8,T22&gt;-1.6,Q22&gt;=95,Q22&lt;300),AND(OR(M22=1,M22=2,M22=3),Q22&lt;97.5)),"GR",""))</f>
        <v>G</v>
      </c>
      <c r="AO22" s="29">
        <v>0</v>
      </c>
      <c r="AP22" s="28"/>
      <c r="AQ22" s="28"/>
      <c r="AR22" s="28"/>
      <c r="AS22" s="28"/>
      <c r="AT22" s="50" t="str">
        <f>IF(LEN(AN22)&gt;0,IF(AL22="**","$",IF(AL22="***",IF(LEN(AQ22)&gt;0,"$$$","$$"), "")), "")</f>
        <v/>
      </c>
      <c r="AU22" s="48" t="str">
        <f>CONCATENATE(IF(LEN(AN22)&gt;0,IF(AND(AD22="**",AB22="*"),IF(LEN(AQ22)&gt;0,"$$$","$$"),IF(AJ22="***","$$$",IF(AND(AJ22="**",AB22="*"),"$$",IF(AND(OR(AD22="**",AD22="***"),LEN(AQ22)&gt;0),"$$","")))),IF(AND(OR(AD22="**",AD22="***"),LEN(AQ22)&gt;0),"$$","")),IF(AND(T22&lt;2,AQ22="#"),"#",""))</f>
        <v/>
      </c>
      <c r="AV22" s="48" t="str">
        <f>IF(LEN(AN22)&gt;0,IF(AG22="**","$$",IF(AG22="***","$$$",IF(AD22="***",IF(OR(AB22="***",LEN(AQ22)&gt;0),"$$$",""),""))),"")</f>
        <v/>
      </c>
      <c r="AW22" s="26" t="s">
        <v>6</v>
      </c>
      <c r="AX22" s="51">
        <v>2</v>
      </c>
      <c r="AY22" s="52">
        <v>1057</v>
      </c>
      <c r="AZ22" s="24" t="s">
        <v>10</v>
      </c>
      <c r="BA22" s="29">
        <v>99.254886871888999</v>
      </c>
      <c r="BB22" s="75">
        <v>111.93488687188901</v>
      </c>
      <c r="BC22" s="54" t="s">
        <v>232</v>
      </c>
      <c r="BD22" s="29">
        <v>1</v>
      </c>
      <c r="BE22" s="55"/>
      <c r="BF22" s="55"/>
      <c r="BG22" s="55"/>
      <c r="BH22" s="55"/>
      <c r="BI22" s="189" t="s">
        <v>772</v>
      </c>
      <c r="BJ22" s="69" t="s">
        <v>328</v>
      </c>
      <c r="BK22" s="68" t="s">
        <v>773</v>
      </c>
      <c r="BL22" s="68" t="s">
        <v>774</v>
      </c>
      <c r="BM22" s="69" t="s">
        <v>140</v>
      </c>
      <c r="BN22" s="68"/>
      <c r="BO22" s="17"/>
      <c r="BP22" s="29">
        <v>135</v>
      </c>
      <c r="BQ22" s="29">
        <v>0</v>
      </c>
      <c r="BR22" s="56">
        <v>99.8</v>
      </c>
      <c r="BS22" s="76" t="s">
        <v>88</v>
      </c>
      <c r="BT22" s="26"/>
      <c r="BU22" s="26"/>
      <c r="BV22" s="26"/>
      <c r="BW22" s="26"/>
      <c r="BX22" s="17"/>
      <c r="BY22" s="17"/>
      <c r="BZ22" s="49" t="str">
        <f>IF(AND(S22&gt;=3,AND(OR(AND(I22&lt;=7,I22-K22&gt;=3),AND(K22&lt;=7,K22-M22&gt;=3)),N22&lt;=4)),6,IF(S22&gt;=3,"3T",IF(AND(OR(AND(I22&lt;=7,I22-K22&gt;=3),AND(K22&lt;=7,K22-M22&gt;=3)),N22&lt;=4),"3P","")))</f>
        <v/>
      </c>
    </row>
    <row r="23" spans="1:78" ht="15.95" customHeight="1" x14ac:dyDescent="0.25">
      <c r="A23" s="162"/>
      <c r="B23" s="155"/>
      <c r="C23" s="155"/>
      <c r="D23" s="155"/>
      <c r="E23" s="155"/>
      <c r="F23" s="155"/>
      <c r="G23" s="155"/>
      <c r="H23" s="155"/>
      <c r="I23" s="155"/>
      <c r="J23" s="155"/>
      <c r="K23" s="155"/>
      <c r="L23" s="155"/>
      <c r="M23" s="155"/>
      <c r="N23" s="155"/>
      <c r="O23" s="155"/>
      <c r="P23" s="155"/>
      <c r="Q23" s="155"/>
      <c r="R23" s="155"/>
      <c r="S23" s="155"/>
      <c r="T23" s="155"/>
      <c r="U23" s="155"/>
      <c r="V23" s="155"/>
      <c r="W23" s="155"/>
      <c r="X23" s="155"/>
      <c r="Y23" s="155"/>
      <c r="Z23" s="155"/>
      <c r="AA23" s="155"/>
      <c r="AB23" s="155"/>
      <c r="AC23" s="155"/>
      <c r="AD23" s="155"/>
      <c r="AE23" s="155"/>
      <c r="AF23" s="155"/>
      <c r="AG23" s="155"/>
      <c r="AH23" s="155"/>
      <c r="AI23" s="155"/>
      <c r="AJ23" s="155"/>
      <c r="AK23" s="155"/>
      <c r="AL23" s="155"/>
      <c r="AM23" s="155"/>
      <c r="AN23" s="155"/>
      <c r="AO23" s="155"/>
      <c r="AP23" s="155"/>
      <c r="AQ23" s="155"/>
      <c r="AR23" s="155"/>
      <c r="AS23" s="155"/>
      <c r="AT23" s="155"/>
      <c r="AU23" s="155"/>
      <c r="AV23" s="155"/>
      <c r="AW23" s="155"/>
      <c r="AX23" s="155"/>
      <c r="AY23" s="155"/>
      <c r="AZ23" s="155"/>
      <c r="BA23" s="155"/>
      <c r="BB23" s="155"/>
      <c r="BC23" s="155"/>
      <c r="BD23" s="155"/>
      <c r="BE23" s="155"/>
      <c r="BF23" s="155"/>
      <c r="BG23" s="155"/>
      <c r="BH23" s="155"/>
      <c r="BI23" s="155"/>
      <c r="BJ23" s="155"/>
      <c r="BK23" s="155"/>
      <c r="BL23" s="155"/>
      <c r="BM23" s="155"/>
      <c r="BN23" s="155"/>
      <c r="BO23" s="155"/>
      <c r="BP23" s="155"/>
      <c r="BQ23" s="155"/>
      <c r="BR23" s="155"/>
      <c r="BS23" s="155"/>
      <c r="BT23" s="155"/>
      <c r="BU23" s="155"/>
      <c r="BV23" s="155"/>
      <c r="BW23" s="155"/>
      <c r="BX23" s="155"/>
      <c r="BY23" s="17"/>
      <c r="BZ23" s="49"/>
    </row>
    <row r="24" spans="1:78" ht="30" customHeight="1" x14ac:dyDescent="0.25">
      <c r="A24" s="156" t="s">
        <v>152</v>
      </c>
      <c r="B24" s="162"/>
      <c r="C24" s="162"/>
      <c r="D24" s="162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  <c r="AD24" s="162"/>
      <c r="AE24" s="162"/>
      <c r="AF24" s="162"/>
      <c r="AG24" s="162"/>
      <c r="AH24" s="162"/>
      <c r="AI24" s="162"/>
      <c r="AJ24" s="162"/>
      <c r="AK24" s="162"/>
      <c r="AL24" s="162"/>
      <c r="AM24" s="162"/>
      <c r="AN24" s="162"/>
      <c r="AO24" s="162"/>
      <c r="AP24" s="162"/>
      <c r="AQ24" s="162"/>
      <c r="AR24" s="162"/>
      <c r="AS24" s="162"/>
      <c r="AT24" s="162"/>
      <c r="AU24" s="162"/>
      <c r="AV24" s="162"/>
      <c r="AW24" s="162"/>
      <c r="AX24" s="162"/>
      <c r="AY24" s="162"/>
      <c r="AZ24" s="162"/>
      <c r="BA24" s="162"/>
      <c r="BB24" s="162"/>
      <c r="BC24" s="162"/>
      <c r="BD24" s="162"/>
      <c r="BE24" s="162"/>
      <c r="BF24" s="162"/>
      <c r="BG24" s="162"/>
      <c r="BH24" s="162"/>
      <c r="BI24" s="162"/>
      <c r="BJ24" s="162"/>
      <c r="BK24" s="162"/>
      <c r="BL24" s="162"/>
      <c r="BM24" s="162"/>
      <c r="BN24" s="162"/>
      <c r="BO24" s="162"/>
      <c r="BP24" s="162"/>
      <c r="BQ24" s="162"/>
      <c r="BR24" s="162"/>
      <c r="BS24" s="162"/>
      <c r="BT24" s="162"/>
      <c r="BU24" s="162"/>
      <c r="BV24" s="162"/>
      <c r="BW24" s="162"/>
      <c r="BX24" s="162"/>
      <c r="BY24" s="17"/>
      <c r="BZ24" s="49"/>
    </row>
    <row r="25" spans="1:78" ht="46.5" x14ac:dyDescent="0.25">
      <c r="A25" s="26" t="s">
        <v>765</v>
      </c>
      <c r="B25" s="26" t="s">
        <v>642</v>
      </c>
      <c r="C25" s="27" t="s">
        <v>775</v>
      </c>
      <c r="D25" s="28"/>
      <c r="E25" s="28"/>
      <c r="F25" s="29">
        <v>1200</v>
      </c>
      <c r="G25" s="30">
        <v>1</v>
      </c>
      <c r="H25" s="31" t="s">
        <v>6</v>
      </c>
      <c r="I25" s="32">
        <v>1</v>
      </c>
      <c r="J25" s="33">
        <v>0</v>
      </c>
      <c r="K25" s="70">
        <v>1</v>
      </c>
      <c r="L25" s="71">
        <v>0</v>
      </c>
      <c r="M25" s="32">
        <v>1</v>
      </c>
      <c r="N25" s="33">
        <v>0</v>
      </c>
      <c r="O25" s="29">
        <v>0.70000000000000295</v>
      </c>
      <c r="P25" s="38">
        <v>2.22000000000001</v>
      </c>
      <c r="Q25" s="36">
        <v>107.053700213501</v>
      </c>
      <c r="R25" s="36">
        <v>3.5268501067505298</v>
      </c>
      <c r="S25" s="37">
        <v>0</v>
      </c>
      <c r="T25" s="38">
        <v>0</v>
      </c>
      <c r="U25" s="29">
        <v>2.25</v>
      </c>
      <c r="V25" s="38">
        <v>2.25</v>
      </c>
      <c r="W25" s="39"/>
      <c r="X25" s="83">
        <v>67</v>
      </c>
      <c r="Y25" s="72">
        <v>127</v>
      </c>
      <c r="Z25" s="87">
        <v>36</v>
      </c>
      <c r="AA25" s="77">
        <v>8</v>
      </c>
      <c r="AB25" s="41" t="s">
        <v>101</v>
      </c>
      <c r="AC25" s="42" t="str">
        <f>"i" &amp; IF(AND(S25&lt;=-1.5,NOT(ISBLANK(AQ25))),"Z","")</f>
        <v>i</v>
      </c>
      <c r="AD25" s="43" t="str">
        <f>IF(AND(ISNUMBER(BD25),VALUE(BD25)&gt;=3,VALUE(T25)&gt;=-0.5),IF(AND(VALUE(Q25)&gt;=94,VALUE(Q25)&lt;444), IF(VALUE(P25)&gt;=2,"***","**"),"*"),"")</f>
        <v/>
      </c>
      <c r="AE25" s="44"/>
      <c r="AF25" s="45" t="s">
        <v>110</v>
      </c>
      <c r="AG25" s="46" t="str">
        <f>IF(OR(F25&lt;1401,F25&gt;=1600),IF(AND(OR(AB25="*",AB25="***",AB25="E*",AB25="E***"),P25&gt;=2,T25&gt;-2.1),IF(AND(ISNUMBER(BD25),VALUE(BD25)&gt;2),"**","*"),""),"")</f>
        <v>*</v>
      </c>
      <c r="AH25" s="30">
        <v>1</v>
      </c>
      <c r="AI25" s="84">
        <v>67</v>
      </c>
      <c r="AJ25" s="48" t="str">
        <f>IF(AND(S25&gt;=2,T25&gt;=0),IF(AND(ISNUMBER(BD25),VALUE(BD25)&gt;=3),IF(LEN(AQ25)&gt;0,"***","**"),"*"),"")</f>
        <v/>
      </c>
      <c r="AK25" s="42" t="str">
        <f>IF(AND(S25&gt;=3,AND(OR(AND(I25&lt;=7,I25-K25&gt;=3),AND(K25&lt;=7,K25-M25&gt;=3)),N25&lt;=4)),6,IF(S25&gt;=3,"3T",IF(AND(OR(AND(I25&lt;=7,I25-K25&gt;=3),AND(K25&lt;=7,K25-M25&gt;=3)),N25&lt;=4),"3P","")))</f>
        <v/>
      </c>
      <c r="AL25" s="46" t="str">
        <f>IF(OR(K25-M25&gt;=5,T25&gt;4.9,AND(K25-M25&gt;=1,T25&gt;5)),IF(P25&lt;-3,"***",IF(P25&lt;0,"**","*")),"")</f>
        <v/>
      </c>
      <c r="AM25" s="83">
        <v>67</v>
      </c>
      <c r="AN25" s="78" t="str">
        <f>CONCATENATE(IF(AND(OR(M25=1,M25=2,M25=3,M25=4),Q25&gt;=97.5),"G",IF(OR(AND(N25&lt;=3,M25&lt;8,T25&gt;-1.6,Q25&gt;=95,Q25&lt;300),AND(OR(M25=1,M25=2,M25=3),Q25&lt;97.5)),"GR","")),"*")</f>
        <v>G*</v>
      </c>
      <c r="AO25" s="29">
        <v>0</v>
      </c>
      <c r="AP25" s="28" t="s">
        <v>32</v>
      </c>
      <c r="AQ25" s="28" t="s">
        <v>33</v>
      </c>
      <c r="AR25" s="28"/>
      <c r="AS25" s="28"/>
      <c r="AT25" s="50" t="str">
        <f>IF(LEN(AN25)&gt;0,IF(AL25="**","$",IF(AL25="***",IF(LEN(AQ25)&gt;0,"$$$","$$"), "")), "")</f>
        <v/>
      </c>
      <c r="AU25" s="48" t="str">
        <f>CONCATENATE(IF(LEN(AN25)&gt;0,IF(AND(AD25="**",AB25="*"),IF(LEN(AQ25)&gt;0,"$$$","$$"),IF(AJ25="***","$$$",IF(AND(AJ25="**",AB25="*"),"$$",IF(AND(OR(AD25="**",AD25="***"),LEN(AQ25)&gt;0),"$$","")))),IF(AND(OR(AD25="**",AD25="***"),LEN(AQ25)&gt;0),"$$","")),IF(AND(T25&lt;2,AQ25="#"),"#",""))</f>
        <v>#</v>
      </c>
      <c r="AV25" s="48" t="str">
        <f>IF(LEN(AN25)&gt;0,IF(AG25="**","$$",IF(AG25="***","$$$",IF(AD25="***",IF(OR(AB25="***",LEN(AQ25)&gt;0),"$$$",""),""))),"")</f>
        <v/>
      </c>
      <c r="AW25" s="26" t="s">
        <v>6</v>
      </c>
      <c r="AX25" s="51">
        <v>1.8</v>
      </c>
      <c r="AY25" s="79">
        <v>1042</v>
      </c>
      <c r="AZ25" s="24" t="s">
        <v>10</v>
      </c>
      <c r="BA25" s="29">
        <v>100</v>
      </c>
      <c r="BB25" s="98">
        <v>108.909466666667</v>
      </c>
      <c r="BC25" s="54" t="s">
        <v>776</v>
      </c>
      <c r="BD25" s="29">
        <v>1</v>
      </c>
      <c r="BE25" s="55"/>
      <c r="BF25" s="55"/>
      <c r="BG25" s="55"/>
      <c r="BH25" s="55"/>
      <c r="BI25" s="189" t="s">
        <v>777</v>
      </c>
      <c r="BJ25" s="69" t="s">
        <v>778</v>
      </c>
      <c r="BK25" s="68" t="s">
        <v>779</v>
      </c>
      <c r="BL25" s="68" t="s">
        <v>780</v>
      </c>
      <c r="BM25" s="69" t="s">
        <v>781</v>
      </c>
      <c r="BN25" s="68"/>
      <c r="BO25" s="17"/>
      <c r="BP25" s="29">
        <v>127</v>
      </c>
      <c r="BQ25" s="29">
        <v>0</v>
      </c>
      <c r="BR25" s="56">
        <v>99.7</v>
      </c>
      <c r="BS25" s="76" t="s">
        <v>108</v>
      </c>
      <c r="BT25" s="26"/>
      <c r="BU25" s="26"/>
      <c r="BV25" s="26"/>
      <c r="BW25" s="26"/>
      <c r="BX25" s="17"/>
      <c r="BY25" s="17"/>
      <c r="BZ25" s="49" t="str">
        <f>IF(AND(S25&gt;=3,AND(OR(AND(I25&lt;=7,I25-K25&gt;=3),AND(K25&lt;=7,K25-M25&gt;=3)),N25&lt;=4)),6,IF(S25&gt;=3,"3T",IF(AND(OR(AND(I25&lt;=7,I25-K25&gt;=3),AND(K25&lt;=7,K25-M25&gt;=3)),N25&lt;=4),"3P","")))</f>
        <v/>
      </c>
    </row>
    <row r="26" spans="1:78" ht="27" customHeight="1" x14ac:dyDescent="0.25">
      <c r="A26" s="162"/>
      <c r="B26" s="155"/>
      <c r="C26" s="155"/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5"/>
      <c r="AH26" s="155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5"/>
      <c r="AX26" s="155"/>
      <c r="AY26" s="155"/>
      <c r="AZ26" s="155"/>
      <c r="BA26" s="155"/>
      <c r="BB26" s="155"/>
      <c r="BC26" s="155"/>
      <c r="BD26" s="155"/>
      <c r="BE26" s="155"/>
      <c r="BF26" s="155"/>
      <c r="BG26" s="155"/>
      <c r="BH26" s="155"/>
      <c r="BI26" s="155"/>
      <c r="BJ26" s="155"/>
      <c r="BK26" s="155"/>
      <c r="BL26" s="155"/>
      <c r="BM26" s="155"/>
      <c r="BN26" s="155"/>
      <c r="BO26" s="155"/>
      <c r="BP26" s="155"/>
      <c r="BQ26" s="155"/>
      <c r="BR26" s="155"/>
      <c r="BS26" s="155"/>
      <c r="BT26" s="155"/>
      <c r="BU26" s="155"/>
      <c r="BV26" s="155"/>
      <c r="BW26" s="155"/>
      <c r="BX26" s="155"/>
      <c r="BY26" s="17"/>
      <c r="BZ26" s="49"/>
    </row>
    <row r="27" spans="1:78" ht="46.5" x14ac:dyDescent="0.25">
      <c r="A27" s="26" t="s">
        <v>765</v>
      </c>
      <c r="B27" s="26" t="s">
        <v>359</v>
      </c>
      <c r="C27" s="27" t="s">
        <v>352</v>
      </c>
      <c r="D27" s="28"/>
      <c r="E27" s="28"/>
      <c r="F27" s="29">
        <v>1200</v>
      </c>
      <c r="G27" s="30">
        <v>8</v>
      </c>
      <c r="H27" s="31" t="s">
        <v>6</v>
      </c>
      <c r="I27" s="59">
        <v>2</v>
      </c>
      <c r="J27" s="33">
        <v>1</v>
      </c>
      <c r="K27" s="59">
        <v>2</v>
      </c>
      <c r="L27" s="33">
        <v>0</v>
      </c>
      <c r="M27" s="59">
        <v>2</v>
      </c>
      <c r="N27" s="33">
        <v>0</v>
      </c>
      <c r="O27" s="29">
        <v>-2.25</v>
      </c>
      <c r="P27" s="29">
        <v>2.49999999999715E-2</v>
      </c>
      <c r="Q27" s="36">
        <v>102.461720525629</v>
      </c>
      <c r="R27" s="36">
        <v>1.58086026281467</v>
      </c>
      <c r="S27" s="37">
        <v>1</v>
      </c>
      <c r="T27" s="38">
        <v>0</v>
      </c>
      <c r="U27" s="29">
        <v>2.95</v>
      </c>
      <c r="V27" s="29">
        <v>3.0000000000000102</v>
      </c>
      <c r="W27" s="39"/>
      <c r="X27" s="40">
        <v>79</v>
      </c>
      <c r="Y27" s="72">
        <v>135</v>
      </c>
      <c r="Z27" s="87">
        <v>89</v>
      </c>
      <c r="AA27" s="85" t="s">
        <v>119</v>
      </c>
      <c r="AB27" s="41" t="s">
        <v>101</v>
      </c>
      <c r="AC27" s="42" t="str">
        <f>"" &amp; IF(AND(S27&lt;=-1.5,NOT(ISBLANK(AQ27))),"Z","")</f>
        <v/>
      </c>
      <c r="AD27" s="43" t="str">
        <f>IF(AND(ISNUMBER(BD27),VALUE(BD27)&gt;=3,VALUE(T27)&gt;=-0.5),IF(AND(VALUE(Q27)&gt;=94,VALUE(Q27)&lt;444), IF(VALUE(P27)&gt;=2,"***","**"),"*"),"")</f>
        <v/>
      </c>
      <c r="AE27" s="44"/>
      <c r="AF27" s="45"/>
      <c r="AG27" s="46" t="str">
        <f>IF(OR(F27&lt;1401,F27&gt;=1600),IF(AND(OR(AB27="*",AB27="***",AB27="E*",AB27="E***"),P27&gt;=2,T27&gt;-2.1),IF(AND(ISNUMBER(BD27),VALUE(BD27)&gt;2),"**","*"),""),"")</f>
        <v/>
      </c>
      <c r="AH27" s="30">
        <v>8</v>
      </c>
      <c r="AI27" s="47">
        <v>79</v>
      </c>
      <c r="AJ27" s="48" t="str">
        <f>IF(AND(S27&gt;=2,T27&gt;=0),IF(AND(ISNUMBER(BD27),VALUE(BD27)&gt;=3),IF(LEN(AQ27)&gt;0,"***","**"),"*"),"")</f>
        <v/>
      </c>
      <c r="AK27" s="42" t="str">
        <f>IF(AND(S27&gt;=3,AND(OR(AND(I27&lt;=7,I27-K27&gt;=3),AND(K27&lt;=7,K27-M27&gt;=3)),N27&lt;=4)),6,IF(S27&gt;=3,"3T",IF(AND(OR(AND(I27&lt;=7,I27-K27&gt;=3),AND(K27&lt;=7,K27-M27&gt;=3)),N27&lt;=4),"3P","")))</f>
        <v/>
      </c>
      <c r="AL27" s="46" t="str">
        <f>IF(OR(K27-M27&gt;=5,T27&gt;4.9,AND(K27-M27&gt;=1,T27&gt;5)),IF(P27&lt;-3,"***",IF(P27&lt;0,"**","*")),"")</f>
        <v/>
      </c>
      <c r="AM27" s="40">
        <v>79</v>
      </c>
      <c r="AN27" s="135" t="str">
        <f>IF(AND(OR(M27=1,M27=2,M27=3,M27=4),Q27&gt;=97.5),"G",IF(OR(AND(N27&lt;=3,M27&lt;8,T27&gt;-1.6,Q27&gt;=95,Q27&lt;300),AND(OR(M27=1,M27=2,M27=3),Q27&lt;97.5)),"GR",""))</f>
        <v>G</v>
      </c>
      <c r="AO27" s="82">
        <v>1</v>
      </c>
      <c r="AP27" s="28"/>
      <c r="AQ27" s="28"/>
      <c r="AR27" s="28"/>
      <c r="AS27" s="28"/>
      <c r="AT27" s="50" t="str">
        <f>IF(LEN(AN27)&gt;0,IF(AL27="**","$",IF(AL27="***",IF(LEN(AQ27)&gt;0,"$$$","$$"), "")), "")</f>
        <v/>
      </c>
      <c r="AU27" s="48" t="str">
        <f>CONCATENATE(IF(LEN(AN27)&gt;0,IF(AND(AD27="**",AB27="*"),IF(LEN(AQ27)&gt;0,"$$$","$$"),IF(AJ27="***","$$$",IF(AND(AJ27="**",AB27="*"),"$$",IF(AND(OR(AD27="**",AD27="***"),LEN(AQ27)&gt;0),"$$","")))),IF(AND(OR(AD27="**",AD27="***"),LEN(AQ27)&gt;0),"$$","")),IF(AND(T27&lt;2,AQ27="#"),"#",""))</f>
        <v/>
      </c>
      <c r="AV27" s="48" t="str">
        <f>IF(LEN(AN27)&gt;0,IF(AG27="**","$$",IF(AG27="***","$$$",IF(AD27="***",IF(OR(AB27="***",LEN(AQ27)&gt;0),"$$$",""),""))),"")</f>
        <v/>
      </c>
      <c r="AW27" s="26" t="s">
        <v>6</v>
      </c>
      <c r="AX27" s="51">
        <v>1.5</v>
      </c>
      <c r="AY27" s="79">
        <v>1039</v>
      </c>
      <c r="AZ27" s="24" t="s">
        <v>10</v>
      </c>
      <c r="BA27" s="29">
        <v>96.161720525629306</v>
      </c>
      <c r="BB27" s="136">
        <v>107.16172052562899</v>
      </c>
      <c r="BC27" s="54" t="s">
        <v>782</v>
      </c>
      <c r="BD27" s="29">
        <v>2</v>
      </c>
      <c r="BE27" s="55"/>
      <c r="BF27" s="55"/>
      <c r="BG27" s="55"/>
      <c r="BH27" s="55"/>
      <c r="BI27" s="188" t="s">
        <v>783</v>
      </c>
      <c r="BJ27" s="69" t="s">
        <v>784</v>
      </c>
      <c r="BK27" s="68" t="s">
        <v>430</v>
      </c>
      <c r="BL27" s="69" t="s">
        <v>785</v>
      </c>
      <c r="BM27" s="68" t="s">
        <v>786</v>
      </c>
      <c r="BN27" s="68"/>
      <c r="BO27" s="17"/>
      <c r="BP27" s="29">
        <v>135</v>
      </c>
      <c r="BQ27" s="82">
        <v>1</v>
      </c>
      <c r="BR27" s="56">
        <v>95.75</v>
      </c>
      <c r="BS27" s="76" t="s">
        <v>126</v>
      </c>
      <c r="BT27" s="26"/>
      <c r="BU27" s="26"/>
      <c r="BV27" s="26"/>
      <c r="BW27" s="26"/>
      <c r="BX27" s="17"/>
      <c r="BY27" s="17"/>
      <c r="BZ27" s="49" t="str">
        <f>IF(AND(S27&gt;=3,AND(OR(AND(I27&lt;=7,I27-K27&gt;=3),AND(K27&lt;=7,K27-M27&gt;=3)),N27&lt;=4)),6,IF(S27&gt;=3,"3T",IF(AND(OR(AND(I27&lt;=7,I27-K27&gt;=3),AND(K27&lt;=7,K27-M27&gt;=3)),N27&lt;=4),"3P","")))</f>
        <v/>
      </c>
    </row>
    <row r="28" spans="1:78" ht="30" customHeight="1" x14ac:dyDescent="0.25">
      <c r="A28" s="156" t="s">
        <v>152</v>
      </c>
      <c r="B28" s="155"/>
      <c r="C28" s="155"/>
      <c r="D28" s="155"/>
      <c r="E28" s="155"/>
      <c r="F28" s="155"/>
      <c r="G28" s="155"/>
      <c r="H28" s="155"/>
      <c r="I28" s="155"/>
      <c r="J28" s="155"/>
      <c r="K28" s="155"/>
      <c r="L28" s="155"/>
      <c r="M28" s="155"/>
      <c r="N28" s="155"/>
      <c r="O28" s="155"/>
      <c r="P28" s="155"/>
      <c r="Q28" s="155"/>
      <c r="R28" s="155"/>
      <c r="S28" s="155"/>
      <c r="T28" s="155"/>
      <c r="U28" s="155"/>
      <c r="V28" s="155"/>
      <c r="W28" s="155"/>
      <c r="X28" s="155"/>
      <c r="Y28" s="155"/>
      <c r="Z28" s="155"/>
      <c r="AA28" s="155"/>
      <c r="AB28" s="155"/>
      <c r="AC28" s="155"/>
      <c r="AD28" s="155"/>
      <c r="AE28" s="155"/>
      <c r="AF28" s="155"/>
      <c r="AG28" s="155"/>
      <c r="AH28" s="155"/>
      <c r="AI28" s="155"/>
      <c r="AJ28" s="155"/>
      <c r="AK28" s="155"/>
      <c r="AL28" s="155"/>
      <c r="AM28" s="155"/>
      <c r="AN28" s="155"/>
      <c r="AO28" s="155"/>
      <c r="AP28" s="155"/>
      <c r="AQ28" s="155"/>
      <c r="AR28" s="155"/>
      <c r="AS28" s="155"/>
      <c r="AT28" s="155"/>
      <c r="AU28" s="155"/>
      <c r="AV28" s="155"/>
      <c r="AW28" s="155"/>
      <c r="AX28" s="155"/>
      <c r="AY28" s="155"/>
      <c r="AZ28" s="155"/>
      <c r="BA28" s="155"/>
      <c r="BB28" s="155"/>
      <c r="BC28" s="155"/>
      <c r="BD28" s="155"/>
      <c r="BE28" s="155"/>
      <c r="BF28" s="155"/>
      <c r="BG28" s="155"/>
      <c r="BH28" s="155"/>
      <c r="BI28" s="155"/>
      <c r="BJ28" s="155"/>
      <c r="BK28" s="155"/>
      <c r="BL28" s="155"/>
      <c r="BM28" s="155"/>
      <c r="BN28" s="155"/>
      <c r="BO28" s="155"/>
      <c r="BP28" s="155"/>
      <c r="BQ28" s="155"/>
      <c r="BR28" s="155"/>
      <c r="BS28" s="155"/>
      <c r="BT28" s="155"/>
      <c r="BU28" s="155"/>
      <c r="BV28" s="155"/>
      <c r="BW28" s="155"/>
      <c r="BX28" s="155"/>
      <c r="BY28" s="17"/>
      <c r="BZ28" s="49"/>
    </row>
    <row r="29" spans="1:78" ht="46.5" x14ac:dyDescent="0.25">
      <c r="A29" s="26" t="s">
        <v>765</v>
      </c>
      <c r="B29" s="26" t="s">
        <v>174</v>
      </c>
      <c r="C29" s="27" t="s">
        <v>738</v>
      </c>
      <c r="D29" s="28"/>
      <c r="E29" s="28"/>
      <c r="F29" s="29">
        <v>1200</v>
      </c>
      <c r="G29" s="30">
        <v>11</v>
      </c>
      <c r="H29" s="31" t="s">
        <v>78</v>
      </c>
      <c r="I29" s="70">
        <v>1</v>
      </c>
      <c r="J29" s="71">
        <v>0</v>
      </c>
      <c r="K29" s="59">
        <v>1</v>
      </c>
      <c r="L29" s="33">
        <v>0</v>
      </c>
      <c r="M29" s="59">
        <v>2</v>
      </c>
      <c r="N29" s="33">
        <v>0</v>
      </c>
      <c r="O29" s="29">
        <v>2.4500000000000099</v>
      </c>
      <c r="P29" s="29">
        <v>1.8642857142857201</v>
      </c>
      <c r="Q29" s="36">
        <v>102.772043314504</v>
      </c>
      <c r="R29" s="36">
        <v>1.63602165725209</v>
      </c>
      <c r="S29" s="37">
        <v>0</v>
      </c>
      <c r="T29" s="61">
        <v>-0.1</v>
      </c>
      <c r="U29" s="29">
        <v>0.80000000000000104</v>
      </c>
      <c r="V29" s="29">
        <v>0.54999999999999705</v>
      </c>
      <c r="W29" s="39"/>
      <c r="X29" s="40">
        <v>82</v>
      </c>
      <c r="Y29" s="72">
        <v>118</v>
      </c>
      <c r="Z29" s="29">
        <v>15</v>
      </c>
      <c r="AA29" s="77">
        <v>8</v>
      </c>
      <c r="AB29" s="41" t="s">
        <v>101</v>
      </c>
      <c r="AC29" s="42" t="str">
        <f>"" &amp; IF(AND(S29&lt;=-1.5,NOT(ISBLANK(AQ29))),"Z","")</f>
        <v/>
      </c>
      <c r="AD29" s="43" t="str">
        <f>IF(AND(ISNUMBER(BD29),VALUE(BD29)&gt;=3,VALUE(T29)&gt;=-0.5),IF(AND(VALUE(Q29)&gt;=94,VALUE(Q29)&lt;444), IF(VALUE(P29)&gt;=2,"***","**"),"*"),"")</f>
        <v/>
      </c>
      <c r="AE29" s="44"/>
      <c r="AF29" s="45"/>
      <c r="AG29" s="63" t="str">
        <f>IF(OR(F29&lt;1401,F29&gt;=1600),IF(AND(OR(AB29="*",AB29="***",AB29="E*",AB29="E***"),P29&gt;=2,T29&gt;-2.1),IF(AND(ISNUMBER(BD29),VALUE(BD29)&gt;2),"**","*"),""),"")</f>
        <v/>
      </c>
      <c r="AH29" s="30">
        <v>11</v>
      </c>
      <c r="AI29" s="47">
        <v>82</v>
      </c>
      <c r="AJ29" s="48" t="str">
        <f>IF(AND(S29&gt;=2,T29&gt;=0),IF(AND(ISNUMBER(BD29),VALUE(BD29)&gt;=3),IF(LEN(AQ29)&gt;0,"***","**"),"*"),"")</f>
        <v/>
      </c>
      <c r="AK29" s="42" t="str">
        <f>IF(AND(S29&gt;=3,AND(OR(AND(I29&lt;=7,I29-K29&gt;=3),AND(K29&lt;=7,K29-M29&gt;=3)),N29&lt;=4)),6,IF(S29&gt;=3,"3T",IF(AND(OR(AND(I29&lt;=7,I29-K29&gt;=3),AND(K29&lt;=7,K29-M29&gt;=3)),N29&lt;=4),"3P","")))</f>
        <v/>
      </c>
      <c r="AL29" s="46" t="str">
        <f>IF(OR(K29-M29&gt;=5,T29&gt;4.9,AND(K29-M29&gt;=1,T29&gt;5)),IF(P29&lt;-3,"***",IF(P29&lt;0,"**","*")),"")</f>
        <v/>
      </c>
      <c r="AM29" s="40">
        <v>82</v>
      </c>
      <c r="AN29" s="135" t="str">
        <f>CONCATENATE(IF(AND(OR(M29=1,M29=2,M29=3,M29=4),Q29&gt;=97.5),"G",IF(OR(AND(N29&lt;=3,M29&lt;8,T29&gt;-1.6,Q29&gt;=95,Q29&lt;300),AND(OR(M29=1,M29=2,M29=3),Q29&lt;97.5)),"GR","")),"*")</f>
        <v>G*</v>
      </c>
      <c r="AO29" s="29">
        <v>0</v>
      </c>
      <c r="AP29" s="28" t="s">
        <v>32</v>
      </c>
      <c r="AQ29" s="28"/>
      <c r="AR29" s="28"/>
      <c r="AS29" s="28"/>
      <c r="AT29" s="50" t="str">
        <f>IF(LEN(AN29)&gt;0,IF(AL29="**","$",IF(AL29="***",IF(LEN(AQ29)&gt;0,"$$$","$$"), "")), "")</f>
        <v/>
      </c>
      <c r="AU29" s="48" t="str">
        <f>CONCATENATE(IF(LEN(AN29)&gt;0,IF(AND(AD29="**",AB29="*"),IF(LEN(AQ29)&gt;0,"$$$","$$"),IF(AJ29="***","$$$",IF(AND(AJ29="**",AB29="*"),"$$",IF(AND(OR(AD29="**",AD29="***"),LEN(AQ29)&gt;0),"$$","")))),IF(AND(OR(AD29="**",AD29="***"),LEN(AQ29)&gt;0),"$$","")),IF(AND(T29&lt;2,AQ29="#"),"#",""))</f>
        <v/>
      </c>
      <c r="AV29" s="48" t="str">
        <f>IF(LEN(AN29)&gt;0,IF(AG29="**","$$",IF(AG29="***","$$$",IF(AD29="***",IF(OR(AB29="***",LEN(AQ29)&gt;0),"$$$",""),""))),"")</f>
        <v/>
      </c>
      <c r="AW29" s="26" t="s">
        <v>78</v>
      </c>
      <c r="AX29" s="64">
        <v>5.3</v>
      </c>
      <c r="AY29" s="79">
        <v>1039</v>
      </c>
      <c r="AZ29" s="24" t="s">
        <v>10</v>
      </c>
      <c r="BA29" s="29">
        <v>101.072043314504</v>
      </c>
      <c r="BB29" s="136">
        <v>99.157409981170801</v>
      </c>
      <c r="BC29" s="54" t="s">
        <v>787</v>
      </c>
      <c r="BD29" s="29">
        <v>1</v>
      </c>
      <c r="BE29" s="55"/>
      <c r="BF29" s="55"/>
      <c r="BG29" s="55"/>
      <c r="BH29" s="55"/>
      <c r="BI29" s="188" t="s">
        <v>788</v>
      </c>
      <c r="BJ29" s="68" t="s">
        <v>740</v>
      </c>
      <c r="BK29" s="69" t="s">
        <v>758</v>
      </c>
      <c r="BL29" s="69" t="s">
        <v>789</v>
      </c>
      <c r="BM29" s="68" t="s">
        <v>742</v>
      </c>
      <c r="BN29" s="68"/>
      <c r="BO29" s="17"/>
      <c r="BP29" s="29">
        <v>118</v>
      </c>
      <c r="BQ29" s="29">
        <v>0</v>
      </c>
      <c r="BR29" s="56">
        <v>100.7</v>
      </c>
      <c r="BS29" s="57" t="s">
        <v>75</v>
      </c>
      <c r="BT29" s="26"/>
      <c r="BU29" s="26"/>
      <c r="BV29" s="26"/>
      <c r="BW29" s="26"/>
      <c r="BX29" s="17"/>
      <c r="BY29" s="17"/>
      <c r="BZ29" s="49" t="str">
        <f>IF(AND(S29&gt;=3,AND(OR(AND(I29&lt;=7,I29-K29&gt;=3),AND(K29&lt;=7,K29-M29&gt;=3)),N29&lt;=4)),6,IF(S29&gt;=3,"3T",IF(AND(OR(AND(I29&lt;=7,I29-K29&gt;=3),AND(K29&lt;=7,K29-M29&gt;=3)),N29&lt;=4),"3P","")))</f>
        <v/>
      </c>
    </row>
    <row r="30" spans="1:78" ht="46.5" x14ac:dyDescent="0.25">
      <c r="A30" s="26" t="s">
        <v>765</v>
      </c>
      <c r="B30" s="26" t="s">
        <v>182</v>
      </c>
      <c r="C30" s="27" t="s">
        <v>738</v>
      </c>
      <c r="D30" s="28"/>
      <c r="E30" s="28"/>
      <c r="F30" s="29">
        <v>1400</v>
      </c>
      <c r="G30" s="30">
        <v>10</v>
      </c>
      <c r="H30" s="31" t="s">
        <v>78</v>
      </c>
      <c r="I30" s="70">
        <v>2</v>
      </c>
      <c r="J30" s="71">
        <v>1</v>
      </c>
      <c r="K30" s="70">
        <v>2</v>
      </c>
      <c r="L30" s="71">
        <v>0</v>
      </c>
      <c r="M30" s="59">
        <v>6</v>
      </c>
      <c r="N30" s="33">
        <v>2</v>
      </c>
      <c r="O30" s="29">
        <v>3.8500000000000201</v>
      </c>
      <c r="P30" s="29">
        <v>5.9000000000000199</v>
      </c>
      <c r="Q30" s="36">
        <v>109.193894024795</v>
      </c>
      <c r="R30" s="36">
        <v>6.5969470123976501</v>
      </c>
      <c r="S30" s="37">
        <v>1</v>
      </c>
      <c r="T30" s="61">
        <v>-2.2999999999999998</v>
      </c>
      <c r="U30" s="29">
        <v>-0.60000000000000497</v>
      </c>
      <c r="V30" s="29">
        <v>-2.6</v>
      </c>
      <c r="W30" s="39" t="s">
        <v>79</v>
      </c>
      <c r="X30" s="62">
        <v>85</v>
      </c>
      <c r="Y30" s="29">
        <v>115</v>
      </c>
      <c r="Z30" s="29">
        <v>27</v>
      </c>
      <c r="AA30" s="77">
        <v>8</v>
      </c>
      <c r="AB30" s="41" t="s">
        <v>698</v>
      </c>
      <c r="AC30" s="42" t="str">
        <f>"i" &amp; IF(AND(S30&lt;=-1.5,NOT(ISBLANK(AQ30))),"Z","")</f>
        <v>i</v>
      </c>
      <c r="AD30" s="48" t="str">
        <f>IF(AND(ISNUMBER(BD30),VALUE(BD30)&gt;=3,VALUE(T30)&gt;=-0.5),IF(AND(VALUE(Q30)&gt;=94,VALUE(Q30)&lt;444), IF(VALUE(P30)&gt;=2,"***","**"),"*"),"")</f>
        <v/>
      </c>
      <c r="AE30" s="44"/>
      <c r="AF30" s="45" t="s">
        <v>93</v>
      </c>
      <c r="AG30" s="63" t="str">
        <f>IF(OR(F30&lt;1401,F30&gt;=1600),IF(AND(OR(AB30="*",AB30="***",AB30="E*",AB30="E***"),P30&gt;=2,T30&gt;-2.1),IF(AND(ISNUMBER(BD30),VALUE(BD30)&gt;2),"**","*"),""),"")</f>
        <v/>
      </c>
      <c r="AH30" s="30">
        <v>10</v>
      </c>
      <c r="AI30" s="62">
        <v>85</v>
      </c>
      <c r="AJ30" s="48" t="str">
        <f>IF(AND(S30&gt;=2,T30&gt;=0),IF(AND(ISNUMBER(BD30),VALUE(BD30)&gt;=3),IF(LEN(AQ30)&gt;0,"***","**"),"*"),"")</f>
        <v/>
      </c>
      <c r="AK30" s="42" t="str">
        <f>IF(AND(S30&gt;=3,AND(OR(AND(I30&lt;=7,I30-K30&gt;=3),AND(K30&lt;=7,K30-M30&gt;=3)),N30&lt;=4)),6,IF(S30&gt;=3,"3T",IF(AND(OR(AND(I30&lt;=7,I30-K30&gt;=3),AND(K30&lt;=7,K30-M30&gt;=3)),N30&lt;=4),"3P","")))</f>
        <v/>
      </c>
      <c r="AL30" s="63" t="str">
        <f>IF(OR(K30-M30&gt;=5,T30&gt;4.9,AND(K30-M30&gt;=1,T30&gt;5)),IF(P30&lt;-3,"***",IF(P30&lt;0,"**","*")),"")</f>
        <v/>
      </c>
      <c r="AM30" s="62">
        <v>85</v>
      </c>
      <c r="AN30" s="49" t="str">
        <f>IF(AND(OR(M30=1,M30=2,M30=3,M30=4),Q30&gt;=97.5),"G",IF(OR(AND(N30&lt;=3,M30&lt;8,T30&gt;-1.6,Q30&gt;=95,Q30&lt;300),AND(OR(M30=1,M30=2,M30=3),Q30&lt;97.5)),"GR",""))</f>
        <v/>
      </c>
      <c r="AO30" s="29">
        <v>-1</v>
      </c>
      <c r="AP30" s="28"/>
      <c r="AQ30" s="28"/>
      <c r="AR30" s="28"/>
      <c r="AS30" s="28"/>
      <c r="AT30" s="50" t="str">
        <f>IF(LEN(AN30)&gt;0,IF(AL30="**","$",IF(AL30="***",IF(LEN(AQ30)&gt;0,"$$$","$$"), "")), "")</f>
        <v/>
      </c>
      <c r="AU30" s="48" t="str">
        <f>CONCATENATE(IF(LEN(AN30)&gt;0,IF(AND(AD30="**",AB30="*"),IF(LEN(AQ30)&gt;0,"$$$","$$"),IF(AJ30="***","$$$",IF(AND(AJ30="**",AB30="*"),"$$",IF(AND(OR(AD30="**",AD30="***"),LEN(AQ30)&gt;0),"$$","")))),IF(AND(OR(AD30="**",AD30="***"),LEN(AQ30)&gt;0),"$$","")),IF(AND(T30&lt;2,AQ30="#"),"#",""))</f>
        <v/>
      </c>
      <c r="AV30" s="48" t="str">
        <f>IF(LEN(AN30)&gt;0,IF(AG30="**","$$",IF(AG30="***","$$$",IF(AD30="***",IF(OR(AB30="***",LEN(AQ30)&gt;0),"$$$",""),""))),"")</f>
        <v/>
      </c>
      <c r="AW30" s="26" t="s">
        <v>78</v>
      </c>
      <c r="AX30" s="51">
        <v>3.6</v>
      </c>
      <c r="AY30" s="65">
        <v>1038</v>
      </c>
      <c r="AZ30" s="24" t="s">
        <v>790</v>
      </c>
      <c r="BA30" s="29">
        <v>83</v>
      </c>
      <c r="BB30" s="134">
        <v>82.696666666666701</v>
      </c>
      <c r="BC30" s="54" t="s">
        <v>791</v>
      </c>
      <c r="BD30" s="29">
        <v>2</v>
      </c>
      <c r="BE30" s="55"/>
      <c r="BF30" s="55"/>
      <c r="BG30" s="55"/>
      <c r="BH30" s="55"/>
      <c r="BI30" s="189" t="s">
        <v>792</v>
      </c>
      <c r="BJ30" s="69" t="s">
        <v>371</v>
      </c>
      <c r="BK30" s="69" t="s">
        <v>793</v>
      </c>
      <c r="BL30" s="68" t="s">
        <v>794</v>
      </c>
      <c r="BM30" s="69" t="s">
        <v>795</v>
      </c>
      <c r="BN30" s="68" t="s">
        <v>796</v>
      </c>
      <c r="BO30" s="17"/>
      <c r="BP30" s="29">
        <v>115</v>
      </c>
      <c r="BQ30" s="29">
        <v>-1</v>
      </c>
      <c r="BR30" s="56">
        <v>102.8</v>
      </c>
      <c r="BS30" s="76" t="s">
        <v>117</v>
      </c>
      <c r="BT30" s="26"/>
      <c r="BU30" s="26"/>
      <c r="BV30" s="26"/>
      <c r="BW30" s="26" t="s">
        <v>79</v>
      </c>
      <c r="BX30" s="17"/>
      <c r="BY30" s="17"/>
      <c r="BZ30" s="49" t="str">
        <f>IF(AND(S30&gt;=3,AND(OR(AND(I30&lt;=7,I30-K30&gt;=3),AND(K30&lt;=7,K30-M30&gt;=3)),N30&lt;=4)),6,IF(S30&gt;=3,"3T",IF(AND(OR(AND(I30&lt;=7,I30-K30&gt;=3),AND(K30&lt;=7,K30-M30&gt;=3)),N30&lt;=4),"3P","")))</f>
        <v/>
      </c>
    </row>
    <row r="31" spans="1:78" ht="18" customHeight="1" x14ac:dyDescent="0.25">
      <c r="A31" s="162"/>
      <c r="B31" s="155"/>
      <c r="C31" s="155"/>
      <c r="D31" s="155"/>
      <c r="E31" s="155"/>
      <c r="F31" s="155"/>
      <c r="G31" s="155"/>
      <c r="H31" s="155"/>
      <c r="I31" s="155"/>
      <c r="J31" s="155"/>
      <c r="K31" s="155"/>
      <c r="L31" s="155"/>
      <c r="M31" s="155"/>
      <c r="N31" s="155"/>
      <c r="O31" s="155"/>
      <c r="P31" s="155"/>
      <c r="Q31" s="155"/>
      <c r="R31" s="155"/>
      <c r="S31" s="155"/>
      <c r="T31" s="155"/>
      <c r="U31" s="155"/>
      <c r="V31" s="155"/>
      <c r="W31" s="155"/>
      <c r="X31" s="155"/>
      <c r="Y31" s="155"/>
      <c r="Z31" s="155"/>
      <c r="AA31" s="155"/>
      <c r="AB31" s="155"/>
      <c r="AC31" s="155"/>
      <c r="AD31" s="155"/>
      <c r="AE31" s="155"/>
      <c r="AF31" s="155"/>
      <c r="AG31" s="155"/>
      <c r="AH31" s="155"/>
      <c r="AI31" s="155"/>
      <c r="AJ31" s="155"/>
      <c r="AK31" s="155"/>
      <c r="AL31" s="155"/>
      <c r="AM31" s="155"/>
      <c r="AN31" s="155"/>
      <c r="AO31" s="155"/>
      <c r="AP31" s="155"/>
      <c r="AQ31" s="155"/>
      <c r="AR31" s="155"/>
      <c r="AS31" s="155"/>
      <c r="AT31" s="155"/>
      <c r="AU31" s="155"/>
      <c r="AV31" s="155"/>
      <c r="AW31" s="155"/>
      <c r="AX31" s="155"/>
      <c r="AY31" s="155"/>
      <c r="AZ31" s="155"/>
      <c r="BA31" s="155"/>
      <c r="BB31" s="155"/>
      <c r="BC31" s="155"/>
      <c r="BD31" s="155"/>
      <c r="BE31" s="155"/>
      <c r="BF31" s="155"/>
      <c r="BG31" s="155"/>
      <c r="BH31" s="155"/>
      <c r="BI31" s="155"/>
      <c r="BJ31" s="155"/>
      <c r="BK31" s="155"/>
      <c r="BL31" s="155"/>
      <c r="BM31" s="155"/>
      <c r="BN31" s="155"/>
      <c r="BO31" s="155"/>
      <c r="BP31" s="155"/>
      <c r="BQ31" s="155"/>
      <c r="BR31" s="155"/>
      <c r="BS31" s="155"/>
      <c r="BT31" s="155"/>
      <c r="BU31" s="155"/>
      <c r="BV31" s="155"/>
      <c r="BW31" s="155"/>
      <c r="BX31" s="155"/>
      <c r="BY31" s="17"/>
      <c r="BZ31" s="49"/>
    </row>
    <row r="32" spans="1:78" ht="46.5" x14ac:dyDescent="0.25">
      <c r="A32" s="26" t="s">
        <v>765</v>
      </c>
      <c r="B32" s="26" t="s">
        <v>187</v>
      </c>
      <c r="C32" s="27" t="s">
        <v>738</v>
      </c>
      <c r="D32" s="28"/>
      <c r="E32" s="28"/>
      <c r="F32" s="29">
        <v>1200</v>
      </c>
      <c r="G32" s="30">
        <v>1</v>
      </c>
      <c r="H32" s="31" t="s">
        <v>6</v>
      </c>
      <c r="I32" s="70">
        <v>1</v>
      </c>
      <c r="J32" s="71">
        <v>0</v>
      </c>
      <c r="K32" s="70">
        <v>1</v>
      </c>
      <c r="L32" s="71">
        <v>0</v>
      </c>
      <c r="M32" s="32">
        <v>3</v>
      </c>
      <c r="N32" s="33">
        <v>3</v>
      </c>
      <c r="O32" s="29">
        <v>3.4500000000000099</v>
      </c>
      <c r="P32" s="37">
        <v>2.3687500000000101</v>
      </c>
      <c r="Q32" s="35">
        <v>96.520886450292394</v>
      </c>
      <c r="R32" s="36">
        <v>0.56044322514615896</v>
      </c>
      <c r="S32" s="37">
        <v>0</v>
      </c>
      <c r="T32" s="61">
        <v>-2.75</v>
      </c>
      <c r="U32" s="29">
        <v>-1.99999999999999</v>
      </c>
      <c r="V32" s="60">
        <v>-4.3</v>
      </c>
      <c r="W32" s="39" t="s">
        <v>79</v>
      </c>
      <c r="X32" s="40">
        <v>85</v>
      </c>
      <c r="Y32" s="72">
        <v>122</v>
      </c>
      <c r="Z32" s="87">
        <v>43</v>
      </c>
      <c r="AA32" s="77">
        <v>8</v>
      </c>
      <c r="AB32" s="41" t="s">
        <v>32</v>
      </c>
      <c r="AC32" s="42" t="str">
        <f>"" &amp; IF(AND(S32&lt;=-1.5,NOT(ISBLANK(AQ32))),"Z","")</f>
        <v/>
      </c>
      <c r="AD32" s="43" t="str">
        <f>IF(AND(ISNUMBER(BD32),VALUE(BD32)&gt;=3,VALUE(T32)&gt;=-0.5),IF(AND(VALUE(Q32)&gt;=94,VALUE(Q32)&lt;444), IF(VALUE(P32)&gt;=2,"***","**"),"*"),"")</f>
        <v/>
      </c>
      <c r="AE32" s="44"/>
      <c r="AF32" s="45" t="s">
        <v>797</v>
      </c>
      <c r="AG32" s="63" t="str">
        <f>IF(OR(F32&lt;1401,F32&gt;=1600),IF(AND(OR(AB32="*",AB32="***",AB32="E*",AB32="E***"),P32&gt;=2,T32&gt;-2.1),IF(AND(ISNUMBER(BD32),VALUE(BD32)&gt;2),"**","*"),""),"")</f>
        <v/>
      </c>
      <c r="AH32" s="30">
        <v>1</v>
      </c>
      <c r="AI32" s="47">
        <v>85</v>
      </c>
      <c r="AJ32" s="48" t="str">
        <f>IF(AND(S32&gt;=2,T32&gt;=0),IF(AND(ISNUMBER(BD32),VALUE(BD32)&gt;=3),IF(LEN(AQ32)&gt;0,"***","**"),"*"),"")</f>
        <v/>
      </c>
      <c r="AK32" s="42" t="str">
        <f>IF(AND(S32&gt;=3,AND(OR(AND(I32&lt;=7,I32-K32&gt;=3),AND(K32&lt;=7,K32-M32&gt;=3)),N32&lt;=4)),6,IF(S32&gt;=3,"3T",IF(AND(OR(AND(I32&lt;=7,I32-K32&gt;=3),AND(K32&lt;=7,K32-M32&gt;=3)),N32&lt;=4),"3P","")))</f>
        <v/>
      </c>
      <c r="AL32" s="46" t="str">
        <f>IF(OR(K32-M32&gt;=5,T32&gt;4.9,AND(K32-M32&gt;=1,T32&gt;5)),IF(P32&lt;-3,"***",IF(P32&lt;0,"**","*")),"")</f>
        <v/>
      </c>
      <c r="AM32" s="40">
        <v>85</v>
      </c>
      <c r="AN32" s="137" t="str">
        <f>CONCATENATE(IF(AND(OR(M32=1,M32=2,M32=3,M32=4),Q32&gt;=97.5),"G",IF(OR(AND(N32&lt;=3,M32&lt;8,T32&gt;-1.6,Q32&gt;=95,Q32&lt;300),AND(OR(M32=1,M32=2,M32=3),Q32&lt;97.5)),"GR","")),"*")</f>
        <v>GR*</v>
      </c>
      <c r="AO32" s="29">
        <v>-1</v>
      </c>
      <c r="AP32" s="28"/>
      <c r="AQ32" s="28"/>
      <c r="AR32" s="28"/>
      <c r="AS32" s="28"/>
      <c r="AT32" s="50" t="str">
        <f>IF(LEN(AN32)&gt;0,IF(AL32="**","$",IF(AL32="***",IF(LEN(AQ32)&gt;0,"$$$","$$"), "")), "")</f>
        <v/>
      </c>
      <c r="AU32" s="48" t="str">
        <f>CONCATENATE(IF(LEN(AN32)&gt;0,IF(AND(AD32="**",AB32="*"),IF(LEN(AQ32)&gt;0,"$$$","$$"),IF(AJ32="***","$$$",IF(AND(AJ32="**",AB32="*"),"$$",IF(AND(OR(AD32="**",AD32="***"),LEN(AQ32)&gt;0),"$$","")))),IF(AND(OR(AD32="**",AD32="***"),LEN(AQ32)&gt;0),"$$","")),IF(AND(T32&lt;2,AQ32="#"),"#",""))</f>
        <v/>
      </c>
      <c r="AV32" s="48" t="str">
        <f>IF(LEN(AN32)&gt;0,IF(AG32="**","$$",IF(AG32="***","$$$",IF(AD32="***",IF(OR(AB32="***",LEN(AQ32)&gt;0),"$$$",""),""))),"")</f>
        <v/>
      </c>
      <c r="AW32" s="26" t="s">
        <v>6</v>
      </c>
      <c r="AX32" s="51">
        <v>3.3</v>
      </c>
      <c r="AY32" s="52">
        <v>1048</v>
      </c>
      <c r="AZ32" s="24" t="s">
        <v>798</v>
      </c>
      <c r="BA32" s="29">
        <v>93.620886450292303</v>
      </c>
      <c r="BB32" s="136">
        <v>95.813419783625605</v>
      </c>
      <c r="BC32" s="54" t="s">
        <v>799</v>
      </c>
      <c r="BD32" s="29">
        <v>1</v>
      </c>
      <c r="BE32" s="55"/>
      <c r="BF32" s="55"/>
      <c r="BG32" s="55"/>
      <c r="BH32" s="55"/>
      <c r="BI32" s="188" t="s">
        <v>800</v>
      </c>
      <c r="BJ32" s="69" t="s">
        <v>801</v>
      </c>
      <c r="BK32" s="69" t="s">
        <v>758</v>
      </c>
      <c r="BL32" s="68" t="s">
        <v>802</v>
      </c>
      <c r="BM32" s="68" t="s">
        <v>740</v>
      </c>
      <c r="BN32" s="68"/>
      <c r="BO32" s="17"/>
      <c r="BP32" s="29">
        <v>122</v>
      </c>
      <c r="BQ32" s="29">
        <v>-1</v>
      </c>
      <c r="BR32" s="56">
        <v>101.7</v>
      </c>
      <c r="BS32" s="57" t="s">
        <v>803</v>
      </c>
      <c r="BT32" s="26"/>
      <c r="BU32" s="26"/>
      <c r="BV32" s="26"/>
      <c r="BW32" s="26" t="s">
        <v>79</v>
      </c>
      <c r="BX32" s="17"/>
      <c r="BY32" s="17"/>
      <c r="BZ32" s="49" t="str">
        <f>IF(AND(S32&gt;=3,AND(OR(AND(I32&lt;=7,I32-K32&gt;=3),AND(K32&lt;=7,K32-M32&gt;=3)),N32&lt;=4)),6,IF(S32&gt;=3,"3T",IF(AND(OR(AND(I32&lt;=7,I32-K32&gt;=3),AND(K32&lt;=7,K32-M32&gt;=3)),N32&lt;=4),"3P","")))</f>
        <v/>
      </c>
    </row>
    <row r="33" spans="1:78" ht="46.5" x14ac:dyDescent="0.25">
      <c r="A33" s="26" t="s">
        <v>765</v>
      </c>
      <c r="B33" s="26" t="s">
        <v>268</v>
      </c>
      <c r="C33" s="106" t="s">
        <v>804</v>
      </c>
      <c r="D33" s="28"/>
      <c r="E33" s="28"/>
      <c r="F33" s="58">
        <v>1000</v>
      </c>
      <c r="G33" s="80">
        <v>1</v>
      </c>
      <c r="H33" s="31" t="s">
        <v>6</v>
      </c>
      <c r="I33" s="32">
        <v>3</v>
      </c>
      <c r="J33" s="33">
        <v>0</v>
      </c>
      <c r="K33" s="70">
        <v>3</v>
      </c>
      <c r="L33" s="71">
        <v>2</v>
      </c>
      <c r="M33" s="32">
        <v>1</v>
      </c>
      <c r="N33" s="33">
        <v>0</v>
      </c>
      <c r="O33" s="29">
        <v>0</v>
      </c>
      <c r="P33" s="29">
        <v>3.07</v>
      </c>
      <c r="Q33" s="36">
        <v>102.32561554426999</v>
      </c>
      <c r="R33" s="36">
        <v>1.16280777213483</v>
      </c>
      <c r="S33" s="37">
        <v>-1</v>
      </c>
      <c r="T33" s="38">
        <v>1.5</v>
      </c>
      <c r="U33" s="29">
        <v>-2.0000000000000102</v>
      </c>
      <c r="V33" s="29">
        <v>-0.80000000000000104</v>
      </c>
      <c r="W33" s="39"/>
      <c r="X33" s="40">
        <v>85</v>
      </c>
      <c r="Y33" s="72">
        <v>124</v>
      </c>
      <c r="Z33" s="29">
        <v>24</v>
      </c>
      <c r="AA33" s="77">
        <v>8</v>
      </c>
      <c r="AB33" s="41" t="s">
        <v>92</v>
      </c>
      <c r="AC33" s="42" t="str">
        <f>"i" &amp; IF(AND(S33&lt;=-1.5,NOT(ISBLANK(AQ33))),"Z","")</f>
        <v>i</v>
      </c>
      <c r="AD33" s="43" t="str">
        <f>IF(AND(ISNUMBER(BD33),VALUE(BD33)&gt;=3,VALUE(T33)&gt;=-0.5),IF(AND(VALUE(Q33)&gt;=94,VALUE(Q33)&lt;444), IF(VALUE(P33)&gt;=2,"***","**"),"*"),"")</f>
        <v/>
      </c>
      <c r="AE33" s="44"/>
      <c r="AF33" s="45" t="s">
        <v>110</v>
      </c>
      <c r="AG33" s="46" t="str">
        <f>IF(OR(F33&lt;1401,F33&gt;=1600),IF(AND(OR(AB33="*",AB33="***",AB33="E*",AB33="E***"),P33&gt;=2,T33&gt;-2.1),IF(AND(ISNUMBER(BD33),VALUE(BD33)&gt;2),"**","*"),""),"")</f>
        <v>*</v>
      </c>
      <c r="AH33" s="30">
        <v>1</v>
      </c>
      <c r="AI33" s="47">
        <v>85</v>
      </c>
      <c r="AJ33" s="48" t="str">
        <f>IF(AND(S33&gt;=2,T33&gt;=0),IF(AND(ISNUMBER(BD33),VALUE(BD33)&gt;=3),IF(LEN(AQ33)&gt;0,"***","**"),"*"),"")</f>
        <v/>
      </c>
      <c r="AK33" s="42" t="str">
        <f>IF(AND(S33&gt;=3,AND(OR(AND(I33&lt;=7,I33-K33&gt;=3),AND(K33&lt;=7,K33-M33&gt;=3)),N33&lt;=4)),6,IF(S33&gt;=3,"3T",IF(AND(OR(AND(I33&lt;=7,I33-K33&gt;=3),AND(K33&lt;=7,K33-M33&gt;=3)),N33&lt;=4),"3P","")))</f>
        <v/>
      </c>
      <c r="AL33" s="46" t="str">
        <f>IF(OR(K33-M33&gt;=5,T33&gt;4.9,AND(K33-M33&gt;=1,T33&gt;5)),IF(P33&lt;-3,"***",IF(P33&lt;0,"**","*")),"")</f>
        <v/>
      </c>
      <c r="AM33" s="40">
        <v>85</v>
      </c>
      <c r="AN33" s="103" t="str">
        <f>IF(AND(OR(M33=1,M33=2,M33=3,M33=4),Q33&gt;=97.5),"G",IF(OR(AND(N33&lt;=3,M33&lt;8,T33&gt;-1.6,Q33&gt;=95,Q33&lt;300),AND(OR(M33=1,M33=2,M33=3),Q33&lt;97.5)),"GR",""))</f>
        <v>G</v>
      </c>
      <c r="AO33" s="29">
        <v>0</v>
      </c>
      <c r="AP33" s="28"/>
      <c r="AQ33" s="28"/>
      <c r="AR33" s="28"/>
      <c r="AS33" s="28"/>
      <c r="AT33" s="50" t="str">
        <f>IF(LEN(AN33)&gt;0,IF(AL33="**","$",IF(AL33="***",IF(LEN(AQ33)&gt;0,"$$$","$$"), "")), "")</f>
        <v/>
      </c>
      <c r="AU33" s="48" t="str">
        <f>CONCATENATE(IF(LEN(AN33)&gt;0,IF(AND(AD33="**",AB33="*"),IF(LEN(AQ33)&gt;0,"$$$","$$"),IF(AJ33="***","$$$",IF(AND(AJ33="**",AB33="*"),"$$",IF(AND(OR(AD33="**",AD33="***"),LEN(AQ33)&gt;0),"$$","")))),IF(AND(OR(AD33="**",AD33="***"),LEN(AQ33)&gt;0),"$$","")),IF(AND(T33&lt;2,AQ33="#"),"#",""))</f>
        <v/>
      </c>
      <c r="AV33" s="48" t="str">
        <f>IF(LEN(AN33)&gt;0,IF(AG33="**","$$",IF(AG33="***","$$$",IF(AD33="***",IF(OR(AB33="***",LEN(AQ33)&gt;0),"$$$",""),""))),"")</f>
        <v/>
      </c>
      <c r="AW33" s="26" t="s">
        <v>6</v>
      </c>
      <c r="AX33" s="51">
        <v>1.7</v>
      </c>
      <c r="AY33" s="52">
        <v>1050</v>
      </c>
      <c r="AZ33" s="24" t="s">
        <v>51</v>
      </c>
      <c r="BA33" s="29">
        <v>102.32561554426999</v>
      </c>
      <c r="BB33" s="66">
        <v>104.79228221093599</v>
      </c>
      <c r="BC33" s="54" t="s">
        <v>805</v>
      </c>
      <c r="BD33" s="29">
        <v>1</v>
      </c>
      <c r="BE33" s="100">
        <v>15.4716981132075</v>
      </c>
      <c r="BF33" s="101">
        <v>40.7792207792208</v>
      </c>
      <c r="BG33" s="102">
        <v>265</v>
      </c>
      <c r="BH33" s="102">
        <v>385</v>
      </c>
      <c r="BI33" s="190" t="s">
        <v>806</v>
      </c>
      <c r="BJ33" s="68" t="s">
        <v>726</v>
      </c>
      <c r="BK33" s="68" t="s">
        <v>720</v>
      </c>
      <c r="BL33" s="68" t="s">
        <v>737</v>
      </c>
      <c r="BM33" s="68" t="s">
        <v>807</v>
      </c>
      <c r="BN33" s="68"/>
      <c r="BO33" s="17"/>
      <c r="BP33" s="29">
        <v>124</v>
      </c>
      <c r="BQ33" s="29">
        <v>0</v>
      </c>
      <c r="BR33" s="56">
        <v>100.75</v>
      </c>
      <c r="BS33" s="76" t="s">
        <v>108</v>
      </c>
      <c r="BT33" s="26"/>
      <c r="BU33" s="26"/>
      <c r="BV33" s="26"/>
      <c r="BW33" s="26"/>
      <c r="BX33" s="17"/>
      <c r="BY33" s="17"/>
      <c r="BZ33" s="49" t="str">
        <f>IF(AND(S33&gt;=3,AND(OR(AND(I33&lt;=7,I33-K33&gt;=3),AND(K33&lt;=7,K33-M33&gt;=3)),N33&lt;=4)),6,IF(S33&gt;=3,"3T",IF(AND(OR(AND(I33&lt;=7,I33-K33&gt;=3),AND(K33&lt;=7,K33-M33&gt;=3)),N33&lt;=4),"3P","")))</f>
        <v/>
      </c>
    </row>
    <row r="34" spans="1:78" ht="17.100000000000001" customHeight="1" x14ac:dyDescent="0.25">
      <c r="A34" s="162"/>
      <c r="B34" s="155"/>
      <c r="C34" s="155"/>
      <c r="D34" s="155"/>
      <c r="E34" s="155"/>
      <c r="F34" s="155"/>
      <c r="G34" s="155"/>
      <c r="H34" s="155"/>
      <c r="I34" s="155"/>
      <c r="J34" s="155"/>
      <c r="K34" s="155"/>
      <c r="L34" s="155"/>
      <c r="M34" s="155"/>
      <c r="N34" s="155"/>
      <c r="O34" s="155"/>
      <c r="P34" s="155"/>
      <c r="Q34" s="155"/>
      <c r="R34" s="155"/>
      <c r="S34" s="155"/>
      <c r="T34" s="155"/>
      <c r="U34" s="155"/>
      <c r="V34" s="155"/>
      <c r="W34" s="155"/>
      <c r="X34" s="155"/>
      <c r="Y34" s="155"/>
      <c r="Z34" s="155"/>
      <c r="AA34" s="155"/>
      <c r="AB34" s="155"/>
      <c r="AC34" s="155"/>
      <c r="AD34" s="155"/>
      <c r="AE34" s="155"/>
      <c r="AF34" s="155"/>
      <c r="AG34" s="155"/>
      <c r="AH34" s="155"/>
      <c r="AI34" s="155"/>
      <c r="AJ34" s="155"/>
      <c r="AK34" s="155"/>
      <c r="AL34" s="155"/>
      <c r="AM34" s="155"/>
      <c r="AN34" s="155"/>
      <c r="AO34" s="155"/>
      <c r="AP34" s="155"/>
      <c r="AQ34" s="155"/>
      <c r="AR34" s="155"/>
      <c r="AS34" s="155"/>
      <c r="AT34" s="155"/>
      <c r="AU34" s="155"/>
      <c r="AV34" s="155"/>
      <c r="AW34" s="155"/>
      <c r="AX34" s="155"/>
      <c r="AY34" s="155"/>
      <c r="AZ34" s="155"/>
      <c r="BA34" s="155"/>
      <c r="BB34" s="155"/>
      <c r="BC34" s="155"/>
      <c r="BD34" s="155"/>
      <c r="BE34" s="155"/>
      <c r="BF34" s="155"/>
      <c r="BG34" s="155"/>
      <c r="BH34" s="155"/>
      <c r="BI34" s="155"/>
      <c r="BJ34" s="155"/>
      <c r="BK34" s="155"/>
      <c r="BL34" s="155"/>
      <c r="BM34" s="155"/>
      <c r="BN34" s="155"/>
      <c r="BO34" s="155"/>
      <c r="BP34" s="155"/>
      <c r="BQ34" s="155"/>
      <c r="BR34" s="155"/>
      <c r="BS34" s="155"/>
      <c r="BT34" s="155"/>
      <c r="BU34" s="155"/>
      <c r="BV34" s="155"/>
      <c r="BW34" s="155"/>
      <c r="BX34" s="155"/>
      <c r="BY34" s="17"/>
      <c r="BZ34" s="49"/>
    </row>
    <row r="35" spans="1:78" ht="18.75" customHeight="1" x14ac:dyDescent="0.25">
      <c r="A35" s="17"/>
      <c r="B35" s="164" t="s">
        <v>51</v>
      </c>
      <c r="C35" s="164"/>
      <c r="D35" s="17"/>
      <c r="E35" s="17"/>
      <c r="F35" s="17"/>
      <c r="G35" s="17"/>
      <c r="H35" s="17"/>
      <c r="I35" s="89" t="s">
        <v>150</v>
      </c>
      <c r="J35" s="17"/>
      <c r="K35" s="17"/>
      <c r="L35" s="17"/>
      <c r="M35" s="17"/>
      <c r="N35" s="17"/>
      <c r="O35" s="17"/>
      <c r="P35" s="17"/>
      <c r="Q35" s="165" t="s">
        <v>808</v>
      </c>
      <c r="R35" s="165"/>
      <c r="S35" s="17"/>
      <c r="T35" s="121" t="s">
        <v>169</v>
      </c>
      <c r="U35" s="17"/>
      <c r="V35" s="17"/>
      <c r="W35" s="17"/>
      <c r="X35" s="91">
        <v>91</v>
      </c>
      <c r="Y35" s="113" t="s">
        <v>478</v>
      </c>
      <c r="Z35" s="93">
        <v>39</v>
      </c>
      <c r="AA35" s="104">
        <v>0</v>
      </c>
      <c r="AB35" s="17"/>
      <c r="AC35" s="17"/>
      <c r="AD35" s="17"/>
      <c r="AE35" s="17"/>
      <c r="AF35" s="17"/>
      <c r="AG35" s="17"/>
      <c r="AH35" s="17"/>
      <c r="AI35" s="91">
        <v>91</v>
      </c>
      <c r="AJ35" s="17"/>
      <c r="AK35" s="17"/>
      <c r="AL35" s="17"/>
      <c r="AM35" s="91">
        <v>91</v>
      </c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4">
        <v>9.6</v>
      </c>
      <c r="AY35" s="95">
        <v>1041</v>
      </c>
      <c r="AZ35" s="17"/>
      <c r="BA35" s="17"/>
      <c r="BB35" s="17"/>
      <c r="BC35" s="17"/>
      <c r="BD35" s="17"/>
      <c r="BE35" s="17"/>
      <c r="BF35" s="17"/>
      <c r="BG35" s="17"/>
      <c r="BH35" s="17"/>
      <c r="BI35" s="187"/>
      <c r="BJ35" s="17"/>
      <c r="BK35" s="17"/>
      <c r="BL35" s="17"/>
      <c r="BM35" s="17"/>
      <c r="BN35" s="17"/>
      <c r="BO35" s="17"/>
      <c r="BP35" s="113" t="s">
        <v>478</v>
      </c>
      <c r="BQ35" s="17"/>
      <c r="BR35" s="17"/>
      <c r="BS35" s="17"/>
      <c r="BT35" s="17"/>
      <c r="BU35" s="17"/>
      <c r="BV35" s="17"/>
      <c r="BW35" s="17"/>
      <c r="BX35" s="29">
        <v>0</v>
      </c>
      <c r="BY35" s="26" t="s">
        <v>149</v>
      </c>
      <c r="BZ35" s="17"/>
    </row>
    <row r="36" spans="1:78" x14ac:dyDescent="0.25">
      <c r="A36" s="17"/>
      <c r="B36" s="164"/>
      <c r="C36" s="164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68" t="s">
        <v>809</v>
      </c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  <c r="AK36" s="168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67"/>
      <c r="AY36" s="105" t="s">
        <v>147</v>
      </c>
      <c r="AZ36" s="17"/>
      <c r="BA36" s="17"/>
      <c r="BB36" s="17"/>
      <c r="BC36" s="17"/>
      <c r="BD36" s="17"/>
      <c r="BE36" s="17"/>
      <c r="BF36" s="17"/>
      <c r="BG36" s="17"/>
      <c r="BH36" s="17"/>
      <c r="BI36" s="18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</row>
    <row r="37" spans="1:78" ht="30" customHeight="1" x14ac:dyDescent="0.25">
      <c r="A37" s="172" t="s">
        <v>810</v>
      </c>
      <c r="B37" s="153"/>
      <c r="C37" s="153"/>
      <c r="D37" s="153"/>
      <c r="E37" s="153"/>
      <c r="F37" s="153"/>
      <c r="G37" s="153"/>
      <c r="H37" s="153"/>
      <c r="I37" s="153"/>
      <c r="J37" s="153"/>
      <c r="K37" s="153"/>
      <c r="L37" s="153"/>
      <c r="M37" s="153"/>
      <c r="N37" s="153"/>
      <c r="O37" s="153"/>
      <c r="P37" s="153"/>
      <c r="Q37" s="153"/>
      <c r="R37" s="153"/>
      <c r="S37" s="153"/>
      <c r="T37" s="153"/>
      <c r="U37" s="153"/>
      <c r="V37" s="153"/>
      <c r="W37" s="153"/>
      <c r="X37" s="153"/>
      <c r="Y37" s="153"/>
      <c r="Z37" s="153"/>
      <c r="AA37" s="153"/>
      <c r="AB37" s="153"/>
      <c r="AC37" s="153"/>
      <c r="AD37" s="153"/>
      <c r="AE37" s="153"/>
      <c r="AF37" s="153"/>
      <c r="AG37" s="153"/>
      <c r="AH37" s="153"/>
      <c r="AI37" s="153"/>
      <c r="AJ37" s="153"/>
      <c r="AK37" s="153"/>
      <c r="AL37" s="153"/>
      <c r="AM37" s="153"/>
      <c r="AN37" s="153"/>
      <c r="AO37" s="153"/>
      <c r="AP37" s="153"/>
      <c r="AQ37" s="153"/>
      <c r="AR37" s="153"/>
      <c r="AS37" s="153"/>
      <c r="AT37" s="153"/>
      <c r="AU37" s="153"/>
      <c r="AV37" s="153"/>
      <c r="AW37" s="153"/>
      <c r="AX37" s="153"/>
      <c r="AY37" s="153"/>
      <c r="AZ37" s="153"/>
      <c r="BA37" s="153"/>
      <c r="BB37" s="153"/>
      <c r="BC37" s="153"/>
      <c r="BD37" s="153"/>
      <c r="BE37" s="153"/>
      <c r="BF37" s="153"/>
      <c r="BG37" s="153"/>
      <c r="BH37" s="153"/>
      <c r="BI37" s="153"/>
      <c r="BJ37" s="153"/>
      <c r="BK37" s="153"/>
      <c r="BL37" s="153"/>
      <c r="BM37" s="153"/>
      <c r="BN37" s="153"/>
      <c r="BO37" s="153"/>
      <c r="BP37" s="153"/>
      <c r="BQ37" s="153"/>
      <c r="BR37" s="153"/>
      <c r="BS37" s="153"/>
      <c r="BT37" s="153"/>
      <c r="BU37" s="153"/>
      <c r="BV37" s="153"/>
      <c r="BW37" s="153"/>
      <c r="BX37" s="153"/>
      <c r="BY37" s="17"/>
      <c r="BZ37" s="17"/>
    </row>
    <row r="38" spans="1:78" x14ac:dyDescent="0.25">
      <c r="A38" s="18" t="s">
        <v>1</v>
      </c>
      <c r="B38" s="18" t="s">
        <v>2</v>
      </c>
      <c r="C38" s="18" t="s">
        <v>3</v>
      </c>
      <c r="D38" s="19"/>
      <c r="E38" s="19"/>
      <c r="F38" s="18" t="s">
        <v>4</v>
      </c>
      <c r="G38" s="20" t="s">
        <v>5</v>
      </c>
      <c r="H38" s="21" t="s">
        <v>6</v>
      </c>
      <c r="I38" s="154" t="s">
        <v>7</v>
      </c>
      <c r="J38" s="155"/>
      <c r="K38" s="155"/>
      <c r="L38" s="155"/>
      <c r="M38" s="155"/>
      <c r="N38" s="155"/>
      <c r="O38" s="21" t="s">
        <v>8</v>
      </c>
      <c r="P38" s="21" t="s">
        <v>9</v>
      </c>
      <c r="Q38" s="22" t="s">
        <v>10</v>
      </c>
      <c r="R38" s="22" t="s">
        <v>11</v>
      </c>
      <c r="S38" s="21" t="s">
        <v>12</v>
      </c>
      <c r="T38" s="21" t="s">
        <v>13</v>
      </c>
      <c r="U38" s="21" t="s">
        <v>14</v>
      </c>
      <c r="V38" s="21" t="s">
        <v>15</v>
      </c>
      <c r="W38" s="23" t="s">
        <v>16</v>
      </c>
      <c r="X38" s="21" t="s">
        <v>17</v>
      </c>
      <c r="Y38" s="21" t="s">
        <v>18</v>
      </c>
      <c r="Z38" s="21" t="s">
        <v>19</v>
      </c>
      <c r="AA38" s="21" t="s">
        <v>20</v>
      </c>
      <c r="AB38" s="21" t="s">
        <v>21</v>
      </c>
      <c r="AC38" s="21" t="s">
        <v>22</v>
      </c>
      <c r="AD38" s="21" t="s">
        <v>23</v>
      </c>
      <c r="AE38" s="21" t="s">
        <v>24</v>
      </c>
      <c r="AF38" s="21" t="s">
        <v>25</v>
      </c>
      <c r="AG38" s="21" t="s">
        <v>26</v>
      </c>
      <c r="AH38" s="21" t="s">
        <v>5</v>
      </c>
      <c r="AI38" s="21" t="s">
        <v>17</v>
      </c>
      <c r="AJ38" s="21" t="s">
        <v>27</v>
      </c>
      <c r="AK38" s="21" t="s">
        <v>28</v>
      </c>
      <c r="AL38" s="21" t="s">
        <v>29</v>
      </c>
      <c r="AM38" s="21" t="s">
        <v>17</v>
      </c>
      <c r="AN38" s="21" t="s">
        <v>30</v>
      </c>
      <c r="AO38" s="21" t="s">
        <v>31</v>
      </c>
      <c r="AP38" s="21" t="s">
        <v>32</v>
      </c>
      <c r="AQ38" s="21" t="s">
        <v>33</v>
      </c>
      <c r="AR38" s="21" t="s">
        <v>34</v>
      </c>
      <c r="AS38" s="21" t="s">
        <v>35</v>
      </c>
      <c r="AT38" s="21" t="s">
        <v>36</v>
      </c>
      <c r="AU38" s="21" t="s">
        <v>37</v>
      </c>
      <c r="AV38" s="21" t="s">
        <v>38</v>
      </c>
      <c r="AW38" s="21" t="s">
        <v>6</v>
      </c>
      <c r="AX38" s="21" t="s">
        <v>39</v>
      </c>
      <c r="AY38" s="21" t="s">
        <v>40</v>
      </c>
      <c r="AZ38" s="24" t="s">
        <v>41</v>
      </c>
      <c r="BA38" s="21" t="s">
        <v>42</v>
      </c>
      <c r="BB38" s="21" t="s">
        <v>43</v>
      </c>
      <c r="BC38" s="21" t="s">
        <v>44</v>
      </c>
      <c r="BD38" s="21" t="s">
        <v>45</v>
      </c>
      <c r="BE38" s="21" t="s">
        <v>46</v>
      </c>
      <c r="BF38" s="21" t="s">
        <v>47</v>
      </c>
      <c r="BG38" s="21" t="s">
        <v>48</v>
      </c>
      <c r="BH38" s="21" t="s">
        <v>49</v>
      </c>
      <c r="BI38" s="186"/>
      <c r="BJ38" s="25"/>
      <c r="BK38" s="25"/>
      <c r="BL38" s="25"/>
      <c r="BM38" s="25"/>
      <c r="BN38" s="25"/>
      <c r="BO38" s="25"/>
      <c r="BP38" s="21" t="s">
        <v>18</v>
      </c>
      <c r="BQ38" s="21" t="s">
        <v>31</v>
      </c>
      <c r="BR38" s="21" t="s">
        <v>50</v>
      </c>
      <c r="BS38" s="21" t="s">
        <v>51</v>
      </c>
      <c r="BT38" s="25"/>
      <c r="BU38" s="25"/>
      <c r="BV38" s="21" t="s">
        <v>24</v>
      </c>
      <c r="BW38" s="21" t="s">
        <v>16</v>
      </c>
      <c r="BX38" s="21" t="s">
        <v>52</v>
      </c>
      <c r="BY38" s="21" t="s">
        <v>53</v>
      </c>
      <c r="BZ38" s="21" t="s">
        <v>28</v>
      </c>
    </row>
    <row r="39" spans="1:78" ht="46.5" x14ac:dyDescent="0.25">
      <c r="A39" s="26" t="s">
        <v>811</v>
      </c>
      <c r="B39" s="26" t="s">
        <v>206</v>
      </c>
      <c r="C39" s="27" t="s">
        <v>165</v>
      </c>
      <c r="D39" s="28"/>
      <c r="E39" s="28"/>
      <c r="F39" s="29">
        <v>1200</v>
      </c>
      <c r="G39" s="30">
        <v>12</v>
      </c>
      <c r="H39" s="31" t="s">
        <v>6</v>
      </c>
      <c r="I39" s="59">
        <v>4</v>
      </c>
      <c r="J39" s="33">
        <v>1</v>
      </c>
      <c r="K39" s="59">
        <v>3</v>
      </c>
      <c r="L39" s="33">
        <v>0</v>
      </c>
      <c r="M39" s="59">
        <v>6</v>
      </c>
      <c r="N39" s="33">
        <v>2</v>
      </c>
      <c r="O39" s="29">
        <v>-1.99999999999999</v>
      </c>
      <c r="P39" s="60">
        <v>-0.859999999999978</v>
      </c>
      <c r="Q39" s="35">
        <v>91.939209551097704</v>
      </c>
      <c r="R39" s="35">
        <v>-1.98039522445114</v>
      </c>
      <c r="S39" s="37">
        <v>1</v>
      </c>
      <c r="T39" s="61">
        <v>-2.4</v>
      </c>
      <c r="U39" s="29">
        <v>-1.1000000000000101</v>
      </c>
      <c r="V39" s="60">
        <v>-2.95</v>
      </c>
      <c r="W39" s="39" t="s">
        <v>79</v>
      </c>
      <c r="X39" s="62">
        <v>52</v>
      </c>
      <c r="Y39" s="29">
        <v>127</v>
      </c>
      <c r="Z39" s="17"/>
      <c r="AA39" s="26" t="s">
        <v>91</v>
      </c>
      <c r="AB39" s="41" t="s">
        <v>32</v>
      </c>
      <c r="AC39" s="42" t="str">
        <f>"" &amp; IF(AND(S39&lt;=-1.5,NOT(ISBLANK(AQ39))),"Z","")</f>
        <v/>
      </c>
      <c r="AD39" s="48" t="str">
        <f>IF(AND(ISNUMBER(BD39),VALUE(BD39)&gt;=3,VALUE(T39)&gt;=-0.5),IF(AND(VALUE(Q39)&gt;=94,VALUE(Q39)&lt;444), IF(VALUE(P39)&gt;=2,"***","**"),"*"),"")</f>
        <v/>
      </c>
      <c r="AE39" s="44"/>
      <c r="AF39" s="45"/>
      <c r="AG39" s="63" t="str">
        <f>IF(OR(F39&lt;1401,F39&gt;=1600),IF(AND(OR(AB39="*",AB39="***",AB39="E*",AB39="E***"),P39&gt;=2,T39&gt;-2.1),IF(AND(ISNUMBER(BD39),VALUE(BD39)&gt;2),"**","*"),""),"")</f>
        <v/>
      </c>
      <c r="AH39" s="30">
        <v>12</v>
      </c>
      <c r="AI39" s="62">
        <v>52</v>
      </c>
      <c r="AJ39" s="48" t="str">
        <f>IF(AND(S39&gt;=2,T39&gt;=0),IF(AND(ISNUMBER(BD39),VALUE(BD39)&gt;=3),IF(LEN(AQ39)&gt;0,"***","**"),"*"),"")</f>
        <v/>
      </c>
      <c r="AK39" s="42" t="str">
        <f>IF(AND(S39&gt;=3,AND(OR(AND(I39&lt;=7,I39-K39&gt;=3),AND(K39&lt;=7,K39-M39&gt;=3)),N39&lt;=4)),6,IF(S39&gt;=3,"3T",IF(AND(OR(AND(I39&lt;=7,I39-K39&gt;=3),AND(K39&lt;=7,K39-M39&gt;=3)),N39&lt;=4),"3P","")))</f>
        <v/>
      </c>
      <c r="AL39" s="63" t="str">
        <f>IF(OR(K39-M39&gt;=5,T39&gt;4.9,AND(K39-M39&gt;=1,T39&gt;5)),IF(P39&lt;-3,"***",IF(P39&lt;0,"**","*")),"")</f>
        <v/>
      </c>
      <c r="AM39" s="62">
        <v>52</v>
      </c>
      <c r="AN39" s="49" t="str">
        <f>IF(AND(OR(M39=1,M39=2,M39=3,M39=4),Q39&gt;=97.5),"G",IF(OR(AND(N39&lt;=3,M39&lt;8,T39&gt;-1.6,Q39&gt;=95,Q39&lt;300),AND(OR(M39=1,M39=2,M39=3),Q39&lt;97.5)),"GR",""))</f>
        <v/>
      </c>
      <c r="AO39" s="29">
        <v>0</v>
      </c>
      <c r="AP39" s="28"/>
      <c r="AQ39" s="28"/>
      <c r="AR39" s="28"/>
      <c r="AS39" s="28" t="s">
        <v>66</v>
      </c>
      <c r="AT39" s="50" t="str">
        <f>IF(LEN(AN39)&gt;0,IF(AL39="**","$",IF(AL39="***",IF(LEN(AQ39)&gt;0,"$$$","$$"), "")), "")</f>
        <v/>
      </c>
      <c r="AU39" s="48" t="str">
        <f>CONCATENATE(IF(LEN(AN39)&gt;0,IF(AND(AD39="**",AB39="*"),IF(LEN(AQ39)&gt;0,"$$$","$$"),IF(AJ39="***","$$$",IF(AND(AJ39="**",AB39="*"),"$$",IF(AND(OR(AD39="**",AD39="***"),LEN(AQ39)&gt;0),"$$","")))),IF(AND(OR(AD39="**",AD39="***"),LEN(AQ39)&gt;0),"$$","")),IF(AND(T39&lt;2,AQ39="#"),"#",""))</f>
        <v/>
      </c>
      <c r="AV39" s="48" t="str">
        <f>IF(LEN(AN39)&gt;0,IF(AG39="**","$$",IF(AG39="***","$$$",IF(AD39="***",IF(OR(AB39="***",LEN(AQ39)&gt;0),"$$$",""),""))),"")</f>
        <v/>
      </c>
      <c r="AW39" s="26" t="s">
        <v>6</v>
      </c>
      <c r="AX39" s="51">
        <v>16</v>
      </c>
      <c r="AY39" s="65">
        <v>1174</v>
      </c>
      <c r="AZ39" s="24" t="s">
        <v>59</v>
      </c>
      <c r="BA39" s="29">
        <v>83.039209551097699</v>
      </c>
      <c r="BB39" s="53">
        <v>90.705876217764398</v>
      </c>
      <c r="BC39" s="54" t="s">
        <v>812</v>
      </c>
      <c r="BD39" s="29">
        <v>3</v>
      </c>
      <c r="BE39" s="55"/>
      <c r="BF39" s="55"/>
      <c r="BG39" s="55"/>
      <c r="BH39" s="55"/>
      <c r="BI39" s="187"/>
      <c r="BJ39" s="17"/>
      <c r="BK39" s="17"/>
      <c r="BL39" s="17"/>
      <c r="BM39" s="17"/>
      <c r="BN39" s="17"/>
      <c r="BO39" s="17"/>
      <c r="BP39" s="29">
        <v>127</v>
      </c>
      <c r="BQ39" s="29">
        <v>0</v>
      </c>
      <c r="BR39" s="56">
        <v>95.75</v>
      </c>
      <c r="BS39" s="57" t="s">
        <v>126</v>
      </c>
      <c r="BT39" s="26"/>
      <c r="BU39" s="26"/>
      <c r="BV39" s="26"/>
      <c r="BW39" s="26" t="s">
        <v>79</v>
      </c>
      <c r="BX39" s="17"/>
      <c r="BY39" s="17"/>
      <c r="BZ39" s="49" t="str">
        <f>IF(AND(S39&gt;=3,AND(OR(AND(I39&lt;=7,I39-K39&gt;=3),AND(K39&lt;=7,K39-M39&gt;=3)),N39&lt;=4)),6,IF(S39&gt;=3,"3T",IF(AND(OR(AND(I39&lt;=7,I39-K39&gt;=3),AND(K39&lt;=7,K39-M39&gt;=3)),N39&lt;=4),"3P","")))</f>
        <v/>
      </c>
    </row>
    <row r="40" spans="1:78" ht="46.5" x14ac:dyDescent="0.25">
      <c r="A40" s="26" t="s">
        <v>811</v>
      </c>
      <c r="B40" s="26" t="s">
        <v>62</v>
      </c>
      <c r="C40" s="27" t="s">
        <v>63</v>
      </c>
      <c r="D40" s="28"/>
      <c r="E40" s="28"/>
      <c r="F40" s="29">
        <v>1200</v>
      </c>
      <c r="G40" s="30">
        <v>9</v>
      </c>
      <c r="H40" s="31" t="s">
        <v>6</v>
      </c>
      <c r="I40" s="59">
        <v>1</v>
      </c>
      <c r="J40" s="33">
        <v>0</v>
      </c>
      <c r="K40" s="59">
        <v>1</v>
      </c>
      <c r="L40" s="33">
        <v>0</v>
      </c>
      <c r="M40" s="59">
        <v>2</v>
      </c>
      <c r="N40" s="33">
        <v>1</v>
      </c>
      <c r="O40" s="29">
        <v>0.35000000000000098</v>
      </c>
      <c r="P40" s="29">
        <v>-1.9357142857142999</v>
      </c>
      <c r="Q40" s="35">
        <v>96.114622809849806</v>
      </c>
      <c r="R40" s="35">
        <v>-1.0426885950751299</v>
      </c>
      <c r="S40" s="37">
        <v>0</v>
      </c>
      <c r="T40" s="61">
        <v>-1.25</v>
      </c>
      <c r="U40" s="29">
        <v>2.7999999999999901</v>
      </c>
      <c r="V40" s="29">
        <v>1.9</v>
      </c>
      <c r="W40" s="39"/>
      <c r="X40" s="40">
        <v>52</v>
      </c>
      <c r="Y40" s="72">
        <v>127</v>
      </c>
      <c r="Z40" s="29">
        <v>21</v>
      </c>
      <c r="AA40" s="85" t="s">
        <v>119</v>
      </c>
      <c r="AB40" s="41" t="s">
        <v>101</v>
      </c>
      <c r="AC40" s="42" t="str">
        <f>"i" &amp; IF(AND(S40&lt;=-1.5,NOT(ISBLANK(AQ40))),"Z","")</f>
        <v>i</v>
      </c>
      <c r="AD40" s="43" t="str">
        <f>IF(AND(ISNUMBER(BD40),VALUE(BD40)&gt;=3,VALUE(T40)&gt;=-0.5),IF(AND(VALUE(Q40)&gt;=94,VALUE(Q40)&lt;444), IF(VALUE(P40)&gt;=2,"***","**"),"*"),"")</f>
        <v/>
      </c>
      <c r="AE40" s="44"/>
      <c r="AF40" s="45"/>
      <c r="AG40" s="63" t="str">
        <f>IF(OR(F40&lt;1401,F40&gt;=1600),IF(AND(OR(AB40="*",AB40="***",AB40="E*",AB40="E***"),P40&gt;=2,T40&gt;-2.1),IF(AND(ISNUMBER(BD40),VALUE(BD40)&gt;2),"**","*"),""),"")</f>
        <v/>
      </c>
      <c r="AH40" s="30">
        <v>9</v>
      </c>
      <c r="AI40" s="47">
        <v>52</v>
      </c>
      <c r="AJ40" s="48" t="str">
        <f>IF(AND(S40&gt;=2,T40&gt;=0),IF(AND(ISNUMBER(BD40),VALUE(BD40)&gt;=3),IF(LEN(AQ40)&gt;0,"***","**"),"*"),"")</f>
        <v/>
      </c>
      <c r="AK40" s="42" t="str">
        <f>IF(AND(S40&gt;=3,AND(OR(AND(I40&lt;=7,I40-K40&gt;=3),AND(K40&lt;=7,K40-M40&gt;=3)),N40&lt;=4)),6,IF(S40&gt;=3,"3T",IF(AND(OR(AND(I40&lt;=7,I40-K40&gt;=3),AND(K40&lt;=7,K40-M40&gt;=3)),N40&lt;=4),"3P","")))</f>
        <v/>
      </c>
      <c r="AL40" s="46" t="str">
        <f>IF(OR(K40-M40&gt;=5,T40&gt;4.9,AND(K40-M40&gt;=1,T40&gt;5)),IF(P40&lt;-3,"***",IF(P40&lt;0,"**","*")),"")</f>
        <v/>
      </c>
      <c r="AM40" s="40">
        <v>52</v>
      </c>
      <c r="AN40" s="49" t="str">
        <f>IF(AND(OR(M40=1,M40=2,M40=3,M40=4),Q40&gt;=97.5),"G",IF(OR(AND(N40&lt;=3,M40&lt;8,T40&gt;-1.6,Q40&gt;=95,Q40&lt;300),AND(OR(M40=1,M40=2,M40=3),Q40&lt;97.5)),"GR",""))</f>
        <v>GR</v>
      </c>
      <c r="AO40" s="29">
        <v>0</v>
      </c>
      <c r="AP40" s="28"/>
      <c r="AQ40" s="28"/>
      <c r="AR40" s="28"/>
      <c r="AS40" s="28"/>
      <c r="AT40" s="50" t="str">
        <f>IF(LEN(AN40)&gt;0,IF(AL40="**","$",IF(AL40="***",IF(LEN(AQ40)&gt;0,"$$$","$$"), "")), "")</f>
        <v/>
      </c>
      <c r="AU40" s="48" t="str">
        <f>CONCATENATE(IF(LEN(AN40)&gt;0,IF(AND(AD40="**",AB40="*"),IF(LEN(AQ40)&gt;0,"$$$","$$"),IF(AJ40="***","$$$",IF(AND(AJ40="**",AB40="*"),"$$",IF(AND(OR(AD40="**",AD40="***"),LEN(AQ40)&gt;0),"$$","")))),IF(AND(OR(AD40="**",AD40="***"),LEN(AQ40)&gt;0),"$$","")),IF(AND(T40&lt;2,AQ40="#"),"#",""))</f>
        <v/>
      </c>
      <c r="AV40" s="48" t="str">
        <f>IF(LEN(AN40)&gt;0,IF(AG40="**","$$",IF(AG40="***","$$$",IF(AD40="***",IF(OR(AB40="***",LEN(AQ40)&gt;0),"$$$",""),""))),"")</f>
        <v/>
      </c>
      <c r="AW40" s="26" t="s">
        <v>6</v>
      </c>
      <c r="AX40" s="51">
        <v>12</v>
      </c>
      <c r="AY40" s="52">
        <v>1182</v>
      </c>
      <c r="AZ40" s="24" t="s">
        <v>59</v>
      </c>
      <c r="BA40" s="29">
        <v>87.414622809849703</v>
      </c>
      <c r="BB40" s="53">
        <v>95.081289476516403</v>
      </c>
      <c r="BC40" s="54" t="s">
        <v>813</v>
      </c>
      <c r="BD40" s="29">
        <v>1</v>
      </c>
      <c r="BE40" s="55"/>
      <c r="BF40" s="55"/>
      <c r="BG40" s="55"/>
      <c r="BH40" s="55"/>
      <c r="BI40" s="187"/>
      <c r="BJ40" s="17"/>
      <c r="BK40" s="17"/>
      <c r="BL40" s="17"/>
      <c r="BM40" s="17"/>
      <c r="BN40" s="17"/>
      <c r="BO40" s="17"/>
      <c r="BP40" s="29">
        <v>127</v>
      </c>
      <c r="BQ40" s="29">
        <v>0</v>
      </c>
      <c r="BR40" s="56">
        <v>99.1</v>
      </c>
      <c r="BS40" s="57" t="s">
        <v>61</v>
      </c>
      <c r="BT40" s="26"/>
      <c r="BU40" s="26"/>
      <c r="BV40" s="26"/>
      <c r="BW40" s="26"/>
      <c r="BX40" s="17"/>
      <c r="BY40" s="17"/>
      <c r="BZ40" s="49" t="str">
        <f>IF(AND(S40&gt;=3,AND(OR(AND(I40&lt;=7,I40-K40&gt;=3),AND(K40&lt;=7,K40-M40&gt;=3)),N40&lt;=4)),6,IF(S40&gt;=3,"3T",IF(AND(OR(AND(I40&lt;=7,I40-K40&gt;=3),AND(K40&lt;=7,K40-M40&gt;=3)),N40&lt;=4),"3P","")))</f>
        <v/>
      </c>
    </row>
    <row r="41" spans="1:78" ht="46.5" x14ac:dyDescent="0.25">
      <c r="A41" s="26" t="s">
        <v>811</v>
      </c>
      <c r="B41" s="26" t="s">
        <v>814</v>
      </c>
      <c r="C41" s="27" t="s">
        <v>165</v>
      </c>
      <c r="D41" s="28"/>
      <c r="E41" s="28"/>
      <c r="F41" s="29">
        <v>1200</v>
      </c>
      <c r="G41" s="30">
        <v>1</v>
      </c>
      <c r="H41" s="31" t="s">
        <v>6</v>
      </c>
      <c r="I41" s="32">
        <v>1</v>
      </c>
      <c r="J41" s="33">
        <v>0</v>
      </c>
      <c r="K41" s="32">
        <v>1</v>
      </c>
      <c r="L41" s="33">
        <v>0</v>
      </c>
      <c r="M41" s="32">
        <v>1</v>
      </c>
      <c r="N41" s="33">
        <v>0</v>
      </c>
      <c r="O41" s="29">
        <v>0.39999999999999097</v>
      </c>
      <c r="P41" s="29">
        <v>-1.19999999999997</v>
      </c>
      <c r="Q41" s="35">
        <v>98.062203758253304</v>
      </c>
      <c r="R41" s="35">
        <v>-0.96889812087333405</v>
      </c>
      <c r="S41" s="37">
        <v>0</v>
      </c>
      <c r="T41" s="38">
        <v>0</v>
      </c>
      <c r="U41" s="29">
        <v>0.999999999999996</v>
      </c>
      <c r="V41" s="29">
        <v>0.999999999999996</v>
      </c>
      <c r="W41" s="39"/>
      <c r="X41" s="40">
        <v>53</v>
      </c>
      <c r="Y41" s="72">
        <v>124</v>
      </c>
      <c r="Z41" s="29">
        <v>14</v>
      </c>
      <c r="AA41" s="85" t="s">
        <v>119</v>
      </c>
      <c r="AB41" s="41" t="s">
        <v>101</v>
      </c>
      <c r="AC41" s="42" t="str">
        <f>"" &amp; IF(AND(S41&lt;=-1.5,NOT(ISBLANK(AQ41))),"Z","")</f>
        <v/>
      </c>
      <c r="AD41" s="43" t="str">
        <f>IF(AND(ISNUMBER(BD41),VALUE(BD41)&gt;=3,VALUE(T41)&gt;=-0.5),IF(AND(VALUE(Q41)&gt;=94,VALUE(Q41)&lt;444), IF(VALUE(P41)&gt;=2,"***","**"),"*"),"")</f>
        <v/>
      </c>
      <c r="AE41" s="44"/>
      <c r="AF41" s="45"/>
      <c r="AG41" s="46" t="str">
        <f>IF(OR(F41&lt;1401,F41&gt;=1600),IF(AND(OR(AB41="*",AB41="***",AB41="E*",AB41="E***"),P41&gt;=2,T41&gt;-2.1),IF(AND(ISNUMBER(BD41),VALUE(BD41)&gt;2),"**","*"),""),"")</f>
        <v/>
      </c>
      <c r="AH41" s="30">
        <v>1</v>
      </c>
      <c r="AI41" s="47">
        <v>53</v>
      </c>
      <c r="AJ41" s="48" t="str">
        <f>IF(AND(S41&gt;=2,T41&gt;=0),IF(AND(ISNUMBER(BD41),VALUE(BD41)&gt;=3),IF(LEN(AQ41)&gt;0,"***","**"),"*"),"")</f>
        <v/>
      </c>
      <c r="AK41" s="42" t="str">
        <f>IF(AND(S41&gt;=3,AND(OR(AND(I41&lt;=7,I41-K41&gt;=3),AND(K41&lt;=7,K41-M41&gt;=3)),N41&lt;=4)),6,IF(S41&gt;=3,"3T",IF(AND(OR(AND(I41&lt;=7,I41-K41&gt;=3),AND(K41&lt;=7,K41-M41&gt;=3)),N41&lt;=4),"3P","")))</f>
        <v/>
      </c>
      <c r="AL41" s="46" t="str">
        <f>IF(OR(K41-M41&gt;=5,T41&gt;4.9,AND(K41-M41&gt;=1,T41&gt;5)),IF(P41&lt;-3,"***",IF(P41&lt;0,"**","*")),"")</f>
        <v/>
      </c>
      <c r="AM41" s="40">
        <v>53</v>
      </c>
      <c r="AN41" s="49" t="str">
        <f>CONCATENATE(IF(AND(OR(M41=1,M41=2,M41=3,M41=4),Q41&gt;=97.5),"G",IF(OR(AND(N41&lt;=3,M41&lt;8,T41&gt;-1.6,Q41&gt;=95,Q41&lt;300),AND(OR(M41=1,M41=2,M41=3),Q41&lt;97.5)),"GR","")),"*")</f>
        <v>G*</v>
      </c>
      <c r="AO41" s="29">
        <v>0</v>
      </c>
      <c r="AP41" s="28" t="s">
        <v>32</v>
      </c>
      <c r="AQ41" s="28" t="s">
        <v>33</v>
      </c>
      <c r="AR41" s="28"/>
      <c r="AS41" s="28"/>
      <c r="AT41" s="50" t="str">
        <f>IF(LEN(AN41)&gt;0,IF(AL41="**","$",IF(AL41="***",IF(LEN(AQ41)&gt;0,"$$$","$$"), "")), "")</f>
        <v/>
      </c>
      <c r="AU41" s="48" t="str">
        <f>CONCATENATE(IF(LEN(AN41)&gt;0,IF(AND(AD41="**",AB41="*"),IF(LEN(AQ41)&gt;0,"$$$","$$"),IF(AJ41="***","$$$",IF(AND(AJ41="**",AB41="*"),"$$",IF(AND(OR(AD41="**",AD41="***"),LEN(AQ41)&gt;0),"$$","")))),IF(AND(OR(AD41="**",AD41="***"),LEN(AQ41)&gt;0),"$$","")),IF(AND(T41&lt;2,AQ41="#"),"#",""))</f>
        <v>#</v>
      </c>
      <c r="AV41" s="48" t="str">
        <f>IF(LEN(AN41)&gt;0,IF(AG41="**","$$",IF(AG41="***","$$$",IF(AD41="***",IF(OR(AB41="***",LEN(AQ41)&gt;0),"$$$",""),""))),"")</f>
        <v/>
      </c>
      <c r="AW41" s="26" t="s">
        <v>6</v>
      </c>
      <c r="AX41" s="74">
        <v>2.6</v>
      </c>
      <c r="AY41" s="52">
        <v>1179</v>
      </c>
      <c r="AZ41" s="24" t="s">
        <v>59</v>
      </c>
      <c r="BA41" s="29">
        <v>90.062203758253304</v>
      </c>
      <c r="BB41" s="53">
        <v>95.728870424920004</v>
      </c>
      <c r="BC41" s="54" t="s">
        <v>815</v>
      </c>
      <c r="BD41" s="29">
        <v>1</v>
      </c>
      <c r="BE41" s="55"/>
      <c r="BF41" s="55"/>
      <c r="BG41" s="55"/>
      <c r="BH41" s="55"/>
      <c r="BI41" s="187"/>
      <c r="BJ41" s="17"/>
      <c r="BK41" s="17"/>
      <c r="BL41" s="17"/>
      <c r="BM41" s="17"/>
      <c r="BN41" s="17"/>
      <c r="BO41" s="17"/>
      <c r="BP41" s="29">
        <v>124</v>
      </c>
      <c r="BQ41" s="29">
        <v>0</v>
      </c>
      <c r="BR41" s="56">
        <v>99.15</v>
      </c>
      <c r="BS41" s="57" t="s">
        <v>61</v>
      </c>
      <c r="BT41" s="26"/>
      <c r="BU41" s="26"/>
      <c r="BV41" s="26"/>
      <c r="BW41" s="26"/>
      <c r="BX41" s="17"/>
      <c r="BY41" s="17"/>
      <c r="BZ41" s="49" t="str">
        <f>IF(AND(S41&gt;=3,AND(OR(AND(I41&lt;=7,I41-K41&gt;=3),AND(K41&lt;=7,K41-M41&gt;=3)),N41&lt;=4)),6,IF(S41&gt;=3,"3T",IF(AND(OR(AND(I41&lt;=7,I41-K41&gt;=3),AND(K41&lt;=7,K41-M41&gt;=3)),N41&lt;=4),"3P","")))</f>
        <v/>
      </c>
    </row>
    <row r="42" spans="1:78" ht="30" customHeight="1" x14ac:dyDescent="0.25">
      <c r="A42" s="156" t="s">
        <v>152</v>
      </c>
      <c r="B42" s="155"/>
      <c r="C42" s="155"/>
      <c r="D42" s="155"/>
      <c r="E42" s="155"/>
      <c r="F42" s="155"/>
      <c r="G42" s="155"/>
      <c r="H42" s="155"/>
      <c r="I42" s="155"/>
      <c r="J42" s="155"/>
      <c r="K42" s="155"/>
      <c r="L42" s="155"/>
      <c r="M42" s="155"/>
      <c r="N42" s="155"/>
      <c r="O42" s="155"/>
      <c r="P42" s="155"/>
      <c r="Q42" s="155"/>
      <c r="R42" s="155"/>
      <c r="S42" s="155"/>
      <c r="T42" s="155"/>
      <c r="U42" s="155"/>
      <c r="V42" s="155"/>
      <c r="W42" s="155"/>
      <c r="X42" s="155"/>
      <c r="Y42" s="155"/>
      <c r="Z42" s="155"/>
      <c r="AA42" s="155"/>
      <c r="AB42" s="155"/>
      <c r="AC42" s="155"/>
      <c r="AD42" s="155"/>
      <c r="AE42" s="155"/>
      <c r="AF42" s="155"/>
      <c r="AG42" s="155"/>
      <c r="AH42" s="155"/>
      <c r="AI42" s="155"/>
      <c r="AJ42" s="155"/>
      <c r="AK42" s="155"/>
      <c r="AL42" s="155"/>
      <c r="AM42" s="155"/>
      <c r="AN42" s="155"/>
      <c r="AO42" s="155"/>
      <c r="AP42" s="155"/>
      <c r="AQ42" s="155"/>
      <c r="AR42" s="155"/>
      <c r="AS42" s="155"/>
      <c r="AT42" s="155"/>
      <c r="AU42" s="155"/>
      <c r="AV42" s="155"/>
      <c r="AW42" s="155"/>
      <c r="AX42" s="155"/>
      <c r="AY42" s="155"/>
      <c r="AZ42" s="155"/>
      <c r="BA42" s="155"/>
      <c r="BB42" s="155"/>
      <c r="BC42" s="155"/>
      <c r="BD42" s="155"/>
      <c r="BE42" s="155"/>
      <c r="BF42" s="155"/>
      <c r="BG42" s="155"/>
      <c r="BH42" s="155"/>
      <c r="BI42" s="155"/>
      <c r="BJ42" s="155"/>
      <c r="BK42" s="155"/>
      <c r="BL42" s="155"/>
      <c r="BM42" s="155"/>
      <c r="BN42" s="155"/>
      <c r="BO42" s="155"/>
      <c r="BP42" s="155"/>
      <c r="BQ42" s="155"/>
      <c r="BR42" s="155"/>
      <c r="BS42" s="155"/>
      <c r="BT42" s="155"/>
      <c r="BU42" s="155"/>
      <c r="BV42" s="155"/>
      <c r="BW42" s="155"/>
      <c r="BX42" s="155"/>
      <c r="BY42" s="17"/>
      <c r="BZ42" s="49"/>
    </row>
    <row r="43" spans="1:78" ht="46.5" x14ac:dyDescent="0.25">
      <c r="A43" s="26" t="s">
        <v>811</v>
      </c>
      <c r="B43" s="26" t="s">
        <v>816</v>
      </c>
      <c r="C43" s="27" t="s">
        <v>378</v>
      </c>
      <c r="D43" s="28" t="s">
        <v>817</v>
      </c>
      <c r="E43" s="28"/>
      <c r="F43" s="29">
        <v>1200</v>
      </c>
      <c r="G43" s="30">
        <v>7</v>
      </c>
      <c r="H43" s="31" t="s">
        <v>818</v>
      </c>
      <c r="I43" s="32">
        <v>2</v>
      </c>
      <c r="J43" s="33">
        <v>0</v>
      </c>
      <c r="K43" s="32">
        <v>1</v>
      </c>
      <c r="L43" s="33">
        <v>0</v>
      </c>
      <c r="M43" s="32">
        <v>3</v>
      </c>
      <c r="N43" s="33">
        <v>1</v>
      </c>
      <c r="O43" s="29">
        <v>0.70000000000000295</v>
      </c>
      <c r="P43" s="37">
        <v>0.74999999999997502</v>
      </c>
      <c r="Q43" s="35">
        <v>94.852687330998293</v>
      </c>
      <c r="R43" s="35">
        <v>-1.72365633450084</v>
      </c>
      <c r="S43" s="37">
        <v>0</v>
      </c>
      <c r="T43" s="61">
        <v>-1</v>
      </c>
      <c r="U43" s="29">
        <v>-4.3500000000000103</v>
      </c>
      <c r="V43" s="60">
        <v>-5.2</v>
      </c>
      <c r="W43" s="39"/>
      <c r="X43" s="40">
        <v>65</v>
      </c>
      <c r="Y43" s="72">
        <v>124</v>
      </c>
      <c r="Z43" s="29">
        <v>21</v>
      </c>
      <c r="AA43" s="85" t="s">
        <v>119</v>
      </c>
      <c r="AB43" s="41" t="s">
        <v>101</v>
      </c>
      <c r="AC43" s="42" t="str">
        <f>"" &amp; IF(AND(S43&lt;=-1.5,NOT(ISBLANK(AQ43))),"Z","")</f>
        <v/>
      </c>
      <c r="AD43" s="43" t="str">
        <f>IF(AND(ISNUMBER(BD43),VALUE(BD43)&gt;=3,VALUE(T43)&gt;=-0.5),IF(AND(VALUE(Q43)&gt;=94,VALUE(Q43)&lt;444), IF(VALUE(P43)&gt;=2,"***","**"),"*"),"")</f>
        <v/>
      </c>
      <c r="AE43" s="44"/>
      <c r="AF43" s="45"/>
      <c r="AG43" s="63" t="str">
        <f>IF(OR(F43&lt;1401,F43&gt;=1600),IF(AND(OR(AB43="*",AB43="***",AB43="E*",AB43="E***"),P43&gt;=2,T43&gt;-2.1),IF(AND(ISNUMBER(BD43),VALUE(BD43)&gt;2),"**","*"),""),"")</f>
        <v/>
      </c>
      <c r="AH43" s="30">
        <v>7</v>
      </c>
      <c r="AI43" s="47">
        <v>65</v>
      </c>
      <c r="AJ43" s="48" t="str">
        <f>IF(AND(S43&gt;=2,T43&gt;=0),IF(AND(ISNUMBER(BD43),VALUE(BD43)&gt;=3),IF(LEN(AQ43)&gt;0,"***","**"),"*"),"")</f>
        <v/>
      </c>
      <c r="AK43" s="42" t="str">
        <f>IF(AND(S43&gt;=3,AND(OR(AND(I43&lt;=7,I43-K43&gt;=3),AND(K43&lt;=7,K43-M43&gt;=3)),N43&lt;=4)),6,IF(S43&gt;=3,"3T",IF(AND(OR(AND(I43&lt;=7,I43-K43&gt;=3),AND(K43&lt;=7,K43-M43&gt;=3)),N43&lt;=4),"3P","")))</f>
        <v/>
      </c>
      <c r="AL43" s="46" t="str">
        <f>IF(OR(K43-M43&gt;=5,T43&gt;4.9,AND(K43-M43&gt;=1,T43&gt;5)),IF(P43&lt;-3,"***",IF(P43&lt;0,"**","*")),"")</f>
        <v/>
      </c>
      <c r="AM43" s="40">
        <v>65</v>
      </c>
      <c r="AN43" s="49" t="str">
        <f>IF(AND(OR(M43=1,M43=2,M43=3,M43=4),Q43&gt;=97.5),"G",IF(OR(AND(N43&lt;=3,M43&lt;8,T43&gt;-1.6,Q43&gt;=95,Q43&lt;300),AND(OR(M43=1,M43=2,M43=3),Q43&lt;97.5)),"GR",""))</f>
        <v>GR</v>
      </c>
      <c r="AO43" s="29">
        <v>-1</v>
      </c>
      <c r="AP43" s="28"/>
      <c r="AQ43" s="28"/>
      <c r="AR43" s="28"/>
      <c r="AS43" s="28"/>
      <c r="AT43" s="50" t="str">
        <f>IF(LEN(AN43)&gt;0,IF(AL43="**","$",IF(AL43="***",IF(LEN(AQ43)&gt;0,"$$$","$$"), "")), "")</f>
        <v/>
      </c>
      <c r="AU43" s="48" t="str">
        <f>CONCATENATE(IF(LEN(AN43)&gt;0,IF(AND(AD43="**",AB43="*"),IF(LEN(AQ43)&gt;0,"$$$","$$"),IF(AJ43="***","$$$",IF(AND(AJ43="**",AB43="*"),"$$",IF(AND(OR(AD43="**",AD43="***"),LEN(AQ43)&gt;0),"$$","")))),IF(AND(OR(AD43="**",AD43="***"),LEN(AQ43)&gt;0),"$$","")),IF(AND(T43&lt;2,AQ43="#"),"#",""))</f>
        <v/>
      </c>
      <c r="AV43" s="48" t="str">
        <f>IF(LEN(AN43)&gt;0,IF(AG43="**","$$",IF(AG43="***","$$$",IF(AD43="***",IF(OR(AB43="***",LEN(AQ43)&gt;0),"$$$",""),""))),"")</f>
        <v/>
      </c>
      <c r="AW43" s="26" t="s">
        <v>818</v>
      </c>
      <c r="AX43" s="51">
        <v>3.8</v>
      </c>
      <c r="AY43" s="52">
        <v>1189</v>
      </c>
      <c r="AZ43" s="24" t="s">
        <v>59</v>
      </c>
      <c r="BA43" s="29">
        <v>88.552687330998296</v>
      </c>
      <c r="BB43" s="53">
        <v>92.547653997664995</v>
      </c>
      <c r="BC43" s="54" t="s">
        <v>819</v>
      </c>
      <c r="BD43" s="29">
        <v>2</v>
      </c>
      <c r="BE43" s="55"/>
      <c r="BF43" s="55"/>
      <c r="BG43" s="55"/>
      <c r="BH43" s="55"/>
      <c r="BI43" s="187"/>
      <c r="BJ43" s="17"/>
      <c r="BK43" s="17"/>
      <c r="BL43" s="17"/>
      <c r="BM43" s="17"/>
      <c r="BN43" s="17"/>
      <c r="BO43" s="17"/>
      <c r="BP43" s="29">
        <v>124</v>
      </c>
      <c r="BQ43" s="29">
        <v>-1</v>
      </c>
      <c r="BR43" s="56">
        <v>99.3</v>
      </c>
      <c r="BS43" s="57" t="s">
        <v>75</v>
      </c>
      <c r="BT43" s="26" t="s">
        <v>817</v>
      </c>
      <c r="BU43" s="26"/>
      <c r="BV43" s="26"/>
      <c r="BW43" s="26"/>
      <c r="BX43" s="17"/>
      <c r="BY43" s="17"/>
      <c r="BZ43" s="49" t="str">
        <f>IF(AND(S43&gt;=3,AND(OR(AND(I43&lt;=7,I43-K43&gt;=3),AND(K43&lt;=7,K43-M43&gt;=3)),N43&lt;=4)),6,IF(S43&gt;=3,"3T",IF(AND(OR(AND(I43&lt;=7,I43-K43&gt;=3),AND(K43&lt;=7,K43-M43&gt;=3)),N43&lt;=4),"3P","")))</f>
        <v/>
      </c>
    </row>
    <row r="44" spans="1:78" ht="46.5" x14ac:dyDescent="0.25">
      <c r="A44" s="26" t="s">
        <v>811</v>
      </c>
      <c r="B44" s="26" t="s">
        <v>820</v>
      </c>
      <c r="C44" s="27" t="s">
        <v>136</v>
      </c>
      <c r="D44" s="28" t="s">
        <v>166</v>
      </c>
      <c r="E44" s="28" t="s">
        <v>19</v>
      </c>
      <c r="F44" s="29">
        <v>1200</v>
      </c>
      <c r="G44" s="30">
        <v>5</v>
      </c>
      <c r="H44" s="31" t="s">
        <v>6</v>
      </c>
      <c r="I44" s="32">
        <v>1</v>
      </c>
      <c r="J44" s="33">
        <v>0</v>
      </c>
      <c r="K44" s="32">
        <v>1</v>
      </c>
      <c r="L44" s="33">
        <v>0</v>
      </c>
      <c r="M44" s="32">
        <v>1</v>
      </c>
      <c r="N44" s="33">
        <v>0</v>
      </c>
      <c r="O44" s="29">
        <v>-0.70000000000000295</v>
      </c>
      <c r="P44" s="60">
        <v>-2.4312499999999999</v>
      </c>
      <c r="Q44" s="35">
        <v>93.829048848876496</v>
      </c>
      <c r="R44" s="35">
        <v>-3.0854755755617398</v>
      </c>
      <c r="S44" s="37">
        <v>0</v>
      </c>
      <c r="T44" s="38">
        <v>0</v>
      </c>
      <c r="U44" s="29">
        <v>-1.6499999999999899</v>
      </c>
      <c r="V44" s="60">
        <v>-1.6499999999999899</v>
      </c>
      <c r="W44" s="39"/>
      <c r="X44" s="40">
        <v>66</v>
      </c>
      <c r="Y44" s="72">
        <v>123</v>
      </c>
      <c r="Z44" s="29">
        <v>21</v>
      </c>
      <c r="AA44" s="109" t="s">
        <v>119</v>
      </c>
      <c r="AB44" s="41" t="s">
        <v>101</v>
      </c>
      <c r="AC44" s="42" t="str">
        <f>"" &amp; IF(AND(S44&lt;=-1.5,NOT(ISBLANK(AQ44))),"Z","")</f>
        <v/>
      </c>
      <c r="AD44" s="43" t="str">
        <f>IF(AND(ISNUMBER(BD44),VALUE(BD44)&gt;=3,VALUE(T44)&gt;=-0.5),IF(AND(VALUE(Q44)&gt;=94,VALUE(Q44)&lt;444), IF(VALUE(P44)&gt;=2,"***","**"),"*"),"")</f>
        <v/>
      </c>
      <c r="AE44" s="44"/>
      <c r="AF44" s="45"/>
      <c r="AG44" s="46" t="str">
        <f>IF(OR(F44&lt;1401,F44&gt;=1600),IF(AND(OR(AB44="*",AB44="***",AB44="E*",AB44="E***"),P44&gt;=2,T44&gt;-2.1),IF(AND(ISNUMBER(BD44),VALUE(BD44)&gt;2),"**","*"),""),"")</f>
        <v/>
      </c>
      <c r="AH44" s="30">
        <v>5</v>
      </c>
      <c r="AI44" s="47">
        <v>66</v>
      </c>
      <c r="AJ44" s="48" t="str">
        <f>IF(AND(S44&gt;=2,T44&gt;=0),IF(AND(ISNUMBER(BD44),VALUE(BD44)&gt;=3),IF(LEN(AQ44)&gt;0,"***","**"),"*"),"")</f>
        <v/>
      </c>
      <c r="AK44" s="42" t="str">
        <f>IF(AND(S44&gt;=3,AND(OR(AND(I44&lt;=7,I44-K44&gt;=3),AND(K44&lt;=7,K44-M44&gt;=3)),N44&lt;=4)),6,IF(S44&gt;=3,"3T",IF(AND(OR(AND(I44&lt;=7,I44-K44&gt;=3),AND(K44&lt;=7,K44-M44&gt;=3)),N44&lt;=4),"3P","")))</f>
        <v/>
      </c>
      <c r="AL44" s="46" t="str">
        <f>IF(OR(K44-M44&gt;=5,T44&gt;4.9,AND(K44-M44&gt;=1,T44&gt;5)),IF(P44&lt;-3,"***",IF(P44&lt;0,"**","*")),"")</f>
        <v/>
      </c>
      <c r="AM44" s="40">
        <v>66</v>
      </c>
      <c r="AN44" s="49" t="str">
        <f>IF(AND(OR(M44=1,M44=2,M44=3,M44=4),Q44&gt;=97.5),"G",IF(OR(AND(N44&lt;=3,M44&lt;8,T44&gt;-1.6,Q44&gt;=95,Q44&lt;300),AND(OR(M44=1,M44=2,M44=3),Q44&lt;97.5)),"GR",""))</f>
        <v>GR</v>
      </c>
      <c r="AO44" s="29">
        <v>0</v>
      </c>
      <c r="AP44" s="28"/>
      <c r="AQ44" s="28"/>
      <c r="AR44" s="28"/>
      <c r="AS44" s="28"/>
      <c r="AT44" s="50" t="str">
        <f>IF(LEN(AN44)&gt;0,IF(AL44="**","$",IF(AL44="***",IF(LEN(AQ44)&gt;0,"$$$","$$"), "")), "")</f>
        <v/>
      </c>
      <c r="AU44" s="48" t="str">
        <f>CONCATENATE(IF(LEN(AN44)&gt;0,IF(AND(AD44="**",AB44="*"),IF(LEN(AQ44)&gt;0,"$$$","$$"),IF(AJ44="***","$$$",IF(AND(AJ44="**",AB44="*"),"$$",IF(AND(OR(AD44="**",AD44="***"),LEN(AQ44)&gt;0),"$$","")))),IF(AND(OR(AD44="**",AD44="***"),LEN(AQ44)&gt;0),"$$","")),IF(AND(T44&lt;2,AQ44="#"),"#",""))</f>
        <v/>
      </c>
      <c r="AV44" s="48" t="str">
        <f>IF(LEN(AN44)&gt;0,IF(AG44="**","$$",IF(AG44="***","$$$",IF(AD44="***",IF(OR(AB44="***",LEN(AQ44)&gt;0),"$$$",""),""))),"")</f>
        <v/>
      </c>
      <c r="AW44" s="26" t="s">
        <v>6</v>
      </c>
      <c r="AX44" s="51">
        <v>2.6</v>
      </c>
      <c r="AY44" s="52">
        <v>1184</v>
      </c>
      <c r="AZ44" s="24" t="s">
        <v>59</v>
      </c>
      <c r="BA44" s="29">
        <v>87.829048848876496</v>
      </c>
      <c r="BB44" s="53">
        <v>90.829048848876496</v>
      </c>
      <c r="BC44" s="54" t="s">
        <v>821</v>
      </c>
      <c r="BD44" s="29">
        <v>1</v>
      </c>
      <c r="BE44" s="55"/>
      <c r="BF44" s="55"/>
      <c r="BG44" s="55"/>
      <c r="BH44" s="55"/>
      <c r="BI44" s="187"/>
      <c r="BJ44" s="17"/>
      <c r="BK44" s="17"/>
      <c r="BL44" s="17"/>
      <c r="BM44" s="17"/>
      <c r="BN44" s="17"/>
      <c r="BO44" s="17"/>
      <c r="BP44" s="29">
        <v>123</v>
      </c>
      <c r="BQ44" s="29">
        <v>0</v>
      </c>
      <c r="BR44" s="56">
        <v>98.3</v>
      </c>
      <c r="BS44" s="57" t="s">
        <v>75</v>
      </c>
      <c r="BT44" s="26" t="s">
        <v>166</v>
      </c>
      <c r="BU44" s="26" t="s">
        <v>19</v>
      </c>
      <c r="BV44" s="26"/>
      <c r="BW44" s="26"/>
      <c r="BX44" s="17"/>
      <c r="BY44" s="17"/>
      <c r="BZ44" s="49" t="str">
        <f>IF(AND(S44&gt;=3,AND(OR(AND(I44&lt;=7,I44-K44&gt;=3),AND(K44&lt;=7,K44-M44&gt;=3)),N44&lt;=4)),6,IF(S44&gt;=3,"3T",IF(AND(OR(AND(I44&lt;=7,I44-K44&gt;=3),AND(K44&lt;=7,K44-M44&gt;=3)),N44&lt;=4),"3P","")))</f>
        <v/>
      </c>
    </row>
    <row r="45" spans="1:78" ht="18.95" customHeight="1" x14ac:dyDescent="0.25">
      <c r="A45" s="162"/>
      <c r="B45" s="155"/>
      <c r="C45" s="155"/>
      <c r="D45" s="155"/>
      <c r="E45" s="155"/>
      <c r="F45" s="155"/>
      <c r="G45" s="155"/>
      <c r="H45" s="155"/>
      <c r="I45" s="155"/>
      <c r="J45" s="155"/>
      <c r="K45" s="155"/>
      <c r="L45" s="155"/>
      <c r="M45" s="155"/>
      <c r="N45" s="155"/>
      <c r="O45" s="155"/>
      <c r="P45" s="155"/>
      <c r="Q45" s="155"/>
      <c r="R45" s="155"/>
      <c r="S45" s="155"/>
      <c r="T45" s="155"/>
      <c r="U45" s="155"/>
      <c r="V45" s="155"/>
      <c r="W45" s="155"/>
      <c r="X45" s="155"/>
      <c r="Y45" s="155"/>
      <c r="Z45" s="155"/>
      <c r="AA45" s="155"/>
      <c r="AB45" s="155"/>
      <c r="AC45" s="155"/>
      <c r="AD45" s="155"/>
      <c r="AE45" s="155"/>
      <c r="AF45" s="155"/>
      <c r="AG45" s="155"/>
      <c r="AH45" s="155"/>
      <c r="AI45" s="155"/>
      <c r="AJ45" s="155"/>
      <c r="AK45" s="155"/>
      <c r="AL45" s="155"/>
      <c r="AM45" s="155"/>
      <c r="AN45" s="155"/>
      <c r="AO45" s="155"/>
      <c r="AP45" s="155"/>
      <c r="AQ45" s="155"/>
      <c r="AR45" s="155"/>
      <c r="AS45" s="155"/>
      <c r="AT45" s="155"/>
      <c r="AU45" s="155"/>
      <c r="AV45" s="155"/>
      <c r="AW45" s="155"/>
      <c r="AX45" s="155"/>
      <c r="AY45" s="155"/>
      <c r="AZ45" s="155"/>
      <c r="BA45" s="155"/>
      <c r="BB45" s="155"/>
      <c r="BC45" s="155"/>
      <c r="BD45" s="155"/>
      <c r="BE45" s="155"/>
      <c r="BF45" s="155"/>
      <c r="BG45" s="155"/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7"/>
      <c r="BZ45" s="49"/>
    </row>
    <row r="46" spans="1:78" ht="46.5" x14ac:dyDescent="0.25">
      <c r="A46" s="26" t="s">
        <v>811</v>
      </c>
      <c r="B46" s="26" t="s">
        <v>357</v>
      </c>
      <c r="C46" s="27" t="s">
        <v>352</v>
      </c>
      <c r="D46" s="28"/>
      <c r="E46" s="28"/>
      <c r="F46" s="29">
        <v>1200</v>
      </c>
      <c r="G46" s="30">
        <v>3</v>
      </c>
      <c r="H46" s="31" t="s">
        <v>78</v>
      </c>
      <c r="I46" s="32">
        <v>1</v>
      </c>
      <c r="J46" s="33">
        <v>0</v>
      </c>
      <c r="K46" s="32">
        <v>1</v>
      </c>
      <c r="L46" s="33">
        <v>0</v>
      </c>
      <c r="M46" s="32">
        <v>1</v>
      </c>
      <c r="N46" s="33">
        <v>0</v>
      </c>
      <c r="O46" s="29">
        <v>0.70000000000000295</v>
      </c>
      <c r="P46" s="29">
        <v>-1.4000000000000099</v>
      </c>
      <c r="Q46" s="35">
        <v>98.865545197340296</v>
      </c>
      <c r="R46" s="35">
        <v>-0.56722740132983096</v>
      </c>
      <c r="S46" s="37">
        <v>0</v>
      </c>
      <c r="T46" s="38">
        <v>0</v>
      </c>
      <c r="U46" s="29">
        <v>1.25</v>
      </c>
      <c r="V46" s="29">
        <v>1.25</v>
      </c>
      <c r="W46" s="39"/>
      <c r="X46" s="40">
        <v>72</v>
      </c>
      <c r="Y46" s="72">
        <v>129</v>
      </c>
      <c r="Z46" s="87">
        <v>48</v>
      </c>
      <c r="AA46" s="85" t="s">
        <v>119</v>
      </c>
      <c r="AB46" s="41" t="s">
        <v>101</v>
      </c>
      <c r="AC46" s="42" t="str">
        <f>"i" &amp; IF(AND(S46&lt;=-1.5,NOT(ISBLANK(AQ46))),"Z","")</f>
        <v>i</v>
      </c>
      <c r="AD46" s="43" t="str">
        <f>IF(AND(ISNUMBER(BD46),VALUE(BD46)&gt;=3,VALUE(T46)&gt;=-0.5),IF(AND(VALUE(Q46)&gt;=94,VALUE(Q46)&lt;444), IF(VALUE(P46)&gt;=2,"***","**"),"*"),"")</f>
        <v/>
      </c>
      <c r="AE46" s="44"/>
      <c r="AF46" s="45"/>
      <c r="AG46" s="46" t="str">
        <f>IF(OR(F46&lt;1401,F46&gt;=1600),IF(AND(OR(AB46="*",AB46="***",AB46="E*",AB46="E***"),P46&gt;=2,T46&gt;-2.1),IF(AND(ISNUMBER(BD46),VALUE(BD46)&gt;2),"**","*"),""),"")</f>
        <v/>
      </c>
      <c r="AH46" s="30">
        <v>3</v>
      </c>
      <c r="AI46" s="47">
        <v>72</v>
      </c>
      <c r="AJ46" s="48" t="str">
        <f>IF(AND(S46&gt;=2,T46&gt;=0),IF(AND(ISNUMBER(BD46),VALUE(BD46)&gt;=3),IF(LEN(AQ46)&gt;0,"***","**"),"*"),"")</f>
        <v/>
      </c>
      <c r="AK46" s="42" t="str">
        <f>IF(AND(S46&gt;=3,AND(OR(AND(I46&lt;=7,I46-K46&gt;=3),AND(K46&lt;=7,K46-M46&gt;=3)),N46&lt;=4)),6,IF(S46&gt;=3,"3T",IF(AND(OR(AND(I46&lt;=7,I46-K46&gt;=3),AND(K46&lt;=7,K46-M46&gt;=3)),N46&lt;=4),"3P","")))</f>
        <v/>
      </c>
      <c r="AL46" s="46" t="str">
        <f>IF(OR(K46-M46&gt;=5,T46&gt;4.9,AND(K46-M46&gt;=1,T46&gt;5)),IF(P46&lt;-3,"***",IF(P46&lt;0,"**","*")),"")</f>
        <v/>
      </c>
      <c r="AM46" s="40">
        <v>72</v>
      </c>
      <c r="AN46" s="49" t="str">
        <f>IF(AND(OR(M46=1,M46=2,M46=3,M46=4),Q46&gt;=97.5),"G",IF(OR(AND(N46&lt;=3,M46&lt;8,T46&gt;-1.6,Q46&gt;=95,Q46&lt;300),AND(OR(M46=1,M46=2,M46=3),Q46&lt;97.5)),"GR",""))</f>
        <v>G</v>
      </c>
      <c r="AO46" s="29">
        <v>0</v>
      </c>
      <c r="AP46" s="28"/>
      <c r="AQ46" s="28"/>
      <c r="AR46" s="28"/>
      <c r="AS46" s="28"/>
      <c r="AT46" s="50" t="str">
        <f>IF(LEN(AN46)&gt;0,IF(AL46="**","$",IF(AL46="***",IF(LEN(AQ46)&gt;0,"$$$","$$"), "")), "")</f>
        <v/>
      </c>
      <c r="AU46" s="48" t="str">
        <f>CONCATENATE(IF(LEN(AN46)&gt;0,IF(AND(AD46="**",AB46="*"),IF(LEN(AQ46)&gt;0,"$$$","$$"),IF(AJ46="***","$$$",IF(AND(AJ46="**",AB46="*"),"$$",IF(AND(OR(AD46="**",AD46="***"),LEN(AQ46)&gt;0),"$$","")))),IF(AND(OR(AD46="**",AD46="***"),LEN(AQ46)&gt;0),"$$","")),IF(AND(T46&lt;2,AQ46="#"),"#",""))</f>
        <v/>
      </c>
      <c r="AV46" s="48" t="str">
        <f>IF(LEN(AN46)&gt;0,IF(AG46="**","$$",IF(AG46="***","$$$",IF(AD46="***",IF(OR(AB46="***",LEN(AQ46)&gt;0),"$$$",""),""))),"")</f>
        <v/>
      </c>
      <c r="AW46" s="26" t="s">
        <v>78</v>
      </c>
      <c r="AX46" s="51">
        <v>3.6</v>
      </c>
      <c r="AY46" s="52">
        <v>1191</v>
      </c>
      <c r="AZ46" s="24" t="s">
        <v>59</v>
      </c>
      <c r="BA46" s="29">
        <v>92.865545197340296</v>
      </c>
      <c r="BB46" s="53">
        <v>99.865545197340296</v>
      </c>
      <c r="BC46" s="54" t="s">
        <v>311</v>
      </c>
      <c r="BD46" s="29">
        <v>1</v>
      </c>
      <c r="BE46" s="55"/>
      <c r="BF46" s="55"/>
      <c r="BG46" s="55"/>
      <c r="BH46" s="55"/>
      <c r="BI46" s="187"/>
      <c r="BJ46" s="17"/>
      <c r="BK46" s="17"/>
      <c r="BL46" s="17"/>
      <c r="BM46" s="17"/>
      <c r="BN46" s="17"/>
      <c r="BO46" s="17"/>
      <c r="BP46" s="29">
        <v>129</v>
      </c>
      <c r="BQ46" s="29">
        <v>0</v>
      </c>
      <c r="BR46" s="56">
        <v>99.7</v>
      </c>
      <c r="BS46" s="76" t="s">
        <v>126</v>
      </c>
      <c r="BT46" s="26"/>
      <c r="BU46" s="26"/>
      <c r="BV46" s="26"/>
      <c r="BW46" s="26"/>
      <c r="BX46" s="17"/>
      <c r="BY46" s="17"/>
      <c r="BZ46" s="49" t="str">
        <f>IF(AND(S46&gt;=3,AND(OR(AND(I46&lt;=7,I46-K46&gt;=3),AND(K46&lt;=7,K46-M46&gt;=3)),N46&lt;=4)),6,IF(S46&gt;=3,"3T",IF(AND(OR(AND(I46&lt;=7,I46-K46&gt;=3),AND(K46&lt;=7,K46-M46&gt;=3)),N46&lt;=4),"3P","")))</f>
        <v/>
      </c>
    </row>
    <row r="47" spans="1:78" ht="24.95" customHeight="1" x14ac:dyDescent="0.25">
      <c r="A47" s="162"/>
      <c r="B47" s="155"/>
      <c r="C47" s="155"/>
      <c r="D47" s="155"/>
      <c r="E47" s="155"/>
      <c r="F47" s="155"/>
      <c r="G47" s="155"/>
      <c r="H47" s="155"/>
      <c r="I47" s="155"/>
      <c r="J47" s="155"/>
      <c r="K47" s="155"/>
      <c r="L47" s="155"/>
      <c r="M47" s="155"/>
      <c r="N47" s="155"/>
      <c r="O47" s="155"/>
      <c r="P47" s="155"/>
      <c r="Q47" s="155"/>
      <c r="R47" s="155"/>
      <c r="S47" s="155"/>
      <c r="T47" s="155"/>
      <c r="U47" s="155"/>
      <c r="V47" s="155"/>
      <c r="W47" s="155"/>
      <c r="X47" s="155"/>
      <c r="Y47" s="155"/>
      <c r="Z47" s="155"/>
      <c r="AA47" s="155"/>
      <c r="AB47" s="155"/>
      <c r="AC47" s="155"/>
      <c r="AD47" s="155"/>
      <c r="AE47" s="155"/>
      <c r="AF47" s="155"/>
      <c r="AG47" s="155"/>
      <c r="AH47" s="155"/>
      <c r="AI47" s="155"/>
      <c r="AJ47" s="155"/>
      <c r="AK47" s="155"/>
      <c r="AL47" s="155"/>
      <c r="AM47" s="155"/>
      <c r="AN47" s="155"/>
      <c r="AO47" s="155"/>
      <c r="AP47" s="155"/>
      <c r="AQ47" s="155"/>
      <c r="AR47" s="155"/>
      <c r="AS47" s="155"/>
      <c r="AT47" s="155"/>
      <c r="AU47" s="155"/>
      <c r="AV47" s="155"/>
      <c r="AW47" s="155"/>
      <c r="AX47" s="155"/>
      <c r="AY47" s="155"/>
      <c r="AZ47" s="155"/>
      <c r="BA47" s="155"/>
      <c r="BB47" s="155"/>
      <c r="BC47" s="155"/>
      <c r="BD47" s="155"/>
      <c r="BE47" s="155"/>
      <c r="BF47" s="155"/>
      <c r="BG47" s="155"/>
      <c r="BH47" s="155"/>
      <c r="BI47" s="155"/>
      <c r="BJ47" s="155"/>
      <c r="BK47" s="155"/>
      <c r="BL47" s="155"/>
      <c r="BM47" s="155"/>
      <c r="BN47" s="155"/>
      <c r="BO47" s="155"/>
      <c r="BP47" s="155"/>
      <c r="BQ47" s="155"/>
      <c r="BR47" s="155"/>
      <c r="BS47" s="155"/>
      <c r="BT47" s="155"/>
      <c r="BU47" s="155"/>
      <c r="BV47" s="155"/>
      <c r="BW47" s="155"/>
      <c r="BX47" s="155"/>
      <c r="BY47" s="17"/>
      <c r="BZ47" s="49"/>
    </row>
    <row r="48" spans="1:78" ht="30" customHeight="1" x14ac:dyDescent="0.25">
      <c r="A48" s="156" t="s">
        <v>152</v>
      </c>
      <c r="B48" s="162"/>
      <c r="C48" s="162"/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62"/>
      <c r="AL48" s="162"/>
      <c r="AM48" s="162"/>
      <c r="AN48" s="162"/>
      <c r="AO48" s="162"/>
      <c r="AP48" s="162"/>
      <c r="AQ48" s="162"/>
      <c r="AR48" s="162"/>
      <c r="AS48" s="162"/>
      <c r="AT48" s="162"/>
      <c r="AU48" s="162"/>
      <c r="AV48" s="162"/>
      <c r="AW48" s="162"/>
      <c r="AX48" s="162"/>
      <c r="AY48" s="162"/>
      <c r="AZ48" s="162"/>
      <c r="BA48" s="162"/>
      <c r="BB48" s="162"/>
      <c r="BC48" s="162"/>
      <c r="BD48" s="162"/>
      <c r="BE48" s="162"/>
      <c r="BF48" s="162"/>
      <c r="BG48" s="162"/>
      <c r="BH48" s="162"/>
      <c r="BI48" s="162"/>
      <c r="BJ48" s="162"/>
      <c r="BK48" s="162"/>
      <c r="BL48" s="162"/>
      <c r="BM48" s="162"/>
      <c r="BN48" s="162"/>
      <c r="BO48" s="162"/>
      <c r="BP48" s="162"/>
      <c r="BQ48" s="162"/>
      <c r="BR48" s="162"/>
      <c r="BS48" s="162"/>
      <c r="BT48" s="162"/>
      <c r="BU48" s="162"/>
      <c r="BV48" s="162"/>
      <c r="BW48" s="162"/>
      <c r="BX48" s="162"/>
      <c r="BY48" s="17"/>
      <c r="BZ48" s="49"/>
    </row>
    <row r="49" spans="1:78" ht="46.5" x14ac:dyDescent="0.25">
      <c r="A49" s="26" t="s">
        <v>811</v>
      </c>
      <c r="B49" s="26" t="s">
        <v>164</v>
      </c>
      <c r="C49" s="27" t="s">
        <v>822</v>
      </c>
      <c r="D49" s="28" t="s">
        <v>166</v>
      </c>
      <c r="E49" s="28"/>
      <c r="F49" s="29">
        <v>1200</v>
      </c>
      <c r="G49" s="30">
        <v>8</v>
      </c>
      <c r="H49" s="31" t="s">
        <v>818</v>
      </c>
      <c r="I49" s="70">
        <v>4</v>
      </c>
      <c r="J49" s="71">
        <v>2</v>
      </c>
      <c r="K49" s="70">
        <v>4</v>
      </c>
      <c r="L49" s="71">
        <v>2</v>
      </c>
      <c r="M49" s="59">
        <v>10</v>
      </c>
      <c r="N49" s="33">
        <v>6</v>
      </c>
      <c r="O49" s="29">
        <v>2.1000000000000099</v>
      </c>
      <c r="P49" s="37">
        <v>2.0857142857142801</v>
      </c>
      <c r="Q49" s="35">
        <v>90.658867142926496</v>
      </c>
      <c r="R49" s="36">
        <v>7.9433571463240996E-2</v>
      </c>
      <c r="S49" s="37">
        <v>0</v>
      </c>
      <c r="T49" s="61">
        <v>-4.25</v>
      </c>
      <c r="U49" s="29">
        <v>-4.3500000000000103</v>
      </c>
      <c r="V49" s="60">
        <v>-7.7</v>
      </c>
      <c r="W49" s="39" t="s">
        <v>79</v>
      </c>
      <c r="X49" s="62">
        <v>80</v>
      </c>
      <c r="Y49" s="29">
        <v>116</v>
      </c>
      <c r="Z49" s="87">
        <v>78</v>
      </c>
      <c r="AA49" s="26" t="s">
        <v>100</v>
      </c>
      <c r="AB49" s="41" t="s">
        <v>32</v>
      </c>
      <c r="AC49" s="42" t="str">
        <f>"" &amp; IF(AND(S49&lt;=-1.5,NOT(ISBLANK(AQ49))),"Z","")</f>
        <v/>
      </c>
      <c r="AD49" s="48" t="str">
        <f>IF(AND(ISNUMBER(BD49),VALUE(BD49)&gt;=3,VALUE(T49)&gt;=-0.5),IF(AND(VALUE(Q49)&gt;=94,VALUE(Q49)&lt;444), IF(VALUE(P49)&gt;=2,"***","**"),"*"),"")</f>
        <v/>
      </c>
      <c r="AE49" s="44"/>
      <c r="AF49" s="45"/>
      <c r="AG49" s="63" t="str">
        <f>IF(OR(F49&lt;1401,F49&gt;=1600),IF(AND(OR(AB49="*",AB49="***",AB49="E*",AB49="E***"),P49&gt;=2,T49&gt;-2.1),IF(AND(ISNUMBER(BD49),VALUE(BD49)&gt;2),"**","*"),""),"")</f>
        <v/>
      </c>
      <c r="AH49" s="30">
        <v>8</v>
      </c>
      <c r="AI49" s="62">
        <v>80</v>
      </c>
      <c r="AJ49" s="48" t="str">
        <f>IF(AND(S49&gt;=2,T49&gt;=0),IF(AND(ISNUMBER(BD49),VALUE(BD49)&gt;=3),IF(LEN(AQ49)&gt;0,"***","**"),"*"),"")</f>
        <v/>
      </c>
      <c r="AK49" s="42" t="str">
        <f>IF(AND(S49&gt;=3,AND(OR(AND(I49&lt;=7,I49-K49&gt;=3),AND(K49&lt;=7,K49-M49&gt;=3)),N49&lt;=4)),6,IF(S49&gt;=3,"3T",IF(AND(OR(AND(I49&lt;=7,I49-K49&gt;=3),AND(K49&lt;=7,K49-M49&gt;=3)),N49&lt;=4),"3P","")))</f>
        <v/>
      </c>
      <c r="AL49" s="63" t="str">
        <f>IF(OR(K49-M49&gt;=5,T49&gt;4.9,AND(K49-M49&gt;=1,T49&gt;5)),IF(P49&lt;-3,"***",IF(P49&lt;0,"**","*")),"")</f>
        <v/>
      </c>
      <c r="AM49" s="62">
        <v>80</v>
      </c>
      <c r="AN49" s="49" t="str">
        <f>IF(AND(OR(M49=1,M49=2,M49=3,M49=4),Q49&gt;=97.5),"G",IF(OR(AND(N49&lt;=3,M49&lt;8,T49&gt;-1.6,Q49&gt;=95,Q49&lt;300),AND(OR(M49=1,M49=2,M49=3),Q49&lt;97.5)),"GR",""))</f>
        <v/>
      </c>
      <c r="AO49" s="29">
        <v>-2</v>
      </c>
      <c r="AP49" s="28"/>
      <c r="AQ49" s="28"/>
      <c r="AR49" s="28"/>
      <c r="AS49" s="28"/>
      <c r="AT49" s="50" t="str">
        <f>IF(LEN(AN49)&gt;0,IF(AL49="**","$",IF(AL49="***",IF(LEN(AQ49)&gt;0,"$$$","$$"), "")), "")</f>
        <v/>
      </c>
      <c r="AU49" s="48" t="str">
        <f>CONCATENATE(IF(LEN(AN49)&gt;0,IF(AND(AD49="**",AB49="*"),IF(LEN(AQ49)&gt;0,"$$$","$$"),IF(AJ49="***","$$$",IF(AND(AJ49="**",AB49="*"),"$$",IF(AND(OR(AD49="**",AD49="***"),LEN(AQ49)&gt;0),"$$","")))),IF(AND(OR(AD49="**",AD49="***"),LEN(AQ49)&gt;0),"$$","")),IF(AND(T49&lt;2,AQ49="#"),"#",""))</f>
        <v/>
      </c>
      <c r="AV49" s="48" t="str">
        <f>IF(LEN(AN49)&gt;0,IF(AG49="**","$$",IF(AG49="***","$$$",IF(AD49="***",IF(OR(AB49="***",LEN(AQ49)&gt;0),"$$$",""),""))),"")</f>
        <v/>
      </c>
      <c r="AW49" s="26" t="s">
        <v>818</v>
      </c>
      <c r="AX49" s="51">
        <v>3</v>
      </c>
      <c r="AY49" s="65">
        <v>1175</v>
      </c>
      <c r="AZ49" s="24" t="s">
        <v>59</v>
      </c>
      <c r="BA49" s="29">
        <v>86.158867142926496</v>
      </c>
      <c r="BB49" s="53">
        <v>82.8442004762598</v>
      </c>
      <c r="BC49" s="54" t="s">
        <v>598</v>
      </c>
      <c r="BD49" s="29">
        <v>2</v>
      </c>
      <c r="BE49" s="55"/>
      <c r="BF49" s="55"/>
      <c r="BG49" s="55"/>
      <c r="BH49" s="55"/>
      <c r="BI49" s="188" t="s">
        <v>823</v>
      </c>
      <c r="BJ49" s="68" t="s">
        <v>824</v>
      </c>
      <c r="BK49" s="68" t="s">
        <v>825</v>
      </c>
      <c r="BL49" s="69" t="s">
        <v>759</v>
      </c>
      <c r="BM49" s="68" t="s">
        <v>742</v>
      </c>
      <c r="BN49" s="69" t="s">
        <v>789</v>
      </c>
      <c r="BO49" s="17"/>
      <c r="BP49" s="29">
        <v>116</v>
      </c>
      <c r="BQ49" s="29">
        <v>-2</v>
      </c>
      <c r="BR49" s="56">
        <v>98.75</v>
      </c>
      <c r="BS49" s="57" t="s">
        <v>126</v>
      </c>
      <c r="BT49" s="26" t="s">
        <v>166</v>
      </c>
      <c r="BU49" s="26"/>
      <c r="BV49" s="26"/>
      <c r="BW49" s="26" t="s">
        <v>79</v>
      </c>
      <c r="BX49" s="17"/>
      <c r="BY49" s="17"/>
      <c r="BZ49" s="49" t="str">
        <f>IF(AND(S49&gt;=3,AND(OR(AND(I49&lt;=7,I49-K49&gt;=3),AND(K49&lt;=7,K49-M49&gt;=3)),N49&lt;=4)),6,IF(S49&gt;=3,"3T",IF(AND(OR(AND(I49&lt;=7,I49-K49&gt;=3),AND(K49&lt;=7,K49-M49&gt;=3)),N49&lt;=4),"3P","")))</f>
        <v/>
      </c>
    </row>
    <row r="50" spans="1:78" ht="18" customHeight="1" x14ac:dyDescent="0.25">
      <c r="A50" s="162"/>
      <c r="B50" s="155"/>
      <c r="C50" s="155"/>
      <c r="D50" s="155"/>
      <c r="E50" s="155"/>
      <c r="F50" s="155"/>
      <c r="G50" s="155"/>
      <c r="H50" s="155"/>
      <c r="I50" s="155"/>
      <c r="J50" s="155"/>
      <c r="K50" s="155"/>
      <c r="L50" s="155"/>
      <c r="M50" s="155"/>
      <c r="N50" s="155"/>
      <c r="O50" s="155"/>
      <c r="P50" s="155"/>
      <c r="Q50" s="155"/>
      <c r="R50" s="155"/>
      <c r="S50" s="155"/>
      <c r="T50" s="155"/>
      <c r="U50" s="155"/>
      <c r="V50" s="155"/>
      <c r="W50" s="155"/>
      <c r="X50" s="155"/>
      <c r="Y50" s="155"/>
      <c r="Z50" s="155"/>
      <c r="AA50" s="155"/>
      <c r="AB50" s="155"/>
      <c r="AC50" s="155"/>
      <c r="AD50" s="155"/>
      <c r="AE50" s="155"/>
      <c r="AF50" s="155"/>
      <c r="AG50" s="155"/>
      <c r="AH50" s="155"/>
      <c r="AI50" s="155"/>
      <c r="AJ50" s="155"/>
      <c r="AK50" s="155"/>
      <c r="AL50" s="155"/>
      <c r="AM50" s="155"/>
      <c r="AN50" s="155"/>
      <c r="AO50" s="155"/>
      <c r="AP50" s="155"/>
      <c r="AQ50" s="155"/>
      <c r="AR50" s="155"/>
      <c r="AS50" s="155"/>
      <c r="AT50" s="155"/>
      <c r="AU50" s="155"/>
      <c r="AV50" s="155"/>
      <c r="AW50" s="155"/>
      <c r="AX50" s="155"/>
      <c r="AY50" s="155"/>
      <c r="AZ50" s="155"/>
      <c r="BA50" s="155"/>
      <c r="BB50" s="155"/>
      <c r="BC50" s="155"/>
      <c r="BD50" s="155"/>
      <c r="BE50" s="155"/>
      <c r="BF50" s="155"/>
      <c r="BG50" s="155"/>
      <c r="BH50" s="155"/>
      <c r="BI50" s="155"/>
      <c r="BJ50" s="155"/>
      <c r="BK50" s="155"/>
      <c r="BL50" s="155"/>
      <c r="BM50" s="155"/>
      <c r="BN50" s="155"/>
      <c r="BO50" s="155"/>
      <c r="BP50" s="155"/>
      <c r="BQ50" s="155"/>
      <c r="BR50" s="155"/>
      <c r="BS50" s="155"/>
      <c r="BT50" s="155"/>
      <c r="BU50" s="155"/>
      <c r="BV50" s="155"/>
      <c r="BW50" s="155"/>
      <c r="BX50" s="155"/>
      <c r="BY50" s="17"/>
      <c r="BZ50" s="49"/>
    </row>
    <row r="51" spans="1:78" ht="30" customHeight="1" x14ac:dyDescent="0.25">
      <c r="A51" s="175" t="s">
        <v>153</v>
      </c>
      <c r="B51" s="162"/>
      <c r="C51" s="162"/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  <c r="AD51" s="162"/>
      <c r="AE51" s="162"/>
      <c r="AF51" s="162"/>
      <c r="AG51" s="162"/>
      <c r="AH51" s="162"/>
      <c r="AI51" s="162"/>
      <c r="AJ51" s="162"/>
      <c r="AK51" s="162"/>
      <c r="AL51" s="162"/>
      <c r="AM51" s="162"/>
      <c r="AN51" s="162"/>
      <c r="AO51" s="162"/>
      <c r="AP51" s="162"/>
      <c r="AQ51" s="162"/>
      <c r="AR51" s="162"/>
      <c r="AS51" s="162"/>
      <c r="AT51" s="162"/>
      <c r="AU51" s="162"/>
      <c r="AV51" s="162"/>
      <c r="AW51" s="162"/>
      <c r="AX51" s="162"/>
      <c r="AY51" s="162"/>
      <c r="AZ51" s="162"/>
      <c r="BA51" s="162"/>
      <c r="BB51" s="162"/>
      <c r="BC51" s="162"/>
      <c r="BD51" s="162"/>
      <c r="BE51" s="162"/>
      <c r="BF51" s="162"/>
      <c r="BG51" s="162"/>
      <c r="BH51" s="162"/>
      <c r="BI51" s="162"/>
      <c r="BJ51" s="162"/>
      <c r="BK51" s="162"/>
      <c r="BL51" s="162"/>
      <c r="BM51" s="162"/>
      <c r="BN51" s="162"/>
      <c r="BO51" s="162"/>
      <c r="BP51" s="162"/>
      <c r="BQ51" s="162"/>
      <c r="BR51" s="162"/>
      <c r="BS51" s="162"/>
      <c r="BT51" s="162"/>
      <c r="BU51" s="162"/>
      <c r="BV51" s="162"/>
      <c r="BW51" s="162"/>
      <c r="BX51" s="162"/>
      <c r="BY51" s="17"/>
      <c r="BZ51" s="49"/>
    </row>
    <row r="52" spans="1:78" ht="46.5" x14ac:dyDescent="0.25">
      <c r="A52" s="26" t="s">
        <v>811</v>
      </c>
      <c r="B52" s="26" t="s">
        <v>826</v>
      </c>
      <c r="C52" s="106" t="s">
        <v>827</v>
      </c>
      <c r="D52" s="28"/>
      <c r="E52" s="28"/>
      <c r="F52" s="29">
        <v>1200</v>
      </c>
      <c r="G52" s="30">
        <v>1</v>
      </c>
      <c r="H52" s="31" t="s">
        <v>6</v>
      </c>
      <c r="I52" s="32">
        <v>1</v>
      </c>
      <c r="J52" s="33">
        <v>0</v>
      </c>
      <c r="K52" s="32">
        <v>1</v>
      </c>
      <c r="L52" s="33">
        <v>0</v>
      </c>
      <c r="M52" s="32">
        <v>3</v>
      </c>
      <c r="N52" s="33">
        <v>1</v>
      </c>
      <c r="O52" s="29">
        <v>1.5</v>
      </c>
      <c r="P52" s="34">
        <v>0.81666666666666998</v>
      </c>
      <c r="Q52" s="35">
        <v>99.280647931342699</v>
      </c>
      <c r="R52" s="36">
        <v>0.19032396567134</v>
      </c>
      <c r="S52" s="37">
        <v>0</v>
      </c>
      <c r="T52" s="61">
        <v>-0.75</v>
      </c>
      <c r="U52" s="29">
        <v>-0.39999999999999097</v>
      </c>
      <c r="V52" s="29">
        <v>-0.94999999999998896</v>
      </c>
      <c r="W52" s="39"/>
      <c r="X52" s="40">
        <v>80</v>
      </c>
      <c r="Y52" s="72">
        <v>135</v>
      </c>
      <c r="Z52" s="87">
        <v>45</v>
      </c>
      <c r="AA52" s="85" t="s">
        <v>119</v>
      </c>
      <c r="AB52" s="41" t="s">
        <v>101</v>
      </c>
      <c r="AC52" s="42" t="str">
        <f>"i" &amp; IF(AND(S52&lt;=-1.5,NOT(ISBLANK(AQ52))),"Z","")</f>
        <v>i</v>
      </c>
      <c r="AD52" s="43" t="str">
        <f>IF(AND(ISNUMBER(BD52),VALUE(BD52)&gt;=3,VALUE(T52)&gt;=-0.5),IF(AND(VALUE(Q52)&gt;=94,VALUE(Q52)&lt;444), IF(VALUE(P52)&gt;=2,"***","**"),"*"),"")</f>
        <v/>
      </c>
      <c r="AE52" s="44"/>
      <c r="AF52" s="45"/>
      <c r="AG52" s="63" t="str">
        <f>IF(OR(F52&lt;1401,F52&gt;=1600),IF(AND(OR(AB52="*",AB52="***",AB52="E*",AB52="E***"),P52&gt;=2,T52&gt;-2.1),IF(AND(ISNUMBER(BD52),VALUE(BD52)&gt;2),"**","*"),""),"")</f>
        <v/>
      </c>
      <c r="AH52" s="30">
        <v>1</v>
      </c>
      <c r="AI52" s="47">
        <v>80</v>
      </c>
      <c r="AJ52" s="48" t="str">
        <f>IF(AND(S52&gt;=2,T52&gt;=0),IF(AND(ISNUMBER(BD52),VALUE(BD52)&gt;=3),IF(LEN(AQ52)&gt;0,"***","**"),"*"),"")</f>
        <v/>
      </c>
      <c r="AK52" s="42" t="str">
        <f>IF(AND(S52&gt;=3,AND(OR(AND(I52&lt;=7,I52-K52&gt;=3),AND(K52&lt;=7,K52-M52&gt;=3)),N52&lt;=4)),6,IF(S52&gt;=3,"3T",IF(AND(OR(AND(I52&lt;=7,I52-K52&gt;=3),AND(K52&lt;=7,K52-M52&gt;=3)),N52&lt;=4),"3P","")))</f>
        <v/>
      </c>
      <c r="AL52" s="46" t="str">
        <f>IF(OR(K52-M52&gt;=5,T52&gt;4.9,AND(K52-M52&gt;=1,T52&gt;5)),IF(P52&lt;-3,"***",IF(P52&lt;0,"**","*")),"")</f>
        <v/>
      </c>
      <c r="AM52" s="40">
        <v>80</v>
      </c>
      <c r="AN52" s="137" t="str">
        <f>IF(AND(OR(M52=1,M52=2,M52=3,M52=4),Q52&gt;=97.5),"G",IF(OR(AND(N52&lt;=3,M52&lt;8,T52&gt;-1.6,Q52&gt;=95,Q52&lt;300),AND(OR(M52=1,M52=2,M52=3),Q52&lt;97.5)),"GR",""))</f>
        <v>G</v>
      </c>
      <c r="AO52" s="29">
        <v>0</v>
      </c>
      <c r="AP52" s="28"/>
      <c r="AQ52" s="28"/>
      <c r="AR52" s="28"/>
      <c r="AS52" s="28"/>
      <c r="AT52" s="50" t="str">
        <f>IF(LEN(AN52)&gt;0,IF(AL52="**","$",IF(AL52="***",IF(LEN(AQ52)&gt;0,"$$$","$$"), "")), "")</f>
        <v/>
      </c>
      <c r="AU52" s="48" t="str">
        <f>CONCATENATE(IF(LEN(AN52)&gt;0,IF(AND(AD52="**",AB52="*"),IF(LEN(AQ52)&gt;0,"$$$","$$"),IF(AJ52="***","$$$",IF(AND(AJ52="**",AB52="*"),"$$",IF(AND(OR(AD52="**",AD52="***"),LEN(AQ52)&gt;0),"$$","")))),IF(AND(OR(AD52="**",AD52="***"),LEN(AQ52)&gt;0),"$$","")),IF(AND(T52&lt;2,AQ52="#"),"#",""))</f>
        <v/>
      </c>
      <c r="AV52" s="48" t="str">
        <f>IF(LEN(AN52)&gt;0,IF(AG52="**","$$",IF(AG52="***","$$$",IF(AD52="***",IF(OR(AB52="***",LEN(AQ52)&gt;0),"$$$",""),""))),"")</f>
        <v/>
      </c>
      <c r="AW52" s="26" t="s">
        <v>6</v>
      </c>
      <c r="AX52" s="64">
        <v>7.6</v>
      </c>
      <c r="AY52" s="52">
        <v>1211</v>
      </c>
      <c r="AZ52" s="24" t="s">
        <v>59</v>
      </c>
      <c r="BA52" s="29">
        <v>94.880647931342693</v>
      </c>
      <c r="BB52" s="136">
        <v>104.309447931343</v>
      </c>
      <c r="BC52" s="54" t="s">
        <v>821</v>
      </c>
      <c r="BD52" s="29">
        <v>1</v>
      </c>
      <c r="BE52" s="55"/>
      <c r="BF52" s="55"/>
      <c r="BG52" s="55"/>
      <c r="BH52" s="55"/>
      <c r="BI52" s="188" t="s">
        <v>828</v>
      </c>
      <c r="BJ52" s="68" t="s">
        <v>829</v>
      </c>
      <c r="BK52" s="68" t="s">
        <v>786</v>
      </c>
      <c r="BL52" s="68" t="s">
        <v>830</v>
      </c>
      <c r="BM52" s="69" t="s">
        <v>328</v>
      </c>
      <c r="BN52" s="68"/>
      <c r="BO52" s="17"/>
      <c r="BP52" s="29">
        <v>135</v>
      </c>
      <c r="BQ52" s="29">
        <v>0</v>
      </c>
      <c r="BR52" s="56">
        <v>101.5</v>
      </c>
      <c r="BS52" s="76" t="s">
        <v>126</v>
      </c>
      <c r="BT52" s="26"/>
      <c r="BU52" s="26"/>
      <c r="BV52" s="26"/>
      <c r="BW52" s="26"/>
      <c r="BX52" s="17"/>
      <c r="BY52" s="17"/>
      <c r="BZ52" s="49" t="str">
        <f>IF(AND(S52&gt;=3,AND(OR(AND(I52&lt;=7,I52-K52&gt;=3),AND(K52&lt;=7,K52-M52&gt;=3)),N52&lt;=4)),6,IF(S52&gt;=3,"3T",IF(AND(OR(AND(I52&lt;=7,I52-K52&gt;=3),AND(K52&lt;=7,K52-M52&gt;=3)),N52&lt;=4),"3P","")))</f>
        <v/>
      </c>
    </row>
    <row r="53" spans="1:78" ht="46.5" x14ac:dyDescent="0.25">
      <c r="A53" s="26" t="s">
        <v>811</v>
      </c>
      <c r="B53" s="26" t="s">
        <v>545</v>
      </c>
      <c r="C53" s="27" t="s">
        <v>352</v>
      </c>
      <c r="D53" s="28"/>
      <c r="E53" s="28"/>
      <c r="F53" s="29">
        <v>1200</v>
      </c>
      <c r="G53" s="30">
        <v>1</v>
      </c>
      <c r="H53" s="31" t="s">
        <v>78</v>
      </c>
      <c r="I53" s="32">
        <v>1</v>
      </c>
      <c r="J53" s="33">
        <v>0</v>
      </c>
      <c r="K53" s="32">
        <v>1</v>
      </c>
      <c r="L53" s="33">
        <v>0</v>
      </c>
      <c r="M53" s="32">
        <v>3</v>
      </c>
      <c r="N53" s="33">
        <v>3</v>
      </c>
      <c r="O53" s="29">
        <v>0.19999999999999599</v>
      </c>
      <c r="P53" s="29">
        <v>0.96000000000000096</v>
      </c>
      <c r="Q53" s="36">
        <v>101.586224907062</v>
      </c>
      <c r="R53" s="36">
        <v>3.24311245353115</v>
      </c>
      <c r="S53" s="37">
        <v>0</v>
      </c>
      <c r="T53" s="61">
        <v>-3</v>
      </c>
      <c r="U53" s="29">
        <v>1.30000000000001</v>
      </c>
      <c r="V53" s="29">
        <v>-1.1499999999999999</v>
      </c>
      <c r="W53" s="39" t="s">
        <v>79</v>
      </c>
      <c r="X53" s="40">
        <v>80</v>
      </c>
      <c r="Y53" s="72">
        <v>135</v>
      </c>
      <c r="Z53" s="29">
        <v>18</v>
      </c>
      <c r="AA53" s="85" t="s">
        <v>119</v>
      </c>
      <c r="AB53" s="41" t="s">
        <v>32</v>
      </c>
      <c r="AC53" s="42" t="str">
        <f>"i" &amp; IF(AND(S53&lt;=-1.5,NOT(ISBLANK(AQ53))),"Z","")</f>
        <v>i</v>
      </c>
      <c r="AD53" s="43" t="str">
        <f>IF(AND(ISNUMBER(BD53),VALUE(BD53)&gt;=3,VALUE(T53)&gt;=-0.5),IF(AND(VALUE(Q53)&gt;=94,VALUE(Q53)&lt;444), IF(VALUE(P53)&gt;=2,"***","**"),"*"),"")</f>
        <v/>
      </c>
      <c r="AE53" s="44"/>
      <c r="AF53" s="45"/>
      <c r="AG53" s="63" t="str">
        <f>IF(OR(F53&lt;1401,F53&gt;=1600),IF(AND(OR(AB53="*",AB53="***",AB53="E*",AB53="E***"),P53&gt;=2,T53&gt;-2.1),IF(AND(ISNUMBER(BD53),VALUE(BD53)&gt;2),"**","*"),""),"")</f>
        <v/>
      </c>
      <c r="AH53" s="30">
        <v>1</v>
      </c>
      <c r="AI53" s="47">
        <v>80</v>
      </c>
      <c r="AJ53" s="48" t="str">
        <f>IF(AND(S53&gt;=2,T53&gt;=0),IF(AND(ISNUMBER(BD53),VALUE(BD53)&gt;=3),IF(LEN(AQ53)&gt;0,"***","**"),"*"),"")</f>
        <v/>
      </c>
      <c r="AK53" s="42" t="str">
        <f>IF(AND(S53&gt;=3,AND(OR(AND(I53&lt;=7,I53-K53&gt;=3),AND(K53&lt;=7,K53-M53&gt;=3)),N53&lt;=4)),6,IF(S53&gt;=3,"3T",IF(AND(OR(AND(I53&lt;=7,I53-K53&gt;=3),AND(K53&lt;=7,K53-M53&gt;=3)),N53&lt;=4),"3P","")))</f>
        <v/>
      </c>
      <c r="AL53" s="46" t="str">
        <f>IF(OR(K53-M53&gt;=5,T53&gt;4.9,AND(K53-M53&gt;=1,T53&gt;5)),IF(P53&lt;-3,"***",IF(P53&lt;0,"**","*")),"")</f>
        <v/>
      </c>
      <c r="AM53" s="40">
        <v>80</v>
      </c>
      <c r="AN53" s="78" t="str">
        <f>CONCATENATE(IF(AND(OR(M53=1,M53=2,M53=3,M53=4),Q53&gt;=97.5),"G",IF(OR(AND(N53&lt;=3,M53&lt;8,T53&gt;-1.6,Q53&gt;=95,Q53&lt;300),AND(OR(M53=1,M53=2,M53=3),Q53&lt;97.5)),"GR","")),"*")</f>
        <v>G*</v>
      </c>
      <c r="AO53" s="29">
        <v>0</v>
      </c>
      <c r="AP53" s="28"/>
      <c r="AQ53" s="28"/>
      <c r="AR53" s="28"/>
      <c r="AS53" s="28"/>
      <c r="AT53" s="50" t="str">
        <f>IF(LEN(AN53)&gt;0,IF(AL53="**","$",IF(AL53="***",IF(LEN(AQ53)&gt;0,"$$$","$$"), "")), "")</f>
        <v/>
      </c>
      <c r="AU53" s="48" t="str">
        <f>CONCATENATE(IF(LEN(AN53)&gt;0,IF(AND(AD53="**",AB53="*"),IF(LEN(AQ53)&gt;0,"$$$","$$"),IF(AJ53="***","$$$",IF(AND(AJ53="**",AB53="*"),"$$",IF(AND(OR(AD53="**",AD53="***"),LEN(AQ53)&gt;0),"$$","")))),IF(AND(OR(AD53="**",AD53="***"),LEN(AQ53)&gt;0),"$$","")),IF(AND(T53&lt;2,AQ53="#"),"#",""))</f>
        <v/>
      </c>
      <c r="AV53" s="48" t="str">
        <f>IF(LEN(AN53)&gt;0,IF(AG53="**","$$",IF(AG53="***","$$$",IF(AD53="***",IF(OR(AB53="***",LEN(AQ53)&gt;0),"$$$",""),""))),"")</f>
        <v/>
      </c>
      <c r="AW53" s="26" t="s">
        <v>78</v>
      </c>
      <c r="AX53" s="51">
        <v>6.1</v>
      </c>
      <c r="AY53" s="52">
        <v>1214</v>
      </c>
      <c r="AZ53" s="24" t="s">
        <v>59</v>
      </c>
      <c r="BA53" s="29">
        <v>94</v>
      </c>
      <c r="BB53" s="98">
        <v>105.67</v>
      </c>
      <c r="BC53" s="54" t="s">
        <v>831</v>
      </c>
      <c r="BD53" s="29">
        <v>1</v>
      </c>
      <c r="BE53" s="55"/>
      <c r="BF53" s="55"/>
      <c r="BG53" s="55"/>
      <c r="BH53" s="55"/>
      <c r="BI53" s="189" t="s">
        <v>832</v>
      </c>
      <c r="BJ53" s="69" t="s">
        <v>833</v>
      </c>
      <c r="BK53" s="68" t="s">
        <v>834</v>
      </c>
      <c r="BL53" s="69" t="s">
        <v>328</v>
      </c>
      <c r="BM53" s="68" t="s">
        <v>835</v>
      </c>
      <c r="BN53" s="68"/>
      <c r="BO53" s="17"/>
      <c r="BP53" s="29">
        <v>135</v>
      </c>
      <c r="BQ53" s="29">
        <v>0</v>
      </c>
      <c r="BR53" s="56">
        <v>99.2</v>
      </c>
      <c r="BS53" s="76" t="s">
        <v>88</v>
      </c>
      <c r="BT53" s="26"/>
      <c r="BU53" s="26"/>
      <c r="BV53" s="26"/>
      <c r="BW53" s="26" t="s">
        <v>79</v>
      </c>
      <c r="BX53" s="17"/>
      <c r="BY53" s="17"/>
      <c r="BZ53" s="49" t="str">
        <f>IF(AND(S53&gt;=3,AND(OR(AND(I53&lt;=7,I53-K53&gt;=3),AND(K53&lt;=7,K53-M53&gt;=3)),N53&lt;=4)),6,IF(S53&gt;=3,"3T",IF(AND(OR(AND(I53&lt;=7,I53-K53&gt;=3),AND(K53&lt;=7,K53-M53&gt;=3)),N53&lt;=4),"3P","")))</f>
        <v/>
      </c>
    </row>
    <row r="54" spans="1:78" ht="30" customHeight="1" x14ac:dyDescent="0.25">
      <c r="A54" s="156" t="s">
        <v>152</v>
      </c>
      <c r="B54" s="155"/>
      <c r="C54" s="155"/>
      <c r="D54" s="155"/>
      <c r="E54" s="155"/>
      <c r="F54" s="155"/>
      <c r="G54" s="155"/>
      <c r="H54" s="155"/>
      <c r="I54" s="155"/>
      <c r="J54" s="155"/>
      <c r="K54" s="155"/>
      <c r="L54" s="155"/>
      <c r="M54" s="155"/>
      <c r="N54" s="155"/>
      <c r="O54" s="155"/>
      <c r="P54" s="155"/>
      <c r="Q54" s="155"/>
      <c r="R54" s="155"/>
      <c r="S54" s="155"/>
      <c r="T54" s="155"/>
      <c r="U54" s="155"/>
      <c r="V54" s="155"/>
      <c r="W54" s="155"/>
      <c r="X54" s="155"/>
      <c r="Y54" s="155"/>
      <c r="Z54" s="155"/>
      <c r="AA54" s="155"/>
      <c r="AB54" s="155"/>
      <c r="AC54" s="155"/>
      <c r="AD54" s="155"/>
      <c r="AE54" s="155"/>
      <c r="AF54" s="155"/>
      <c r="AG54" s="155"/>
      <c r="AH54" s="155"/>
      <c r="AI54" s="155"/>
      <c r="AJ54" s="155"/>
      <c r="AK54" s="155"/>
      <c r="AL54" s="155"/>
      <c r="AM54" s="155"/>
      <c r="AN54" s="155"/>
      <c r="AO54" s="155"/>
      <c r="AP54" s="155"/>
      <c r="AQ54" s="155"/>
      <c r="AR54" s="155"/>
      <c r="AS54" s="155"/>
      <c r="AT54" s="155"/>
      <c r="AU54" s="155"/>
      <c r="AV54" s="155"/>
      <c r="AW54" s="155"/>
      <c r="AX54" s="155"/>
      <c r="AY54" s="155"/>
      <c r="AZ54" s="155"/>
      <c r="BA54" s="155"/>
      <c r="BB54" s="155"/>
      <c r="BC54" s="155"/>
      <c r="BD54" s="155"/>
      <c r="BE54" s="155"/>
      <c r="BF54" s="155"/>
      <c r="BG54" s="155"/>
      <c r="BH54" s="155"/>
      <c r="BI54" s="155"/>
      <c r="BJ54" s="155"/>
      <c r="BK54" s="155"/>
      <c r="BL54" s="155"/>
      <c r="BM54" s="155"/>
      <c r="BN54" s="155"/>
      <c r="BO54" s="155"/>
      <c r="BP54" s="155"/>
      <c r="BQ54" s="155"/>
      <c r="BR54" s="155"/>
      <c r="BS54" s="155"/>
      <c r="BT54" s="155"/>
      <c r="BU54" s="155"/>
      <c r="BV54" s="155"/>
      <c r="BW54" s="155"/>
      <c r="BX54" s="155"/>
      <c r="BY54" s="17"/>
      <c r="BZ54" s="49"/>
    </row>
    <row r="55" spans="1:78" ht="46.5" x14ac:dyDescent="0.25">
      <c r="A55" s="26" t="s">
        <v>811</v>
      </c>
      <c r="B55" s="26" t="s">
        <v>135</v>
      </c>
      <c r="C55" s="107" t="s">
        <v>836</v>
      </c>
      <c r="D55" s="28"/>
      <c r="E55" s="28"/>
      <c r="F55" s="29">
        <v>1200</v>
      </c>
      <c r="G55" s="30">
        <v>5</v>
      </c>
      <c r="H55" s="31" t="s">
        <v>229</v>
      </c>
      <c r="I55" s="32">
        <v>6</v>
      </c>
      <c r="J55" s="33">
        <v>3</v>
      </c>
      <c r="K55" s="32">
        <v>4</v>
      </c>
      <c r="L55" s="33">
        <v>2</v>
      </c>
      <c r="M55" s="32">
        <v>2</v>
      </c>
      <c r="N55" s="33">
        <v>0</v>
      </c>
      <c r="O55" s="29">
        <v>1.6500000000000099</v>
      </c>
      <c r="P55" s="29">
        <v>0.61666666666666203</v>
      </c>
      <c r="Q55" s="36">
        <v>104.183449591754</v>
      </c>
      <c r="R55" s="36">
        <v>2.3917247958768</v>
      </c>
      <c r="S55" s="37">
        <v>1</v>
      </c>
      <c r="T55" s="38">
        <v>1.9</v>
      </c>
      <c r="U55" s="29">
        <v>-0.35000000000000098</v>
      </c>
      <c r="V55" s="29">
        <v>0.95000000000000595</v>
      </c>
      <c r="W55" s="39"/>
      <c r="X55" s="40">
        <v>80</v>
      </c>
      <c r="Y55" s="72">
        <v>114</v>
      </c>
      <c r="Z55" s="29">
        <v>7</v>
      </c>
      <c r="AA55" s="26" t="s">
        <v>64</v>
      </c>
      <c r="AB55" s="41" t="s">
        <v>65</v>
      </c>
      <c r="AC55" s="42" t="str">
        <f>"" &amp; IF(AND(S55&lt;=-1.5,NOT(ISBLANK(AQ55))),"Z","")</f>
        <v/>
      </c>
      <c r="AD55" s="43" t="str">
        <f>IF(AND(ISNUMBER(BD55),VALUE(BD55)&gt;=3,VALUE(T55)&gt;=-0.5),IF(AND(VALUE(Q55)&gt;=94,VALUE(Q55)&lt;444), IF(VALUE(P55)&gt;=2,"***","**"),"*"),"")</f>
        <v/>
      </c>
      <c r="AE55" s="44"/>
      <c r="AF55" s="45" t="s">
        <v>681</v>
      </c>
      <c r="AG55" s="46" t="str">
        <f>IF(OR(F55&lt;1401,F55&gt;=1600),IF(AND(OR(AB55="*",AB55="***",AB55="E*",AB55="E***"),P55&gt;=2,T55&gt;-2.1),IF(AND(ISNUMBER(BD55),VALUE(BD55)&gt;2),"**","*"),""),"")</f>
        <v/>
      </c>
      <c r="AH55" s="30">
        <v>5</v>
      </c>
      <c r="AI55" s="47">
        <v>80</v>
      </c>
      <c r="AJ55" s="48" t="str">
        <f>IF(AND(S55&gt;=2,T55&gt;=0),IF(AND(ISNUMBER(BD55),VALUE(BD55)&gt;=3),IF(LEN(AQ55)&gt;0,"***","**"),"*"),"")</f>
        <v/>
      </c>
      <c r="AK55" s="42" t="str">
        <f>IF(AND(S55&gt;=3,AND(OR(AND(I55&lt;=7,I55-K55&gt;=3),AND(K55&lt;=7,K55-M55&gt;=3)),N55&lt;=4)),6,IF(S55&gt;=3,"3T",IF(AND(OR(AND(I55&lt;=7,I55-K55&gt;=3),AND(K55&lt;=7,K55-M55&gt;=3)),N55&lt;=4),"3P","")))</f>
        <v/>
      </c>
      <c r="AL55" s="46" t="str">
        <f>IF(OR(K55-M55&gt;=5,T55&gt;4.9,AND(K55-M55&gt;=1,T55&gt;5)),IF(P55&lt;-3,"***",IF(P55&lt;0,"**","*")),"")</f>
        <v/>
      </c>
      <c r="AM55" s="40">
        <v>80</v>
      </c>
      <c r="AN55" s="103" t="str">
        <f>IF(AND(OR(M55=1,M55=2,M55=3,M55=4),Q55&gt;=97.5),"G",IF(OR(AND(N55&lt;=3,M55&lt;8,T55&gt;-1.6,Q55&gt;=95,Q55&lt;300),AND(OR(M55=1,M55=2,M55=3),Q55&lt;97.5)),"GR",""))</f>
        <v>G</v>
      </c>
      <c r="AO55" s="29">
        <v>0</v>
      </c>
      <c r="AP55" s="28"/>
      <c r="AQ55" s="28"/>
      <c r="AR55" s="28"/>
      <c r="AS55" s="28"/>
      <c r="AT55" s="50" t="str">
        <f>IF(LEN(AN55)&gt;0,IF(AL55="**","$",IF(AL55="***",IF(LEN(AQ55)&gt;0,"$$$","$$"), "")), "")</f>
        <v/>
      </c>
      <c r="AU55" s="48" t="str">
        <f>CONCATENATE(IF(LEN(AN55)&gt;0,IF(AND(AD55="**",AB55="*"),IF(LEN(AQ55)&gt;0,"$$$","$$"),IF(AJ55="***","$$$",IF(AND(AJ55="**",AB55="*"),"$$",IF(AND(OR(AD55="**",AD55="***"),LEN(AQ55)&gt;0),"$$","")))),IF(AND(OR(AD55="**",AD55="***"),LEN(AQ55)&gt;0),"$$","")),IF(AND(T55&lt;2,AQ55="#"),"#",""))</f>
        <v/>
      </c>
      <c r="AV55" s="48" t="str">
        <f>IF(LEN(AN55)&gt;0,IF(AG55="**","$$",IF(AG55="***","$$$",IF(AD55="***",IF(OR(AB55="***",LEN(AQ55)&gt;0),"$$$",""),""))),"")</f>
        <v/>
      </c>
      <c r="AW55" s="26" t="s">
        <v>229</v>
      </c>
      <c r="AX55" s="51">
        <v>4.8</v>
      </c>
      <c r="AY55" s="52">
        <v>1212</v>
      </c>
      <c r="AZ55" s="24" t="s">
        <v>59</v>
      </c>
      <c r="BA55" s="29">
        <v>104.583449591754</v>
      </c>
      <c r="BB55" s="53">
        <v>95.775449591753599</v>
      </c>
      <c r="BC55" s="54" t="s">
        <v>837</v>
      </c>
      <c r="BD55" s="29">
        <v>1</v>
      </c>
      <c r="BE55" s="55"/>
      <c r="BF55" s="55"/>
      <c r="BG55" s="55"/>
      <c r="BH55" s="55"/>
      <c r="BI55" s="190" t="s">
        <v>838</v>
      </c>
      <c r="BJ55" s="68" t="s">
        <v>789</v>
      </c>
      <c r="BK55" s="68" t="s">
        <v>736</v>
      </c>
      <c r="BL55" s="68" t="s">
        <v>807</v>
      </c>
      <c r="BM55" s="68" t="s">
        <v>839</v>
      </c>
      <c r="BN55" s="68"/>
      <c r="BO55" s="17"/>
      <c r="BP55" s="29">
        <v>114</v>
      </c>
      <c r="BQ55" s="29">
        <v>0</v>
      </c>
      <c r="BR55" s="56">
        <v>98.95</v>
      </c>
      <c r="BS55" s="57" t="s">
        <v>75</v>
      </c>
      <c r="BT55" s="26"/>
      <c r="BU55" s="26"/>
      <c r="BV55" s="26"/>
      <c r="BW55" s="26"/>
      <c r="BX55" s="17"/>
      <c r="BY55" s="17"/>
      <c r="BZ55" s="49" t="str">
        <f>IF(AND(S55&gt;=3,AND(OR(AND(I55&lt;=7,I55-K55&gt;=3),AND(K55&lt;=7,K55-M55&gt;=3)),N55&lt;=4)),6,IF(S55&gt;=3,"3T",IF(AND(OR(AND(I55&lt;=7,I55-K55&gt;=3),AND(K55&lt;=7,K55-M55&gt;=3)),N55&lt;=4),"3P","")))</f>
        <v/>
      </c>
    </row>
    <row r="56" spans="1:78" ht="30" customHeight="1" x14ac:dyDescent="0.25">
      <c r="A56" s="175" t="s">
        <v>153</v>
      </c>
      <c r="B56" s="155"/>
      <c r="C56" s="155"/>
      <c r="D56" s="155"/>
      <c r="E56" s="155"/>
      <c r="F56" s="155"/>
      <c r="G56" s="155"/>
      <c r="H56" s="155"/>
      <c r="I56" s="155"/>
      <c r="J56" s="155"/>
      <c r="K56" s="155"/>
      <c r="L56" s="155"/>
      <c r="M56" s="155"/>
      <c r="N56" s="155"/>
      <c r="O56" s="155"/>
      <c r="P56" s="155"/>
      <c r="Q56" s="155"/>
      <c r="R56" s="155"/>
      <c r="S56" s="155"/>
      <c r="T56" s="155"/>
      <c r="U56" s="155"/>
      <c r="V56" s="155"/>
      <c r="W56" s="155"/>
      <c r="X56" s="155"/>
      <c r="Y56" s="155"/>
      <c r="Z56" s="155"/>
      <c r="AA56" s="155"/>
      <c r="AB56" s="155"/>
      <c r="AC56" s="155"/>
      <c r="AD56" s="155"/>
      <c r="AE56" s="155"/>
      <c r="AF56" s="155"/>
      <c r="AG56" s="155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  <c r="BR56" s="155"/>
      <c r="BS56" s="155"/>
      <c r="BT56" s="155"/>
      <c r="BU56" s="155"/>
      <c r="BV56" s="155"/>
      <c r="BW56" s="155"/>
      <c r="BX56" s="155"/>
      <c r="BY56" s="17"/>
      <c r="BZ56" s="49"/>
    </row>
    <row r="57" spans="1:78" ht="46.5" x14ac:dyDescent="0.25">
      <c r="A57" s="26" t="s">
        <v>811</v>
      </c>
      <c r="B57" s="26" t="s">
        <v>393</v>
      </c>
      <c r="C57" s="107" t="s">
        <v>840</v>
      </c>
      <c r="D57" s="28"/>
      <c r="E57" s="28"/>
      <c r="F57" s="29">
        <v>1200</v>
      </c>
      <c r="G57" s="30">
        <v>2</v>
      </c>
      <c r="H57" s="31" t="s">
        <v>229</v>
      </c>
      <c r="I57" s="32">
        <v>3</v>
      </c>
      <c r="J57" s="33">
        <v>1</v>
      </c>
      <c r="K57" s="32">
        <v>2</v>
      </c>
      <c r="L57" s="33">
        <v>2</v>
      </c>
      <c r="M57" s="32">
        <v>1</v>
      </c>
      <c r="N57" s="33">
        <v>0</v>
      </c>
      <c r="O57" s="29">
        <v>0.30000000000001098</v>
      </c>
      <c r="P57" s="38">
        <v>1.25000000000002</v>
      </c>
      <c r="Q57" s="36">
        <v>102.47327788115101</v>
      </c>
      <c r="R57" s="36">
        <v>1.2366389405753599</v>
      </c>
      <c r="S57" s="37">
        <v>0</v>
      </c>
      <c r="T57" s="38">
        <v>1.5</v>
      </c>
      <c r="U57" s="29">
        <v>1.6499999999999899</v>
      </c>
      <c r="V57" s="38">
        <v>2.85</v>
      </c>
      <c r="W57" s="39"/>
      <c r="X57" s="40">
        <v>82</v>
      </c>
      <c r="Y57" s="72">
        <v>133</v>
      </c>
      <c r="Z57" s="29">
        <v>28</v>
      </c>
      <c r="AA57" s="85" t="s">
        <v>252</v>
      </c>
      <c r="AB57" s="41" t="s">
        <v>101</v>
      </c>
      <c r="AC57" s="42" t="str">
        <f>"" &amp; IF(AND(S57&lt;=-1.5,NOT(ISBLANK(AQ57))),"Z","")</f>
        <v/>
      </c>
      <c r="AD57" s="43" t="str">
        <f>IF(AND(ISNUMBER(BD57),VALUE(BD57)&gt;=3,VALUE(T57)&gt;=-0.5),IF(AND(VALUE(Q57)&gt;=94,VALUE(Q57)&lt;444), IF(VALUE(P57)&gt;=2,"***","**"),"*"),"")</f>
        <v/>
      </c>
      <c r="AE57" s="44"/>
      <c r="AF57" s="45" t="s">
        <v>681</v>
      </c>
      <c r="AG57" s="46" t="str">
        <f>IF(OR(F57&lt;1401,F57&gt;=1600),IF(AND(OR(AB57="*",AB57="***",AB57="E*",AB57="E***"),P57&gt;=2,T57&gt;-2.1),IF(AND(ISNUMBER(BD57),VALUE(BD57)&gt;2),"**","*"),""),"")</f>
        <v/>
      </c>
      <c r="AH57" s="30">
        <v>2</v>
      </c>
      <c r="AI57" s="47">
        <v>82</v>
      </c>
      <c r="AJ57" s="48" t="str">
        <f>IF(AND(S57&gt;=2,T57&gt;=0),IF(AND(ISNUMBER(BD57),VALUE(BD57)&gt;=3),IF(LEN(AQ57)&gt;0,"***","**"),"*"),"")</f>
        <v/>
      </c>
      <c r="AK57" s="42" t="str">
        <f>IF(AND(S57&gt;=3,AND(OR(AND(I57&lt;=7,I57-K57&gt;=3),AND(K57&lt;=7,K57-M57&gt;=3)),N57&lt;=4)),6,IF(S57&gt;=3,"3T",IF(AND(OR(AND(I57&lt;=7,I57-K57&gt;=3),AND(K57&lt;=7,K57-M57&gt;=3)),N57&lt;=4),"3P","")))</f>
        <v/>
      </c>
      <c r="AL57" s="46" t="str">
        <f>IF(OR(K57-M57&gt;=5,T57&gt;4.9,AND(K57-M57&gt;=1,T57&gt;5)),IF(P57&lt;-3,"***",IF(P57&lt;0,"**","*")),"")</f>
        <v/>
      </c>
      <c r="AM57" s="40">
        <v>82</v>
      </c>
      <c r="AN57" s="103" t="str">
        <f>CONCATENATE(IF(AND(OR(M57=1,M57=2,M57=3,M57=4),Q57&gt;=97.5),"G",IF(OR(AND(N57&lt;=3,M57&lt;8,T57&gt;-1.6,Q57&gt;=95,Q57&lt;300),AND(OR(M57=1,M57=2,M57=3),Q57&lt;97.5)),"GR","")),"*")</f>
        <v>G*</v>
      </c>
      <c r="AO57" s="29">
        <v>0</v>
      </c>
      <c r="AP57" s="28"/>
      <c r="AQ57" s="28"/>
      <c r="AR57" s="28"/>
      <c r="AS57" s="28"/>
      <c r="AT57" s="50" t="str">
        <f>IF(LEN(AN57)&gt;0,IF(AL57="**","$",IF(AL57="***",IF(LEN(AQ57)&gt;0,"$$$","$$"), "")), "")</f>
        <v/>
      </c>
      <c r="AU57" s="48" t="str">
        <f>CONCATENATE(IF(LEN(AN57)&gt;0,IF(AND(AD57="**",AB57="*"),IF(LEN(AQ57)&gt;0,"$$$","$$"),IF(AJ57="***","$$$",IF(AND(AJ57="**",AB57="*"),"$$",IF(AND(OR(AD57="**",AD57="***"),LEN(AQ57)&gt;0),"$$","")))),IF(AND(OR(AD57="**",AD57="***"),LEN(AQ57)&gt;0),"$$","")),IF(AND(T57&lt;2,AQ57="#"),"#",""))</f>
        <v/>
      </c>
      <c r="AV57" s="48" t="str">
        <f>IF(LEN(AN57)&gt;0,IF(AG57="**","$$",IF(AG57="***","$$$",IF(AD57="***",IF(OR(AB57="***",LEN(AQ57)&gt;0),"$$$",""),""))),"")</f>
        <v/>
      </c>
      <c r="AW57" s="26" t="s">
        <v>229</v>
      </c>
      <c r="AX57" s="51">
        <v>2.8</v>
      </c>
      <c r="AY57" s="79">
        <v>1222</v>
      </c>
      <c r="AZ57" s="24" t="s">
        <v>59</v>
      </c>
      <c r="BA57" s="29">
        <v>97.473277881150693</v>
      </c>
      <c r="BB57" s="53">
        <v>107.041277881151</v>
      </c>
      <c r="BC57" s="54" t="s">
        <v>83</v>
      </c>
      <c r="BD57" s="29">
        <v>1</v>
      </c>
      <c r="BE57" s="55"/>
      <c r="BF57" s="55"/>
      <c r="BG57" s="55"/>
      <c r="BH57" s="55"/>
      <c r="BI57" s="190" t="s">
        <v>524</v>
      </c>
      <c r="BJ57" s="69" t="s">
        <v>780</v>
      </c>
      <c r="BK57" s="68" t="s">
        <v>841</v>
      </c>
      <c r="BL57" s="68" t="s">
        <v>842</v>
      </c>
      <c r="BM57" s="68" t="s">
        <v>843</v>
      </c>
      <c r="BN57" s="68"/>
      <c r="BO57" s="17"/>
      <c r="BP57" s="29">
        <v>133</v>
      </c>
      <c r="BQ57" s="29">
        <v>0</v>
      </c>
      <c r="BR57" s="56">
        <v>98.8</v>
      </c>
      <c r="BS57" s="57" t="s">
        <v>75</v>
      </c>
      <c r="BT57" s="26"/>
      <c r="BU57" s="26"/>
      <c r="BV57" s="26"/>
      <c r="BW57" s="26"/>
      <c r="BX57" s="17"/>
      <c r="BY57" s="17"/>
      <c r="BZ57" s="49" t="str">
        <f>IF(AND(S57&gt;=3,AND(OR(AND(I57&lt;=7,I57-K57&gt;=3),AND(K57&lt;=7,K57-M57&gt;=3)),N57&lt;=4)),6,IF(S57&gt;=3,"3T",IF(AND(OR(AND(I57&lt;=7,I57-K57&gt;=3),AND(K57&lt;=7,K57-M57&gt;=3)),N57&lt;=4),"3P","")))</f>
        <v/>
      </c>
    </row>
    <row r="58" spans="1:78" ht="30" customHeight="1" x14ac:dyDescent="0.25">
      <c r="A58" s="156" t="s">
        <v>152</v>
      </c>
      <c r="B58" s="155"/>
      <c r="C58" s="155"/>
      <c r="D58" s="155"/>
      <c r="E58" s="155"/>
      <c r="F58" s="155"/>
      <c r="G58" s="155"/>
      <c r="H58" s="155"/>
      <c r="I58" s="155"/>
      <c r="J58" s="155"/>
      <c r="K58" s="155"/>
      <c r="L58" s="155"/>
      <c r="M58" s="155"/>
      <c r="N58" s="155"/>
      <c r="O58" s="155"/>
      <c r="P58" s="155"/>
      <c r="Q58" s="155"/>
      <c r="R58" s="155"/>
      <c r="S58" s="155"/>
      <c r="T58" s="155"/>
      <c r="U58" s="155"/>
      <c r="V58" s="155"/>
      <c r="W58" s="155"/>
      <c r="X58" s="155"/>
      <c r="Y58" s="155"/>
      <c r="Z58" s="155"/>
      <c r="AA58" s="155"/>
      <c r="AB58" s="155"/>
      <c r="AC58" s="155"/>
      <c r="AD58" s="155"/>
      <c r="AE58" s="155"/>
      <c r="AF58" s="155"/>
      <c r="AG58" s="155"/>
      <c r="AH58" s="155"/>
      <c r="AI58" s="155"/>
      <c r="AJ58" s="155"/>
      <c r="AK58" s="155"/>
      <c r="AL58" s="155"/>
      <c r="AM58" s="155"/>
      <c r="AN58" s="155"/>
      <c r="AO58" s="155"/>
      <c r="AP58" s="155"/>
      <c r="AQ58" s="155"/>
      <c r="AR58" s="155"/>
      <c r="AS58" s="155"/>
      <c r="AT58" s="155"/>
      <c r="AU58" s="155"/>
      <c r="AV58" s="155"/>
      <c r="AW58" s="155"/>
      <c r="AX58" s="155"/>
      <c r="AY58" s="155"/>
      <c r="AZ58" s="155"/>
      <c r="BA58" s="155"/>
      <c r="BB58" s="155"/>
      <c r="BC58" s="155"/>
      <c r="BD58" s="155"/>
      <c r="BE58" s="155"/>
      <c r="BF58" s="155"/>
      <c r="BG58" s="155"/>
      <c r="BH58" s="155"/>
      <c r="BI58" s="155"/>
      <c r="BJ58" s="155"/>
      <c r="BK58" s="155"/>
      <c r="BL58" s="155"/>
      <c r="BM58" s="155"/>
      <c r="BN58" s="155"/>
      <c r="BO58" s="155"/>
      <c r="BP58" s="155"/>
      <c r="BQ58" s="155"/>
      <c r="BR58" s="155"/>
      <c r="BS58" s="155"/>
      <c r="BT58" s="155"/>
      <c r="BU58" s="155"/>
      <c r="BV58" s="155"/>
      <c r="BW58" s="155"/>
      <c r="BX58" s="155"/>
      <c r="BY58" s="17"/>
      <c r="BZ58" s="49"/>
    </row>
    <row r="59" spans="1:78" ht="46.5" x14ac:dyDescent="0.25">
      <c r="A59" s="26" t="s">
        <v>811</v>
      </c>
      <c r="B59" s="26" t="s">
        <v>416</v>
      </c>
      <c r="C59" s="27" t="s">
        <v>844</v>
      </c>
      <c r="D59" s="28"/>
      <c r="E59" s="28"/>
      <c r="F59" s="29">
        <v>1200</v>
      </c>
      <c r="G59" s="30">
        <v>9</v>
      </c>
      <c r="H59" s="31" t="s">
        <v>6</v>
      </c>
      <c r="I59" s="70">
        <v>1</v>
      </c>
      <c r="J59" s="71">
        <v>0</v>
      </c>
      <c r="K59" s="70">
        <v>1</v>
      </c>
      <c r="L59" s="71">
        <v>0</v>
      </c>
      <c r="M59" s="59">
        <v>6</v>
      </c>
      <c r="N59" s="33">
        <v>3</v>
      </c>
      <c r="O59" s="29">
        <v>3.3500000000000099</v>
      </c>
      <c r="P59" s="29">
        <v>4.1687499999999904</v>
      </c>
      <c r="Q59" s="36">
        <v>100.69412221207099</v>
      </c>
      <c r="R59" s="36">
        <v>2.89706110603532</v>
      </c>
      <c r="S59" s="37">
        <v>0</v>
      </c>
      <c r="T59" s="61">
        <v>-3.25</v>
      </c>
      <c r="U59" s="29">
        <v>-0.89999999999999902</v>
      </c>
      <c r="V59" s="29">
        <v>-3.44999999999999</v>
      </c>
      <c r="W59" s="39" t="s">
        <v>79</v>
      </c>
      <c r="X59" s="62">
        <v>88</v>
      </c>
      <c r="Y59" s="29">
        <v>121</v>
      </c>
      <c r="Z59" s="29">
        <v>7</v>
      </c>
      <c r="AA59" s="77">
        <v>8</v>
      </c>
      <c r="AB59" s="41" t="s">
        <v>698</v>
      </c>
      <c r="AC59" s="42" t="str">
        <f>"" &amp; IF(AND(S59&lt;=-1.5,NOT(ISBLANK(AQ59))),"Z","")</f>
        <v/>
      </c>
      <c r="AD59" s="48" t="str">
        <f>IF(AND(ISNUMBER(BD59),VALUE(BD59)&gt;=3,VALUE(T59)&gt;=-0.5),IF(AND(VALUE(Q59)&gt;=94,VALUE(Q59)&lt;444), IF(VALUE(P59)&gt;=2,"***","**"),"*"),"")</f>
        <v/>
      </c>
      <c r="AE59" s="44"/>
      <c r="AF59" s="45"/>
      <c r="AG59" s="63" t="str">
        <f>IF(OR(F59&lt;1401,F59&gt;=1600),IF(AND(OR(AB59="*",AB59="***",AB59="E*",AB59="E***"),P59&gt;=2,T59&gt;-2.1),IF(AND(ISNUMBER(BD59),VALUE(BD59)&gt;2),"**","*"),""),"")</f>
        <v/>
      </c>
      <c r="AH59" s="30">
        <v>9</v>
      </c>
      <c r="AI59" s="62">
        <v>88</v>
      </c>
      <c r="AJ59" s="48" t="str">
        <f>IF(AND(S59&gt;=2,T59&gt;=0),IF(AND(ISNUMBER(BD59),VALUE(BD59)&gt;=3),IF(LEN(AQ59)&gt;0,"***","**"),"*"),"")</f>
        <v/>
      </c>
      <c r="AK59" s="42" t="str">
        <f>IF(AND(S59&gt;=3,AND(OR(AND(I59&lt;=7,I59-K59&gt;=3),AND(K59&lt;=7,K59-M59&gt;=3)),N59&lt;=4)),6,IF(S59&gt;=3,"3T",IF(AND(OR(AND(I59&lt;=7,I59-K59&gt;=3),AND(K59&lt;=7,K59-M59&gt;=3)),N59&lt;=4),"3P","")))</f>
        <v/>
      </c>
      <c r="AL59" s="63" t="str">
        <f>IF(OR(K59-M59&gt;=5,T59&gt;4.9,AND(K59-M59&gt;=1,T59&gt;5)),IF(P59&lt;-3,"***",IF(P59&lt;0,"**","*")),"")</f>
        <v/>
      </c>
      <c r="AM59" s="62">
        <v>88</v>
      </c>
      <c r="AN59" s="49" t="str">
        <f>IF(AND(OR(M59=1,M59=2,M59=3,M59=4),Q59&gt;=97.5),"G",IF(OR(AND(N59&lt;=3,M59&lt;8,T59&gt;-1.6,Q59&gt;=95,Q59&lt;300),AND(OR(M59=1,M59=2,M59=3),Q59&lt;97.5)),"GR",""))</f>
        <v/>
      </c>
      <c r="AO59" s="29">
        <v>-1</v>
      </c>
      <c r="AP59" s="28"/>
      <c r="AQ59" s="28"/>
      <c r="AR59" s="28"/>
      <c r="AS59" s="28"/>
      <c r="AT59" s="50" t="str">
        <f>IF(LEN(AN59)&gt;0,IF(AL59="**","$",IF(AL59="***",IF(LEN(AQ59)&gt;0,"$$$","$$"), "")), "")</f>
        <v/>
      </c>
      <c r="AU59" s="48" t="str">
        <f>CONCATENATE(IF(LEN(AN59)&gt;0,IF(AND(AD59="**",AB59="*"),IF(LEN(AQ59)&gt;0,"$$$","$$"),IF(AJ59="***","$$$",IF(AND(AJ59="**",AB59="*"),"$$",IF(AND(OR(AD59="**",AD59="***"),LEN(AQ59)&gt;0),"$$","")))),IF(AND(OR(AD59="**",AD59="***"),LEN(AQ59)&gt;0),"$$","")),IF(AND(T59&lt;2,AQ59="#"),"#",""))</f>
        <v/>
      </c>
      <c r="AV59" s="48" t="str">
        <f>IF(LEN(AN59)&gt;0,IF(AG59="**","$$",IF(AG59="***","$$$",IF(AD59="***",IF(OR(AB59="***",LEN(AQ59)&gt;0),"$$$",""),""))),"")</f>
        <v/>
      </c>
      <c r="AW59" s="26" t="s">
        <v>6</v>
      </c>
      <c r="AX59" s="64">
        <v>13</v>
      </c>
      <c r="AY59" s="65">
        <v>1215</v>
      </c>
      <c r="AZ59" s="24" t="s">
        <v>59</v>
      </c>
      <c r="BA59" s="29">
        <v>97.294122212070604</v>
      </c>
      <c r="BB59" s="134">
        <v>100.99078887873701</v>
      </c>
      <c r="BC59" s="54" t="s">
        <v>845</v>
      </c>
      <c r="BD59" s="29">
        <v>1</v>
      </c>
      <c r="BE59" s="55"/>
      <c r="BF59" s="55"/>
      <c r="BG59" s="55"/>
      <c r="BH59" s="55"/>
      <c r="BI59" s="190" t="s">
        <v>846</v>
      </c>
      <c r="BJ59" s="68" t="s">
        <v>801</v>
      </c>
      <c r="BK59" s="69" t="s">
        <v>758</v>
      </c>
      <c r="BL59" s="68" t="s">
        <v>759</v>
      </c>
      <c r="BM59" s="68" t="s">
        <v>833</v>
      </c>
      <c r="BN59" s="68" t="s">
        <v>740</v>
      </c>
      <c r="BO59" s="17"/>
      <c r="BP59" s="29">
        <v>121</v>
      </c>
      <c r="BQ59" s="29">
        <v>-1</v>
      </c>
      <c r="BR59" s="56">
        <v>101.6</v>
      </c>
      <c r="BS59" s="57" t="s">
        <v>126</v>
      </c>
      <c r="BT59" s="26"/>
      <c r="BU59" s="26"/>
      <c r="BV59" s="26"/>
      <c r="BW59" s="26" t="s">
        <v>79</v>
      </c>
      <c r="BX59" s="17"/>
      <c r="BY59" s="17"/>
      <c r="BZ59" s="49" t="str">
        <f>IF(AND(S59&gt;=3,AND(OR(AND(I59&lt;=7,I59-K59&gt;=3),AND(K59&lt;=7,K59-M59&gt;=3)),N59&lt;=4)),6,IF(S59&gt;=3,"3T",IF(AND(OR(AND(I59&lt;=7,I59-K59&gt;=3),AND(K59&lt;=7,K59-M59&gt;=3)),N59&lt;=4),"3P","")))</f>
        <v/>
      </c>
    </row>
    <row r="60" spans="1:78" ht="46.5" x14ac:dyDescent="0.25">
      <c r="A60" s="26" t="s">
        <v>811</v>
      </c>
      <c r="B60" s="138" t="s">
        <v>276</v>
      </c>
      <c r="C60" s="27" t="s">
        <v>738</v>
      </c>
      <c r="D60" s="28"/>
      <c r="E60" s="28"/>
      <c r="F60" s="29">
        <v>1200</v>
      </c>
      <c r="G60" s="30">
        <v>5</v>
      </c>
      <c r="H60" s="31" t="s">
        <v>6</v>
      </c>
      <c r="I60" s="32">
        <v>4</v>
      </c>
      <c r="J60" s="33">
        <v>4</v>
      </c>
      <c r="K60" s="70">
        <v>3</v>
      </c>
      <c r="L60" s="71">
        <v>2</v>
      </c>
      <c r="M60" s="32">
        <v>3</v>
      </c>
      <c r="N60" s="33">
        <v>0</v>
      </c>
      <c r="O60" s="29">
        <v>3.2500000000000102</v>
      </c>
      <c r="P60" s="29">
        <v>3.9416666666666602</v>
      </c>
      <c r="Q60" s="35">
        <v>99.967717394314903</v>
      </c>
      <c r="R60" s="36">
        <v>0.53385869715747003</v>
      </c>
      <c r="S60" s="37">
        <v>2</v>
      </c>
      <c r="T60" s="38">
        <v>1.5</v>
      </c>
      <c r="U60" s="29">
        <v>-5.2999999999999901</v>
      </c>
      <c r="V60" s="29">
        <v>-4.2499999999999902</v>
      </c>
      <c r="W60" s="39"/>
      <c r="X60" s="40">
        <v>88</v>
      </c>
      <c r="Y60" s="72">
        <v>127</v>
      </c>
      <c r="Z60" s="119">
        <v>21</v>
      </c>
      <c r="AA60" s="26" t="s">
        <v>64</v>
      </c>
      <c r="AB60" s="41" t="s">
        <v>65</v>
      </c>
      <c r="AC60" s="42" t="str">
        <f>"" &amp; IF(AND(S60&lt;=-1.5,NOT(ISBLANK(AQ60))),"Z","")</f>
        <v/>
      </c>
      <c r="AD60" s="43" t="str">
        <f>IF(AND(ISNUMBER(BD60),VALUE(BD60)&gt;=3,VALUE(T60)&gt;=-0.5),IF(AND(VALUE(Q60)&gt;=94,VALUE(Q60)&lt;444), IF(VALUE(P60)&gt;=2,"***","**"),"*"),"")</f>
        <v/>
      </c>
      <c r="AE60" s="44"/>
      <c r="AF60" s="45" t="s">
        <v>797</v>
      </c>
      <c r="AG60" s="46" t="str">
        <f>IF(OR(F60&lt;1401,F60&gt;=1600),IF(AND(OR(AB60="*",AB60="***",AB60="E*",AB60="E***"),P60&gt;=2,T60&gt;-2.1),IF(AND(ISNUMBER(BD60),VALUE(BD60)&gt;2),"**","*"),""),"")</f>
        <v/>
      </c>
      <c r="AH60" s="30">
        <v>5</v>
      </c>
      <c r="AI60" s="47">
        <v>88</v>
      </c>
      <c r="AJ60" s="43" t="str">
        <f>IF(AND(S60&gt;=2,T60&gt;=0),IF(AND(ISNUMBER(BD60),VALUE(BD60)&gt;=3),IF(LEN(AQ60)&gt;0,"***","**"),"*"),"")</f>
        <v>*</v>
      </c>
      <c r="AK60" s="42" t="str">
        <f>IF(AND(S60&gt;=3,AND(OR(AND(I60&lt;=7,I60-K60&gt;=3),AND(K60&lt;=7,K60-M60&gt;=3)),N60&lt;=4)),6,IF(S60&gt;=3,"3T",IF(AND(OR(AND(I60&lt;=7,I60-K60&gt;=3),AND(K60&lt;=7,K60-M60&gt;=3)),N60&lt;=4),"3P","")))</f>
        <v/>
      </c>
      <c r="AL60" s="46" t="str">
        <f>IF(OR(K60-M60&gt;=5,T60&gt;4.9,AND(K60-M60&gt;=1,T60&gt;5)),IF(P60&lt;-3,"***",IF(P60&lt;0,"**","*")),"")</f>
        <v/>
      </c>
      <c r="AM60" s="40">
        <v>88</v>
      </c>
      <c r="AN60" s="81" t="str">
        <f>IF(AND(OR(M60=1,M60=2,M60=3,M60=4),Q60&gt;=97.5),"G",IF(OR(AND(N60&lt;=3,M60&lt;8,T60&gt;-1.6,Q60&gt;=95,Q60&lt;300),AND(OR(M60=1,M60=2,M60=3),Q60&lt;97.5)),"GR",""))</f>
        <v>G</v>
      </c>
      <c r="AO60" s="29">
        <v>-1</v>
      </c>
      <c r="AP60" s="28"/>
      <c r="AQ60" s="28"/>
      <c r="AR60" s="28"/>
      <c r="AS60" s="28"/>
      <c r="AT60" s="50" t="str">
        <f>IF(LEN(AN60)&gt;0,IF(AL60="**","$",IF(AL60="***",IF(LEN(AQ60)&gt;0,"$$$","$$"), "")), "")</f>
        <v/>
      </c>
      <c r="AU60" s="48" t="str">
        <f>CONCATENATE(IF(LEN(AN60)&gt;0,IF(AND(AD60="**",AB60="*"),IF(LEN(AQ60)&gt;0,"$$$","$$"),IF(AJ60="***","$$$",IF(AND(AJ60="**",AB60="*"),"$$",IF(AND(OR(AD60="**",AD60="***"),LEN(AQ60)&gt;0),"$$","")))),IF(AND(OR(AD60="**",AD60="***"),LEN(AQ60)&gt;0),"$$","")),IF(AND(T60&lt;2,AQ60="#"),"#",""))</f>
        <v/>
      </c>
      <c r="AV60" s="48" t="str">
        <f>IF(LEN(AN60)&gt;0,IF(AG60="**","$$",IF(AG60="***","$$$",IF(AD60="***",IF(OR(AB60="***",LEN(AQ60)&gt;0),"$$$",""),""))),"")</f>
        <v/>
      </c>
      <c r="AW60" s="26" t="s">
        <v>6</v>
      </c>
      <c r="AX60" s="74">
        <v>6.1</v>
      </c>
      <c r="AY60" s="79">
        <v>1220</v>
      </c>
      <c r="AZ60" s="24" t="s">
        <v>59</v>
      </c>
      <c r="BA60" s="29">
        <v>98.067717394314897</v>
      </c>
      <c r="BB60" s="53">
        <v>104.53438406098201</v>
      </c>
      <c r="BC60" s="54" t="s">
        <v>847</v>
      </c>
      <c r="BD60" s="29">
        <v>2</v>
      </c>
      <c r="BE60" s="100">
        <v>20</v>
      </c>
      <c r="BF60" s="55"/>
      <c r="BG60" s="102">
        <v>30</v>
      </c>
      <c r="BH60" s="55"/>
      <c r="BI60" s="190" t="s">
        <v>848</v>
      </c>
      <c r="BJ60" s="68" t="s">
        <v>758</v>
      </c>
      <c r="BK60" s="68" t="s">
        <v>849</v>
      </c>
      <c r="BL60" s="68" t="s">
        <v>850</v>
      </c>
      <c r="BM60" s="68" t="s">
        <v>742</v>
      </c>
      <c r="BN60" s="68"/>
      <c r="BO60" s="17"/>
      <c r="BP60" s="29">
        <v>127</v>
      </c>
      <c r="BQ60" s="29">
        <v>-1</v>
      </c>
      <c r="BR60" s="56">
        <v>98.5</v>
      </c>
      <c r="BS60" s="76" t="s">
        <v>108</v>
      </c>
      <c r="BT60" s="26"/>
      <c r="BU60" s="26"/>
      <c r="BV60" s="26"/>
      <c r="BW60" s="26"/>
      <c r="BX60" s="17"/>
      <c r="BY60" s="17"/>
      <c r="BZ60" s="49" t="str">
        <f>IF(AND(S60&gt;=3,AND(OR(AND(I60&lt;=7,I60-K60&gt;=3),AND(K60&lt;=7,K60-M60&gt;=3)),N60&lt;=4)),6,IF(S60&gt;=3,"3T",IF(AND(OR(AND(I60&lt;=7,I60-K60&gt;=3),AND(K60&lt;=7,K60-M60&gt;=3)),N60&lt;=4),"3P","")))</f>
        <v/>
      </c>
    </row>
    <row r="61" spans="1:78" ht="46.5" x14ac:dyDescent="0.25">
      <c r="A61" s="26" t="s">
        <v>811</v>
      </c>
      <c r="B61" s="138" t="s">
        <v>851</v>
      </c>
      <c r="C61" s="107" t="s">
        <v>852</v>
      </c>
      <c r="D61" s="28"/>
      <c r="E61" s="28"/>
      <c r="F61" s="29">
        <v>1200</v>
      </c>
      <c r="G61" s="30">
        <v>3</v>
      </c>
      <c r="H61" s="31" t="s">
        <v>48</v>
      </c>
      <c r="I61" s="32">
        <v>3</v>
      </c>
      <c r="J61" s="33">
        <v>0</v>
      </c>
      <c r="K61" s="32">
        <v>1</v>
      </c>
      <c r="L61" s="33">
        <v>0</v>
      </c>
      <c r="M61" s="32">
        <v>2</v>
      </c>
      <c r="N61" s="33">
        <v>0</v>
      </c>
      <c r="O61" s="29">
        <v>-0.89999999999999902</v>
      </c>
      <c r="P61" s="60">
        <v>-7.4999999999990893E-2</v>
      </c>
      <c r="Q61" s="36">
        <v>100.479425783972</v>
      </c>
      <c r="R61" s="36">
        <v>0.28971289198608502</v>
      </c>
      <c r="S61" s="37">
        <v>0</v>
      </c>
      <c r="T61" s="61">
        <v>-0.2</v>
      </c>
      <c r="U61" s="29">
        <v>-4.5999999999999899</v>
      </c>
      <c r="V61" s="60">
        <v>-4.6500000000000004</v>
      </c>
      <c r="W61" s="39"/>
      <c r="X61" s="40">
        <v>89</v>
      </c>
      <c r="Y61" s="72">
        <v>124</v>
      </c>
      <c r="Z61" s="119">
        <v>17</v>
      </c>
      <c r="AA61" s="85" t="s">
        <v>119</v>
      </c>
      <c r="AB61" s="41" t="s">
        <v>101</v>
      </c>
      <c r="AC61" s="42" t="str">
        <f>"" &amp; IF(AND(S61&lt;=-1.5,NOT(ISBLANK(AQ61))),"Z","")</f>
        <v/>
      </c>
      <c r="AD61" s="43" t="str">
        <f>IF(AND(ISNUMBER(BD61),VALUE(BD61)&gt;=3,VALUE(T61)&gt;=-0.5),IF(AND(VALUE(Q61)&gt;=94,VALUE(Q61)&lt;444), IF(VALUE(P61)&gt;=2,"***","**"),"*"),"")</f>
        <v>**</v>
      </c>
      <c r="AE61" s="44"/>
      <c r="AF61" s="45"/>
      <c r="AG61" s="63" t="str">
        <f>IF(OR(F61&lt;1401,F61&gt;=1600),IF(AND(OR(AB61="*",AB61="***",AB61="E*",AB61="E***"),P61&gt;=2,T61&gt;-2.1),IF(AND(ISNUMBER(BD61),VALUE(BD61)&gt;2),"**","*"),""),"")</f>
        <v/>
      </c>
      <c r="AH61" s="30">
        <v>3</v>
      </c>
      <c r="AI61" s="47">
        <v>89</v>
      </c>
      <c r="AJ61" s="48" t="str">
        <f>IF(AND(S61&gt;=2,T61&gt;=0),IF(AND(ISNUMBER(BD61),VALUE(BD61)&gt;=3),IF(LEN(AQ61)&gt;0,"***","**"),"*"),"")</f>
        <v/>
      </c>
      <c r="AK61" s="42" t="str">
        <f>IF(AND(S61&gt;=3,AND(OR(AND(I61&lt;=7,I61-K61&gt;=3),AND(K61&lt;=7,K61-M61&gt;=3)),N61&lt;=4)),6,IF(S61&gt;=3,"3T",IF(AND(OR(AND(I61&lt;=7,I61-K61&gt;=3),AND(K61&lt;=7,K61-M61&gt;=3)),N61&lt;=4),"3P","")))</f>
        <v/>
      </c>
      <c r="AL61" s="46" t="str">
        <f>IF(OR(K61-M61&gt;=5,T61&gt;4.9,AND(K61-M61&gt;=1,T61&gt;5)),IF(P61&lt;-3,"***",IF(P61&lt;0,"**","*")),"")</f>
        <v/>
      </c>
      <c r="AM61" s="40">
        <v>89</v>
      </c>
      <c r="AN61" s="103" t="str">
        <f>IF(AND(OR(M61=1,M61=2,M61=3,M61=4),Q61&gt;=97.5),"G",IF(OR(AND(N61&lt;=3,M61&lt;8,T61&gt;-1.6,Q61&gt;=95,Q61&lt;300),AND(OR(M61=1,M61=2,M61=3),Q61&lt;97.5)),"GR",""))</f>
        <v>G</v>
      </c>
      <c r="AO61" s="29">
        <v>0</v>
      </c>
      <c r="AP61" s="28"/>
      <c r="AQ61" s="28"/>
      <c r="AR61" s="28"/>
      <c r="AS61" s="28"/>
      <c r="AT61" s="50" t="str">
        <f>IF(LEN(AN61)&gt;0,IF(AL61="**","$",IF(AL61="***",IF(LEN(AQ61)&gt;0,"$$$","$$"), "")), "")</f>
        <v/>
      </c>
      <c r="AU61" s="48" t="str">
        <f>CONCATENATE(IF(LEN(AN61)&gt;0,IF(AND(AD61="**",AB61="*"),IF(LEN(AQ61)&gt;0,"$$$","$$"),IF(AJ61="***","$$$",IF(AND(AJ61="**",AB61="*"),"$$",IF(AND(OR(AD61="**",AD61="***"),LEN(AQ61)&gt;0),"$$","")))),IF(AND(OR(AD61="**",AD61="***"),LEN(AQ61)&gt;0),"$$","")),IF(AND(T61&lt;2,AQ61="#"),"#",""))</f>
        <v/>
      </c>
      <c r="AV61" s="48" t="str">
        <f>IF(LEN(AN61)&gt;0,IF(AG61="**","$$",IF(AG61="***","$$$",IF(AD61="***",IF(OR(AB61="***",LEN(AQ61)&gt;0),"$$$",""),""))),"")</f>
        <v/>
      </c>
      <c r="AW61" s="26" t="s">
        <v>48</v>
      </c>
      <c r="AX61" s="51">
        <v>3.3</v>
      </c>
      <c r="AY61" s="79">
        <v>1223</v>
      </c>
      <c r="AZ61" s="24" t="s">
        <v>59</v>
      </c>
      <c r="BA61" s="29">
        <v>100.17942578397199</v>
      </c>
      <c r="BB61" s="53">
        <v>97.846092450638807</v>
      </c>
      <c r="BC61" s="54" t="s">
        <v>853</v>
      </c>
      <c r="BD61" s="29">
        <v>3</v>
      </c>
      <c r="BE61" s="100">
        <v>21.739130434782599</v>
      </c>
      <c r="BF61" s="101">
        <v>54.347826086956502</v>
      </c>
      <c r="BG61" s="102">
        <v>46</v>
      </c>
      <c r="BH61" s="102">
        <v>46</v>
      </c>
      <c r="BI61" s="190" t="s">
        <v>854</v>
      </c>
      <c r="BJ61" s="68" t="s">
        <v>855</v>
      </c>
      <c r="BK61" s="68" t="s">
        <v>789</v>
      </c>
      <c r="BL61" s="68" t="s">
        <v>742</v>
      </c>
      <c r="BM61" s="68" t="s">
        <v>825</v>
      </c>
      <c r="BN61" s="68"/>
      <c r="BO61" s="17"/>
      <c r="BP61" s="29">
        <v>124</v>
      </c>
      <c r="BQ61" s="29">
        <v>0</v>
      </c>
      <c r="BR61" s="56">
        <v>98.2</v>
      </c>
      <c r="BS61" s="57" t="s">
        <v>61</v>
      </c>
      <c r="BT61" s="26"/>
      <c r="BU61" s="26"/>
      <c r="BV61" s="26"/>
      <c r="BW61" s="26"/>
      <c r="BX61" s="17"/>
      <c r="BY61" s="17"/>
      <c r="BZ61" s="49" t="str">
        <f>IF(AND(S61&gt;=3,AND(OR(AND(I61&lt;=7,I61-K61&gt;=3),AND(K61&lt;=7,K61-M61&gt;=3)),N61&lt;=4)),6,IF(S61&gt;=3,"3T",IF(AND(OR(AND(I61&lt;=7,I61-K61&gt;=3),AND(K61&lt;=7,K61-M61&gt;=3)),N61&lt;=4),"3P","")))</f>
        <v/>
      </c>
    </row>
    <row r="62" spans="1:78" ht="18.75" customHeight="1" x14ac:dyDescent="0.25">
      <c r="A62" s="17"/>
      <c r="B62" s="164" t="s">
        <v>58</v>
      </c>
      <c r="C62" s="164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65" t="s">
        <v>433</v>
      </c>
      <c r="R62" s="165"/>
      <c r="S62" s="17"/>
      <c r="T62" s="90" t="s">
        <v>411</v>
      </c>
      <c r="U62" s="17"/>
      <c r="V62" s="17"/>
      <c r="W62" s="17"/>
      <c r="X62" s="91">
        <v>91</v>
      </c>
      <c r="Y62" s="113" t="s">
        <v>478</v>
      </c>
      <c r="Z62" s="119">
        <v>11</v>
      </c>
      <c r="AA62" s="94">
        <v>7</v>
      </c>
      <c r="AB62" s="17"/>
      <c r="AC62" s="17"/>
      <c r="AD62" s="17"/>
      <c r="AE62" s="17"/>
      <c r="AF62" s="17"/>
      <c r="AG62" s="17"/>
      <c r="AH62" s="17"/>
      <c r="AI62" s="91">
        <v>91</v>
      </c>
      <c r="AJ62" s="17"/>
      <c r="AK62" s="17"/>
      <c r="AL62" s="17"/>
      <c r="AM62" s="91">
        <v>91</v>
      </c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4">
        <v>31</v>
      </c>
      <c r="AY62" s="95">
        <v>1221</v>
      </c>
      <c r="AZ62" s="17"/>
      <c r="BA62" s="17"/>
      <c r="BB62" s="17"/>
      <c r="BC62" s="17"/>
      <c r="BD62" s="17"/>
      <c r="BE62" s="17"/>
      <c r="BF62" s="17"/>
      <c r="BG62" s="17"/>
      <c r="BH62" s="17"/>
      <c r="BI62" s="187"/>
      <c r="BJ62" s="17"/>
      <c r="BK62" s="17"/>
      <c r="BL62" s="17"/>
      <c r="BM62" s="17"/>
      <c r="BN62" s="17"/>
      <c r="BO62" s="17"/>
      <c r="BP62" s="113" t="s">
        <v>478</v>
      </c>
      <c r="BQ62" s="17"/>
      <c r="BR62" s="17"/>
      <c r="BS62" s="17"/>
      <c r="BT62" s="17"/>
      <c r="BU62" s="17"/>
      <c r="BV62" s="17"/>
      <c r="BW62" s="17"/>
      <c r="BX62" s="29">
        <v>0</v>
      </c>
      <c r="BY62" s="26" t="s">
        <v>149</v>
      </c>
      <c r="BZ62" s="17"/>
    </row>
    <row r="63" spans="1:78" x14ac:dyDescent="0.25">
      <c r="A63" s="17"/>
      <c r="B63" s="164"/>
      <c r="C63" s="164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68" t="s">
        <v>856</v>
      </c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  <c r="AK63" s="168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67"/>
      <c r="AY63" s="105" t="s">
        <v>412</v>
      </c>
      <c r="AZ63" s="17"/>
      <c r="BA63" s="17"/>
      <c r="BB63" s="17"/>
      <c r="BC63" s="17"/>
      <c r="BD63" s="17"/>
      <c r="BE63" s="17"/>
      <c r="BF63" s="17"/>
      <c r="BG63" s="17"/>
      <c r="BH63" s="17"/>
      <c r="BI63" s="18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</row>
    <row r="64" spans="1:78" ht="30" customHeight="1" x14ac:dyDescent="0.25">
      <c r="A64" s="169" t="s">
        <v>857</v>
      </c>
      <c r="B64" s="153"/>
      <c r="C64" s="153"/>
      <c r="D64" s="153"/>
      <c r="E64" s="153"/>
      <c r="F64" s="153"/>
      <c r="G64" s="153"/>
      <c r="H64" s="153"/>
      <c r="I64" s="153"/>
      <c r="J64" s="153"/>
      <c r="K64" s="153"/>
      <c r="L64" s="153"/>
      <c r="M64" s="153"/>
      <c r="N64" s="153"/>
      <c r="O64" s="153"/>
      <c r="P64" s="153"/>
      <c r="Q64" s="153"/>
      <c r="R64" s="153"/>
      <c r="S64" s="153"/>
      <c r="T64" s="153"/>
      <c r="U64" s="153"/>
      <c r="V64" s="153"/>
      <c r="W64" s="153"/>
      <c r="X64" s="153"/>
      <c r="Y64" s="153"/>
      <c r="Z64" s="153"/>
      <c r="AA64" s="153"/>
      <c r="AB64" s="153"/>
      <c r="AC64" s="153"/>
      <c r="AD64" s="153"/>
      <c r="AE64" s="153"/>
      <c r="AF64" s="153"/>
      <c r="AG64" s="153"/>
      <c r="AH64" s="153"/>
      <c r="AI64" s="153"/>
      <c r="AJ64" s="153"/>
      <c r="AK64" s="153"/>
      <c r="AL64" s="153"/>
      <c r="AM64" s="153"/>
      <c r="AN64" s="153"/>
      <c r="AO64" s="153"/>
      <c r="AP64" s="153"/>
      <c r="AQ64" s="153"/>
      <c r="AR64" s="153"/>
      <c r="AS64" s="153"/>
      <c r="AT64" s="153"/>
      <c r="AU64" s="153"/>
      <c r="AV64" s="153"/>
      <c r="AW64" s="153"/>
      <c r="AX64" s="153"/>
      <c r="AY64" s="153"/>
      <c r="AZ64" s="153"/>
      <c r="BA64" s="153"/>
      <c r="BB64" s="153"/>
      <c r="BC64" s="153"/>
      <c r="BD64" s="153"/>
      <c r="BE64" s="153"/>
      <c r="BF64" s="153"/>
      <c r="BG64" s="153"/>
      <c r="BH64" s="153"/>
      <c r="BI64" s="153"/>
      <c r="BJ64" s="153"/>
      <c r="BK64" s="153"/>
      <c r="BL64" s="153"/>
      <c r="BM64" s="153"/>
      <c r="BN64" s="153"/>
      <c r="BO64" s="153"/>
      <c r="BP64" s="153"/>
      <c r="BQ64" s="153"/>
      <c r="BR64" s="153"/>
      <c r="BS64" s="153"/>
      <c r="BT64" s="153"/>
      <c r="BU64" s="153"/>
      <c r="BV64" s="153"/>
      <c r="BW64" s="153"/>
      <c r="BX64" s="153"/>
      <c r="BY64" s="17"/>
      <c r="BZ64" s="17"/>
    </row>
    <row r="65" spans="1:78" x14ac:dyDescent="0.25">
      <c r="A65" s="18" t="s">
        <v>1</v>
      </c>
      <c r="B65" s="18" t="s">
        <v>2</v>
      </c>
      <c r="C65" s="18" t="s">
        <v>3</v>
      </c>
      <c r="D65" s="19"/>
      <c r="E65" s="19"/>
      <c r="F65" s="18" t="s">
        <v>4</v>
      </c>
      <c r="G65" s="20" t="s">
        <v>5</v>
      </c>
      <c r="H65" s="21" t="s">
        <v>6</v>
      </c>
      <c r="I65" s="154" t="s">
        <v>7</v>
      </c>
      <c r="J65" s="155"/>
      <c r="K65" s="155"/>
      <c r="L65" s="155"/>
      <c r="M65" s="155"/>
      <c r="N65" s="155"/>
      <c r="O65" s="21" t="s">
        <v>8</v>
      </c>
      <c r="P65" s="21" t="s">
        <v>9</v>
      </c>
      <c r="Q65" s="22" t="s">
        <v>10</v>
      </c>
      <c r="R65" s="22" t="s">
        <v>11</v>
      </c>
      <c r="S65" s="21" t="s">
        <v>12</v>
      </c>
      <c r="T65" s="21" t="s">
        <v>13</v>
      </c>
      <c r="U65" s="21" t="s">
        <v>14</v>
      </c>
      <c r="V65" s="21" t="s">
        <v>15</v>
      </c>
      <c r="W65" s="23" t="s">
        <v>16</v>
      </c>
      <c r="X65" s="21" t="s">
        <v>17</v>
      </c>
      <c r="Y65" s="21" t="s">
        <v>18</v>
      </c>
      <c r="Z65" s="21" t="s">
        <v>19</v>
      </c>
      <c r="AA65" s="21" t="s">
        <v>20</v>
      </c>
      <c r="AB65" s="21" t="s">
        <v>21</v>
      </c>
      <c r="AC65" s="21" t="s">
        <v>22</v>
      </c>
      <c r="AD65" s="21" t="s">
        <v>23</v>
      </c>
      <c r="AE65" s="21" t="s">
        <v>24</v>
      </c>
      <c r="AF65" s="21" t="s">
        <v>25</v>
      </c>
      <c r="AG65" s="21" t="s">
        <v>26</v>
      </c>
      <c r="AH65" s="21" t="s">
        <v>5</v>
      </c>
      <c r="AI65" s="21" t="s">
        <v>17</v>
      </c>
      <c r="AJ65" s="21" t="s">
        <v>27</v>
      </c>
      <c r="AK65" s="21" t="s">
        <v>28</v>
      </c>
      <c r="AL65" s="21" t="s">
        <v>29</v>
      </c>
      <c r="AM65" s="21" t="s">
        <v>17</v>
      </c>
      <c r="AN65" s="21" t="s">
        <v>30</v>
      </c>
      <c r="AO65" s="21" t="s">
        <v>31</v>
      </c>
      <c r="AP65" s="21" t="s">
        <v>32</v>
      </c>
      <c r="AQ65" s="21" t="s">
        <v>33</v>
      </c>
      <c r="AR65" s="21" t="s">
        <v>34</v>
      </c>
      <c r="AS65" s="21" t="s">
        <v>35</v>
      </c>
      <c r="AT65" s="21" t="s">
        <v>36</v>
      </c>
      <c r="AU65" s="21" t="s">
        <v>37</v>
      </c>
      <c r="AV65" s="21" t="s">
        <v>38</v>
      </c>
      <c r="AW65" s="21" t="s">
        <v>6</v>
      </c>
      <c r="AX65" s="21" t="s">
        <v>39</v>
      </c>
      <c r="AY65" s="21" t="s">
        <v>40</v>
      </c>
      <c r="AZ65" s="24" t="s">
        <v>41</v>
      </c>
      <c r="BA65" s="21" t="s">
        <v>42</v>
      </c>
      <c r="BB65" s="21" t="s">
        <v>43</v>
      </c>
      <c r="BC65" s="21" t="s">
        <v>44</v>
      </c>
      <c r="BD65" s="21" t="s">
        <v>45</v>
      </c>
      <c r="BE65" s="21" t="s">
        <v>46</v>
      </c>
      <c r="BF65" s="21" t="s">
        <v>47</v>
      </c>
      <c r="BG65" s="21" t="s">
        <v>48</v>
      </c>
      <c r="BH65" s="21" t="s">
        <v>49</v>
      </c>
      <c r="BI65" s="186"/>
      <c r="BJ65" s="25"/>
      <c r="BK65" s="25"/>
      <c r="BL65" s="25"/>
      <c r="BM65" s="25"/>
      <c r="BN65" s="25"/>
      <c r="BO65" s="25"/>
      <c r="BP65" s="21" t="s">
        <v>18</v>
      </c>
      <c r="BQ65" s="21" t="s">
        <v>31</v>
      </c>
      <c r="BR65" s="21" t="s">
        <v>50</v>
      </c>
      <c r="BS65" s="21" t="s">
        <v>51</v>
      </c>
      <c r="BT65" s="25"/>
      <c r="BU65" s="25"/>
      <c r="BV65" s="21" t="s">
        <v>24</v>
      </c>
      <c r="BW65" s="21" t="s">
        <v>16</v>
      </c>
      <c r="BX65" s="21" t="s">
        <v>52</v>
      </c>
      <c r="BY65" s="21" t="s">
        <v>53</v>
      </c>
      <c r="BZ65" s="21" t="s">
        <v>28</v>
      </c>
    </row>
    <row r="66" spans="1:78" ht="46.5" x14ac:dyDescent="0.25">
      <c r="A66" s="26" t="s">
        <v>858</v>
      </c>
      <c r="B66" s="26" t="s">
        <v>206</v>
      </c>
      <c r="C66" s="27" t="s">
        <v>822</v>
      </c>
      <c r="D66" s="28"/>
      <c r="E66" s="28"/>
      <c r="F66" s="58">
        <v>1000</v>
      </c>
      <c r="G66" s="30">
        <v>8</v>
      </c>
      <c r="H66" s="31" t="s">
        <v>6</v>
      </c>
      <c r="I66" s="59">
        <v>2</v>
      </c>
      <c r="J66" s="33">
        <v>1</v>
      </c>
      <c r="K66" s="59">
        <v>2</v>
      </c>
      <c r="L66" s="33">
        <v>1</v>
      </c>
      <c r="M66" s="59">
        <v>4</v>
      </c>
      <c r="N66" s="33">
        <v>2</v>
      </c>
      <c r="O66" s="29">
        <v>-0.4</v>
      </c>
      <c r="P66" s="60">
        <v>-0.70999999999997199</v>
      </c>
      <c r="Q66" s="35">
        <v>92.972837820271806</v>
      </c>
      <c r="R66" s="35">
        <v>-1.51358108986408</v>
      </c>
      <c r="S66" s="37">
        <v>0</v>
      </c>
      <c r="T66" s="61">
        <v>-1.25</v>
      </c>
      <c r="U66" s="29">
        <v>-0.19999999999999599</v>
      </c>
      <c r="V66" s="60">
        <v>-1.19999999999999</v>
      </c>
      <c r="W66" s="39"/>
      <c r="X66" s="62">
        <v>102</v>
      </c>
      <c r="Y66" s="29">
        <v>132</v>
      </c>
      <c r="Z66" s="17"/>
      <c r="AA66" s="85" t="s">
        <v>119</v>
      </c>
      <c r="AB66" s="41" t="s">
        <v>101</v>
      </c>
      <c r="AC66" s="42" t="str">
        <f>"" &amp; IF(AND(S66&lt;=-1.5,NOT(ISBLANK(AQ66))),"Z","")</f>
        <v/>
      </c>
      <c r="AD66" s="48" t="str">
        <f>IF(AND(ISNUMBER(BD66),VALUE(BD66)&gt;=3,VALUE(T66)&gt;=-0.5),IF(AND(VALUE(Q66)&gt;=94,VALUE(Q66)&lt;444), IF(VALUE(P66)&gt;=2,"***","**"),"*"),"")</f>
        <v/>
      </c>
      <c r="AE66" s="44"/>
      <c r="AF66" s="45"/>
      <c r="AG66" s="63" t="str">
        <f>IF(OR(F66&lt;1401,F66&gt;=1600),IF(AND(OR(AB66="*",AB66="***",AB66="E*",AB66="E***"),P66&gt;=2,T66&gt;-2.1),IF(AND(ISNUMBER(BD66),VALUE(BD66)&gt;2),"**","*"),""),"")</f>
        <v/>
      </c>
      <c r="AH66" s="30">
        <v>8</v>
      </c>
      <c r="AI66" s="62">
        <v>102</v>
      </c>
      <c r="AJ66" s="48" t="str">
        <f>IF(AND(S66&gt;=2,T66&gt;=0),IF(AND(ISNUMBER(BD66),VALUE(BD66)&gt;=3),IF(LEN(AQ66)&gt;0,"***","**"),"*"),"")</f>
        <v/>
      </c>
      <c r="AK66" s="42" t="str">
        <f>IF(AND(S66&gt;=3,AND(OR(AND(I66&lt;=7,I66-K66&gt;=3),AND(K66&lt;=7,K66-M66&gt;=3)),N66&lt;=4)),6,IF(S66&gt;=3,"3T",IF(AND(OR(AND(I66&lt;=7,I66-K66&gt;=3),AND(K66&lt;=7,K66-M66&gt;=3)),N66&lt;=4),"3P","")))</f>
        <v/>
      </c>
      <c r="AL66" s="63" t="str">
        <f>IF(OR(K66-M66&gt;=5,T66&gt;4.9,AND(K66-M66&gt;=1,T66&gt;5)),IF(P66&lt;-3,"***",IF(P66&lt;0,"**","*")),"")</f>
        <v/>
      </c>
      <c r="AM66" s="62">
        <v>102</v>
      </c>
      <c r="AN66" s="49" t="str">
        <f>IF(AND(OR(M66=1,M66=2,M66=3,M66=4),Q66&gt;=97.5),"G",IF(OR(AND(N66&lt;=3,M66&lt;8,T66&gt;-1.6,Q66&gt;=95,Q66&lt;300),AND(OR(M66=1,M66=2,M66=3),Q66&lt;97.5)),"GR",""))</f>
        <v/>
      </c>
      <c r="AO66" s="29">
        <v>0</v>
      </c>
      <c r="AP66" s="28"/>
      <c r="AQ66" s="28"/>
      <c r="AR66" s="28"/>
      <c r="AS66" s="28"/>
      <c r="AT66" s="50" t="str">
        <f>IF(LEN(AN66)&gt;0,IF(AL66="**","$",IF(AL66="***",IF(LEN(AQ66)&gt;0,"$$$","$$"), "")), "")</f>
        <v/>
      </c>
      <c r="AU66" s="48" t="str">
        <f>CONCATENATE(IF(LEN(AN66)&gt;0,IF(AND(AD66="**",AB66="*"),IF(LEN(AQ66)&gt;0,"$$$","$$"),IF(AJ66="***","$$$",IF(AND(AJ66="**",AB66="*"),"$$",IF(AND(OR(AD66="**",AD66="***"),LEN(AQ66)&gt;0),"$$","")))),IF(AND(OR(AD66="**",AD66="***"),LEN(AQ66)&gt;0),"$$","")),IF(AND(T66&lt;2,AQ66="#"),"#",""))</f>
        <v/>
      </c>
      <c r="AV66" s="48" t="str">
        <f>IF(LEN(AN66)&gt;0,IF(AG66="**","$$",IF(AG66="***","$$$",IF(AD66="***",IF(OR(AB66="***",LEN(AQ66)&gt;0),"$$$",""),""))),"")</f>
        <v/>
      </c>
      <c r="AW66" s="26" t="s">
        <v>6</v>
      </c>
      <c r="AX66" s="51">
        <v>10</v>
      </c>
      <c r="AY66" s="65">
        <v>1193</v>
      </c>
      <c r="AZ66" s="24" t="s">
        <v>859</v>
      </c>
      <c r="BA66" s="29">
        <v>90.972837820271806</v>
      </c>
      <c r="BB66" s="66">
        <v>95.672171153605206</v>
      </c>
      <c r="BC66" s="54" t="s">
        <v>732</v>
      </c>
      <c r="BD66" s="29">
        <v>1</v>
      </c>
      <c r="BE66" s="55"/>
      <c r="BF66" s="55"/>
      <c r="BG66" s="55"/>
      <c r="BH66" s="55"/>
      <c r="BI66" s="187"/>
      <c r="BJ66" s="17"/>
      <c r="BK66" s="17"/>
      <c r="BL66" s="17"/>
      <c r="BM66" s="17"/>
      <c r="BN66" s="17"/>
      <c r="BO66" s="17"/>
      <c r="BP66" s="29">
        <v>132</v>
      </c>
      <c r="BQ66" s="29">
        <v>0</v>
      </c>
      <c r="BR66" s="56">
        <v>97.85</v>
      </c>
      <c r="BS66" s="57" t="s">
        <v>61</v>
      </c>
      <c r="BT66" s="26"/>
      <c r="BU66" s="26"/>
      <c r="BV66" s="26"/>
      <c r="BW66" s="26"/>
      <c r="BX66" s="17"/>
      <c r="BY66" s="17"/>
      <c r="BZ66" s="49" t="str">
        <f>IF(AND(S66&gt;=3,AND(OR(AND(I66&lt;=7,I66-K66&gt;=3),AND(K66&lt;=7,K66-M66&gt;=3)),N66&lt;=4)),6,IF(S66&gt;=3,"3T",IF(AND(OR(AND(I66&lt;=7,I66-K66&gt;=3),AND(K66&lt;=7,K66-M66&gt;=3)),N66&lt;=4),"3P","")))</f>
        <v/>
      </c>
    </row>
    <row r="67" spans="1:78" ht="30" customHeight="1" x14ac:dyDescent="0.25">
      <c r="A67" s="156" t="s">
        <v>152</v>
      </c>
      <c r="B67" s="155"/>
      <c r="C67" s="155"/>
      <c r="D67" s="155"/>
      <c r="E67" s="155"/>
      <c r="F67" s="155"/>
      <c r="G67" s="155"/>
      <c r="H67" s="155"/>
      <c r="I67" s="155"/>
      <c r="J67" s="155"/>
      <c r="K67" s="155"/>
      <c r="L67" s="155"/>
      <c r="M67" s="155"/>
      <c r="N67" s="155"/>
      <c r="O67" s="155"/>
      <c r="P67" s="155"/>
      <c r="Q67" s="155"/>
      <c r="R67" s="155"/>
      <c r="S67" s="155"/>
      <c r="T67" s="155"/>
      <c r="U67" s="155"/>
      <c r="V67" s="155"/>
      <c r="W67" s="155"/>
      <c r="X67" s="155"/>
      <c r="Y67" s="155"/>
      <c r="Z67" s="155"/>
      <c r="AA67" s="155"/>
      <c r="AB67" s="155"/>
      <c r="AC67" s="155"/>
      <c r="AD67" s="155"/>
      <c r="AE67" s="155"/>
      <c r="AF67" s="155"/>
      <c r="AG67" s="155"/>
      <c r="AH67" s="155"/>
      <c r="AI67" s="155"/>
      <c r="AJ67" s="155"/>
      <c r="AK67" s="155"/>
      <c r="AL67" s="155"/>
      <c r="AM67" s="155"/>
      <c r="AN67" s="155"/>
      <c r="AO67" s="155"/>
      <c r="AP67" s="155"/>
      <c r="AQ67" s="155"/>
      <c r="AR67" s="155"/>
      <c r="AS67" s="155"/>
      <c r="AT67" s="155"/>
      <c r="AU67" s="155"/>
      <c r="AV67" s="155"/>
      <c r="AW67" s="155"/>
      <c r="AX67" s="155"/>
      <c r="AY67" s="155"/>
      <c r="AZ67" s="155"/>
      <c r="BA67" s="155"/>
      <c r="BB67" s="155"/>
      <c r="BC67" s="155"/>
      <c r="BD67" s="155"/>
      <c r="BE67" s="155"/>
      <c r="BF67" s="155"/>
      <c r="BG67" s="155"/>
      <c r="BH67" s="155"/>
      <c r="BI67" s="155"/>
      <c r="BJ67" s="155"/>
      <c r="BK67" s="155"/>
      <c r="BL67" s="155"/>
      <c r="BM67" s="155"/>
      <c r="BN67" s="155"/>
      <c r="BO67" s="155"/>
      <c r="BP67" s="155"/>
      <c r="BQ67" s="155"/>
      <c r="BR67" s="155"/>
      <c r="BS67" s="155"/>
      <c r="BT67" s="155"/>
      <c r="BU67" s="155"/>
      <c r="BV67" s="155"/>
      <c r="BW67" s="155"/>
      <c r="BX67" s="155"/>
      <c r="BY67" s="17"/>
      <c r="BZ67" s="49"/>
    </row>
    <row r="68" spans="1:78" ht="46.5" x14ac:dyDescent="0.25">
      <c r="A68" s="26" t="s">
        <v>858</v>
      </c>
      <c r="B68" s="26" t="s">
        <v>62</v>
      </c>
      <c r="C68" s="27" t="s">
        <v>860</v>
      </c>
      <c r="D68" s="28"/>
      <c r="E68" s="28"/>
      <c r="F68" s="29">
        <v>1200</v>
      </c>
      <c r="G68" s="30">
        <v>7</v>
      </c>
      <c r="H68" s="31" t="s">
        <v>78</v>
      </c>
      <c r="I68" s="32">
        <v>3</v>
      </c>
      <c r="J68" s="33">
        <v>0</v>
      </c>
      <c r="K68" s="32">
        <v>3</v>
      </c>
      <c r="L68" s="33">
        <v>0</v>
      </c>
      <c r="M68" s="32">
        <v>9</v>
      </c>
      <c r="N68" s="33">
        <v>6</v>
      </c>
      <c r="O68" s="29">
        <v>1.6</v>
      </c>
      <c r="P68" s="37">
        <v>1.76428571428575</v>
      </c>
      <c r="Q68" s="35">
        <v>92.172750582492696</v>
      </c>
      <c r="R68" s="36">
        <v>1.33637529124634</v>
      </c>
      <c r="S68" s="37">
        <v>0</v>
      </c>
      <c r="T68" s="61">
        <v>-6.4</v>
      </c>
      <c r="U68" s="29">
        <v>0.70000000000000295</v>
      </c>
      <c r="V68" s="60">
        <v>-4.3500000000000103</v>
      </c>
      <c r="W68" s="39" t="s">
        <v>79</v>
      </c>
      <c r="X68" s="62">
        <v>102</v>
      </c>
      <c r="Y68" s="29">
        <v>127</v>
      </c>
      <c r="Z68" s="29">
        <v>21</v>
      </c>
      <c r="AA68" s="77">
        <v>8</v>
      </c>
      <c r="AB68" s="41" t="s">
        <v>32</v>
      </c>
      <c r="AC68" s="42" t="str">
        <f>"" &amp; IF(AND(S68&lt;=-1.5,NOT(ISBLANK(AQ68))),"Z","")</f>
        <v/>
      </c>
      <c r="AD68" s="48" t="str">
        <f>IF(AND(ISNUMBER(BD68),VALUE(BD68)&gt;=3,VALUE(T68)&gt;=-0.5),IF(AND(VALUE(Q68)&gt;=94,VALUE(Q68)&lt;444), IF(VALUE(P68)&gt;=2,"***","**"),"*"),"")</f>
        <v/>
      </c>
      <c r="AE68" s="44"/>
      <c r="AF68" s="45"/>
      <c r="AG68" s="63" t="str">
        <f>IF(OR(F68&lt;1401,F68&gt;=1600),IF(AND(OR(AB68="*",AB68="***",AB68="E*",AB68="E***"),P68&gt;=2,T68&gt;-2.1),IF(AND(ISNUMBER(BD68),VALUE(BD68)&gt;2),"**","*"),""),"")</f>
        <v/>
      </c>
      <c r="AH68" s="30">
        <v>7</v>
      </c>
      <c r="AI68" s="62">
        <v>102</v>
      </c>
      <c r="AJ68" s="48" t="str">
        <f>IF(AND(S68&gt;=2,T68&gt;=0),IF(AND(ISNUMBER(BD68),VALUE(BD68)&gt;=3),IF(LEN(AQ68)&gt;0,"***","**"),"*"),"")</f>
        <v/>
      </c>
      <c r="AK68" s="42" t="str">
        <f>IF(AND(S68&gt;=3,AND(OR(AND(I68&lt;=7,I68-K68&gt;=3),AND(K68&lt;=7,K68-M68&gt;=3)),N68&lt;=4)),6,IF(S68&gt;=3,"3T",IF(AND(OR(AND(I68&lt;=7,I68-K68&gt;=3),AND(K68&lt;=7,K68-M68&gt;=3)),N68&lt;=4),"3P","")))</f>
        <v/>
      </c>
      <c r="AL68" s="63" t="str">
        <f>IF(OR(K68-M68&gt;=5,T68&gt;4.9,AND(K68-M68&gt;=1,T68&gt;5)),IF(P68&lt;-3,"***",IF(P68&lt;0,"**","*")),"")</f>
        <v/>
      </c>
      <c r="AM68" s="62">
        <v>102</v>
      </c>
      <c r="AN68" s="49" t="str">
        <f>IF(AND(OR(M68=1,M68=2,M68=3,M68=4),Q68&gt;=97.5),"G",IF(OR(AND(N68&lt;=3,M68&lt;8,T68&gt;-1.6,Q68&gt;=95,Q68&lt;300),AND(OR(M68=1,M68=2,M68=3),Q68&lt;97.5)),"GR",""))</f>
        <v/>
      </c>
      <c r="AO68" s="29">
        <v>-1</v>
      </c>
      <c r="AP68" s="28"/>
      <c r="AQ68" s="28"/>
      <c r="AR68" s="28"/>
      <c r="AS68" s="28"/>
      <c r="AT68" s="50" t="str">
        <f>IF(LEN(AN68)&gt;0,IF(AL68="**","$",IF(AL68="***",IF(LEN(AQ68)&gt;0,"$$$","$$"), "")), "")</f>
        <v/>
      </c>
      <c r="AU68" s="48" t="str">
        <f>CONCATENATE(IF(LEN(AN68)&gt;0,IF(AND(AD68="**",AB68="*"),IF(LEN(AQ68)&gt;0,"$$$","$$"),IF(AJ68="***","$$$",IF(AND(AJ68="**",AB68="*"),"$$",IF(AND(OR(AD68="**",AD68="***"),LEN(AQ68)&gt;0),"$$","")))),IF(AND(OR(AD68="**",AD68="***"),LEN(AQ68)&gt;0),"$$","")),IF(AND(T68&lt;2,AQ68="#"),"#",""))</f>
        <v/>
      </c>
      <c r="AV68" s="48" t="str">
        <f>IF(LEN(AN68)&gt;0,IF(AG68="**","$$",IF(AG68="***","$$$",IF(AD68="***",IF(OR(AB68="***",LEN(AQ68)&gt;0),"$$$",""),""))),"")</f>
        <v/>
      </c>
      <c r="AW68" s="26" t="s">
        <v>78</v>
      </c>
      <c r="AX68" s="64">
        <v>73</v>
      </c>
      <c r="AY68" s="65">
        <v>1185</v>
      </c>
      <c r="AZ68" s="24" t="s">
        <v>859</v>
      </c>
      <c r="BA68" s="29">
        <v>89.672750582492696</v>
      </c>
      <c r="BB68" s="134">
        <v>92.176883915825996</v>
      </c>
      <c r="BC68" s="54" t="s">
        <v>861</v>
      </c>
      <c r="BD68" s="29">
        <v>2</v>
      </c>
      <c r="BE68" s="55"/>
      <c r="BF68" s="55"/>
      <c r="BG68" s="55"/>
      <c r="BH68" s="55"/>
      <c r="BI68" s="187"/>
      <c r="BJ68" s="17"/>
      <c r="BK68" s="17"/>
      <c r="BL68" s="17"/>
      <c r="BM68" s="17"/>
      <c r="BN68" s="17"/>
      <c r="BO68" s="17"/>
      <c r="BP68" s="29">
        <v>127</v>
      </c>
      <c r="BQ68" s="29">
        <v>-1</v>
      </c>
      <c r="BR68" s="56">
        <v>100.45</v>
      </c>
      <c r="BS68" s="76" t="s">
        <v>108</v>
      </c>
      <c r="BT68" s="26"/>
      <c r="BU68" s="26"/>
      <c r="BV68" s="26"/>
      <c r="BW68" s="26" t="s">
        <v>79</v>
      </c>
      <c r="BX68" s="17"/>
      <c r="BY68" s="17"/>
      <c r="BZ68" s="49" t="str">
        <f>IF(AND(S68&gt;=3,AND(OR(AND(I68&lt;=7,I68-K68&gt;=3),AND(K68&lt;=7,K68-M68&gt;=3)),N68&lt;=4)),6,IF(S68&gt;=3,"3T",IF(AND(OR(AND(I68&lt;=7,I68-K68&gt;=3),AND(K68&lt;=7,K68-M68&gt;=3)),N68&lt;=4),"3P","")))</f>
        <v/>
      </c>
    </row>
    <row r="69" spans="1:78" ht="46.5" x14ac:dyDescent="0.25">
      <c r="A69" s="26" t="s">
        <v>858</v>
      </c>
      <c r="B69" s="26" t="s">
        <v>814</v>
      </c>
      <c r="C69" s="27" t="s">
        <v>862</v>
      </c>
      <c r="D69" s="28"/>
      <c r="E69" s="28"/>
      <c r="F69" s="29">
        <v>1200</v>
      </c>
      <c r="G69" s="30">
        <v>6</v>
      </c>
      <c r="H69" s="31" t="s">
        <v>6</v>
      </c>
      <c r="I69" s="70">
        <v>4</v>
      </c>
      <c r="J69" s="71">
        <v>2</v>
      </c>
      <c r="K69" s="32">
        <v>1</v>
      </c>
      <c r="L69" s="33">
        <v>0</v>
      </c>
      <c r="M69" s="32">
        <v>6</v>
      </c>
      <c r="N69" s="33">
        <v>6</v>
      </c>
      <c r="O69" s="29">
        <v>2.7999999999999901</v>
      </c>
      <c r="P69" s="60">
        <v>0</v>
      </c>
      <c r="Q69" s="35">
        <v>444</v>
      </c>
      <c r="R69" s="35">
        <v>172</v>
      </c>
      <c r="S69" s="37">
        <v>2</v>
      </c>
      <c r="T69" s="61">
        <v>-5.5</v>
      </c>
      <c r="U69" s="29">
        <v>-3.8999999999999901</v>
      </c>
      <c r="V69" s="60">
        <v>-8.3000000000000007</v>
      </c>
      <c r="W69" s="39" t="s">
        <v>79</v>
      </c>
      <c r="X69" s="62">
        <v>101</v>
      </c>
      <c r="Y69" s="29">
        <v>123</v>
      </c>
      <c r="Z69" s="29">
        <v>14</v>
      </c>
      <c r="AA69" s="26" t="s">
        <v>252</v>
      </c>
      <c r="AB69" s="41" t="s">
        <v>32</v>
      </c>
      <c r="AC69" s="42" t="str">
        <f>"" &amp; IF(AND(S69&lt;=-1.5,NOT(ISBLANK(AQ69))),"Z","")</f>
        <v/>
      </c>
      <c r="AD69" s="48" t="str">
        <f>IF(AND(ISNUMBER(BD69),VALUE(BD69)&gt;=3,VALUE(T69)&gt;=-0.5),IF(AND(VALUE(Q69)&gt;=94,VALUE(Q69)&lt;444), IF(VALUE(P69)&gt;=2,"***","**"),"*"),"")</f>
        <v/>
      </c>
      <c r="AE69" s="44"/>
      <c r="AF69" s="45"/>
      <c r="AG69" s="63" t="str">
        <f>IF(OR(F69&lt;1401,F69&gt;=1600),IF(AND(OR(AB69="*",AB69="***",AB69="E*",AB69="E***"),P69&gt;=2,T69&gt;-2.1),IF(AND(ISNUMBER(BD69),VALUE(BD69)&gt;2),"**","*"),""),"")</f>
        <v/>
      </c>
      <c r="AH69" s="30">
        <v>6</v>
      </c>
      <c r="AI69" s="62">
        <v>101</v>
      </c>
      <c r="AJ69" s="48" t="str">
        <f>IF(AND(S69&gt;=2,T69&gt;=0),IF(AND(ISNUMBER(BD69),VALUE(BD69)&gt;=3),IF(LEN(AQ69)&gt;0,"***","**"),"*"),"")</f>
        <v/>
      </c>
      <c r="AK69" s="42" t="str">
        <f>IF(AND(S69&gt;=3,AND(OR(AND(I69&lt;=7,I69-K69&gt;=3),AND(K69&lt;=7,K69-M69&gt;=3)),N69&lt;=4)),6,IF(S69&gt;=3,"3T",IF(AND(OR(AND(I69&lt;=7,I69-K69&gt;=3),AND(K69&lt;=7,K69-M69&gt;=3)),N69&lt;=4),"3P","")))</f>
        <v/>
      </c>
      <c r="AL69" s="63" t="str">
        <f>IF(OR(K69-M69&gt;=5,T69&gt;4.9,AND(K69-M69&gt;=1,T69&gt;5)),IF(P69&lt;-3,"***",IF(P69&lt;0,"**","*")),"")</f>
        <v/>
      </c>
      <c r="AM69" s="62">
        <v>101</v>
      </c>
      <c r="AN69" s="49" t="str">
        <f>IF(AND(OR(M69=1,M69=2,M69=3,M69=4),Q69&gt;=97.5),"G",IF(OR(AND(N69&lt;=3,M69&lt;8,T69&gt;-1.6,Q69&gt;=95,Q69&lt;300),AND(OR(M69=1,M69=2,M69=3),Q69&lt;97.5)),"GR",""))</f>
        <v/>
      </c>
      <c r="AO69" s="29">
        <v>-2</v>
      </c>
      <c r="AP69" s="28"/>
      <c r="AQ69" s="28"/>
      <c r="AR69" s="28"/>
      <c r="AS69" s="28"/>
      <c r="AT69" s="50" t="str">
        <f>IF(LEN(AN69)&gt;0,IF(AL69="**","$",IF(AL69="***",IF(LEN(AQ69)&gt;0,"$$$","$$"), "")), "")</f>
        <v/>
      </c>
      <c r="AU69" s="48" t="str">
        <f>CONCATENATE(IF(LEN(AN69)&gt;0,IF(AND(AD69="**",AB69="*"),IF(LEN(AQ69)&gt;0,"$$$","$$"),IF(AJ69="***","$$$",IF(AND(AJ69="**",AB69="*"),"$$",IF(AND(OR(AD69="**",AD69="***"),LEN(AQ69)&gt;0),"$$","")))),IF(AND(OR(AD69="**",AD69="***"),LEN(AQ69)&gt;0),"$$","")),IF(AND(T69&lt;2,AQ69="#"),"#",""))</f>
        <v/>
      </c>
      <c r="AV69" s="48" t="str">
        <f>IF(LEN(AN69)&gt;0,IF(AG69="**","$$",IF(AG69="***","$$$",IF(AD69="***",IF(OR(AB69="***",LEN(AQ69)&gt;0),"$$$",""),""))),"")</f>
        <v/>
      </c>
      <c r="AW69" s="26" t="s">
        <v>6</v>
      </c>
      <c r="AX69" s="51">
        <v>69</v>
      </c>
      <c r="AY69" s="65">
        <v>1177</v>
      </c>
      <c r="AZ69" s="24" t="s">
        <v>859</v>
      </c>
      <c r="BA69" s="29">
        <v>71</v>
      </c>
      <c r="BB69" s="53">
        <v>76.6666666666667</v>
      </c>
      <c r="BC69" s="54" t="s">
        <v>863</v>
      </c>
      <c r="BD69" s="29">
        <v>3</v>
      </c>
      <c r="BE69" s="55"/>
      <c r="BF69" s="55"/>
      <c r="BG69" s="55"/>
      <c r="BH69" s="55"/>
      <c r="BI69" s="187"/>
      <c r="BJ69" s="17"/>
      <c r="BK69" s="17"/>
      <c r="BL69" s="17"/>
      <c r="BM69" s="17"/>
      <c r="BN69" s="17"/>
      <c r="BO69" s="17"/>
      <c r="BP69" s="29">
        <v>123</v>
      </c>
      <c r="BQ69" s="29">
        <v>-2</v>
      </c>
      <c r="BR69" s="56">
        <v>100.25</v>
      </c>
      <c r="BS69" s="57" t="s">
        <v>75</v>
      </c>
      <c r="BT69" s="26"/>
      <c r="BU69" s="26"/>
      <c r="BV69" s="26"/>
      <c r="BW69" s="26" t="s">
        <v>79</v>
      </c>
      <c r="BX69" s="17"/>
      <c r="BY69" s="17"/>
      <c r="BZ69" s="49" t="str">
        <f>IF(AND(S69&gt;=3,AND(OR(AND(I69&lt;=7,I69-K69&gt;=3),AND(K69&lt;=7,K69-M69&gt;=3)),N69&lt;=4)),6,IF(S69&gt;=3,"3T",IF(AND(OR(AND(I69&lt;=7,I69-K69&gt;=3),AND(K69&lt;=7,K69-M69&gt;=3)),N69&lt;=4),"3P","")))</f>
        <v/>
      </c>
    </row>
    <row r="70" spans="1:78" ht="30" customHeight="1" x14ac:dyDescent="0.25">
      <c r="A70" s="175" t="s">
        <v>153</v>
      </c>
      <c r="B70" s="155"/>
      <c r="C70" s="155"/>
      <c r="D70" s="155"/>
      <c r="E70" s="155"/>
      <c r="F70" s="155"/>
      <c r="G70" s="155"/>
      <c r="H70" s="155"/>
      <c r="I70" s="155"/>
      <c r="J70" s="155"/>
      <c r="K70" s="155"/>
      <c r="L70" s="155"/>
      <c r="M70" s="155"/>
      <c r="N70" s="155"/>
      <c r="O70" s="155"/>
      <c r="P70" s="155"/>
      <c r="Q70" s="155"/>
      <c r="R70" s="155"/>
      <c r="S70" s="155"/>
      <c r="T70" s="155"/>
      <c r="U70" s="155"/>
      <c r="V70" s="155"/>
      <c r="W70" s="155"/>
      <c r="X70" s="155"/>
      <c r="Y70" s="155"/>
      <c r="Z70" s="155"/>
      <c r="AA70" s="155"/>
      <c r="AB70" s="155"/>
      <c r="AC70" s="155"/>
      <c r="AD70" s="155"/>
      <c r="AE70" s="155"/>
      <c r="AF70" s="155"/>
      <c r="AG70" s="155"/>
      <c r="AH70" s="155"/>
      <c r="AI70" s="155"/>
      <c r="AJ70" s="155"/>
      <c r="AK70" s="155"/>
      <c r="AL70" s="155"/>
      <c r="AM70" s="155"/>
      <c r="AN70" s="155"/>
      <c r="AO70" s="155"/>
      <c r="AP70" s="155"/>
      <c r="AQ70" s="155"/>
      <c r="AR70" s="155"/>
      <c r="AS70" s="155"/>
      <c r="AT70" s="155"/>
      <c r="AU70" s="155"/>
      <c r="AV70" s="155"/>
      <c r="AW70" s="155"/>
      <c r="AX70" s="155"/>
      <c r="AY70" s="155"/>
      <c r="AZ70" s="155"/>
      <c r="BA70" s="155"/>
      <c r="BB70" s="155"/>
      <c r="BC70" s="155"/>
      <c r="BD70" s="155"/>
      <c r="BE70" s="155"/>
      <c r="BF70" s="155"/>
      <c r="BG70" s="155"/>
      <c r="BH70" s="155"/>
      <c r="BI70" s="155"/>
      <c r="BJ70" s="155"/>
      <c r="BK70" s="155"/>
      <c r="BL70" s="155"/>
      <c r="BM70" s="155"/>
      <c r="BN70" s="155"/>
      <c r="BO70" s="155"/>
      <c r="BP70" s="155"/>
      <c r="BQ70" s="155"/>
      <c r="BR70" s="155"/>
      <c r="BS70" s="155"/>
      <c r="BT70" s="155"/>
      <c r="BU70" s="155"/>
      <c r="BV70" s="155"/>
      <c r="BW70" s="155"/>
      <c r="BX70" s="155"/>
      <c r="BY70" s="17"/>
      <c r="BZ70" s="49"/>
    </row>
    <row r="71" spans="1:78" ht="46.5" x14ac:dyDescent="0.25">
      <c r="A71" s="26" t="s">
        <v>858</v>
      </c>
      <c r="B71" s="26" t="s">
        <v>864</v>
      </c>
      <c r="C71" s="106" t="s">
        <v>865</v>
      </c>
      <c r="D71" s="28" t="s">
        <v>712</v>
      </c>
      <c r="E71" s="28"/>
      <c r="F71" s="58">
        <v>1000</v>
      </c>
      <c r="G71" s="30">
        <v>6</v>
      </c>
      <c r="H71" s="31" t="s">
        <v>6</v>
      </c>
      <c r="I71" s="32">
        <v>2</v>
      </c>
      <c r="J71" s="33">
        <v>1</v>
      </c>
      <c r="K71" s="32">
        <v>2</v>
      </c>
      <c r="L71" s="33">
        <v>1</v>
      </c>
      <c r="M71" s="32">
        <v>5</v>
      </c>
      <c r="N71" s="33">
        <v>4</v>
      </c>
      <c r="O71" s="29">
        <v>-0.4</v>
      </c>
      <c r="P71" s="60">
        <v>-1.38333333333335</v>
      </c>
      <c r="Q71" s="86">
        <v>93.197516182047593</v>
      </c>
      <c r="R71" s="86">
        <v>-0.15124190897623199</v>
      </c>
      <c r="S71" s="37">
        <v>0</v>
      </c>
      <c r="T71" s="61">
        <v>-2.75</v>
      </c>
      <c r="U71" s="29">
        <v>0.54999999999999705</v>
      </c>
      <c r="V71" s="60">
        <v>-1.7</v>
      </c>
      <c r="W71" s="39" t="s">
        <v>79</v>
      </c>
      <c r="X71" s="40">
        <v>100</v>
      </c>
      <c r="Y71" s="29">
        <v>135</v>
      </c>
      <c r="Z71" s="29">
        <v>17</v>
      </c>
      <c r="AA71" s="85" t="s">
        <v>119</v>
      </c>
      <c r="AB71" s="41" t="s">
        <v>32</v>
      </c>
      <c r="AC71" s="42" t="str">
        <f>"i" &amp; IF(AND(S71&lt;=-1.5,NOT(ISBLANK(AQ71))),"Z","")</f>
        <v>i</v>
      </c>
      <c r="AD71" s="43" t="str">
        <f>IF(AND(ISNUMBER(BD71),VALUE(BD71)&gt;=3,VALUE(T71)&gt;=-0.5),IF(AND(VALUE(Q71)&gt;=94,VALUE(Q71)&lt;444), IF(VALUE(P71)&gt;=2,"***","**"),"*"),"")</f>
        <v/>
      </c>
      <c r="AE71" s="44"/>
      <c r="AF71" s="45"/>
      <c r="AG71" s="63" t="str">
        <f>IF(OR(F71&lt;1401,F71&gt;=1600),IF(AND(OR(AB71="*",AB71="***",AB71="E*",AB71="E***"),P71&gt;=2,T71&gt;-2.1),IF(AND(ISNUMBER(BD71),VALUE(BD71)&gt;2),"**","*"),""),"")</f>
        <v/>
      </c>
      <c r="AH71" s="30">
        <v>6</v>
      </c>
      <c r="AI71" s="47">
        <v>100</v>
      </c>
      <c r="AJ71" s="48" t="str">
        <f>IF(AND(S71&gt;=2,T71&gt;=0),IF(AND(ISNUMBER(BD71),VALUE(BD71)&gt;=3),IF(LEN(AQ71)&gt;0,"***","**"),"*"),"")</f>
        <v/>
      </c>
      <c r="AK71" s="42" t="str">
        <f>IF(AND(S71&gt;=3,AND(OR(AND(I71&lt;=7,I71-K71&gt;=3),AND(K71&lt;=7,K71-M71&gt;=3)),N71&lt;=4)),6,IF(S71&gt;=3,"3T",IF(AND(OR(AND(I71&lt;=7,I71-K71&gt;=3),AND(K71&lt;=7,K71-M71&gt;=3)),N71&lt;=4),"3P","")))</f>
        <v/>
      </c>
      <c r="AL71" s="46" t="str">
        <f>IF(OR(K71-M71&gt;=5,T71&gt;4.9,AND(K71-M71&gt;=1,T71&gt;5)),IF(P71&lt;-3,"***",IF(P71&lt;0,"**","*")),"")</f>
        <v/>
      </c>
      <c r="AM71" s="40">
        <v>100</v>
      </c>
      <c r="AN71" s="49" t="str">
        <f>CONCATENATE(IF(AND(OR(M71=1,M71=2,M71=3,M71=4),Q71&gt;=97.5),"G",IF(OR(AND(N71&lt;=3,M71&lt;8,T71&gt;-1.6,Q71&gt;=95,Q71&lt;300),AND(OR(M71=1,M71=2,M71=3),Q71&lt;97.5)),"GR","")),"*")</f>
        <v>*</v>
      </c>
      <c r="AO71" s="29">
        <v>0</v>
      </c>
      <c r="AP71" s="28"/>
      <c r="AQ71" s="28"/>
      <c r="AR71" s="28"/>
      <c r="AS71" s="28" t="s">
        <v>66</v>
      </c>
      <c r="AT71" s="50" t="str">
        <f>IF(LEN(AN71)&gt;0,IF(AL71="**","$",IF(AL71="***",IF(LEN(AQ71)&gt;0,"$$$","$$"), "")), "")</f>
        <v/>
      </c>
      <c r="AU71" s="48" t="str">
        <f>CONCATENATE(IF(LEN(AN71)&gt;0,IF(AND(AD71="**",AB71="*"),IF(LEN(AQ71)&gt;0,"$$$","$$"),IF(AJ71="***","$$$",IF(AND(AJ71="**",AB71="*"),"$$",IF(AND(OR(AD71="**",AD71="***"),LEN(AQ71)&gt;0),"$$","")))),IF(AND(OR(AD71="**",AD71="***"),LEN(AQ71)&gt;0),"$$","")),IF(AND(T71&lt;2,AQ71="#"),"#",""))</f>
        <v/>
      </c>
      <c r="AV71" s="48" t="str">
        <f>IF(LEN(AN71)&gt;0,IF(AG71="**","$$",IF(AG71="***","$$$",IF(AD71="***",IF(OR(AB71="***",LEN(AQ71)&gt;0),"$$$",""),""))),"")</f>
        <v/>
      </c>
      <c r="AW71" s="26" t="s">
        <v>6</v>
      </c>
      <c r="AX71" s="74">
        <v>12</v>
      </c>
      <c r="AY71" s="52">
        <v>1169</v>
      </c>
      <c r="AZ71" s="24" t="s">
        <v>859</v>
      </c>
      <c r="BA71" s="29">
        <v>91.697516182047494</v>
      </c>
      <c r="BB71" s="66">
        <v>97.494849515380906</v>
      </c>
      <c r="BC71" s="54" t="s">
        <v>866</v>
      </c>
      <c r="BD71" s="29">
        <v>2</v>
      </c>
      <c r="BE71" s="55"/>
      <c r="BF71" s="55"/>
      <c r="BG71" s="55"/>
      <c r="BH71" s="55"/>
      <c r="BI71" s="188" t="s">
        <v>867</v>
      </c>
      <c r="BJ71" s="69" t="s">
        <v>737</v>
      </c>
      <c r="BK71" s="69" t="s">
        <v>824</v>
      </c>
      <c r="BL71" s="68" t="s">
        <v>868</v>
      </c>
      <c r="BM71" s="68" t="s">
        <v>869</v>
      </c>
      <c r="BN71" s="68"/>
      <c r="BO71" s="17"/>
      <c r="BP71" s="29">
        <v>135</v>
      </c>
      <c r="BQ71" s="29">
        <v>0</v>
      </c>
      <c r="BR71" s="56">
        <v>99.55</v>
      </c>
      <c r="BS71" s="57" t="s">
        <v>61</v>
      </c>
      <c r="BT71" s="26" t="s">
        <v>712</v>
      </c>
      <c r="BU71" s="26"/>
      <c r="BV71" s="26"/>
      <c r="BW71" s="26" t="s">
        <v>79</v>
      </c>
      <c r="BX71" s="17"/>
      <c r="BY71" s="17"/>
      <c r="BZ71" s="49" t="str">
        <f>IF(AND(S71&gt;=3,AND(OR(AND(I71&lt;=7,I71-K71&gt;=3),AND(K71&lt;=7,K71-M71&gt;=3)),N71&lt;=4)),6,IF(S71&gt;=3,"3T",IF(AND(OR(AND(I71&lt;=7,I71-K71&gt;=3),AND(K71&lt;=7,K71-M71&gt;=3)),N71&lt;=4),"3P","")))</f>
        <v/>
      </c>
    </row>
    <row r="72" spans="1:78" ht="18" customHeight="1" x14ac:dyDescent="0.25">
      <c r="A72" s="162"/>
      <c r="B72" s="155"/>
      <c r="C72" s="155"/>
      <c r="D72" s="155"/>
      <c r="E72" s="155"/>
      <c r="F72" s="155"/>
      <c r="G72" s="155"/>
      <c r="H72" s="155"/>
      <c r="I72" s="155"/>
      <c r="J72" s="155"/>
      <c r="K72" s="155"/>
      <c r="L72" s="155"/>
      <c r="M72" s="155"/>
      <c r="N72" s="155"/>
      <c r="O72" s="155"/>
      <c r="P72" s="155"/>
      <c r="Q72" s="155"/>
      <c r="R72" s="155"/>
      <c r="S72" s="155"/>
      <c r="T72" s="155"/>
      <c r="U72" s="155"/>
      <c r="V72" s="155"/>
      <c r="W72" s="155"/>
      <c r="X72" s="155"/>
      <c r="Y72" s="155"/>
      <c r="Z72" s="155"/>
      <c r="AA72" s="155"/>
      <c r="AB72" s="155"/>
      <c r="AC72" s="155"/>
      <c r="AD72" s="155"/>
      <c r="AE72" s="155"/>
      <c r="AF72" s="155"/>
      <c r="AG72" s="155"/>
      <c r="AH72" s="155"/>
      <c r="AI72" s="155"/>
      <c r="AJ72" s="155"/>
      <c r="AK72" s="155"/>
      <c r="AL72" s="155"/>
      <c r="AM72" s="155"/>
      <c r="AN72" s="155"/>
      <c r="AO72" s="155"/>
      <c r="AP72" s="155"/>
      <c r="AQ72" s="155"/>
      <c r="AR72" s="155"/>
      <c r="AS72" s="155"/>
      <c r="AT72" s="155"/>
      <c r="AU72" s="155"/>
      <c r="AV72" s="155"/>
      <c r="AW72" s="155"/>
      <c r="AX72" s="155"/>
      <c r="AY72" s="155"/>
      <c r="AZ72" s="155"/>
      <c r="BA72" s="155"/>
      <c r="BB72" s="155"/>
      <c r="BC72" s="155"/>
      <c r="BD72" s="155"/>
      <c r="BE72" s="155"/>
      <c r="BF72" s="155"/>
      <c r="BG72" s="155"/>
      <c r="BH72" s="155"/>
      <c r="BI72" s="155"/>
      <c r="BJ72" s="155"/>
      <c r="BK72" s="155"/>
      <c r="BL72" s="155"/>
      <c r="BM72" s="155"/>
      <c r="BN72" s="155"/>
      <c r="BO72" s="155"/>
      <c r="BP72" s="155"/>
      <c r="BQ72" s="155"/>
      <c r="BR72" s="155"/>
      <c r="BS72" s="155"/>
      <c r="BT72" s="155"/>
      <c r="BU72" s="155"/>
      <c r="BV72" s="155"/>
      <c r="BW72" s="155"/>
      <c r="BX72" s="155"/>
      <c r="BY72" s="17"/>
      <c r="BZ72" s="49"/>
    </row>
    <row r="73" spans="1:78" ht="46.5" x14ac:dyDescent="0.25">
      <c r="A73" s="26" t="s">
        <v>858</v>
      </c>
      <c r="B73" s="26" t="s">
        <v>353</v>
      </c>
      <c r="C73" s="27" t="s">
        <v>870</v>
      </c>
      <c r="D73" s="28"/>
      <c r="E73" s="28"/>
      <c r="F73" s="29">
        <v>1200</v>
      </c>
      <c r="G73" s="30">
        <v>4</v>
      </c>
      <c r="H73" s="31" t="s">
        <v>6</v>
      </c>
      <c r="I73" s="70">
        <v>2</v>
      </c>
      <c r="J73" s="71">
        <v>1</v>
      </c>
      <c r="K73" s="70">
        <v>2</v>
      </c>
      <c r="L73" s="71">
        <v>0</v>
      </c>
      <c r="M73" s="32">
        <v>6</v>
      </c>
      <c r="N73" s="33">
        <v>3</v>
      </c>
      <c r="O73" s="29">
        <v>2.75</v>
      </c>
      <c r="P73" s="29">
        <v>3.3999999999999799</v>
      </c>
      <c r="Q73" s="36">
        <v>100.717414397638</v>
      </c>
      <c r="R73" s="36">
        <v>2.9587071988188298</v>
      </c>
      <c r="S73" s="37">
        <v>0</v>
      </c>
      <c r="T73" s="61">
        <v>-2.75</v>
      </c>
      <c r="U73" s="29">
        <v>-1.05</v>
      </c>
      <c r="V73" s="29">
        <v>-3.2499999999999898</v>
      </c>
      <c r="W73" s="39" t="s">
        <v>79</v>
      </c>
      <c r="X73" s="62">
        <v>98</v>
      </c>
      <c r="Y73" s="29">
        <v>132</v>
      </c>
      <c r="Z73" s="87">
        <v>45</v>
      </c>
      <c r="AA73" s="77">
        <v>8</v>
      </c>
      <c r="AB73" s="41" t="s">
        <v>698</v>
      </c>
      <c r="AC73" s="42" t="str">
        <f>"i" &amp; IF(AND(S73&lt;=-1.5,NOT(ISBLANK(AQ73))),"Z","")</f>
        <v>i</v>
      </c>
      <c r="AD73" s="48" t="str">
        <f>IF(AND(ISNUMBER(BD73),VALUE(BD73)&gt;=3,VALUE(T73)&gt;=-0.5),IF(AND(VALUE(Q73)&gt;=94,VALUE(Q73)&lt;444), IF(VALUE(P73)&gt;=2,"***","**"),"*"),"")</f>
        <v/>
      </c>
      <c r="AE73" s="44"/>
      <c r="AF73" s="45" t="s">
        <v>93</v>
      </c>
      <c r="AG73" s="63" t="str">
        <f>IF(OR(F73&lt;1401,F73&gt;=1600),IF(AND(OR(AB73="*",AB73="***",AB73="E*",AB73="E***"),P73&gt;=2,T73&gt;-2.1),IF(AND(ISNUMBER(BD73),VALUE(BD73)&gt;2),"**","*"),""),"")</f>
        <v/>
      </c>
      <c r="AH73" s="30">
        <v>4</v>
      </c>
      <c r="AI73" s="62">
        <v>98</v>
      </c>
      <c r="AJ73" s="48" t="str">
        <f>IF(AND(S73&gt;=2,T73&gt;=0),IF(AND(ISNUMBER(BD73),VALUE(BD73)&gt;=3),IF(LEN(AQ73)&gt;0,"***","**"),"*"),"")</f>
        <v/>
      </c>
      <c r="AK73" s="42" t="str">
        <f>IF(AND(S73&gt;=3,AND(OR(AND(I73&lt;=7,I73-K73&gt;=3),AND(K73&lt;=7,K73-M73&gt;=3)),N73&lt;=4)),6,IF(S73&gt;=3,"3T",IF(AND(OR(AND(I73&lt;=7,I73-K73&gt;=3),AND(K73&lt;=7,K73-M73&gt;=3)),N73&lt;=4),"3P","")))</f>
        <v/>
      </c>
      <c r="AL73" s="63" t="str">
        <f>IF(OR(K73-M73&gt;=5,T73&gt;4.9,AND(K73-M73&gt;=1,T73&gt;5)),IF(P73&lt;-3,"***",IF(P73&lt;0,"**","*")),"")</f>
        <v/>
      </c>
      <c r="AM73" s="62">
        <v>98</v>
      </c>
      <c r="AN73" s="49" t="str">
        <f>IF(AND(OR(M73=1,M73=2,M73=3,M73=4),Q73&gt;=97.5),"G",IF(OR(AND(N73&lt;=3,M73&lt;8,T73&gt;-1.6,Q73&gt;=95,Q73&lt;300),AND(OR(M73=1,M73=2,M73=3),Q73&lt;97.5)),"GR",""))</f>
        <v/>
      </c>
      <c r="AO73" s="29">
        <v>-1</v>
      </c>
      <c r="AP73" s="28"/>
      <c r="AQ73" s="28"/>
      <c r="AR73" s="28"/>
      <c r="AS73" s="28"/>
      <c r="AT73" s="50" t="str">
        <f>IF(LEN(AN73)&gt;0,IF(AL73="**","$",IF(AL73="***",IF(LEN(AQ73)&gt;0,"$$$","$$"), "")), "")</f>
        <v/>
      </c>
      <c r="AU73" s="48" t="str">
        <f>CONCATENATE(IF(LEN(AN73)&gt;0,IF(AND(AD73="**",AB73="*"),IF(LEN(AQ73)&gt;0,"$$$","$$"),IF(AJ73="***","$$$",IF(AND(AJ73="**",AB73="*"),"$$",IF(AND(OR(AD73="**",AD73="***"),LEN(AQ73)&gt;0),"$$","")))),IF(AND(OR(AD73="**",AD73="***"),LEN(AQ73)&gt;0),"$$","")),IF(AND(T73&lt;2,AQ73="#"),"#",""))</f>
        <v/>
      </c>
      <c r="AV73" s="48" t="str">
        <f>IF(LEN(AN73)&gt;0,IF(AG73="**","$$",IF(AG73="***","$$$",IF(AD73="***",IF(OR(AB73="***",LEN(AQ73)&gt;0),"$$$",""),""))),"")</f>
        <v/>
      </c>
      <c r="AW73" s="26" t="s">
        <v>6</v>
      </c>
      <c r="AX73" s="64">
        <v>37</v>
      </c>
      <c r="AY73" s="65">
        <v>1157</v>
      </c>
      <c r="AZ73" s="24" t="s">
        <v>859</v>
      </c>
      <c r="BA73" s="29">
        <v>97.4174143976377</v>
      </c>
      <c r="BB73" s="134">
        <v>109.114081064304</v>
      </c>
      <c r="BC73" s="54" t="s">
        <v>871</v>
      </c>
      <c r="BD73" s="29">
        <v>1</v>
      </c>
      <c r="BE73" s="55"/>
      <c r="BF73" s="55"/>
      <c r="BG73" s="55"/>
      <c r="BH73" s="55"/>
      <c r="BI73" s="189" t="s">
        <v>872</v>
      </c>
      <c r="BJ73" s="69" t="s">
        <v>759</v>
      </c>
      <c r="BK73" s="68" t="s">
        <v>873</v>
      </c>
      <c r="BL73" s="69" t="s">
        <v>758</v>
      </c>
      <c r="BM73" s="68" t="s">
        <v>874</v>
      </c>
      <c r="BN73" s="68" t="s">
        <v>875</v>
      </c>
      <c r="BO73" s="17"/>
      <c r="BP73" s="29">
        <v>132</v>
      </c>
      <c r="BQ73" s="29">
        <v>-1</v>
      </c>
      <c r="BR73" s="56">
        <v>100.2</v>
      </c>
      <c r="BS73" s="76" t="s">
        <v>108</v>
      </c>
      <c r="BT73" s="26"/>
      <c r="BU73" s="26"/>
      <c r="BV73" s="26"/>
      <c r="BW73" s="26" t="s">
        <v>79</v>
      </c>
      <c r="BX73" s="17"/>
      <c r="BY73" s="17"/>
      <c r="BZ73" s="49" t="str">
        <f>IF(AND(S73&gt;=3,AND(OR(AND(I73&lt;=7,I73-K73&gt;=3),AND(K73&lt;=7,K73-M73&gt;=3)),N73&lt;=4)),6,IF(S73&gt;=3,"3T",IF(AND(OR(AND(I73&lt;=7,I73-K73&gt;=3),AND(K73&lt;=7,K73-M73&gt;=3)),N73&lt;=4),"3P","")))</f>
        <v/>
      </c>
    </row>
    <row r="74" spans="1:78" ht="46.5" x14ac:dyDescent="0.25">
      <c r="A74" s="26" t="s">
        <v>858</v>
      </c>
      <c r="B74" s="26" t="s">
        <v>317</v>
      </c>
      <c r="C74" s="106" t="s">
        <v>876</v>
      </c>
      <c r="D74" s="28"/>
      <c r="E74" s="28"/>
      <c r="F74" s="58">
        <v>1000</v>
      </c>
      <c r="G74" s="80">
        <v>1</v>
      </c>
      <c r="H74" s="31" t="s">
        <v>6</v>
      </c>
      <c r="I74" s="32">
        <v>2</v>
      </c>
      <c r="J74" s="33">
        <v>1</v>
      </c>
      <c r="K74" s="32">
        <v>2</v>
      </c>
      <c r="L74" s="33">
        <v>1</v>
      </c>
      <c r="M74" s="32">
        <v>2</v>
      </c>
      <c r="N74" s="33">
        <v>0</v>
      </c>
      <c r="O74" s="29">
        <v>4.9999999999998899E-2</v>
      </c>
      <c r="P74" s="60">
        <v>-0.81000000000001604</v>
      </c>
      <c r="Q74" s="35">
        <v>98.529348080309305</v>
      </c>
      <c r="R74" s="35">
        <v>-0.53532595984535203</v>
      </c>
      <c r="S74" s="37">
        <v>0</v>
      </c>
      <c r="T74" s="38">
        <v>1.1499999999999999</v>
      </c>
      <c r="U74" s="29">
        <v>-0.95000000000000595</v>
      </c>
      <c r="V74" s="60">
        <v>-0.15000000000000599</v>
      </c>
      <c r="W74" s="39"/>
      <c r="X74" s="40">
        <v>96</v>
      </c>
      <c r="Y74" s="72">
        <v>133</v>
      </c>
      <c r="Z74" s="29">
        <v>26</v>
      </c>
      <c r="AA74" s="85" t="s">
        <v>119</v>
      </c>
      <c r="AB74" s="41" t="s">
        <v>101</v>
      </c>
      <c r="AC74" s="42" t="str">
        <f>"" &amp; IF(AND(S74&lt;=-1.5,NOT(ISBLANK(AQ74))),"Z","")</f>
        <v/>
      </c>
      <c r="AD74" s="43" t="str">
        <f>IF(AND(ISNUMBER(BD74),VALUE(BD74)&gt;=3,VALUE(T74)&gt;=-0.5),IF(AND(VALUE(Q74)&gt;=94,VALUE(Q74)&lt;444), IF(VALUE(P74)&gt;=2,"***","**"),"*"),"")</f>
        <v/>
      </c>
      <c r="AE74" s="44"/>
      <c r="AF74" s="45"/>
      <c r="AG74" s="46" t="str">
        <f>IF(OR(F74&lt;1401,F74&gt;=1600),IF(AND(OR(AB74="*",AB74="***",AB74="E*",AB74="E***"),P74&gt;=2,T74&gt;-2.1),IF(AND(ISNUMBER(BD74),VALUE(BD74)&gt;2),"**","*"),""),"")</f>
        <v/>
      </c>
      <c r="AH74" s="30">
        <v>1</v>
      </c>
      <c r="AI74" s="47">
        <v>96</v>
      </c>
      <c r="AJ74" s="48" t="str">
        <f>IF(AND(S74&gt;=2,T74&gt;=0),IF(AND(ISNUMBER(BD74),VALUE(BD74)&gt;=3),IF(LEN(AQ74)&gt;0,"***","**"),"*"),"")</f>
        <v/>
      </c>
      <c r="AK74" s="42" t="str">
        <f>IF(AND(S74&gt;=3,AND(OR(AND(I74&lt;=7,I74-K74&gt;=3),AND(K74&lt;=7,K74-M74&gt;=3)),N74&lt;=4)),6,IF(S74&gt;=3,"3T",IF(AND(OR(AND(I74&lt;=7,I74-K74&gt;=3),AND(K74&lt;=7,K74-M74&gt;=3)),N74&lt;=4),"3P","")))</f>
        <v/>
      </c>
      <c r="AL74" s="46" t="str">
        <f>IF(OR(K74-M74&gt;=5,T74&gt;4.9,AND(K74-M74&gt;=1,T74&gt;5)),IF(P74&lt;-3,"***",IF(P74&lt;0,"**","*")),"")</f>
        <v/>
      </c>
      <c r="AM74" s="139" t="s">
        <v>877</v>
      </c>
      <c r="AN74" s="137" t="str">
        <f>IF(AND(OR(M74=1,M74=2,M74=3,M74=4),Q74&gt;=97.5),"G",IF(OR(AND(N74&lt;=3,M74&lt;8,T74&gt;-1.6,Q74&gt;=95,Q74&lt;300),AND(OR(M74=1,M74=2,M74=3),Q74&lt;97.5)),"GR",""))</f>
        <v>G</v>
      </c>
      <c r="AO74" s="29">
        <v>0</v>
      </c>
      <c r="AP74" s="28"/>
      <c r="AQ74" s="28"/>
      <c r="AR74" s="28"/>
      <c r="AS74" s="28"/>
      <c r="AT74" s="50" t="str">
        <f>IF(LEN(AN74)&gt;0,IF(AL74="**","$",IF(AL74="***",IF(LEN(AQ74)&gt;0,"$$$","$$"), "")), "")</f>
        <v/>
      </c>
      <c r="AU74" s="140" t="str">
        <f>CONCATENATE(IF(LEN(AN74)&gt;0,IF(AND(AD74="**",AB74="*"),IF(LEN(AQ74)&gt;0,"$$$","$$"),IF(AJ74="***","$$$",IF(AND(AJ74="**",AB74="*"),"$$",IF(AND(OR(AD74="**",AD74="***"),LEN(AQ74)&gt;0),"$$","")))),IF(AND(OR(AD74="**",AD74="***"),LEN(AQ74)&gt;0),"$$","")),IF(AND(T74&lt;2,AQ74="#"),"#",""))</f>
        <v/>
      </c>
      <c r="AV74" s="48" t="str">
        <f>IF(LEN(AN74)&gt;0,IF(AG74="**","$$",IF(AG74="***","$$$",IF(AD74="***",IF(OR(AB74="***",LEN(AQ74)&gt;0),"$$$",""),""))),"")</f>
        <v/>
      </c>
      <c r="AW74" s="26" t="s">
        <v>6</v>
      </c>
      <c r="AX74" s="74">
        <v>11</v>
      </c>
      <c r="AY74" s="52">
        <v>1153</v>
      </c>
      <c r="AZ74" s="24" t="s">
        <v>859</v>
      </c>
      <c r="BA74" s="29">
        <v>98.729348080309293</v>
      </c>
      <c r="BB74" s="141">
        <v>103.105348080309</v>
      </c>
      <c r="BC74" s="54" t="s">
        <v>732</v>
      </c>
      <c r="BD74" s="29">
        <v>1</v>
      </c>
      <c r="BE74" s="55"/>
      <c r="BF74" s="55"/>
      <c r="BG74" s="55"/>
      <c r="BH74" s="55"/>
      <c r="BI74" s="188" t="s">
        <v>878</v>
      </c>
      <c r="BJ74" s="68" t="s">
        <v>737</v>
      </c>
      <c r="BK74" s="69" t="s">
        <v>734</v>
      </c>
      <c r="BL74" s="68" t="s">
        <v>868</v>
      </c>
      <c r="BM74" s="68" t="s">
        <v>879</v>
      </c>
      <c r="BN74" s="68"/>
      <c r="BO74" s="17"/>
      <c r="BP74" s="29">
        <v>133</v>
      </c>
      <c r="BQ74" s="29">
        <v>0</v>
      </c>
      <c r="BR74" s="56">
        <v>100</v>
      </c>
      <c r="BS74" s="76" t="s">
        <v>126</v>
      </c>
      <c r="BT74" s="26"/>
      <c r="BU74" s="26"/>
      <c r="BV74" s="26"/>
      <c r="BW74" s="26"/>
      <c r="BX74" s="17"/>
      <c r="BY74" s="17"/>
      <c r="BZ74" s="49" t="str">
        <f>IF(AND(S74&gt;=3,AND(OR(AND(I74&lt;=7,I74-K74&gt;=3),AND(K74&lt;=7,K74-M74&gt;=3)),N74&lt;=4)),6,IF(S74&gt;=3,"3T",IF(AND(OR(AND(I74&lt;=7,I74-K74&gt;=3),AND(K74&lt;=7,K74-M74&gt;=3)),N74&lt;=4),"3P","")))</f>
        <v/>
      </c>
    </row>
    <row r="75" spans="1:78" ht="27" customHeight="1" x14ac:dyDescent="0.25">
      <c r="A75" s="162"/>
      <c r="B75" s="155"/>
      <c r="C75" s="155"/>
      <c r="D75" s="155"/>
      <c r="E75" s="155"/>
      <c r="F75" s="155"/>
      <c r="G75" s="155"/>
      <c r="H75" s="155"/>
      <c r="I75" s="155"/>
      <c r="J75" s="155"/>
      <c r="K75" s="155"/>
      <c r="L75" s="155"/>
      <c r="M75" s="155"/>
      <c r="N75" s="155"/>
      <c r="O75" s="155"/>
      <c r="P75" s="155"/>
      <c r="Q75" s="155"/>
      <c r="R75" s="155"/>
      <c r="S75" s="155"/>
      <c r="T75" s="155"/>
      <c r="U75" s="155"/>
      <c r="V75" s="155"/>
      <c r="W75" s="155"/>
      <c r="X75" s="155"/>
      <c r="Y75" s="155"/>
      <c r="Z75" s="155"/>
      <c r="AA75" s="155"/>
      <c r="AB75" s="155"/>
      <c r="AC75" s="155"/>
      <c r="AD75" s="155"/>
      <c r="AE75" s="155"/>
      <c r="AF75" s="155"/>
      <c r="AG75" s="155"/>
      <c r="AH75" s="155"/>
      <c r="AI75" s="155"/>
      <c r="AJ75" s="155"/>
      <c r="AK75" s="155"/>
      <c r="AL75" s="155"/>
      <c r="AM75" s="155"/>
      <c r="AN75" s="155"/>
      <c r="AO75" s="155"/>
      <c r="AP75" s="155"/>
      <c r="AQ75" s="155"/>
      <c r="AR75" s="155"/>
      <c r="AS75" s="155"/>
      <c r="AT75" s="155"/>
      <c r="AU75" s="155"/>
      <c r="AV75" s="155"/>
      <c r="AW75" s="155"/>
      <c r="AX75" s="155"/>
      <c r="AY75" s="155"/>
      <c r="AZ75" s="155"/>
      <c r="BA75" s="155"/>
      <c r="BB75" s="155"/>
      <c r="BC75" s="155"/>
      <c r="BD75" s="155"/>
      <c r="BE75" s="155"/>
      <c r="BF75" s="155"/>
      <c r="BG75" s="155"/>
      <c r="BH75" s="155"/>
      <c r="BI75" s="155"/>
      <c r="BJ75" s="155"/>
      <c r="BK75" s="155"/>
      <c r="BL75" s="155"/>
      <c r="BM75" s="155"/>
      <c r="BN75" s="155"/>
      <c r="BO75" s="155"/>
      <c r="BP75" s="155"/>
      <c r="BQ75" s="155"/>
      <c r="BR75" s="155"/>
      <c r="BS75" s="155"/>
      <c r="BT75" s="155"/>
      <c r="BU75" s="155"/>
      <c r="BV75" s="155"/>
      <c r="BW75" s="155"/>
      <c r="BX75" s="155"/>
      <c r="BY75" s="17"/>
      <c r="BZ75" s="49"/>
    </row>
    <row r="76" spans="1:78" ht="30" customHeight="1" x14ac:dyDescent="0.25">
      <c r="A76" s="156" t="s">
        <v>152</v>
      </c>
      <c r="B76" s="162"/>
      <c r="C76" s="162"/>
      <c r="D76" s="162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62"/>
      <c r="AL76" s="162"/>
      <c r="AM76" s="162"/>
      <c r="AN76" s="162"/>
      <c r="AO76" s="162"/>
      <c r="AP76" s="162"/>
      <c r="AQ76" s="162"/>
      <c r="AR76" s="162"/>
      <c r="AS76" s="162"/>
      <c r="AT76" s="162"/>
      <c r="AU76" s="162"/>
      <c r="AV76" s="162"/>
      <c r="AW76" s="162"/>
      <c r="AX76" s="162"/>
      <c r="AY76" s="162"/>
      <c r="AZ76" s="162"/>
      <c r="BA76" s="162"/>
      <c r="BB76" s="162"/>
      <c r="BC76" s="162"/>
      <c r="BD76" s="162"/>
      <c r="BE76" s="162"/>
      <c r="BF76" s="162"/>
      <c r="BG76" s="162"/>
      <c r="BH76" s="162"/>
      <c r="BI76" s="162"/>
      <c r="BJ76" s="162"/>
      <c r="BK76" s="162"/>
      <c r="BL76" s="162"/>
      <c r="BM76" s="162"/>
      <c r="BN76" s="162"/>
      <c r="BO76" s="162"/>
      <c r="BP76" s="162"/>
      <c r="BQ76" s="162"/>
      <c r="BR76" s="162"/>
      <c r="BS76" s="162"/>
      <c r="BT76" s="162"/>
      <c r="BU76" s="162"/>
      <c r="BV76" s="162"/>
      <c r="BW76" s="162"/>
      <c r="BX76" s="162"/>
      <c r="BY76" s="17"/>
      <c r="BZ76" s="49"/>
    </row>
    <row r="77" spans="1:78" ht="46.5" x14ac:dyDescent="0.25">
      <c r="A77" s="26" t="s">
        <v>858</v>
      </c>
      <c r="B77" s="26" t="s">
        <v>730</v>
      </c>
      <c r="C77" s="27" t="s">
        <v>731</v>
      </c>
      <c r="D77" s="28"/>
      <c r="E77" s="28"/>
      <c r="F77" s="58">
        <v>1000</v>
      </c>
      <c r="G77" s="80">
        <v>9</v>
      </c>
      <c r="H77" s="31" t="s">
        <v>78</v>
      </c>
      <c r="I77" s="59">
        <v>3</v>
      </c>
      <c r="J77" s="33">
        <v>0</v>
      </c>
      <c r="K77" s="59">
        <v>5</v>
      </c>
      <c r="L77" s="33">
        <v>1</v>
      </c>
      <c r="M77" s="59">
        <v>3</v>
      </c>
      <c r="N77" s="33">
        <v>2</v>
      </c>
      <c r="O77" s="29">
        <v>0</v>
      </c>
      <c r="P77" s="29">
        <v>-0.47222222222224702</v>
      </c>
      <c r="Q77" s="36">
        <v>100.118036673329</v>
      </c>
      <c r="R77" s="36">
        <v>1.2090183366645799</v>
      </c>
      <c r="S77" s="37">
        <v>-1</v>
      </c>
      <c r="T77" s="61">
        <v>-0.25</v>
      </c>
      <c r="U77" s="29">
        <v>1.7</v>
      </c>
      <c r="V77" s="29">
        <v>1.5499999999999901</v>
      </c>
      <c r="W77" s="39"/>
      <c r="X77" s="40">
        <v>98</v>
      </c>
      <c r="Y77" s="72">
        <v>115</v>
      </c>
      <c r="Z77" s="87">
        <v>89</v>
      </c>
      <c r="AA77" s="26" t="s">
        <v>91</v>
      </c>
      <c r="AB77" s="41" t="s">
        <v>101</v>
      </c>
      <c r="AC77" s="42" t="str">
        <f>"" &amp; IF(AND(S77&lt;=-1.5,NOT(ISBLANK(AQ77))),"Z","")</f>
        <v/>
      </c>
      <c r="AD77" s="43" t="str">
        <f>IF(AND(ISNUMBER(BD77),VALUE(BD77)&gt;=3,VALUE(T77)&gt;=-0.5),IF(AND(VALUE(Q77)&gt;=94,VALUE(Q77)&lt;444), IF(VALUE(P77)&gt;=2,"***","**"),"*"),"")</f>
        <v/>
      </c>
      <c r="AE77" s="44"/>
      <c r="AF77" s="45"/>
      <c r="AG77" s="63" t="str">
        <f>IF(OR(F77&lt;1401,F77&gt;=1600),IF(AND(OR(AB77="*",AB77="***",AB77="E*",AB77="E***"),P77&gt;=2,T77&gt;-2.1),IF(AND(ISNUMBER(BD77),VALUE(BD77)&gt;2),"**","*"),""),"")</f>
        <v/>
      </c>
      <c r="AH77" s="30">
        <v>9</v>
      </c>
      <c r="AI77" s="47">
        <v>98</v>
      </c>
      <c r="AJ77" s="48" t="str">
        <f>IF(AND(S77&gt;=2,T77&gt;=0),IF(AND(ISNUMBER(BD77),VALUE(BD77)&gt;=3),IF(LEN(AQ77)&gt;0,"***","**"),"*"),"")</f>
        <v/>
      </c>
      <c r="AK77" s="42" t="str">
        <f>IF(AND(S77&gt;=3,AND(OR(AND(I77&lt;=7,I77-K77&gt;=3),AND(K77&lt;=7,K77-M77&gt;=3)),N77&lt;=4)),6,IF(S77&gt;=3,"3T",IF(AND(OR(AND(I77&lt;=7,I77-K77&gt;=3),AND(K77&lt;=7,K77-M77&gt;=3)),N77&lt;=4),"3P","")))</f>
        <v/>
      </c>
      <c r="AL77" s="46" t="str">
        <f>IF(OR(K77-M77&gt;=5,T77&gt;4.9,AND(K77-M77&gt;=1,T77&gt;5)),IF(P77&lt;-3,"***",IF(P77&lt;0,"**","*")),"")</f>
        <v/>
      </c>
      <c r="AM77" s="116" t="s">
        <v>880</v>
      </c>
      <c r="AN77" s="103" t="str">
        <f>IF(AND(OR(M77=1,M77=2,M77=3,M77=4),Q77&gt;=97.5),"G",IF(OR(AND(N77&lt;=3,M77&lt;8,T77&gt;-1.6,Q77&gt;=95,Q77&lt;300),AND(OR(M77=1,M77=2,M77=3),Q77&lt;97.5)),"GR",""))</f>
        <v>G</v>
      </c>
      <c r="AO77" s="29">
        <v>0</v>
      </c>
      <c r="AP77" s="28"/>
      <c r="AQ77" s="28"/>
      <c r="AR77" s="28"/>
      <c r="AS77" s="28"/>
      <c r="AT77" s="50" t="str">
        <f>IF(LEN(AN77)&gt;0,IF(AL77="**","$",IF(AL77="***",IF(LEN(AQ77)&gt;0,"$$$","$$"), "")), "")</f>
        <v/>
      </c>
      <c r="AU77" s="48" t="str">
        <f>CONCATENATE(IF(LEN(AN77)&gt;0,IF(AND(AD77="**",AB77="*"),IF(LEN(AQ77)&gt;0,"$$$","$$"),IF(AJ77="***","$$$",IF(AND(AJ77="**",AB77="*"),"$$",IF(AND(OR(AD77="**",AD77="***"),LEN(AQ77)&gt;0),"$$","")))),IF(AND(OR(AD77="**",AD77="***"),LEN(AQ77)&gt;0),"$$","")),IF(AND(T77&lt;2,AQ77="#"),"#",""))</f>
        <v/>
      </c>
      <c r="AV77" s="48" t="str">
        <f>IF(LEN(AN77)&gt;0,IF(AG77="**","$$",IF(AG77="***","$$$",IF(AD77="***",IF(OR(AB77="***",LEN(AQ77)&gt;0),"$$$",""),""))),"")</f>
        <v/>
      </c>
      <c r="AW77" s="26" t="s">
        <v>78</v>
      </c>
      <c r="AX77" s="64">
        <v>24</v>
      </c>
      <c r="AY77" s="52">
        <v>1162</v>
      </c>
      <c r="AZ77" s="24" t="s">
        <v>859</v>
      </c>
      <c r="BA77" s="29">
        <v>94.418036673329198</v>
      </c>
      <c r="BB77" s="66">
        <v>91.768036673329206</v>
      </c>
      <c r="BC77" s="54" t="s">
        <v>732</v>
      </c>
      <c r="BD77" s="29">
        <v>1</v>
      </c>
      <c r="BE77" s="55"/>
      <c r="BF77" s="55"/>
      <c r="BG77" s="55"/>
      <c r="BH77" s="55"/>
      <c r="BI77" s="190" t="s">
        <v>881</v>
      </c>
      <c r="BJ77" s="68" t="s">
        <v>734</v>
      </c>
      <c r="BK77" s="69" t="s">
        <v>882</v>
      </c>
      <c r="BL77" s="68" t="s">
        <v>736</v>
      </c>
      <c r="BM77" s="68" t="s">
        <v>737</v>
      </c>
      <c r="BN77" s="68"/>
      <c r="BO77" s="17"/>
      <c r="BP77" s="29">
        <v>115</v>
      </c>
      <c r="BQ77" s="29">
        <v>0</v>
      </c>
      <c r="BR77" s="56">
        <v>99.6</v>
      </c>
      <c r="BS77" s="57" t="s">
        <v>75</v>
      </c>
      <c r="BT77" s="26"/>
      <c r="BU77" s="26"/>
      <c r="BV77" s="26"/>
      <c r="BW77" s="26"/>
      <c r="BX77" s="17"/>
      <c r="BY77" s="17"/>
      <c r="BZ77" s="49" t="str">
        <f>IF(AND(S77&gt;=3,AND(OR(AND(I77&lt;=7,I77-K77&gt;=3),AND(K77&lt;=7,K77-M77&gt;=3)),N77&lt;=4)),6,IF(S77&gt;=3,"3T",IF(AND(OR(AND(I77&lt;=7,I77-K77&gt;=3),AND(K77&lt;=7,K77-M77&gt;=3)),N77&lt;=4),"3P","")))</f>
        <v/>
      </c>
    </row>
    <row r="78" spans="1:78" ht="17.100000000000001" customHeight="1" x14ac:dyDescent="0.25">
      <c r="A78" s="162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  <c r="AA78" s="155"/>
      <c r="AB78" s="155"/>
      <c r="AC78" s="155"/>
      <c r="AD78" s="155"/>
      <c r="AE78" s="155"/>
      <c r="AF78" s="155"/>
      <c r="AG78" s="155"/>
      <c r="AH78" s="155"/>
      <c r="AI78" s="155"/>
      <c r="AJ78" s="155"/>
      <c r="AK78" s="155"/>
      <c r="AL78" s="155"/>
      <c r="AM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  <c r="BR78" s="155"/>
      <c r="BS78" s="155"/>
      <c r="BT78" s="155"/>
      <c r="BU78" s="155"/>
      <c r="BV78" s="155"/>
      <c r="BW78" s="155"/>
      <c r="BX78" s="155"/>
      <c r="BY78" s="17"/>
      <c r="BZ78" s="49"/>
    </row>
    <row r="79" spans="1:78" ht="30" customHeight="1" x14ac:dyDescent="0.25">
      <c r="A79" s="175" t="s">
        <v>153</v>
      </c>
      <c r="B79" s="162"/>
      <c r="C79" s="162"/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62"/>
      <c r="AL79" s="162"/>
      <c r="AM79" s="162"/>
      <c r="AN79" s="162"/>
      <c r="AO79" s="162"/>
      <c r="AP79" s="162"/>
      <c r="AQ79" s="162"/>
      <c r="AR79" s="162"/>
      <c r="AS79" s="162"/>
      <c r="AT79" s="162"/>
      <c r="AU79" s="162"/>
      <c r="AV79" s="162"/>
      <c r="AW79" s="162"/>
      <c r="AX79" s="162"/>
      <c r="AY79" s="162"/>
      <c r="AZ79" s="162"/>
      <c r="BA79" s="162"/>
      <c r="BB79" s="162"/>
      <c r="BC79" s="162"/>
      <c r="BD79" s="162"/>
      <c r="BE79" s="162"/>
      <c r="BF79" s="162"/>
      <c r="BG79" s="162"/>
      <c r="BH79" s="162"/>
      <c r="BI79" s="162"/>
      <c r="BJ79" s="162"/>
      <c r="BK79" s="162"/>
      <c r="BL79" s="162"/>
      <c r="BM79" s="162"/>
      <c r="BN79" s="162"/>
      <c r="BO79" s="162"/>
      <c r="BP79" s="162"/>
      <c r="BQ79" s="162"/>
      <c r="BR79" s="162"/>
      <c r="BS79" s="162"/>
      <c r="BT79" s="162"/>
      <c r="BU79" s="162"/>
      <c r="BV79" s="162"/>
      <c r="BW79" s="162"/>
      <c r="BX79" s="162"/>
      <c r="BY79" s="17"/>
      <c r="BZ79" s="49"/>
    </row>
    <row r="80" spans="1:78" ht="46.5" x14ac:dyDescent="0.25">
      <c r="A80" s="26" t="s">
        <v>858</v>
      </c>
      <c r="B80" s="26" t="s">
        <v>182</v>
      </c>
      <c r="C80" s="27" t="s">
        <v>738</v>
      </c>
      <c r="D80" s="28"/>
      <c r="E80" s="28"/>
      <c r="F80" s="58">
        <v>1000</v>
      </c>
      <c r="G80" s="30">
        <v>1</v>
      </c>
      <c r="H80" s="31" t="s">
        <v>6</v>
      </c>
      <c r="I80" s="32">
        <v>7</v>
      </c>
      <c r="J80" s="33">
        <v>1</v>
      </c>
      <c r="K80" s="32">
        <v>7</v>
      </c>
      <c r="L80" s="33">
        <v>2</v>
      </c>
      <c r="M80" s="32">
        <v>9</v>
      </c>
      <c r="N80" s="33">
        <v>11</v>
      </c>
      <c r="O80" s="29">
        <v>-0.499999999999998</v>
      </c>
      <c r="P80" s="37">
        <v>-3.6000000000000099</v>
      </c>
      <c r="Q80" s="86">
        <v>73.9565320092414</v>
      </c>
      <c r="R80" s="86">
        <v>-4.2217339953793198</v>
      </c>
      <c r="S80" s="37">
        <v>-1</v>
      </c>
      <c r="T80" s="34">
        <v>-9</v>
      </c>
      <c r="U80" s="29">
        <v>0.80000000000000104</v>
      </c>
      <c r="V80" s="60">
        <v>-6.3999999999999897</v>
      </c>
      <c r="W80" s="39" t="s">
        <v>79</v>
      </c>
      <c r="X80" s="40">
        <v>98</v>
      </c>
      <c r="Y80" s="29">
        <v>135</v>
      </c>
      <c r="Z80" s="87">
        <v>39</v>
      </c>
      <c r="AA80" s="26" t="s">
        <v>230</v>
      </c>
      <c r="AB80" s="41" t="s">
        <v>32</v>
      </c>
      <c r="AC80" s="42" t="str">
        <f>"" &amp; IF(AND(S80&lt;=-1.5,NOT(ISBLANK(AQ80))),"Z","")</f>
        <v/>
      </c>
      <c r="AD80" s="43" t="str">
        <f>IF(AND(ISNUMBER(BD80),VALUE(BD80)&gt;=3,VALUE(T80)&gt;=-0.5),IF(AND(VALUE(Q80)&gt;=94,VALUE(Q80)&lt;444), IF(VALUE(P80)&gt;=2,"***","**"),"*"),"")</f>
        <v/>
      </c>
      <c r="AE80" s="44"/>
      <c r="AF80" s="45"/>
      <c r="AG80" s="63" t="str">
        <f>IF(OR(F80&lt;1401,F80&gt;=1600),IF(AND(OR(AB80="*",AB80="***",AB80="E*",AB80="E***"),P80&gt;=2,T80&gt;-2.1),IF(AND(ISNUMBER(BD80),VALUE(BD80)&gt;2),"**","*"),""),"")</f>
        <v/>
      </c>
      <c r="AH80" s="30">
        <v>1</v>
      </c>
      <c r="AI80" s="47">
        <v>98</v>
      </c>
      <c r="AJ80" s="48" t="str">
        <f>IF(AND(S80&gt;=2,T80&gt;=0),IF(AND(ISNUMBER(BD80),VALUE(BD80)&gt;=3),IF(LEN(AQ80)&gt;0,"***","**"),"*"),"")</f>
        <v/>
      </c>
      <c r="AK80" s="42" t="str">
        <f>IF(AND(S80&gt;=3,AND(OR(AND(I80&lt;=7,I80-K80&gt;=3),AND(K80&lt;=7,K80-M80&gt;=3)),N80&lt;=4)),6,IF(S80&gt;=3,"3T",IF(AND(OR(AND(I80&lt;=7,I80-K80&gt;=3),AND(K80&lt;=7,K80-M80&gt;=3)),N80&lt;=4),"3P","")))</f>
        <v/>
      </c>
      <c r="AL80" s="46" t="str">
        <f>IF(OR(K80-M80&gt;=5,T80&gt;4.9,AND(K80-M80&gt;=1,T80&gt;5)),IF(P80&lt;-3,"***",IF(P80&lt;0,"**","*")),"")</f>
        <v/>
      </c>
      <c r="AM80" s="40">
        <v>98</v>
      </c>
      <c r="AN80" s="49" t="str">
        <f>CONCATENATE(IF(AND(OR(M80=1,M80=2,M80=3,M80=4),Q80&gt;=97.5),"G",IF(OR(AND(N80&lt;=3,M80&lt;8,T80&gt;-1.6,Q80&gt;=95,Q80&lt;300),AND(OR(M80=1,M80=2,M80=3),Q80&lt;97.5)),"GR","")),"*")</f>
        <v>*</v>
      </c>
      <c r="AO80" s="29">
        <v>0</v>
      </c>
      <c r="AP80" s="28"/>
      <c r="AQ80" s="28"/>
      <c r="AR80" s="28"/>
      <c r="AS80" s="28"/>
      <c r="AT80" s="50" t="str">
        <f>IF(LEN(AN80)&gt;0,IF(AL80="**","$",IF(AL80="***",IF(LEN(AQ80)&gt;0,"$$$","$$"), "")), "")</f>
        <v/>
      </c>
      <c r="AU80" s="48" t="str">
        <f>CONCATENATE(IF(LEN(AN80)&gt;0,IF(AND(AD80="**",AB80="*"),IF(LEN(AQ80)&gt;0,"$$$","$$"),IF(AJ80="***","$$$",IF(AND(AJ80="**",AB80="*"),"$$",IF(AND(OR(AD80="**",AD80="***"),LEN(AQ80)&gt;0),"$$","")))),IF(AND(OR(AD80="**",AD80="***"),LEN(AQ80)&gt;0),"$$","")),IF(AND(T80&lt;2,AQ80="#"),"#",""))</f>
        <v/>
      </c>
      <c r="AV80" s="48" t="str">
        <f>IF(LEN(AN80)&gt;0,IF(AG80="**","$$",IF(AG80="***","$$$",IF(AD80="***",IF(OR(AB80="***",LEN(AQ80)&gt;0),"$$$",""),""))),"")</f>
        <v/>
      </c>
      <c r="AW80" s="26" t="s">
        <v>6</v>
      </c>
      <c r="AX80" s="51">
        <v>16</v>
      </c>
      <c r="AY80" s="52">
        <v>1164</v>
      </c>
      <c r="AZ80" s="24" t="s">
        <v>859</v>
      </c>
      <c r="BA80" s="29">
        <v>68.556532009241394</v>
      </c>
      <c r="BB80" s="66">
        <v>76.423198675907997</v>
      </c>
      <c r="BC80" s="54" t="s">
        <v>369</v>
      </c>
      <c r="BD80" s="29">
        <v>1</v>
      </c>
      <c r="BE80" s="55"/>
      <c r="BF80" s="55"/>
      <c r="BG80" s="55"/>
      <c r="BH80" s="55"/>
      <c r="BI80" s="190" t="s">
        <v>883</v>
      </c>
      <c r="BJ80" s="68" t="s">
        <v>882</v>
      </c>
      <c r="BK80" s="68" t="s">
        <v>740</v>
      </c>
      <c r="BL80" s="68" t="s">
        <v>741</v>
      </c>
      <c r="BM80" s="68" t="s">
        <v>742</v>
      </c>
      <c r="BN80" s="69" t="s">
        <v>743</v>
      </c>
      <c r="BO80" s="17"/>
      <c r="BP80" s="29">
        <v>135</v>
      </c>
      <c r="BQ80" s="29">
        <v>0</v>
      </c>
      <c r="BR80" s="56">
        <v>97.75</v>
      </c>
      <c r="BS80" s="57" t="s">
        <v>61</v>
      </c>
      <c r="BT80" s="26"/>
      <c r="BU80" s="26"/>
      <c r="BV80" s="26"/>
      <c r="BW80" s="26" t="s">
        <v>79</v>
      </c>
      <c r="BX80" s="17"/>
      <c r="BY80" s="17"/>
      <c r="BZ80" s="49" t="str">
        <f>IF(AND(S80&gt;=3,AND(OR(AND(I80&lt;=7,I80-K80&gt;=3),AND(K80&lt;=7,K80-M80&gt;=3)),N80&lt;=4)),6,IF(S80&gt;=3,"3T",IF(AND(OR(AND(I80&lt;=7,I80-K80&gt;=3),AND(K80&lt;=7,K80-M80&gt;=3)),N80&lt;=4),"3P","")))</f>
        <v/>
      </c>
    </row>
    <row r="81" spans="1:78" ht="46.5" x14ac:dyDescent="0.25">
      <c r="A81" s="26" t="s">
        <v>858</v>
      </c>
      <c r="B81" s="26" t="s">
        <v>135</v>
      </c>
      <c r="C81" s="107" t="s">
        <v>836</v>
      </c>
      <c r="D81" s="28"/>
      <c r="E81" s="28"/>
      <c r="F81" s="29">
        <v>1200</v>
      </c>
      <c r="G81" s="30">
        <v>11</v>
      </c>
      <c r="H81" s="31" t="s">
        <v>229</v>
      </c>
      <c r="I81" s="59">
        <v>12</v>
      </c>
      <c r="J81" s="33">
        <v>8</v>
      </c>
      <c r="K81" s="59">
        <v>12</v>
      </c>
      <c r="L81" s="33">
        <v>7</v>
      </c>
      <c r="M81" s="59">
        <v>12</v>
      </c>
      <c r="N81" s="33">
        <v>11</v>
      </c>
      <c r="O81" s="29">
        <v>1.6500000000000099</v>
      </c>
      <c r="P81" s="37">
        <v>0.61666666666666203</v>
      </c>
      <c r="Q81" s="35">
        <v>86.6834495917536</v>
      </c>
      <c r="R81" s="36">
        <v>2.3917247958768</v>
      </c>
      <c r="S81" s="37">
        <v>0</v>
      </c>
      <c r="T81" s="61">
        <v>-4.25</v>
      </c>
      <c r="U81" s="29">
        <v>-0.35000000000000098</v>
      </c>
      <c r="V81" s="60">
        <v>-3.7999999999999901</v>
      </c>
      <c r="W81" s="39"/>
      <c r="X81" s="62">
        <v>96</v>
      </c>
      <c r="Y81" s="29">
        <v>131</v>
      </c>
      <c r="Z81" s="29">
        <v>22</v>
      </c>
      <c r="AA81" s="26" t="s">
        <v>57</v>
      </c>
      <c r="AB81" s="41" t="s">
        <v>58</v>
      </c>
      <c r="AC81" s="42" t="str">
        <f>"" &amp; IF(AND(S81&lt;=-1.5,NOT(ISBLANK(AQ81))),"Z","")</f>
        <v/>
      </c>
      <c r="AD81" s="48" t="str">
        <f>IF(AND(ISNUMBER(BD81),VALUE(BD81)&gt;=3,VALUE(T81)&gt;=-0.5),IF(AND(VALUE(Q81)&gt;=94,VALUE(Q81)&lt;444), IF(VALUE(P81)&gt;=2,"***","**"),"*"),"")</f>
        <v/>
      </c>
      <c r="AE81" s="44"/>
      <c r="AF81" s="45"/>
      <c r="AG81" s="63" t="str">
        <f>IF(OR(F81&lt;1401,F81&gt;=1600),IF(AND(OR(AB81="*",AB81="***",AB81="E*",AB81="E***"),P81&gt;=2,T81&gt;-2.1),IF(AND(ISNUMBER(BD81),VALUE(BD81)&gt;2),"**","*"),""),"")</f>
        <v/>
      </c>
      <c r="AH81" s="30">
        <v>11</v>
      </c>
      <c r="AI81" s="62">
        <v>96</v>
      </c>
      <c r="AJ81" s="48" t="str">
        <f>IF(AND(S81&gt;=2,T81&gt;=0),IF(AND(ISNUMBER(BD81),VALUE(BD81)&gt;=3),IF(LEN(AQ81)&gt;0,"***","**"),"*"),"")</f>
        <v/>
      </c>
      <c r="AK81" s="42" t="str">
        <f>IF(AND(S81&gt;=3,AND(OR(AND(I81&lt;=7,I81-K81&gt;=3),AND(K81&lt;=7,K81-M81&gt;=3)),N81&lt;=4)),6,IF(S81&gt;=3,"3T",IF(AND(OR(AND(I81&lt;=7,I81-K81&gt;=3),AND(K81&lt;=7,K81-M81&gt;=3)),N81&lt;=4),"3P","")))</f>
        <v/>
      </c>
      <c r="AL81" s="63" t="str">
        <f>IF(OR(K81-M81&gt;=5,T81&gt;4.9,AND(K81-M81&gt;=1,T81&gt;5)),IF(P81&lt;-3,"***",IF(P81&lt;0,"**","*")),"")</f>
        <v/>
      </c>
      <c r="AM81" s="62">
        <v>96</v>
      </c>
      <c r="AN81" s="49" t="str">
        <f>IF(AND(OR(M81=1,M81=2,M81=3,M81=4),Q81&gt;=97.5),"G",IF(OR(AND(N81&lt;=3,M81&lt;8,T81&gt;-1.6,Q81&gt;=95,Q81&lt;300),AND(OR(M81=1,M81=2,M81=3),Q81&lt;97.5)),"GR",""))</f>
        <v/>
      </c>
      <c r="AO81" s="29">
        <v>0</v>
      </c>
      <c r="AP81" s="28"/>
      <c r="AQ81" s="28"/>
      <c r="AR81" s="28"/>
      <c r="AS81" s="28" t="s">
        <v>66</v>
      </c>
      <c r="AT81" s="50" t="str">
        <f>IF(LEN(AN81)&gt;0,IF(AL81="**","$",IF(AL81="***",IF(LEN(AQ81)&gt;0,"$$$","$$"), "")), "")</f>
        <v/>
      </c>
      <c r="AU81" s="48" t="str">
        <f>CONCATENATE(IF(LEN(AN81)&gt;0,IF(AND(AD81="**",AB81="*"),IF(LEN(AQ81)&gt;0,"$$$","$$"),IF(AJ81="***","$$$",IF(AND(AJ81="**",AB81="*"),"$$",IF(AND(OR(AD81="**",AD81="***"),LEN(AQ81)&gt;0),"$$","")))),IF(AND(OR(AD81="**",AD81="***"),LEN(AQ81)&gt;0),"$$","")),IF(AND(T81&lt;2,AQ81="#"),"#",""))</f>
        <v/>
      </c>
      <c r="AV81" s="48" t="str">
        <f>IF(LEN(AN81)&gt;0,IF(AG81="**","$$",IF(AG81="***","$$$",IF(AD81="***",IF(OR(AB81="***",LEN(AQ81)&gt;0),"$$$",""),""))),"")</f>
        <v/>
      </c>
      <c r="AW81" s="26" t="s">
        <v>229</v>
      </c>
      <c r="AX81" s="64">
        <v>48</v>
      </c>
      <c r="AY81" s="65">
        <v>1184</v>
      </c>
      <c r="AZ81" s="24" t="s">
        <v>859</v>
      </c>
      <c r="BA81" s="29">
        <v>82.283449591753595</v>
      </c>
      <c r="BB81" s="53">
        <v>85.355449591753597</v>
      </c>
      <c r="BC81" s="54" t="s">
        <v>884</v>
      </c>
      <c r="BD81" s="29">
        <v>1</v>
      </c>
      <c r="BE81" s="55"/>
      <c r="BF81" s="55"/>
      <c r="BG81" s="55"/>
      <c r="BH81" s="55"/>
      <c r="BI81" s="190" t="s">
        <v>885</v>
      </c>
      <c r="BJ81" s="68" t="s">
        <v>789</v>
      </c>
      <c r="BK81" s="69" t="s">
        <v>886</v>
      </c>
      <c r="BL81" s="68" t="s">
        <v>736</v>
      </c>
      <c r="BM81" s="68" t="s">
        <v>807</v>
      </c>
      <c r="BN81" s="68" t="s">
        <v>839</v>
      </c>
      <c r="BO81" s="17"/>
      <c r="BP81" s="29">
        <v>131</v>
      </c>
      <c r="BQ81" s="29">
        <v>0</v>
      </c>
      <c r="BR81" s="56">
        <v>95.15</v>
      </c>
      <c r="BS81" s="57" t="s">
        <v>75</v>
      </c>
      <c r="BT81" s="26"/>
      <c r="BU81" s="26"/>
      <c r="BV81" s="26"/>
      <c r="BW81" s="26"/>
      <c r="BX81" s="17"/>
      <c r="BY81" s="17"/>
      <c r="BZ81" s="49" t="str">
        <f>IF(AND(S81&gt;=3,AND(OR(AND(I81&lt;=7,I81-K81&gt;=3),AND(K81&lt;=7,K81-M81&gt;=3)),N81&lt;=4)),6,IF(S81&gt;=3,"3T",IF(AND(OR(AND(I81&lt;=7,I81-K81&gt;=3),AND(K81&lt;=7,K81-M81&gt;=3)),N81&lt;=4),"3P","")))</f>
        <v/>
      </c>
    </row>
    <row r="82" spans="1:78" ht="15" customHeight="1" x14ac:dyDescent="0.25">
      <c r="A82" s="162"/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  <c r="Z82" s="155"/>
      <c r="AA82" s="155"/>
      <c r="AB82" s="155"/>
      <c r="AC82" s="155"/>
      <c r="AD82" s="155"/>
      <c r="AE82" s="155"/>
      <c r="AF82" s="155"/>
      <c r="AG82" s="155"/>
      <c r="AH82" s="155"/>
      <c r="AI82" s="155"/>
      <c r="AJ82" s="155"/>
      <c r="AK82" s="155"/>
      <c r="AL82" s="155"/>
      <c r="AM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  <c r="BR82" s="155"/>
      <c r="BS82" s="155"/>
      <c r="BT82" s="155"/>
      <c r="BU82" s="155"/>
      <c r="BV82" s="155"/>
      <c r="BW82" s="155"/>
      <c r="BX82" s="155"/>
      <c r="BY82" s="17"/>
      <c r="BZ82" s="49"/>
    </row>
    <row r="83" spans="1:78" ht="30" customHeight="1" x14ac:dyDescent="0.25">
      <c r="A83" s="156" t="s">
        <v>152</v>
      </c>
      <c r="B83" s="162"/>
      <c r="C83" s="162"/>
      <c r="D83" s="162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62"/>
      <c r="AL83" s="162"/>
      <c r="AM83" s="162"/>
      <c r="AN83" s="162"/>
      <c r="AO83" s="162"/>
      <c r="AP83" s="162"/>
      <c r="AQ83" s="162"/>
      <c r="AR83" s="162"/>
      <c r="AS83" s="162"/>
      <c r="AT83" s="162"/>
      <c r="AU83" s="162"/>
      <c r="AV83" s="162"/>
      <c r="AW83" s="162"/>
      <c r="AX83" s="162"/>
      <c r="AY83" s="162"/>
      <c r="AZ83" s="162"/>
      <c r="BA83" s="162"/>
      <c r="BB83" s="162"/>
      <c r="BC83" s="162"/>
      <c r="BD83" s="162"/>
      <c r="BE83" s="162"/>
      <c r="BF83" s="162"/>
      <c r="BG83" s="162"/>
      <c r="BH83" s="162"/>
      <c r="BI83" s="162"/>
      <c r="BJ83" s="162"/>
      <c r="BK83" s="162"/>
      <c r="BL83" s="162"/>
      <c r="BM83" s="162"/>
      <c r="BN83" s="162"/>
      <c r="BO83" s="162"/>
      <c r="BP83" s="162"/>
      <c r="BQ83" s="162"/>
      <c r="BR83" s="162"/>
      <c r="BS83" s="162"/>
      <c r="BT83" s="162"/>
      <c r="BU83" s="162"/>
      <c r="BV83" s="162"/>
      <c r="BW83" s="162"/>
      <c r="BX83" s="162"/>
      <c r="BY83" s="17"/>
      <c r="BZ83" s="49"/>
    </row>
    <row r="84" spans="1:78" ht="46.5" x14ac:dyDescent="0.25">
      <c r="A84" s="26" t="s">
        <v>858</v>
      </c>
      <c r="B84" s="26" t="s">
        <v>551</v>
      </c>
      <c r="C84" s="27" t="s">
        <v>744</v>
      </c>
      <c r="D84" s="28"/>
      <c r="E84" s="28"/>
      <c r="F84" s="58">
        <v>1000</v>
      </c>
      <c r="G84" s="30">
        <v>6</v>
      </c>
      <c r="H84" s="31" t="s">
        <v>6</v>
      </c>
      <c r="I84" s="32">
        <v>1</v>
      </c>
      <c r="J84" s="33">
        <v>0</v>
      </c>
      <c r="K84" s="32">
        <v>1</v>
      </c>
      <c r="L84" s="33">
        <v>0</v>
      </c>
      <c r="M84" s="32">
        <v>4</v>
      </c>
      <c r="N84" s="33">
        <v>3</v>
      </c>
      <c r="O84" s="29">
        <v>-0.750000000000002</v>
      </c>
      <c r="P84" s="60">
        <v>-1.05</v>
      </c>
      <c r="Q84" s="86">
        <v>93.760910910566494</v>
      </c>
      <c r="R84" s="86">
        <v>-0.61954454471674603</v>
      </c>
      <c r="S84" s="37">
        <v>0</v>
      </c>
      <c r="T84" s="61">
        <v>-3</v>
      </c>
      <c r="U84" s="29">
        <v>-0.54999999999999705</v>
      </c>
      <c r="V84" s="60">
        <v>-3.05</v>
      </c>
      <c r="W84" s="39" t="s">
        <v>79</v>
      </c>
      <c r="X84" s="40">
        <v>94</v>
      </c>
      <c r="Y84" s="29">
        <v>122</v>
      </c>
      <c r="Z84" s="29">
        <v>31</v>
      </c>
      <c r="AA84" s="85" t="s">
        <v>119</v>
      </c>
      <c r="AB84" s="41" t="s">
        <v>32</v>
      </c>
      <c r="AC84" s="42" t="str">
        <f>"i" &amp; IF(AND(S84&lt;=-1.5,NOT(ISBLANK(AQ84))),"Z","")</f>
        <v>i</v>
      </c>
      <c r="AD84" s="43" t="str">
        <f>IF(AND(ISNUMBER(BD84),VALUE(BD84)&gt;=3,VALUE(T84)&gt;=-0.5),IF(AND(VALUE(Q84)&gt;=94,VALUE(Q84)&lt;444), IF(VALUE(P84)&gt;=2,"***","**"),"*"),"")</f>
        <v/>
      </c>
      <c r="AE84" s="44"/>
      <c r="AF84" s="45"/>
      <c r="AG84" s="63" t="str">
        <f>IF(OR(F84&lt;1401,F84&gt;=1600),IF(AND(OR(AB84="*",AB84="***",AB84="E*",AB84="E***"),P84&gt;=2,T84&gt;-2.1),IF(AND(ISNUMBER(BD84),VALUE(BD84)&gt;2),"**","*"),""),"")</f>
        <v/>
      </c>
      <c r="AH84" s="30">
        <v>6</v>
      </c>
      <c r="AI84" s="47">
        <v>94</v>
      </c>
      <c r="AJ84" s="48" t="str">
        <f>IF(AND(S84&gt;=2,T84&gt;=0),IF(AND(ISNUMBER(BD84),VALUE(BD84)&gt;=3),IF(LEN(AQ84)&gt;0,"***","**"),"*"),"")</f>
        <v/>
      </c>
      <c r="AK84" s="42" t="str">
        <f>IF(AND(S84&gt;=3,AND(OR(AND(I84&lt;=7,I84-K84&gt;=3),AND(K84&lt;=7,K84-M84&gt;=3)),N84&lt;=4)),6,IF(S84&gt;=3,"3T",IF(AND(OR(AND(I84&lt;=7,I84-K84&gt;=3),AND(K84&lt;=7,K84-M84&gt;=3)),N84&lt;=4),"3P","")))</f>
        <v/>
      </c>
      <c r="AL84" s="46" t="str">
        <f>IF(OR(K84-M84&gt;=5,T84&gt;4.9,AND(K84-M84&gt;=1,T84&gt;5)),IF(P84&lt;-3,"***",IF(P84&lt;0,"**","*")),"")</f>
        <v/>
      </c>
      <c r="AM84" s="40">
        <v>94</v>
      </c>
      <c r="AN84" s="49" t="str">
        <f>CONCATENATE(IF(AND(OR(M84=1,M84=2,M84=3,M84=4),Q84&gt;=97.5),"G",IF(OR(AND(N84&lt;=3,M84&lt;8,T84&gt;-1.6,Q84&gt;=95,Q84&lt;300),AND(OR(M84=1,M84=2,M84=3),Q84&lt;97.5)),"GR","")),"*")</f>
        <v>*</v>
      </c>
      <c r="AO84" s="29">
        <v>0</v>
      </c>
      <c r="AP84" s="28"/>
      <c r="AQ84" s="28"/>
      <c r="AR84" s="28"/>
      <c r="AS84" s="28"/>
      <c r="AT84" s="50" t="str">
        <f>IF(LEN(AN84)&gt;0,IF(AL84="**","$",IF(AL84="***",IF(LEN(AQ84)&gt;0,"$$$","$$"), "")), "")</f>
        <v/>
      </c>
      <c r="AU84" s="48" t="str">
        <f>CONCATENATE(IF(LEN(AN84)&gt;0,IF(AND(AD84="**",AB84="*"),IF(LEN(AQ84)&gt;0,"$$$","$$"),IF(AJ84="***","$$$",IF(AND(AJ84="**",AB84="*"),"$$",IF(AND(OR(AD84="**",AD84="***"),LEN(AQ84)&gt;0),"$$","")))),IF(AND(OR(AD84="**",AD84="***"),LEN(AQ84)&gt;0),"$$","")),IF(AND(T84&lt;2,AQ84="#"),"#",""))</f>
        <v/>
      </c>
      <c r="AV84" s="48" t="str">
        <f>IF(LEN(AN84)&gt;0,IF(AG84="**","$$",IF(AG84="***","$$$",IF(AD84="***",IF(OR(AB84="***",LEN(AQ84)&gt;0),"$$$",""),""))),"")</f>
        <v/>
      </c>
      <c r="AW84" s="26" t="s">
        <v>6</v>
      </c>
      <c r="AX84" s="74">
        <v>18</v>
      </c>
      <c r="AY84" s="79">
        <v>1197</v>
      </c>
      <c r="AZ84" s="24" t="s">
        <v>859</v>
      </c>
      <c r="BA84" s="29">
        <v>87.760910910566494</v>
      </c>
      <c r="BB84" s="66">
        <v>89.760910910566494</v>
      </c>
      <c r="BC84" s="54" t="s">
        <v>887</v>
      </c>
      <c r="BD84" s="29">
        <v>1</v>
      </c>
      <c r="BE84" s="55"/>
      <c r="BF84" s="55"/>
      <c r="BG84" s="55"/>
      <c r="BH84" s="55"/>
      <c r="BI84" s="190" t="s">
        <v>888</v>
      </c>
      <c r="BJ84" s="68" t="s">
        <v>747</v>
      </c>
      <c r="BK84" s="68" t="s">
        <v>882</v>
      </c>
      <c r="BL84" s="68" t="s">
        <v>734</v>
      </c>
      <c r="BM84" s="68" t="s">
        <v>654</v>
      </c>
      <c r="BN84" s="68"/>
      <c r="BO84" s="17"/>
      <c r="BP84" s="29">
        <v>122</v>
      </c>
      <c r="BQ84" s="29">
        <v>0</v>
      </c>
      <c r="BR84" s="56">
        <v>99.25</v>
      </c>
      <c r="BS84" s="57" t="s">
        <v>126</v>
      </c>
      <c r="BT84" s="26"/>
      <c r="BU84" s="26"/>
      <c r="BV84" s="26"/>
      <c r="BW84" s="26" t="s">
        <v>79</v>
      </c>
      <c r="BX84" s="17"/>
      <c r="BY84" s="17"/>
      <c r="BZ84" s="49" t="str">
        <f>IF(AND(S84&gt;=3,AND(OR(AND(I84&lt;=7,I84-K84&gt;=3),AND(K84&lt;=7,K84-M84&gt;=3)),N84&lt;=4)),6,IF(S84&gt;=3,"3T",IF(AND(OR(AND(I84&lt;=7,I84-K84&gt;=3),AND(K84&lt;=7,K84-M84&gt;=3)),N84&lt;=4),"3P","")))</f>
        <v/>
      </c>
    </row>
    <row r="85" spans="1:78" ht="30" customHeight="1" x14ac:dyDescent="0.25">
      <c r="A85" s="175" t="s">
        <v>153</v>
      </c>
      <c r="B85" s="155"/>
      <c r="C85" s="155"/>
      <c r="D85" s="155"/>
      <c r="E85" s="155"/>
      <c r="F85" s="155"/>
      <c r="G85" s="155"/>
      <c r="H85" s="155"/>
      <c r="I85" s="155"/>
      <c r="J85" s="155"/>
      <c r="K85" s="155"/>
      <c r="L85" s="155"/>
      <c r="M85" s="155"/>
      <c r="N85" s="155"/>
      <c r="O85" s="155"/>
      <c r="P85" s="155"/>
      <c r="Q85" s="155"/>
      <c r="R85" s="155"/>
      <c r="S85" s="155"/>
      <c r="T85" s="155"/>
      <c r="U85" s="155"/>
      <c r="V85" s="155"/>
      <c r="W85" s="155"/>
      <c r="X85" s="155"/>
      <c r="Y85" s="155"/>
      <c r="Z85" s="155"/>
      <c r="AA85" s="155"/>
      <c r="AB85" s="155"/>
      <c r="AC85" s="155"/>
      <c r="AD85" s="155"/>
      <c r="AE85" s="155"/>
      <c r="AF85" s="155"/>
      <c r="AG85" s="155"/>
      <c r="AH85" s="155"/>
      <c r="AI85" s="155"/>
      <c r="AJ85" s="155"/>
      <c r="AK85" s="155"/>
      <c r="AL85" s="155"/>
      <c r="AM85" s="155"/>
      <c r="AN85" s="155"/>
      <c r="AO85" s="155"/>
      <c r="AP85" s="155"/>
      <c r="AQ85" s="155"/>
      <c r="AR85" s="155"/>
      <c r="AS85" s="155"/>
      <c r="AT85" s="155"/>
      <c r="AU85" s="155"/>
      <c r="AV85" s="155"/>
      <c r="AW85" s="155"/>
      <c r="AX85" s="155"/>
      <c r="AY85" s="155"/>
      <c r="AZ85" s="155"/>
      <c r="BA85" s="155"/>
      <c r="BB85" s="155"/>
      <c r="BC85" s="155"/>
      <c r="BD85" s="155"/>
      <c r="BE85" s="155"/>
      <c r="BF85" s="155"/>
      <c r="BG85" s="155"/>
      <c r="BH85" s="155"/>
      <c r="BI85" s="155"/>
      <c r="BJ85" s="155"/>
      <c r="BK85" s="155"/>
      <c r="BL85" s="155"/>
      <c r="BM85" s="155"/>
      <c r="BN85" s="155"/>
      <c r="BO85" s="155"/>
      <c r="BP85" s="155"/>
      <c r="BQ85" s="155"/>
      <c r="BR85" s="155"/>
      <c r="BS85" s="155"/>
      <c r="BT85" s="155"/>
      <c r="BU85" s="155"/>
      <c r="BV85" s="155"/>
      <c r="BW85" s="155"/>
      <c r="BX85" s="155"/>
      <c r="BY85" s="17"/>
      <c r="BZ85" s="49"/>
    </row>
    <row r="86" spans="1:78" ht="46.5" x14ac:dyDescent="0.25">
      <c r="A86" s="26" t="s">
        <v>858</v>
      </c>
      <c r="B86" s="26" t="s">
        <v>268</v>
      </c>
      <c r="C86" s="106" t="s">
        <v>804</v>
      </c>
      <c r="D86" s="28"/>
      <c r="E86" s="28"/>
      <c r="F86" s="58">
        <v>1000</v>
      </c>
      <c r="G86" s="80">
        <v>8</v>
      </c>
      <c r="H86" s="31" t="s">
        <v>6</v>
      </c>
      <c r="I86" s="59">
        <v>1</v>
      </c>
      <c r="J86" s="33">
        <v>0</v>
      </c>
      <c r="K86" s="70">
        <v>2</v>
      </c>
      <c r="L86" s="71">
        <v>1</v>
      </c>
      <c r="M86" s="59">
        <v>8</v>
      </c>
      <c r="N86" s="33">
        <v>2</v>
      </c>
      <c r="O86" s="29">
        <v>0</v>
      </c>
      <c r="P86" s="34">
        <v>3.07</v>
      </c>
      <c r="Q86" s="35">
        <v>98.525615544269598</v>
      </c>
      <c r="R86" s="36">
        <v>1.16280777213483</v>
      </c>
      <c r="S86" s="37">
        <v>-1</v>
      </c>
      <c r="T86" s="61">
        <v>-1.25</v>
      </c>
      <c r="U86" s="29">
        <v>-2.0000000000000102</v>
      </c>
      <c r="V86" s="29">
        <v>-2.9000000000000101</v>
      </c>
      <c r="W86" s="39"/>
      <c r="X86" s="40">
        <v>92</v>
      </c>
      <c r="Y86" s="72">
        <v>131</v>
      </c>
      <c r="Z86" s="29">
        <v>14</v>
      </c>
      <c r="AA86" s="77">
        <v>8</v>
      </c>
      <c r="AB86" s="41" t="s">
        <v>92</v>
      </c>
      <c r="AC86" s="42" t="str">
        <f>"i" &amp; IF(AND(S86&lt;=-1.5,NOT(ISBLANK(AQ86))),"Z","")</f>
        <v>i</v>
      </c>
      <c r="AD86" s="43" t="str">
        <f>IF(AND(ISNUMBER(BD86),VALUE(BD86)&gt;=3,VALUE(T86)&gt;=-0.5),IF(AND(VALUE(Q86)&gt;=94,VALUE(Q86)&lt;444), IF(VALUE(P86)&gt;=2,"***","**"),"*"),"")</f>
        <v/>
      </c>
      <c r="AE86" s="44"/>
      <c r="AF86" s="45"/>
      <c r="AG86" s="63" t="str">
        <f>IF(OR(F86&lt;1401,F86&gt;=1600),IF(AND(OR(AB86="*",AB86="***",AB86="E*",AB86="E***"),P86&gt;=2,T86&gt;-2.1),IF(AND(ISNUMBER(BD86),VALUE(BD86)&gt;2),"**","*"),""),"")</f>
        <v>*</v>
      </c>
      <c r="AH86" s="30">
        <v>8</v>
      </c>
      <c r="AI86" s="47">
        <v>92</v>
      </c>
      <c r="AJ86" s="48" t="str">
        <f>IF(AND(S86&gt;=2,T86&gt;=0),IF(AND(ISNUMBER(BD86),VALUE(BD86)&gt;=3),IF(LEN(AQ86)&gt;0,"***","**"),"*"),"")</f>
        <v/>
      </c>
      <c r="AK86" s="42" t="str">
        <f>IF(AND(S86&gt;=3,AND(OR(AND(I86&lt;=7,I86-K86&gt;=3),AND(K86&lt;=7,K86-M86&gt;=3)),N86&lt;=4)),6,IF(S86&gt;=3,"3T",IF(AND(OR(AND(I86&lt;=7,I86-K86&gt;=3),AND(K86&lt;=7,K86-M86&gt;=3)),N86&lt;=4),"3P","")))</f>
        <v/>
      </c>
      <c r="AL86" s="46" t="str">
        <f>IF(OR(K86-M86&gt;=5,T86&gt;4.9,AND(K86-M86&gt;=1,T86&gt;5)),IF(P86&lt;-3,"***",IF(P86&lt;0,"**","*")),"")</f>
        <v/>
      </c>
      <c r="AM86" s="40">
        <v>92</v>
      </c>
      <c r="AN86" s="68" t="s">
        <v>30</v>
      </c>
      <c r="AO86" s="29">
        <v>0</v>
      </c>
      <c r="AP86" s="28"/>
      <c r="AQ86" s="28"/>
      <c r="AR86" s="28"/>
      <c r="AS86" s="28"/>
      <c r="AT86" s="50" t="str">
        <f>IF(LEN(AN86)&gt;0,IF(AL86="**","$",IF(AL86="***",IF(LEN(AQ86)&gt;0,"$$$","$$"), "")), "")</f>
        <v/>
      </c>
      <c r="AU86" s="48" t="str">
        <f>CONCATENATE(IF(LEN(AN86)&gt;0,IF(AND(AD86="**",AB86="*"),IF(LEN(AQ86)&gt;0,"$$$","$$"),IF(AJ86="***","$$$",IF(AND(AJ86="**",AB86="*"),"$$",IF(AND(OR(AD86="**",AD86="***"),LEN(AQ86)&gt;0),"$$","")))),IF(AND(OR(AD86="**",AD86="***"),LEN(AQ86)&gt;0),"$$","")),IF(AND(T86&lt;2,AQ86="#"),"#",""))</f>
        <v/>
      </c>
      <c r="AV86" s="48" t="str">
        <f>IF(LEN(AN86)&gt;0,IF(AG86="**","$$",IF(AG86="***","$$$",IF(AD86="***",IF(OR(AB86="***",LEN(AQ86)&gt;0),"$$$",""),""))),"")</f>
        <v/>
      </c>
      <c r="AW86" s="26" t="s">
        <v>6</v>
      </c>
      <c r="AX86" s="51">
        <v>21</v>
      </c>
      <c r="AY86" s="79">
        <v>1193</v>
      </c>
      <c r="AZ86" s="24" t="s">
        <v>859</v>
      </c>
      <c r="BA86" s="29">
        <v>97.325615544269695</v>
      </c>
      <c r="BB86" s="66">
        <v>105.72561554427</v>
      </c>
      <c r="BC86" s="54" t="s">
        <v>610</v>
      </c>
      <c r="BD86" s="29">
        <v>2</v>
      </c>
      <c r="BE86" s="100">
        <v>15.4716981132075</v>
      </c>
      <c r="BF86" s="55"/>
      <c r="BG86" s="102">
        <v>265</v>
      </c>
      <c r="BH86" s="55"/>
      <c r="BI86" s="190" t="s">
        <v>889</v>
      </c>
      <c r="BJ86" s="68" t="s">
        <v>890</v>
      </c>
      <c r="BK86" s="68" t="s">
        <v>726</v>
      </c>
      <c r="BL86" s="68" t="s">
        <v>720</v>
      </c>
      <c r="BM86" s="68" t="s">
        <v>737</v>
      </c>
      <c r="BN86" s="68" t="s">
        <v>807</v>
      </c>
      <c r="BO86" s="17"/>
      <c r="BP86" s="29">
        <v>131</v>
      </c>
      <c r="BQ86" s="29">
        <v>0</v>
      </c>
      <c r="BR86" s="56">
        <v>100.75</v>
      </c>
      <c r="BS86" s="76" t="s">
        <v>108</v>
      </c>
      <c r="BT86" s="26"/>
      <c r="BU86" s="26"/>
      <c r="BV86" s="26"/>
      <c r="BW86" s="26"/>
      <c r="BX86" s="17"/>
      <c r="BY86" s="17"/>
      <c r="BZ86" s="49" t="str">
        <f>IF(AND(S86&gt;=3,AND(OR(AND(I86&lt;=7,I86-K86&gt;=3),AND(K86&lt;=7,K86-M86&gt;=3)),N86&lt;=4)),6,IF(S86&gt;=3,"3T",IF(AND(OR(AND(I86&lt;=7,I86-K86&gt;=3),AND(K86&lt;=7,K86-M86&gt;=3)),N86&lt;=4),"3P","")))</f>
        <v/>
      </c>
    </row>
    <row r="87" spans="1:78" ht="17.100000000000001" customHeight="1" x14ac:dyDescent="0.25">
      <c r="A87" s="162"/>
      <c r="B87" s="155"/>
      <c r="C87" s="155"/>
      <c r="D87" s="155"/>
      <c r="E87" s="155"/>
      <c r="F87" s="155"/>
      <c r="G87" s="155"/>
      <c r="H87" s="155"/>
      <c r="I87" s="155"/>
      <c r="J87" s="155"/>
      <c r="K87" s="155"/>
      <c r="L87" s="155"/>
      <c r="M87" s="155"/>
      <c r="N87" s="155"/>
      <c r="O87" s="155"/>
      <c r="P87" s="155"/>
      <c r="Q87" s="155"/>
      <c r="R87" s="155"/>
      <c r="S87" s="155"/>
      <c r="T87" s="155"/>
      <c r="U87" s="155"/>
      <c r="V87" s="155"/>
      <c r="W87" s="155"/>
      <c r="X87" s="155"/>
      <c r="Y87" s="155"/>
      <c r="Z87" s="155"/>
      <c r="AA87" s="155"/>
      <c r="AB87" s="155"/>
      <c r="AC87" s="155"/>
      <c r="AD87" s="155"/>
      <c r="AE87" s="155"/>
      <c r="AF87" s="155"/>
      <c r="AG87" s="155"/>
      <c r="AH87" s="155"/>
      <c r="AI87" s="155"/>
      <c r="AJ87" s="155"/>
      <c r="AK87" s="155"/>
      <c r="AL87" s="155"/>
      <c r="AM87" s="155"/>
      <c r="AN87" s="155"/>
      <c r="AO87" s="155"/>
      <c r="AP87" s="155"/>
      <c r="AQ87" s="155"/>
      <c r="AR87" s="155"/>
      <c r="AS87" s="155"/>
      <c r="AT87" s="155"/>
      <c r="AU87" s="155"/>
      <c r="AV87" s="155"/>
      <c r="AW87" s="155"/>
      <c r="AX87" s="155"/>
      <c r="AY87" s="155"/>
      <c r="AZ87" s="155"/>
      <c r="BA87" s="155"/>
      <c r="BB87" s="155"/>
      <c r="BC87" s="155"/>
      <c r="BD87" s="155"/>
      <c r="BE87" s="155"/>
      <c r="BF87" s="155"/>
      <c r="BG87" s="155"/>
      <c r="BH87" s="155"/>
      <c r="BI87" s="155"/>
      <c r="BJ87" s="155"/>
      <c r="BK87" s="155"/>
      <c r="BL87" s="155"/>
      <c r="BM87" s="155"/>
      <c r="BN87" s="155"/>
      <c r="BO87" s="155"/>
      <c r="BP87" s="155"/>
      <c r="BQ87" s="155"/>
      <c r="BR87" s="155"/>
      <c r="BS87" s="155"/>
      <c r="BT87" s="155"/>
      <c r="BU87" s="155"/>
      <c r="BV87" s="155"/>
      <c r="BW87" s="155"/>
      <c r="BX87" s="155"/>
      <c r="BY87" s="17"/>
      <c r="BZ87" s="49"/>
    </row>
    <row r="88" spans="1:78" ht="18.75" customHeight="1" x14ac:dyDescent="0.25">
      <c r="A88" s="17"/>
      <c r="B88" s="164" t="s">
        <v>859</v>
      </c>
      <c r="C88" s="164"/>
      <c r="D88" s="17"/>
      <c r="E88" s="17"/>
      <c r="F88" s="17"/>
      <c r="G88" s="17"/>
      <c r="H88" s="17"/>
      <c r="I88" s="89" t="s">
        <v>150</v>
      </c>
      <c r="J88" s="17"/>
      <c r="K88" s="17"/>
      <c r="L88" s="17"/>
      <c r="M88" s="17"/>
      <c r="N88" s="17"/>
      <c r="O88" s="17"/>
      <c r="P88" s="17"/>
      <c r="Q88" s="165" t="s">
        <v>476</v>
      </c>
      <c r="R88" s="165"/>
      <c r="S88" s="17"/>
      <c r="T88" s="121" t="s">
        <v>510</v>
      </c>
      <c r="U88" s="17"/>
      <c r="V88" s="17"/>
      <c r="W88" s="17"/>
      <c r="X88" s="91">
        <v>90</v>
      </c>
      <c r="Y88" s="113" t="s">
        <v>511</v>
      </c>
      <c r="Z88" s="93">
        <v>39</v>
      </c>
      <c r="AA88" s="104">
        <v>0</v>
      </c>
      <c r="AB88" s="17"/>
      <c r="AC88" s="17"/>
      <c r="AD88" s="17"/>
      <c r="AE88" s="17"/>
      <c r="AF88" s="17"/>
      <c r="AG88" s="17"/>
      <c r="AH88" s="17"/>
      <c r="AI88" s="91">
        <v>90</v>
      </c>
      <c r="AJ88" s="17"/>
      <c r="AK88" s="17"/>
      <c r="AL88" s="17"/>
      <c r="AM88" s="91">
        <v>90</v>
      </c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67">
        <v>33</v>
      </c>
      <c r="AY88" s="95">
        <v>1195</v>
      </c>
      <c r="AZ88" s="17"/>
      <c r="BA88" s="17"/>
      <c r="BB88" s="17"/>
      <c r="BC88" s="17"/>
      <c r="BD88" s="17"/>
      <c r="BE88" s="17"/>
      <c r="BF88" s="17"/>
      <c r="BG88" s="17"/>
      <c r="BH88" s="17"/>
      <c r="BI88" s="187"/>
      <c r="BJ88" s="17"/>
      <c r="BK88" s="17"/>
      <c r="BL88" s="17"/>
      <c r="BM88" s="17"/>
      <c r="BN88" s="17"/>
      <c r="BO88" s="17"/>
      <c r="BP88" s="113" t="s">
        <v>511</v>
      </c>
      <c r="BQ88" s="17"/>
      <c r="BR88" s="17"/>
      <c r="BS88" s="17"/>
      <c r="BT88" s="17"/>
      <c r="BU88" s="17"/>
      <c r="BV88" s="17"/>
      <c r="BW88" s="17"/>
      <c r="BX88" s="29">
        <v>0</v>
      </c>
      <c r="BY88" s="26" t="s">
        <v>149</v>
      </c>
      <c r="BZ88" s="17"/>
    </row>
    <row r="89" spans="1:78" x14ac:dyDescent="0.25">
      <c r="A89" s="17"/>
      <c r="B89" s="164"/>
      <c r="C89" s="164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68" t="s">
        <v>891</v>
      </c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  <c r="AC89" s="168"/>
      <c r="AD89" s="168"/>
      <c r="AE89" s="168"/>
      <c r="AF89" s="168"/>
      <c r="AG89" s="168"/>
      <c r="AH89" s="168"/>
      <c r="AI89" s="168"/>
      <c r="AJ89" s="168"/>
      <c r="AK89" s="168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67"/>
      <c r="AY89" s="96" t="s">
        <v>412</v>
      </c>
      <c r="AZ89" s="17"/>
      <c r="BA89" s="17"/>
      <c r="BB89" s="17"/>
      <c r="BC89" s="17"/>
      <c r="BD89" s="17"/>
      <c r="BE89" s="17"/>
      <c r="BF89" s="17"/>
      <c r="BG89" s="17"/>
      <c r="BH89" s="17"/>
      <c r="BI89" s="18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</row>
    <row r="90" spans="1:78" ht="30" customHeight="1" x14ac:dyDescent="0.25">
      <c r="A90" s="172" t="s">
        <v>892</v>
      </c>
      <c r="B90" s="153"/>
      <c r="C90" s="153"/>
      <c r="D90" s="153"/>
      <c r="E90" s="153"/>
      <c r="F90" s="153"/>
      <c r="G90" s="153"/>
      <c r="H90" s="153"/>
      <c r="I90" s="153"/>
      <c r="J90" s="153"/>
      <c r="K90" s="153"/>
      <c r="L90" s="153"/>
      <c r="M90" s="153"/>
      <c r="N90" s="153"/>
      <c r="O90" s="153"/>
      <c r="P90" s="153"/>
      <c r="Q90" s="153"/>
      <c r="R90" s="153"/>
      <c r="S90" s="153"/>
      <c r="T90" s="153"/>
      <c r="U90" s="153"/>
      <c r="V90" s="153"/>
      <c r="W90" s="153"/>
      <c r="X90" s="153"/>
      <c r="Y90" s="153"/>
      <c r="Z90" s="153"/>
      <c r="AA90" s="153"/>
      <c r="AB90" s="153"/>
      <c r="AC90" s="153"/>
      <c r="AD90" s="153"/>
      <c r="AE90" s="153"/>
      <c r="AF90" s="153"/>
      <c r="AG90" s="153"/>
      <c r="AH90" s="153"/>
      <c r="AI90" s="153"/>
      <c r="AJ90" s="153"/>
      <c r="AK90" s="153"/>
      <c r="AL90" s="153"/>
      <c r="AM90" s="153"/>
      <c r="AN90" s="153"/>
      <c r="AO90" s="153"/>
      <c r="AP90" s="153"/>
      <c r="AQ90" s="153"/>
      <c r="AR90" s="153"/>
      <c r="AS90" s="153"/>
      <c r="AT90" s="153"/>
      <c r="AU90" s="153"/>
      <c r="AV90" s="153"/>
      <c r="AW90" s="153"/>
      <c r="AX90" s="153"/>
      <c r="AY90" s="153"/>
      <c r="AZ90" s="153"/>
      <c r="BA90" s="153"/>
      <c r="BB90" s="153"/>
      <c r="BC90" s="153"/>
      <c r="BD90" s="153"/>
      <c r="BE90" s="153"/>
      <c r="BF90" s="153"/>
      <c r="BG90" s="153"/>
      <c r="BH90" s="153"/>
      <c r="BI90" s="153"/>
      <c r="BJ90" s="153"/>
      <c r="BK90" s="153"/>
      <c r="BL90" s="153"/>
      <c r="BM90" s="153"/>
      <c r="BN90" s="153"/>
      <c r="BO90" s="153"/>
      <c r="BP90" s="153"/>
      <c r="BQ90" s="153"/>
      <c r="BR90" s="153"/>
      <c r="BS90" s="153"/>
      <c r="BT90" s="153"/>
      <c r="BU90" s="153"/>
      <c r="BV90" s="153"/>
      <c r="BW90" s="153"/>
      <c r="BX90" s="153"/>
      <c r="BY90" s="17"/>
      <c r="BZ90" s="17"/>
    </row>
    <row r="91" spans="1:78" x14ac:dyDescent="0.25">
      <c r="A91" s="18" t="s">
        <v>1</v>
      </c>
      <c r="B91" s="18" t="s">
        <v>2</v>
      </c>
      <c r="C91" s="18" t="s">
        <v>3</v>
      </c>
      <c r="D91" s="19"/>
      <c r="E91" s="19"/>
      <c r="F91" s="18" t="s">
        <v>4</v>
      </c>
      <c r="G91" s="20" t="s">
        <v>5</v>
      </c>
      <c r="H91" s="21" t="s">
        <v>6</v>
      </c>
      <c r="I91" s="154" t="s">
        <v>7</v>
      </c>
      <c r="J91" s="155"/>
      <c r="K91" s="155"/>
      <c r="L91" s="155"/>
      <c r="M91" s="155"/>
      <c r="N91" s="155"/>
      <c r="O91" s="21" t="s">
        <v>8</v>
      </c>
      <c r="P91" s="21" t="s">
        <v>9</v>
      </c>
      <c r="Q91" s="22" t="s">
        <v>10</v>
      </c>
      <c r="R91" s="22" t="s">
        <v>11</v>
      </c>
      <c r="S91" s="21" t="s">
        <v>12</v>
      </c>
      <c r="T91" s="21" t="s">
        <v>13</v>
      </c>
      <c r="U91" s="21" t="s">
        <v>14</v>
      </c>
      <c r="V91" s="21" t="s">
        <v>15</v>
      </c>
      <c r="W91" s="23" t="s">
        <v>16</v>
      </c>
      <c r="X91" s="21" t="s">
        <v>17</v>
      </c>
      <c r="Y91" s="21" t="s">
        <v>18</v>
      </c>
      <c r="Z91" s="21" t="s">
        <v>19</v>
      </c>
      <c r="AA91" s="21" t="s">
        <v>20</v>
      </c>
      <c r="AB91" s="21" t="s">
        <v>21</v>
      </c>
      <c r="AC91" s="21" t="s">
        <v>22</v>
      </c>
      <c r="AD91" s="21" t="s">
        <v>23</v>
      </c>
      <c r="AE91" s="21" t="s">
        <v>24</v>
      </c>
      <c r="AF91" s="21" t="s">
        <v>25</v>
      </c>
      <c r="AG91" s="21" t="s">
        <v>26</v>
      </c>
      <c r="AH91" s="21" t="s">
        <v>5</v>
      </c>
      <c r="AI91" s="21" t="s">
        <v>17</v>
      </c>
      <c r="AJ91" s="21" t="s">
        <v>27</v>
      </c>
      <c r="AK91" s="21" t="s">
        <v>28</v>
      </c>
      <c r="AL91" s="21" t="s">
        <v>29</v>
      </c>
      <c r="AM91" s="21" t="s">
        <v>17</v>
      </c>
      <c r="AN91" s="21" t="s">
        <v>30</v>
      </c>
      <c r="AO91" s="21" t="s">
        <v>31</v>
      </c>
      <c r="AP91" s="21" t="s">
        <v>32</v>
      </c>
      <c r="AQ91" s="21" t="s">
        <v>33</v>
      </c>
      <c r="AR91" s="21" t="s">
        <v>34</v>
      </c>
      <c r="AS91" s="21" t="s">
        <v>35</v>
      </c>
      <c r="AT91" s="21" t="s">
        <v>36</v>
      </c>
      <c r="AU91" s="21" t="s">
        <v>37</v>
      </c>
      <c r="AV91" s="21" t="s">
        <v>38</v>
      </c>
      <c r="AW91" s="21" t="s">
        <v>6</v>
      </c>
      <c r="AX91" s="21" t="s">
        <v>39</v>
      </c>
      <c r="AY91" s="21" t="s">
        <v>40</v>
      </c>
      <c r="AZ91" s="24" t="s">
        <v>41</v>
      </c>
      <c r="BA91" s="21" t="s">
        <v>42</v>
      </c>
      <c r="BB91" s="21" t="s">
        <v>43</v>
      </c>
      <c r="BC91" s="21" t="s">
        <v>44</v>
      </c>
      <c r="BD91" s="21" t="s">
        <v>45</v>
      </c>
      <c r="BE91" s="21" t="s">
        <v>46</v>
      </c>
      <c r="BF91" s="21" t="s">
        <v>47</v>
      </c>
      <c r="BG91" s="21" t="s">
        <v>48</v>
      </c>
      <c r="BH91" s="21" t="s">
        <v>49</v>
      </c>
      <c r="BI91" s="186"/>
      <c r="BJ91" s="25"/>
      <c r="BK91" s="25"/>
      <c r="BL91" s="25"/>
      <c r="BM91" s="25"/>
      <c r="BN91" s="25"/>
      <c r="BO91" s="25"/>
      <c r="BP91" s="21" t="s">
        <v>18</v>
      </c>
      <c r="BQ91" s="21" t="s">
        <v>31</v>
      </c>
      <c r="BR91" s="21" t="s">
        <v>50</v>
      </c>
      <c r="BS91" s="21" t="s">
        <v>51</v>
      </c>
      <c r="BT91" s="25"/>
      <c r="BU91" s="25"/>
      <c r="BV91" s="21" t="s">
        <v>24</v>
      </c>
      <c r="BW91" s="21" t="s">
        <v>16</v>
      </c>
      <c r="BX91" s="21" t="s">
        <v>52</v>
      </c>
      <c r="BY91" s="21" t="s">
        <v>53</v>
      </c>
      <c r="BZ91" s="21" t="s">
        <v>28</v>
      </c>
    </row>
    <row r="92" spans="1:78" ht="46.5" x14ac:dyDescent="0.25">
      <c r="A92" s="26" t="s">
        <v>893</v>
      </c>
      <c r="B92" s="26" t="s">
        <v>894</v>
      </c>
      <c r="C92" s="106" t="s">
        <v>827</v>
      </c>
      <c r="D92" s="28"/>
      <c r="E92" s="28"/>
      <c r="F92" s="29">
        <v>1200</v>
      </c>
      <c r="G92" s="30">
        <v>4</v>
      </c>
      <c r="H92" s="31" t="s">
        <v>6</v>
      </c>
      <c r="I92" s="32">
        <v>2</v>
      </c>
      <c r="J92" s="33">
        <v>1</v>
      </c>
      <c r="K92" s="32">
        <v>2</v>
      </c>
      <c r="L92" s="33">
        <v>0</v>
      </c>
      <c r="M92" s="32">
        <v>4</v>
      </c>
      <c r="N92" s="33">
        <v>3</v>
      </c>
      <c r="O92" s="29">
        <v>-2.3499999999999899</v>
      </c>
      <c r="P92" s="60">
        <v>-2.4166666666666399</v>
      </c>
      <c r="Q92" s="36">
        <v>100.060557051685</v>
      </c>
      <c r="R92" s="36">
        <v>2.6302785258424399</v>
      </c>
      <c r="S92" s="37">
        <v>1</v>
      </c>
      <c r="T92" s="61">
        <v>-3.15</v>
      </c>
      <c r="U92" s="29">
        <v>2.85</v>
      </c>
      <c r="V92" s="60">
        <v>0.44999999999999901</v>
      </c>
      <c r="W92" s="39"/>
      <c r="X92" s="40">
        <v>78</v>
      </c>
      <c r="Y92" s="72">
        <v>130</v>
      </c>
      <c r="Z92" s="17"/>
      <c r="AA92" s="109" t="s">
        <v>119</v>
      </c>
      <c r="AB92" s="41" t="s">
        <v>32</v>
      </c>
      <c r="AC92" s="42" t="str">
        <f>"" &amp; IF(AND(S92&lt;=-1.5,NOT(ISBLANK(AQ92))),"Z","")</f>
        <v/>
      </c>
      <c r="AD92" s="43" t="str">
        <f>IF(AND(ISNUMBER(BD92),VALUE(BD92)&gt;=3,VALUE(T92)&gt;=-0.5),IF(AND(VALUE(Q92)&gt;=94,VALUE(Q92)&lt;444), IF(VALUE(P92)&gt;=2,"***","**"),"*"),"")</f>
        <v/>
      </c>
      <c r="AE92" s="44"/>
      <c r="AF92" s="45"/>
      <c r="AG92" s="63" t="str">
        <f>IF(OR(F92&lt;1401,F92&gt;=1600),IF(AND(OR(AB92="*",AB92="***",AB92="E*",AB92="E***"),P92&gt;=2,T92&gt;-2.1),IF(AND(ISNUMBER(BD92),VALUE(BD92)&gt;2),"**","*"),""),"")</f>
        <v/>
      </c>
      <c r="AH92" s="30">
        <v>4</v>
      </c>
      <c r="AI92" s="47">
        <v>78</v>
      </c>
      <c r="AJ92" s="48" t="str">
        <f>IF(AND(S92&gt;=2,T92&gt;=0),IF(AND(ISNUMBER(BD92),VALUE(BD92)&gt;=3),IF(LEN(AQ92)&gt;0,"***","**"),"*"),"")</f>
        <v/>
      </c>
      <c r="AK92" s="42" t="str">
        <f>IF(AND(S92&gt;=3,AND(OR(AND(I92&lt;=7,I92-K92&gt;=3),AND(K92&lt;=7,K92-M92&gt;=3)),N92&lt;=4)),6,IF(S92&gt;=3,"3T",IF(AND(OR(AND(I92&lt;=7,I92-K92&gt;=3),AND(K92&lt;=7,K92-M92&gt;=3)),N92&lt;=4),"3P","")))</f>
        <v/>
      </c>
      <c r="AL92" s="46" t="str">
        <f>IF(OR(K92-M92&gt;=5,T92&gt;4.9,AND(K92-M92&gt;=1,T92&gt;5)),IF(P92&lt;-3,"***",IF(P92&lt;0,"**","*")),"")</f>
        <v/>
      </c>
      <c r="AM92" s="40">
        <v>78</v>
      </c>
      <c r="AN92" s="108" t="str">
        <f>CONCATENATE(IF(AND(OR(M92=1,M92=2,M92=3,M92=4),Q92&gt;=97.5),"G",IF(OR(AND(N92&lt;=3,M92&lt;8,T92&gt;-1.6,Q92&gt;=95,Q92&lt;300),AND(OR(M92=1,M92=2,M92=3),Q92&lt;97.5)),"GR","")),"*")</f>
        <v>G*</v>
      </c>
      <c r="AO92" s="29">
        <v>0</v>
      </c>
      <c r="AP92" s="28"/>
      <c r="AQ92" s="28"/>
      <c r="AR92" s="28"/>
      <c r="AS92" s="28"/>
      <c r="AT92" s="50" t="str">
        <f>IF(LEN(AN92)&gt;0,IF(AL92="**","$",IF(AL92="***",IF(LEN(AQ92)&gt;0,"$$$","$$"), "")), "")</f>
        <v/>
      </c>
      <c r="AU92" s="48" t="str">
        <f>CONCATENATE(IF(LEN(AN92)&gt;0,IF(AND(AD92="**",AB92="*"),IF(LEN(AQ92)&gt;0,"$$$","$$"),IF(AJ92="***","$$$",IF(AND(AJ92="**",AB92="*"),"$$",IF(AND(OR(AD92="**",AD92="***"),LEN(AQ92)&gt;0),"$$","")))),IF(AND(OR(AD92="**",AD92="***"),LEN(AQ92)&gt;0),"$$","")),IF(AND(T92&lt;2,AQ92="#"),"#",""))</f>
        <v/>
      </c>
      <c r="AV92" s="48" t="str">
        <f>IF(LEN(AN92)&gt;0,IF(AG92="**","$$",IF(AG92="***","$$$",IF(AD92="***",IF(OR(AB92="***",LEN(AQ92)&gt;0),"$$$",""),""))),"")</f>
        <v/>
      </c>
      <c r="AW92" s="26" t="s">
        <v>6</v>
      </c>
      <c r="AX92" s="51">
        <v>6.9</v>
      </c>
      <c r="AY92" s="52">
        <v>1177</v>
      </c>
      <c r="AZ92" s="24" t="s">
        <v>246</v>
      </c>
      <c r="BA92" s="29">
        <v>94.760557051684899</v>
      </c>
      <c r="BB92" s="53">
        <v>102.427223718352</v>
      </c>
      <c r="BC92" s="54" t="s">
        <v>895</v>
      </c>
      <c r="BD92" s="29">
        <v>2</v>
      </c>
      <c r="BE92" s="55"/>
      <c r="BF92" s="55"/>
      <c r="BG92" s="55"/>
      <c r="BH92" s="55"/>
      <c r="BI92" s="187"/>
      <c r="BJ92" s="17"/>
      <c r="BK92" s="17"/>
      <c r="BL92" s="17"/>
      <c r="BM92" s="17"/>
      <c r="BN92" s="17"/>
      <c r="BO92" s="17"/>
      <c r="BP92" s="29">
        <v>130</v>
      </c>
      <c r="BQ92" s="29">
        <v>0</v>
      </c>
      <c r="BR92" s="56">
        <v>97.05</v>
      </c>
      <c r="BS92" s="57" t="s">
        <v>223</v>
      </c>
      <c r="BT92" s="26"/>
      <c r="BU92" s="26"/>
      <c r="BV92" s="26"/>
      <c r="BW92" s="26"/>
      <c r="BX92" s="17"/>
      <c r="BY92" s="17"/>
      <c r="BZ92" s="49" t="str">
        <f>IF(AND(S92&gt;=3,AND(OR(AND(I92&lt;=7,I92-K92&gt;=3),AND(K92&lt;=7,K92-M92&gt;=3)),N92&lt;=4)),6,IF(S92&gt;=3,"3T",IF(AND(OR(AND(I92&lt;=7,I92-K92&gt;=3),AND(K92&lt;=7,K92-M92&gt;=3)),N92&lt;=4),"3P","")))</f>
        <v/>
      </c>
    </row>
    <row r="93" spans="1:78" ht="46.5" x14ac:dyDescent="0.25">
      <c r="A93" s="26" t="s">
        <v>893</v>
      </c>
      <c r="B93" s="26" t="s">
        <v>896</v>
      </c>
      <c r="C93" s="106" t="s">
        <v>349</v>
      </c>
      <c r="D93" s="28"/>
      <c r="E93" s="28"/>
      <c r="F93" s="29">
        <v>1200</v>
      </c>
      <c r="G93" s="30">
        <v>6</v>
      </c>
      <c r="H93" s="31" t="s">
        <v>6</v>
      </c>
      <c r="I93" s="32">
        <v>1</v>
      </c>
      <c r="J93" s="33">
        <v>0</v>
      </c>
      <c r="K93" s="70">
        <v>1</v>
      </c>
      <c r="L93" s="71">
        <v>0</v>
      </c>
      <c r="M93" s="32">
        <v>7</v>
      </c>
      <c r="N93" s="33">
        <v>6</v>
      </c>
      <c r="O93" s="29">
        <v>-0.39999999999999097</v>
      </c>
      <c r="P93" s="37">
        <v>2.0416666666666798</v>
      </c>
      <c r="Q93" s="35">
        <v>91.080276482806397</v>
      </c>
      <c r="R93" s="36">
        <v>0.74013824140315898</v>
      </c>
      <c r="S93" s="37">
        <v>0</v>
      </c>
      <c r="T93" s="61">
        <v>-6.5</v>
      </c>
      <c r="U93" s="29">
        <v>-0.89999999999999902</v>
      </c>
      <c r="V93" s="60">
        <v>-6.0999999999999899</v>
      </c>
      <c r="W93" s="39" t="s">
        <v>79</v>
      </c>
      <c r="X93" s="40">
        <v>77</v>
      </c>
      <c r="Y93" s="29">
        <v>127</v>
      </c>
      <c r="Z93" s="29">
        <v>14</v>
      </c>
      <c r="AA93" s="77">
        <v>8</v>
      </c>
      <c r="AB93" s="41" t="s">
        <v>32</v>
      </c>
      <c r="AC93" s="42" t="str">
        <f>"" &amp; IF(AND(S93&lt;=-1.5,NOT(ISBLANK(AQ93))),"Z","")</f>
        <v/>
      </c>
      <c r="AD93" s="43" t="str">
        <f>IF(AND(ISNUMBER(BD93),VALUE(BD93)&gt;=3,VALUE(T93)&gt;=-0.5),IF(AND(VALUE(Q93)&gt;=94,VALUE(Q93)&lt;444), IF(VALUE(P93)&gt;=2,"***","**"),"*"),"")</f>
        <v/>
      </c>
      <c r="AE93" s="44"/>
      <c r="AF93" s="45"/>
      <c r="AG93" s="63" t="str">
        <f>IF(OR(F93&lt;1401,F93&gt;=1600),IF(AND(OR(AB93="*",AB93="***",AB93="E*",AB93="E***"),P93&gt;=2,T93&gt;-2.1),IF(AND(ISNUMBER(BD93),VALUE(BD93)&gt;2),"**","*"),""),"")</f>
        <v/>
      </c>
      <c r="AH93" s="30">
        <v>6</v>
      </c>
      <c r="AI93" s="47">
        <v>77</v>
      </c>
      <c r="AJ93" s="48" t="str">
        <f>IF(AND(S93&gt;=2,T93&gt;=0),IF(AND(ISNUMBER(BD93),VALUE(BD93)&gt;=3),IF(LEN(AQ93)&gt;0,"***","**"),"*"),"")</f>
        <v/>
      </c>
      <c r="AK93" s="42" t="str">
        <f>IF(AND(S93&gt;=3,AND(OR(AND(I93&lt;=7,I93-K93&gt;=3),AND(K93&lt;=7,K93-M93&gt;=3)),N93&lt;=4)),6,IF(S93&gt;=3,"3T",IF(AND(OR(AND(I93&lt;=7,I93-K93&gt;=3),AND(K93&lt;=7,K93-M93&gt;=3)),N93&lt;=4),"3P","")))</f>
        <v/>
      </c>
      <c r="AL93" s="46" t="str">
        <f>IF(OR(K93-M93&gt;=5,T93&gt;4.9,AND(K93-M93&gt;=1,T93&gt;5)),IF(P93&lt;-3,"***",IF(P93&lt;0,"**","*")),"")</f>
        <v/>
      </c>
      <c r="AM93" s="40">
        <v>77</v>
      </c>
      <c r="AN93" s="49" t="str">
        <f>CONCATENATE(IF(AND(OR(M93=1,M93=2,M93=3,M93=4),Q93&gt;=97.5),"G",IF(OR(AND(N93&lt;=3,M93&lt;8,T93&gt;-1.6,Q93&gt;=95,Q93&lt;300),AND(OR(M93=1,M93=2,M93=3),Q93&lt;97.5)),"GR","")),"*")</f>
        <v>*</v>
      </c>
      <c r="AO93" s="29">
        <v>-1</v>
      </c>
      <c r="AP93" s="28"/>
      <c r="AQ93" s="28"/>
      <c r="AR93" s="28"/>
      <c r="AS93" s="28" t="s">
        <v>66</v>
      </c>
      <c r="AT93" s="50" t="str">
        <f>IF(LEN(AN93)&gt;0,IF(AL93="**","$",IF(AL93="***",IF(LEN(AQ93)&gt;0,"$$$","$$"), "")), "")</f>
        <v/>
      </c>
      <c r="AU93" s="48" t="str">
        <f>CONCATENATE(IF(LEN(AN93)&gt;0,IF(AND(AD93="**",AB93="*"),IF(LEN(AQ93)&gt;0,"$$$","$$"),IF(AJ93="***","$$$",IF(AND(AJ93="**",AB93="*"),"$$",IF(AND(OR(AD93="**",AD93="***"),LEN(AQ93)&gt;0),"$$","")))),IF(AND(OR(AD93="**",AD93="***"),LEN(AQ93)&gt;0),"$$","")),IF(AND(T93&lt;2,AQ93="#"),"#",""))</f>
        <v/>
      </c>
      <c r="AV93" s="48" t="str">
        <f>IF(LEN(AN93)&gt;0,IF(AG93="**","$$",IF(AG93="***","$$$",IF(AD93="***",IF(OR(AB93="***",LEN(AQ93)&gt;0),"$$$",""),""))),"")</f>
        <v/>
      </c>
      <c r="AW93" s="26" t="s">
        <v>6</v>
      </c>
      <c r="AX93" s="51">
        <v>8.6999999999999993</v>
      </c>
      <c r="AY93" s="52">
        <v>1175</v>
      </c>
      <c r="AZ93" s="24" t="s">
        <v>246</v>
      </c>
      <c r="BA93" s="29">
        <v>84.480276482806303</v>
      </c>
      <c r="BB93" s="134">
        <v>92.826943149472996</v>
      </c>
      <c r="BC93" s="54" t="s">
        <v>897</v>
      </c>
      <c r="BD93" s="29">
        <v>1</v>
      </c>
      <c r="BE93" s="55"/>
      <c r="BF93" s="55"/>
      <c r="BG93" s="55"/>
      <c r="BH93" s="55"/>
      <c r="BI93" s="187"/>
      <c r="BJ93" s="17"/>
      <c r="BK93" s="17"/>
      <c r="BL93" s="17"/>
      <c r="BM93" s="17"/>
      <c r="BN93" s="17"/>
      <c r="BO93" s="17"/>
      <c r="BP93" s="29">
        <v>127</v>
      </c>
      <c r="BQ93" s="29">
        <v>-1</v>
      </c>
      <c r="BR93" s="56">
        <v>99.6</v>
      </c>
      <c r="BS93" s="76" t="s">
        <v>126</v>
      </c>
      <c r="BT93" s="26"/>
      <c r="BU93" s="26"/>
      <c r="BV93" s="26"/>
      <c r="BW93" s="26" t="s">
        <v>79</v>
      </c>
      <c r="BX93" s="17"/>
      <c r="BY93" s="17"/>
      <c r="BZ93" s="49" t="str">
        <f>IF(AND(S93&gt;=3,AND(OR(AND(I93&lt;=7,I93-K93&gt;=3),AND(K93&lt;=7,K93-M93&gt;=3)),N93&lt;=4)),6,IF(S93&gt;=3,"3T",IF(AND(OR(AND(I93&lt;=7,I93-K93&gt;=3),AND(K93&lt;=7,K93-M93&gt;=3)),N93&lt;=4),"3P","")))</f>
        <v/>
      </c>
    </row>
    <row r="94" spans="1:78" ht="15.95" customHeight="1" x14ac:dyDescent="0.25">
      <c r="A94" s="162"/>
      <c r="B94" s="155"/>
      <c r="C94" s="155"/>
      <c r="D94" s="155"/>
      <c r="E94" s="155"/>
      <c r="F94" s="155"/>
      <c r="G94" s="155"/>
      <c r="H94" s="155"/>
      <c r="I94" s="155"/>
      <c r="J94" s="155"/>
      <c r="K94" s="155"/>
      <c r="L94" s="155"/>
      <c r="M94" s="155"/>
      <c r="N94" s="155"/>
      <c r="O94" s="155"/>
      <c r="P94" s="155"/>
      <c r="Q94" s="155"/>
      <c r="R94" s="155"/>
      <c r="S94" s="155"/>
      <c r="T94" s="155"/>
      <c r="U94" s="155"/>
      <c r="V94" s="155"/>
      <c r="W94" s="155"/>
      <c r="X94" s="155"/>
      <c r="Y94" s="155"/>
      <c r="Z94" s="155"/>
      <c r="AA94" s="155"/>
      <c r="AB94" s="155"/>
      <c r="AC94" s="155"/>
      <c r="AD94" s="155"/>
      <c r="AE94" s="155"/>
      <c r="AF94" s="155"/>
      <c r="AG94" s="155"/>
      <c r="AH94" s="155"/>
      <c r="AI94" s="155"/>
      <c r="AJ94" s="155"/>
      <c r="AK94" s="155"/>
      <c r="AL94" s="155"/>
      <c r="AM94" s="155"/>
      <c r="AN94" s="155"/>
      <c r="AO94" s="155"/>
      <c r="AP94" s="155"/>
      <c r="AQ94" s="155"/>
      <c r="AR94" s="155"/>
      <c r="AS94" s="155"/>
      <c r="AT94" s="155"/>
      <c r="AU94" s="155"/>
      <c r="AV94" s="155"/>
      <c r="AW94" s="155"/>
      <c r="AX94" s="155"/>
      <c r="AY94" s="155"/>
      <c r="AZ94" s="155"/>
      <c r="BA94" s="155"/>
      <c r="BB94" s="155"/>
      <c r="BC94" s="155"/>
      <c r="BD94" s="155"/>
      <c r="BE94" s="155"/>
      <c r="BF94" s="155"/>
      <c r="BG94" s="155"/>
      <c r="BH94" s="155"/>
      <c r="BI94" s="155"/>
      <c r="BJ94" s="155"/>
      <c r="BK94" s="155"/>
      <c r="BL94" s="155"/>
      <c r="BM94" s="155"/>
      <c r="BN94" s="155"/>
      <c r="BO94" s="155"/>
      <c r="BP94" s="155"/>
      <c r="BQ94" s="155"/>
      <c r="BR94" s="155"/>
      <c r="BS94" s="155"/>
      <c r="BT94" s="155"/>
      <c r="BU94" s="155"/>
      <c r="BV94" s="155"/>
      <c r="BW94" s="155"/>
      <c r="BX94" s="155"/>
      <c r="BY94" s="17"/>
      <c r="BZ94" s="49"/>
    </row>
    <row r="95" spans="1:78" ht="46.5" x14ac:dyDescent="0.25">
      <c r="A95" s="26" t="s">
        <v>893</v>
      </c>
      <c r="B95" s="26" t="s">
        <v>215</v>
      </c>
      <c r="C95" s="106" t="s">
        <v>349</v>
      </c>
      <c r="D95" s="28"/>
      <c r="E95" s="28"/>
      <c r="F95" s="29">
        <v>1200</v>
      </c>
      <c r="G95" s="30">
        <v>4</v>
      </c>
      <c r="H95" s="31" t="s">
        <v>6</v>
      </c>
      <c r="I95" s="32">
        <v>1</v>
      </c>
      <c r="J95" s="33">
        <v>0</v>
      </c>
      <c r="K95" s="32">
        <v>1</v>
      </c>
      <c r="L95" s="33">
        <v>0</v>
      </c>
      <c r="M95" s="32">
        <v>1</v>
      </c>
      <c r="N95" s="33">
        <v>0</v>
      </c>
      <c r="O95" s="29">
        <v>-2.7999999999999901</v>
      </c>
      <c r="P95" s="29">
        <v>-0.44999999999998203</v>
      </c>
      <c r="Q95" s="36">
        <v>101.719119136976</v>
      </c>
      <c r="R95" s="36">
        <v>0.85955956848778203</v>
      </c>
      <c r="S95" s="37">
        <v>0</v>
      </c>
      <c r="T95" s="38">
        <v>0</v>
      </c>
      <c r="U95" s="29">
        <v>1.2000000000000099</v>
      </c>
      <c r="V95" s="29">
        <v>1.2000000000000099</v>
      </c>
      <c r="W95" s="39"/>
      <c r="X95" s="40">
        <v>75</v>
      </c>
      <c r="Y95" s="72">
        <v>130</v>
      </c>
      <c r="Z95" s="87">
        <v>35</v>
      </c>
      <c r="AA95" s="85" t="s">
        <v>119</v>
      </c>
      <c r="AB95" s="41" t="s">
        <v>101</v>
      </c>
      <c r="AC95" s="42" t="str">
        <f>"i" &amp; IF(AND(S95&lt;=-1.5,NOT(ISBLANK(AQ95))),"Z","")</f>
        <v>i</v>
      </c>
      <c r="AD95" s="43" t="str">
        <f>IF(AND(ISNUMBER(BD95),VALUE(BD95)&gt;=3,VALUE(T95)&gt;=-0.5),IF(AND(VALUE(Q95)&gt;=94,VALUE(Q95)&lt;444), IF(VALUE(P95)&gt;=2,"***","**"),"*"),"")</f>
        <v/>
      </c>
      <c r="AE95" s="44"/>
      <c r="AF95" s="45"/>
      <c r="AG95" s="46" t="str">
        <f>IF(OR(F95&lt;1401,F95&gt;=1600),IF(AND(OR(AB95="*",AB95="***",AB95="E*",AB95="E***"),P95&gt;=2,T95&gt;-2.1),IF(AND(ISNUMBER(BD95),VALUE(BD95)&gt;2),"**","*"),""),"")</f>
        <v/>
      </c>
      <c r="AH95" s="30">
        <v>4</v>
      </c>
      <c r="AI95" s="47">
        <v>75</v>
      </c>
      <c r="AJ95" s="48" t="str">
        <f>IF(AND(S95&gt;=2,T95&gt;=0),IF(AND(ISNUMBER(BD95),VALUE(BD95)&gt;=3),IF(LEN(AQ95)&gt;0,"***","**"),"*"),"")</f>
        <v/>
      </c>
      <c r="AK95" s="42" t="str">
        <f>IF(AND(S95&gt;=3,AND(OR(AND(I95&lt;=7,I95-K95&gt;=3),AND(K95&lt;=7,K95-M95&gt;=3)),N95&lt;=4)),6,IF(S95&gt;=3,"3T",IF(AND(OR(AND(I95&lt;=7,I95-K95&gt;=3),AND(K95&lt;=7,K95-M95&gt;=3)),N95&lt;=4),"3P","")))</f>
        <v/>
      </c>
      <c r="AL95" s="46" t="str">
        <f>IF(OR(K95-M95&gt;=5,T95&gt;4.9,AND(K95-M95&gt;=1,T95&gt;5)),IF(P95&lt;-3,"***",IF(P95&lt;0,"**","*")),"")</f>
        <v/>
      </c>
      <c r="AM95" s="40">
        <v>75</v>
      </c>
      <c r="AN95" s="108" t="str">
        <f>CONCATENATE(IF(AND(OR(M95=1,M95=2,M95=3,M95=4),Q95&gt;=97.5),"G",IF(OR(AND(N95&lt;=3,M95&lt;8,T95&gt;-1.6,Q95&gt;=95,Q95&lt;300),AND(OR(M95=1,M95=2,M95=3),Q95&lt;97.5)),"GR","")),"*")</f>
        <v>G*</v>
      </c>
      <c r="AO95" s="29">
        <v>0</v>
      </c>
      <c r="AP95" s="28" t="s">
        <v>32</v>
      </c>
      <c r="AQ95" s="28" t="s">
        <v>33</v>
      </c>
      <c r="AR95" s="28"/>
      <c r="AS95" s="28"/>
      <c r="AT95" s="50" t="str">
        <f>IF(LEN(AN95)&gt;0,IF(AL95="**","$",IF(AL95="***",IF(LEN(AQ95)&gt;0,"$$$","$$"), "")), "")</f>
        <v/>
      </c>
      <c r="AU95" s="48" t="str">
        <f>CONCATENATE(IF(LEN(AN95)&gt;0,IF(AND(AD95="**",AB95="*"),IF(LEN(AQ95)&gt;0,"$$$","$$"),IF(AJ95="***","$$$",IF(AND(AJ95="**",AB95="*"),"$$",IF(AND(OR(AD95="**",AD95="***"),LEN(AQ95)&gt;0),"$$","")))),IF(AND(OR(AD95="**",AD95="***"),LEN(AQ95)&gt;0),"$$","")),IF(AND(T95&lt;2,AQ95="#"),"#",""))</f>
        <v>#</v>
      </c>
      <c r="AV95" s="48" t="str">
        <f>IF(LEN(AN95)&gt;0,IF(AG95="**","$$",IF(AG95="***","$$$",IF(AD95="***",IF(OR(AB95="***",LEN(AQ95)&gt;0),"$$$",""),""))),"")</f>
        <v/>
      </c>
      <c r="AW95" s="26" t="s">
        <v>6</v>
      </c>
      <c r="AX95" s="51">
        <v>7.9</v>
      </c>
      <c r="AY95" s="79">
        <v>1161</v>
      </c>
      <c r="AZ95" s="24" t="s">
        <v>246</v>
      </c>
      <c r="BA95" s="29">
        <v>97.719119136975607</v>
      </c>
      <c r="BB95" s="53">
        <v>105.38578580364199</v>
      </c>
      <c r="BC95" s="54" t="s">
        <v>898</v>
      </c>
      <c r="BD95" s="29">
        <v>1</v>
      </c>
      <c r="BE95" s="55"/>
      <c r="BF95" s="55"/>
      <c r="BG95" s="55"/>
      <c r="BH95" s="55"/>
      <c r="BI95" s="187"/>
      <c r="BJ95" s="17"/>
      <c r="BK95" s="17"/>
      <c r="BL95" s="17"/>
      <c r="BM95" s="17"/>
      <c r="BN95" s="17"/>
      <c r="BO95" s="17"/>
      <c r="BP95" s="29">
        <v>130</v>
      </c>
      <c r="BQ95" s="29">
        <v>0</v>
      </c>
      <c r="BR95" s="56">
        <v>97.2</v>
      </c>
      <c r="BS95" s="76" t="s">
        <v>108</v>
      </c>
      <c r="BT95" s="26"/>
      <c r="BU95" s="26"/>
      <c r="BV95" s="26"/>
      <c r="BW95" s="26"/>
      <c r="BX95" s="17"/>
      <c r="BY95" s="17"/>
      <c r="BZ95" s="49" t="str">
        <f>IF(AND(S95&gt;=3,AND(OR(AND(I95&lt;=7,I95-K95&gt;=3),AND(K95&lt;=7,K95-M95&gt;=3)),N95&lt;=4)),6,IF(S95&gt;=3,"3T",IF(AND(OR(AND(I95&lt;=7,I95-K95&gt;=3),AND(K95&lt;=7,K95-M95&gt;=3)),N95&lt;=4),"3P","")))</f>
        <v/>
      </c>
    </row>
    <row r="96" spans="1:78" ht="15.95" customHeight="1" x14ac:dyDescent="0.25">
      <c r="A96" s="162"/>
      <c r="B96" s="155"/>
      <c r="C96" s="155"/>
      <c r="D96" s="155"/>
      <c r="E96" s="155"/>
      <c r="F96" s="155"/>
      <c r="G96" s="155"/>
      <c r="H96" s="155"/>
      <c r="I96" s="155"/>
      <c r="J96" s="155"/>
      <c r="K96" s="155"/>
      <c r="L96" s="155"/>
      <c r="M96" s="155"/>
      <c r="N96" s="155"/>
      <c r="O96" s="155"/>
      <c r="P96" s="155"/>
      <c r="Q96" s="155"/>
      <c r="R96" s="155"/>
      <c r="S96" s="155"/>
      <c r="T96" s="155"/>
      <c r="U96" s="155"/>
      <c r="V96" s="155"/>
      <c r="W96" s="155"/>
      <c r="X96" s="155"/>
      <c r="Y96" s="155"/>
      <c r="Z96" s="155"/>
      <c r="AA96" s="155"/>
      <c r="AB96" s="155"/>
      <c r="AC96" s="155"/>
      <c r="AD96" s="155"/>
      <c r="AE96" s="155"/>
      <c r="AF96" s="155"/>
      <c r="AG96" s="155"/>
      <c r="AH96" s="155"/>
      <c r="AI96" s="155"/>
      <c r="AJ96" s="155"/>
      <c r="AK96" s="155"/>
      <c r="AL96" s="155"/>
      <c r="AM96" s="155"/>
      <c r="AN96" s="155"/>
      <c r="AO96" s="155"/>
      <c r="AP96" s="155"/>
      <c r="AQ96" s="155"/>
      <c r="AR96" s="155"/>
      <c r="AS96" s="155"/>
      <c r="AT96" s="155"/>
      <c r="AU96" s="155"/>
      <c r="AV96" s="155"/>
      <c r="AW96" s="155"/>
      <c r="AX96" s="155"/>
      <c r="AY96" s="155"/>
      <c r="AZ96" s="155"/>
      <c r="BA96" s="155"/>
      <c r="BB96" s="155"/>
      <c r="BC96" s="155"/>
      <c r="BD96" s="155"/>
      <c r="BE96" s="155"/>
      <c r="BF96" s="155"/>
      <c r="BG96" s="155"/>
      <c r="BH96" s="155"/>
      <c r="BI96" s="155"/>
      <c r="BJ96" s="155"/>
      <c r="BK96" s="155"/>
      <c r="BL96" s="155"/>
      <c r="BM96" s="155"/>
      <c r="BN96" s="155"/>
      <c r="BO96" s="155"/>
      <c r="BP96" s="155"/>
      <c r="BQ96" s="155"/>
      <c r="BR96" s="155"/>
      <c r="BS96" s="155"/>
      <c r="BT96" s="155"/>
      <c r="BU96" s="155"/>
      <c r="BV96" s="155"/>
      <c r="BW96" s="155"/>
      <c r="BX96" s="155"/>
      <c r="BY96" s="17"/>
      <c r="BZ96" s="49"/>
    </row>
    <row r="97" spans="1:78" ht="30" customHeight="1" x14ac:dyDescent="0.25">
      <c r="A97" s="156" t="s">
        <v>152</v>
      </c>
      <c r="B97" s="162"/>
      <c r="C97" s="162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2"/>
      <c r="AL97" s="162"/>
      <c r="AM97" s="162"/>
      <c r="AN97" s="162"/>
      <c r="AO97" s="162"/>
      <c r="AP97" s="162"/>
      <c r="AQ97" s="162"/>
      <c r="AR97" s="162"/>
      <c r="AS97" s="162"/>
      <c r="AT97" s="162"/>
      <c r="AU97" s="162"/>
      <c r="AV97" s="162"/>
      <c r="AW97" s="162"/>
      <c r="AX97" s="162"/>
      <c r="AY97" s="162"/>
      <c r="AZ97" s="162"/>
      <c r="BA97" s="162"/>
      <c r="BB97" s="162"/>
      <c r="BC97" s="162"/>
      <c r="BD97" s="162"/>
      <c r="BE97" s="162"/>
      <c r="BF97" s="162"/>
      <c r="BG97" s="162"/>
      <c r="BH97" s="162"/>
      <c r="BI97" s="162"/>
      <c r="BJ97" s="162"/>
      <c r="BK97" s="162"/>
      <c r="BL97" s="162"/>
      <c r="BM97" s="162"/>
      <c r="BN97" s="162"/>
      <c r="BO97" s="162"/>
      <c r="BP97" s="162"/>
      <c r="BQ97" s="162"/>
      <c r="BR97" s="162"/>
      <c r="BS97" s="162"/>
      <c r="BT97" s="162"/>
      <c r="BU97" s="162"/>
      <c r="BV97" s="162"/>
      <c r="BW97" s="162"/>
      <c r="BX97" s="162"/>
      <c r="BY97" s="17"/>
      <c r="BZ97" s="49"/>
    </row>
    <row r="98" spans="1:78" ht="46.5" x14ac:dyDescent="0.25">
      <c r="A98" s="26" t="s">
        <v>893</v>
      </c>
      <c r="B98" s="26" t="s">
        <v>224</v>
      </c>
      <c r="C98" s="106" t="s">
        <v>865</v>
      </c>
      <c r="D98" s="28"/>
      <c r="E98" s="28"/>
      <c r="F98" s="29">
        <v>1200</v>
      </c>
      <c r="G98" s="30">
        <v>5</v>
      </c>
      <c r="H98" s="31" t="s">
        <v>6</v>
      </c>
      <c r="I98" s="32">
        <v>1</v>
      </c>
      <c r="J98" s="33">
        <v>0</v>
      </c>
      <c r="K98" s="70">
        <v>1</v>
      </c>
      <c r="L98" s="71">
        <v>0</v>
      </c>
      <c r="M98" s="32">
        <v>1</v>
      </c>
      <c r="N98" s="33">
        <v>0</v>
      </c>
      <c r="O98" s="29">
        <v>1.35</v>
      </c>
      <c r="P98" s="60">
        <v>2.8699999999999801</v>
      </c>
      <c r="Q98" s="36">
        <v>101.22169160284</v>
      </c>
      <c r="R98" s="36">
        <v>0.61084580141986999</v>
      </c>
      <c r="S98" s="37">
        <v>0</v>
      </c>
      <c r="T98" s="38">
        <v>0</v>
      </c>
      <c r="U98" s="29">
        <v>-3.80000000000001</v>
      </c>
      <c r="V98" s="60">
        <v>-3.80000000000001</v>
      </c>
      <c r="W98" s="39"/>
      <c r="X98" s="40">
        <v>86</v>
      </c>
      <c r="Y98" s="72">
        <v>123</v>
      </c>
      <c r="Z98" s="87">
        <v>35</v>
      </c>
      <c r="AA98" s="77">
        <v>8</v>
      </c>
      <c r="AB98" s="41" t="s">
        <v>101</v>
      </c>
      <c r="AC98" s="42" t="str">
        <f>"" &amp; IF(AND(S98&lt;=-1.5,NOT(ISBLANK(AQ98))),"Z","")</f>
        <v/>
      </c>
      <c r="AD98" s="43" t="str">
        <f>IF(AND(ISNUMBER(BD98),VALUE(BD98)&gt;=3,VALUE(T98)&gt;=-0.5),IF(AND(VALUE(Q98)&gt;=94,VALUE(Q98)&lt;444), IF(VALUE(P98)&gt;=2,"***","**"),"*"),"")</f>
        <v/>
      </c>
      <c r="AE98" s="44"/>
      <c r="AF98" s="45" t="s">
        <v>110</v>
      </c>
      <c r="AG98" s="46" t="str">
        <f>IF(OR(F98&lt;1401,F98&gt;=1600),IF(AND(OR(AB98="*",AB98="***",AB98="E*",AB98="E***"),P98&gt;=2,T98&gt;-2.1),IF(AND(ISNUMBER(BD98),VALUE(BD98)&gt;2),"**","*"),""),"")</f>
        <v>*</v>
      </c>
      <c r="AH98" s="30">
        <v>5</v>
      </c>
      <c r="AI98" s="47">
        <v>86</v>
      </c>
      <c r="AJ98" s="48" t="str">
        <f>IF(AND(S98&gt;=2,T98&gt;=0),IF(AND(ISNUMBER(BD98),VALUE(BD98)&gt;=3),IF(LEN(AQ98)&gt;0,"***","**"),"*"),"")</f>
        <v/>
      </c>
      <c r="AK98" s="42" t="str">
        <f>IF(AND(S98&gt;=3,AND(OR(AND(I98&lt;=7,I98-K98&gt;=3),AND(K98&lt;=7,K98-M98&gt;=3)),N98&lt;=4)),6,IF(S98&gt;=3,"3T",IF(AND(OR(AND(I98&lt;=7,I98-K98&gt;=3),AND(K98&lt;=7,K98-M98&gt;=3)),N98&lt;=4),"3P","")))</f>
        <v/>
      </c>
      <c r="AL98" s="46" t="str">
        <f>IF(OR(K98-M98&gt;=5,T98&gt;4.9,AND(K98-M98&gt;=1,T98&gt;5)),IF(P98&lt;-3,"***",IF(P98&lt;0,"**","*")),"")</f>
        <v/>
      </c>
      <c r="AM98" s="40">
        <v>86</v>
      </c>
      <c r="AN98" s="108" t="str">
        <f>IF(AND(OR(M98=1,M98=2,M98=3,M98=4),Q98&gt;=97.5),"G",IF(OR(AND(N98&lt;=3,M98&lt;8,T98&gt;-1.6,Q98&gt;=95,Q98&lt;300),AND(OR(M98=1,M98=2,M98=3),Q98&lt;97.5)),"GR",""))</f>
        <v>G</v>
      </c>
      <c r="AO98" s="29">
        <v>-1</v>
      </c>
      <c r="AP98" s="28" t="s">
        <v>32</v>
      </c>
      <c r="AQ98" s="28"/>
      <c r="AR98" s="28"/>
      <c r="AS98" s="28"/>
      <c r="AT98" s="50" t="str">
        <f>IF(LEN(AN98)&gt;0,IF(AL98="**","$",IF(AL98="***",IF(LEN(AQ98)&gt;0,"$$$","$$"), "")), "")</f>
        <v/>
      </c>
      <c r="AU98" s="48" t="str">
        <f>CONCATENATE(IF(LEN(AN98)&gt;0,IF(AND(AD98="**",AB98="*"),IF(LEN(AQ98)&gt;0,"$$$","$$"),IF(AJ98="***","$$$",IF(AND(AJ98="**",AB98="*"),"$$",IF(AND(OR(AD98="**",AD98="***"),LEN(AQ98)&gt;0),"$$","")))),IF(AND(OR(AD98="**",AD98="***"),LEN(AQ98)&gt;0),"$$","")),IF(AND(T98&lt;2,AQ98="#"),"#",""))</f>
        <v/>
      </c>
      <c r="AV98" s="48" t="str">
        <f>IF(LEN(AN98)&gt;0,IF(AG98="**","$$",IF(AG98="***","$$$",IF(AD98="***",IF(OR(AB98="***",LEN(AQ98)&gt;0),"$$$",""),""))),"")</f>
        <v/>
      </c>
      <c r="AW98" s="26" t="s">
        <v>6</v>
      </c>
      <c r="AX98" s="51">
        <v>5.4</v>
      </c>
      <c r="AY98" s="52">
        <v>1155</v>
      </c>
      <c r="AZ98" s="24" t="s">
        <v>246</v>
      </c>
      <c r="BA98" s="29">
        <v>99.221691602839698</v>
      </c>
      <c r="BB98" s="134">
        <v>105.85639160284001</v>
      </c>
      <c r="BC98" s="54" t="s">
        <v>899</v>
      </c>
      <c r="BD98" s="29">
        <v>2</v>
      </c>
      <c r="BE98" s="55"/>
      <c r="BF98" s="55"/>
      <c r="BG98" s="55"/>
      <c r="BH98" s="55"/>
      <c r="BI98" s="187"/>
      <c r="BJ98" s="17"/>
      <c r="BK98" s="17"/>
      <c r="BL98" s="17"/>
      <c r="BM98" s="17"/>
      <c r="BN98" s="17"/>
      <c r="BO98" s="17"/>
      <c r="BP98" s="29">
        <v>123</v>
      </c>
      <c r="BQ98" s="29">
        <v>-1</v>
      </c>
      <c r="BR98" s="56">
        <v>101.85</v>
      </c>
      <c r="BS98" s="76" t="s">
        <v>108</v>
      </c>
      <c r="BT98" s="26"/>
      <c r="BU98" s="26"/>
      <c r="BV98" s="26"/>
      <c r="BW98" s="26"/>
      <c r="BX98" s="17"/>
      <c r="BY98" s="17"/>
      <c r="BZ98" s="49" t="str">
        <f>IF(AND(S98&gt;=3,AND(OR(AND(I98&lt;=7,I98-K98&gt;=3),AND(K98&lt;=7,K98-M98&gt;=3)),N98&lt;=4)),6,IF(S98&gt;=3,"3T",IF(AND(OR(AND(I98&lt;=7,I98-K98&gt;=3),AND(K98&lt;=7,K98-M98&gt;=3)),N98&lt;=4),"3P","")))</f>
        <v/>
      </c>
    </row>
    <row r="99" spans="1:78" ht="15.95" customHeight="1" x14ac:dyDescent="0.25">
      <c r="A99" s="162"/>
      <c r="B99" s="155"/>
      <c r="C99" s="155"/>
      <c r="D99" s="155"/>
      <c r="E99" s="155"/>
      <c r="F99" s="155"/>
      <c r="G99" s="155"/>
      <c r="H99" s="155"/>
      <c r="I99" s="155"/>
      <c r="J99" s="155"/>
      <c r="K99" s="155"/>
      <c r="L99" s="155"/>
      <c r="M99" s="155"/>
      <c r="N99" s="155"/>
      <c r="O99" s="155"/>
      <c r="P99" s="155"/>
      <c r="Q99" s="155"/>
      <c r="R99" s="155"/>
      <c r="S99" s="155"/>
      <c r="T99" s="155"/>
      <c r="U99" s="155"/>
      <c r="V99" s="155"/>
      <c r="W99" s="155"/>
      <c r="X99" s="155"/>
      <c r="Y99" s="155"/>
      <c r="Z99" s="155"/>
      <c r="AA99" s="155"/>
      <c r="AB99" s="155"/>
      <c r="AC99" s="155"/>
      <c r="AD99" s="155"/>
      <c r="AE99" s="155"/>
      <c r="AF99" s="155"/>
      <c r="AG99" s="155"/>
      <c r="AH99" s="155"/>
      <c r="AI99" s="155"/>
      <c r="AJ99" s="155"/>
      <c r="AK99" s="155"/>
      <c r="AL99" s="155"/>
      <c r="AM99" s="155"/>
      <c r="AN99" s="155"/>
      <c r="AO99" s="155"/>
      <c r="AP99" s="155"/>
      <c r="AQ99" s="155"/>
      <c r="AR99" s="155"/>
      <c r="AS99" s="155"/>
      <c r="AT99" s="155"/>
      <c r="AU99" s="155"/>
      <c r="AV99" s="155"/>
      <c r="AW99" s="155"/>
      <c r="AX99" s="155"/>
      <c r="AY99" s="155"/>
      <c r="AZ99" s="155"/>
      <c r="BA99" s="155"/>
      <c r="BB99" s="155"/>
      <c r="BC99" s="155"/>
      <c r="BD99" s="155"/>
      <c r="BE99" s="155"/>
      <c r="BF99" s="155"/>
      <c r="BG99" s="155"/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  <c r="BR99" s="155"/>
      <c r="BS99" s="155"/>
      <c r="BT99" s="155"/>
      <c r="BU99" s="155"/>
      <c r="BV99" s="155"/>
      <c r="BW99" s="155"/>
      <c r="BX99" s="155"/>
      <c r="BY99" s="17"/>
      <c r="BZ99" s="49"/>
    </row>
    <row r="100" spans="1:78" ht="46.5" x14ac:dyDescent="0.25">
      <c r="A100" s="26" t="s">
        <v>893</v>
      </c>
      <c r="B100" s="26" t="s">
        <v>900</v>
      </c>
      <c r="C100" s="106" t="s">
        <v>901</v>
      </c>
      <c r="D100" s="28"/>
      <c r="E100" s="28"/>
      <c r="F100" s="29">
        <v>1200</v>
      </c>
      <c r="G100" s="30">
        <v>1</v>
      </c>
      <c r="H100" s="31" t="s">
        <v>6</v>
      </c>
      <c r="I100" s="32">
        <v>4</v>
      </c>
      <c r="J100" s="33">
        <v>2</v>
      </c>
      <c r="K100" s="32">
        <v>3</v>
      </c>
      <c r="L100" s="33">
        <v>2</v>
      </c>
      <c r="M100" s="32">
        <v>3</v>
      </c>
      <c r="N100" s="33">
        <v>1</v>
      </c>
      <c r="O100" s="29">
        <v>-0.50000000000000699</v>
      </c>
      <c r="P100" s="38">
        <v>-1.1100000000000101</v>
      </c>
      <c r="Q100" s="36">
        <v>100.76808883701899</v>
      </c>
      <c r="R100" s="36">
        <v>1.4840444185097099</v>
      </c>
      <c r="S100" s="37">
        <v>1</v>
      </c>
      <c r="T100" s="38">
        <v>0.5</v>
      </c>
      <c r="U100" s="29">
        <v>4.2500000000000098</v>
      </c>
      <c r="V100" s="38">
        <v>4.55</v>
      </c>
      <c r="W100" s="39"/>
      <c r="X100" s="40">
        <v>93</v>
      </c>
      <c r="Y100" s="72">
        <v>132</v>
      </c>
      <c r="Z100" s="87">
        <v>35</v>
      </c>
      <c r="AA100" s="26" t="s">
        <v>91</v>
      </c>
      <c r="AB100" s="41" t="s">
        <v>101</v>
      </c>
      <c r="AC100" s="42" t="str">
        <f>"" &amp; IF(AND(S100&lt;=-1.5,NOT(ISBLANK(AQ100))),"Z","")</f>
        <v/>
      </c>
      <c r="AD100" s="43" t="str">
        <f>IF(AND(ISNUMBER(BD100),VALUE(BD100)&gt;=3,VALUE(T100)&gt;=-0.5),IF(AND(VALUE(Q100)&gt;=94,VALUE(Q100)&lt;444), IF(VALUE(P100)&gt;=2,"***","**"),"*"),"")</f>
        <v/>
      </c>
      <c r="AE100" s="44"/>
      <c r="AF100" s="45" t="s">
        <v>681</v>
      </c>
      <c r="AG100" s="46" t="str">
        <f>IF(OR(F100&lt;1401,F100&gt;=1600),IF(AND(OR(AB100="*",AB100="***",AB100="E*",AB100="E***"),P100&gt;=2,T100&gt;-2.1),IF(AND(ISNUMBER(BD100),VALUE(BD100)&gt;2),"**","*"),""),"")</f>
        <v/>
      </c>
      <c r="AH100" s="30">
        <v>1</v>
      </c>
      <c r="AI100" s="47">
        <v>93</v>
      </c>
      <c r="AJ100" s="48" t="str">
        <f>IF(AND(S100&gt;=2,T100&gt;=0),IF(AND(ISNUMBER(BD100),VALUE(BD100)&gt;=3),IF(LEN(AQ100)&gt;0,"***","**"),"*"),"")</f>
        <v/>
      </c>
      <c r="AK100" s="42" t="str">
        <f>IF(AND(S100&gt;=3,AND(OR(AND(I100&lt;=7,I100-K100&gt;=3),AND(K100&lt;=7,K100-M100&gt;=3)),N100&lt;=4)),6,IF(S100&gt;=3,"3T",IF(AND(OR(AND(I100&lt;=7,I100-K100&gt;=3),AND(K100&lt;=7,K100-M100&gt;=3)),N100&lt;=4),"3P","")))</f>
        <v/>
      </c>
      <c r="AL100" s="46" t="str">
        <f>IF(OR(K100-M100&gt;=5,T100&gt;4.9,AND(K100-M100&gt;=1,T100&gt;5)),IF(P100&lt;-3,"***",IF(P100&lt;0,"**","*")),"")</f>
        <v/>
      </c>
      <c r="AM100" s="115" t="s">
        <v>902</v>
      </c>
      <c r="AN100" s="108" t="str">
        <f>CONCATENATE(IF(AND(OR(M100=1,M100=2,M100=3,M100=4),Q100&gt;=97.5),"G",IF(OR(AND(N100&lt;=3,M100&lt;8,T100&gt;-1.6,Q100&gt;=95,Q100&lt;300),AND(OR(M100=1,M100=2,M100=3),Q100&lt;97.5)),"GR","")),"*")</f>
        <v>G*</v>
      </c>
      <c r="AO100" s="82">
        <v>1</v>
      </c>
      <c r="AP100" s="28"/>
      <c r="AQ100" s="28"/>
      <c r="AR100" s="28"/>
      <c r="AS100" s="28"/>
      <c r="AT100" s="50" t="str">
        <f>IF(LEN(AN100)&gt;0,IF(AL100="**","$",IF(AL100="***",IF(LEN(AQ100)&gt;0,"$$$","$$"), "")), "")</f>
        <v/>
      </c>
      <c r="AU100" s="48" t="str">
        <f>CONCATENATE(IF(LEN(AN100)&gt;0,IF(AND(AD100="**",AB100="*"),IF(LEN(AQ100)&gt;0,"$$$","$$"),IF(AJ100="***","$$$",IF(AND(AJ100="**",AB100="*"),"$$",IF(AND(OR(AD100="**",AD100="***"),LEN(AQ100)&gt;0),"$$","")))),IF(AND(OR(AD100="**",AD100="***"),LEN(AQ100)&gt;0),"$$","")),IF(AND(T100&lt;2,AQ100="#"),"#",""))</f>
        <v/>
      </c>
      <c r="AV100" s="48" t="str">
        <f>IF(LEN(AN100)&gt;0,IF(AG100="**","$$",IF(AG100="***","$$$",IF(AD100="***",IF(OR(AB100="***",LEN(AQ100)&gt;0),"$$$",""),""))),"")</f>
        <v/>
      </c>
      <c r="AW100" s="26" t="s">
        <v>6</v>
      </c>
      <c r="AX100" s="51">
        <v>3.8</v>
      </c>
      <c r="AY100" s="52">
        <v>1149</v>
      </c>
      <c r="AZ100" s="24" t="s">
        <v>246</v>
      </c>
      <c r="BA100" s="29">
        <v>98.468088837019394</v>
      </c>
      <c r="BB100" s="53">
        <v>105.629422170353</v>
      </c>
      <c r="BC100" s="54" t="s">
        <v>903</v>
      </c>
      <c r="BD100" s="29">
        <v>1</v>
      </c>
      <c r="BE100" s="55"/>
      <c r="BF100" s="55"/>
      <c r="BG100" s="55"/>
      <c r="BH100" s="55"/>
      <c r="BI100" s="187"/>
      <c r="BJ100" s="17"/>
      <c r="BK100" s="17"/>
      <c r="BL100" s="17"/>
      <c r="BM100" s="17"/>
      <c r="BN100" s="17"/>
      <c r="BO100" s="17"/>
      <c r="BP100" s="29">
        <v>132</v>
      </c>
      <c r="BQ100" s="82">
        <v>1</v>
      </c>
      <c r="BR100" s="56">
        <v>98</v>
      </c>
      <c r="BS100" s="57" t="s">
        <v>126</v>
      </c>
      <c r="BT100" s="26"/>
      <c r="BU100" s="26"/>
      <c r="BV100" s="26"/>
      <c r="BW100" s="26"/>
      <c r="BX100" s="17"/>
      <c r="BY100" s="17"/>
      <c r="BZ100" s="49" t="str">
        <f>IF(AND(S100&gt;=3,AND(OR(AND(I100&lt;=7,I100-K100&gt;=3),AND(K100&lt;=7,K100-M100&gt;=3)),N100&lt;=4)),6,IF(S100&gt;=3,"3T",IF(AND(OR(AND(I100&lt;=7,I100-K100&gt;=3),AND(K100&lt;=7,K100-M100&gt;=3)),N100&lt;=4),"3P","")))</f>
        <v/>
      </c>
    </row>
    <row r="101" spans="1:78" ht="46.5" x14ac:dyDescent="0.25">
      <c r="A101" s="26" t="s">
        <v>893</v>
      </c>
      <c r="B101" s="26" t="s">
        <v>118</v>
      </c>
      <c r="C101" s="27" t="s">
        <v>904</v>
      </c>
      <c r="D101" s="28"/>
      <c r="E101" s="28"/>
      <c r="F101" s="29">
        <v>1200</v>
      </c>
      <c r="G101" s="30">
        <v>3</v>
      </c>
      <c r="H101" s="31" t="s">
        <v>78</v>
      </c>
      <c r="I101" s="70">
        <v>2</v>
      </c>
      <c r="J101" s="71">
        <v>0</v>
      </c>
      <c r="K101" s="70">
        <v>2</v>
      </c>
      <c r="L101" s="71">
        <v>1</v>
      </c>
      <c r="M101" s="32">
        <v>5</v>
      </c>
      <c r="N101" s="33">
        <v>3</v>
      </c>
      <c r="O101" s="29">
        <v>3.1500000000000101</v>
      </c>
      <c r="P101" s="29">
        <v>3.13749999999999</v>
      </c>
      <c r="Q101" s="36">
        <v>103.76119430681899</v>
      </c>
      <c r="R101" s="36">
        <v>4.4805971534093203</v>
      </c>
      <c r="S101" s="37">
        <v>0</v>
      </c>
      <c r="T101" s="61">
        <v>-2.25</v>
      </c>
      <c r="U101" s="29">
        <v>0.64999999999999503</v>
      </c>
      <c r="V101" s="29">
        <v>-1.1499999999999999</v>
      </c>
      <c r="W101" s="39" t="s">
        <v>79</v>
      </c>
      <c r="X101" s="40">
        <v>94</v>
      </c>
      <c r="Y101" s="29">
        <v>126</v>
      </c>
      <c r="Z101" s="29">
        <v>18</v>
      </c>
      <c r="AA101" s="77">
        <v>8</v>
      </c>
      <c r="AB101" s="41" t="s">
        <v>698</v>
      </c>
      <c r="AC101" s="42" t="str">
        <f>"i" &amp; IF(AND(S101&lt;=-1.5,NOT(ISBLANK(AQ101))),"Z","")</f>
        <v>i</v>
      </c>
      <c r="AD101" s="43" t="str">
        <f>IF(AND(ISNUMBER(BD101),VALUE(BD101)&gt;=3,VALUE(T101)&gt;=-0.5),IF(AND(VALUE(Q101)&gt;=94,VALUE(Q101)&lt;444), IF(VALUE(P101)&gt;=2,"***","**"),"*"),"")</f>
        <v/>
      </c>
      <c r="AE101" s="44"/>
      <c r="AF101" s="45" t="s">
        <v>93</v>
      </c>
      <c r="AG101" s="63" t="str">
        <f>IF(OR(F101&lt;1401,F101&gt;=1600),IF(AND(OR(AB101="*",AB101="***",AB101="E*",AB101="E***"),P101&gt;=2,T101&gt;-2.1),IF(AND(ISNUMBER(BD101),VALUE(BD101)&gt;2),"**","*"),""),"")</f>
        <v/>
      </c>
      <c r="AH101" s="30">
        <v>3</v>
      </c>
      <c r="AI101" s="47">
        <v>94</v>
      </c>
      <c r="AJ101" s="48" t="str">
        <f>IF(AND(S101&gt;=2,T101&gt;=0),IF(AND(ISNUMBER(BD101),VALUE(BD101)&gt;=3),IF(LEN(AQ101)&gt;0,"***","**"),"*"),"")</f>
        <v/>
      </c>
      <c r="AK101" s="42" t="str">
        <f>IF(AND(S101&gt;=3,AND(OR(AND(I101&lt;=7,I101-K101&gt;=3),AND(K101&lt;=7,K101-M101&gt;=3)),N101&lt;=4)),6,IF(S101&gt;=3,"3T",IF(AND(OR(AND(I101&lt;=7,I101-K101&gt;=3),AND(K101&lt;=7,K101-M101&gt;=3)),N101&lt;=4),"3P","")))</f>
        <v/>
      </c>
      <c r="AL101" s="46" t="str">
        <f>IF(OR(K101-M101&gt;=5,T101&gt;4.9,AND(K101-M101&gt;=1,T101&gt;5)),IF(P101&lt;-3,"***",IF(P101&lt;0,"**","*")),"")</f>
        <v/>
      </c>
      <c r="AM101" s="40">
        <v>94</v>
      </c>
      <c r="AN101" s="49" t="str">
        <f>CONCATENATE(IF(AND(OR(M101=1,M101=2,M101=3,M101=4),Q101&gt;=97.5),"G",IF(OR(AND(N101&lt;=3,M101&lt;8,T101&gt;-1.6,Q101&gt;=95,Q101&lt;300),AND(OR(M101=1,M101=2,M101=3),Q101&lt;97.5)),"GR","")),"*")</f>
        <v>*</v>
      </c>
      <c r="AO101" s="29">
        <v>0</v>
      </c>
      <c r="AP101" s="28"/>
      <c r="AQ101" s="28"/>
      <c r="AR101" s="28"/>
      <c r="AS101" s="28"/>
      <c r="AT101" s="50" t="str">
        <f>IF(LEN(AN101)&gt;0,IF(AL101="**","$",IF(AL101="***",IF(LEN(AQ101)&gt;0,"$$$","$$"), "")), "")</f>
        <v/>
      </c>
      <c r="AU101" s="48" t="str">
        <f>CONCATENATE(IF(LEN(AN101)&gt;0,IF(AND(AD101="**",AB101="*"),IF(LEN(AQ101)&gt;0,"$$$","$$"),IF(AJ101="***","$$$",IF(AND(AJ101="**",AB101="*"),"$$",IF(AND(OR(AD101="**",AD101="***"),LEN(AQ101)&gt;0),"$$","")))),IF(AND(OR(AD101="**",AD101="***"),LEN(AQ101)&gt;0),"$$","")),IF(AND(T101&lt;2,AQ101="#"),"#",""))</f>
        <v/>
      </c>
      <c r="AV101" s="48" t="str">
        <f>IF(LEN(AN101)&gt;0,IF(AG101="**","$$",IF(AG101="***","$$$",IF(AD101="***",IF(OR(AB101="***",LEN(AQ101)&gt;0),"$$$",""),""))),"")</f>
        <v/>
      </c>
      <c r="AW101" s="26" t="s">
        <v>78</v>
      </c>
      <c r="AX101" s="64">
        <v>23</v>
      </c>
      <c r="AY101" s="79">
        <v>1159</v>
      </c>
      <c r="AZ101" s="24" t="s">
        <v>246</v>
      </c>
      <c r="BA101" s="29">
        <v>97.5</v>
      </c>
      <c r="BB101" s="134">
        <v>105.9</v>
      </c>
      <c r="BC101" s="54" t="s">
        <v>83</v>
      </c>
      <c r="BD101" s="29">
        <v>1</v>
      </c>
      <c r="BE101" s="55"/>
      <c r="BF101" s="55"/>
      <c r="BG101" s="55"/>
      <c r="BH101" s="55"/>
      <c r="BI101" s="190" t="s">
        <v>905</v>
      </c>
      <c r="BJ101" s="69" t="s">
        <v>734</v>
      </c>
      <c r="BK101" s="68" t="s">
        <v>736</v>
      </c>
      <c r="BL101" s="68" t="s">
        <v>873</v>
      </c>
      <c r="BM101" s="68" t="s">
        <v>906</v>
      </c>
      <c r="BN101" s="68"/>
      <c r="BO101" s="17"/>
      <c r="BP101" s="29">
        <v>126</v>
      </c>
      <c r="BQ101" s="29">
        <v>0</v>
      </c>
      <c r="BR101" s="56">
        <v>101</v>
      </c>
      <c r="BS101" s="57" t="s">
        <v>126</v>
      </c>
      <c r="BT101" s="26"/>
      <c r="BU101" s="26"/>
      <c r="BV101" s="26"/>
      <c r="BW101" s="26" t="s">
        <v>79</v>
      </c>
      <c r="BX101" s="17"/>
      <c r="BY101" s="17"/>
      <c r="BZ101" s="49" t="str">
        <f>IF(AND(S101&gt;=3,AND(OR(AND(I101&lt;=7,I101-K101&gt;=3),AND(K101&lt;=7,K101-M101&gt;=3)),N101&lt;=4)),6,IF(S101&gt;=3,"3T",IF(AND(OR(AND(I101&lt;=7,I101-K101&gt;=3),AND(K101&lt;=7,K101-M101&gt;=3)),N101&lt;=4),"3P","")))</f>
        <v/>
      </c>
    </row>
    <row r="102" spans="1:78" ht="20.100000000000001" customHeight="1" x14ac:dyDescent="0.25">
      <c r="A102" s="162"/>
      <c r="B102" s="155"/>
      <c r="C102" s="155"/>
      <c r="D102" s="155"/>
      <c r="E102" s="155"/>
      <c r="F102" s="155"/>
      <c r="G102" s="155"/>
      <c r="H102" s="155"/>
      <c r="I102" s="155"/>
      <c r="J102" s="155"/>
      <c r="K102" s="155"/>
      <c r="L102" s="155"/>
      <c r="M102" s="155"/>
      <c r="N102" s="155"/>
      <c r="O102" s="155"/>
      <c r="P102" s="155"/>
      <c r="Q102" s="155"/>
      <c r="R102" s="155"/>
      <c r="S102" s="155"/>
      <c r="T102" s="155"/>
      <c r="U102" s="155"/>
      <c r="V102" s="155"/>
      <c r="W102" s="155"/>
      <c r="X102" s="155"/>
      <c r="Y102" s="155"/>
      <c r="Z102" s="155"/>
      <c r="AA102" s="155"/>
      <c r="AB102" s="155"/>
      <c r="AC102" s="155"/>
      <c r="AD102" s="155"/>
      <c r="AE102" s="155"/>
      <c r="AF102" s="155"/>
      <c r="AG102" s="155"/>
      <c r="AH102" s="155"/>
      <c r="AI102" s="155"/>
      <c r="AJ102" s="155"/>
      <c r="AK102" s="155"/>
      <c r="AL102" s="155"/>
      <c r="AM102" s="155"/>
      <c r="AN102" s="155"/>
      <c r="AO102" s="155"/>
      <c r="AP102" s="155"/>
      <c r="AQ102" s="155"/>
      <c r="AR102" s="155"/>
      <c r="AS102" s="155"/>
      <c r="AT102" s="155"/>
      <c r="AU102" s="155"/>
      <c r="AV102" s="155"/>
      <c r="AW102" s="155"/>
      <c r="AX102" s="155"/>
      <c r="AY102" s="155"/>
      <c r="AZ102" s="155"/>
      <c r="BA102" s="155"/>
      <c r="BB102" s="155"/>
      <c r="BC102" s="155"/>
      <c r="BD102" s="155"/>
      <c r="BE102" s="155"/>
      <c r="BF102" s="155"/>
      <c r="BG102" s="155"/>
      <c r="BH102" s="155"/>
      <c r="BI102" s="155"/>
      <c r="BJ102" s="155"/>
      <c r="BK102" s="155"/>
      <c r="BL102" s="155"/>
      <c r="BM102" s="155"/>
      <c r="BN102" s="155"/>
      <c r="BO102" s="155"/>
      <c r="BP102" s="155"/>
      <c r="BQ102" s="155"/>
      <c r="BR102" s="155"/>
      <c r="BS102" s="155"/>
      <c r="BT102" s="155"/>
      <c r="BU102" s="155"/>
      <c r="BV102" s="155"/>
      <c r="BW102" s="155"/>
      <c r="BX102" s="155"/>
      <c r="BY102" s="17"/>
      <c r="BZ102" s="49"/>
    </row>
    <row r="103" spans="1:78" ht="30" customHeight="1" x14ac:dyDescent="0.25">
      <c r="A103" s="156" t="s">
        <v>152</v>
      </c>
      <c r="B103" s="162"/>
      <c r="C103" s="162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62"/>
      <c r="AL103" s="162"/>
      <c r="AM103" s="162"/>
      <c r="AN103" s="162"/>
      <c r="AO103" s="162"/>
      <c r="AP103" s="162"/>
      <c r="AQ103" s="162"/>
      <c r="AR103" s="162"/>
      <c r="AS103" s="162"/>
      <c r="AT103" s="162"/>
      <c r="AU103" s="162"/>
      <c r="AV103" s="162"/>
      <c r="AW103" s="162"/>
      <c r="AX103" s="162"/>
      <c r="AY103" s="162"/>
      <c r="AZ103" s="162"/>
      <c r="BA103" s="162"/>
      <c r="BB103" s="162"/>
      <c r="BC103" s="162"/>
      <c r="BD103" s="162"/>
      <c r="BE103" s="162"/>
      <c r="BF103" s="162"/>
      <c r="BG103" s="162"/>
      <c r="BH103" s="162"/>
      <c r="BI103" s="162"/>
      <c r="BJ103" s="162"/>
      <c r="BK103" s="162"/>
      <c r="BL103" s="162"/>
      <c r="BM103" s="162"/>
      <c r="BN103" s="162"/>
      <c r="BO103" s="162"/>
      <c r="BP103" s="162"/>
      <c r="BQ103" s="162"/>
      <c r="BR103" s="162"/>
      <c r="BS103" s="162"/>
      <c r="BT103" s="162"/>
      <c r="BU103" s="162"/>
      <c r="BV103" s="162"/>
      <c r="BW103" s="162"/>
      <c r="BX103" s="162"/>
      <c r="BY103" s="17"/>
      <c r="BZ103" s="49"/>
    </row>
    <row r="104" spans="1:78" ht="46.5" x14ac:dyDescent="0.25">
      <c r="A104" s="26" t="s">
        <v>893</v>
      </c>
      <c r="B104" s="26" t="s">
        <v>907</v>
      </c>
      <c r="C104" s="27" t="s">
        <v>860</v>
      </c>
      <c r="D104" s="28" t="s">
        <v>166</v>
      </c>
      <c r="E104" s="28"/>
      <c r="F104" s="29">
        <v>1200</v>
      </c>
      <c r="G104" s="30">
        <v>1</v>
      </c>
      <c r="H104" s="31" t="s">
        <v>221</v>
      </c>
      <c r="I104" s="32">
        <v>4</v>
      </c>
      <c r="J104" s="33">
        <v>3</v>
      </c>
      <c r="K104" s="32">
        <v>4</v>
      </c>
      <c r="L104" s="33">
        <v>2</v>
      </c>
      <c r="M104" s="32">
        <v>3</v>
      </c>
      <c r="N104" s="33">
        <v>3</v>
      </c>
      <c r="O104" s="29">
        <v>-5.0000000000007802E-2</v>
      </c>
      <c r="P104" s="38">
        <v>0.98888888888886595</v>
      </c>
      <c r="Q104" s="36">
        <v>101.964242146015</v>
      </c>
      <c r="R104" s="36">
        <v>3.4821210730074599</v>
      </c>
      <c r="S104" s="37">
        <v>2</v>
      </c>
      <c r="T104" s="61">
        <v>-1.75</v>
      </c>
      <c r="U104" s="29">
        <v>3.9000000000000101</v>
      </c>
      <c r="V104" s="38">
        <v>2.6</v>
      </c>
      <c r="W104" s="39" t="s">
        <v>79</v>
      </c>
      <c r="X104" s="40">
        <v>94</v>
      </c>
      <c r="Y104" s="72">
        <v>115</v>
      </c>
      <c r="Z104" s="87">
        <v>56</v>
      </c>
      <c r="AA104" s="26" t="s">
        <v>64</v>
      </c>
      <c r="AB104" s="41" t="s">
        <v>65</v>
      </c>
      <c r="AC104" s="42" t="str">
        <f>"" &amp; IF(AND(S104&lt;=-1.5,NOT(ISBLANK(AQ104))),"Z","")</f>
        <v/>
      </c>
      <c r="AD104" s="43" t="str">
        <f>IF(AND(ISNUMBER(BD104),VALUE(BD104)&gt;=3,VALUE(T104)&gt;=-0.5),IF(AND(VALUE(Q104)&gt;=94,VALUE(Q104)&lt;444), IF(VALUE(P104)&gt;=2,"***","**"),"*"),"")</f>
        <v/>
      </c>
      <c r="AE104" s="44"/>
      <c r="AF104" s="45"/>
      <c r="AG104" s="63" t="str">
        <f>IF(OR(F104&lt;1401,F104&gt;=1600),IF(AND(OR(AB104="*",AB104="***",AB104="E*",AB104="E***"),P104&gt;=2,T104&gt;-2.1),IF(AND(ISNUMBER(BD104),VALUE(BD104)&gt;2),"**","*"),""),"")</f>
        <v/>
      </c>
      <c r="AH104" s="30">
        <v>1</v>
      </c>
      <c r="AI104" s="47">
        <v>94</v>
      </c>
      <c r="AJ104" s="48" t="str">
        <f>IF(AND(S104&gt;=2,T104&gt;=0),IF(AND(ISNUMBER(BD104),VALUE(BD104)&gt;=3),IF(LEN(AQ104)&gt;0,"***","**"),"*"),"")</f>
        <v/>
      </c>
      <c r="AK104" s="42" t="str">
        <f>IF(AND(S104&gt;=3,AND(OR(AND(I104&lt;=7,I104-K104&gt;=3),AND(K104&lt;=7,K104-M104&gt;=3)),N104&lt;=4)),6,IF(S104&gt;=3,"3T",IF(AND(OR(AND(I104&lt;=7,I104-K104&gt;=3),AND(K104&lt;=7,K104-M104&gt;=3)),N104&lt;=4),"3P","")))</f>
        <v/>
      </c>
      <c r="AL104" s="46" t="str">
        <f>IF(OR(K104-M104&gt;=5,T104&gt;4.9,AND(K104-M104&gt;=1,T104&gt;5)),IF(P104&lt;-3,"***",IF(P104&lt;0,"**","*")),"")</f>
        <v/>
      </c>
      <c r="AM104" s="142" t="s">
        <v>911</v>
      </c>
      <c r="AN104" s="78" t="str">
        <f>CONCATENATE(IF(AND(OR(M104=1,M104=2,M104=3,M104=4),Q104&gt;=97.5),"G",IF(OR(AND(N104&lt;=3,M104&lt;8,T104&gt;-1.6,Q104&gt;=95,Q104&lt;300),AND(OR(M104=1,M104=2,M104=3),Q104&lt;97.5)),"GR","")),"*")</f>
        <v>G*</v>
      </c>
      <c r="AO104" s="82">
        <v>1</v>
      </c>
      <c r="AP104" s="28"/>
      <c r="AQ104" s="28"/>
      <c r="AR104" s="28"/>
      <c r="AS104" s="28" t="s">
        <v>168</v>
      </c>
      <c r="AT104" s="50" t="str">
        <f>IF(LEN(AN104)&gt;0,IF(AL104="**","$",IF(AL104="***",IF(LEN(AQ104)&gt;0,"$$$","$$"), "")), "")</f>
        <v/>
      </c>
      <c r="AU104" s="48" t="str">
        <f>CONCATENATE(IF(LEN(AN104)&gt;0,IF(AND(AD104="**",AB104="*"),IF(LEN(AQ104)&gt;0,"$$$","$$"),IF(AJ104="***","$$$",IF(AND(AJ104="**",AB104="*"),"$$",IF(AND(OR(AD104="**",AD104="***"),LEN(AQ104)&gt;0),"$$","")))),IF(AND(OR(AD104="**",AD104="***"),LEN(AQ104)&gt;0),"$$","")),IF(AND(T104&lt;2,AQ104="#"),"#",""))</f>
        <v/>
      </c>
      <c r="AV104" s="48" t="str">
        <f>IF(LEN(AN104)&gt;0,IF(AG104="**","$$",IF(AG104="***","$$$",IF(AD104="***",IF(OR(AB104="***",LEN(AQ104)&gt;0),"$$$",""),""))),"")</f>
        <v/>
      </c>
      <c r="AW104" s="26" t="s">
        <v>221</v>
      </c>
      <c r="AX104" s="74">
        <v>9</v>
      </c>
      <c r="AY104" s="52">
        <v>1132</v>
      </c>
      <c r="AZ104" s="24" t="s">
        <v>246</v>
      </c>
      <c r="BA104" s="29">
        <v>99.5</v>
      </c>
      <c r="BB104" s="98">
        <v>93.7</v>
      </c>
      <c r="BC104" s="54" t="s">
        <v>909</v>
      </c>
      <c r="BD104" s="29">
        <v>1</v>
      </c>
      <c r="BE104" s="55"/>
      <c r="BF104" s="55"/>
      <c r="BG104" s="55"/>
      <c r="BH104" s="55"/>
      <c r="BI104" s="189" t="s">
        <v>910</v>
      </c>
      <c r="BJ104" s="69" t="s">
        <v>750</v>
      </c>
      <c r="BK104" s="69" t="s">
        <v>734</v>
      </c>
      <c r="BL104" s="69" t="s">
        <v>824</v>
      </c>
      <c r="BM104" s="68" t="s">
        <v>912</v>
      </c>
      <c r="BN104" s="68"/>
      <c r="BO104" s="17"/>
      <c r="BP104" s="29">
        <v>115</v>
      </c>
      <c r="BQ104" s="82">
        <v>1</v>
      </c>
      <c r="BR104" s="56">
        <v>96.8</v>
      </c>
      <c r="BS104" s="57" t="s">
        <v>126</v>
      </c>
      <c r="BT104" s="26" t="s">
        <v>166</v>
      </c>
      <c r="BU104" s="26"/>
      <c r="BV104" s="26"/>
      <c r="BW104" s="26" t="s">
        <v>79</v>
      </c>
      <c r="BX104" s="17"/>
      <c r="BY104" s="17"/>
      <c r="BZ104" s="49" t="str">
        <f>IF(AND(S104&gt;=3,AND(OR(AND(I104&lt;=7,I104-K104&gt;=3),AND(K104&lt;=7,K104-M104&gt;=3)),N104&lt;=4)),6,IF(S104&gt;=3,"3T",IF(AND(OR(AND(I104&lt;=7,I104-K104&gt;=3),AND(K104&lt;=7,K104-M104&gt;=3)),N104&lt;=4),"3P","")))</f>
        <v/>
      </c>
    </row>
    <row r="105" spans="1:78" ht="30" customHeight="1" x14ac:dyDescent="0.25">
      <c r="A105" s="175" t="s">
        <v>153</v>
      </c>
      <c r="B105" s="155"/>
      <c r="C105" s="155"/>
      <c r="D105" s="155"/>
      <c r="E105" s="155"/>
      <c r="F105" s="155"/>
      <c r="G105" s="155"/>
      <c r="H105" s="155"/>
      <c r="I105" s="155"/>
      <c r="J105" s="155"/>
      <c r="K105" s="155"/>
      <c r="L105" s="155"/>
      <c r="M105" s="155"/>
      <c r="N105" s="155"/>
      <c r="O105" s="155"/>
      <c r="P105" s="155"/>
      <c r="Q105" s="155"/>
      <c r="R105" s="155"/>
      <c r="S105" s="155"/>
      <c r="T105" s="155"/>
      <c r="U105" s="155"/>
      <c r="V105" s="155"/>
      <c r="W105" s="155"/>
      <c r="X105" s="155"/>
      <c r="Y105" s="155"/>
      <c r="Z105" s="155"/>
      <c r="AA105" s="155"/>
      <c r="AB105" s="155"/>
      <c r="AC105" s="155"/>
      <c r="AD105" s="155"/>
      <c r="AE105" s="155"/>
      <c r="AF105" s="155"/>
      <c r="AG105" s="155"/>
      <c r="AH105" s="155"/>
      <c r="AI105" s="155"/>
      <c r="AJ105" s="155"/>
      <c r="AK105" s="155"/>
      <c r="AL105" s="155"/>
      <c r="AM105" s="155"/>
      <c r="AN105" s="155"/>
      <c r="AO105" s="155"/>
      <c r="AP105" s="155"/>
      <c r="AQ105" s="155"/>
      <c r="AR105" s="155"/>
      <c r="AS105" s="155"/>
      <c r="AT105" s="155"/>
      <c r="AU105" s="155"/>
      <c r="AV105" s="155"/>
      <c r="AW105" s="155"/>
      <c r="AX105" s="155"/>
      <c r="AY105" s="155"/>
      <c r="AZ105" s="155"/>
      <c r="BA105" s="155"/>
      <c r="BB105" s="155"/>
      <c r="BC105" s="155"/>
      <c r="BD105" s="155"/>
      <c r="BE105" s="155"/>
      <c r="BF105" s="155"/>
      <c r="BG105" s="155"/>
      <c r="BH105" s="155"/>
      <c r="BI105" s="155"/>
      <c r="BJ105" s="155"/>
      <c r="BK105" s="155"/>
      <c r="BL105" s="155"/>
      <c r="BM105" s="155"/>
      <c r="BN105" s="155"/>
      <c r="BO105" s="155"/>
      <c r="BP105" s="155"/>
      <c r="BQ105" s="155"/>
      <c r="BR105" s="155"/>
      <c r="BS105" s="155"/>
      <c r="BT105" s="155"/>
      <c r="BU105" s="155"/>
      <c r="BV105" s="155"/>
      <c r="BW105" s="155"/>
      <c r="BX105" s="155"/>
      <c r="BY105" s="17"/>
      <c r="BZ105" s="49"/>
    </row>
    <row r="106" spans="1:78" ht="46.5" x14ac:dyDescent="0.25">
      <c r="A106" s="26" t="s">
        <v>893</v>
      </c>
      <c r="B106" s="26" t="s">
        <v>164</v>
      </c>
      <c r="C106" s="27" t="s">
        <v>822</v>
      </c>
      <c r="D106" s="28" t="s">
        <v>166</v>
      </c>
      <c r="E106" s="28"/>
      <c r="F106" s="29">
        <v>1200</v>
      </c>
      <c r="G106" s="30">
        <v>1</v>
      </c>
      <c r="H106" s="31" t="s">
        <v>818</v>
      </c>
      <c r="I106" s="70">
        <v>1</v>
      </c>
      <c r="J106" s="71">
        <v>0</v>
      </c>
      <c r="K106" s="70">
        <v>1</v>
      </c>
      <c r="L106" s="71">
        <v>0</v>
      </c>
      <c r="M106" s="32">
        <v>2</v>
      </c>
      <c r="N106" s="33">
        <v>1</v>
      </c>
      <c r="O106" s="29">
        <v>2.1000000000000099</v>
      </c>
      <c r="P106" s="37">
        <v>2.0857142857142801</v>
      </c>
      <c r="Q106" s="35">
        <v>97.958867142926493</v>
      </c>
      <c r="R106" s="36">
        <v>7.9433571463240996E-2</v>
      </c>
      <c r="S106" s="37">
        <v>0</v>
      </c>
      <c r="T106" s="61">
        <v>-1.25</v>
      </c>
      <c r="U106" s="29">
        <v>-4.3500000000000103</v>
      </c>
      <c r="V106" s="60">
        <v>-5.45</v>
      </c>
      <c r="W106" s="39"/>
      <c r="X106" s="40">
        <v>94</v>
      </c>
      <c r="Y106" s="72">
        <v>127</v>
      </c>
      <c r="Z106" s="29">
        <v>14</v>
      </c>
      <c r="AA106" s="77">
        <v>8</v>
      </c>
      <c r="AB106" s="41" t="s">
        <v>101</v>
      </c>
      <c r="AC106" s="42" t="str">
        <f>"" &amp; IF(AND(S106&lt;=-1.5,NOT(ISBLANK(AQ106))),"Z","")</f>
        <v/>
      </c>
      <c r="AD106" s="43" t="str">
        <f>IF(AND(ISNUMBER(BD106),VALUE(BD106)&gt;=3,VALUE(T106)&gt;=-0.5),IF(AND(VALUE(Q106)&gt;=94,VALUE(Q106)&lt;444), IF(VALUE(P106)&gt;=2,"***","**"),"*"),"")</f>
        <v/>
      </c>
      <c r="AE106" s="44"/>
      <c r="AF106" s="45" t="s">
        <v>797</v>
      </c>
      <c r="AG106" s="63" t="str">
        <f>IF(OR(F106&lt;1401,F106&gt;=1600),IF(AND(OR(AB106="*",AB106="***",AB106="E*",AB106="E***"),P106&gt;=2,T106&gt;-2.1),IF(AND(ISNUMBER(BD106),VALUE(BD106)&gt;2),"**","*"),""),"")</f>
        <v>*</v>
      </c>
      <c r="AH106" s="30">
        <v>1</v>
      </c>
      <c r="AI106" s="47">
        <v>94</v>
      </c>
      <c r="AJ106" s="48" t="str">
        <f>IF(AND(S106&gt;=2,T106&gt;=0),IF(AND(ISNUMBER(BD106),VALUE(BD106)&gt;=3),IF(LEN(AQ106)&gt;0,"***","**"),"*"),"")</f>
        <v/>
      </c>
      <c r="AK106" s="42" t="str">
        <f>IF(AND(S106&gt;=3,AND(OR(AND(I106&lt;=7,I106-K106&gt;=3),AND(K106&lt;=7,K106-M106&gt;=3)),N106&lt;=4)),6,IF(S106&gt;=3,"3T",IF(AND(OR(AND(I106&lt;=7,I106-K106&gt;=3),AND(K106&lt;=7,K106-M106&gt;=3)),N106&lt;=4),"3P","")))</f>
        <v/>
      </c>
      <c r="AL106" s="46" t="str">
        <f>IF(OR(K106-M106&gt;=5,T106&gt;4.9,AND(K106-M106&gt;=1,T106&gt;5)),IF(P106&lt;-3,"***",IF(P106&lt;0,"**","*")),"")</f>
        <v/>
      </c>
      <c r="AM106" s="139" t="s">
        <v>908</v>
      </c>
      <c r="AN106" s="137" t="str">
        <f>IF(AND(OR(M106=1,M106=2,M106=3,M106=4),Q106&gt;=97.5),"G",IF(OR(AND(N106&lt;=3,M106&lt;8,T106&gt;-1.6,Q106&gt;=95,Q106&lt;300),AND(OR(M106=1,M106=2,M106=3),Q106&lt;97.5)),"GR",""))</f>
        <v>G</v>
      </c>
      <c r="AO106" s="29">
        <v>-1</v>
      </c>
      <c r="AP106" s="28"/>
      <c r="AQ106" s="28"/>
      <c r="AR106" s="28"/>
      <c r="AS106" s="28"/>
      <c r="AT106" s="50" t="str">
        <f>IF(LEN(AN106)&gt;0,IF(AL106="**","$",IF(AL106="***",IF(LEN(AQ106)&gt;0,"$$$","$$"), "")), "")</f>
        <v/>
      </c>
      <c r="AU106" s="48" t="str">
        <f>CONCATENATE(IF(LEN(AN106)&gt;0,IF(AND(AD106="**",AB106="*"),IF(LEN(AQ106)&gt;0,"$$$","$$"),IF(AJ106="***","$$$",IF(AND(AJ106="**",AB106="*"),"$$",IF(AND(OR(AD106="**",AD106="***"),LEN(AQ106)&gt;0),"$$","")))),IF(AND(OR(AD106="**",AD106="***"),LEN(AQ106)&gt;0),"$$","")),IF(AND(T106&lt;2,AQ106="#"),"#",""))</f>
        <v/>
      </c>
      <c r="AV106" s="48" t="str">
        <f>IF(LEN(AN106)&gt;0,IF(AG106="**","$$",IF(AG106="***","$$$",IF(AD106="***",IF(OR(AB106="***",LEN(AQ106)&gt;0),"$$$",""),""))),"")</f>
        <v/>
      </c>
      <c r="AW106" s="26" t="s">
        <v>818</v>
      </c>
      <c r="AX106" s="51">
        <v>7.1</v>
      </c>
      <c r="AY106" s="52">
        <v>1147</v>
      </c>
      <c r="AZ106" s="24" t="s">
        <v>246</v>
      </c>
      <c r="BA106" s="29">
        <v>95.658867142926496</v>
      </c>
      <c r="BB106" s="136">
        <v>102.280233809593</v>
      </c>
      <c r="BC106" s="54" t="s">
        <v>913</v>
      </c>
      <c r="BD106" s="29">
        <v>1</v>
      </c>
      <c r="BE106" s="55"/>
      <c r="BF106" s="55"/>
      <c r="BG106" s="55"/>
      <c r="BH106" s="55"/>
      <c r="BI106" s="188" t="s">
        <v>914</v>
      </c>
      <c r="BJ106" s="68" t="s">
        <v>824</v>
      </c>
      <c r="BK106" s="69" t="s">
        <v>759</v>
      </c>
      <c r="BL106" s="68" t="s">
        <v>742</v>
      </c>
      <c r="BM106" s="69" t="s">
        <v>789</v>
      </c>
      <c r="BN106" s="68"/>
      <c r="BO106" s="17"/>
      <c r="BP106" s="29">
        <v>127</v>
      </c>
      <c r="BQ106" s="29">
        <v>-1</v>
      </c>
      <c r="BR106" s="56">
        <v>100.35</v>
      </c>
      <c r="BS106" s="57" t="s">
        <v>803</v>
      </c>
      <c r="BT106" s="26" t="s">
        <v>166</v>
      </c>
      <c r="BU106" s="26"/>
      <c r="BV106" s="26"/>
      <c r="BW106" s="26"/>
      <c r="BX106" s="17"/>
      <c r="BY106" s="17"/>
      <c r="BZ106" s="49" t="str">
        <f>IF(AND(S106&gt;=3,AND(OR(AND(I106&lt;=7,I106-K106&gt;=3),AND(K106&lt;=7,K106-M106&gt;=3)),N106&lt;=4)),6,IF(S106&gt;=3,"3T",IF(AND(OR(AND(I106&lt;=7,I106-K106&gt;=3),AND(K106&lt;=7,K106-M106&gt;=3)),N106&lt;=4),"3P","")))</f>
        <v/>
      </c>
    </row>
    <row r="107" spans="1:78" ht="46.5" x14ac:dyDescent="0.25">
      <c r="A107" s="26" t="s">
        <v>893</v>
      </c>
      <c r="B107" s="26" t="s">
        <v>174</v>
      </c>
      <c r="C107" s="27" t="s">
        <v>738</v>
      </c>
      <c r="D107" s="28"/>
      <c r="E107" s="28"/>
      <c r="F107" s="29">
        <v>1200</v>
      </c>
      <c r="G107" s="30">
        <v>6</v>
      </c>
      <c r="H107" s="31" t="s">
        <v>78</v>
      </c>
      <c r="I107" s="32">
        <v>5</v>
      </c>
      <c r="J107" s="33">
        <v>3</v>
      </c>
      <c r="K107" s="32">
        <v>8</v>
      </c>
      <c r="L107" s="33">
        <v>3</v>
      </c>
      <c r="M107" s="32">
        <v>13</v>
      </c>
      <c r="N107" s="33">
        <v>14</v>
      </c>
      <c r="O107" s="29">
        <v>2.4500000000000099</v>
      </c>
      <c r="P107" s="37">
        <v>1.8642857142857201</v>
      </c>
      <c r="Q107" s="35">
        <v>80.872043314504197</v>
      </c>
      <c r="R107" s="36">
        <v>1.63602165725209</v>
      </c>
      <c r="S107" s="37">
        <v>0</v>
      </c>
      <c r="T107" s="61">
        <v>-11</v>
      </c>
      <c r="U107" s="29">
        <v>0.80000000000000104</v>
      </c>
      <c r="V107" s="60">
        <v>-7.9999999999999902</v>
      </c>
      <c r="W107" s="39" t="s">
        <v>79</v>
      </c>
      <c r="X107" s="40">
        <v>95</v>
      </c>
      <c r="Y107" s="29">
        <v>128</v>
      </c>
      <c r="Z107" s="29">
        <v>21</v>
      </c>
      <c r="AA107" s="26" t="s">
        <v>57</v>
      </c>
      <c r="AB107" s="41" t="s">
        <v>58</v>
      </c>
      <c r="AC107" s="42" t="str">
        <f>"" &amp; IF(AND(S107&lt;=-1.5,NOT(ISBLANK(AQ107))),"Z","")</f>
        <v/>
      </c>
      <c r="AD107" s="43" t="str">
        <f>IF(AND(ISNUMBER(BD107),VALUE(BD107)&gt;=3,VALUE(T107)&gt;=-0.5),IF(AND(VALUE(Q107)&gt;=94,VALUE(Q107)&lt;444), IF(VALUE(P107)&gt;=2,"***","**"),"*"),"")</f>
        <v/>
      </c>
      <c r="AE107" s="44"/>
      <c r="AF107" s="45"/>
      <c r="AG107" s="63" t="str">
        <f>IF(OR(F107&lt;1401,F107&gt;=1600),IF(AND(OR(AB107="*",AB107="***",AB107="E*",AB107="E***"),P107&gt;=2,T107&gt;-2.1),IF(AND(ISNUMBER(BD107),VALUE(BD107)&gt;2),"**","*"),""),"")</f>
        <v/>
      </c>
      <c r="AH107" s="30">
        <v>6</v>
      </c>
      <c r="AI107" s="47">
        <v>95</v>
      </c>
      <c r="AJ107" s="48" t="str">
        <f>IF(AND(S107&gt;=2,T107&gt;=0),IF(AND(ISNUMBER(BD107),VALUE(BD107)&gt;=3),IF(LEN(AQ107)&gt;0,"***","**"),"*"),"")</f>
        <v/>
      </c>
      <c r="AK107" s="42" t="str">
        <f>IF(AND(S107&gt;=3,AND(OR(AND(I107&lt;=7,I107-K107&gt;=3),AND(K107&lt;=7,K107-M107&gt;=3)),N107&lt;=4)),6,IF(S107&gt;=3,"3T",IF(AND(OR(AND(I107&lt;=7,I107-K107&gt;=3),AND(K107&lt;=7,K107-M107&gt;=3)),N107&lt;=4),"3P","")))</f>
        <v/>
      </c>
      <c r="AL107" s="46" t="str">
        <f>IF(OR(K107-M107&gt;=5,T107&gt;4.9,AND(K107-M107&gt;=1,T107&gt;5)),IF(P107&lt;-3,"***",IF(P107&lt;0,"**","*")),"")</f>
        <v/>
      </c>
      <c r="AM107" s="40">
        <v>95</v>
      </c>
      <c r="AN107" s="49" t="str">
        <f>CONCATENATE(IF(AND(OR(M107=1,M107=2,M107=3,M107=4),Q107&gt;=97.5),"G",IF(OR(AND(N107&lt;=3,M107&lt;8,T107&gt;-1.6,Q107&gt;=95,Q107&lt;300),AND(OR(M107=1,M107=2,M107=3),Q107&lt;97.5)),"GR","")),"*")</f>
        <v>*</v>
      </c>
      <c r="AO107" s="29">
        <v>-2</v>
      </c>
      <c r="AP107" s="28"/>
      <c r="AQ107" s="28"/>
      <c r="AR107" s="28"/>
      <c r="AS107" s="28"/>
      <c r="AT107" s="50" t="str">
        <f>IF(LEN(AN107)&gt;0,IF(AL107="**","$",IF(AL107="***",IF(LEN(AQ107)&gt;0,"$$$","$$"), "")), "")</f>
        <v/>
      </c>
      <c r="AU107" s="48" t="str">
        <f>CONCATENATE(IF(LEN(AN107)&gt;0,IF(AND(AD107="**",AB107="*"),IF(LEN(AQ107)&gt;0,"$$$","$$"),IF(AJ107="***","$$$",IF(AND(AJ107="**",AB107="*"),"$$",IF(AND(OR(AD107="**",AD107="***"),LEN(AQ107)&gt;0),"$$","")))),IF(AND(OR(AD107="**",AD107="***"),LEN(AQ107)&gt;0),"$$","")),IF(AND(T107&lt;2,AQ107="#"),"#",""))</f>
        <v/>
      </c>
      <c r="AV107" s="48" t="str">
        <f>IF(LEN(AN107)&gt;0,IF(AG107="**","$$",IF(AG107="***","$$$",IF(AD107="***",IF(OR(AB107="***",LEN(AQ107)&gt;0),"$$$",""),""))),"")</f>
        <v/>
      </c>
      <c r="AW107" s="26" t="s">
        <v>78</v>
      </c>
      <c r="AX107" s="64">
        <v>21</v>
      </c>
      <c r="AY107" s="52">
        <v>1143</v>
      </c>
      <c r="AZ107" s="24" t="s">
        <v>246</v>
      </c>
      <c r="BA107" s="29">
        <v>73.272043314504202</v>
      </c>
      <c r="BB107" s="53">
        <v>79.290043314504203</v>
      </c>
      <c r="BC107" s="54" t="s">
        <v>915</v>
      </c>
      <c r="BD107" s="29">
        <v>2</v>
      </c>
      <c r="BE107" s="55"/>
      <c r="BF107" s="55"/>
      <c r="BG107" s="55"/>
      <c r="BH107" s="55"/>
      <c r="BI107" s="189" t="s">
        <v>916</v>
      </c>
      <c r="BJ107" s="68" t="s">
        <v>740</v>
      </c>
      <c r="BK107" s="69" t="s">
        <v>890</v>
      </c>
      <c r="BL107" s="69" t="s">
        <v>758</v>
      </c>
      <c r="BM107" s="69" t="s">
        <v>789</v>
      </c>
      <c r="BN107" s="68" t="s">
        <v>742</v>
      </c>
      <c r="BO107" s="17"/>
      <c r="BP107" s="29">
        <v>128</v>
      </c>
      <c r="BQ107" s="29">
        <v>-2</v>
      </c>
      <c r="BR107" s="56">
        <v>98.1</v>
      </c>
      <c r="BS107" s="57" t="s">
        <v>803</v>
      </c>
      <c r="BT107" s="26"/>
      <c r="BU107" s="26"/>
      <c r="BV107" s="26"/>
      <c r="BW107" s="26" t="s">
        <v>79</v>
      </c>
      <c r="BX107" s="17"/>
      <c r="BY107" s="17"/>
      <c r="BZ107" s="49" t="str">
        <f>IF(AND(S107&gt;=3,AND(OR(AND(I107&lt;=7,I107-K107&gt;=3),AND(K107&lt;=7,K107-M107&gt;=3)),N107&lt;=4)),6,IF(S107&gt;=3,"3T",IF(AND(OR(AND(I107&lt;=7,I107-K107&gt;=3),AND(K107&lt;=7,K107-M107&gt;=3)),N107&lt;=4),"3P","")))</f>
        <v/>
      </c>
    </row>
    <row r="108" spans="1:78" ht="46.5" x14ac:dyDescent="0.25">
      <c r="A108" s="26" t="s">
        <v>893</v>
      </c>
      <c r="B108" s="26" t="s">
        <v>516</v>
      </c>
      <c r="C108" s="106" t="s">
        <v>901</v>
      </c>
      <c r="D108" s="28"/>
      <c r="E108" s="28"/>
      <c r="F108" s="29">
        <v>1200</v>
      </c>
      <c r="G108" s="30">
        <v>3</v>
      </c>
      <c r="H108" s="31" t="s">
        <v>6</v>
      </c>
      <c r="I108" s="32">
        <v>7</v>
      </c>
      <c r="J108" s="33">
        <v>2</v>
      </c>
      <c r="K108" s="32">
        <v>8</v>
      </c>
      <c r="L108" s="33">
        <v>3</v>
      </c>
      <c r="M108" s="32">
        <v>12</v>
      </c>
      <c r="N108" s="33">
        <v>11</v>
      </c>
      <c r="O108" s="29">
        <v>0.85000000000000897</v>
      </c>
      <c r="P108" s="37">
        <v>2.0999999999999801</v>
      </c>
      <c r="Q108" s="35">
        <v>87.409992291281398</v>
      </c>
      <c r="R108" s="36">
        <v>2.7049961456406599</v>
      </c>
      <c r="S108" s="37">
        <v>-1</v>
      </c>
      <c r="T108" s="61">
        <v>-8.25</v>
      </c>
      <c r="U108" s="29">
        <v>-0.250000000000004</v>
      </c>
      <c r="V108" s="60">
        <v>-6.8500000000000103</v>
      </c>
      <c r="W108" s="39" t="s">
        <v>79</v>
      </c>
      <c r="X108" s="62">
        <v>95</v>
      </c>
      <c r="Y108" s="29">
        <v>133</v>
      </c>
      <c r="Z108" s="29">
        <v>14</v>
      </c>
      <c r="AA108" s="26" t="s">
        <v>80</v>
      </c>
      <c r="AB108" s="41" t="s">
        <v>58</v>
      </c>
      <c r="AC108" s="42" t="str">
        <f>"" &amp; IF(AND(S108&lt;=-1.5,NOT(ISBLANK(AQ108))),"Z","")</f>
        <v/>
      </c>
      <c r="AD108" s="48" t="str">
        <f>IF(AND(ISNUMBER(BD108),VALUE(BD108)&gt;=3,VALUE(T108)&gt;=-0.5),IF(AND(VALUE(Q108)&gt;=94,VALUE(Q108)&lt;444), IF(VALUE(P108)&gt;=2,"***","**"),"*"),"")</f>
        <v/>
      </c>
      <c r="AE108" s="44"/>
      <c r="AF108" s="45"/>
      <c r="AG108" s="63" t="str">
        <f>IF(OR(F108&lt;1401,F108&gt;=1600),IF(AND(OR(AB108="*",AB108="***",AB108="E*",AB108="E***"),P108&gt;=2,T108&gt;-2.1),IF(AND(ISNUMBER(BD108),VALUE(BD108)&gt;2),"**","*"),""),"")</f>
        <v/>
      </c>
      <c r="AH108" s="30">
        <v>3</v>
      </c>
      <c r="AI108" s="62">
        <v>95</v>
      </c>
      <c r="AJ108" s="48" t="str">
        <f>IF(AND(S108&gt;=2,T108&gt;=0),IF(AND(ISNUMBER(BD108),VALUE(BD108)&gt;=3),IF(LEN(AQ108)&gt;0,"***","**"),"*"),"")</f>
        <v/>
      </c>
      <c r="AK108" s="42" t="str">
        <f>IF(AND(S108&gt;=3,AND(OR(AND(I108&lt;=7,I108-K108&gt;=3),AND(K108&lt;=7,K108-M108&gt;=3)),N108&lt;=4)),6,IF(S108&gt;=3,"3T",IF(AND(OR(AND(I108&lt;=7,I108-K108&gt;=3),AND(K108&lt;=7,K108-M108&gt;=3)),N108&lt;=4),"3P","")))</f>
        <v/>
      </c>
      <c r="AL108" s="63" t="str">
        <f>IF(OR(K108-M108&gt;=5,T108&gt;4.9,AND(K108-M108&gt;=1,T108&gt;5)),IF(P108&lt;-3,"***",IF(P108&lt;0,"**","*")),"")</f>
        <v/>
      </c>
      <c r="AM108" s="62">
        <v>95</v>
      </c>
      <c r="AN108" s="49" t="str">
        <f>IF(AND(OR(M108=1,M108=2,M108=3,M108=4),Q108&gt;=97.5),"G",IF(OR(AND(N108&lt;=3,M108&lt;8,T108&gt;-1.6,Q108&gt;=95,Q108&lt;300),AND(OR(M108=1,M108=2,M108=3),Q108&lt;97.5)),"GR",""))</f>
        <v/>
      </c>
      <c r="AO108" s="29">
        <v>-1</v>
      </c>
      <c r="AP108" s="28"/>
      <c r="AQ108" s="28"/>
      <c r="AR108" s="28"/>
      <c r="AS108" s="28"/>
      <c r="AT108" s="50" t="str">
        <f>IF(LEN(AN108)&gt;0,IF(AL108="**","$",IF(AL108="***",IF(LEN(AQ108)&gt;0,"$$$","$$"), "")), "")</f>
        <v/>
      </c>
      <c r="AU108" s="48" t="str">
        <f>CONCATENATE(IF(LEN(AN108)&gt;0,IF(AND(AD108="**",AB108="*"),IF(LEN(AQ108)&gt;0,"$$$","$$"),IF(AJ108="***","$$$",IF(AND(AJ108="**",AB108="*"),"$$",IF(AND(OR(AD108="**",AD108="***"),LEN(AQ108)&gt;0),"$$","")))),IF(AND(OR(AD108="**",AD108="***"),LEN(AQ108)&gt;0),"$$","")),IF(AND(T108&lt;2,AQ108="#"),"#",""))</f>
        <v/>
      </c>
      <c r="AV108" s="48" t="str">
        <f>IF(LEN(AN108)&gt;0,IF(AG108="**","$$",IF(AG108="***","$$$",IF(AD108="***",IF(OR(AB108="***",LEN(AQ108)&gt;0),"$$$",""),""))),"")</f>
        <v/>
      </c>
      <c r="AW108" s="26" t="s">
        <v>6</v>
      </c>
      <c r="AX108" s="74">
        <v>10</v>
      </c>
      <c r="AY108" s="65">
        <v>1154</v>
      </c>
      <c r="AZ108" s="24" t="s">
        <v>246</v>
      </c>
      <c r="BA108" s="29">
        <v>80.909992291281299</v>
      </c>
      <c r="BB108" s="53">
        <v>90.634658957948005</v>
      </c>
      <c r="BC108" s="54" t="s">
        <v>917</v>
      </c>
      <c r="BD108" s="29">
        <v>2</v>
      </c>
      <c r="BE108" s="55"/>
      <c r="BF108" s="55"/>
      <c r="BG108" s="55"/>
      <c r="BH108" s="55"/>
      <c r="BI108" s="189" t="s">
        <v>918</v>
      </c>
      <c r="BJ108" s="68" t="s">
        <v>759</v>
      </c>
      <c r="BK108" s="68" t="s">
        <v>919</v>
      </c>
      <c r="BL108" s="69" t="s">
        <v>801</v>
      </c>
      <c r="BM108" s="68" t="s">
        <v>807</v>
      </c>
      <c r="BN108" s="69" t="s">
        <v>789</v>
      </c>
      <c r="BO108" s="17"/>
      <c r="BP108" s="29">
        <v>133</v>
      </c>
      <c r="BQ108" s="29">
        <v>-1</v>
      </c>
      <c r="BR108" s="56">
        <v>99.55</v>
      </c>
      <c r="BS108" s="57" t="s">
        <v>126</v>
      </c>
      <c r="BT108" s="26"/>
      <c r="BU108" s="26"/>
      <c r="BV108" s="26"/>
      <c r="BW108" s="26" t="s">
        <v>79</v>
      </c>
      <c r="BX108" s="17"/>
      <c r="BY108" s="17"/>
      <c r="BZ108" s="49" t="str">
        <f>IF(AND(S108&gt;=3,AND(OR(AND(I108&lt;=7,I108-K108&gt;=3),AND(K108&lt;=7,K108-M108&gt;=3)),N108&lt;=4)),6,IF(S108&gt;=3,"3T",IF(AND(OR(AND(I108&lt;=7,I108-K108&gt;=3),AND(K108&lt;=7,K108-M108&gt;=3)),N108&lt;=4),"3P","")))</f>
        <v/>
      </c>
    </row>
    <row r="109" spans="1:78" ht="20.100000000000001" customHeight="1" x14ac:dyDescent="0.25">
      <c r="A109" s="162"/>
      <c r="B109" s="155"/>
      <c r="C109" s="155"/>
      <c r="D109" s="155"/>
      <c r="E109" s="155"/>
      <c r="F109" s="155"/>
      <c r="G109" s="155"/>
      <c r="H109" s="155"/>
      <c r="I109" s="155"/>
      <c r="J109" s="155"/>
      <c r="K109" s="155"/>
      <c r="L109" s="155"/>
      <c r="M109" s="155"/>
      <c r="N109" s="155"/>
      <c r="O109" s="155"/>
      <c r="P109" s="155"/>
      <c r="Q109" s="155"/>
      <c r="R109" s="155"/>
      <c r="S109" s="155"/>
      <c r="T109" s="155"/>
      <c r="U109" s="155"/>
      <c r="V109" s="155"/>
      <c r="W109" s="155"/>
      <c r="X109" s="155"/>
      <c r="Y109" s="155"/>
      <c r="Z109" s="155"/>
      <c r="AA109" s="155"/>
      <c r="AB109" s="155"/>
      <c r="AC109" s="155"/>
      <c r="AD109" s="155"/>
      <c r="AE109" s="155"/>
      <c r="AF109" s="155"/>
      <c r="AG109" s="155"/>
      <c r="AH109" s="155"/>
      <c r="AI109" s="155"/>
      <c r="AJ109" s="155"/>
      <c r="AK109" s="155"/>
      <c r="AL109" s="155"/>
      <c r="AM109" s="155"/>
      <c r="AN109" s="155"/>
      <c r="AO109" s="155"/>
      <c r="AP109" s="155"/>
      <c r="AQ109" s="155"/>
      <c r="AR109" s="155"/>
      <c r="AS109" s="155"/>
      <c r="AT109" s="155"/>
      <c r="AU109" s="155"/>
      <c r="AV109" s="155"/>
      <c r="AW109" s="155"/>
      <c r="AX109" s="155"/>
      <c r="AY109" s="155"/>
      <c r="AZ109" s="155"/>
      <c r="BA109" s="155"/>
      <c r="BB109" s="155"/>
      <c r="BC109" s="155"/>
      <c r="BD109" s="155"/>
      <c r="BE109" s="155"/>
      <c r="BF109" s="155"/>
      <c r="BG109" s="155"/>
      <c r="BH109" s="155"/>
      <c r="BI109" s="155"/>
      <c r="BJ109" s="155"/>
      <c r="BK109" s="155"/>
      <c r="BL109" s="155"/>
      <c r="BM109" s="155"/>
      <c r="BN109" s="155"/>
      <c r="BO109" s="155"/>
      <c r="BP109" s="155"/>
      <c r="BQ109" s="155"/>
      <c r="BR109" s="155"/>
      <c r="BS109" s="155"/>
      <c r="BT109" s="155"/>
      <c r="BU109" s="155"/>
      <c r="BV109" s="155"/>
      <c r="BW109" s="155"/>
      <c r="BX109" s="155"/>
      <c r="BY109" s="17"/>
      <c r="BZ109" s="49"/>
    </row>
    <row r="110" spans="1:78" ht="46.5" x14ac:dyDescent="0.25">
      <c r="A110" s="26" t="s">
        <v>893</v>
      </c>
      <c r="B110" s="26" t="s">
        <v>187</v>
      </c>
      <c r="C110" s="27" t="s">
        <v>738</v>
      </c>
      <c r="D110" s="28"/>
      <c r="E110" s="28"/>
      <c r="F110" s="29">
        <v>1200</v>
      </c>
      <c r="G110" s="30">
        <v>8</v>
      </c>
      <c r="H110" s="31" t="s">
        <v>6</v>
      </c>
      <c r="I110" s="70">
        <v>3</v>
      </c>
      <c r="J110" s="71">
        <v>1</v>
      </c>
      <c r="K110" s="70">
        <v>7</v>
      </c>
      <c r="L110" s="71">
        <v>2</v>
      </c>
      <c r="M110" s="59">
        <v>13</v>
      </c>
      <c r="N110" s="33">
        <v>32</v>
      </c>
      <c r="O110" s="29">
        <v>3.4500000000000099</v>
      </c>
      <c r="P110" s="37">
        <v>2.3687500000000101</v>
      </c>
      <c r="Q110" s="35">
        <v>50.620886450292303</v>
      </c>
      <c r="R110" s="36">
        <v>0.56044322514615896</v>
      </c>
      <c r="S110" s="37">
        <v>-2</v>
      </c>
      <c r="T110" s="61">
        <v>-29</v>
      </c>
      <c r="U110" s="29">
        <v>-1.99999999999999</v>
      </c>
      <c r="V110" s="60">
        <v>-25.25</v>
      </c>
      <c r="W110" s="39" t="s">
        <v>920</v>
      </c>
      <c r="X110" s="40">
        <v>94</v>
      </c>
      <c r="Y110" s="29">
        <v>128</v>
      </c>
      <c r="Z110" s="87">
        <v>56</v>
      </c>
      <c r="AA110" s="77">
        <v>7</v>
      </c>
      <c r="AB110" s="41" t="s">
        <v>32</v>
      </c>
      <c r="AC110" s="42" t="str">
        <f>"" &amp; IF(AND(S110&lt;=-1.5,NOT(ISBLANK(AQ110))),"Z","")</f>
        <v/>
      </c>
      <c r="AD110" s="43" t="str">
        <f>IF(AND(ISNUMBER(BD110),VALUE(BD110)&gt;=3,VALUE(T110)&gt;=-0.5),IF(AND(VALUE(Q110)&gt;=94,VALUE(Q110)&lt;444), IF(VALUE(P110)&gt;=2,"***","**"),"*"),"")</f>
        <v/>
      </c>
      <c r="AE110" s="44"/>
      <c r="AF110" s="45"/>
      <c r="AG110" s="63" t="str">
        <f>IF(OR(F110&lt;1401,F110&gt;=1600),IF(AND(OR(AB110="*",AB110="***",AB110="E*",AB110="E***"),P110&gt;=2,T110&gt;-2.1),IF(AND(ISNUMBER(BD110),VALUE(BD110)&gt;2),"**","*"),""),"")</f>
        <v/>
      </c>
      <c r="AH110" s="30">
        <v>8</v>
      </c>
      <c r="AI110" s="47">
        <v>94</v>
      </c>
      <c r="AJ110" s="48" t="str">
        <f>IF(AND(S110&gt;=2,T110&gt;=0),IF(AND(ISNUMBER(BD110),VALUE(BD110)&gt;=3),IF(LEN(AQ110)&gt;0,"***","**"),"*"),"")</f>
        <v/>
      </c>
      <c r="AK110" s="42" t="str">
        <f>IF(AND(S110&gt;=3,AND(OR(AND(I110&lt;=7,I110-K110&gt;=3),AND(K110&lt;=7,K110-M110&gt;=3)),N110&lt;=4)),6,IF(S110&gt;=3,"3T",IF(AND(OR(AND(I110&lt;=7,I110-K110&gt;=3),AND(K110&lt;=7,K110-M110&gt;=3)),N110&lt;=4),"3P","")))</f>
        <v/>
      </c>
      <c r="AL110" s="46" t="str">
        <f>IF(OR(K110-M110&gt;=5,T110&gt;4.9,AND(K110-M110&gt;=1,T110&gt;5)),IF(P110&lt;-3,"***",IF(P110&lt;0,"**","*")),"")</f>
        <v/>
      </c>
      <c r="AM110" s="40">
        <v>94</v>
      </c>
      <c r="AN110" s="49" t="str">
        <f>CONCATENATE(IF(AND(OR(M110=1,M110=2,M110=3,M110=4),Q110&gt;=97.5),"G",IF(OR(AND(N110&lt;=3,M110&lt;8,T110&gt;-1.6,Q110&gt;=95,Q110&lt;300),AND(OR(M110=1,M110=2,M110=3),Q110&lt;97.5)),"GR","")),"*")</f>
        <v>*</v>
      </c>
      <c r="AO110" s="29">
        <v>-15</v>
      </c>
      <c r="AP110" s="28"/>
      <c r="AQ110" s="28"/>
      <c r="AR110" s="28"/>
      <c r="AS110" s="28"/>
      <c r="AT110" s="50" t="str">
        <f>IF(LEN(AN110)&gt;0,IF(AL110="**","$",IF(AL110="***",IF(LEN(AQ110)&gt;0,"$$$","$$"), "")), "")</f>
        <v/>
      </c>
      <c r="AU110" s="48" t="str">
        <f>CONCATENATE(IF(LEN(AN110)&gt;0,IF(AND(AD110="**",AB110="*"),IF(LEN(AQ110)&gt;0,"$$$","$$"),IF(AJ110="***","$$$",IF(AND(AJ110="**",AB110="*"),"$$",IF(AND(OR(AD110="**",AD110="***"),LEN(AQ110)&gt;0),"$$","")))),IF(AND(OR(AD110="**",AD110="***"),LEN(AQ110)&gt;0),"$$","")),IF(AND(T110&lt;2,AQ110="#"),"#",""))</f>
        <v/>
      </c>
      <c r="AV110" s="48" t="str">
        <f>IF(LEN(AN110)&gt;0,IF(AG110="**","$$",IF(AG110="***","$$$",IF(AD110="***",IF(OR(AB110="***",LEN(AQ110)&gt;0),"$$$",""),""))),"")</f>
        <v/>
      </c>
      <c r="AW110" s="26" t="s">
        <v>6</v>
      </c>
      <c r="AX110" s="64">
        <v>58</v>
      </c>
      <c r="AY110" s="52">
        <v>1168</v>
      </c>
      <c r="AZ110" s="24" t="s">
        <v>246</v>
      </c>
      <c r="BA110" s="29">
        <v>36.120886450292303</v>
      </c>
      <c r="BB110" s="134">
        <v>43.526219783625699</v>
      </c>
      <c r="BC110" s="54" t="s">
        <v>921</v>
      </c>
      <c r="BD110" s="29">
        <v>4</v>
      </c>
      <c r="BE110" s="55"/>
      <c r="BF110" s="55"/>
      <c r="BG110" s="55"/>
      <c r="BH110" s="55"/>
      <c r="BI110" s="189" t="s">
        <v>922</v>
      </c>
      <c r="BJ110" s="69" t="s">
        <v>801</v>
      </c>
      <c r="BK110" s="69" t="s">
        <v>758</v>
      </c>
      <c r="BL110" s="69" t="s">
        <v>890</v>
      </c>
      <c r="BM110" s="68" t="s">
        <v>802</v>
      </c>
      <c r="BN110" s="68" t="s">
        <v>740</v>
      </c>
      <c r="BO110" s="17"/>
      <c r="BP110" s="29">
        <v>128</v>
      </c>
      <c r="BQ110" s="29">
        <v>-15</v>
      </c>
      <c r="BR110" s="56">
        <v>100.9</v>
      </c>
      <c r="BS110" s="57" t="s">
        <v>61</v>
      </c>
      <c r="BT110" s="26"/>
      <c r="BU110" s="26"/>
      <c r="BV110" s="26"/>
      <c r="BW110" s="26" t="s">
        <v>920</v>
      </c>
      <c r="BX110" s="17"/>
      <c r="BY110" s="17"/>
      <c r="BZ110" s="49" t="str">
        <f>IF(AND(S110&gt;=3,AND(OR(AND(I110&lt;=7,I110-K110&gt;=3),AND(K110&lt;=7,K110-M110&gt;=3)),N110&lt;=4)),6,IF(S110&gt;=3,"3T",IF(AND(OR(AND(I110&lt;=7,I110-K110&gt;=3),AND(K110&lt;=7,K110-M110&gt;=3)),N110&lt;=4),"3P","")))</f>
        <v/>
      </c>
    </row>
    <row r="111" spans="1:78" ht="15.95" customHeight="1" x14ac:dyDescent="0.25">
      <c r="A111" s="162"/>
      <c r="B111" s="155"/>
      <c r="C111" s="155"/>
      <c r="D111" s="155"/>
      <c r="E111" s="155"/>
      <c r="F111" s="155"/>
      <c r="G111" s="155"/>
      <c r="H111" s="155"/>
      <c r="I111" s="155"/>
      <c r="J111" s="155"/>
      <c r="K111" s="155"/>
      <c r="L111" s="155"/>
      <c r="M111" s="155"/>
      <c r="N111" s="155"/>
      <c r="O111" s="155"/>
      <c r="P111" s="155"/>
      <c r="Q111" s="155"/>
      <c r="R111" s="155"/>
      <c r="S111" s="155"/>
      <c r="T111" s="155"/>
      <c r="U111" s="155"/>
      <c r="V111" s="155"/>
      <c r="W111" s="155"/>
      <c r="X111" s="155"/>
      <c r="Y111" s="155"/>
      <c r="Z111" s="171"/>
      <c r="AA111" s="155"/>
      <c r="AB111" s="155"/>
      <c r="AC111" s="155"/>
      <c r="AD111" s="155"/>
      <c r="AE111" s="155"/>
      <c r="AF111" s="155"/>
      <c r="AG111" s="155"/>
      <c r="AH111" s="155"/>
      <c r="AI111" s="155"/>
      <c r="AJ111" s="155"/>
      <c r="AK111" s="155"/>
      <c r="AL111" s="155"/>
      <c r="AM111" s="155"/>
      <c r="AN111" s="155"/>
      <c r="AO111" s="155"/>
      <c r="AP111" s="155"/>
      <c r="AQ111" s="155"/>
      <c r="AR111" s="155"/>
      <c r="AS111" s="155"/>
      <c r="AT111" s="155"/>
      <c r="AU111" s="155"/>
      <c r="AV111" s="155"/>
      <c r="AW111" s="155"/>
      <c r="AX111" s="155"/>
      <c r="AY111" s="155"/>
      <c r="AZ111" s="155"/>
      <c r="BA111" s="155"/>
      <c r="BB111" s="155"/>
      <c r="BC111" s="155"/>
      <c r="BD111" s="155"/>
      <c r="BE111" s="155"/>
      <c r="BF111" s="155"/>
      <c r="BG111" s="155"/>
      <c r="BH111" s="155"/>
      <c r="BI111" s="155"/>
      <c r="BJ111" s="155"/>
      <c r="BK111" s="155"/>
      <c r="BL111" s="155"/>
      <c r="BM111" s="155"/>
      <c r="BN111" s="155"/>
      <c r="BO111" s="155"/>
      <c r="BP111" s="155"/>
      <c r="BQ111" s="155"/>
      <c r="BR111" s="155"/>
      <c r="BS111" s="155"/>
      <c r="BT111" s="155"/>
      <c r="BU111" s="155"/>
      <c r="BV111" s="155"/>
      <c r="BW111" s="155"/>
      <c r="BX111" s="155"/>
      <c r="BY111" s="17"/>
      <c r="BZ111" s="49"/>
    </row>
    <row r="112" spans="1:78" ht="46.5" x14ac:dyDescent="0.25">
      <c r="A112" s="26" t="s">
        <v>893</v>
      </c>
      <c r="B112" s="138" t="s">
        <v>276</v>
      </c>
      <c r="C112" s="27" t="s">
        <v>738</v>
      </c>
      <c r="D112" s="28"/>
      <c r="E112" s="28"/>
      <c r="F112" s="29">
        <v>1200</v>
      </c>
      <c r="G112" s="30">
        <v>3</v>
      </c>
      <c r="H112" s="31" t="s">
        <v>6</v>
      </c>
      <c r="I112" s="70">
        <v>2</v>
      </c>
      <c r="J112" s="71">
        <v>2</v>
      </c>
      <c r="K112" s="70">
        <v>2</v>
      </c>
      <c r="L112" s="71">
        <v>1</v>
      </c>
      <c r="M112" s="32">
        <v>8</v>
      </c>
      <c r="N112" s="33">
        <v>4</v>
      </c>
      <c r="O112" s="29">
        <v>3.2500000000000102</v>
      </c>
      <c r="P112" s="37">
        <v>3.9416666666666602</v>
      </c>
      <c r="Q112" s="35">
        <v>95.567717394314997</v>
      </c>
      <c r="R112" s="36">
        <v>0.53385869715747003</v>
      </c>
      <c r="S112" s="37">
        <v>1</v>
      </c>
      <c r="T112" s="61">
        <v>-2.5</v>
      </c>
      <c r="U112" s="29">
        <v>-5.2999999999999901</v>
      </c>
      <c r="V112" s="60">
        <v>-7.25</v>
      </c>
      <c r="W112" s="39" t="s">
        <v>79</v>
      </c>
      <c r="X112" s="62">
        <v>92</v>
      </c>
      <c r="Y112" s="29">
        <v>128</v>
      </c>
      <c r="Z112" s="87">
        <v>35</v>
      </c>
      <c r="AA112" s="77">
        <v>8</v>
      </c>
      <c r="AB112" s="41" t="s">
        <v>698</v>
      </c>
      <c r="AC112" s="42" t="str">
        <f>"i" &amp; IF(AND(S112&lt;=-1.5,NOT(ISBLANK(AQ112))),"Z","")</f>
        <v>i</v>
      </c>
      <c r="AD112" s="48" t="str">
        <f>IF(AND(ISNUMBER(BD112),VALUE(BD112)&gt;=3,VALUE(T112)&gt;=-0.5),IF(AND(VALUE(Q112)&gt;=94,VALUE(Q112)&lt;444), IF(VALUE(P112)&gt;=2,"***","**"),"*"),"")</f>
        <v/>
      </c>
      <c r="AE112" s="44"/>
      <c r="AF112" s="45" t="s">
        <v>797</v>
      </c>
      <c r="AG112" s="63" t="str">
        <f>IF(OR(F112&lt;1401,F112&gt;=1600),IF(AND(OR(AB112="*",AB112="***",AB112="E*",AB112="E***"),P112&gt;=2,T112&gt;-2.1),IF(AND(ISNUMBER(BD112),VALUE(BD112)&gt;2),"**","*"),""),"")</f>
        <v/>
      </c>
      <c r="AH112" s="30">
        <v>3</v>
      </c>
      <c r="AI112" s="62">
        <v>92</v>
      </c>
      <c r="AJ112" s="48" t="str">
        <f>IF(AND(S112&gt;=2,T112&gt;=0),IF(AND(ISNUMBER(BD112),VALUE(BD112)&gt;=3),IF(LEN(AQ112)&gt;0,"***","**"),"*"),"")</f>
        <v/>
      </c>
      <c r="AK112" s="42" t="str">
        <f>IF(AND(S112&gt;=3,AND(OR(AND(I112&lt;=7,I112-K112&gt;=3),AND(K112&lt;=7,K112-M112&gt;=3)),N112&lt;=4)),6,IF(S112&gt;=3,"3T",IF(AND(OR(AND(I112&lt;=7,I112-K112&gt;=3),AND(K112&lt;=7,K112-M112&gt;=3)),N112&lt;=4),"3P","")))</f>
        <v/>
      </c>
      <c r="AL112" s="63" t="str">
        <f>IF(OR(K112-M112&gt;=5,T112&gt;4.9,AND(K112-M112&gt;=1,T112&gt;5)),IF(P112&lt;-3,"***",IF(P112&lt;0,"**","*")),"")</f>
        <v/>
      </c>
      <c r="AM112" s="62">
        <v>92</v>
      </c>
      <c r="AN112" s="49" t="str">
        <f>IF(AND(OR(M112=1,M112=2,M112=3,M112=4),Q112&gt;=97.5),"G",IF(OR(AND(N112&lt;=3,M112&lt;8,T112&gt;-1.6,Q112&gt;=95,Q112&lt;300),AND(OR(M112=1,M112=2,M112=3),Q112&lt;97.5)),"GR",""))</f>
        <v/>
      </c>
      <c r="AO112" s="29">
        <v>-2</v>
      </c>
      <c r="AP112" s="28"/>
      <c r="AQ112" s="28"/>
      <c r="AR112" s="28"/>
      <c r="AS112" s="28"/>
      <c r="AT112" s="50" t="str">
        <f>IF(LEN(AN112)&gt;0,IF(AL112="**","$",IF(AL112="***",IF(LEN(AQ112)&gt;0,"$$$","$$"), "")), "")</f>
        <v/>
      </c>
      <c r="AU112" s="48" t="str">
        <f>CONCATENATE(IF(LEN(AN112)&gt;0,IF(AND(AD112="**",AB112="*"),IF(LEN(AQ112)&gt;0,"$$$","$$"),IF(AJ112="***","$$$",IF(AND(AJ112="**",AB112="*"),"$$",IF(AND(OR(AD112="**",AD112="***"),LEN(AQ112)&gt;0),"$$","")))),IF(AND(OR(AD112="**",AD112="***"),LEN(AQ112)&gt;0),"$$","")),IF(AND(T112&lt;2,AQ112="#"),"#",""))</f>
        <v/>
      </c>
      <c r="AV112" s="48" t="str">
        <f>IF(LEN(AN112)&gt;0,IF(AG112="**","$$",IF(AG112="***","$$$",IF(AD112="***",IF(OR(AB112="***",LEN(AQ112)&gt;0),"$$$",""),""))),"")</f>
        <v/>
      </c>
      <c r="AW112" s="26" t="s">
        <v>6</v>
      </c>
      <c r="AX112" s="74">
        <v>16</v>
      </c>
      <c r="AY112" s="65">
        <v>1168</v>
      </c>
      <c r="AZ112" s="24" t="s">
        <v>246</v>
      </c>
      <c r="BA112" s="29">
        <v>92.067717394314897</v>
      </c>
      <c r="BB112" s="134">
        <v>101.801050727648</v>
      </c>
      <c r="BC112" s="54" t="s">
        <v>923</v>
      </c>
      <c r="BD112" s="29">
        <v>2</v>
      </c>
      <c r="BE112" s="55"/>
      <c r="BF112" s="55"/>
      <c r="BG112" s="55"/>
      <c r="BH112" s="55"/>
      <c r="BI112" s="190" t="s">
        <v>924</v>
      </c>
      <c r="BJ112" s="68" t="s">
        <v>758</v>
      </c>
      <c r="BK112" s="68" t="s">
        <v>849</v>
      </c>
      <c r="BL112" s="68" t="s">
        <v>886</v>
      </c>
      <c r="BM112" s="68" t="s">
        <v>850</v>
      </c>
      <c r="BN112" s="68" t="s">
        <v>742</v>
      </c>
      <c r="BO112" s="17"/>
      <c r="BP112" s="29">
        <v>128</v>
      </c>
      <c r="BQ112" s="29">
        <v>-2</v>
      </c>
      <c r="BR112" s="56">
        <v>100.1</v>
      </c>
      <c r="BS112" s="76" t="s">
        <v>126</v>
      </c>
      <c r="BT112" s="26"/>
      <c r="BU112" s="26"/>
      <c r="BV112" s="26"/>
      <c r="BW112" s="26" t="s">
        <v>79</v>
      </c>
      <c r="BX112" s="17"/>
      <c r="BY112" s="17"/>
      <c r="BZ112" s="49" t="str">
        <f>IF(AND(S112&gt;=3,AND(OR(AND(I112&lt;=7,I112-K112&gt;=3),AND(K112&lt;=7,K112-M112&gt;=3)),N112&lt;=4)),6,IF(S112&gt;=3,"3T",IF(AND(OR(AND(I112&lt;=7,I112-K112&gt;=3),AND(K112&lt;=7,K112-M112&gt;=3)),N112&lt;=4),"3P","")))</f>
        <v/>
      </c>
    </row>
    <row r="113" spans="1:78" ht="46.5" x14ac:dyDescent="0.25">
      <c r="A113" s="26" t="s">
        <v>893</v>
      </c>
      <c r="B113" s="138" t="s">
        <v>851</v>
      </c>
      <c r="C113" s="107" t="s">
        <v>852</v>
      </c>
      <c r="D113" s="28"/>
      <c r="E113" s="28"/>
      <c r="F113" s="29">
        <v>1200</v>
      </c>
      <c r="G113" s="30">
        <v>9</v>
      </c>
      <c r="H113" s="31" t="s">
        <v>48</v>
      </c>
      <c r="I113" s="59">
        <v>6</v>
      </c>
      <c r="J113" s="33">
        <v>2</v>
      </c>
      <c r="K113" s="59">
        <v>3</v>
      </c>
      <c r="L113" s="33">
        <v>1</v>
      </c>
      <c r="M113" s="59">
        <v>5</v>
      </c>
      <c r="N113" s="33">
        <v>8</v>
      </c>
      <c r="O113" s="29">
        <v>-0.89999999999999902</v>
      </c>
      <c r="P113" s="60">
        <v>-7.4999999999990893E-2</v>
      </c>
      <c r="Q113" s="35">
        <v>87.879425783972195</v>
      </c>
      <c r="R113" s="36">
        <v>0.28971289198608502</v>
      </c>
      <c r="S113" s="37">
        <v>2</v>
      </c>
      <c r="T113" s="61">
        <v>-7.25</v>
      </c>
      <c r="U113" s="29">
        <v>-4.5999999999999899</v>
      </c>
      <c r="V113" s="60">
        <v>-10.35</v>
      </c>
      <c r="W113" s="39" t="s">
        <v>79</v>
      </c>
      <c r="X113" s="62">
        <v>90</v>
      </c>
      <c r="Y113" s="29">
        <v>125</v>
      </c>
      <c r="Z113" s="111">
        <v>17</v>
      </c>
      <c r="AA113" s="26" t="s">
        <v>91</v>
      </c>
      <c r="AB113" s="41" t="s">
        <v>32</v>
      </c>
      <c r="AC113" s="42" t="str">
        <f>"" &amp; IF(AND(S113&lt;=-1.5,NOT(ISBLANK(AQ113))),"Z","")</f>
        <v/>
      </c>
      <c r="AD113" s="48" t="str">
        <f>IF(AND(ISNUMBER(BD113),VALUE(BD113)&gt;=3,VALUE(T113)&gt;=-0.5),IF(AND(VALUE(Q113)&gt;=94,VALUE(Q113)&lt;444), IF(VALUE(P113)&gt;=2,"***","**"),"*"),"")</f>
        <v/>
      </c>
      <c r="AE113" s="44"/>
      <c r="AF113" s="45"/>
      <c r="AG113" s="63" t="str">
        <f>IF(OR(F113&lt;1401,F113&gt;=1600),IF(AND(OR(AB113="*",AB113="***",AB113="E*",AB113="E***"),P113&gt;=2,T113&gt;-2.1),IF(AND(ISNUMBER(BD113),VALUE(BD113)&gt;2),"**","*"),""),"")</f>
        <v/>
      </c>
      <c r="AH113" s="30">
        <v>9</v>
      </c>
      <c r="AI113" s="62">
        <v>90</v>
      </c>
      <c r="AJ113" s="48" t="str">
        <f>IF(AND(S113&gt;=2,T113&gt;=0),IF(AND(ISNUMBER(BD113),VALUE(BD113)&gt;=3),IF(LEN(AQ113)&gt;0,"***","**"),"*"),"")</f>
        <v/>
      </c>
      <c r="AK113" s="42" t="str">
        <f>IF(AND(S113&gt;=3,AND(OR(AND(I113&lt;=7,I113-K113&gt;=3),AND(K113&lt;=7,K113-M113&gt;=3)),N113&lt;=4)),6,IF(S113&gt;=3,"3T",IF(AND(OR(AND(I113&lt;=7,I113-K113&gt;=3),AND(K113&lt;=7,K113-M113&gt;=3)),N113&lt;=4),"3P","")))</f>
        <v/>
      </c>
      <c r="AL113" s="63" t="str">
        <f>IF(OR(K113-M113&gt;=5,T113&gt;4.9,AND(K113-M113&gt;=1,T113&gt;5)),IF(P113&lt;-3,"***",IF(P113&lt;0,"**","*")),"")</f>
        <v/>
      </c>
      <c r="AM113" s="62">
        <v>90</v>
      </c>
      <c r="AN113" s="49" t="str">
        <f>IF(AND(OR(M113=1,M113=2,M113=3,M113=4),Q113&gt;=97.5),"G",IF(OR(AND(N113&lt;=3,M113&lt;8,T113&gt;-1.6,Q113&gt;=95,Q113&lt;300),AND(OR(M113=1,M113=2,M113=3),Q113&lt;97.5)),"GR",""))</f>
        <v/>
      </c>
      <c r="AO113" s="29">
        <v>-2</v>
      </c>
      <c r="AP113" s="28"/>
      <c r="AQ113" s="28"/>
      <c r="AR113" s="28"/>
      <c r="AS113" s="28"/>
      <c r="AT113" s="50" t="str">
        <f>IF(LEN(AN113)&gt;0,IF(AL113="**","$",IF(AL113="***",IF(LEN(AQ113)&gt;0,"$$$","$$"), "")), "")</f>
        <v/>
      </c>
      <c r="AU113" s="48" t="str">
        <f>CONCATENATE(IF(LEN(AN113)&gt;0,IF(AND(AD113="**",AB113="*"),IF(LEN(AQ113)&gt;0,"$$$","$$"),IF(AJ113="***","$$$",IF(AND(AJ113="**",AB113="*"),"$$",IF(AND(OR(AD113="**",AD113="***"),LEN(AQ113)&gt;0),"$$","")))),IF(AND(OR(AD113="**",AD113="***"),LEN(AQ113)&gt;0),"$$","")),IF(AND(T113&lt;2,AQ113="#"),"#",""))</f>
        <v/>
      </c>
      <c r="AV113" s="48" t="str">
        <f>IF(LEN(AN113)&gt;0,IF(AG113="**","$$",IF(AG113="***","$$$",IF(AD113="***",IF(OR(AB113="***",LEN(AQ113)&gt;0),"$$$",""),""))),"")</f>
        <v/>
      </c>
      <c r="AW113" s="26" t="s">
        <v>48</v>
      </c>
      <c r="AX113" s="51">
        <v>20</v>
      </c>
      <c r="AY113" s="65">
        <v>1160</v>
      </c>
      <c r="AZ113" s="24" t="s">
        <v>246</v>
      </c>
      <c r="BA113" s="29">
        <v>84.579425783972198</v>
      </c>
      <c r="BB113" s="53">
        <v>84.913425783972201</v>
      </c>
      <c r="BC113" s="54" t="s">
        <v>925</v>
      </c>
      <c r="BD113" s="29">
        <v>4</v>
      </c>
      <c r="BE113" s="55"/>
      <c r="BF113" s="55"/>
      <c r="BG113" s="55"/>
      <c r="BH113" s="55"/>
      <c r="BI113" s="190" t="s">
        <v>926</v>
      </c>
      <c r="BJ113" s="68" t="s">
        <v>855</v>
      </c>
      <c r="BK113" s="68" t="s">
        <v>886</v>
      </c>
      <c r="BL113" s="68" t="s">
        <v>789</v>
      </c>
      <c r="BM113" s="68" t="s">
        <v>742</v>
      </c>
      <c r="BN113" s="68"/>
      <c r="BO113" s="17"/>
      <c r="BP113" s="29">
        <v>125</v>
      </c>
      <c r="BQ113" s="29">
        <v>-2</v>
      </c>
      <c r="BR113" s="56">
        <v>96.8</v>
      </c>
      <c r="BS113" s="57" t="s">
        <v>61</v>
      </c>
      <c r="BT113" s="26"/>
      <c r="BU113" s="26"/>
      <c r="BV113" s="26"/>
      <c r="BW113" s="26" t="s">
        <v>79</v>
      </c>
      <c r="BX113" s="17"/>
      <c r="BY113" s="17"/>
      <c r="BZ113" s="49" t="str">
        <f>IF(AND(S113&gt;=3,AND(OR(AND(I113&lt;=7,I113-K113&gt;=3),AND(K113&lt;=7,K113-M113&gt;=3)),N113&lt;=4)),6,IF(S113&gt;=3,"3T",IF(AND(OR(AND(I113&lt;=7,I113-K113&gt;=3),AND(K113&lt;=7,K113-M113&gt;=3)),N113&lt;=4),"3P","")))</f>
        <v/>
      </c>
    </row>
    <row r="114" spans="1:78" ht="18.75" customHeight="1" x14ac:dyDescent="0.25">
      <c r="A114" s="17"/>
      <c r="B114" s="164" t="s">
        <v>246</v>
      </c>
      <c r="C114" s="164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65" t="s">
        <v>927</v>
      </c>
      <c r="R114" s="165"/>
      <c r="S114" s="17"/>
      <c r="T114" s="121" t="s">
        <v>563</v>
      </c>
      <c r="U114" s="17"/>
      <c r="V114" s="17"/>
      <c r="W114" s="17"/>
      <c r="X114" s="91">
        <v>88</v>
      </c>
      <c r="Y114" s="113" t="s">
        <v>638</v>
      </c>
      <c r="Z114" s="111">
        <v>11</v>
      </c>
      <c r="AA114" s="104">
        <v>2</v>
      </c>
      <c r="AB114" s="17"/>
      <c r="AC114" s="17"/>
      <c r="AD114" s="17"/>
      <c r="AE114" s="17"/>
      <c r="AF114" s="17"/>
      <c r="AG114" s="17"/>
      <c r="AH114" s="17"/>
      <c r="AI114" s="91">
        <v>88</v>
      </c>
      <c r="AJ114" s="17"/>
      <c r="AK114" s="17"/>
      <c r="AL114" s="17"/>
      <c r="AM114" s="91">
        <v>88</v>
      </c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66">
        <v>19</v>
      </c>
      <c r="AY114" s="95">
        <v>1162</v>
      </c>
      <c r="AZ114" s="17"/>
      <c r="BA114" s="17"/>
      <c r="BB114" s="17"/>
      <c r="BC114" s="17"/>
      <c r="BD114" s="17"/>
      <c r="BE114" s="17"/>
      <c r="BF114" s="17"/>
      <c r="BG114" s="17"/>
      <c r="BH114" s="17"/>
      <c r="BI114" s="187"/>
      <c r="BJ114" s="17"/>
      <c r="BK114" s="17"/>
      <c r="BL114" s="17"/>
      <c r="BM114" s="17"/>
      <c r="BN114" s="17"/>
      <c r="BO114" s="17"/>
      <c r="BP114" s="113" t="s">
        <v>638</v>
      </c>
      <c r="BQ114" s="17"/>
      <c r="BR114" s="17"/>
      <c r="BS114" s="17"/>
      <c r="BT114" s="17"/>
      <c r="BU114" s="17"/>
      <c r="BV114" s="17"/>
      <c r="BW114" s="17"/>
      <c r="BX114" s="29">
        <v>0</v>
      </c>
      <c r="BY114" s="26" t="s">
        <v>149</v>
      </c>
      <c r="BZ114" s="17"/>
    </row>
    <row r="115" spans="1:78" x14ac:dyDescent="0.25">
      <c r="A115" s="17"/>
      <c r="B115" s="164"/>
      <c r="C115" s="164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68" t="s">
        <v>928</v>
      </c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67"/>
      <c r="AY115" s="96" t="s">
        <v>412</v>
      </c>
      <c r="AZ115" s="17"/>
      <c r="BA115" s="17"/>
      <c r="BB115" s="17"/>
      <c r="BC115" s="17"/>
      <c r="BD115" s="17"/>
      <c r="BE115" s="17"/>
      <c r="BF115" s="17"/>
      <c r="BG115" s="17"/>
      <c r="BH115" s="17"/>
      <c r="BI115" s="18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</row>
    <row r="116" spans="1:78" ht="30" customHeight="1" x14ac:dyDescent="0.25">
      <c r="A116" s="169" t="s">
        <v>929</v>
      </c>
      <c r="B116" s="153"/>
      <c r="C116" s="153"/>
      <c r="D116" s="153"/>
      <c r="E116" s="153"/>
      <c r="F116" s="153"/>
      <c r="G116" s="153"/>
      <c r="H116" s="153"/>
      <c r="I116" s="153"/>
      <c r="J116" s="153"/>
      <c r="K116" s="153"/>
      <c r="L116" s="153"/>
      <c r="M116" s="153"/>
      <c r="N116" s="153"/>
      <c r="O116" s="153"/>
      <c r="P116" s="153"/>
      <c r="Q116" s="153"/>
      <c r="R116" s="153"/>
      <c r="S116" s="153"/>
      <c r="T116" s="153"/>
      <c r="U116" s="153"/>
      <c r="V116" s="153"/>
      <c r="W116" s="153"/>
      <c r="X116" s="153"/>
      <c r="Y116" s="153"/>
      <c r="Z116" s="153"/>
      <c r="AA116" s="153"/>
      <c r="AB116" s="153"/>
      <c r="AC116" s="153"/>
      <c r="AD116" s="153"/>
      <c r="AE116" s="153"/>
      <c r="AF116" s="153"/>
      <c r="AG116" s="153"/>
      <c r="AH116" s="153"/>
      <c r="AI116" s="153"/>
      <c r="AJ116" s="153"/>
      <c r="AK116" s="153"/>
      <c r="AL116" s="153"/>
      <c r="AM116" s="153"/>
      <c r="AN116" s="153"/>
      <c r="AO116" s="153"/>
      <c r="AP116" s="153"/>
      <c r="AQ116" s="153"/>
      <c r="AR116" s="153"/>
      <c r="AS116" s="153"/>
      <c r="AT116" s="153"/>
      <c r="AU116" s="153"/>
      <c r="AV116" s="153"/>
      <c r="AW116" s="153"/>
      <c r="AX116" s="153"/>
      <c r="AY116" s="153"/>
      <c r="AZ116" s="153"/>
      <c r="BA116" s="153"/>
      <c r="BB116" s="153"/>
      <c r="BC116" s="153"/>
      <c r="BD116" s="153"/>
      <c r="BE116" s="153"/>
      <c r="BF116" s="153"/>
      <c r="BG116" s="153"/>
      <c r="BH116" s="153"/>
      <c r="BI116" s="153"/>
      <c r="BJ116" s="153"/>
      <c r="BK116" s="153"/>
      <c r="BL116" s="153"/>
      <c r="BM116" s="153"/>
      <c r="BN116" s="153"/>
      <c r="BO116" s="153"/>
      <c r="BP116" s="153"/>
      <c r="BQ116" s="153"/>
      <c r="BR116" s="153"/>
      <c r="BS116" s="153"/>
      <c r="BT116" s="153"/>
      <c r="BU116" s="153"/>
      <c r="BV116" s="153"/>
      <c r="BW116" s="153"/>
      <c r="BX116" s="153"/>
      <c r="BY116" s="17"/>
      <c r="BZ116" s="17"/>
    </row>
    <row r="117" spans="1:78" x14ac:dyDescent="0.25">
      <c r="A117" s="18" t="s">
        <v>1</v>
      </c>
      <c r="B117" s="18" t="s">
        <v>2</v>
      </c>
      <c r="C117" s="18" t="s">
        <v>3</v>
      </c>
      <c r="D117" s="19"/>
      <c r="E117" s="19"/>
      <c r="F117" s="18" t="s">
        <v>4</v>
      </c>
      <c r="G117" s="20" t="s">
        <v>5</v>
      </c>
      <c r="H117" s="21" t="s">
        <v>6</v>
      </c>
      <c r="I117" s="154" t="s">
        <v>7</v>
      </c>
      <c r="J117" s="155"/>
      <c r="K117" s="155"/>
      <c r="L117" s="155"/>
      <c r="M117" s="155"/>
      <c r="N117" s="155"/>
      <c r="O117" s="21" t="s">
        <v>8</v>
      </c>
      <c r="P117" s="21" t="s">
        <v>9</v>
      </c>
      <c r="Q117" s="22" t="s">
        <v>10</v>
      </c>
      <c r="R117" s="22" t="s">
        <v>11</v>
      </c>
      <c r="S117" s="21" t="s">
        <v>12</v>
      </c>
      <c r="T117" s="21" t="s">
        <v>13</v>
      </c>
      <c r="U117" s="21" t="s">
        <v>14</v>
      </c>
      <c r="V117" s="21" t="s">
        <v>15</v>
      </c>
      <c r="W117" s="23" t="s">
        <v>16</v>
      </c>
      <c r="X117" s="21" t="s">
        <v>17</v>
      </c>
      <c r="Y117" s="21" t="s">
        <v>18</v>
      </c>
      <c r="Z117" s="21" t="s">
        <v>19</v>
      </c>
      <c r="AA117" s="21" t="s">
        <v>20</v>
      </c>
      <c r="AB117" s="21" t="s">
        <v>21</v>
      </c>
      <c r="AC117" s="21" t="s">
        <v>22</v>
      </c>
      <c r="AD117" s="21" t="s">
        <v>23</v>
      </c>
      <c r="AE117" s="21" t="s">
        <v>24</v>
      </c>
      <c r="AF117" s="21" t="s">
        <v>25</v>
      </c>
      <c r="AG117" s="21" t="s">
        <v>26</v>
      </c>
      <c r="AH117" s="21" t="s">
        <v>5</v>
      </c>
      <c r="AI117" s="21" t="s">
        <v>17</v>
      </c>
      <c r="AJ117" s="21" t="s">
        <v>27</v>
      </c>
      <c r="AK117" s="21" t="s">
        <v>28</v>
      </c>
      <c r="AL117" s="21" t="s">
        <v>29</v>
      </c>
      <c r="AM117" s="21" t="s">
        <v>17</v>
      </c>
      <c r="AN117" s="21" t="s">
        <v>30</v>
      </c>
      <c r="AO117" s="21" t="s">
        <v>31</v>
      </c>
      <c r="AP117" s="21" t="s">
        <v>32</v>
      </c>
      <c r="AQ117" s="21" t="s">
        <v>33</v>
      </c>
      <c r="AR117" s="21" t="s">
        <v>34</v>
      </c>
      <c r="AS117" s="21" t="s">
        <v>35</v>
      </c>
      <c r="AT117" s="21" t="s">
        <v>36</v>
      </c>
      <c r="AU117" s="21" t="s">
        <v>37</v>
      </c>
      <c r="AV117" s="21" t="s">
        <v>38</v>
      </c>
      <c r="AW117" s="21" t="s">
        <v>6</v>
      </c>
      <c r="AX117" s="21" t="s">
        <v>39</v>
      </c>
      <c r="AY117" s="21" t="s">
        <v>40</v>
      </c>
      <c r="AZ117" s="24" t="s">
        <v>41</v>
      </c>
      <c r="BA117" s="21" t="s">
        <v>42</v>
      </c>
      <c r="BB117" s="21" t="s">
        <v>43</v>
      </c>
      <c r="BC117" s="21" t="s">
        <v>44</v>
      </c>
      <c r="BD117" s="21" t="s">
        <v>45</v>
      </c>
      <c r="BE117" s="21" t="s">
        <v>46</v>
      </c>
      <c r="BF117" s="21" t="s">
        <v>47</v>
      </c>
      <c r="BG117" s="21" t="s">
        <v>48</v>
      </c>
      <c r="BH117" s="21" t="s">
        <v>49</v>
      </c>
      <c r="BI117" s="186"/>
      <c r="BJ117" s="25"/>
      <c r="BK117" s="25"/>
      <c r="BL117" s="25"/>
      <c r="BM117" s="25"/>
      <c r="BN117" s="25"/>
      <c r="BO117" s="25"/>
      <c r="BP117" s="21" t="s">
        <v>18</v>
      </c>
      <c r="BQ117" s="21" t="s">
        <v>31</v>
      </c>
      <c r="BR117" s="21" t="s">
        <v>50</v>
      </c>
      <c r="BS117" s="21" t="s">
        <v>51</v>
      </c>
      <c r="BT117" s="25"/>
      <c r="BU117" s="25"/>
      <c r="BV117" s="21" t="s">
        <v>24</v>
      </c>
      <c r="BW117" s="21" t="s">
        <v>16</v>
      </c>
      <c r="BX117" s="21" t="s">
        <v>52</v>
      </c>
      <c r="BY117" s="21" t="s">
        <v>53</v>
      </c>
      <c r="BZ117" s="21" t="s">
        <v>28</v>
      </c>
    </row>
    <row r="118" spans="1:78" ht="46.5" x14ac:dyDescent="0.25">
      <c r="A118" s="26" t="s">
        <v>930</v>
      </c>
      <c r="B118" s="26" t="s">
        <v>931</v>
      </c>
      <c r="C118" s="27" t="s">
        <v>352</v>
      </c>
      <c r="D118" s="28"/>
      <c r="E118" s="28" t="s">
        <v>166</v>
      </c>
      <c r="F118" s="58">
        <v>1000</v>
      </c>
      <c r="G118" s="80">
        <v>11</v>
      </c>
      <c r="H118" s="31" t="s">
        <v>6</v>
      </c>
      <c r="I118" s="59">
        <v>6</v>
      </c>
      <c r="J118" s="33">
        <v>2</v>
      </c>
      <c r="K118" s="59">
        <v>6</v>
      </c>
      <c r="L118" s="33">
        <v>2</v>
      </c>
      <c r="M118" s="59">
        <v>2</v>
      </c>
      <c r="N118" s="33">
        <v>0</v>
      </c>
      <c r="O118" s="29">
        <v>0.90000000000000702</v>
      </c>
      <c r="P118" s="29">
        <v>1.97142857142859</v>
      </c>
      <c r="Q118" s="36">
        <v>102.404545156056</v>
      </c>
      <c r="R118" s="36">
        <v>1.5022725780277599</v>
      </c>
      <c r="S118" s="37">
        <v>0</v>
      </c>
      <c r="T118" s="38">
        <v>1.9</v>
      </c>
      <c r="U118" s="29">
        <v>-1.99999999999999</v>
      </c>
      <c r="V118" s="29">
        <v>-0.70000000000000295</v>
      </c>
      <c r="W118" s="39"/>
      <c r="X118" s="40">
        <v>66</v>
      </c>
      <c r="Y118" s="72">
        <v>121</v>
      </c>
      <c r="Z118" s="17"/>
      <c r="AA118" s="26" t="s">
        <v>230</v>
      </c>
      <c r="AB118" s="41" t="s">
        <v>101</v>
      </c>
      <c r="AC118" s="42" t="str">
        <f>"" &amp; IF(AND(S118&lt;=-1.5,NOT(ISBLANK(AQ118))),"Z","")</f>
        <v/>
      </c>
      <c r="AD118" s="43" t="str">
        <f>IF(AND(ISNUMBER(BD118),VALUE(BD118)&gt;=3,VALUE(T118)&gt;=-0.5),IF(AND(VALUE(Q118)&gt;=94,VALUE(Q118)&lt;444), IF(VALUE(P118)&gt;=2,"***","**"),"*"),"")</f>
        <v/>
      </c>
      <c r="AE118" s="44"/>
      <c r="AF118" s="45" t="s">
        <v>681</v>
      </c>
      <c r="AG118" s="46" t="str">
        <f>IF(OR(F118&lt;1401,F118&gt;=1600),IF(AND(OR(AB118="*",AB118="***",AB118="E*",AB118="E***"),P118&gt;=2,T118&gt;-2.1),IF(AND(ISNUMBER(BD118),VALUE(BD118)&gt;2),"**","*"),""),"")</f>
        <v/>
      </c>
      <c r="AH118" s="30">
        <v>11</v>
      </c>
      <c r="AI118" s="47">
        <v>66</v>
      </c>
      <c r="AJ118" s="48" t="str">
        <f>IF(AND(S118&gt;=2,T118&gt;=0),IF(AND(ISNUMBER(BD118),VALUE(BD118)&gt;=3),IF(LEN(AQ118)&gt;0,"***","**"),"*"),"")</f>
        <v/>
      </c>
      <c r="AK118" s="42" t="str">
        <f>IF(AND(S118&gt;=3,AND(OR(AND(I118&lt;=7,I118-K118&gt;=3),AND(K118&lt;=7,K118-M118&gt;=3)),N118&lt;=4)),6,IF(S118&gt;=3,"3T",IF(AND(OR(AND(I118&lt;=7,I118-K118&gt;=3),AND(K118&lt;=7,K118-M118&gt;=3)),N118&lt;=4),"3P","")))</f>
        <v>3P</v>
      </c>
      <c r="AL118" s="46" t="str">
        <f>IF(OR(K118-M118&gt;=5,T118&gt;4.9,AND(K118-M118&gt;=1,T118&gt;5)),IF(P118&lt;-3,"***",IF(P118&lt;0,"**","*")),"")</f>
        <v/>
      </c>
      <c r="AM118" s="40">
        <v>66</v>
      </c>
      <c r="AN118" s="108" t="str">
        <f>IF(AND(OR(M118=1,M118=2,M118=3,M118=4),Q118&gt;=97.5),"G",IF(OR(AND(N118&lt;=3,M118&lt;8,T118&gt;-1.6,Q118&gt;=95,Q118&lt;300),AND(OR(M118=1,M118=2,M118=3),Q118&lt;97.5)),"GR",""))</f>
        <v>G</v>
      </c>
      <c r="AO118" s="29">
        <v>0</v>
      </c>
      <c r="AP118" s="28"/>
      <c r="AQ118" s="28"/>
      <c r="AR118" s="28"/>
      <c r="AS118" s="28"/>
      <c r="AT118" s="50" t="str">
        <f>IF(LEN(AN118)&gt;0,IF(AL118="**","$",IF(AL118="***",IF(LEN(AQ118)&gt;0,"$$$","$$"), "")), "")</f>
        <v/>
      </c>
      <c r="AU118" s="48" t="str">
        <f>CONCATENATE(IF(LEN(AN118)&gt;0,IF(AND(AD118="**",AB118="*"),IF(LEN(AQ118)&gt;0,"$$$","$$"),IF(AJ118="***","$$$",IF(AND(AJ118="**",AB118="*"),"$$",IF(AND(OR(AD118="**",AD118="***"),LEN(AQ118)&gt;0),"$$","")))),IF(AND(OR(AD118="**",AD118="***"),LEN(AQ118)&gt;0),"$$","")),IF(AND(T118&lt;2,AQ118="#"),"#",""))</f>
        <v/>
      </c>
      <c r="AV118" s="48" t="str">
        <f>IF(LEN(AN118)&gt;0,IF(AG118="**","$$",IF(AG118="***","$$$",IF(AD118="***",IF(OR(AB118="***",LEN(AQ118)&gt;0),"$$$",""),""))),"")</f>
        <v/>
      </c>
      <c r="AW118" s="26" t="s">
        <v>6</v>
      </c>
      <c r="AX118" s="51">
        <v>4.8</v>
      </c>
      <c r="AY118" s="52">
        <v>1124</v>
      </c>
      <c r="AZ118" s="24" t="s">
        <v>59</v>
      </c>
      <c r="BA118" s="29">
        <v>99.804545156055497</v>
      </c>
      <c r="BB118" s="66">
        <v>105.93787848938901</v>
      </c>
      <c r="BC118" s="54" t="s">
        <v>732</v>
      </c>
      <c r="BD118" s="29">
        <v>1</v>
      </c>
      <c r="BE118" s="55"/>
      <c r="BF118" s="55"/>
      <c r="BG118" s="55"/>
      <c r="BH118" s="55"/>
      <c r="BI118" s="187"/>
      <c r="BJ118" s="17"/>
      <c r="BK118" s="17"/>
      <c r="BL118" s="17"/>
      <c r="BM118" s="17"/>
      <c r="BN118" s="17"/>
      <c r="BO118" s="17"/>
      <c r="BP118" s="29">
        <v>121</v>
      </c>
      <c r="BQ118" s="29">
        <v>0</v>
      </c>
      <c r="BR118" s="56">
        <v>99.05</v>
      </c>
      <c r="BS118" s="57" t="s">
        <v>126</v>
      </c>
      <c r="BT118" s="26"/>
      <c r="BU118" s="26" t="s">
        <v>166</v>
      </c>
      <c r="BV118" s="26"/>
      <c r="BW118" s="26"/>
      <c r="BX118" s="17"/>
      <c r="BY118" s="17"/>
      <c r="BZ118" s="49" t="str">
        <f>IF(AND(S118&gt;=3,AND(OR(AND(I118&lt;=7,I118-K118&gt;=3),AND(K118&lt;=7,K118-M118&gt;=3)),N118&lt;=4)),6,IF(S118&gt;=3,"3T",IF(AND(OR(AND(I118&lt;=7,I118-K118&gt;=3),AND(K118&lt;=7,K118-M118&gt;=3)),N118&lt;=4),"3P","")))</f>
        <v>3P</v>
      </c>
    </row>
    <row r="119" spans="1:78" ht="46.5" x14ac:dyDescent="0.25">
      <c r="A119" s="26" t="s">
        <v>930</v>
      </c>
      <c r="B119" s="26" t="s">
        <v>211</v>
      </c>
      <c r="C119" s="27" t="s">
        <v>212</v>
      </c>
      <c r="D119" s="28" t="s">
        <v>213</v>
      </c>
      <c r="E119" s="28"/>
      <c r="F119" s="29">
        <v>1200</v>
      </c>
      <c r="G119" s="30">
        <v>1</v>
      </c>
      <c r="H119" s="31" t="s">
        <v>6</v>
      </c>
      <c r="I119" s="32">
        <v>3</v>
      </c>
      <c r="J119" s="33">
        <v>2</v>
      </c>
      <c r="K119" s="32">
        <v>2</v>
      </c>
      <c r="L119" s="33">
        <v>1</v>
      </c>
      <c r="M119" s="32">
        <v>1</v>
      </c>
      <c r="N119" s="33">
        <v>0</v>
      </c>
      <c r="O119" s="29">
        <v>-1.55000000000001</v>
      </c>
      <c r="P119" s="29">
        <v>0.29999999999997601</v>
      </c>
      <c r="Q119" s="36">
        <v>103.33035475412299</v>
      </c>
      <c r="R119" s="36">
        <v>1.66517737706165</v>
      </c>
      <c r="S119" s="37">
        <v>1</v>
      </c>
      <c r="T119" s="38">
        <v>1.25</v>
      </c>
      <c r="U119" s="29">
        <v>1.7</v>
      </c>
      <c r="V119" s="29">
        <v>2.7</v>
      </c>
      <c r="W119" s="39"/>
      <c r="X119" s="40">
        <v>68</v>
      </c>
      <c r="Y119" s="72">
        <v>121</v>
      </c>
      <c r="Z119" s="29">
        <v>21</v>
      </c>
      <c r="AA119" s="85" t="s">
        <v>252</v>
      </c>
      <c r="AB119" s="41" t="s">
        <v>101</v>
      </c>
      <c r="AC119" s="42" t="str">
        <f>"" &amp; IF(AND(S119&lt;=-1.5,NOT(ISBLANK(AQ119))),"Z","")</f>
        <v/>
      </c>
      <c r="AD119" s="43" t="str">
        <f>IF(AND(ISNUMBER(BD119),VALUE(BD119)&gt;=3,VALUE(T119)&gt;=-0.5),IF(AND(VALUE(Q119)&gt;=94,VALUE(Q119)&lt;444), IF(VALUE(P119)&gt;=2,"***","**"),"*"),"")</f>
        <v/>
      </c>
      <c r="AE119" s="44"/>
      <c r="AF119" s="45" t="s">
        <v>681</v>
      </c>
      <c r="AG119" s="46" t="str">
        <f>IF(OR(F119&lt;1401,F119&gt;=1600),IF(AND(OR(AB119="*",AB119="***",AB119="E*",AB119="E***"),P119&gt;=2,T119&gt;-2.1),IF(AND(ISNUMBER(BD119),VALUE(BD119)&gt;2),"**","*"),""),"")</f>
        <v/>
      </c>
      <c r="AH119" s="30">
        <v>1</v>
      </c>
      <c r="AI119" s="47">
        <v>68</v>
      </c>
      <c r="AJ119" s="48" t="str">
        <f>IF(AND(S119&gt;=2,T119&gt;=0),IF(AND(ISNUMBER(BD119),VALUE(BD119)&gt;=3),IF(LEN(AQ119)&gt;0,"***","**"),"*"),"")</f>
        <v/>
      </c>
      <c r="AK119" s="42" t="str">
        <f>IF(AND(S119&gt;=3,AND(OR(AND(I119&lt;=7,I119-K119&gt;=3),AND(K119&lt;=7,K119-M119&gt;=3)),N119&lt;=4)),6,IF(S119&gt;=3,"3T",IF(AND(OR(AND(I119&lt;=7,I119-K119&gt;=3),AND(K119&lt;=7,K119-M119&gt;=3)),N119&lt;=4),"3P","")))</f>
        <v/>
      </c>
      <c r="AL119" s="46" t="str">
        <f>IF(OR(K119-M119&gt;=5,T119&gt;4.9,AND(K119-M119&gt;=1,T119&gt;5)),IF(P119&lt;-3,"***",IF(P119&lt;0,"**","*")),"")</f>
        <v/>
      </c>
      <c r="AM119" s="40">
        <v>68</v>
      </c>
      <c r="AN119" s="135" t="str">
        <f>CONCATENATE(IF(AND(OR(M119=1,M119=2,M119=3,M119=4),Q119&gt;=97.5),"G",IF(OR(AND(N119&lt;=3,M119&lt;8,T119&gt;-1.6,Q119&gt;=95,Q119&lt;300),AND(OR(M119=1,M119=2,M119=3),Q119&lt;97.5)),"GR","")),"*")</f>
        <v>G*</v>
      </c>
      <c r="AO119" s="82">
        <v>1</v>
      </c>
      <c r="AP119" s="28"/>
      <c r="AQ119" s="28"/>
      <c r="AR119" s="28"/>
      <c r="AS119" s="28"/>
      <c r="AT119" s="50" t="str">
        <f>IF(LEN(AN119)&gt;0,IF(AL119="**","$",IF(AL119="***",IF(LEN(AQ119)&gt;0,"$$$","$$"), "")), "")</f>
        <v/>
      </c>
      <c r="AU119" s="48" t="str">
        <f>CONCATENATE(IF(LEN(AN119)&gt;0,IF(AND(AD119="**",AB119="*"),IF(LEN(AQ119)&gt;0,"$$$","$$"),IF(AJ119="***","$$$",IF(AND(AJ119="**",AB119="*"),"$$",IF(AND(OR(AD119="**",AD119="***"),LEN(AQ119)&gt;0),"$$","")))),IF(AND(OR(AD119="**",AD119="***"),LEN(AQ119)&gt;0),"$$","")),IF(AND(T119&lt;2,AQ119="#"),"#",""))</f>
        <v/>
      </c>
      <c r="AV119" s="48" t="str">
        <f>IF(LEN(AN119)&gt;0,IF(AG119="**","$$",IF(AG119="***","$$$",IF(AD119="***",IF(OR(AB119="***",LEN(AQ119)&gt;0),"$$$",""),""))),"")</f>
        <v/>
      </c>
      <c r="AW119" s="26" t="s">
        <v>6</v>
      </c>
      <c r="AX119" s="51">
        <v>4.3</v>
      </c>
      <c r="AY119" s="52">
        <v>1123</v>
      </c>
      <c r="AZ119" s="24" t="s">
        <v>59</v>
      </c>
      <c r="BA119" s="29">
        <v>97.330354754123306</v>
      </c>
      <c r="BB119" s="136">
        <v>104.384354754123</v>
      </c>
      <c r="BC119" s="54" t="s">
        <v>83</v>
      </c>
      <c r="BD119" s="29">
        <v>1</v>
      </c>
      <c r="BE119" s="55"/>
      <c r="BF119" s="55"/>
      <c r="BG119" s="55"/>
      <c r="BH119" s="55"/>
      <c r="BI119" s="188" t="s">
        <v>932</v>
      </c>
      <c r="BJ119" s="68" t="s">
        <v>933</v>
      </c>
      <c r="BK119" s="69" t="s">
        <v>934</v>
      </c>
      <c r="BL119" s="68" t="s">
        <v>935</v>
      </c>
      <c r="BM119" s="69" t="s">
        <v>243</v>
      </c>
      <c r="BN119" s="68"/>
      <c r="BO119" s="17"/>
      <c r="BP119" s="29">
        <v>121</v>
      </c>
      <c r="BQ119" s="82">
        <v>1</v>
      </c>
      <c r="BR119" s="56">
        <v>95.65</v>
      </c>
      <c r="BS119" s="57" t="s">
        <v>126</v>
      </c>
      <c r="BT119" s="26" t="s">
        <v>213</v>
      </c>
      <c r="BU119" s="26"/>
      <c r="BV119" s="26"/>
      <c r="BW119" s="26"/>
      <c r="BX119" s="17"/>
      <c r="BY119" s="17"/>
      <c r="BZ119" s="49" t="str">
        <f>IF(AND(S119&gt;=3,AND(OR(AND(I119&lt;=7,I119-K119&gt;=3),AND(K119&lt;=7,K119-M119&gt;=3)),N119&lt;=4)),6,IF(S119&gt;=3,"3T",IF(AND(OR(AND(I119&lt;=7,I119-K119&gt;=3),AND(K119&lt;=7,K119-M119&gt;=3)),N119&lt;=4),"3P","")))</f>
        <v/>
      </c>
    </row>
    <row r="120" spans="1:78" ht="46.5" x14ac:dyDescent="0.25">
      <c r="A120" s="26" t="s">
        <v>930</v>
      </c>
      <c r="B120" s="26" t="s">
        <v>816</v>
      </c>
      <c r="C120" s="27" t="s">
        <v>378</v>
      </c>
      <c r="D120" s="28" t="s">
        <v>817</v>
      </c>
      <c r="E120" s="28"/>
      <c r="F120" s="29">
        <v>1200</v>
      </c>
      <c r="G120" s="30">
        <v>8</v>
      </c>
      <c r="H120" s="31" t="s">
        <v>818</v>
      </c>
      <c r="I120" s="59">
        <v>3</v>
      </c>
      <c r="J120" s="33">
        <v>2</v>
      </c>
      <c r="K120" s="59">
        <v>4</v>
      </c>
      <c r="L120" s="33">
        <v>2</v>
      </c>
      <c r="M120" s="59">
        <v>2</v>
      </c>
      <c r="N120" s="33">
        <v>1</v>
      </c>
      <c r="O120" s="29">
        <v>0.70000000000000295</v>
      </c>
      <c r="P120" s="37">
        <v>0.74999999999997502</v>
      </c>
      <c r="Q120" s="35">
        <v>95.052687330998296</v>
      </c>
      <c r="R120" s="35">
        <v>-1.72365633450084</v>
      </c>
      <c r="S120" s="37">
        <v>-1</v>
      </c>
      <c r="T120" s="38">
        <v>1.25</v>
      </c>
      <c r="U120" s="29">
        <v>-4.3500000000000103</v>
      </c>
      <c r="V120" s="60">
        <v>-3.3</v>
      </c>
      <c r="W120" s="39"/>
      <c r="X120" s="83">
        <v>75</v>
      </c>
      <c r="Y120" s="72">
        <v>132</v>
      </c>
      <c r="Z120" s="29">
        <v>28</v>
      </c>
      <c r="AA120" s="26" t="s">
        <v>91</v>
      </c>
      <c r="AB120" s="41" t="s">
        <v>101</v>
      </c>
      <c r="AC120" s="42" t="str">
        <f>"" &amp; IF(AND(S120&lt;=-1.5,NOT(ISBLANK(AQ120))),"Z","")</f>
        <v/>
      </c>
      <c r="AD120" s="43" t="str">
        <f>IF(AND(ISNUMBER(BD120),VALUE(BD120)&gt;=3,VALUE(T120)&gt;=-0.5),IF(AND(VALUE(Q120)&gt;=94,VALUE(Q120)&lt;444), IF(VALUE(P120)&gt;=2,"***","**"),"*"),"")</f>
        <v>**</v>
      </c>
      <c r="AE120" s="44"/>
      <c r="AF120" s="45"/>
      <c r="AG120" s="46" t="str">
        <f>IF(OR(F120&lt;1401,F120&gt;=1600),IF(AND(OR(AB120="*",AB120="***",AB120="E*",AB120="E***"),P120&gt;=2,T120&gt;-2.1),IF(AND(ISNUMBER(BD120),VALUE(BD120)&gt;2),"**","*"),""),"")</f>
        <v/>
      </c>
      <c r="AH120" s="30">
        <v>8</v>
      </c>
      <c r="AI120" s="84">
        <v>75</v>
      </c>
      <c r="AJ120" s="48" t="str">
        <f>IF(AND(S120&gt;=2,T120&gt;=0),IF(AND(ISNUMBER(BD120),VALUE(BD120)&gt;=3),IF(LEN(AQ120)&gt;0,"***","**"),"*"),"")</f>
        <v/>
      </c>
      <c r="AK120" s="42" t="str">
        <f>IF(AND(S120&gt;=3,AND(OR(AND(I120&lt;=7,I120-K120&gt;=3),AND(K120&lt;=7,K120-M120&gt;=3)),N120&lt;=4)),6,IF(S120&gt;=3,"3T",IF(AND(OR(AND(I120&lt;=7,I120-K120&gt;=3),AND(K120&lt;=7,K120-M120&gt;=3)),N120&lt;=4),"3P","")))</f>
        <v/>
      </c>
      <c r="AL120" s="46" t="str">
        <f>IF(OR(K120-M120&gt;=5,T120&gt;4.9,AND(K120-M120&gt;=1,T120&gt;5)),IF(P120&lt;-3,"***",IF(P120&lt;0,"**","*")),"")</f>
        <v/>
      </c>
      <c r="AM120" s="83">
        <v>75</v>
      </c>
      <c r="AN120" s="73" t="str">
        <f>IF(AND(OR(M120=1,M120=2,M120=3,M120=4),Q120&gt;=97.5),"G",IF(OR(AND(N120&lt;=3,M120&lt;8,T120&gt;-1.6,Q120&gt;=95,Q120&lt;300),AND(OR(M120=1,M120=2,M120=3),Q120&lt;97.5)),"GR",""))</f>
        <v>GR</v>
      </c>
      <c r="AO120" s="29">
        <v>0</v>
      </c>
      <c r="AP120" s="28"/>
      <c r="AQ120" s="28"/>
      <c r="AR120" s="28"/>
      <c r="AS120" s="28"/>
      <c r="AT120" s="50" t="str">
        <f>IF(LEN(AN120)&gt;0,IF(AL120="**","$",IF(AL120="***",IF(LEN(AQ120)&gt;0,"$$$","$$"), "")), "")</f>
        <v/>
      </c>
      <c r="AU120" s="48" t="str">
        <f>CONCATENATE(IF(LEN(AN120)&gt;0,IF(AND(AD120="**",AB120="*"),IF(LEN(AQ120)&gt;0,"$$$","$$"),IF(AJ120="***","$$$",IF(AND(AJ120="**",AB120="*"),"$$",IF(AND(OR(AD120="**",AD120="***"),LEN(AQ120)&gt;0),"$$","")))),IF(AND(OR(AD120="**",AD120="***"),LEN(AQ120)&gt;0),"$$","")),IF(AND(T120&lt;2,AQ120="#"),"#",""))</f>
        <v/>
      </c>
      <c r="AV120" s="48" t="str">
        <f>IF(LEN(AN120)&gt;0,IF(AG120="**","$$",IF(AG120="***","$$$",IF(AD120="***",IF(OR(AB120="***",LEN(AQ120)&gt;0),"$$$",""),""))),"")</f>
        <v/>
      </c>
      <c r="AW120" s="26" t="s">
        <v>818</v>
      </c>
      <c r="AX120" s="64">
        <v>9</v>
      </c>
      <c r="AY120" s="52">
        <v>1116</v>
      </c>
      <c r="AZ120" s="24" t="s">
        <v>59</v>
      </c>
      <c r="BA120" s="29">
        <v>88.552687330998296</v>
      </c>
      <c r="BB120" s="98">
        <v>103.14735399766499</v>
      </c>
      <c r="BC120" s="54" t="s">
        <v>936</v>
      </c>
      <c r="BD120" s="29">
        <v>3</v>
      </c>
      <c r="BE120" s="55"/>
      <c r="BF120" s="55"/>
      <c r="BG120" s="55"/>
      <c r="BH120" s="55"/>
      <c r="BI120" s="189" t="s">
        <v>937</v>
      </c>
      <c r="BJ120" s="68" t="s">
        <v>407</v>
      </c>
      <c r="BK120" s="69" t="s">
        <v>886</v>
      </c>
      <c r="BL120" s="68" t="s">
        <v>938</v>
      </c>
      <c r="BM120" s="69" t="s">
        <v>142</v>
      </c>
      <c r="BN120" s="68"/>
      <c r="BO120" s="17"/>
      <c r="BP120" s="29">
        <v>132</v>
      </c>
      <c r="BQ120" s="29">
        <v>0</v>
      </c>
      <c r="BR120" s="56">
        <v>98.5</v>
      </c>
      <c r="BS120" s="57" t="s">
        <v>61</v>
      </c>
      <c r="BT120" s="26" t="s">
        <v>817</v>
      </c>
      <c r="BU120" s="26"/>
      <c r="BV120" s="26"/>
      <c r="BW120" s="26"/>
      <c r="BX120" s="17"/>
      <c r="BY120" s="17"/>
      <c r="BZ120" s="49" t="str">
        <f>IF(AND(S120&gt;=3,AND(OR(AND(I120&lt;=7,I120-K120&gt;=3),AND(K120&lt;=7,K120-M120&gt;=3)),N120&lt;=4)),6,IF(S120&gt;=3,"3T",IF(AND(OR(AND(I120&lt;=7,I120-K120&gt;=3),AND(K120&lt;=7,K120-M120&gt;=3)),N120&lt;=4),"3P","")))</f>
        <v/>
      </c>
    </row>
    <row r="121" spans="1:78" ht="15.95" customHeight="1" x14ac:dyDescent="0.25">
      <c r="A121" s="162"/>
      <c r="B121" s="155"/>
      <c r="C121" s="155"/>
      <c r="D121" s="155"/>
      <c r="E121" s="155"/>
      <c r="F121" s="155"/>
      <c r="G121" s="155"/>
      <c r="H121" s="155"/>
      <c r="I121" s="155"/>
      <c r="J121" s="155"/>
      <c r="K121" s="155"/>
      <c r="L121" s="155"/>
      <c r="M121" s="155"/>
      <c r="N121" s="155"/>
      <c r="O121" s="155"/>
      <c r="P121" s="155"/>
      <c r="Q121" s="155"/>
      <c r="R121" s="155"/>
      <c r="S121" s="155"/>
      <c r="T121" s="155"/>
      <c r="U121" s="155"/>
      <c r="V121" s="155"/>
      <c r="W121" s="155"/>
      <c r="X121" s="155"/>
      <c r="Y121" s="155"/>
      <c r="Z121" s="155"/>
      <c r="AA121" s="155"/>
      <c r="AB121" s="155"/>
      <c r="AC121" s="155"/>
      <c r="AD121" s="155"/>
      <c r="AE121" s="155"/>
      <c r="AF121" s="155"/>
      <c r="AG121" s="155"/>
      <c r="AH121" s="155"/>
      <c r="AI121" s="155"/>
      <c r="AJ121" s="155"/>
      <c r="AK121" s="155"/>
      <c r="AL121" s="155"/>
      <c r="AM121" s="155"/>
      <c r="AN121" s="155"/>
      <c r="AO121" s="155"/>
      <c r="AP121" s="155"/>
      <c r="AQ121" s="155"/>
      <c r="AR121" s="155"/>
      <c r="AS121" s="155"/>
      <c r="AT121" s="155"/>
      <c r="AU121" s="155"/>
      <c r="AV121" s="155"/>
      <c r="AW121" s="155"/>
      <c r="AX121" s="155"/>
      <c r="AY121" s="155"/>
      <c r="AZ121" s="155"/>
      <c r="BA121" s="155"/>
      <c r="BB121" s="155"/>
      <c r="BC121" s="155"/>
      <c r="BD121" s="155"/>
      <c r="BE121" s="155"/>
      <c r="BF121" s="155"/>
      <c r="BG121" s="155"/>
      <c r="BH121" s="155"/>
      <c r="BI121" s="155"/>
      <c r="BJ121" s="155"/>
      <c r="BK121" s="155"/>
      <c r="BL121" s="155"/>
      <c r="BM121" s="155"/>
      <c r="BN121" s="155"/>
      <c r="BO121" s="155"/>
      <c r="BP121" s="155"/>
      <c r="BQ121" s="155"/>
      <c r="BR121" s="155"/>
      <c r="BS121" s="155"/>
      <c r="BT121" s="155"/>
      <c r="BU121" s="155"/>
      <c r="BV121" s="155"/>
      <c r="BW121" s="155"/>
      <c r="BX121" s="155"/>
      <c r="BY121" s="17"/>
      <c r="BZ121" s="49"/>
    </row>
    <row r="122" spans="1:78" ht="46.5" x14ac:dyDescent="0.25">
      <c r="A122" s="26" t="s">
        <v>930</v>
      </c>
      <c r="B122" s="26" t="s">
        <v>939</v>
      </c>
      <c r="C122" s="27" t="s">
        <v>775</v>
      </c>
      <c r="D122" s="28"/>
      <c r="E122" s="28"/>
      <c r="F122" s="29">
        <v>1200</v>
      </c>
      <c r="G122" s="30">
        <v>7</v>
      </c>
      <c r="H122" s="31" t="s">
        <v>6</v>
      </c>
      <c r="I122" s="32">
        <v>8</v>
      </c>
      <c r="J122" s="33">
        <v>4</v>
      </c>
      <c r="K122" s="32">
        <v>8</v>
      </c>
      <c r="L122" s="33">
        <v>4</v>
      </c>
      <c r="M122" s="32">
        <v>6</v>
      </c>
      <c r="N122" s="33">
        <v>3</v>
      </c>
      <c r="O122" s="29">
        <v>-0.30000000000001098</v>
      </c>
      <c r="P122" s="38">
        <v>1.92777777777777</v>
      </c>
      <c r="Q122" s="36">
        <v>100.667887549539</v>
      </c>
      <c r="R122" s="36">
        <v>2.8839437747694801</v>
      </c>
      <c r="S122" s="37">
        <v>1</v>
      </c>
      <c r="T122" s="38">
        <v>0.25</v>
      </c>
      <c r="U122" s="29">
        <v>2.7</v>
      </c>
      <c r="V122" s="38">
        <v>2.95</v>
      </c>
      <c r="W122" s="39"/>
      <c r="X122" s="40">
        <v>76</v>
      </c>
      <c r="Y122" s="72">
        <v>133</v>
      </c>
      <c r="Z122" s="87">
        <v>35</v>
      </c>
      <c r="AA122" s="26" t="s">
        <v>57</v>
      </c>
      <c r="AB122" s="41" t="s">
        <v>65</v>
      </c>
      <c r="AC122" s="42" t="str">
        <f>"i" &amp; IF(AND(S122&lt;=-1.5,NOT(ISBLANK(AQ122))),"Z","")</f>
        <v>i</v>
      </c>
      <c r="AD122" s="43" t="str">
        <f>IF(AND(ISNUMBER(BD122),VALUE(BD122)&gt;=3,VALUE(T122)&gt;=-0.5),IF(AND(VALUE(Q122)&gt;=94,VALUE(Q122)&lt;444), IF(VALUE(P122)&gt;=2,"***","**"),"*"),"")</f>
        <v/>
      </c>
      <c r="AE122" s="44"/>
      <c r="AF122" s="45" t="s">
        <v>681</v>
      </c>
      <c r="AG122" s="46" t="str">
        <f>IF(OR(F122&lt;1401,F122&gt;=1600),IF(AND(OR(AB122="*",AB122="***",AB122="E*",AB122="E***"),P122&gt;=2,T122&gt;-2.1),IF(AND(ISNUMBER(BD122),VALUE(BD122)&gt;2),"**","*"),""),"")</f>
        <v/>
      </c>
      <c r="AH122" s="30">
        <v>7</v>
      </c>
      <c r="AI122" s="47">
        <v>76</v>
      </c>
      <c r="AJ122" s="48" t="str">
        <f>IF(AND(S122&gt;=2,T122&gt;=0),IF(AND(ISNUMBER(BD122),VALUE(BD122)&gt;=3),IF(LEN(AQ122)&gt;0,"***","**"),"*"),"")</f>
        <v/>
      </c>
      <c r="AK122" s="42" t="str">
        <f>IF(AND(S122&gt;=3,AND(OR(AND(I122&lt;=7,I122-K122&gt;=3),AND(K122&lt;=7,K122-M122&gt;=3)),N122&lt;=4)),6,IF(S122&gt;=3,"3T",IF(AND(OR(AND(I122&lt;=7,I122-K122&gt;=3),AND(K122&lt;=7,K122-M122&gt;=3)),N122&lt;=4),"3P","")))</f>
        <v/>
      </c>
      <c r="AL122" s="46" t="str">
        <f>IF(OR(K122-M122&gt;=5,T122&gt;4.9,AND(K122-M122&gt;=1,T122&gt;5)),IF(P122&lt;-3,"***",IF(P122&lt;0,"**","*")),"")</f>
        <v/>
      </c>
      <c r="AM122" s="40">
        <v>76</v>
      </c>
      <c r="AN122" s="81" t="str">
        <f>IF(AND(OR(M122=1,M122=2,M122=3,M122=4),Q122&gt;=97.5),"G",IF(OR(AND(N122&lt;=3,M122&lt;8,T122&gt;-1.6,Q122&gt;=95,Q122&lt;300),AND(OR(M122=1,M122=2,M122=3),Q122&lt;97.5)),"GR",""))</f>
        <v>GR</v>
      </c>
      <c r="AO122" s="82">
        <v>1</v>
      </c>
      <c r="AP122" s="28"/>
      <c r="AQ122" s="28"/>
      <c r="AR122" s="28"/>
      <c r="AS122" s="28"/>
      <c r="AT122" s="50" t="str">
        <f>IF(LEN(AN122)&gt;0,IF(AL122="**","$",IF(AL122="***",IF(LEN(AQ122)&gt;0,"$$$","$$"), "")), "")</f>
        <v/>
      </c>
      <c r="AU122" s="48" t="str">
        <f>CONCATENATE(IF(LEN(AN122)&gt;0,IF(AND(AD122="**",AB122="*"),IF(LEN(AQ122)&gt;0,"$$$","$$"),IF(AJ122="***","$$$",IF(AND(AJ122="**",AB122="*"),"$$",IF(AND(OR(AD122="**",AD122="***"),LEN(AQ122)&gt;0),"$$","")))),IF(AND(OR(AD122="**",AD122="***"),LEN(AQ122)&gt;0),"$$","")),IF(AND(T122&lt;2,AQ122="#"),"#",""))</f>
        <v/>
      </c>
      <c r="AV122" s="48" t="str">
        <f>IF(LEN(AN122)&gt;0,IF(AG122="**","$$",IF(AG122="***","$$$",IF(AD122="***",IF(OR(AB122="***",LEN(AQ122)&gt;0),"$$$",""),""))),"")</f>
        <v/>
      </c>
      <c r="AW122" s="26" t="s">
        <v>6</v>
      </c>
      <c r="AX122" s="74">
        <v>3.4</v>
      </c>
      <c r="AY122" s="52">
        <v>1109</v>
      </c>
      <c r="AZ122" s="24" t="s">
        <v>940</v>
      </c>
      <c r="BA122" s="29">
        <v>93.267887549538997</v>
      </c>
      <c r="BB122" s="53">
        <v>109.711887549539</v>
      </c>
      <c r="BC122" s="54" t="s">
        <v>941</v>
      </c>
      <c r="BD122" s="29">
        <v>2</v>
      </c>
      <c r="BE122" s="55"/>
      <c r="BF122" s="55"/>
      <c r="BG122" s="55"/>
      <c r="BH122" s="55"/>
      <c r="BI122" s="190" t="s">
        <v>942</v>
      </c>
      <c r="BJ122" s="69" t="s">
        <v>943</v>
      </c>
      <c r="BK122" s="68" t="s">
        <v>944</v>
      </c>
      <c r="BL122" s="68" t="s">
        <v>726</v>
      </c>
      <c r="BM122" s="68" t="s">
        <v>729</v>
      </c>
      <c r="BN122" s="68" t="s">
        <v>656</v>
      </c>
      <c r="BO122" s="17"/>
      <c r="BP122" s="29">
        <v>133</v>
      </c>
      <c r="BQ122" s="82">
        <v>1</v>
      </c>
      <c r="BR122" s="56">
        <v>95.3</v>
      </c>
      <c r="BS122" s="76" t="s">
        <v>108</v>
      </c>
      <c r="BT122" s="26"/>
      <c r="BU122" s="26"/>
      <c r="BV122" s="26"/>
      <c r="BW122" s="26"/>
      <c r="BX122" s="17"/>
      <c r="BY122" s="17"/>
      <c r="BZ122" s="49" t="str">
        <f>IF(AND(S122&gt;=3,AND(OR(AND(I122&lt;=7,I122-K122&gt;=3),AND(K122&lt;=7,K122-M122&gt;=3)),N122&lt;=4)),6,IF(S122&gt;=3,"3T",IF(AND(OR(AND(I122&lt;=7,I122-K122&gt;=3),AND(K122&lt;=7,K122-M122&gt;=3)),N122&lt;=4),"3P","")))</f>
        <v/>
      </c>
    </row>
    <row r="123" spans="1:78" ht="46.5" x14ac:dyDescent="0.25">
      <c r="A123" s="26" t="s">
        <v>930</v>
      </c>
      <c r="B123" s="26" t="s">
        <v>109</v>
      </c>
      <c r="C123" s="27" t="s">
        <v>378</v>
      </c>
      <c r="D123" s="28"/>
      <c r="E123" s="28"/>
      <c r="F123" s="29">
        <v>1200</v>
      </c>
      <c r="G123" s="30">
        <v>12</v>
      </c>
      <c r="H123" s="31" t="s">
        <v>6</v>
      </c>
      <c r="I123" s="59">
        <v>2</v>
      </c>
      <c r="J123" s="33">
        <v>0</v>
      </c>
      <c r="K123" s="59">
        <v>2</v>
      </c>
      <c r="L123" s="33">
        <v>0</v>
      </c>
      <c r="M123" s="59">
        <v>1</v>
      </c>
      <c r="N123" s="33">
        <v>0</v>
      </c>
      <c r="O123" s="29">
        <v>0.60000000000000497</v>
      </c>
      <c r="P123" s="60">
        <v>-0.79166666666665697</v>
      </c>
      <c r="Q123" s="35">
        <v>97.225672431864794</v>
      </c>
      <c r="R123" s="35">
        <v>-1.3871637840676201</v>
      </c>
      <c r="S123" s="37">
        <v>0</v>
      </c>
      <c r="T123" s="38">
        <v>0.2</v>
      </c>
      <c r="U123" s="29">
        <v>-0.95000000000000595</v>
      </c>
      <c r="V123" s="60">
        <v>-0.95000000000000595</v>
      </c>
      <c r="W123" s="39"/>
      <c r="X123" s="40">
        <v>76</v>
      </c>
      <c r="Y123" s="72">
        <v>133</v>
      </c>
      <c r="Z123" s="29">
        <v>21</v>
      </c>
      <c r="AA123" s="85" t="s">
        <v>119</v>
      </c>
      <c r="AB123" s="41" t="s">
        <v>101</v>
      </c>
      <c r="AC123" s="42" t="str">
        <f>"" &amp; IF(AND(S123&lt;=-1.5,NOT(ISBLANK(AQ123))),"Z","")</f>
        <v/>
      </c>
      <c r="AD123" s="43" t="str">
        <f>IF(AND(ISNUMBER(BD123),VALUE(BD123)&gt;=3,VALUE(T123)&gt;=-0.5),IF(AND(VALUE(Q123)&gt;=94,VALUE(Q123)&lt;444), IF(VALUE(P123)&gt;=2,"***","**"),"*"),"")</f>
        <v/>
      </c>
      <c r="AE123" s="44"/>
      <c r="AF123" s="45"/>
      <c r="AG123" s="46" t="str">
        <f>IF(OR(F123&lt;1401,F123&gt;=1600),IF(AND(OR(AB123="*",AB123="***",AB123="E*",AB123="E***"),P123&gt;=2,T123&gt;-2.1),IF(AND(ISNUMBER(BD123),VALUE(BD123)&gt;2),"**","*"),""),"")</f>
        <v/>
      </c>
      <c r="AH123" s="30">
        <v>12</v>
      </c>
      <c r="AI123" s="47">
        <v>76</v>
      </c>
      <c r="AJ123" s="48" t="str">
        <f>IF(AND(S123&gt;=2,T123&gt;=0),IF(AND(ISNUMBER(BD123),VALUE(BD123)&gt;=3),IF(LEN(AQ123)&gt;0,"***","**"),"*"),"")</f>
        <v/>
      </c>
      <c r="AK123" s="42" t="str">
        <f>IF(AND(S123&gt;=3,AND(OR(AND(I123&lt;=7,I123-K123&gt;=3),AND(K123&lt;=7,K123-M123&gt;=3)),N123&lt;=4)),6,IF(S123&gt;=3,"3T",IF(AND(OR(AND(I123&lt;=7,I123-K123&gt;=3),AND(K123&lt;=7,K123-M123&gt;=3)),N123&lt;=4),"3P","")))</f>
        <v/>
      </c>
      <c r="AL123" s="46" t="str">
        <f>IF(OR(K123-M123&gt;=5,T123&gt;4.9,AND(K123-M123&gt;=1,T123&gt;5)),IF(P123&lt;-3,"***",IF(P123&lt;0,"**","*")),"")</f>
        <v/>
      </c>
      <c r="AM123" s="40">
        <v>76</v>
      </c>
      <c r="AN123" s="81" t="str">
        <f>CONCATENATE(IF(AND(OR(M123=1,M123=2,M123=3,M123=4),Q123&gt;=97.5),"G",IF(OR(AND(N123&lt;=3,M123&lt;8,T123&gt;-1.6,Q123&gt;=95,Q123&lt;300),AND(OR(M123=1,M123=2,M123=3),Q123&lt;97.5)),"GR","")),"*")</f>
        <v>GR*</v>
      </c>
      <c r="AO123" s="29">
        <v>0</v>
      </c>
      <c r="AP123" s="28"/>
      <c r="AQ123" s="28"/>
      <c r="AR123" s="28"/>
      <c r="AS123" s="28"/>
      <c r="AT123" s="50" t="str">
        <f>IF(LEN(AN123)&gt;0,IF(AL123="**","$",IF(AL123="***",IF(LEN(AQ123)&gt;0,"$$$","$$"), "")), "")</f>
        <v/>
      </c>
      <c r="AU123" s="48" t="str">
        <f>CONCATENATE(IF(LEN(AN123)&gt;0,IF(AND(AD123="**",AB123="*"),IF(LEN(AQ123)&gt;0,"$$$","$$"),IF(AJ123="***","$$$",IF(AND(AJ123="**",AB123="*"),"$$",IF(AND(OR(AD123="**",AD123="***"),LEN(AQ123)&gt;0),"$$","")))),IF(AND(OR(AD123="**",AD123="***"),LEN(AQ123)&gt;0),"$$","")),IF(AND(T123&lt;2,AQ123="#"),"#",""))</f>
        <v/>
      </c>
      <c r="AV123" s="48" t="str">
        <f>IF(LEN(AN123)&gt;0,IF(AG123="**","$$",IF(AG123="***","$$$",IF(AD123="***",IF(OR(AB123="***",LEN(AQ123)&gt;0),"$$$",""),""))),"")</f>
        <v/>
      </c>
      <c r="AW123" s="26" t="s">
        <v>6</v>
      </c>
      <c r="AX123" s="64">
        <v>12</v>
      </c>
      <c r="AY123" s="52">
        <v>1112</v>
      </c>
      <c r="AZ123" s="24" t="s">
        <v>945</v>
      </c>
      <c r="BA123" s="29">
        <v>91.225672431864794</v>
      </c>
      <c r="BB123" s="53">
        <v>106.22567243186499</v>
      </c>
      <c r="BC123" s="54" t="s">
        <v>946</v>
      </c>
      <c r="BD123" s="29">
        <v>2</v>
      </c>
      <c r="BE123" s="55"/>
      <c r="BF123" s="55"/>
      <c r="BG123" s="55"/>
      <c r="BH123" s="55"/>
      <c r="BI123" s="190" t="s">
        <v>947</v>
      </c>
      <c r="BJ123" s="69" t="s">
        <v>948</v>
      </c>
      <c r="BK123" s="68" t="s">
        <v>949</v>
      </c>
      <c r="BL123" s="68" t="s">
        <v>365</v>
      </c>
      <c r="BM123" s="68" t="s">
        <v>950</v>
      </c>
      <c r="BN123" s="68"/>
      <c r="BO123" s="17"/>
      <c r="BP123" s="29">
        <v>133</v>
      </c>
      <c r="BQ123" s="29">
        <v>0</v>
      </c>
      <c r="BR123" s="56">
        <v>99.6</v>
      </c>
      <c r="BS123" s="57" t="s">
        <v>126</v>
      </c>
      <c r="BT123" s="26"/>
      <c r="BU123" s="26"/>
      <c r="BV123" s="26"/>
      <c r="BW123" s="26"/>
      <c r="BX123" s="17"/>
      <c r="BY123" s="17"/>
      <c r="BZ123" s="49" t="str">
        <f>IF(AND(S123&gt;=3,AND(OR(AND(I123&lt;=7,I123-K123&gt;=3),AND(K123&lt;=7,K123-M123&gt;=3)),N123&lt;=4)),6,IF(S123&gt;=3,"3T",IF(AND(OR(AND(I123&lt;=7,I123-K123&gt;=3),AND(K123&lt;=7,K123-M123&gt;=3)),N123&lt;=4),"3P","")))</f>
        <v/>
      </c>
    </row>
    <row r="124" spans="1:78" ht="30" customHeight="1" x14ac:dyDescent="0.25">
      <c r="A124" s="156" t="s">
        <v>152</v>
      </c>
      <c r="B124" s="155"/>
      <c r="C124" s="155"/>
      <c r="D124" s="155"/>
      <c r="E124" s="155"/>
      <c r="F124" s="155"/>
      <c r="G124" s="155"/>
      <c r="H124" s="155"/>
      <c r="I124" s="155"/>
      <c r="J124" s="155"/>
      <c r="K124" s="155"/>
      <c r="L124" s="155"/>
      <c r="M124" s="155"/>
      <c r="N124" s="155"/>
      <c r="O124" s="155"/>
      <c r="P124" s="155"/>
      <c r="Q124" s="155"/>
      <c r="R124" s="155"/>
      <c r="S124" s="155"/>
      <c r="T124" s="155"/>
      <c r="U124" s="155"/>
      <c r="V124" s="155"/>
      <c r="W124" s="155"/>
      <c r="X124" s="155"/>
      <c r="Y124" s="155"/>
      <c r="Z124" s="155"/>
      <c r="AA124" s="155"/>
      <c r="AB124" s="155"/>
      <c r="AC124" s="155"/>
      <c r="AD124" s="155"/>
      <c r="AE124" s="155"/>
      <c r="AF124" s="155"/>
      <c r="AG124" s="155"/>
      <c r="AH124" s="155"/>
      <c r="AI124" s="155"/>
      <c r="AJ124" s="155"/>
      <c r="AK124" s="155"/>
      <c r="AL124" s="155"/>
      <c r="AM124" s="155"/>
      <c r="AN124" s="155"/>
      <c r="AO124" s="155"/>
      <c r="AP124" s="155"/>
      <c r="AQ124" s="155"/>
      <c r="AR124" s="155"/>
      <c r="AS124" s="155"/>
      <c r="AT124" s="155"/>
      <c r="AU124" s="155"/>
      <c r="AV124" s="155"/>
      <c r="AW124" s="155"/>
      <c r="AX124" s="155"/>
      <c r="AY124" s="155"/>
      <c r="AZ124" s="155"/>
      <c r="BA124" s="155"/>
      <c r="BB124" s="155"/>
      <c r="BC124" s="155"/>
      <c r="BD124" s="155"/>
      <c r="BE124" s="155"/>
      <c r="BF124" s="155"/>
      <c r="BG124" s="155"/>
      <c r="BH124" s="155"/>
      <c r="BI124" s="155"/>
      <c r="BJ124" s="155"/>
      <c r="BK124" s="155"/>
      <c r="BL124" s="155"/>
      <c r="BM124" s="155"/>
      <c r="BN124" s="155"/>
      <c r="BO124" s="155"/>
      <c r="BP124" s="155"/>
      <c r="BQ124" s="155"/>
      <c r="BR124" s="155"/>
      <c r="BS124" s="155"/>
      <c r="BT124" s="155"/>
      <c r="BU124" s="155"/>
      <c r="BV124" s="155"/>
      <c r="BW124" s="155"/>
      <c r="BX124" s="155"/>
      <c r="BY124" s="17"/>
      <c r="BZ124" s="49"/>
    </row>
    <row r="125" spans="1:78" ht="46.5" x14ac:dyDescent="0.25">
      <c r="A125" s="26" t="s">
        <v>930</v>
      </c>
      <c r="B125" s="26" t="s">
        <v>118</v>
      </c>
      <c r="C125" s="27" t="s">
        <v>904</v>
      </c>
      <c r="D125" s="28"/>
      <c r="E125" s="28"/>
      <c r="F125" s="29">
        <v>1200</v>
      </c>
      <c r="G125" s="30">
        <v>4</v>
      </c>
      <c r="H125" s="31" t="s">
        <v>78</v>
      </c>
      <c r="I125" s="32">
        <v>5</v>
      </c>
      <c r="J125" s="33">
        <v>3</v>
      </c>
      <c r="K125" s="70">
        <v>5</v>
      </c>
      <c r="L125" s="71">
        <v>2</v>
      </c>
      <c r="M125" s="32">
        <v>7</v>
      </c>
      <c r="N125" s="33">
        <v>6</v>
      </c>
      <c r="O125" s="29">
        <v>3.1500000000000101</v>
      </c>
      <c r="P125" s="34">
        <v>3.13749999999999</v>
      </c>
      <c r="Q125" s="35">
        <v>98.761194306818695</v>
      </c>
      <c r="R125" s="36">
        <v>4.4805971534093203</v>
      </c>
      <c r="S125" s="37">
        <v>0</v>
      </c>
      <c r="T125" s="61">
        <v>-4</v>
      </c>
      <c r="U125" s="29">
        <v>0.64999999999999503</v>
      </c>
      <c r="V125" s="29">
        <v>-2.44999999999999</v>
      </c>
      <c r="W125" s="39" t="s">
        <v>79</v>
      </c>
      <c r="X125" s="40">
        <v>84</v>
      </c>
      <c r="Y125" s="29">
        <v>119</v>
      </c>
      <c r="Z125" s="29">
        <v>21</v>
      </c>
      <c r="AA125" s="26" t="s">
        <v>64</v>
      </c>
      <c r="AB125" s="41" t="s">
        <v>58</v>
      </c>
      <c r="AC125" s="42" t="str">
        <f>"" &amp; IF(AND(S125&lt;=-1.5,NOT(ISBLANK(AQ125))),"Z","")</f>
        <v/>
      </c>
      <c r="AD125" s="43" t="str">
        <f>IF(AND(ISNUMBER(BD125),VALUE(BD125)&gt;=3,VALUE(T125)&gt;=-0.5),IF(AND(VALUE(Q125)&gt;=94,VALUE(Q125)&lt;444), IF(VALUE(P125)&gt;=2,"***","**"),"*"),"")</f>
        <v/>
      </c>
      <c r="AE125" s="44"/>
      <c r="AF125" s="45"/>
      <c r="AG125" s="63" t="str">
        <f>IF(OR(F125&lt;1401,F125&gt;=1600),IF(AND(OR(AB125="*",AB125="***",AB125="E*",AB125="E***"),P125&gt;=2,T125&gt;-2.1),IF(AND(ISNUMBER(BD125),VALUE(BD125)&gt;2),"**","*"),""),"")</f>
        <v/>
      </c>
      <c r="AH125" s="30">
        <v>4</v>
      </c>
      <c r="AI125" s="47">
        <v>84</v>
      </c>
      <c r="AJ125" s="48" t="str">
        <f>IF(AND(S125&gt;=2,T125&gt;=0),IF(AND(ISNUMBER(BD125),VALUE(BD125)&gt;=3),IF(LEN(AQ125)&gt;0,"***","**"),"*"),"")</f>
        <v/>
      </c>
      <c r="AK125" s="42" t="str">
        <f>IF(AND(S125&gt;=3,AND(OR(AND(I125&lt;=7,I125-K125&gt;=3),AND(K125&lt;=7,K125-M125&gt;=3)),N125&lt;=4)),6,IF(S125&gt;=3,"3T",IF(AND(OR(AND(I125&lt;=7,I125-K125&gt;=3),AND(K125&lt;=7,K125-M125&gt;=3)),N125&lt;=4),"3P","")))</f>
        <v/>
      </c>
      <c r="AL125" s="46" t="str">
        <f>IF(OR(K125-M125&gt;=5,T125&gt;4.9,AND(K125-M125&gt;=1,T125&gt;5)),IF(P125&lt;-3,"***",IF(P125&lt;0,"**","*")),"")</f>
        <v/>
      </c>
      <c r="AM125" s="40">
        <v>84</v>
      </c>
      <c r="AN125" s="49" t="str">
        <f>CONCATENATE(IF(AND(OR(M125=1,M125=2,M125=3,M125=4),Q125&gt;=97.5),"G",IF(OR(AND(N125&lt;=3,M125&lt;8,T125&gt;-1.6,Q125&gt;=95,Q125&lt;300),AND(OR(M125=1,M125=2,M125=3),Q125&lt;97.5)),"GR","")),"*")</f>
        <v>*</v>
      </c>
      <c r="AO125" s="29">
        <v>0</v>
      </c>
      <c r="AP125" s="28"/>
      <c r="AQ125" s="28"/>
      <c r="AR125" s="28"/>
      <c r="AS125" s="28"/>
      <c r="AT125" s="50" t="str">
        <f>IF(LEN(AN125)&gt;0,IF(AL125="**","$",IF(AL125="***",IF(LEN(AQ125)&gt;0,"$$$","$$"), "")), "")</f>
        <v/>
      </c>
      <c r="AU125" s="48" t="str">
        <f>CONCATENATE(IF(LEN(AN125)&gt;0,IF(AND(AD125="**",AB125="*"),IF(LEN(AQ125)&gt;0,"$$$","$$"),IF(AJ125="***","$$$",IF(AND(AJ125="**",AB125="*"),"$$",IF(AND(OR(AD125="**",AD125="***"),LEN(AQ125)&gt;0),"$$","")))),IF(AND(OR(AD125="**",AD125="***"),LEN(AQ125)&gt;0),"$$","")),IF(AND(T125&lt;2,AQ125="#"),"#",""))</f>
        <v/>
      </c>
      <c r="AV125" s="48" t="str">
        <f>IF(LEN(AN125)&gt;0,IF(AG125="**","$$",IF(AG125="***","$$$",IF(AD125="***",IF(OR(AB125="***",LEN(AQ125)&gt;0),"$$$",""),""))),"")</f>
        <v/>
      </c>
      <c r="AW125" s="26" t="s">
        <v>78</v>
      </c>
      <c r="AX125" s="74">
        <v>5.4</v>
      </c>
      <c r="AY125" s="52">
        <v>1108</v>
      </c>
      <c r="AZ125" s="24" t="s">
        <v>945</v>
      </c>
      <c r="BA125" s="29">
        <v>91</v>
      </c>
      <c r="BB125" s="53">
        <v>97.466666666666697</v>
      </c>
      <c r="BC125" s="54" t="s">
        <v>951</v>
      </c>
      <c r="BD125" s="29">
        <v>2</v>
      </c>
      <c r="BE125" s="55"/>
      <c r="BF125" s="55"/>
      <c r="BG125" s="55"/>
      <c r="BH125" s="55"/>
      <c r="BI125" s="190" t="s">
        <v>952</v>
      </c>
      <c r="BJ125" s="69" t="s">
        <v>734</v>
      </c>
      <c r="BK125" s="68" t="s">
        <v>736</v>
      </c>
      <c r="BL125" s="68" t="s">
        <v>873</v>
      </c>
      <c r="BM125" s="68" t="s">
        <v>906</v>
      </c>
      <c r="BN125" s="68" t="s">
        <v>825</v>
      </c>
      <c r="BO125" s="17"/>
      <c r="BP125" s="29">
        <v>119</v>
      </c>
      <c r="BQ125" s="29">
        <v>0</v>
      </c>
      <c r="BR125" s="56">
        <v>99</v>
      </c>
      <c r="BS125" s="76" t="s">
        <v>108</v>
      </c>
      <c r="BT125" s="26"/>
      <c r="BU125" s="26"/>
      <c r="BV125" s="26"/>
      <c r="BW125" s="26" t="s">
        <v>79</v>
      </c>
      <c r="BX125" s="17"/>
      <c r="BY125" s="17"/>
      <c r="BZ125" s="49" t="str">
        <f>IF(AND(S125&gt;=3,AND(OR(AND(I125&lt;=7,I125-K125&gt;=3),AND(K125&lt;=7,K125-M125&gt;=3)),N125&lt;=4)),6,IF(S125&gt;=3,"3T",IF(AND(OR(AND(I125&lt;=7,I125-K125&gt;=3),AND(K125&lt;=7,K125-M125&gt;=3)),N125&lt;=4),"3P","")))</f>
        <v/>
      </c>
    </row>
    <row r="126" spans="1:78" ht="35.1" customHeight="1" x14ac:dyDescent="0.25">
      <c r="A126" s="162"/>
      <c r="B126" s="155"/>
      <c r="C126" s="155"/>
      <c r="D126" s="155"/>
      <c r="E126" s="155"/>
      <c r="F126" s="155"/>
      <c r="G126" s="155"/>
      <c r="H126" s="155"/>
      <c r="I126" s="155"/>
      <c r="J126" s="155"/>
      <c r="K126" s="155"/>
      <c r="L126" s="155"/>
      <c r="M126" s="155"/>
      <c r="N126" s="155"/>
      <c r="O126" s="155"/>
      <c r="P126" s="155"/>
      <c r="Q126" s="155"/>
      <c r="R126" s="155"/>
      <c r="S126" s="155"/>
      <c r="T126" s="155"/>
      <c r="U126" s="155"/>
      <c r="V126" s="155"/>
      <c r="W126" s="155"/>
      <c r="X126" s="155"/>
      <c r="Y126" s="155"/>
      <c r="Z126" s="155"/>
      <c r="AA126" s="155"/>
      <c r="AB126" s="155"/>
      <c r="AC126" s="155"/>
      <c r="AD126" s="155"/>
      <c r="AE126" s="155"/>
      <c r="AF126" s="155"/>
      <c r="AG126" s="155"/>
      <c r="AH126" s="155"/>
      <c r="AI126" s="155"/>
      <c r="AJ126" s="155"/>
      <c r="AK126" s="155"/>
      <c r="AL126" s="155"/>
      <c r="AM126" s="155"/>
      <c r="AN126" s="155"/>
      <c r="AO126" s="155"/>
      <c r="AP126" s="155"/>
      <c r="AQ126" s="155"/>
      <c r="AR126" s="155"/>
      <c r="AS126" s="155"/>
      <c r="AT126" s="155"/>
      <c r="AU126" s="155"/>
      <c r="AV126" s="155"/>
      <c r="AW126" s="155"/>
      <c r="AX126" s="155"/>
      <c r="AY126" s="155"/>
      <c r="AZ126" s="155"/>
      <c r="BA126" s="155"/>
      <c r="BB126" s="155"/>
      <c r="BC126" s="155"/>
      <c r="BD126" s="155"/>
      <c r="BE126" s="155"/>
      <c r="BF126" s="155"/>
      <c r="BG126" s="155"/>
      <c r="BH126" s="155"/>
      <c r="BI126" s="155"/>
      <c r="BJ126" s="155"/>
      <c r="BK126" s="155"/>
      <c r="BL126" s="155"/>
      <c r="BM126" s="155"/>
      <c r="BN126" s="155"/>
      <c r="BO126" s="155"/>
      <c r="BP126" s="155"/>
      <c r="BQ126" s="155"/>
      <c r="BR126" s="155"/>
      <c r="BS126" s="155"/>
      <c r="BT126" s="155"/>
      <c r="BU126" s="155"/>
      <c r="BV126" s="155"/>
      <c r="BW126" s="155"/>
      <c r="BX126" s="155"/>
      <c r="BY126" s="17"/>
      <c r="BZ126" s="49"/>
    </row>
    <row r="127" spans="1:78" ht="46.5" x14ac:dyDescent="0.25">
      <c r="A127" s="26" t="s">
        <v>930</v>
      </c>
      <c r="B127" s="26" t="s">
        <v>664</v>
      </c>
      <c r="C127" s="106" t="s">
        <v>901</v>
      </c>
      <c r="D127" s="28"/>
      <c r="E127" s="28"/>
      <c r="F127" s="29">
        <v>1200</v>
      </c>
      <c r="G127" s="30">
        <v>12</v>
      </c>
      <c r="H127" s="31" t="s">
        <v>221</v>
      </c>
      <c r="I127" s="70">
        <v>4</v>
      </c>
      <c r="J127" s="71">
        <v>2</v>
      </c>
      <c r="K127" s="59">
        <v>4</v>
      </c>
      <c r="L127" s="33">
        <v>2</v>
      </c>
      <c r="M127" s="59">
        <v>11</v>
      </c>
      <c r="N127" s="33">
        <v>7</v>
      </c>
      <c r="O127" s="29">
        <v>2.3499999999999899</v>
      </c>
      <c r="P127" s="37">
        <v>0.77999999999995895</v>
      </c>
      <c r="Q127" s="35">
        <v>90.711946028424407</v>
      </c>
      <c r="R127" s="36">
        <v>1.0059730142121699</v>
      </c>
      <c r="S127" s="37">
        <v>0</v>
      </c>
      <c r="T127" s="61">
        <v>-5.25</v>
      </c>
      <c r="U127" s="29">
        <v>-0.44999999999999901</v>
      </c>
      <c r="V127" s="60">
        <v>-4.7000000000000099</v>
      </c>
      <c r="W127" s="39" t="s">
        <v>79</v>
      </c>
      <c r="X127" s="62">
        <v>84</v>
      </c>
      <c r="Y127" s="29">
        <v>120</v>
      </c>
      <c r="Z127" s="87">
        <v>129</v>
      </c>
      <c r="AA127" s="26" t="s">
        <v>100</v>
      </c>
      <c r="AB127" s="41" t="s">
        <v>32</v>
      </c>
      <c r="AC127" s="42" t="str">
        <f>"" &amp; IF(AND(S127&lt;=-1.5,NOT(ISBLANK(AQ127))),"Z","")</f>
        <v/>
      </c>
      <c r="AD127" s="48" t="str">
        <f>IF(AND(ISNUMBER(BD127),VALUE(BD127)&gt;=3,VALUE(T127)&gt;=-0.5),IF(AND(VALUE(Q127)&gt;=94,VALUE(Q127)&lt;444), IF(VALUE(P127)&gt;=2,"***","**"),"*"),"")</f>
        <v/>
      </c>
      <c r="AE127" s="44"/>
      <c r="AF127" s="45"/>
      <c r="AG127" s="63" t="str">
        <f>IF(OR(F127&lt;1401,F127&gt;=1600),IF(AND(OR(AB127="*",AB127="***",AB127="E*",AB127="E***"),P127&gt;=2,T127&gt;-2.1),IF(AND(ISNUMBER(BD127),VALUE(BD127)&gt;2),"**","*"),""),"")</f>
        <v/>
      </c>
      <c r="AH127" s="30">
        <v>12</v>
      </c>
      <c r="AI127" s="62">
        <v>84</v>
      </c>
      <c r="AJ127" s="48" t="str">
        <f>IF(AND(S127&gt;=2,T127&gt;=0),IF(AND(ISNUMBER(BD127),VALUE(BD127)&gt;=3),IF(LEN(AQ127)&gt;0,"***","**"),"*"),"")</f>
        <v/>
      </c>
      <c r="AK127" s="42" t="str">
        <f>IF(AND(S127&gt;=3,AND(OR(AND(I127&lt;=7,I127-K127&gt;=3),AND(K127&lt;=7,K127-M127&gt;=3)),N127&lt;=4)),6,IF(S127&gt;=3,"3T",IF(AND(OR(AND(I127&lt;=7,I127-K127&gt;=3),AND(K127&lt;=7,K127-M127&gt;=3)),N127&lt;=4),"3P","")))</f>
        <v/>
      </c>
      <c r="AL127" s="63" t="str">
        <f>IF(OR(K127-M127&gt;=5,T127&gt;4.9,AND(K127-M127&gt;=1,T127&gt;5)),IF(P127&lt;-3,"***",IF(P127&lt;0,"**","*")),"")</f>
        <v/>
      </c>
      <c r="AM127" s="62">
        <v>84</v>
      </c>
      <c r="AN127" s="49" t="str">
        <f>IF(AND(OR(M127=1,M127=2,M127=3,M127=4),Q127&gt;=97.5),"G",IF(OR(AND(N127&lt;=3,M127&lt;8,T127&gt;-1.6,Q127&gt;=95,Q127&lt;300),AND(OR(M127=1,M127=2,M127=3),Q127&lt;97.5)),"GR",""))</f>
        <v/>
      </c>
      <c r="AO127" s="29">
        <v>-1</v>
      </c>
      <c r="AP127" s="28"/>
      <c r="AQ127" s="28"/>
      <c r="AR127" s="28"/>
      <c r="AS127" s="28" t="s">
        <v>66</v>
      </c>
      <c r="AT127" s="50" t="str">
        <f>IF(LEN(AN127)&gt;0,IF(AL127="**","$",IF(AL127="***",IF(LEN(AQ127)&gt;0,"$$$","$$"), "")), "")</f>
        <v/>
      </c>
      <c r="AU127" s="48" t="str">
        <f>CONCATENATE(IF(LEN(AN127)&gt;0,IF(AND(AD127="**",AB127="*"),IF(LEN(AQ127)&gt;0,"$$$","$$"),IF(AJ127="***","$$$",IF(AND(AJ127="**",AB127="*"),"$$",IF(AND(OR(AD127="**",AD127="***"),LEN(AQ127)&gt;0),"$$","")))),IF(AND(OR(AD127="**",AD127="***"),LEN(AQ127)&gt;0),"$$","")),IF(AND(T127&lt;2,AQ127="#"),"#",""))</f>
        <v/>
      </c>
      <c r="AV127" s="48" t="str">
        <f>IF(LEN(AN127)&gt;0,IF(AG127="**","$$",IF(AG127="***","$$$",IF(AD127="***",IF(OR(AB127="***",LEN(AQ127)&gt;0),"$$$",""),""))),"")</f>
        <v/>
      </c>
      <c r="AW127" s="26" t="s">
        <v>221</v>
      </c>
      <c r="AX127" s="64">
        <v>64</v>
      </c>
      <c r="AY127" s="65">
        <v>1111</v>
      </c>
      <c r="AZ127" s="24" t="s">
        <v>953</v>
      </c>
      <c r="BA127" s="29">
        <v>86.011946028424305</v>
      </c>
      <c r="BB127" s="53">
        <v>88.686612695091</v>
      </c>
      <c r="BC127" s="54" t="s">
        <v>954</v>
      </c>
      <c r="BD127" s="29">
        <v>3</v>
      </c>
      <c r="BE127" s="55"/>
      <c r="BF127" s="55"/>
      <c r="BG127" s="55"/>
      <c r="BH127" s="55"/>
      <c r="BI127" s="189" t="s">
        <v>955</v>
      </c>
      <c r="BJ127" s="68" t="s">
        <v>956</v>
      </c>
      <c r="BK127" s="68" t="s">
        <v>957</v>
      </c>
      <c r="BL127" s="69" t="s">
        <v>801</v>
      </c>
      <c r="BM127" s="69" t="s">
        <v>789</v>
      </c>
      <c r="BN127" s="69" t="s">
        <v>758</v>
      </c>
      <c r="BO127" s="17"/>
      <c r="BP127" s="29">
        <v>120</v>
      </c>
      <c r="BQ127" s="29">
        <v>-1</v>
      </c>
      <c r="BR127" s="56">
        <v>101.65</v>
      </c>
      <c r="BS127" s="57" t="s">
        <v>61</v>
      </c>
      <c r="BT127" s="26"/>
      <c r="BU127" s="26"/>
      <c r="BV127" s="26"/>
      <c r="BW127" s="26" t="s">
        <v>79</v>
      </c>
      <c r="BX127" s="17"/>
      <c r="BY127" s="17"/>
      <c r="BZ127" s="49" t="str">
        <f>IF(AND(S127&gt;=3,AND(OR(AND(I127&lt;=7,I127-K127&gt;=3),AND(K127&lt;=7,K127-M127&gt;=3)),N127&lt;=4)),6,IF(S127&gt;=3,"3T",IF(AND(OR(AND(I127&lt;=7,I127-K127&gt;=3),AND(K127&lt;=7,K127-M127&gt;=3)),N127&lt;=4),"3P","")))</f>
        <v/>
      </c>
    </row>
    <row r="128" spans="1:78" ht="46.5" x14ac:dyDescent="0.25">
      <c r="A128" s="26" t="s">
        <v>930</v>
      </c>
      <c r="B128" s="26" t="s">
        <v>460</v>
      </c>
      <c r="C128" s="27" t="s">
        <v>844</v>
      </c>
      <c r="D128" s="28"/>
      <c r="E128" s="28"/>
      <c r="F128" s="58">
        <v>1000</v>
      </c>
      <c r="G128" s="80">
        <v>7</v>
      </c>
      <c r="H128" s="31" t="s">
        <v>6</v>
      </c>
      <c r="I128" s="32">
        <v>3</v>
      </c>
      <c r="J128" s="33">
        <v>1</v>
      </c>
      <c r="K128" s="32">
        <v>3</v>
      </c>
      <c r="L128" s="33">
        <v>2</v>
      </c>
      <c r="M128" s="32">
        <v>3</v>
      </c>
      <c r="N128" s="33">
        <v>1</v>
      </c>
      <c r="O128" s="29">
        <v>0</v>
      </c>
      <c r="P128" s="29">
        <v>1.78125000000001</v>
      </c>
      <c r="Q128" s="35">
        <v>99.514496217247697</v>
      </c>
      <c r="R128" s="36">
        <v>0.707248108623872</v>
      </c>
      <c r="S128" s="37">
        <v>0</v>
      </c>
      <c r="T128" s="38">
        <v>0.25</v>
      </c>
      <c r="U128" s="29">
        <v>1.4500000000000099</v>
      </c>
      <c r="V128" s="29">
        <v>1.7</v>
      </c>
      <c r="W128" s="39"/>
      <c r="X128" s="40">
        <v>84</v>
      </c>
      <c r="Y128" s="72">
        <v>129</v>
      </c>
      <c r="Z128" s="29">
        <v>25</v>
      </c>
      <c r="AA128" s="77">
        <v>8</v>
      </c>
      <c r="AB128" s="41" t="s">
        <v>101</v>
      </c>
      <c r="AC128" s="42" t="str">
        <f>"i" &amp; IF(AND(S128&lt;=-1.5,NOT(ISBLANK(AQ128))),"Z","")</f>
        <v>i</v>
      </c>
      <c r="AD128" s="43" t="str">
        <f>IF(AND(ISNUMBER(BD128),VALUE(BD128)&gt;=3,VALUE(T128)&gt;=-0.5),IF(AND(VALUE(Q128)&gt;=94,VALUE(Q128)&lt;444), IF(VALUE(P128)&gt;=2,"***","**"),"*"),"")</f>
        <v/>
      </c>
      <c r="AE128" s="44"/>
      <c r="AF128" s="45"/>
      <c r="AG128" s="46" t="str">
        <f>IF(OR(F128&lt;1401,F128&gt;=1600),IF(AND(OR(AB128="*",AB128="***",AB128="E*",AB128="E***"),P128&gt;=2,T128&gt;-2.1),IF(AND(ISNUMBER(BD128),VALUE(BD128)&gt;2),"**","*"),""),"")</f>
        <v/>
      </c>
      <c r="AH128" s="30">
        <v>7</v>
      </c>
      <c r="AI128" s="47">
        <v>84</v>
      </c>
      <c r="AJ128" s="48" t="str">
        <f>IF(AND(S128&gt;=2,T128&gt;=0),IF(AND(ISNUMBER(BD128),VALUE(BD128)&gt;=3),IF(LEN(AQ128)&gt;0,"***","**"),"*"),"")</f>
        <v/>
      </c>
      <c r="AK128" s="42" t="str">
        <f>IF(AND(S128&gt;=3,AND(OR(AND(I128&lt;=7,I128-K128&gt;=3),AND(K128&lt;=7,K128-M128&gt;=3)),N128&lt;=4)),6,IF(S128&gt;=3,"3T",IF(AND(OR(AND(I128&lt;=7,I128-K128&gt;=3),AND(K128&lt;=7,K128-M128&gt;=3)),N128&lt;=4),"3P","")))</f>
        <v/>
      </c>
      <c r="AL128" s="46" t="str">
        <f>IF(OR(K128-M128&gt;=5,T128&gt;4.9,AND(K128-M128&gt;=1,T128&gt;5)),IF(P128&lt;-3,"***",IF(P128&lt;0,"**","*")),"")</f>
        <v/>
      </c>
      <c r="AM128" s="40">
        <v>84</v>
      </c>
      <c r="AN128" s="81" t="str">
        <f>IF(AND(OR(M128=1,M128=2,M128=3,M128=4),Q128&gt;=97.5),"G",IF(OR(AND(N128&lt;=3,M128&lt;8,T128&gt;-1.6,Q128&gt;=95,Q128&lt;300),AND(OR(M128=1,M128=2,M128=3),Q128&lt;97.5)),"GR",""))</f>
        <v>G</v>
      </c>
      <c r="AO128" s="29">
        <v>0</v>
      </c>
      <c r="AP128" s="28"/>
      <c r="AQ128" s="28"/>
      <c r="AR128" s="28"/>
      <c r="AS128" s="28"/>
      <c r="AT128" s="50" t="str">
        <f>IF(LEN(AN128)&gt;0,IF(AL128="**","$",IF(AL128="***",IF(LEN(AQ128)&gt;0,"$$$","$$"), "")), "")</f>
        <v/>
      </c>
      <c r="AU128" s="140" t="str">
        <f>CONCATENATE(IF(LEN(AN128)&gt;0,IF(AND(AD128="**",AB128="*"),IF(LEN(AQ128)&gt;0,"$$$","$$"),IF(AJ128="***","$$$",IF(AND(AJ128="**",AB128="*"),"$$",IF(AND(OR(AD128="**",AD128="***"),LEN(AQ128)&gt;0),"$$","")))),IF(AND(OR(AD128="**",AD128="***"),LEN(AQ128)&gt;0),"$$","")),IF(AND(T128&lt;2,AQ128="#"),"#",""))</f>
        <v/>
      </c>
      <c r="AV128" s="48" t="str">
        <f>IF(LEN(AN128)&gt;0,IF(AG128="**","$$",IF(AG128="***","$$$",IF(AD128="***",IF(OR(AB128="***",LEN(AQ128)&gt;0),"$$$",""),""))),"")</f>
        <v/>
      </c>
      <c r="AW128" s="26" t="s">
        <v>6</v>
      </c>
      <c r="AX128" s="74">
        <v>20</v>
      </c>
      <c r="AY128" s="52">
        <v>1107</v>
      </c>
      <c r="AZ128" s="24" t="s">
        <v>609</v>
      </c>
      <c r="BA128" s="29">
        <v>97.914496217247702</v>
      </c>
      <c r="BB128" s="66">
        <v>106.975829550581</v>
      </c>
      <c r="BC128" s="54" t="s">
        <v>732</v>
      </c>
      <c r="BD128" s="29">
        <v>1</v>
      </c>
      <c r="BE128" s="55"/>
      <c r="BF128" s="55"/>
      <c r="BG128" s="55"/>
      <c r="BH128" s="55"/>
      <c r="BI128" s="190" t="s">
        <v>958</v>
      </c>
      <c r="BJ128" s="68" t="s">
        <v>726</v>
      </c>
      <c r="BK128" s="68" t="s">
        <v>741</v>
      </c>
      <c r="BL128" s="68" t="s">
        <v>802</v>
      </c>
      <c r="BM128" s="68" t="s">
        <v>959</v>
      </c>
      <c r="BN128" s="68"/>
      <c r="BO128" s="17"/>
      <c r="BP128" s="29">
        <v>129</v>
      </c>
      <c r="BQ128" s="29">
        <v>0</v>
      </c>
      <c r="BR128" s="56">
        <v>98.25</v>
      </c>
      <c r="BS128" s="57" t="s">
        <v>75</v>
      </c>
      <c r="BT128" s="26"/>
      <c r="BU128" s="26"/>
      <c r="BV128" s="26"/>
      <c r="BW128" s="26"/>
      <c r="BX128" s="17"/>
      <c r="BY128" s="17"/>
      <c r="BZ128" s="49" t="str">
        <f>IF(AND(S128&gt;=3,AND(OR(AND(I128&lt;=7,I128-K128&gt;=3),AND(K128&lt;=7,K128-M128&gt;=3)),N128&lt;=4)),6,IF(S128&gt;=3,"3T",IF(AND(OR(AND(I128&lt;=7,I128-K128&gt;=3),AND(K128&lt;=7,K128-M128&gt;=3)),N128&lt;=4),"3P","")))</f>
        <v/>
      </c>
    </row>
    <row r="129" spans="1:78" ht="46.5" x14ac:dyDescent="0.25">
      <c r="A129" s="26" t="s">
        <v>930</v>
      </c>
      <c r="B129" s="26" t="s">
        <v>416</v>
      </c>
      <c r="C129" s="27" t="s">
        <v>844</v>
      </c>
      <c r="D129" s="28"/>
      <c r="E129" s="28"/>
      <c r="F129" s="29">
        <v>1200</v>
      </c>
      <c r="G129" s="30">
        <v>7</v>
      </c>
      <c r="H129" s="31" t="s">
        <v>6</v>
      </c>
      <c r="I129" s="70">
        <v>3</v>
      </c>
      <c r="J129" s="71">
        <v>2</v>
      </c>
      <c r="K129" s="32">
        <v>3</v>
      </c>
      <c r="L129" s="33">
        <v>3</v>
      </c>
      <c r="M129" s="32">
        <v>9</v>
      </c>
      <c r="N129" s="33">
        <v>9</v>
      </c>
      <c r="O129" s="29">
        <v>3.3500000000000099</v>
      </c>
      <c r="P129" s="37">
        <v>4.1687499999999904</v>
      </c>
      <c r="Q129" s="35">
        <v>91.694122212070496</v>
      </c>
      <c r="R129" s="36">
        <v>2.89706110603532</v>
      </c>
      <c r="S129" s="37">
        <v>-2</v>
      </c>
      <c r="T129" s="61">
        <v>-5.75</v>
      </c>
      <c r="U129" s="29">
        <v>-0.89999999999999902</v>
      </c>
      <c r="V129" s="60">
        <v>-5.55</v>
      </c>
      <c r="W129" s="39" t="s">
        <v>79</v>
      </c>
      <c r="X129" s="62">
        <v>84</v>
      </c>
      <c r="Y129" s="29">
        <v>117</v>
      </c>
      <c r="Z129" s="29">
        <v>21</v>
      </c>
      <c r="AA129" s="26" t="s">
        <v>960</v>
      </c>
      <c r="AB129" s="41" t="s">
        <v>58</v>
      </c>
      <c r="AC129" s="42" t="str">
        <f>"" &amp; IF(AND(S129&lt;=-1.5,NOT(ISBLANK(AQ129))),"Z","")</f>
        <v/>
      </c>
      <c r="AD129" s="48" t="str">
        <f>IF(AND(ISNUMBER(BD129),VALUE(BD129)&gt;=3,VALUE(T129)&gt;=-0.5),IF(AND(VALUE(Q129)&gt;=94,VALUE(Q129)&lt;444), IF(VALUE(P129)&gt;=2,"***","**"),"*"),"")</f>
        <v/>
      </c>
      <c r="AE129" s="44"/>
      <c r="AF129" s="45"/>
      <c r="AG129" s="63" t="str">
        <f>IF(OR(F129&lt;1401,F129&gt;=1600),IF(AND(OR(AB129="*",AB129="***",AB129="E*",AB129="E***"),P129&gt;=2,T129&gt;-2.1),IF(AND(ISNUMBER(BD129),VALUE(BD129)&gt;2),"**","*"),""),"")</f>
        <v/>
      </c>
      <c r="AH129" s="30">
        <v>7</v>
      </c>
      <c r="AI129" s="62">
        <v>84</v>
      </c>
      <c r="AJ129" s="48" t="str">
        <f>IF(AND(S129&gt;=2,T129&gt;=0),IF(AND(ISNUMBER(BD129),VALUE(BD129)&gt;=3),IF(LEN(AQ129)&gt;0,"***","**"),"*"),"")</f>
        <v/>
      </c>
      <c r="AK129" s="42" t="str">
        <f>IF(AND(S129&gt;=3,AND(OR(AND(I129&lt;=7,I129-K129&gt;=3),AND(K129&lt;=7,K129-M129&gt;=3)),N129&lt;=4)),6,IF(S129&gt;=3,"3T",IF(AND(OR(AND(I129&lt;=7,I129-K129&gt;=3),AND(K129&lt;=7,K129-M129&gt;=3)),N129&lt;=4),"3P","")))</f>
        <v/>
      </c>
      <c r="AL129" s="63" t="str">
        <f>IF(OR(K129-M129&gt;=5,T129&gt;4.9,AND(K129-M129&gt;=1,T129&gt;5)),IF(P129&lt;-3,"***",IF(P129&lt;0,"**","*")),"")</f>
        <v/>
      </c>
      <c r="AM129" s="62">
        <v>84</v>
      </c>
      <c r="AN129" s="49" t="str">
        <f>IF(AND(OR(M129=1,M129=2,M129=3,M129=4),Q129&gt;=97.5),"G",IF(OR(AND(N129&lt;=3,M129&lt;8,T129&gt;-1.6,Q129&gt;=95,Q129&lt;300),AND(OR(M129=1,M129=2,M129=3),Q129&lt;97.5)),"GR",""))</f>
        <v/>
      </c>
      <c r="AO129" s="29">
        <v>-1</v>
      </c>
      <c r="AP129" s="28"/>
      <c r="AQ129" s="28"/>
      <c r="AR129" s="28"/>
      <c r="AS129" s="28"/>
      <c r="AT129" s="50" t="str">
        <f>IF(LEN(AN129)&gt;0,IF(AL129="**","$",IF(AL129="***",IF(LEN(AQ129)&gt;0,"$$$","$$"), "")), "")</f>
        <v/>
      </c>
      <c r="AU129" s="48" t="str">
        <f>CONCATENATE(IF(LEN(AN129)&gt;0,IF(AND(AD129="**",AB129="*"),IF(LEN(AQ129)&gt;0,"$$$","$$"),IF(AJ129="***","$$$",IF(AND(AJ129="**",AB129="*"),"$$",IF(AND(OR(AD129="**",AD129="***"),LEN(AQ129)&gt;0),"$$","")))),IF(AND(OR(AD129="**",AD129="***"),LEN(AQ129)&gt;0),"$$","")),IF(AND(T129&lt;2,AQ129="#"),"#",""))</f>
        <v/>
      </c>
      <c r="AV129" s="48" t="str">
        <f>IF(LEN(AN129)&gt;0,IF(AG129="**","$$",IF(AG129="***","$$$",IF(AD129="***",IF(OR(AB129="***",LEN(AQ129)&gt;0),"$$$",""),""))),"")</f>
        <v/>
      </c>
      <c r="AW129" s="26" t="s">
        <v>6</v>
      </c>
      <c r="AX129" s="64">
        <v>33</v>
      </c>
      <c r="AY129" s="65">
        <v>1109</v>
      </c>
      <c r="AZ129" s="24" t="s">
        <v>609</v>
      </c>
      <c r="BA129" s="29">
        <v>86.294122212070604</v>
      </c>
      <c r="BB129" s="53">
        <v>90.827455545404007</v>
      </c>
      <c r="BC129" s="54" t="s">
        <v>610</v>
      </c>
      <c r="BD129" s="29">
        <v>2</v>
      </c>
      <c r="BE129" s="55"/>
      <c r="BF129" s="55"/>
      <c r="BG129" s="55"/>
      <c r="BH129" s="55"/>
      <c r="BI129" s="190" t="s">
        <v>846</v>
      </c>
      <c r="BJ129" s="68" t="s">
        <v>801</v>
      </c>
      <c r="BK129" s="69" t="s">
        <v>758</v>
      </c>
      <c r="BL129" s="68" t="s">
        <v>759</v>
      </c>
      <c r="BM129" s="68" t="s">
        <v>833</v>
      </c>
      <c r="BN129" s="68" t="s">
        <v>740</v>
      </c>
      <c r="BO129" s="17"/>
      <c r="BP129" s="29">
        <v>117</v>
      </c>
      <c r="BQ129" s="29">
        <v>-1</v>
      </c>
      <c r="BR129" s="56">
        <v>100.4</v>
      </c>
      <c r="BS129" s="57" t="s">
        <v>75</v>
      </c>
      <c r="BT129" s="26"/>
      <c r="BU129" s="26"/>
      <c r="BV129" s="26"/>
      <c r="BW129" s="26" t="s">
        <v>79</v>
      </c>
      <c r="BX129" s="17"/>
      <c r="BY129" s="17"/>
      <c r="BZ129" s="49" t="str">
        <f>IF(AND(S129&gt;=3,AND(OR(AND(I129&lt;=7,I129-K129&gt;=3),AND(K129&lt;=7,K129-M129&gt;=3)),N129&lt;=4)),6,IF(S129&gt;=3,"3T",IF(AND(OR(AND(I129&lt;=7,I129-K129&gt;=3),AND(K129&lt;=7,K129-M129&gt;=3)),N129&lt;=4),"3P","")))</f>
        <v/>
      </c>
    </row>
    <row r="130" spans="1:78" ht="18.95" customHeight="1" x14ac:dyDescent="0.25">
      <c r="A130" s="162"/>
      <c r="B130" s="155"/>
      <c r="C130" s="155"/>
      <c r="D130" s="155"/>
      <c r="E130" s="155"/>
      <c r="F130" s="155"/>
      <c r="G130" s="155"/>
      <c r="H130" s="155"/>
      <c r="I130" s="155"/>
      <c r="J130" s="155"/>
      <c r="K130" s="155"/>
      <c r="L130" s="155"/>
      <c r="M130" s="155"/>
      <c r="N130" s="155"/>
      <c r="O130" s="155"/>
      <c r="P130" s="155"/>
      <c r="Q130" s="155"/>
      <c r="R130" s="155"/>
      <c r="S130" s="155"/>
      <c r="T130" s="155"/>
      <c r="U130" s="155"/>
      <c r="V130" s="155"/>
      <c r="W130" s="155"/>
      <c r="X130" s="155"/>
      <c r="Y130" s="155"/>
      <c r="Z130" s="155"/>
      <c r="AA130" s="155"/>
      <c r="AB130" s="155"/>
      <c r="AC130" s="155"/>
      <c r="AD130" s="155"/>
      <c r="AE130" s="155"/>
      <c r="AF130" s="155"/>
      <c r="AG130" s="155"/>
      <c r="AH130" s="155"/>
      <c r="AI130" s="155"/>
      <c r="AJ130" s="155"/>
      <c r="AK130" s="155"/>
      <c r="AL130" s="155"/>
      <c r="AM130" s="155"/>
      <c r="AN130" s="155"/>
      <c r="AO130" s="155"/>
      <c r="AP130" s="155"/>
      <c r="AQ130" s="155"/>
      <c r="AR130" s="155"/>
      <c r="AS130" s="155"/>
      <c r="AT130" s="155"/>
      <c r="AU130" s="155"/>
      <c r="AV130" s="155"/>
      <c r="AW130" s="155"/>
      <c r="AX130" s="155"/>
      <c r="AY130" s="155"/>
      <c r="AZ130" s="155"/>
      <c r="BA130" s="155"/>
      <c r="BB130" s="155"/>
      <c r="BC130" s="155"/>
      <c r="BD130" s="155"/>
      <c r="BE130" s="155"/>
      <c r="BF130" s="155"/>
      <c r="BG130" s="155"/>
      <c r="BH130" s="155"/>
      <c r="BI130" s="155"/>
      <c r="BJ130" s="155"/>
      <c r="BK130" s="155"/>
      <c r="BL130" s="155"/>
      <c r="BM130" s="155"/>
      <c r="BN130" s="155"/>
      <c r="BO130" s="155"/>
      <c r="BP130" s="155"/>
      <c r="BQ130" s="155"/>
      <c r="BR130" s="155"/>
      <c r="BS130" s="155"/>
      <c r="BT130" s="155"/>
      <c r="BU130" s="155"/>
      <c r="BV130" s="155"/>
      <c r="BW130" s="155"/>
      <c r="BX130" s="155"/>
      <c r="BY130" s="17"/>
      <c r="BZ130" s="49"/>
    </row>
    <row r="131" spans="1:78" ht="18.75" customHeight="1" x14ac:dyDescent="0.25">
      <c r="A131" s="17"/>
      <c r="B131" s="164" t="s">
        <v>609</v>
      </c>
      <c r="C131" s="164"/>
      <c r="D131" s="17"/>
      <c r="E131" s="17"/>
      <c r="F131" s="17"/>
      <c r="G131" s="17"/>
      <c r="H131" s="17"/>
      <c r="I131" s="89" t="s">
        <v>150</v>
      </c>
      <c r="J131" s="17"/>
      <c r="K131" s="17"/>
      <c r="L131" s="17"/>
      <c r="M131" s="17"/>
      <c r="N131" s="17"/>
      <c r="O131" s="17"/>
      <c r="P131" s="17"/>
      <c r="Q131" s="165" t="s">
        <v>444</v>
      </c>
      <c r="R131" s="165"/>
      <c r="S131" s="17"/>
      <c r="T131" s="121" t="s">
        <v>541</v>
      </c>
      <c r="U131" s="17"/>
      <c r="V131" s="17"/>
      <c r="W131" s="17"/>
      <c r="X131" s="91">
        <v>83</v>
      </c>
      <c r="Y131" s="113" t="s">
        <v>961</v>
      </c>
      <c r="Z131" s="93">
        <v>49</v>
      </c>
      <c r="AA131" s="104">
        <v>0</v>
      </c>
      <c r="AB131" s="17"/>
      <c r="AC131" s="17"/>
      <c r="AD131" s="17"/>
      <c r="AE131" s="17"/>
      <c r="AF131" s="17"/>
      <c r="AG131" s="17"/>
      <c r="AH131" s="17"/>
      <c r="AI131" s="91">
        <v>83</v>
      </c>
      <c r="AJ131" s="17"/>
      <c r="AK131" s="17"/>
      <c r="AL131" s="17"/>
      <c r="AM131" s="91">
        <v>83</v>
      </c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66">
        <v>10</v>
      </c>
      <c r="AY131" s="95">
        <v>1131</v>
      </c>
      <c r="AZ131" s="17"/>
      <c r="BA131" s="17"/>
      <c r="BB131" s="17"/>
      <c r="BC131" s="17"/>
      <c r="BD131" s="17"/>
      <c r="BE131" s="17"/>
      <c r="BF131" s="17"/>
      <c r="BG131" s="17"/>
      <c r="BH131" s="17"/>
      <c r="BI131" s="187"/>
      <c r="BJ131" s="17"/>
      <c r="BK131" s="17"/>
      <c r="BL131" s="17"/>
      <c r="BM131" s="17"/>
      <c r="BN131" s="17"/>
      <c r="BO131" s="17"/>
      <c r="BP131" s="113" t="s">
        <v>961</v>
      </c>
      <c r="BQ131" s="17"/>
      <c r="BR131" s="17"/>
      <c r="BS131" s="17"/>
      <c r="BT131" s="17"/>
      <c r="BU131" s="17"/>
      <c r="BV131" s="17"/>
      <c r="BW131" s="17"/>
      <c r="BX131" s="29">
        <v>0</v>
      </c>
      <c r="BY131" s="26" t="s">
        <v>149</v>
      </c>
      <c r="BZ131" s="17"/>
    </row>
    <row r="132" spans="1:78" x14ac:dyDescent="0.25">
      <c r="A132" s="17"/>
      <c r="B132" s="164"/>
      <c r="C132" s="164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68" t="s">
        <v>963</v>
      </c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  <c r="AC132" s="168"/>
      <c r="AD132" s="168"/>
      <c r="AE132" s="168"/>
      <c r="AF132" s="168"/>
      <c r="AG132" s="168"/>
      <c r="AH132" s="168"/>
      <c r="AI132" s="168"/>
      <c r="AJ132" s="168"/>
      <c r="AK132" s="168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67"/>
      <c r="AY132" s="96" t="s">
        <v>962</v>
      </c>
      <c r="AZ132" s="17"/>
      <c r="BA132" s="17"/>
      <c r="BB132" s="17"/>
      <c r="BC132" s="17"/>
      <c r="BD132" s="17"/>
      <c r="BE132" s="17"/>
      <c r="BF132" s="17"/>
      <c r="BG132" s="17"/>
      <c r="BH132" s="17"/>
      <c r="BI132" s="18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</row>
    <row r="133" spans="1:78" ht="30" customHeight="1" x14ac:dyDescent="0.25">
      <c r="A133" s="169" t="s">
        <v>964</v>
      </c>
      <c r="B133" s="153"/>
      <c r="C133" s="153"/>
      <c r="D133" s="153"/>
      <c r="E133" s="153"/>
      <c r="F133" s="153"/>
      <c r="G133" s="153"/>
      <c r="H133" s="153"/>
      <c r="I133" s="153"/>
      <c r="J133" s="153"/>
      <c r="K133" s="153"/>
      <c r="L133" s="153"/>
      <c r="M133" s="153"/>
      <c r="N133" s="153"/>
      <c r="O133" s="153"/>
      <c r="P133" s="153"/>
      <c r="Q133" s="153"/>
      <c r="R133" s="153"/>
      <c r="S133" s="153"/>
      <c r="T133" s="153"/>
      <c r="U133" s="153"/>
      <c r="V133" s="153"/>
      <c r="W133" s="153"/>
      <c r="X133" s="153"/>
      <c r="Y133" s="153"/>
      <c r="Z133" s="153"/>
      <c r="AA133" s="153"/>
      <c r="AB133" s="153"/>
      <c r="AC133" s="153"/>
      <c r="AD133" s="153"/>
      <c r="AE133" s="153"/>
      <c r="AF133" s="153"/>
      <c r="AG133" s="153"/>
      <c r="AH133" s="153"/>
      <c r="AI133" s="153"/>
      <c r="AJ133" s="153"/>
      <c r="AK133" s="153"/>
      <c r="AL133" s="153"/>
      <c r="AM133" s="153"/>
      <c r="AN133" s="153"/>
      <c r="AO133" s="153"/>
      <c r="AP133" s="153"/>
      <c r="AQ133" s="153"/>
      <c r="AR133" s="153"/>
      <c r="AS133" s="153"/>
      <c r="AT133" s="153"/>
      <c r="AU133" s="153"/>
      <c r="AV133" s="153"/>
      <c r="AW133" s="153"/>
      <c r="AX133" s="153"/>
      <c r="AY133" s="153"/>
      <c r="AZ133" s="153"/>
      <c r="BA133" s="153"/>
      <c r="BB133" s="153"/>
      <c r="BC133" s="153"/>
      <c r="BD133" s="153"/>
      <c r="BE133" s="153"/>
      <c r="BF133" s="153"/>
      <c r="BG133" s="153"/>
      <c r="BH133" s="153"/>
      <c r="BI133" s="153"/>
      <c r="BJ133" s="153"/>
      <c r="BK133" s="153"/>
      <c r="BL133" s="153"/>
      <c r="BM133" s="153"/>
      <c r="BN133" s="153"/>
      <c r="BO133" s="153"/>
      <c r="BP133" s="153"/>
      <c r="BQ133" s="153"/>
      <c r="BR133" s="153"/>
      <c r="BS133" s="153"/>
      <c r="BT133" s="153"/>
      <c r="BU133" s="153"/>
      <c r="BV133" s="153"/>
      <c r="BW133" s="153"/>
      <c r="BX133" s="153"/>
      <c r="BY133" s="17"/>
      <c r="BZ133" s="17"/>
    </row>
    <row r="134" spans="1:78" x14ac:dyDescent="0.25">
      <c r="A134" s="18" t="s">
        <v>1</v>
      </c>
      <c r="B134" s="18" t="s">
        <v>2</v>
      </c>
      <c r="C134" s="18" t="s">
        <v>3</v>
      </c>
      <c r="D134" s="19"/>
      <c r="E134" s="19"/>
      <c r="F134" s="18" t="s">
        <v>4</v>
      </c>
      <c r="G134" s="20" t="s">
        <v>5</v>
      </c>
      <c r="H134" s="21" t="s">
        <v>6</v>
      </c>
      <c r="I134" s="154" t="s">
        <v>7</v>
      </c>
      <c r="J134" s="155"/>
      <c r="K134" s="155"/>
      <c r="L134" s="155"/>
      <c r="M134" s="155"/>
      <c r="N134" s="155"/>
      <c r="O134" s="21" t="s">
        <v>8</v>
      </c>
      <c r="P134" s="21" t="s">
        <v>9</v>
      </c>
      <c r="Q134" s="22" t="s">
        <v>10</v>
      </c>
      <c r="R134" s="22" t="s">
        <v>11</v>
      </c>
      <c r="S134" s="21" t="s">
        <v>12</v>
      </c>
      <c r="T134" s="21" t="s">
        <v>13</v>
      </c>
      <c r="U134" s="21" t="s">
        <v>14</v>
      </c>
      <c r="V134" s="21" t="s">
        <v>15</v>
      </c>
      <c r="W134" s="23" t="s">
        <v>16</v>
      </c>
      <c r="X134" s="21" t="s">
        <v>17</v>
      </c>
      <c r="Y134" s="21" t="s">
        <v>18</v>
      </c>
      <c r="Z134" s="21" t="s">
        <v>19</v>
      </c>
      <c r="AA134" s="21" t="s">
        <v>20</v>
      </c>
      <c r="AB134" s="21" t="s">
        <v>21</v>
      </c>
      <c r="AC134" s="21" t="s">
        <v>22</v>
      </c>
      <c r="AD134" s="21" t="s">
        <v>23</v>
      </c>
      <c r="AE134" s="21" t="s">
        <v>24</v>
      </c>
      <c r="AF134" s="21" t="s">
        <v>25</v>
      </c>
      <c r="AG134" s="21" t="s">
        <v>26</v>
      </c>
      <c r="AH134" s="21" t="s">
        <v>5</v>
      </c>
      <c r="AI134" s="21" t="s">
        <v>17</v>
      </c>
      <c r="AJ134" s="21" t="s">
        <v>27</v>
      </c>
      <c r="AK134" s="21" t="s">
        <v>28</v>
      </c>
      <c r="AL134" s="21" t="s">
        <v>29</v>
      </c>
      <c r="AM134" s="21" t="s">
        <v>17</v>
      </c>
      <c r="AN134" s="21" t="s">
        <v>30</v>
      </c>
      <c r="AO134" s="21" t="s">
        <v>31</v>
      </c>
      <c r="AP134" s="21" t="s">
        <v>32</v>
      </c>
      <c r="AQ134" s="21" t="s">
        <v>33</v>
      </c>
      <c r="AR134" s="21" t="s">
        <v>34</v>
      </c>
      <c r="AS134" s="21" t="s">
        <v>35</v>
      </c>
      <c r="AT134" s="21" t="s">
        <v>36</v>
      </c>
      <c r="AU134" s="21" t="s">
        <v>37</v>
      </c>
      <c r="AV134" s="21" t="s">
        <v>38</v>
      </c>
      <c r="AW134" s="21" t="s">
        <v>6</v>
      </c>
      <c r="AX134" s="21" t="s">
        <v>39</v>
      </c>
      <c r="AY134" s="21" t="s">
        <v>40</v>
      </c>
      <c r="AZ134" s="24" t="s">
        <v>41</v>
      </c>
      <c r="BA134" s="21" t="s">
        <v>42</v>
      </c>
      <c r="BB134" s="21" t="s">
        <v>43</v>
      </c>
      <c r="BC134" s="21" t="s">
        <v>44</v>
      </c>
      <c r="BD134" s="21" t="s">
        <v>45</v>
      </c>
      <c r="BE134" s="21" t="s">
        <v>46</v>
      </c>
      <c r="BF134" s="21" t="s">
        <v>47</v>
      </c>
      <c r="BG134" s="21" t="s">
        <v>48</v>
      </c>
      <c r="BH134" s="21" t="s">
        <v>49</v>
      </c>
      <c r="BI134" s="186"/>
      <c r="BJ134" s="25"/>
      <c r="BK134" s="25"/>
      <c r="BL134" s="25"/>
      <c r="BM134" s="25"/>
      <c r="BN134" s="25"/>
      <c r="BO134" s="25"/>
      <c r="BP134" s="21" t="s">
        <v>18</v>
      </c>
      <c r="BQ134" s="21" t="s">
        <v>31</v>
      </c>
      <c r="BR134" s="21" t="s">
        <v>50</v>
      </c>
      <c r="BS134" s="21" t="s">
        <v>51</v>
      </c>
      <c r="BT134" s="25"/>
      <c r="BU134" s="25"/>
      <c r="BV134" s="21" t="s">
        <v>24</v>
      </c>
      <c r="BW134" s="21" t="s">
        <v>16</v>
      </c>
      <c r="BX134" s="21" t="s">
        <v>52</v>
      </c>
      <c r="BY134" s="21" t="s">
        <v>53</v>
      </c>
      <c r="BZ134" s="21" t="s">
        <v>28</v>
      </c>
    </row>
    <row r="135" spans="1:78" ht="46.5" x14ac:dyDescent="0.25">
      <c r="A135" s="26" t="s">
        <v>965</v>
      </c>
      <c r="B135" s="26" t="s">
        <v>931</v>
      </c>
      <c r="C135" s="27" t="s">
        <v>352</v>
      </c>
      <c r="D135" s="28"/>
      <c r="E135" s="28" t="s">
        <v>166</v>
      </c>
      <c r="F135" s="58">
        <v>1000</v>
      </c>
      <c r="G135" s="80">
        <v>10</v>
      </c>
      <c r="H135" s="31" t="s">
        <v>6</v>
      </c>
      <c r="I135" s="59">
        <v>7</v>
      </c>
      <c r="J135" s="33">
        <v>2</v>
      </c>
      <c r="K135" s="59">
        <v>7</v>
      </c>
      <c r="L135" s="33">
        <v>2</v>
      </c>
      <c r="M135" s="59">
        <v>3</v>
      </c>
      <c r="N135" s="33">
        <v>2</v>
      </c>
      <c r="O135" s="29">
        <v>0.90000000000000702</v>
      </c>
      <c r="P135" s="29">
        <v>1.97142857142859</v>
      </c>
      <c r="Q135" s="35">
        <v>99.804545156055497</v>
      </c>
      <c r="R135" s="36">
        <v>1.5022725780277599</v>
      </c>
      <c r="S135" s="37">
        <v>0</v>
      </c>
      <c r="T135" s="38">
        <v>0.5</v>
      </c>
      <c r="U135" s="29">
        <v>-1.99999999999999</v>
      </c>
      <c r="V135" s="29">
        <v>-1.6</v>
      </c>
      <c r="W135" s="39"/>
      <c r="X135" s="40">
        <v>72</v>
      </c>
      <c r="Y135" s="72">
        <v>128</v>
      </c>
      <c r="Z135" s="17"/>
      <c r="AA135" s="26" t="s">
        <v>230</v>
      </c>
      <c r="AB135" s="41" t="s">
        <v>101</v>
      </c>
      <c r="AC135" s="42" t="str">
        <f>"" &amp; IF(AND(S135&lt;=-1.5,NOT(ISBLANK(AQ135))),"Z","")</f>
        <v/>
      </c>
      <c r="AD135" s="43" t="str">
        <f>IF(AND(ISNUMBER(BD135),VALUE(BD135)&gt;=3,VALUE(T135)&gt;=-0.5),IF(AND(VALUE(Q135)&gt;=94,VALUE(Q135)&lt;444), IF(VALUE(P135)&gt;=2,"***","**"),"*"),"")</f>
        <v/>
      </c>
      <c r="AE135" s="44"/>
      <c r="AF135" s="45"/>
      <c r="AG135" s="46" t="str">
        <f>IF(OR(F135&lt;1401,F135&gt;=1600),IF(AND(OR(AB135="*",AB135="***",AB135="E*",AB135="E***"),P135&gt;=2,T135&gt;-2.1),IF(AND(ISNUMBER(BD135),VALUE(BD135)&gt;2),"**","*"),""),"")</f>
        <v/>
      </c>
      <c r="AH135" s="30">
        <v>10</v>
      </c>
      <c r="AI135" s="47">
        <v>72</v>
      </c>
      <c r="AJ135" s="48" t="str">
        <f>IF(AND(S135&gt;=2,T135&gt;=0),IF(AND(ISNUMBER(BD135),VALUE(BD135)&gt;=3),IF(LEN(AQ135)&gt;0,"***","**"),"*"),"")</f>
        <v/>
      </c>
      <c r="AK135" s="42" t="str">
        <f>IF(AND(S135&gt;=3,AND(OR(AND(I135&lt;=7,I135-K135&gt;=3),AND(K135&lt;=7,K135-M135&gt;=3)),N135&lt;=4)),6,IF(S135&gt;=3,"3T",IF(AND(OR(AND(I135&lt;=7,I135-K135&gt;=3),AND(K135&lt;=7,K135-M135&gt;=3)),N135&lt;=4),"3P","")))</f>
        <v>3P</v>
      </c>
      <c r="AL135" s="46" t="str">
        <f>IF(OR(K135-M135&gt;=5,T135&gt;4.9,AND(K135-M135&gt;=1,T135&gt;5)),IF(P135&lt;-3,"***",IF(P135&lt;0,"**","*")),"")</f>
        <v/>
      </c>
      <c r="AM135" s="40">
        <v>72</v>
      </c>
      <c r="AN135" s="49" t="str">
        <f>IF(AND(OR(M135=1,M135=2,M135=3,M135=4),Q135&gt;=97.5),"G",IF(OR(AND(N135&lt;=3,M135&lt;8,T135&gt;-1.6,Q135&gt;=95,Q135&lt;300),AND(OR(M135=1,M135=2,M135=3),Q135&lt;97.5)),"GR",""))</f>
        <v>G</v>
      </c>
      <c r="AO135" s="29">
        <v>0</v>
      </c>
      <c r="AP135" s="28"/>
      <c r="AQ135" s="28"/>
      <c r="AR135" s="28"/>
      <c r="AS135" s="28"/>
      <c r="AT135" s="50" t="str">
        <f>IF(LEN(AN135)&gt;0,IF(AL135="**","$",IF(AL135="***",IF(LEN(AQ135)&gt;0,"$$$","$$"), "")), "")</f>
        <v/>
      </c>
      <c r="AU135" s="48" t="str">
        <f>CONCATENATE(IF(LEN(AN135)&gt;0,IF(AND(AD135="**",AB135="*"),IF(LEN(AQ135)&gt;0,"$$$","$$"),IF(AJ135="***","$$$",IF(AND(AJ135="**",AB135="*"),"$$",IF(AND(OR(AD135="**",AD135="***"),LEN(AQ135)&gt;0),"$$","")))),IF(AND(OR(AD135="**",AD135="***"),LEN(AQ135)&gt;0),"$$","")),IF(AND(T135&lt;2,AQ135="#"),"#",""))</f>
        <v/>
      </c>
      <c r="AV135" s="48" t="str">
        <f>IF(LEN(AN135)&gt;0,IF(AG135="**","$$",IF(AG135="***","$$$",IF(AD135="***",IF(OR(AB135="***",LEN(AQ135)&gt;0),"$$$",""),""))),"")</f>
        <v/>
      </c>
      <c r="AW135" s="26" t="s">
        <v>6</v>
      </c>
      <c r="AX135" s="51">
        <v>2.8</v>
      </c>
      <c r="AY135" s="52">
        <v>1107</v>
      </c>
      <c r="AZ135" s="24" t="s">
        <v>59</v>
      </c>
      <c r="BA135" s="29">
        <v>96.004545156055499</v>
      </c>
      <c r="BB135" s="66">
        <v>107.471211822722</v>
      </c>
      <c r="BC135" s="54" t="s">
        <v>732</v>
      </c>
      <c r="BD135" s="29">
        <v>1</v>
      </c>
      <c r="BE135" s="55"/>
      <c r="BF135" s="55"/>
      <c r="BG135" s="55"/>
      <c r="BH135" s="55"/>
      <c r="BI135" s="187"/>
      <c r="BJ135" s="17"/>
      <c r="BK135" s="17"/>
      <c r="BL135" s="17"/>
      <c r="BM135" s="17"/>
      <c r="BN135" s="17"/>
      <c r="BO135" s="17"/>
      <c r="BP135" s="29">
        <v>128</v>
      </c>
      <c r="BQ135" s="29">
        <v>0</v>
      </c>
      <c r="BR135" s="56">
        <v>98.65</v>
      </c>
      <c r="BS135" s="57" t="s">
        <v>126</v>
      </c>
      <c r="BT135" s="26"/>
      <c r="BU135" s="26" t="s">
        <v>166</v>
      </c>
      <c r="BV135" s="26"/>
      <c r="BW135" s="26"/>
      <c r="BX135" s="17"/>
      <c r="BY135" s="17"/>
      <c r="BZ135" s="49" t="str">
        <f>IF(AND(S135&gt;=3,AND(OR(AND(I135&lt;=7,I135-K135&gt;=3),AND(K135&lt;=7,K135-M135&gt;=3)),N135&lt;=4)),6,IF(S135&gt;=3,"3T",IF(AND(OR(AND(I135&lt;=7,I135-K135&gt;=3),AND(K135&lt;=7,K135-M135&gt;=3)),N135&lt;=4),"3P","")))</f>
        <v>3P</v>
      </c>
    </row>
    <row r="136" spans="1:78" ht="15.95" customHeight="1" x14ac:dyDescent="0.25">
      <c r="A136" s="162"/>
      <c r="B136" s="155"/>
      <c r="C136" s="155"/>
      <c r="D136" s="155"/>
      <c r="E136" s="155"/>
      <c r="F136" s="155"/>
      <c r="G136" s="155"/>
      <c r="H136" s="155"/>
      <c r="I136" s="155"/>
      <c r="J136" s="155"/>
      <c r="K136" s="155"/>
      <c r="L136" s="155"/>
      <c r="M136" s="155"/>
      <c r="N136" s="155"/>
      <c r="O136" s="155"/>
      <c r="P136" s="155"/>
      <c r="Q136" s="155"/>
      <c r="R136" s="155"/>
      <c r="S136" s="155"/>
      <c r="T136" s="155"/>
      <c r="U136" s="155"/>
      <c r="V136" s="155"/>
      <c r="W136" s="155"/>
      <c r="X136" s="155"/>
      <c r="Y136" s="155"/>
      <c r="Z136" s="155"/>
      <c r="AA136" s="155"/>
      <c r="AB136" s="155"/>
      <c r="AC136" s="155"/>
      <c r="AD136" s="155"/>
      <c r="AE136" s="155"/>
      <c r="AF136" s="155"/>
      <c r="AG136" s="155"/>
      <c r="AH136" s="155"/>
      <c r="AI136" s="155"/>
      <c r="AJ136" s="155"/>
      <c r="AK136" s="155"/>
      <c r="AL136" s="155"/>
      <c r="AM136" s="155"/>
      <c r="AN136" s="155"/>
      <c r="AO136" s="155"/>
      <c r="AP136" s="155"/>
      <c r="AQ136" s="155"/>
      <c r="AR136" s="155"/>
      <c r="AS136" s="155"/>
      <c r="AT136" s="155"/>
      <c r="AU136" s="155"/>
      <c r="AV136" s="155"/>
      <c r="AW136" s="155"/>
      <c r="AX136" s="155"/>
      <c r="AY136" s="155"/>
      <c r="AZ136" s="155"/>
      <c r="BA136" s="155"/>
      <c r="BB136" s="155"/>
      <c r="BC136" s="155"/>
      <c r="BD136" s="155"/>
      <c r="BE136" s="155"/>
      <c r="BF136" s="155"/>
      <c r="BG136" s="155"/>
      <c r="BH136" s="155"/>
      <c r="BI136" s="155"/>
      <c r="BJ136" s="155"/>
      <c r="BK136" s="155"/>
      <c r="BL136" s="155"/>
      <c r="BM136" s="155"/>
      <c r="BN136" s="155"/>
      <c r="BO136" s="155"/>
      <c r="BP136" s="155"/>
      <c r="BQ136" s="155"/>
      <c r="BR136" s="155"/>
      <c r="BS136" s="155"/>
      <c r="BT136" s="155"/>
      <c r="BU136" s="155"/>
      <c r="BV136" s="155"/>
      <c r="BW136" s="155"/>
      <c r="BX136" s="155"/>
      <c r="BY136" s="17"/>
      <c r="BZ136" s="49"/>
    </row>
    <row r="137" spans="1:78" ht="46.5" x14ac:dyDescent="0.25">
      <c r="A137" s="26" t="s">
        <v>965</v>
      </c>
      <c r="B137" s="26" t="s">
        <v>76</v>
      </c>
      <c r="C137" s="27" t="s">
        <v>352</v>
      </c>
      <c r="D137" s="28"/>
      <c r="E137" s="28"/>
      <c r="F137" s="58">
        <v>1000</v>
      </c>
      <c r="G137" s="80">
        <v>5</v>
      </c>
      <c r="H137" s="31" t="s">
        <v>78</v>
      </c>
      <c r="I137" s="32">
        <v>2</v>
      </c>
      <c r="J137" s="33">
        <v>1</v>
      </c>
      <c r="K137" s="32">
        <v>3</v>
      </c>
      <c r="L137" s="33">
        <v>4</v>
      </c>
      <c r="M137" s="32">
        <v>2</v>
      </c>
      <c r="N137" s="33">
        <v>0</v>
      </c>
      <c r="O137" s="29">
        <v>1.3500000000000101</v>
      </c>
      <c r="P137" s="38">
        <v>4.4300000000000397</v>
      </c>
      <c r="Q137" s="36">
        <v>110.869408897874</v>
      </c>
      <c r="R137" s="36">
        <v>5.6347044489368896</v>
      </c>
      <c r="S137" s="37">
        <v>-3</v>
      </c>
      <c r="T137" s="38">
        <v>3.9</v>
      </c>
      <c r="U137" s="29">
        <v>0.89999999999999902</v>
      </c>
      <c r="V137" s="38">
        <v>3.9000000000000101</v>
      </c>
      <c r="W137" s="39"/>
      <c r="X137" s="40">
        <v>72</v>
      </c>
      <c r="Y137" s="72">
        <v>131</v>
      </c>
      <c r="Z137" s="87">
        <v>35</v>
      </c>
      <c r="AA137" s="26" t="s">
        <v>960</v>
      </c>
      <c r="AB137" s="41" t="s">
        <v>58</v>
      </c>
      <c r="AC137" s="42" t="str">
        <f>"i" &amp; IF(AND(S137&lt;=-1.5,NOT(ISBLANK(AQ137))),"Z","")</f>
        <v>i</v>
      </c>
      <c r="AD137" s="43" t="str">
        <f>IF(AND(ISNUMBER(BD137),VALUE(BD137)&gt;=3,VALUE(T137)&gt;=-0.5),IF(AND(VALUE(Q137)&gt;=94,VALUE(Q137)&lt;444), IF(VALUE(P137)&gt;=2,"***","**"),"*"),"")</f>
        <v/>
      </c>
      <c r="AE137" s="48" t="str">
        <f>IF(AND(BD137&gt;2,OR(ISNUMBER(SEARCH("P",AA137)),ISNUMBER(SEARCH("EP",AA137)),ISNUMBER(SEARCH("E",AA137)))),"WP@",IF(BD137&gt;2,"W@",IF(OR(ISNUMBER(SEARCH("P",AA137)),ISNUMBER(SEARCH("EP",AA137)),ISNUMBER(SEARCH("E",AA137))),"P@","@")))</f>
        <v>P@</v>
      </c>
      <c r="AF137" s="45"/>
      <c r="AG137" s="46" t="str">
        <f>IF(OR(F137&lt;1401,F137&gt;=1600),IF(AND(OR(AB137="*",AB137="***",AB137="E*",AB137="E***"),P137&gt;=2,T137&gt;-2.1),IF(AND(ISNUMBER(BD137),VALUE(BD137)&gt;2),"**","*"),""),"")</f>
        <v/>
      </c>
      <c r="AH137" s="30">
        <v>5</v>
      </c>
      <c r="AI137" s="47">
        <v>72</v>
      </c>
      <c r="AJ137" s="48" t="str">
        <f>IF(AND(S137&gt;=2,T137&gt;=0),IF(AND(ISNUMBER(BD137),VALUE(BD137)&gt;=3),IF(LEN(AQ137)&gt;0,"***","**"),"*"),"")</f>
        <v/>
      </c>
      <c r="AK137" s="42" t="str">
        <f>IF(AND(S137&gt;=3,AND(OR(AND(I137&lt;=7,I137-K137&gt;=3),AND(K137&lt;=7,K137-M137&gt;=3)),N137&lt;=4)),6,IF(S137&gt;=3,"3T",IF(AND(OR(AND(I137&lt;=7,I137-K137&gt;=3),AND(K137&lt;=7,K137-M137&gt;=3)),N137&lt;=4),"3P","")))</f>
        <v/>
      </c>
      <c r="AL137" s="46" t="str">
        <f>IF(OR(K137-M137&gt;=5,T137&gt;4.9,AND(K137-M137&gt;=1,T137&gt;5)),IF(P137&lt;-3,"***",IF(P137&lt;0,"**","*")),"")</f>
        <v/>
      </c>
      <c r="AM137" s="40">
        <v>72</v>
      </c>
      <c r="AN137" s="108" t="str">
        <f>IF(AND(OR(M137=1,M137=2,M137=3,M137=4),Q137&gt;=97.5),"G",IF(OR(AND(N137&lt;=3,M137&lt;8,T137&gt;-1.6,Q137&gt;=95,Q137&lt;300),AND(OR(M137=1,M137=2,M137=3),Q137&lt;97.5)),"GR",""))</f>
        <v>G</v>
      </c>
      <c r="AO137" s="29">
        <v>0</v>
      </c>
      <c r="AP137" s="28"/>
      <c r="AQ137" s="28"/>
      <c r="AR137" s="28"/>
      <c r="AS137" s="28"/>
      <c r="AT137" s="50" t="str">
        <f>IF(LEN(AN137)&gt;0,IF(AL137="**","$",IF(AL137="***",IF(LEN(AQ137)&gt;0,"$$$","$$"), "")), "")</f>
        <v/>
      </c>
      <c r="AU137" s="48" t="str">
        <f>CONCATENATE(IF(LEN(AN137)&gt;0,IF(AND(AD137="**",AB137="*"),IF(LEN(AQ137)&gt;0,"$$$","$$"),IF(AJ137="***","$$$",IF(AND(AJ137="**",AB137="*"),"$$",IF(AND(OR(AD137="**",AD137="***"),LEN(AQ137)&gt;0),"$$","")))),IF(AND(OR(AD137="**",AD137="***"),LEN(AQ137)&gt;0),"$$","")),IF(AND(T137&lt;2,AQ137="#"),"#",""))</f>
        <v/>
      </c>
      <c r="AV137" s="48" t="str">
        <f>IF(LEN(AN137)&gt;0,IF(AG137="**","$$",IF(AG137="***","$$$",IF(AD137="***",IF(OR(AB137="***",LEN(AQ137)&gt;0),"$$$",""),""))),"")</f>
        <v/>
      </c>
      <c r="AW137" s="26" t="s">
        <v>78</v>
      </c>
      <c r="AX137" s="51">
        <v>2.7</v>
      </c>
      <c r="AY137" s="52">
        <v>1113</v>
      </c>
      <c r="AZ137" s="24" t="s">
        <v>59</v>
      </c>
      <c r="BA137" s="29">
        <v>86.8</v>
      </c>
      <c r="BB137" s="66">
        <v>101.73333333333299</v>
      </c>
      <c r="BC137" s="54" t="s">
        <v>83</v>
      </c>
      <c r="BD137" s="29">
        <v>1</v>
      </c>
      <c r="BE137" s="55"/>
      <c r="BF137" s="55"/>
      <c r="BG137" s="55"/>
      <c r="BH137" s="55"/>
      <c r="BI137" s="187"/>
      <c r="BJ137" s="17"/>
      <c r="BK137" s="17"/>
      <c r="BL137" s="17"/>
      <c r="BM137" s="17"/>
      <c r="BN137" s="17"/>
      <c r="BO137" s="17"/>
      <c r="BP137" s="29">
        <v>131</v>
      </c>
      <c r="BQ137" s="29">
        <v>0</v>
      </c>
      <c r="BR137" s="56">
        <v>100.1</v>
      </c>
      <c r="BS137" s="76" t="s">
        <v>126</v>
      </c>
      <c r="BT137" s="26"/>
      <c r="BU137" s="26"/>
      <c r="BV137" s="49" t="str">
        <f>IF(AND(BD137&gt;2,OR(ISNUMBER(SEARCH("P",AA137)),ISNUMBER(SEARCH("EP",AA137)),ISNUMBER(SEARCH("E",AA137)))),"WP@",IF(BD137&gt;2,"W@",IF(OR(ISNUMBER(SEARCH("P",AA137)),ISNUMBER(SEARCH("EP",AA137)),ISNUMBER(SEARCH("E",AA137))),"P@","@")))</f>
        <v>P@</v>
      </c>
      <c r="BW137" s="26"/>
      <c r="BX137" s="17"/>
      <c r="BY137" s="17"/>
      <c r="BZ137" s="49" t="str">
        <f>IF(AND(S137&gt;=3,AND(OR(AND(I137&lt;=7,I137-K137&gt;=3),AND(K137&lt;=7,K137-M137&gt;=3)),N137&lt;=4)),6,IF(S137&gt;=3,"3T",IF(AND(OR(AND(I137&lt;=7,I137-K137&gt;=3),AND(K137&lt;=7,K137-M137&gt;=3)),N137&lt;=4),"3P","")))</f>
        <v/>
      </c>
    </row>
    <row r="138" spans="1:78" ht="46.5" x14ac:dyDescent="0.25">
      <c r="A138" s="26" t="s">
        <v>965</v>
      </c>
      <c r="B138" s="26" t="s">
        <v>816</v>
      </c>
      <c r="C138" s="27" t="s">
        <v>378</v>
      </c>
      <c r="D138" s="28" t="s">
        <v>817</v>
      </c>
      <c r="E138" s="28"/>
      <c r="F138" s="29">
        <v>1200</v>
      </c>
      <c r="G138" s="30">
        <v>11</v>
      </c>
      <c r="H138" s="31" t="s">
        <v>818</v>
      </c>
      <c r="I138" s="59">
        <v>7</v>
      </c>
      <c r="J138" s="33">
        <v>3</v>
      </c>
      <c r="K138" s="59">
        <v>8</v>
      </c>
      <c r="L138" s="33">
        <v>4</v>
      </c>
      <c r="M138" s="59">
        <v>7</v>
      </c>
      <c r="N138" s="33">
        <v>4</v>
      </c>
      <c r="O138" s="29">
        <v>0.70000000000000295</v>
      </c>
      <c r="P138" s="37">
        <v>0.74999999999997502</v>
      </c>
      <c r="Q138" s="35">
        <v>90.552687330998197</v>
      </c>
      <c r="R138" s="35">
        <v>-1.72365633450084</v>
      </c>
      <c r="S138" s="37">
        <v>-2</v>
      </c>
      <c r="T138" s="38">
        <v>0.5</v>
      </c>
      <c r="U138" s="29">
        <v>-4.3500000000000103</v>
      </c>
      <c r="V138" s="60">
        <v>-3.95</v>
      </c>
      <c r="W138" s="39"/>
      <c r="X138" s="62">
        <v>74</v>
      </c>
      <c r="Y138" s="29">
        <v>133</v>
      </c>
      <c r="Z138" s="29">
        <v>14</v>
      </c>
      <c r="AA138" s="26" t="s">
        <v>57</v>
      </c>
      <c r="AB138" s="41" t="s">
        <v>65</v>
      </c>
      <c r="AC138" s="42" t="str">
        <f>"" &amp; IF(AND(S138&lt;=-1.5,NOT(ISBLANK(AQ138))),"Z","")</f>
        <v/>
      </c>
      <c r="AD138" s="48" t="str">
        <f>IF(AND(ISNUMBER(BD138),VALUE(BD138)&gt;=3,VALUE(T138)&gt;=-0.5),IF(AND(VALUE(Q138)&gt;=94,VALUE(Q138)&lt;444), IF(VALUE(P138)&gt;=2,"***","**"),"*"),"")</f>
        <v>*</v>
      </c>
      <c r="AE138" s="44"/>
      <c r="AF138" s="45"/>
      <c r="AG138" s="46" t="str">
        <f>IF(OR(F138&lt;1401,F138&gt;=1600),IF(AND(OR(AB138="*",AB138="***",AB138="E*",AB138="E***"),P138&gt;=2,T138&gt;-2.1),IF(AND(ISNUMBER(BD138),VALUE(BD138)&gt;2),"**","*"),""),"")</f>
        <v/>
      </c>
      <c r="AH138" s="30">
        <v>11</v>
      </c>
      <c r="AI138" s="62">
        <v>74</v>
      </c>
      <c r="AJ138" s="48" t="str">
        <f>IF(AND(S138&gt;=2,T138&gt;=0),IF(AND(ISNUMBER(BD138),VALUE(BD138)&gt;=3),IF(LEN(AQ138)&gt;0,"***","**"),"*"),"")</f>
        <v/>
      </c>
      <c r="AK138" s="42" t="str">
        <f>IF(AND(S138&gt;=3,AND(OR(AND(I138&lt;=7,I138-K138&gt;=3),AND(K138&lt;=7,K138-M138&gt;=3)),N138&lt;=4)),6,IF(S138&gt;=3,"3T",IF(AND(OR(AND(I138&lt;=7,I138-K138&gt;=3),AND(K138&lt;=7,K138-M138&gt;=3)),N138&lt;=4),"3P","")))</f>
        <v/>
      </c>
      <c r="AL138" s="63" t="str">
        <f>IF(OR(K138-M138&gt;=5,T138&gt;4.9,AND(K138-M138&gt;=1,T138&gt;5)),IF(P138&lt;-3,"***",IF(P138&lt;0,"**","*")),"")</f>
        <v/>
      </c>
      <c r="AM138" s="62">
        <v>74</v>
      </c>
      <c r="AN138" s="49" t="str">
        <f>IF(AND(OR(M138=1,M138=2,M138=3,M138=4),Q138&gt;=97.5),"G",IF(OR(AND(N138&lt;=3,M138&lt;8,T138&gt;-1.6,Q138&gt;=95,Q138&lt;300),AND(OR(M138=1,M138=2,M138=3),Q138&lt;97.5)),"GR",""))</f>
        <v/>
      </c>
      <c r="AO138" s="29">
        <v>0</v>
      </c>
      <c r="AP138" s="28"/>
      <c r="AQ138" s="28"/>
      <c r="AR138" s="28"/>
      <c r="AS138" s="28" t="s">
        <v>66</v>
      </c>
      <c r="AT138" s="50" t="str">
        <f>IF(LEN(AN138)&gt;0,IF(AL138="**","$",IF(AL138="***",IF(LEN(AQ138)&gt;0,"$$$","$$"), "")), "")</f>
        <v/>
      </c>
      <c r="AU138" s="48" t="str">
        <f>CONCATENATE(IF(LEN(AN138)&gt;0,IF(AND(AD138="**",AB138="*"),IF(LEN(AQ138)&gt;0,"$$$","$$"),IF(AJ138="***","$$$",IF(AND(AJ138="**",AB138="*"),"$$",IF(AND(OR(AD138="**",AD138="***"),LEN(AQ138)&gt;0),"$$","")))),IF(AND(OR(AD138="**",AD138="***"),LEN(AQ138)&gt;0),"$$","")),IF(AND(T138&lt;2,AQ138="#"),"#",""))</f>
        <v/>
      </c>
      <c r="AV138" s="48" t="str">
        <f>IF(LEN(AN138)&gt;0,IF(AG138="**","$$",IF(AG138="***","$$$",IF(AD138="***",IF(OR(AB138="***",LEN(AQ138)&gt;0),"$$$",""),""))),"")</f>
        <v/>
      </c>
      <c r="AW138" s="26" t="s">
        <v>818</v>
      </c>
      <c r="AX138" s="64">
        <v>7.9</v>
      </c>
      <c r="AY138" s="65">
        <v>1113</v>
      </c>
      <c r="AZ138" s="24" t="s">
        <v>59</v>
      </c>
      <c r="BA138" s="29">
        <v>83.052687330998296</v>
      </c>
      <c r="BB138" s="53">
        <v>98.915353997664994</v>
      </c>
      <c r="BC138" s="54" t="s">
        <v>966</v>
      </c>
      <c r="BD138" s="29">
        <v>4</v>
      </c>
      <c r="BE138" s="55"/>
      <c r="BF138" s="55"/>
      <c r="BG138" s="55"/>
      <c r="BH138" s="55"/>
      <c r="BI138" s="187"/>
      <c r="BJ138" s="17"/>
      <c r="BK138" s="17"/>
      <c r="BL138" s="17"/>
      <c r="BM138" s="17"/>
      <c r="BN138" s="17"/>
      <c r="BO138" s="17"/>
      <c r="BP138" s="29">
        <v>133</v>
      </c>
      <c r="BQ138" s="29">
        <v>0</v>
      </c>
      <c r="BR138" s="56">
        <v>97.5</v>
      </c>
      <c r="BS138" s="57" t="s">
        <v>223</v>
      </c>
      <c r="BT138" s="26" t="s">
        <v>817</v>
      </c>
      <c r="BU138" s="26"/>
      <c r="BV138" s="26"/>
      <c r="BW138" s="26"/>
      <c r="BX138" s="17"/>
      <c r="BY138" s="17"/>
      <c r="BZ138" s="49" t="str">
        <f>IF(AND(S138&gt;=3,AND(OR(AND(I138&lt;=7,I138-K138&gt;=3),AND(K138&lt;=7,K138-M138&gt;=3)),N138&lt;=4)),6,IF(S138&gt;=3,"3T",IF(AND(OR(AND(I138&lt;=7,I138-K138&gt;=3),AND(K138&lt;=7,K138-M138&gt;=3)),N138&lt;=4),"3P","")))</f>
        <v/>
      </c>
    </row>
    <row r="139" spans="1:78" ht="46.5" x14ac:dyDescent="0.25">
      <c r="A139" s="26" t="s">
        <v>965</v>
      </c>
      <c r="B139" s="26" t="s">
        <v>351</v>
      </c>
      <c r="C139" s="27" t="s">
        <v>352</v>
      </c>
      <c r="D139" s="28"/>
      <c r="E139" s="28"/>
      <c r="F139" s="29">
        <v>1200</v>
      </c>
      <c r="G139" s="30">
        <v>2</v>
      </c>
      <c r="H139" s="31" t="s">
        <v>78</v>
      </c>
      <c r="I139" s="32">
        <v>3</v>
      </c>
      <c r="J139" s="33">
        <v>2</v>
      </c>
      <c r="K139" s="32">
        <v>5</v>
      </c>
      <c r="L139" s="33">
        <v>2</v>
      </c>
      <c r="M139" s="32">
        <v>4</v>
      </c>
      <c r="N139" s="33">
        <v>1</v>
      </c>
      <c r="O139" s="29">
        <v>-1.30000000000001</v>
      </c>
      <c r="P139" s="29">
        <v>-3.4642857142857499</v>
      </c>
      <c r="Q139" s="35">
        <v>89.002451748709603</v>
      </c>
      <c r="R139" s="35">
        <v>-4.6487741256451898</v>
      </c>
      <c r="S139" s="37">
        <v>0</v>
      </c>
      <c r="T139" s="38">
        <v>0.5</v>
      </c>
      <c r="U139" s="29">
        <v>2.7</v>
      </c>
      <c r="V139" s="29">
        <v>3.05</v>
      </c>
      <c r="W139" s="39"/>
      <c r="X139" s="62">
        <v>74</v>
      </c>
      <c r="Y139" s="29">
        <v>133</v>
      </c>
      <c r="Z139" s="29">
        <v>13</v>
      </c>
      <c r="AA139" s="26" t="s">
        <v>91</v>
      </c>
      <c r="AB139" s="41" t="s">
        <v>101</v>
      </c>
      <c r="AC139" s="42" t="str">
        <f>"" &amp; IF(AND(S139&lt;=-1.5,NOT(ISBLANK(AQ139))),"Z","")</f>
        <v/>
      </c>
      <c r="AD139" s="48" t="str">
        <f>IF(AND(ISNUMBER(BD139),VALUE(BD139)&gt;=3,VALUE(T139)&gt;=-0.5),IF(AND(VALUE(Q139)&gt;=94,VALUE(Q139)&lt;444), IF(VALUE(P139)&gt;=2,"***","**"),"*"),"")</f>
        <v/>
      </c>
      <c r="AE139" s="44"/>
      <c r="AF139" s="45"/>
      <c r="AG139" s="46" t="str">
        <f>IF(OR(F139&lt;1401,F139&gt;=1600),IF(AND(OR(AB139="*",AB139="***",AB139="E*",AB139="E***"),P139&gt;=2,T139&gt;-2.1),IF(AND(ISNUMBER(BD139),VALUE(BD139)&gt;2),"**","*"),""),"")</f>
        <v/>
      </c>
      <c r="AH139" s="30">
        <v>2</v>
      </c>
      <c r="AI139" s="62">
        <v>74</v>
      </c>
      <c r="AJ139" s="48" t="str">
        <f>IF(AND(S139&gt;=2,T139&gt;=0),IF(AND(ISNUMBER(BD139),VALUE(BD139)&gt;=3),IF(LEN(AQ139)&gt;0,"***","**"),"*"),"")</f>
        <v/>
      </c>
      <c r="AK139" s="42" t="str">
        <f>IF(AND(S139&gt;=3,AND(OR(AND(I139&lt;=7,I139-K139&gt;=3),AND(K139&lt;=7,K139-M139&gt;=3)),N139&lt;=4)),6,IF(S139&gt;=3,"3T",IF(AND(OR(AND(I139&lt;=7,I139-K139&gt;=3),AND(K139&lt;=7,K139-M139&gt;=3)),N139&lt;=4),"3P","")))</f>
        <v/>
      </c>
      <c r="AL139" s="63" t="str">
        <f>IF(OR(K139-M139&gt;=5,T139&gt;4.9,AND(K139-M139&gt;=1,T139&gt;5)),IF(P139&lt;-3,"***",IF(P139&lt;0,"**","*")),"")</f>
        <v/>
      </c>
      <c r="AM139" s="62">
        <v>74</v>
      </c>
      <c r="AN139" s="49" t="str">
        <f>IF(AND(OR(M139=1,M139=2,M139=3,M139=4),Q139&gt;=97.5),"G",IF(OR(AND(N139&lt;=3,M139&lt;8,T139&gt;-1.6,Q139&gt;=95,Q139&lt;300),AND(OR(M139=1,M139=2,M139=3),Q139&lt;97.5)),"GR",""))</f>
        <v/>
      </c>
      <c r="AO139" s="29">
        <v>1</v>
      </c>
      <c r="AP139" s="28"/>
      <c r="AQ139" s="28"/>
      <c r="AR139" s="28"/>
      <c r="AS139" s="28" t="s">
        <v>66</v>
      </c>
      <c r="AT139" s="50" t="str">
        <f>IF(LEN(AN139)&gt;0,IF(AL139="**","$",IF(AL139="***",IF(LEN(AQ139)&gt;0,"$$$","$$"), "")), "")</f>
        <v/>
      </c>
      <c r="AU139" s="48" t="str">
        <f>CONCATENATE(IF(LEN(AN139)&gt;0,IF(AND(AD139="**",AB139="*"),IF(LEN(AQ139)&gt;0,"$$$","$$"),IF(AJ139="***","$$$",IF(AND(AJ139="**",AB139="*"),"$$",IF(AND(OR(AD139="**",AD139="***"),LEN(AQ139)&gt;0),"$$","")))),IF(AND(OR(AD139="**",AD139="***"),LEN(AQ139)&gt;0),"$$","")),IF(AND(T139&lt;2,AQ139="#"),"#",""))</f>
        <v/>
      </c>
      <c r="AV139" s="48" t="str">
        <f>IF(LEN(AN139)&gt;0,IF(AG139="**","$$",IF(AG139="***","$$$",IF(AD139="***",IF(OR(AB139="***",LEN(AQ139)&gt;0),"$$$",""),""))),"")</f>
        <v/>
      </c>
      <c r="AW139" s="26" t="s">
        <v>78</v>
      </c>
      <c r="AX139" s="74">
        <v>3.1</v>
      </c>
      <c r="AY139" s="65">
        <v>1115</v>
      </c>
      <c r="AZ139" s="24" t="s">
        <v>59</v>
      </c>
      <c r="BA139" s="29">
        <v>82.702451748709606</v>
      </c>
      <c r="BB139" s="53">
        <v>99.569118415376295</v>
      </c>
      <c r="BC139" s="54" t="s">
        <v>967</v>
      </c>
      <c r="BD139" s="29">
        <v>1</v>
      </c>
      <c r="BE139" s="55"/>
      <c r="BF139" s="55"/>
      <c r="BG139" s="55"/>
      <c r="BH139" s="55"/>
      <c r="BI139" s="187"/>
      <c r="BJ139" s="17"/>
      <c r="BK139" s="17"/>
      <c r="BL139" s="17"/>
      <c r="BM139" s="17"/>
      <c r="BN139" s="17"/>
      <c r="BO139" s="17"/>
      <c r="BP139" s="29">
        <v>133</v>
      </c>
      <c r="BQ139" s="29">
        <v>1</v>
      </c>
      <c r="BR139" s="56">
        <v>96.3</v>
      </c>
      <c r="BS139" s="57" t="s">
        <v>209</v>
      </c>
      <c r="BT139" s="26"/>
      <c r="BU139" s="26"/>
      <c r="BV139" s="26"/>
      <c r="BW139" s="26"/>
      <c r="BX139" s="17"/>
      <c r="BY139" s="17"/>
      <c r="BZ139" s="49" t="str">
        <f>IF(AND(S139&gt;=3,AND(OR(AND(I139&lt;=7,I139-K139&gt;=3),AND(K139&lt;=7,K139-M139&gt;=3)),N139&lt;=4)),6,IF(S139&gt;=3,"3T",IF(AND(OR(AND(I139&lt;=7,I139-K139&gt;=3),AND(K139&lt;=7,K139-M139&gt;=3)),N139&lt;=4),"3P","")))</f>
        <v/>
      </c>
    </row>
    <row r="140" spans="1:78" ht="46.5" x14ac:dyDescent="0.25">
      <c r="A140" s="26" t="s">
        <v>965</v>
      </c>
      <c r="B140" s="26" t="s">
        <v>939</v>
      </c>
      <c r="C140" s="27" t="s">
        <v>775</v>
      </c>
      <c r="D140" s="28"/>
      <c r="E140" s="28"/>
      <c r="F140" s="29">
        <v>1200</v>
      </c>
      <c r="G140" s="30">
        <v>6</v>
      </c>
      <c r="H140" s="31" t="s">
        <v>6</v>
      </c>
      <c r="I140" s="32">
        <v>2</v>
      </c>
      <c r="J140" s="33">
        <v>1</v>
      </c>
      <c r="K140" s="32">
        <v>2</v>
      </c>
      <c r="L140" s="33">
        <v>0</v>
      </c>
      <c r="M140" s="32">
        <v>3</v>
      </c>
      <c r="N140" s="33">
        <v>2</v>
      </c>
      <c r="O140" s="29">
        <v>-0.30000000000001098</v>
      </c>
      <c r="P140" s="38">
        <v>1.92777777777777</v>
      </c>
      <c r="Q140" s="36">
        <v>102.56788754953899</v>
      </c>
      <c r="R140" s="36">
        <v>2.8839437747694801</v>
      </c>
      <c r="S140" s="37">
        <v>0</v>
      </c>
      <c r="T140" s="61">
        <v>-1.5</v>
      </c>
      <c r="U140" s="29">
        <v>2.7</v>
      </c>
      <c r="V140" s="38">
        <v>1.5</v>
      </c>
      <c r="W140" s="39"/>
      <c r="X140" s="40">
        <v>74</v>
      </c>
      <c r="Y140" s="72">
        <v>133</v>
      </c>
      <c r="Z140" s="29">
        <v>22</v>
      </c>
      <c r="AA140" s="77">
        <v>8</v>
      </c>
      <c r="AB140" s="41" t="s">
        <v>101</v>
      </c>
      <c r="AC140" s="42" t="str">
        <f>"i" &amp; IF(AND(S140&lt;=-1.5,NOT(ISBLANK(AQ140))),"Z","")</f>
        <v>i</v>
      </c>
      <c r="AD140" s="43" t="str">
        <f>IF(AND(ISNUMBER(BD140),VALUE(BD140)&gt;=3,VALUE(T140)&gt;=-0.5),IF(AND(VALUE(Q140)&gt;=94,VALUE(Q140)&lt;444), IF(VALUE(P140)&gt;=2,"***","**"),"*"),"")</f>
        <v/>
      </c>
      <c r="AE140" s="44"/>
      <c r="AF140" s="45"/>
      <c r="AG140" s="63" t="str">
        <f>IF(OR(F140&lt;1401,F140&gt;=1600),IF(AND(OR(AB140="*",AB140="***",AB140="E*",AB140="E***"),P140&gt;=2,T140&gt;-2.1),IF(AND(ISNUMBER(BD140),VALUE(BD140)&gt;2),"**","*"),""),"")</f>
        <v/>
      </c>
      <c r="AH140" s="30">
        <v>6</v>
      </c>
      <c r="AI140" s="47">
        <v>74</v>
      </c>
      <c r="AJ140" s="48" t="str">
        <f>IF(AND(S140&gt;=2,T140&gt;=0),IF(AND(ISNUMBER(BD140),VALUE(BD140)&gt;=3),IF(LEN(AQ140)&gt;0,"***","**"),"*"),"")</f>
        <v/>
      </c>
      <c r="AK140" s="42" t="str">
        <f>IF(AND(S140&gt;=3,AND(OR(AND(I140&lt;=7,I140-K140&gt;=3),AND(K140&lt;=7,K140-M140&gt;=3)),N140&lt;=4)),6,IF(S140&gt;=3,"3T",IF(AND(OR(AND(I140&lt;=7,I140-K140&gt;=3),AND(K140&lt;=7,K140-M140&gt;=3)),N140&lt;=4),"3P","")))</f>
        <v/>
      </c>
      <c r="AL140" s="46" t="str">
        <f>IF(OR(K140-M140&gt;=5,T140&gt;4.9,AND(K140-M140&gt;=1,T140&gt;5)),IF(P140&lt;-3,"***",IF(P140&lt;0,"**","*")),"")</f>
        <v/>
      </c>
      <c r="AM140" s="40">
        <v>74</v>
      </c>
      <c r="AN140" s="103" t="str">
        <f>IF(AND(OR(M140=1,M140=2,M140=3,M140=4),Q140&gt;=97.5),"G",IF(OR(AND(N140&lt;=3,M140&lt;8,T140&gt;-1.6,Q140&gt;=95,Q140&lt;300),AND(OR(M140=1,M140=2,M140=3),Q140&lt;97.5)),"GR",""))</f>
        <v>G</v>
      </c>
      <c r="AO140" s="29">
        <v>0</v>
      </c>
      <c r="AP140" s="28"/>
      <c r="AQ140" s="28"/>
      <c r="AR140" s="28"/>
      <c r="AS140" s="28"/>
      <c r="AT140" s="50" t="str">
        <f>IF(LEN(AN140)&gt;0,IF(AL140="**","$",IF(AL140="***",IF(LEN(AQ140)&gt;0,"$$$","$$"), "")), "")</f>
        <v/>
      </c>
      <c r="AU140" s="48" t="str">
        <f>CONCATENATE(IF(LEN(AN140)&gt;0,IF(AND(AD140="**",AB140="*"),IF(LEN(AQ140)&gt;0,"$$$","$$"),IF(AJ140="***","$$$",IF(AND(AJ140="**",AB140="*"),"$$",IF(AND(OR(AD140="**",AD140="***"),LEN(AQ140)&gt;0),"$$","")))),IF(AND(OR(AD140="**",AD140="***"),LEN(AQ140)&gt;0),"$$","")),IF(AND(T140&lt;2,AQ140="#"),"#",""))</f>
        <v/>
      </c>
      <c r="AV140" s="48" t="str">
        <f>IF(LEN(AN140)&gt;0,IF(AG140="**","$$",IF(AG140="***","$$$",IF(AD140="***",IF(OR(AB140="***",LEN(AQ140)&gt;0),"$$$",""),""))),"")</f>
        <v/>
      </c>
      <c r="AW140" s="26" t="s">
        <v>6</v>
      </c>
      <c r="AX140" s="51">
        <v>2.4</v>
      </c>
      <c r="AY140" s="52">
        <v>1106</v>
      </c>
      <c r="AZ140" s="24" t="s">
        <v>59</v>
      </c>
      <c r="BA140" s="29">
        <v>95.767887549538997</v>
      </c>
      <c r="BB140" s="134">
        <v>113.853254216206</v>
      </c>
      <c r="BC140" s="54" t="s">
        <v>968</v>
      </c>
      <c r="BD140" s="29">
        <v>2</v>
      </c>
      <c r="BE140" s="55"/>
      <c r="BF140" s="55"/>
      <c r="BG140" s="55"/>
      <c r="BH140" s="55"/>
      <c r="BI140" s="190" t="s">
        <v>969</v>
      </c>
      <c r="BJ140" s="69" t="s">
        <v>943</v>
      </c>
      <c r="BK140" s="68" t="s">
        <v>944</v>
      </c>
      <c r="BL140" s="68" t="s">
        <v>729</v>
      </c>
      <c r="BM140" s="68" t="s">
        <v>656</v>
      </c>
      <c r="BN140" s="68"/>
      <c r="BO140" s="17"/>
      <c r="BP140" s="29">
        <v>133</v>
      </c>
      <c r="BQ140" s="29">
        <v>0</v>
      </c>
      <c r="BR140" s="56">
        <v>98.1</v>
      </c>
      <c r="BS140" s="76" t="s">
        <v>126</v>
      </c>
      <c r="BT140" s="26"/>
      <c r="BU140" s="26"/>
      <c r="BV140" s="26"/>
      <c r="BW140" s="26"/>
      <c r="BX140" s="17"/>
      <c r="BY140" s="17"/>
      <c r="BZ140" s="49" t="str">
        <f>IF(AND(S140&gt;=3,AND(OR(AND(I140&lt;=7,I140-K140&gt;=3),AND(K140&lt;=7,K140-M140&gt;=3)),N140&lt;=4)),6,IF(S140&gt;=3,"3T",IF(AND(OR(AND(I140&lt;=7,I140-K140&gt;=3),AND(K140&lt;=7,K140-M140&gt;=3)),N140&lt;=4),"3P","")))</f>
        <v/>
      </c>
    </row>
    <row r="141" spans="1:78" ht="46.5" x14ac:dyDescent="0.25">
      <c r="A141" s="26" t="s">
        <v>965</v>
      </c>
      <c r="B141" s="26" t="s">
        <v>109</v>
      </c>
      <c r="C141" s="27" t="s">
        <v>378</v>
      </c>
      <c r="D141" s="28"/>
      <c r="E141" s="28"/>
      <c r="F141" s="29">
        <v>1400</v>
      </c>
      <c r="G141" s="30">
        <v>6</v>
      </c>
      <c r="H141" s="31" t="s">
        <v>6</v>
      </c>
      <c r="I141" s="70">
        <v>1</v>
      </c>
      <c r="J141" s="71">
        <v>0</v>
      </c>
      <c r="K141" s="70">
        <v>1</v>
      </c>
      <c r="L141" s="71">
        <v>0</v>
      </c>
      <c r="M141" s="32">
        <v>4</v>
      </c>
      <c r="N141" s="33">
        <v>2</v>
      </c>
      <c r="O141" s="29">
        <v>3.9000000000000101</v>
      </c>
      <c r="P141" s="37">
        <v>2.4583333333333002</v>
      </c>
      <c r="Q141" s="35">
        <v>94.853479580977293</v>
      </c>
      <c r="R141" s="35">
        <v>-0.72326020951130898</v>
      </c>
      <c r="S141" s="37">
        <v>0</v>
      </c>
      <c r="T141" s="61">
        <v>-2.25</v>
      </c>
      <c r="U141" s="29">
        <v>-3.75</v>
      </c>
      <c r="V141" s="60">
        <v>-5.6000000000000103</v>
      </c>
      <c r="W141" s="39" t="s">
        <v>79</v>
      </c>
      <c r="X141" s="62">
        <v>74</v>
      </c>
      <c r="Y141" s="29">
        <v>130</v>
      </c>
      <c r="Z141" s="29">
        <v>21</v>
      </c>
      <c r="AA141" s="77">
        <v>8</v>
      </c>
      <c r="AB141" s="41" t="s">
        <v>32</v>
      </c>
      <c r="AC141" s="42" t="str">
        <f>"" &amp; IF(AND(S141&lt;=-1.5,NOT(ISBLANK(AQ141))),"Z","")</f>
        <v/>
      </c>
      <c r="AD141" s="48" t="str">
        <f>IF(AND(ISNUMBER(BD141),VALUE(BD141)&gt;=3,VALUE(T141)&gt;=-0.5),IF(AND(VALUE(Q141)&gt;=94,VALUE(Q141)&lt;444), IF(VALUE(P141)&gt;=2,"***","**"),"*"),"")</f>
        <v/>
      </c>
      <c r="AE141" s="44"/>
      <c r="AF141" s="45" t="s">
        <v>797</v>
      </c>
      <c r="AG141" s="63" t="str">
        <f>IF(OR(F141&lt;1401,F141&gt;=1600),IF(AND(OR(AB141="*",AB141="***",AB141="E*",AB141="E***"),P141&gt;=2,T141&gt;-2.1),IF(AND(ISNUMBER(BD141),VALUE(BD141)&gt;2),"**","*"),""),"")</f>
        <v/>
      </c>
      <c r="AH141" s="30">
        <v>6</v>
      </c>
      <c r="AI141" s="62">
        <v>74</v>
      </c>
      <c r="AJ141" s="48" t="str">
        <f>IF(AND(S141&gt;=2,T141&gt;=0),IF(AND(ISNUMBER(BD141),VALUE(BD141)&gt;=3),IF(LEN(AQ141)&gt;0,"***","**"),"*"),"")</f>
        <v/>
      </c>
      <c r="AK141" s="42" t="str">
        <f>IF(AND(S141&gt;=3,AND(OR(AND(I141&lt;=7,I141-K141&gt;=3),AND(K141&lt;=7,K141-M141&gt;=3)),N141&lt;=4)),6,IF(S141&gt;=3,"3T",IF(AND(OR(AND(I141&lt;=7,I141-K141&gt;=3),AND(K141&lt;=7,K141-M141&gt;=3)),N141&lt;=4),"3P","")))</f>
        <v/>
      </c>
      <c r="AL141" s="63" t="str">
        <f>IF(OR(K141-M141&gt;=5,T141&gt;4.9,AND(K141-M141&gt;=1,T141&gt;5)),IF(P141&lt;-3,"***",IF(P141&lt;0,"**","*")),"")</f>
        <v/>
      </c>
      <c r="AM141" s="62">
        <v>74</v>
      </c>
      <c r="AN141" s="49" t="str">
        <f>IF(AND(OR(M141=1,M141=2,M141=3,M141=4),Q141&gt;=97.5),"G",IF(OR(AND(N141&lt;=3,M141&lt;8,T141&gt;-1.6,Q141&gt;=95,Q141&lt;300),AND(OR(M141=1,M141=2,M141=3),Q141&lt;97.5)),"GR",""))</f>
        <v/>
      </c>
      <c r="AO141" s="29">
        <v>-1</v>
      </c>
      <c r="AP141" s="28"/>
      <c r="AQ141" s="28"/>
      <c r="AR141" s="28"/>
      <c r="AS141" s="28"/>
      <c r="AT141" s="50" t="str">
        <f>IF(LEN(AN141)&gt;0,IF(AL141="**","$",IF(AL141="***",IF(LEN(AQ141)&gt;0,"$$$","$$"), "")), "")</f>
        <v/>
      </c>
      <c r="AU141" s="48" t="str">
        <f>CONCATENATE(IF(LEN(AN141)&gt;0,IF(AND(AD141="**",AB141="*"),IF(LEN(AQ141)&gt;0,"$$$","$$"),IF(AJ141="***","$$$",IF(AND(AJ141="**",AB141="*"),"$$",IF(AND(OR(AD141="**",AD141="***"),LEN(AQ141)&gt;0),"$$","")))),IF(AND(OR(AD141="**",AD141="***"),LEN(AQ141)&gt;0),"$$","")),IF(AND(T141&lt;2,AQ141="#"),"#",""))</f>
        <v/>
      </c>
      <c r="AV141" s="48" t="str">
        <f>IF(LEN(AN141)&gt;0,IF(AG141="**","$$",IF(AG141="***","$$$",IF(AD141="***",IF(OR(AB141="***",LEN(AQ141)&gt;0),"$$$",""),""))),"")</f>
        <v/>
      </c>
      <c r="AW141" s="26" t="s">
        <v>6</v>
      </c>
      <c r="AX141" s="64">
        <v>5.7</v>
      </c>
      <c r="AY141" s="65">
        <v>1117</v>
      </c>
      <c r="AZ141" s="24" t="s">
        <v>59</v>
      </c>
      <c r="BA141" s="29">
        <v>89.053479580977395</v>
      </c>
      <c r="BB141" s="134">
        <v>105.907646247644</v>
      </c>
      <c r="BC141" s="54" t="s">
        <v>970</v>
      </c>
      <c r="BD141" s="29">
        <v>1</v>
      </c>
      <c r="BE141" s="55"/>
      <c r="BF141" s="55"/>
      <c r="BG141" s="55"/>
      <c r="BH141" s="55"/>
      <c r="BI141" s="189" t="s">
        <v>971</v>
      </c>
      <c r="BJ141" s="69" t="s">
        <v>784</v>
      </c>
      <c r="BK141" s="68" t="s">
        <v>382</v>
      </c>
      <c r="BL141" s="69" t="s">
        <v>143</v>
      </c>
      <c r="BM141" s="68" t="s">
        <v>972</v>
      </c>
      <c r="BN141" s="68"/>
      <c r="BO141" s="17"/>
      <c r="BP141" s="29">
        <v>130</v>
      </c>
      <c r="BQ141" s="29">
        <v>-1</v>
      </c>
      <c r="BR141" s="56">
        <v>104.15</v>
      </c>
      <c r="BS141" s="57" t="s">
        <v>126</v>
      </c>
      <c r="BT141" s="26"/>
      <c r="BU141" s="26"/>
      <c r="BV141" s="26"/>
      <c r="BW141" s="26" t="s">
        <v>79</v>
      </c>
      <c r="BX141" s="17"/>
      <c r="BY141" s="17"/>
      <c r="BZ141" s="49" t="str">
        <f>IF(AND(S141&gt;=3,AND(OR(AND(I141&lt;=7,I141-K141&gt;=3),AND(K141&lt;=7,K141-M141&gt;=3)),N141&lt;=4)),6,IF(S141&gt;=3,"3T",IF(AND(OR(AND(I141&lt;=7,I141-K141&gt;=3),AND(K141&lt;=7,K141-M141&gt;=3)),N141&lt;=4),"3P","")))</f>
        <v/>
      </c>
    </row>
    <row r="142" spans="1:78" ht="26.1" customHeight="1" x14ac:dyDescent="0.25">
      <c r="A142" s="162"/>
      <c r="B142" s="155"/>
      <c r="C142" s="155"/>
      <c r="D142" s="155"/>
      <c r="E142" s="155"/>
      <c r="F142" s="155"/>
      <c r="G142" s="155"/>
      <c r="H142" s="155"/>
      <c r="I142" s="155"/>
      <c r="J142" s="155"/>
      <c r="K142" s="155"/>
      <c r="L142" s="155"/>
      <c r="M142" s="155"/>
      <c r="N142" s="155"/>
      <c r="O142" s="155"/>
      <c r="P142" s="155"/>
      <c r="Q142" s="155"/>
      <c r="R142" s="155"/>
      <c r="S142" s="155"/>
      <c r="T142" s="155"/>
      <c r="U142" s="155"/>
      <c r="V142" s="155"/>
      <c r="W142" s="155"/>
      <c r="X142" s="155"/>
      <c r="Y142" s="155"/>
      <c r="Z142" s="155"/>
      <c r="AA142" s="155"/>
      <c r="AB142" s="155"/>
      <c r="AC142" s="155"/>
      <c r="AD142" s="155"/>
      <c r="AE142" s="155"/>
      <c r="AF142" s="155"/>
      <c r="AG142" s="155"/>
      <c r="AH142" s="155"/>
      <c r="AI142" s="155"/>
      <c r="AJ142" s="155"/>
      <c r="AK142" s="155"/>
      <c r="AL142" s="155"/>
      <c r="AM142" s="155"/>
      <c r="AN142" s="155"/>
      <c r="AO142" s="155"/>
      <c r="AP142" s="155"/>
      <c r="AQ142" s="155"/>
      <c r="AR142" s="155"/>
      <c r="AS142" s="155"/>
      <c r="AT142" s="155"/>
      <c r="AU142" s="155"/>
      <c r="AV142" s="155"/>
      <c r="AW142" s="155"/>
      <c r="AX142" s="155"/>
      <c r="AY142" s="155"/>
      <c r="AZ142" s="155"/>
      <c r="BA142" s="155"/>
      <c r="BB142" s="155"/>
      <c r="BC142" s="155"/>
      <c r="BD142" s="155"/>
      <c r="BE142" s="155"/>
      <c r="BF142" s="155"/>
      <c r="BG142" s="155"/>
      <c r="BH142" s="155"/>
      <c r="BI142" s="155"/>
      <c r="BJ142" s="155"/>
      <c r="BK142" s="155"/>
      <c r="BL142" s="155"/>
      <c r="BM142" s="155"/>
      <c r="BN142" s="155"/>
      <c r="BO142" s="155"/>
      <c r="BP142" s="155"/>
      <c r="BQ142" s="155"/>
      <c r="BR142" s="155"/>
      <c r="BS142" s="155"/>
      <c r="BT142" s="155"/>
      <c r="BU142" s="155"/>
      <c r="BV142" s="155"/>
      <c r="BW142" s="155"/>
      <c r="BX142" s="155"/>
      <c r="BY142" s="17"/>
      <c r="BZ142" s="49"/>
    </row>
    <row r="143" spans="1:78" ht="46.5" x14ac:dyDescent="0.25">
      <c r="A143" s="26" t="s">
        <v>965</v>
      </c>
      <c r="B143" s="26" t="s">
        <v>127</v>
      </c>
      <c r="C143" s="27" t="s">
        <v>212</v>
      </c>
      <c r="D143" s="28"/>
      <c r="E143" s="28"/>
      <c r="F143" s="58">
        <v>1000</v>
      </c>
      <c r="G143" s="80">
        <v>14</v>
      </c>
      <c r="H143" s="31" t="s">
        <v>78</v>
      </c>
      <c r="I143" s="59">
        <v>1</v>
      </c>
      <c r="J143" s="33">
        <v>0</v>
      </c>
      <c r="K143" s="59">
        <v>2</v>
      </c>
      <c r="L143" s="33">
        <v>0</v>
      </c>
      <c r="M143" s="59">
        <v>2</v>
      </c>
      <c r="N143" s="33">
        <v>1</v>
      </c>
      <c r="O143" s="29">
        <v>-0.999999999999996</v>
      </c>
      <c r="P143" s="38">
        <v>-1.6285714285713999</v>
      </c>
      <c r="Q143" s="36">
        <v>106.508525685084</v>
      </c>
      <c r="R143" s="36">
        <v>4.0542628425420402</v>
      </c>
      <c r="S143" s="37">
        <v>0</v>
      </c>
      <c r="T143" s="61">
        <v>-0.5</v>
      </c>
      <c r="U143" s="29">
        <v>6.05</v>
      </c>
      <c r="V143" s="38">
        <v>5.65</v>
      </c>
      <c r="W143" s="39"/>
      <c r="X143" s="40">
        <v>73</v>
      </c>
      <c r="Y143" s="72">
        <v>128</v>
      </c>
      <c r="Z143" s="87">
        <v>84</v>
      </c>
      <c r="AA143" s="85" t="s">
        <v>119</v>
      </c>
      <c r="AB143" s="41" t="s">
        <v>101</v>
      </c>
      <c r="AC143" s="42" t="str">
        <f>"i" &amp; IF(AND(S143&lt;=-1.5,NOT(ISBLANK(AQ143))),"Z","")</f>
        <v>i</v>
      </c>
      <c r="AD143" s="43" t="str">
        <f>IF(AND(ISNUMBER(BD143),VALUE(BD143)&gt;=3,VALUE(T143)&gt;=-0.5),IF(AND(VALUE(Q143)&gt;=94,VALUE(Q143)&lt;444), IF(VALUE(P143)&gt;=2,"***","**"),"*"),"")</f>
        <v/>
      </c>
      <c r="AE143" s="44"/>
      <c r="AF143" s="45"/>
      <c r="AG143" s="63" t="str">
        <f>IF(OR(F143&lt;1401,F143&gt;=1600),IF(AND(OR(AB143="*",AB143="***",AB143="E*",AB143="E***"),P143&gt;=2,T143&gt;-2.1),IF(AND(ISNUMBER(BD143),VALUE(BD143)&gt;2),"**","*"),""),"")</f>
        <v/>
      </c>
      <c r="AH143" s="30">
        <v>14</v>
      </c>
      <c r="AI143" s="47">
        <v>73</v>
      </c>
      <c r="AJ143" s="48" t="str">
        <f>IF(AND(S143&gt;=2,T143&gt;=0),IF(AND(ISNUMBER(BD143),VALUE(BD143)&gt;=3),IF(LEN(AQ143)&gt;0,"***","**"),"*"),"")</f>
        <v/>
      </c>
      <c r="AK143" s="42" t="str">
        <f>IF(AND(S143&gt;=3,AND(OR(AND(I143&lt;=7,I143-K143&gt;=3),AND(K143&lt;=7,K143-M143&gt;=3)),N143&lt;=4)),6,IF(S143&gt;=3,"3T",IF(AND(OR(AND(I143&lt;=7,I143-K143&gt;=3),AND(K143&lt;=7,K143-M143&gt;=3)),N143&lt;=4),"3P","")))</f>
        <v/>
      </c>
      <c r="AL143" s="46" t="str">
        <f>IF(OR(K143-M143&gt;=5,T143&gt;4.9,AND(K143-M143&gt;=1,T143&gt;5)),IF(P143&lt;-3,"***",IF(P143&lt;0,"**","*")),"")</f>
        <v/>
      </c>
      <c r="AM143" s="40">
        <v>73</v>
      </c>
      <c r="AN143" s="103" t="str">
        <f>IF(AND(OR(M143=1,M143=2,M143=3,M143=4),Q143&gt;=97.5),"G",IF(OR(AND(N143&lt;=3,M143&lt;8,T143&gt;-1.6,Q143&gt;=95,Q143&lt;300),AND(OR(M143=1,M143=2,M143=3),Q143&lt;97.5)),"GR",""))</f>
        <v>G</v>
      </c>
      <c r="AO143" s="82">
        <v>2</v>
      </c>
      <c r="AP143" s="28"/>
      <c r="AQ143" s="28"/>
      <c r="AR143" s="28"/>
      <c r="AS143" s="28"/>
      <c r="AT143" s="50" t="str">
        <f>IF(LEN(AN143)&gt;0,IF(AL143="**","$",IF(AL143="***",IF(LEN(AQ143)&gt;0,"$$$","$$"), "")), "")</f>
        <v/>
      </c>
      <c r="AU143" s="48" t="str">
        <f>CONCATENATE(IF(LEN(AN143)&gt;0,IF(AND(AD143="**",AB143="*"),IF(LEN(AQ143)&gt;0,"$$$","$$"),IF(AJ143="***","$$$",IF(AND(AJ143="**",AB143="*"),"$$",IF(AND(OR(AD143="**",AD143="***"),LEN(AQ143)&gt;0),"$$","")))),IF(AND(OR(AD143="**",AD143="***"),LEN(AQ143)&gt;0),"$$","")),IF(AND(T143&lt;2,AQ143="#"),"#",""))</f>
        <v/>
      </c>
      <c r="AV143" s="48" t="str">
        <f>IF(LEN(AN143)&gt;0,IF(AG143="**","$$",IF(AG143="***","$$$",IF(AD143="***",IF(OR(AB143="***",LEN(AQ143)&gt;0),"$$$",""),""))),"")</f>
        <v/>
      </c>
      <c r="AW143" s="26" t="s">
        <v>78</v>
      </c>
      <c r="AX143" s="51">
        <v>3.5</v>
      </c>
      <c r="AY143" s="52">
        <v>1074</v>
      </c>
      <c r="AZ143" s="24" t="s">
        <v>59</v>
      </c>
      <c r="BA143" s="29">
        <v>101</v>
      </c>
      <c r="BB143" s="66">
        <v>110.333333333333</v>
      </c>
      <c r="BC143" s="54" t="s">
        <v>83</v>
      </c>
      <c r="BD143" s="29">
        <v>1</v>
      </c>
      <c r="BE143" s="55"/>
      <c r="BF143" s="55"/>
      <c r="BG143" s="55"/>
      <c r="BH143" s="55"/>
      <c r="BI143" s="190" t="s">
        <v>973</v>
      </c>
      <c r="BJ143" s="69" t="s">
        <v>882</v>
      </c>
      <c r="BK143" s="68" t="s">
        <v>727</v>
      </c>
      <c r="BL143" s="68" t="s">
        <v>728</v>
      </c>
      <c r="BM143" s="68" t="s">
        <v>729</v>
      </c>
      <c r="BN143" s="68"/>
      <c r="BO143" s="17"/>
      <c r="BP143" s="29">
        <v>128</v>
      </c>
      <c r="BQ143" s="82">
        <v>2</v>
      </c>
      <c r="BR143" s="56">
        <v>98.75</v>
      </c>
      <c r="BS143" s="57" t="s">
        <v>61</v>
      </c>
      <c r="BT143" s="26"/>
      <c r="BU143" s="26"/>
      <c r="BV143" s="26"/>
      <c r="BW143" s="26"/>
      <c r="BX143" s="17"/>
      <c r="BY143" s="17"/>
      <c r="BZ143" s="49" t="str">
        <f>IF(AND(S143&gt;=3,AND(OR(AND(I143&lt;=7,I143-K143&gt;=3),AND(K143&lt;=7,K143-M143&gt;=3)),N143&lt;=4)),6,IF(S143&gt;=3,"3T",IF(AND(OR(AND(I143&lt;=7,I143-K143&gt;=3),AND(K143&lt;=7,K143-M143&gt;=3)),N143&lt;=4),"3P","")))</f>
        <v/>
      </c>
    </row>
    <row r="144" spans="1:78" ht="46.5" x14ac:dyDescent="0.25">
      <c r="A144" s="26" t="s">
        <v>965</v>
      </c>
      <c r="B144" s="26" t="s">
        <v>730</v>
      </c>
      <c r="C144" s="27" t="s">
        <v>136</v>
      </c>
      <c r="D144" s="28"/>
      <c r="E144" s="28"/>
      <c r="F144" s="29">
        <v>1200</v>
      </c>
      <c r="G144" s="30">
        <v>6</v>
      </c>
      <c r="H144" s="31" t="s">
        <v>78</v>
      </c>
      <c r="I144" s="32">
        <v>5</v>
      </c>
      <c r="J144" s="33">
        <v>2</v>
      </c>
      <c r="K144" s="32">
        <v>3</v>
      </c>
      <c r="L144" s="33">
        <v>2</v>
      </c>
      <c r="M144" s="32">
        <v>6</v>
      </c>
      <c r="N144" s="33">
        <v>7</v>
      </c>
      <c r="O144" s="29">
        <v>0.44999999999999901</v>
      </c>
      <c r="P144" s="37">
        <v>-2.0222222222222199</v>
      </c>
      <c r="Q144" s="86">
        <v>82.042784597112899</v>
      </c>
      <c r="R144" s="86">
        <v>-3.2286077014435199</v>
      </c>
      <c r="S144" s="37">
        <v>1</v>
      </c>
      <c r="T144" s="34">
        <v>-5.75</v>
      </c>
      <c r="U144" s="29">
        <v>0.39999999999999097</v>
      </c>
      <c r="V144" s="60">
        <v>-4.1499999999999897</v>
      </c>
      <c r="W144" s="39" t="s">
        <v>79</v>
      </c>
      <c r="X144" s="40">
        <v>74</v>
      </c>
      <c r="Y144" s="29">
        <v>131</v>
      </c>
      <c r="Z144" s="29">
        <v>16</v>
      </c>
      <c r="AA144" s="26" t="s">
        <v>91</v>
      </c>
      <c r="AB144" s="41" t="s">
        <v>32</v>
      </c>
      <c r="AC144" s="42" t="str">
        <f>"" &amp; IF(AND(S144&lt;=-1.5,NOT(ISBLANK(AQ144))),"Z","")</f>
        <v/>
      </c>
      <c r="AD144" s="43" t="str">
        <f>IF(AND(ISNUMBER(BD144),VALUE(BD144)&gt;=3,VALUE(T144)&gt;=-0.5),IF(AND(VALUE(Q144)&gt;=94,VALUE(Q144)&lt;444), IF(VALUE(P144)&gt;=2,"***","**"),"*"),"")</f>
        <v/>
      </c>
      <c r="AE144" s="44"/>
      <c r="AF144" s="45"/>
      <c r="AG144" s="63" t="str">
        <f>IF(OR(F144&lt;1401,F144&gt;=1600),IF(AND(OR(AB144="*",AB144="***",AB144="E*",AB144="E***"),P144&gt;=2,T144&gt;-2.1),IF(AND(ISNUMBER(BD144),VALUE(BD144)&gt;2),"**","*"),""),"")</f>
        <v/>
      </c>
      <c r="AH144" s="30">
        <v>6</v>
      </c>
      <c r="AI144" s="47">
        <v>74</v>
      </c>
      <c r="AJ144" s="48" t="str">
        <f>IF(AND(S144&gt;=2,T144&gt;=0),IF(AND(ISNUMBER(BD144),VALUE(BD144)&gt;=3),IF(LEN(AQ144)&gt;0,"***","**"),"*"),"")</f>
        <v/>
      </c>
      <c r="AK144" s="42" t="str">
        <f>IF(AND(S144&gt;=3,AND(OR(AND(I144&lt;=7,I144-K144&gt;=3),AND(K144&lt;=7,K144-M144&gt;=3)),N144&lt;=4)),6,IF(S144&gt;=3,"3T",IF(AND(OR(AND(I144&lt;=7,I144-K144&gt;=3),AND(K144&lt;=7,K144-M144&gt;=3)),N144&lt;=4),"3P","")))</f>
        <v/>
      </c>
      <c r="AL144" s="46" t="str">
        <f>IF(OR(K144-M144&gt;=5,T144&gt;4.9,AND(K144-M144&gt;=1,T144&gt;5)),IF(P144&lt;-3,"***",IF(P144&lt;0,"**","*")),"")</f>
        <v/>
      </c>
      <c r="AM144" s="40">
        <v>74</v>
      </c>
      <c r="AN144" s="49" t="str">
        <f>CONCATENATE(IF(AND(OR(M144=1,M144=2,M144=3,M144=4),Q144&gt;=97.5),"G",IF(OR(AND(N144&lt;=3,M144&lt;8,T144&gt;-1.6,Q144&gt;=95,Q144&lt;300),AND(OR(M144=1,M144=2,M144=3),Q144&lt;97.5)),"GR","")),"*")</f>
        <v>*</v>
      </c>
      <c r="AO144" s="29">
        <v>0</v>
      </c>
      <c r="AP144" s="28"/>
      <c r="AQ144" s="28"/>
      <c r="AR144" s="28" t="s">
        <v>34</v>
      </c>
      <c r="AS144" s="28"/>
      <c r="AT144" s="50" t="str">
        <f>IF(LEN(AN144)&gt;0,IF(AL144="**","$",IF(AL144="***",IF(LEN(AQ144)&gt;0,"$$$","$$"), "")), "")</f>
        <v/>
      </c>
      <c r="AU144" s="48" t="str">
        <f>CONCATENATE(IF(LEN(AN144)&gt;0,IF(AND(AD144="**",AB144="*"),IF(LEN(AQ144)&gt;0,"$$$","$$"),IF(AJ144="***","$$$",IF(AND(AJ144="**",AB144="*"),"$$",IF(AND(OR(AD144="**",AD144="***"),LEN(AQ144)&gt;0),"$$","")))),IF(AND(OR(AD144="**",AD144="***"),LEN(AQ144)&gt;0),"$$","")),IF(AND(T144&lt;2,AQ144="#"),"#",""))</f>
        <v/>
      </c>
      <c r="AV144" s="48" t="str">
        <f>IF(LEN(AN144)&gt;0,IF(AG144="**","$$",IF(AG144="***","$$$",IF(AD144="***",IF(OR(AB144="***",LEN(AQ144)&gt;0),"$$$",""),""))),"")</f>
        <v/>
      </c>
      <c r="AW144" s="26" t="s">
        <v>78</v>
      </c>
      <c r="AX144" s="64">
        <v>6.7</v>
      </c>
      <c r="AY144" s="52">
        <v>1094</v>
      </c>
      <c r="AZ144" s="24" t="s">
        <v>59</v>
      </c>
      <c r="BA144" s="29">
        <v>73.042784597112998</v>
      </c>
      <c r="BB144" s="53">
        <v>87.909451263779602</v>
      </c>
      <c r="BC144" s="54" t="s">
        <v>974</v>
      </c>
      <c r="BD144" s="29">
        <v>3</v>
      </c>
      <c r="BE144" s="55"/>
      <c r="BF144" s="55"/>
      <c r="BG144" s="55"/>
      <c r="BH144" s="55"/>
      <c r="BI144" s="189" t="s">
        <v>975</v>
      </c>
      <c r="BJ144" s="68" t="s">
        <v>326</v>
      </c>
      <c r="BK144" s="69" t="s">
        <v>976</v>
      </c>
      <c r="BL144" s="69" t="s">
        <v>140</v>
      </c>
      <c r="BM144" s="68" t="s">
        <v>142</v>
      </c>
      <c r="BN144" s="68" t="s">
        <v>934</v>
      </c>
      <c r="BO144" s="17"/>
      <c r="BP144" s="29">
        <v>131</v>
      </c>
      <c r="BQ144" s="29">
        <v>0</v>
      </c>
      <c r="BR144" s="56">
        <v>97.65</v>
      </c>
      <c r="BS144" s="57" t="s">
        <v>61</v>
      </c>
      <c r="BT144" s="26"/>
      <c r="BU144" s="26"/>
      <c r="BV144" s="26"/>
      <c r="BW144" s="26" t="s">
        <v>79</v>
      </c>
      <c r="BX144" s="17"/>
      <c r="BY144" s="17"/>
      <c r="BZ144" s="49" t="str">
        <f>IF(AND(S144&gt;=3,AND(OR(AND(I144&lt;=7,I144-K144&gt;=3),AND(K144&lt;=7,K144-M144&gt;=3)),N144&lt;=4)),6,IF(S144&gt;=3,"3T",IF(AND(OR(AND(I144&lt;=7,I144-K144&gt;=3),AND(K144&lt;=7,K144-M144&gt;=3)),N144&lt;=4),"3P","")))</f>
        <v/>
      </c>
    </row>
    <row r="145" spans="1:78" ht="18.95" customHeight="1" x14ac:dyDescent="0.25">
      <c r="A145" s="162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  <c r="AT145" s="155"/>
      <c r="AU145" s="155"/>
      <c r="AV145" s="155"/>
      <c r="AW145" s="155"/>
      <c r="AX145" s="155"/>
      <c r="AY145" s="155"/>
      <c r="AZ145" s="155"/>
      <c r="BA145" s="155"/>
      <c r="BB145" s="155"/>
      <c r="BC145" s="155"/>
      <c r="BD145" s="155"/>
      <c r="BE145" s="155"/>
      <c r="BF145" s="155"/>
      <c r="BG145" s="155"/>
      <c r="BH145" s="155"/>
      <c r="BI145" s="155"/>
      <c r="BJ145" s="155"/>
      <c r="BK145" s="155"/>
      <c r="BL145" s="155"/>
      <c r="BM145" s="155"/>
      <c r="BN145" s="155"/>
      <c r="BO145" s="155"/>
      <c r="BP145" s="155"/>
      <c r="BQ145" s="155"/>
      <c r="BR145" s="155"/>
      <c r="BS145" s="155"/>
      <c r="BT145" s="155"/>
      <c r="BU145" s="155"/>
      <c r="BV145" s="155"/>
      <c r="BW145" s="155"/>
      <c r="BX145" s="155"/>
      <c r="BY145" s="17"/>
      <c r="BZ145" s="49"/>
    </row>
    <row r="146" spans="1:78" ht="46.5" x14ac:dyDescent="0.25">
      <c r="A146" s="26" t="s">
        <v>965</v>
      </c>
      <c r="B146" s="26" t="s">
        <v>483</v>
      </c>
      <c r="C146" s="27" t="s">
        <v>207</v>
      </c>
      <c r="D146" s="28"/>
      <c r="E146" s="28"/>
      <c r="F146" s="58">
        <v>1000</v>
      </c>
      <c r="G146" s="30">
        <v>8</v>
      </c>
      <c r="H146" s="31" t="s">
        <v>6</v>
      </c>
      <c r="I146" s="59">
        <v>6</v>
      </c>
      <c r="J146" s="33">
        <v>2</v>
      </c>
      <c r="K146" s="59">
        <v>8</v>
      </c>
      <c r="L146" s="33">
        <v>2</v>
      </c>
      <c r="M146" s="59">
        <v>9</v>
      </c>
      <c r="N146" s="33">
        <v>8</v>
      </c>
      <c r="O146" s="29">
        <v>0.70000000000000295</v>
      </c>
      <c r="P146" s="37">
        <v>-0.53124999999997002</v>
      </c>
      <c r="Q146" s="86">
        <v>92.894065173509006</v>
      </c>
      <c r="R146" s="86">
        <v>2.4970325867545302</v>
      </c>
      <c r="S146" s="37">
        <v>0</v>
      </c>
      <c r="T146" s="34">
        <v>-5.5</v>
      </c>
      <c r="U146" s="29">
        <v>3.05</v>
      </c>
      <c r="V146" s="60">
        <v>-1.3999999999999899</v>
      </c>
      <c r="W146" s="39" t="s">
        <v>79</v>
      </c>
      <c r="X146" s="40">
        <v>74</v>
      </c>
      <c r="Y146" s="29">
        <v>129</v>
      </c>
      <c r="Z146" s="87">
        <v>47</v>
      </c>
      <c r="AA146" s="26" t="s">
        <v>80</v>
      </c>
      <c r="AB146" s="41" t="s">
        <v>32</v>
      </c>
      <c r="AC146" s="42" t="str">
        <f>"" &amp; IF(AND(S146&lt;=-1.5,NOT(ISBLANK(AQ146))),"Z","")</f>
        <v/>
      </c>
      <c r="AD146" s="43" t="str">
        <f>IF(AND(ISNUMBER(BD146),VALUE(BD146)&gt;=3,VALUE(T146)&gt;=-0.5),IF(AND(VALUE(Q146)&gt;=94,VALUE(Q146)&lt;444), IF(VALUE(P146)&gt;=2,"***","**"),"*"),"")</f>
        <v/>
      </c>
      <c r="AE146" s="44"/>
      <c r="AF146" s="45"/>
      <c r="AG146" s="63" t="str">
        <f>IF(OR(F146&lt;1401,F146&gt;=1600),IF(AND(OR(AB146="*",AB146="***",AB146="E*",AB146="E***"),P146&gt;=2,T146&gt;-2.1),IF(AND(ISNUMBER(BD146),VALUE(BD146)&gt;2),"**","*"),""),"")</f>
        <v/>
      </c>
      <c r="AH146" s="30">
        <v>8</v>
      </c>
      <c r="AI146" s="47">
        <v>74</v>
      </c>
      <c r="AJ146" s="48" t="str">
        <f>IF(AND(S146&gt;=2,T146&gt;=0),IF(AND(ISNUMBER(BD146),VALUE(BD146)&gt;=3),IF(LEN(AQ146)&gt;0,"***","**"),"*"),"")</f>
        <v/>
      </c>
      <c r="AK146" s="42" t="str">
        <f>IF(AND(S146&gt;=3,AND(OR(AND(I146&lt;=7,I146-K146&gt;=3),AND(K146&lt;=7,K146-M146&gt;=3)),N146&lt;=4)),6,IF(S146&gt;=3,"3T",IF(AND(OR(AND(I146&lt;=7,I146-K146&gt;=3),AND(K146&lt;=7,K146-M146&gt;=3)),N146&lt;=4),"3P","")))</f>
        <v/>
      </c>
      <c r="AL146" s="46" t="str">
        <f>IF(OR(K146-M146&gt;=5,T146&gt;4.9,AND(K146-M146&gt;=1,T146&gt;5)),IF(P146&lt;-3,"***",IF(P146&lt;0,"**","*")),"")</f>
        <v/>
      </c>
      <c r="AM146" s="40">
        <v>74</v>
      </c>
      <c r="AN146" s="49" t="str">
        <f>CONCATENATE(IF(AND(OR(M146=1,M146=2,M146=3,M146=4),Q146&gt;=97.5),"G",IF(OR(AND(N146&lt;=3,M146&lt;8,T146&gt;-1.6,Q146&gt;=95,Q146&lt;300),AND(OR(M146=1,M146=2,M146=3),Q146&lt;97.5)),"GR","")),"*")</f>
        <v>*</v>
      </c>
      <c r="AO146" s="29">
        <v>0</v>
      </c>
      <c r="AP146" s="28"/>
      <c r="AQ146" s="28"/>
      <c r="AR146" s="28"/>
      <c r="AS146" s="28"/>
      <c r="AT146" s="50" t="str">
        <f>IF(LEN(AN146)&gt;0,IF(AL146="**","$",IF(AL146="***",IF(LEN(AQ146)&gt;0,"$$$","$$"), "")), "")</f>
        <v/>
      </c>
      <c r="AU146" s="48" t="str">
        <f>CONCATENATE(IF(LEN(AN146)&gt;0,IF(AND(AD146="**",AB146="*"),IF(LEN(AQ146)&gt;0,"$$$","$$"),IF(AJ146="***","$$$",IF(AND(AJ146="**",AB146="*"),"$$",IF(AND(OR(AD146="**",AD146="***"),LEN(AQ146)&gt;0),"$$","")))),IF(AND(OR(AD146="**",AD146="***"),LEN(AQ146)&gt;0),"$$","")),IF(AND(T146&lt;2,AQ146="#"),"#",""))</f>
        <v/>
      </c>
      <c r="AV146" s="48" t="str">
        <f>IF(LEN(AN146)&gt;0,IF(AG146="**","$$",IF(AG146="***","$$$",IF(AD146="***",IF(OR(AB146="***",LEN(AQ146)&gt;0),"$$$",""),""))),"")</f>
        <v/>
      </c>
      <c r="AW146" s="26" t="s">
        <v>6</v>
      </c>
      <c r="AX146" s="51">
        <v>4.5</v>
      </c>
      <c r="AY146" s="52">
        <v>1102</v>
      </c>
      <c r="AZ146" s="24" t="s">
        <v>59</v>
      </c>
      <c r="BA146" s="29">
        <v>86.9940651735091</v>
      </c>
      <c r="BB146" s="66">
        <v>97.027398506842403</v>
      </c>
      <c r="BC146" s="54" t="s">
        <v>887</v>
      </c>
      <c r="BD146" s="29">
        <v>1</v>
      </c>
      <c r="BE146" s="55"/>
      <c r="BF146" s="55"/>
      <c r="BG146" s="55"/>
      <c r="BH146" s="55"/>
      <c r="BI146" s="190" t="s">
        <v>977</v>
      </c>
      <c r="BJ146" s="68" t="s">
        <v>802</v>
      </c>
      <c r="BK146" s="68" t="s">
        <v>722</v>
      </c>
      <c r="BL146" s="69" t="s">
        <v>785</v>
      </c>
      <c r="BM146" s="68" t="s">
        <v>728</v>
      </c>
      <c r="BN146" s="68" t="s">
        <v>978</v>
      </c>
      <c r="BO146" s="17"/>
      <c r="BP146" s="29">
        <v>129</v>
      </c>
      <c r="BQ146" s="29">
        <v>0</v>
      </c>
      <c r="BR146" s="56">
        <v>99.25</v>
      </c>
      <c r="BS146" s="57" t="s">
        <v>75</v>
      </c>
      <c r="BT146" s="26"/>
      <c r="BU146" s="26"/>
      <c r="BV146" s="26"/>
      <c r="BW146" s="26" t="s">
        <v>79</v>
      </c>
      <c r="BX146" s="17"/>
      <c r="BY146" s="17"/>
      <c r="BZ146" s="49" t="str">
        <f>IF(AND(S146&gt;=3,AND(OR(AND(I146&lt;=7,I146-K146&gt;=3),AND(K146&lt;=7,K146-M146&gt;=3)),N146&lt;=4)),6,IF(S146&gt;=3,"3T",IF(AND(OR(AND(I146&lt;=7,I146-K146&gt;=3),AND(K146&lt;=7,K146-M146&gt;=3)),N146&lt;=4),"3P","")))</f>
        <v/>
      </c>
    </row>
    <row r="147" spans="1:78" ht="46.5" x14ac:dyDescent="0.25">
      <c r="A147" s="26" t="s">
        <v>965</v>
      </c>
      <c r="B147" s="26" t="s">
        <v>135</v>
      </c>
      <c r="C147" s="27" t="s">
        <v>136</v>
      </c>
      <c r="D147" s="28"/>
      <c r="E147" s="28"/>
      <c r="F147" s="58">
        <v>1000</v>
      </c>
      <c r="G147" s="80">
        <v>4</v>
      </c>
      <c r="H147" s="31" t="s">
        <v>6</v>
      </c>
      <c r="I147" s="32">
        <v>3</v>
      </c>
      <c r="J147" s="33">
        <v>0</v>
      </c>
      <c r="K147" s="32">
        <v>1</v>
      </c>
      <c r="L147" s="33">
        <v>0</v>
      </c>
      <c r="M147" s="32">
        <v>2</v>
      </c>
      <c r="N147" s="33">
        <v>0</v>
      </c>
      <c r="O147" s="29">
        <v>-0.54999999999999705</v>
      </c>
      <c r="P147" s="60">
        <v>-0.52499999999998403</v>
      </c>
      <c r="Q147" s="35">
        <v>95.907162793948402</v>
      </c>
      <c r="R147" s="35">
        <v>-2.0464186030258</v>
      </c>
      <c r="S147" s="37">
        <v>0</v>
      </c>
      <c r="T147" s="61">
        <v>-0.1</v>
      </c>
      <c r="U147" s="29">
        <v>-0.60000000000000497</v>
      </c>
      <c r="V147" s="60">
        <v>-0.60000000000000497</v>
      </c>
      <c r="W147" s="39"/>
      <c r="X147" s="40">
        <v>72</v>
      </c>
      <c r="Y147" s="72">
        <v>127</v>
      </c>
      <c r="Z147" s="29">
        <v>14</v>
      </c>
      <c r="AA147" s="85" t="s">
        <v>119</v>
      </c>
      <c r="AB147" s="41" t="s">
        <v>101</v>
      </c>
      <c r="AC147" s="42" t="str">
        <f>"" &amp; IF(AND(S147&lt;=-1.5,NOT(ISBLANK(AQ147))),"Z","")</f>
        <v/>
      </c>
      <c r="AD147" s="43" t="str">
        <f>IF(AND(ISNUMBER(BD147),VALUE(BD147)&gt;=3,VALUE(T147)&gt;=-0.5),IF(AND(VALUE(Q147)&gt;=94,VALUE(Q147)&lt;444), IF(VALUE(P147)&gt;=2,"***","**"),"*"),"")</f>
        <v/>
      </c>
      <c r="AE147" s="44"/>
      <c r="AF147" s="45"/>
      <c r="AG147" s="63" t="str">
        <f>IF(OR(F147&lt;1401,F147&gt;=1600),IF(AND(OR(AB147="*",AB147="***",AB147="E*",AB147="E***"),P147&gt;=2,T147&gt;-2.1),IF(AND(ISNUMBER(BD147),VALUE(BD147)&gt;2),"**","*"),""),"")</f>
        <v/>
      </c>
      <c r="AH147" s="30">
        <v>4</v>
      </c>
      <c r="AI147" s="47">
        <v>72</v>
      </c>
      <c r="AJ147" s="48" t="str">
        <f>IF(AND(S147&gt;=2,T147&gt;=0),IF(AND(ISNUMBER(BD147),VALUE(BD147)&gt;=3),IF(LEN(AQ147)&gt;0,"***","**"),"*"),"")</f>
        <v/>
      </c>
      <c r="AK147" s="42" t="str">
        <f>IF(AND(S147&gt;=3,AND(OR(AND(I147&lt;=7,I147-K147&gt;=3),AND(K147&lt;=7,K147-M147&gt;=3)),N147&lt;=4)),6,IF(S147&gt;=3,"3T",IF(AND(OR(AND(I147&lt;=7,I147-K147&gt;=3),AND(K147&lt;=7,K147-M147&gt;=3)),N147&lt;=4),"3P","")))</f>
        <v/>
      </c>
      <c r="AL147" s="46" t="str">
        <f>IF(OR(K147-M147&gt;=5,T147&gt;4.9,AND(K147-M147&gt;=1,T147&gt;5)),IF(P147&lt;-3,"***",IF(P147&lt;0,"**","*")),"")</f>
        <v/>
      </c>
      <c r="AM147" s="40">
        <v>72</v>
      </c>
      <c r="AN147" s="81" t="str">
        <f>IF(AND(OR(M147=1,M147=2,M147=3,M147=4),Q147&gt;=97.5),"G",IF(OR(AND(N147&lt;=3,M147&lt;8,T147&gt;-1.6,Q147&gt;=95,Q147&lt;300),AND(OR(M147=1,M147=2,M147=3),Q147&lt;97.5)),"GR",""))</f>
        <v>GR</v>
      </c>
      <c r="AO147" s="29">
        <v>0</v>
      </c>
      <c r="AP147" s="28"/>
      <c r="AQ147" s="28"/>
      <c r="AR147" s="28"/>
      <c r="AS147" s="28"/>
      <c r="AT147" s="50" t="str">
        <f>IF(LEN(AN147)&gt;0,IF(AL147="**","$",IF(AL147="***",IF(LEN(AQ147)&gt;0,"$$$","$$"), "")), "")</f>
        <v/>
      </c>
      <c r="AU147" s="48" t="str">
        <f>CONCATENATE(IF(LEN(AN147)&gt;0,IF(AND(AD147="**",AB147="*"),IF(LEN(AQ147)&gt;0,"$$$","$$"),IF(AJ147="***","$$$",IF(AND(AJ147="**",AB147="*"),"$$",IF(AND(OR(AD147="**",AD147="***"),LEN(AQ147)&gt;0),"$$","")))),IF(AND(OR(AD147="**",AD147="***"),LEN(AQ147)&gt;0),"$$","")),IF(AND(T147&lt;2,AQ147="#"),"#",""))</f>
        <v/>
      </c>
      <c r="AV147" s="48" t="str">
        <f>IF(LEN(AN147)&gt;0,IF(AG147="**","$$",IF(AG147="***","$$$",IF(AD147="***",IF(OR(AB147="***",LEN(AQ147)&gt;0),"$$$",""),""))),"")</f>
        <v/>
      </c>
      <c r="AW147" s="26" t="s">
        <v>6</v>
      </c>
      <c r="AX147" s="64">
        <v>8.3000000000000007</v>
      </c>
      <c r="AY147" s="52">
        <v>1107</v>
      </c>
      <c r="AZ147" s="24" t="s">
        <v>169</v>
      </c>
      <c r="BA147" s="29">
        <v>92.707162793948399</v>
      </c>
      <c r="BB147" s="66">
        <v>101.373829460615</v>
      </c>
      <c r="BC147" s="54" t="s">
        <v>732</v>
      </c>
      <c r="BD147" s="29">
        <v>1</v>
      </c>
      <c r="BE147" s="55"/>
      <c r="BF147" s="55"/>
      <c r="BG147" s="55"/>
      <c r="BH147" s="55"/>
      <c r="BI147" s="190" t="s">
        <v>979</v>
      </c>
      <c r="BJ147" s="68" t="s">
        <v>959</v>
      </c>
      <c r="BK147" s="69" t="s">
        <v>785</v>
      </c>
      <c r="BL147" s="68" t="s">
        <v>980</v>
      </c>
      <c r="BM147" s="68" t="s">
        <v>571</v>
      </c>
      <c r="BN147" s="68"/>
      <c r="BO147" s="17"/>
      <c r="BP147" s="29">
        <v>127</v>
      </c>
      <c r="BQ147" s="29">
        <v>0</v>
      </c>
      <c r="BR147" s="56">
        <v>98.8</v>
      </c>
      <c r="BS147" s="76" t="s">
        <v>126</v>
      </c>
      <c r="BT147" s="26"/>
      <c r="BU147" s="26"/>
      <c r="BV147" s="26"/>
      <c r="BW147" s="26"/>
      <c r="BX147" s="17"/>
      <c r="BY147" s="17"/>
      <c r="BZ147" s="49" t="str">
        <f>IF(AND(S147&gt;=3,AND(OR(AND(I147&lt;=7,I147-K147&gt;=3),AND(K147&lt;=7,K147-M147&gt;=3)),N147&lt;=4)),6,IF(S147&gt;=3,"3T",IF(AND(OR(AND(I147&lt;=7,I147-K147&gt;=3),AND(K147&lt;=7,K147-M147&gt;=3)),N147&lt;=4),"3P","")))</f>
        <v/>
      </c>
    </row>
    <row r="148" spans="1:78" ht="30" customHeight="1" x14ac:dyDescent="0.25">
      <c r="A148" s="156" t="s">
        <v>152</v>
      </c>
      <c r="B148" s="155"/>
      <c r="C148" s="155"/>
      <c r="D148" s="155"/>
      <c r="E148" s="155"/>
      <c r="F148" s="155"/>
      <c r="G148" s="155"/>
      <c r="H148" s="155"/>
      <c r="I148" s="155"/>
      <c r="J148" s="155"/>
      <c r="K148" s="155"/>
      <c r="L148" s="155"/>
      <c r="M148" s="155"/>
      <c r="N148" s="155"/>
      <c r="O148" s="155"/>
      <c r="P148" s="155"/>
      <c r="Q148" s="155"/>
      <c r="R148" s="155"/>
      <c r="S148" s="155"/>
      <c r="T148" s="155"/>
      <c r="U148" s="155"/>
      <c r="V148" s="155"/>
      <c r="W148" s="155"/>
      <c r="X148" s="155"/>
      <c r="Y148" s="155"/>
      <c r="Z148" s="155"/>
      <c r="AA148" s="155"/>
      <c r="AB148" s="155"/>
      <c r="AC148" s="155"/>
      <c r="AD148" s="155"/>
      <c r="AE148" s="155"/>
      <c r="AF148" s="155"/>
      <c r="AG148" s="155"/>
      <c r="AH148" s="155"/>
      <c r="AI148" s="155"/>
      <c r="AJ148" s="155"/>
      <c r="AK148" s="155"/>
      <c r="AL148" s="155"/>
      <c r="AM148" s="155"/>
      <c r="AN148" s="155"/>
      <c r="AO148" s="155"/>
      <c r="AP148" s="155"/>
      <c r="AQ148" s="155"/>
      <c r="AR148" s="155"/>
      <c r="AS148" s="155"/>
      <c r="AT148" s="155"/>
      <c r="AU148" s="179"/>
      <c r="AV148" s="155"/>
      <c r="AW148" s="155"/>
      <c r="AX148" s="155"/>
      <c r="AY148" s="155"/>
      <c r="AZ148" s="155"/>
      <c r="BA148" s="155"/>
      <c r="BB148" s="155"/>
      <c r="BC148" s="155"/>
      <c r="BD148" s="155"/>
      <c r="BE148" s="155"/>
      <c r="BF148" s="155"/>
      <c r="BG148" s="155"/>
      <c r="BH148" s="155"/>
      <c r="BI148" s="155"/>
      <c r="BJ148" s="155"/>
      <c r="BK148" s="155"/>
      <c r="BL148" s="155"/>
      <c r="BM148" s="155"/>
      <c r="BN148" s="155"/>
      <c r="BO148" s="155"/>
      <c r="BP148" s="155"/>
      <c r="BQ148" s="155"/>
      <c r="BR148" s="155"/>
      <c r="BS148" s="155"/>
      <c r="BT148" s="155"/>
      <c r="BU148" s="155"/>
      <c r="BV148" s="155"/>
      <c r="BW148" s="155"/>
      <c r="BX148" s="155"/>
      <c r="BY148" s="17"/>
      <c r="BZ148" s="49"/>
    </row>
    <row r="149" spans="1:78" ht="46.5" x14ac:dyDescent="0.25">
      <c r="A149" s="26" t="s">
        <v>965</v>
      </c>
      <c r="B149" s="26" t="s">
        <v>460</v>
      </c>
      <c r="C149" s="27" t="s">
        <v>844</v>
      </c>
      <c r="D149" s="28"/>
      <c r="E149" s="28"/>
      <c r="F149" s="58">
        <v>1000</v>
      </c>
      <c r="G149" s="80">
        <v>6</v>
      </c>
      <c r="H149" s="31" t="s">
        <v>6</v>
      </c>
      <c r="I149" s="32">
        <v>1</v>
      </c>
      <c r="J149" s="33">
        <v>0</v>
      </c>
      <c r="K149" s="32">
        <v>1</v>
      </c>
      <c r="L149" s="33">
        <v>0</v>
      </c>
      <c r="M149" s="32">
        <v>1</v>
      </c>
      <c r="N149" s="33">
        <v>0</v>
      </c>
      <c r="O149" s="29">
        <v>0</v>
      </c>
      <c r="P149" s="29">
        <v>1.78125000000001</v>
      </c>
      <c r="Q149" s="36">
        <v>101.414496217248</v>
      </c>
      <c r="R149" s="36">
        <v>0.707248108623872</v>
      </c>
      <c r="S149" s="37">
        <v>0</v>
      </c>
      <c r="T149" s="38">
        <v>0</v>
      </c>
      <c r="U149" s="29">
        <v>1.4500000000000099</v>
      </c>
      <c r="V149" s="29">
        <v>1.4500000000000099</v>
      </c>
      <c r="W149" s="39"/>
      <c r="X149" s="40">
        <v>74</v>
      </c>
      <c r="Y149" s="72">
        <v>121</v>
      </c>
      <c r="Z149" s="29">
        <v>14</v>
      </c>
      <c r="AA149" s="77">
        <v>8</v>
      </c>
      <c r="AB149" s="41" t="s">
        <v>101</v>
      </c>
      <c r="AC149" s="42" t="str">
        <f>"i" &amp; IF(AND(S149&lt;=-1.5,NOT(ISBLANK(AQ149))),"Z","")</f>
        <v>i</v>
      </c>
      <c r="AD149" s="43" t="str">
        <f>IF(AND(ISNUMBER(BD149),VALUE(BD149)&gt;=3,VALUE(T149)&gt;=-0.5),IF(AND(VALUE(Q149)&gt;=94,VALUE(Q149)&lt;444), IF(VALUE(P149)&gt;=2,"***","**"),"*"),"")</f>
        <v/>
      </c>
      <c r="AE149" s="44"/>
      <c r="AF149" s="45"/>
      <c r="AG149" s="46" t="str">
        <f>IF(OR(F149&lt;1401,F149&gt;=1600),IF(AND(OR(AB149="*",AB149="***",AB149="E*",AB149="E***"),P149&gt;=2,T149&gt;-2.1),IF(AND(ISNUMBER(BD149),VALUE(BD149)&gt;2),"**","*"),""),"")</f>
        <v/>
      </c>
      <c r="AH149" s="30">
        <v>6</v>
      </c>
      <c r="AI149" s="47">
        <v>74</v>
      </c>
      <c r="AJ149" s="48" t="str">
        <f>IF(AND(S149&gt;=2,T149&gt;=0),IF(AND(ISNUMBER(BD149),VALUE(BD149)&gt;=3),IF(LEN(AQ149)&gt;0,"***","**"),"*"),"")</f>
        <v/>
      </c>
      <c r="AK149" s="42" t="str">
        <f>IF(AND(S149&gt;=3,AND(OR(AND(I149&lt;=7,I149-K149&gt;=3),AND(K149&lt;=7,K149-M149&gt;=3)),N149&lt;=4)),6,IF(S149&gt;=3,"3T",IF(AND(OR(AND(I149&lt;=7,I149-K149&gt;=3),AND(K149&lt;=7,K149-M149&gt;=3)),N149&lt;=4),"3P","")))</f>
        <v/>
      </c>
      <c r="AL149" s="46" t="str">
        <f>IF(OR(K149-M149&gt;=5,T149&gt;4.9,AND(K149-M149&gt;=1,T149&gt;5)),IF(P149&lt;-3,"***",IF(P149&lt;0,"**","*")),"")</f>
        <v/>
      </c>
      <c r="AM149" s="40">
        <v>74</v>
      </c>
      <c r="AN149" s="103" t="str">
        <f>IF(AND(OR(M149=1,M149=2,M149=3,M149=4),Q149&gt;=97.5),"G",IF(OR(AND(N149&lt;=3,M149&lt;8,T149&gt;-1.6,Q149&gt;=95,Q149&lt;300),AND(OR(M149=1,M149=2,M149=3),Q149&lt;97.5)),"GR",""))</f>
        <v>G</v>
      </c>
      <c r="AO149" s="29">
        <v>0</v>
      </c>
      <c r="AP149" s="28"/>
      <c r="AQ149" s="28"/>
      <c r="AR149" s="28"/>
      <c r="AS149" s="28"/>
      <c r="AT149" s="50" t="str">
        <f>IF(LEN(AN149)&gt;0,IF(AL149="**","$",IF(AL149="***",IF(LEN(AQ149)&gt;0,"$$$","$$"), "")), "")</f>
        <v/>
      </c>
      <c r="AU149" s="48" t="str">
        <f>CONCATENATE(IF(LEN(AN149)&gt;0,IF(AND(AD149="**",AB149="*"),IF(LEN(AQ149)&gt;0,"$$$","$$"),IF(AJ149="***","$$$",IF(AND(AJ149="**",AB149="*"),"$$",IF(AND(OR(AD149="**",AD149="***"),LEN(AQ149)&gt;0),"$$","")))),IF(AND(OR(AD149="**",AD149="***"),LEN(AQ149)&gt;0),"$$","")),IF(AND(T149&lt;2,AQ149="#"),"#",""))</f>
        <v/>
      </c>
      <c r="AV149" s="48" t="str">
        <f>IF(LEN(AN149)&gt;0,IF(AG149="**","$$",IF(AG149="***","$$$",IF(AD149="***",IF(OR(AB149="***",LEN(AQ149)&gt;0),"$$$",""),""))),"")</f>
        <v/>
      </c>
      <c r="AW149" s="26" t="s">
        <v>6</v>
      </c>
      <c r="AX149" s="51">
        <v>6.7</v>
      </c>
      <c r="AY149" s="52">
        <v>1121</v>
      </c>
      <c r="AZ149" s="24" t="s">
        <v>176</v>
      </c>
      <c r="BA149" s="29">
        <v>100.414496217248</v>
      </c>
      <c r="BB149" s="66">
        <v>105.251962883914</v>
      </c>
      <c r="BC149" s="54" t="s">
        <v>732</v>
      </c>
      <c r="BD149" s="29">
        <v>1</v>
      </c>
      <c r="BE149" s="100">
        <v>15.0885766646304</v>
      </c>
      <c r="BF149" s="101">
        <v>41.111789859499098</v>
      </c>
      <c r="BG149" s="102">
        <v>1637</v>
      </c>
      <c r="BH149" s="102">
        <v>1637</v>
      </c>
      <c r="BI149" s="190" t="s">
        <v>981</v>
      </c>
      <c r="BJ149" s="68" t="s">
        <v>741</v>
      </c>
      <c r="BK149" s="68" t="s">
        <v>982</v>
      </c>
      <c r="BL149" s="68" t="s">
        <v>802</v>
      </c>
      <c r="BM149" s="68" t="s">
        <v>959</v>
      </c>
      <c r="BN149" s="68"/>
      <c r="BO149" s="17"/>
      <c r="BP149" s="29">
        <v>121</v>
      </c>
      <c r="BQ149" s="29">
        <v>0</v>
      </c>
      <c r="BR149" s="56">
        <v>99.25</v>
      </c>
      <c r="BS149" s="57" t="s">
        <v>75</v>
      </c>
      <c r="BT149" s="26"/>
      <c r="BU149" s="26"/>
      <c r="BV149" s="26"/>
      <c r="BW149" s="26"/>
      <c r="BX149" s="17"/>
      <c r="BY149" s="17"/>
      <c r="BZ149" s="49" t="str">
        <f>IF(AND(S149&gt;=3,AND(OR(AND(I149&lt;=7,I149-K149&gt;=3),AND(K149&lt;=7,K149-M149&gt;=3)),N149&lt;=4)),6,IF(S149&gt;=3,"3T",IF(AND(OR(AND(I149&lt;=7,I149-K149&gt;=3),AND(K149&lt;=7,K149-M149&gt;=3)),N149&lt;=4),"3P","")))</f>
        <v/>
      </c>
    </row>
    <row r="150" spans="1:78" ht="15" customHeight="1" x14ac:dyDescent="0.25">
      <c r="A150" s="162"/>
      <c r="B150" s="155"/>
      <c r="C150" s="155"/>
      <c r="D150" s="155"/>
      <c r="E150" s="155"/>
      <c r="F150" s="155"/>
      <c r="G150" s="155"/>
      <c r="H150" s="155"/>
      <c r="I150" s="155"/>
      <c r="J150" s="155"/>
      <c r="K150" s="155"/>
      <c r="L150" s="155"/>
      <c r="M150" s="155"/>
      <c r="N150" s="155"/>
      <c r="O150" s="155"/>
      <c r="P150" s="155"/>
      <c r="Q150" s="155"/>
      <c r="R150" s="155"/>
      <c r="S150" s="155"/>
      <c r="T150" s="155"/>
      <c r="U150" s="155"/>
      <c r="V150" s="155"/>
      <c r="W150" s="155"/>
      <c r="X150" s="155"/>
      <c r="Y150" s="155"/>
      <c r="Z150" s="155"/>
      <c r="AA150" s="155"/>
      <c r="AB150" s="155"/>
      <c r="AC150" s="155"/>
      <c r="AD150" s="155"/>
      <c r="AE150" s="155"/>
      <c r="AF150" s="155"/>
      <c r="AG150" s="155"/>
      <c r="AH150" s="155"/>
      <c r="AI150" s="155"/>
      <c r="AJ150" s="155"/>
      <c r="AK150" s="155"/>
      <c r="AL150" s="155"/>
      <c r="AM150" s="155"/>
      <c r="AN150" s="155"/>
      <c r="AO150" s="155"/>
      <c r="AP150" s="155"/>
      <c r="AQ150" s="155"/>
      <c r="AR150" s="155"/>
      <c r="AS150" s="155"/>
      <c r="AT150" s="155"/>
      <c r="AU150" s="155"/>
      <c r="AV150" s="155"/>
      <c r="AW150" s="155"/>
      <c r="AX150" s="155"/>
      <c r="AY150" s="155"/>
      <c r="AZ150" s="155"/>
      <c r="BA150" s="155"/>
      <c r="BB150" s="155"/>
      <c r="BC150" s="155"/>
      <c r="BD150" s="155"/>
      <c r="BE150" s="155"/>
      <c r="BF150" s="155"/>
      <c r="BG150" s="155"/>
      <c r="BH150" s="155"/>
      <c r="BI150" s="155"/>
      <c r="BJ150" s="155"/>
      <c r="BK150" s="155"/>
      <c r="BL150" s="155"/>
      <c r="BM150" s="155"/>
      <c r="BN150" s="155"/>
      <c r="BO150" s="155"/>
      <c r="BP150" s="155"/>
      <c r="BQ150" s="155"/>
      <c r="BR150" s="155"/>
      <c r="BS150" s="155"/>
      <c r="BT150" s="155"/>
      <c r="BU150" s="155"/>
      <c r="BV150" s="155"/>
      <c r="BW150" s="155"/>
      <c r="BX150" s="155"/>
      <c r="BY150" s="17"/>
      <c r="BZ150" s="49"/>
    </row>
    <row r="151" spans="1:78" ht="46.5" x14ac:dyDescent="0.25">
      <c r="A151" s="26" t="s">
        <v>965</v>
      </c>
      <c r="B151" s="26" t="s">
        <v>268</v>
      </c>
      <c r="C151" s="106" t="s">
        <v>804</v>
      </c>
      <c r="D151" s="28"/>
      <c r="E151" s="28"/>
      <c r="F151" s="58">
        <v>1000</v>
      </c>
      <c r="G151" s="80">
        <v>9</v>
      </c>
      <c r="H151" s="31" t="s">
        <v>6</v>
      </c>
      <c r="I151" s="59">
        <v>5</v>
      </c>
      <c r="J151" s="33">
        <v>2</v>
      </c>
      <c r="K151" s="59">
        <v>5</v>
      </c>
      <c r="L151" s="33">
        <v>4</v>
      </c>
      <c r="M151" s="59">
        <v>2</v>
      </c>
      <c r="N151" s="33">
        <v>0</v>
      </c>
      <c r="O151" s="29">
        <v>0</v>
      </c>
      <c r="P151" s="38">
        <v>3.07</v>
      </c>
      <c r="Q151" s="36">
        <v>101.42561554427</v>
      </c>
      <c r="R151" s="36">
        <v>1.16280777213483</v>
      </c>
      <c r="S151" s="37">
        <v>-3</v>
      </c>
      <c r="T151" s="38">
        <v>3.75</v>
      </c>
      <c r="U151" s="29">
        <v>-2.0000000000000102</v>
      </c>
      <c r="V151" s="38">
        <v>0.94999999999998896</v>
      </c>
      <c r="W151" s="39"/>
      <c r="X151" s="40">
        <v>81</v>
      </c>
      <c r="Y151" s="72">
        <v>120</v>
      </c>
      <c r="Z151" s="29">
        <v>31</v>
      </c>
      <c r="AA151" s="26" t="s">
        <v>64</v>
      </c>
      <c r="AB151" s="41" t="s">
        <v>58</v>
      </c>
      <c r="AC151" s="42" t="str">
        <f>"" &amp; IF(AND(S151&lt;=-1.5,NOT(ISBLANK(AQ151))),"Z","")</f>
        <v>Z</v>
      </c>
      <c r="AD151" s="43" t="str">
        <f>IF(AND(ISNUMBER(BD151),VALUE(BD151)&gt;=3,VALUE(T151)&gt;=-0.5),IF(AND(VALUE(Q151)&gt;=94,VALUE(Q151)&lt;444), IF(VALUE(P151)&gt;=2,"***","**"),"*"),"")</f>
        <v/>
      </c>
      <c r="AE151" s="48" t="str">
        <f>IF(AND(BD151&gt;2,OR(ISNUMBER(SEARCH("P",AA151)),ISNUMBER(SEARCH("EP",AA151)),ISNUMBER(SEARCH("E",AA151)))),"WP@",IF(BD151&gt;2,"W@",IF(OR(ISNUMBER(SEARCH("P",AA151)),ISNUMBER(SEARCH("EP",AA151)),ISNUMBER(SEARCH("E",AA151))),"P@","@")))</f>
        <v>P@</v>
      </c>
      <c r="AF151" s="45"/>
      <c r="AG151" s="46" t="str">
        <f>IF(OR(F151&lt;1401,F151&gt;=1600),IF(AND(OR(AB151="*",AB151="***",AB151="E*",AB151="E***"),P151&gt;=2,T151&gt;-2.1),IF(AND(ISNUMBER(BD151),VALUE(BD151)&gt;2),"**","*"),""),"")</f>
        <v/>
      </c>
      <c r="AH151" s="30">
        <v>9</v>
      </c>
      <c r="AI151" s="47">
        <v>81</v>
      </c>
      <c r="AJ151" s="48" t="str">
        <f>IF(AND(S151&gt;=2,T151&gt;=0),IF(AND(ISNUMBER(BD151),VALUE(BD151)&gt;=3),IF(LEN(AQ151)&gt;0,"***","**"),"*"),"")</f>
        <v/>
      </c>
      <c r="AK151" s="42" t="str">
        <f>IF(AND(S151&gt;=3,AND(OR(AND(I151&lt;=7,I151-K151&gt;=3),AND(K151&lt;=7,K151-M151&gt;=3)),N151&lt;=4)),6,IF(S151&gt;=3,"3T",IF(AND(OR(AND(I151&lt;=7,I151-K151&gt;=3),AND(K151&lt;=7,K151-M151&gt;=3)),N151&lt;=4),"3P","")))</f>
        <v>3P</v>
      </c>
      <c r="AL151" s="46" t="str">
        <f>IF(OR(K151-M151&gt;=5,T151&gt;4.9,AND(K151-M151&gt;=1,T151&gt;5)),IF(P151&lt;-3,"***",IF(P151&lt;0,"**","*")),"")</f>
        <v/>
      </c>
      <c r="AM151" s="40">
        <v>81</v>
      </c>
      <c r="AN151" s="103" t="str">
        <f>IF(AND(OR(M151=1,M151=2,M151=3,M151=4),Q151&gt;=97.5),"G",IF(OR(AND(N151&lt;=3,M151&lt;8,T151&gt;-1.6,Q151&gt;=95,Q151&lt;300),AND(OR(M151=1,M151=2,M151=3),Q151&lt;97.5)),"GR",""))</f>
        <v>G</v>
      </c>
      <c r="AO151" s="29">
        <v>0</v>
      </c>
      <c r="AP151" s="28"/>
      <c r="AQ151" s="28" t="s">
        <v>33</v>
      </c>
      <c r="AR151" s="28"/>
      <c r="AS151" s="28"/>
      <c r="AT151" s="50" t="str">
        <f>IF(LEN(AN151)&gt;0,IF(AL151="**","$",IF(AL151="***",IF(LEN(AQ151)&gt;0,"$$$","$$"), "")), "")</f>
        <v/>
      </c>
      <c r="AU151" s="48" t="str">
        <f>CONCATENATE(IF(LEN(AN151)&gt;0,IF(AND(AD151="**",AB151="*"),IF(LEN(AQ151)&gt;0,"$$$","$$"),IF(AJ151="***","$$$",IF(AND(AJ151="**",AB151="*"),"$$",IF(AND(OR(AD151="**",AD151="***"),LEN(AQ151)&gt;0),"$$","")))),IF(AND(OR(AD151="**",AD151="***"),LEN(AQ151)&gt;0),"$$","")),IF(AND(T151&lt;2,AQ151="#"),"#",""))</f>
        <v/>
      </c>
      <c r="AV151" s="48" t="str">
        <f>IF(LEN(AN151)&gt;0,IF(AG151="**","$$",IF(AG151="***","$$$",IF(AD151="***",IF(OR(AB151="***",LEN(AQ151)&gt;0),"$$$",""),""))),"")</f>
        <v/>
      </c>
      <c r="AW151" s="26" t="s">
        <v>6</v>
      </c>
      <c r="AX151" s="51">
        <v>5.8</v>
      </c>
      <c r="AY151" s="52">
        <v>1120</v>
      </c>
      <c r="AZ151" s="24" t="s">
        <v>176</v>
      </c>
      <c r="BA151" s="29">
        <v>101.32561554426999</v>
      </c>
      <c r="BB151" s="66">
        <v>105.92561554427</v>
      </c>
      <c r="BC151" s="54" t="s">
        <v>983</v>
      </c>
      <c r="BD151" s="29">
        <v>2</v>
      </c>
      <c r="BE151" s="100">
        <v>30</v>
      </c>
      <c r="BF151" s="101">
        <v>50</v>
      </c>
      <c r="BG151" s="102">
        <v>10</v>
      </c>
      <c r="BH151" s="102">
        <v>10</v>
      </c>
      <c r="BI151" s="190" t="s">
        <v>984</v>
      </c>
      <c r="BJ151" s="68" t="s">
        <v>890</v>
      </c>
      <c r="BK151" s="68" t="s">
        <v>720</v>
      </c>
      <c r="BL151" s="68" t="s">
        <v>737</v>
      </c>
      <c r="BM151" s="68" t="s">
        <v>807</v>
      </c>
      <c r="BN151" s="68"/>
      <c r="BO151" s="17"/>
      <c r="BP151" s="29">
        <v>120</v>
      </c>
      <c r="BQ151" s="29">
        <v>0</v>
      </c>
      <c r="BR151" s="56">
        <v>99.55</v>
      </c>
      <c r="BS151" s="57" t="s">
        <v>126</v>
      </c>
      <c r="BT151" s="26"/>
      <c r="BU151" s="26"/>
      <c r="BV151" s="49" t="str">
        <f>IF(AND(BD151&gt;2,OR(ISNUMBER(SEARCH("P",AA151)),ISNUMBER(SEARCH("EP",AA151)),ISNUMBER(SEARCH("E",AA151)))),"WP@",IF(BD151&gt;2,"W@",IF(OR(ISNUMBER(SEARCH("P",AA151)),ISNUMBER(SEARCH("EP",AA151)),ISNUMBER(SEARCH("E",AA151))),"P@","@")))</f>
        <v>P@</v>
      </c>
      <c r="BW151" s="26"/>
      <c r="BX151" s="17"/>
      <c r="BY151" s="17"/>
      <c r="BZ151" s="49" t="str">
        <f>IF(AND(S151&gt;=3,AND(OR(AND(I151&lt;=7,I151-K151&gt;=3),AND(K151&lt;=7,K151-M151&gt;=3)),N151&lt;=4)),6,IF(S151&gt;=3,"3T",IF(AND(OR(AND(I151&lt;=7,I151-K151&gt;=3),AND(K151&lt;=7,K151-M151&gt;=3)),N151&lt;=4),"3P","")))</f>
        <v>3P</v>
      </c>
    </row>
    <row r="152" spans="1:78" ht="17.100000000000001" customHeight="1" x14ac:dyDescent="0.25">
      <c r="A152" s="162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BI152" s="155"/>
      <c r="BJ152" s="155"/>
      <c r="BK152" s="155"/>
      <c r="BL152" s="155"/>
      <c r="BM152" s="155"/>
      <c r="BN152" s="155"/>
      <c r="BO152" s="155"/>
      <c r="BP152" s="155"/>
      <c r="BQ152" s="155"/>
      <c r="BR152" s="155"/>
      <c r="BS152" s="155"/>
      <c r="BT152" s="155"/>
      <c r="BU152" s="155"/>
      <c r="BV152" s="155"/>
      <c r="BW152" s="155"/>
      <c r="BX152" s="155"/>
      <c r="BY152" s="17"/>
      <c r="BZ152" s="49"/>
    </row>
    <row r="153" spans="1:78" ht="18.75" customHeight="1" x14ac:dyDescent="0.25">
      <c r="A153" s="17"/>
      <c r="B153" s="164" t="s">
        <v>176</v>
      </c>
      <c r="C153" s="164"/>
      <c r="D153" s="17"/>
      <c r="E153" s="17"/>
      <c r="F153" s="17"/>
      <c r="G153" s="17"/>
      <c r="H153" s="17"/>
      <c r="I153" s="89" t="s">
        <v>150</v>
      </c>
      <c r="J153" s="89" t="s">
        <v>151</v>
      </c>
      <c r="K153" s="17"/>
      <c r="L153" s="17"/>
      <c r="M153" s="17"/>
      <c r="N153" s="17"/>
      <c r="O153" s="17"/>
      <c r="P153" s="17"/>
      <c r="Q153" s="165" t="s">
        <v>540</v>
      </c>
      <c r="R153" s="165"/>
      <c r="S153" s="17"/>
      <c r="T153" s="121" t="s">
        <v>580</v>
      </c>
      <c r="U153" s="17"/>
      <c r="V153" s="17"/>
      <c r="W153" s="17"/>
      <c r="X153" s="91">
        <v>82</v>
      </c>
      <c r="Y153" s="113" t="s">
        <v>985</v>
      </c>
      <c r="Z153" s="93">
        <v>39</v>
      </c>
      <c r="AA153" s="104">
        <v>0</v>
      </c>
      <c r="AB153" s="17"/>
      <c r="AC153" s="17"/>
      <c r="AD153" s="17"/>
      <c r="AE153" s="17"/>
      <c r="AF153" s="17"/>
      <c r="AG153" s="17"/>
      <c r="AH153" s="17"/>
      <c r="AI153" s="91">
        <v>82</v>
      </c>
      <c r="AJ153" s="17"/>
      <c r="AK153" s="17"/>
      <c r="AL153" s="17"/>
      <c r="AM153" s="91">
        <v>82</v>
      </c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4">
        <v>14</v>
      </c>
      <c r="AY153" s="95">
        <v>1135</v>
      </c>
      <c r="AZ153" s="17"/>
      <c r="BA153" s="17"/>
      <c r="BB153" s="17"/>
      <c r="BC153" s="17"/>
      <c r="BD153" s="17"/>
      <c r="BE153" s="17"/>
      <c r="BF153" s="17"/>
      <c r="BG153" s="17"/>
      <c r="BH153" s="17"/>
      <c r="BI153" s="187"/>
      <c r="BJ153" s="17"/>
      <c r="BK153" s="17"/>
      <c r="BL153" s="17"/>
      <c r="BM153" s="17"/>
      <c r="BN153" s="17"/>
      <c r="BO153" s="17"/>
      <c r="BP153" s="113" t="s">
        <v>985</v>
      </c>
      <c r="BQ153" s="17"/>
      <c r="BR153" s="17"/>
      <c r="BS153" s="17"/>
      <c r="BT153" s="17"/>
      <c r="BU153" s="17"/>
      <c r="BV153" s="17"/>
      <c r="BW153" s="17"/>
      <c r="BX153" s="29">
        <v>0</v>
      </c>
      <c r="BY153" s="26" t="s">
        <v>149</v>
      </c>
      <c r="BZ153" s="17"/>
    </row>
    <row r="154" spans="1:78" x14ac:dyDescent="0.25">
      <c r="A154" s="17"/>
      <c r="B154" s="164"/>
      <c r="C154" s="164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68" t="s">
        <v>986</v>
      </c>
      <c r="P154" s="168"/>
      <c r="Q154" s="168"/>
      <c r="R154" s="168"/>
      <c r="S154" s="168"/>
      <c r="T154" s="168"/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67"/>
      <c r="AY154" s="96" t="s">
        <v>479</v>
      </c>
      <c r="AZ154" s="17"/>
      <c r="BA154" s="17"/>
      <c r="BB154" s="17"/>
      <c r="BC154" s="17"/>
      <c r="BD154" s="17"/>
      <c r="BE154" s="17"/>
      <c r="BF154" s="17"/>
      <c r="BG154" s="17"/>
      <c r="BH154" s="17"/>
      <c r="BI154" s="18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</row>
    <row r="155" spans="1:78" ht="30" customHeight="1" x14ac:dyDescent="0.25">
      <c r="A155" s="170" t="s">
        <v>987</v>
      </c>
      <c r="B155" s="153"/>
      <c r="C155" s="153"/>
      <c r="D155" s="153"/>
      <c r="E155" s="153"/>
      <c r="F155" s="153"/>
      <c r="G155" s="153"/>
      <c r="H155" s="153"/>
      <c r="I155" s="153"/>
      <c r="J155" s="153"/>
      <c r="K155" s="153"/>
      <c r="L155" s="153"/>
      <c r="M155" s="153"/>
      <c r="N155" s="153"/>
      <c r="O155" s="153"/>
      <c r="P155" s="153"/>
      <c r="Q155" s="153"/>
      <c r="R155" s="153"/>
      <c r="S155" s="153"/>
      <c r="T155" s="153"/>
      <c r="U155" s="153"/>
      <c r="V155" s="153"/>
      <c r="W155" s="153"/>
      <c r="X155" s="153"/>
      <c r="Y155" s="153"/>
      <c r="Z155" s="153"/>
      <c r="AA155" s="153"/>
      <c r="AB155" s="153"/>
      <c r="AC155" s="153"/>
      <c r="AD155" s="153"/>
      <c r="AE155" s="153"/>
      <c r="AF155" s="153"/>
      <c r="AG155" s="153"/>
      <c r="AH155" s="153"/>
      <c r="AI155" s="153"/>
      <c r="AJ155" s="153"/>
      <c r="AK155" s="153"/>
      <c r="AL155" s="153"/>
      <c r="AM155" s="153"/>
      <c r="AN155" s="153"/>
      <c r="AO155" s="153"/>
      <c r="AP155" s="153"/>
      <c r="AQ155" s="153"/>
      <c r="AR155" s="153"/>
      <c r="AS155" s="153"/>
      <c r="AT155" s="153"/>
      <c r="AU155" s="153"/>
      <c r="AV155" s="153"/>
      <c r="AW155" s="153"/>
      <c r="AX155" s="153"/>
      <c r="AY155" s="153"/>
      <c r="AZ155" s="153"/>
      <c r="BA155" s="153"/>
      <c r="BB155" s="153"/>
      <c r="BC155" s="153"/>
      <c r="BD155" s="153"/>
      <c r="BE155" s="153"/>
      <c r="BF155" s="153"/>
      <c r="BG155" s="153"/>
      <c r="BH155" s="153"/>
      <c r="BI155" s="153"/>
      <c r="BJ155" s="153"/>
      <c r="BK155" s="153"/>
      <c r="BL155" s="153"/>
      <c r="BM155" s="153"/>
      <c r="BN155" s="153"/>
      <c r="BO155" s="153"/>
      <c r="BP155" s="153"/>
      <c r="BQ155" s="153"/>
      <c r="BR155" s="153"/>
      <c r="BS155" s="153"/>
      <c r="BT155" s="153"/>
      <c r="BU155" s="153"/>
      <c r="BV155" s="153"/>
      <c r="BW155" s="153"/>
      <c r="BX155" s="153"/>
      <c r="BY155" s="17"/>
      <c r="BZ155" s="17"/>
    </row>
    <row r="156" spans="1:78" x14ac:dyDescent="0.25">
      <c r="A156" s="18" t="s">
        <v>1</v>
      </c>
      <c r="B156" s="18" t="s">
        <v>2</v>
      </c>
      <c r="C156" s="18" t="s">
        <v>3</v>
      </c>
      <c r="D156" s="19"/>
      <c r="E156" s="19"/>
      <c r="F156" s="18" t="s">
        <v>4</v>
      </c>
      <c r="G156" s="20" t="s">
        <v>5</v>
      </c>
      <c r="H156" s="21" t="s">
        <v>6</v>
      </c>
      <c r="I156" s="154" t="s">
        <v>7</v>
      </c>
      <c r="J156" s="155"/>
      <c r="K156" s="155"/>
      <c r="L156" s="155"/>
      <c r="M156" s="155"/>
      <c r="N156" s="155"/>
      <c r="O156" s="21" t="s">
        <v>8</v>
      </c>
      <c r="P156" s="21" t="s">
        <v>9</v>
      </c>
      <c r="Q156" s="22" t="s">
        <v>10</v>
      </c>
      <c r="R156" s="22" t="s">
        <v>11</v>
      </c>
      <c r="S156" s="21" t="s">
        <v>12</v>
      </c>
      <c r="T156" s="21" t="s">
        <v>13</v>
      </c>
      <c r="U156" s="21" t="s">
        <v>14</v>
      </c>
      <c r="V156" s="21" t="s">
        <v>15</v>
      </c>
      <c r="W156" s="23" t="s">
        <v>16</v>
      </c>
      <c r="X156" s="21" t="s">
        <v>17</v>
      </c>
      <c r="Y156" s="21" t="s">
        <v>18</v>
      </c>
      <c r="Z156" s="21" t="s">
        <v>19</v>
      </c>
      <c r="AA156" s="21" t="s">
        <v>20</v>
      </c>
      <c r="AB156" s="21" t="s">
        <v>21</v>
      </c>
      <c r="AC156" s="21" t="s">
        <v>22</v>
      </c>
      <c r="AD156" s="21" t="s">
        <v>23</v>
      </c>
      <c r="AE156" s="21" t="s">
        <v>24</v>
      </c>
      <c r="AF156" s="21" t="s">
        <v>25</v>
      </c>
      <c r="AG156" s="21" t="s">
        <v>26</v>
      </c>
      <c r="AH156" s="21" t="s">
        <v>5</v>
      </c>
      <c r="AI156" s="21" t="s">
        <v>17</v>
      </c>
      <c r="AJ156" s="21" t="s">
        <v>27</v>
      </c>
      <c r="AK156" s="21" t="s">
        <v>28</v>
      </c>
      <c r="AL156" s="21" t="s">
        <v>29</v>
      </c>
      <c r="AM156" s="21" t="s">
        <v>17</v>
      </c>
      <c r="AN156" s="21" t="s">
        <v>30</v>
      </c>
      <c r="AO156" s="21" t="s">
        <v>31</v>
      </c>
      <c r="AP156" s="21" t="s">
        <v>32</v>
      </c>
      <c r="AQ156" s="21" t="s">
        <v>33</v>
      </c>
      <c r="AR156" s="21" t="s">
        <v>34</v>
      </c>
      <c r="AS156" s="21" t="s">
        <v>35</v>
      </c>
      <c r="AT156" s="21" t="s">
        <v>36</v>
      </c>
      <c r="AU156" s="21" t="s">
        <v>37</v>
      </c>
      <c r="AV156" s="21" t="s">
        <v>38</v>
      </c>
      <c r="AW156" s="21" t="s">
        <v>6</v>
      </c>
      <c r="AX156" s="21" t="s">
        <v>39</v>
      </c>
      <c r="AY156" s="21" t="s">
        <v>40</v>
      </c>
      <c r="AZ156" s="24" t="s">
        <v>41</v>
      </c>
      <c r="BA156" s="21" t="s">
        <v>42</v>
      </c>
      <c r="BB156" s="21" t="s">
        <v>43</v>
      </c>
      <c r="BC156" s="21" t="s">
        <v>44</v>
      </c>
      <c r="BD156" s="21" t="s">
        <v>45</v>
      </c>
      <c r="BE156" s="21" t="s">
        <v>46</v>
      </c>
      <c r="BF156" s="21" t="s">
        <v>47</v>
      </c>
      <c r="BG156" s="21" t="s">
        <v>48</v>
      </c>
      <c r="BH156" s="21" t="s">
        <v>49</v>
      </c>
      <c r="BI156" s="186"/>
      <c r="BJ156" s="25"/>
      <c r="BK156" s="25"/>
      <c r="BL156" s="25"/>
      <c r="BM156" s="25"/>
      <c r="BN156" s="25"/>
      <c r="BO156" s="25"/>
      <c r="BP156" s="21" t="s">
        <v>18</v>
      </c>
      <c r="BQ156" s="21" t="s">
        <v>31</v>
      </c>
      <c r="BR156" s="21" t="s">
        <v>50</v>
      </c>
      <c r="BS156" s="21" t="s">
        <v>51</v>
      </c>
      <c r="BT156" s="25"/>
      <c r="BU156" s="25"/>
      <c r="BV156" s="21" t="s">
        <v>24</v>
      </c>
      <c r="BW156" s="21" t="s">
        <v>16</v>
      </c>
      <c r="BX156" s="21" t="s">
        <v>52</v>
      </c>
      <c r="BY156" s="21" t="s">
        <v>53</v>
      </c>
      <c r="BZ156" s="21" t="s">
        <v>28</v>
      </c>
    </row>
    <row r="157" spans="1:78" ht="46.5" x14ac:dyDescent="0.25">
      <c r="A157" s="26" t="s">
        <v>988</v>
      </c>
      <c r="B157" s="26" t="s">
        <v>894</v>
      </c>
      <c r="C157" s="106" t="s">
        <v>827</v>
      </c>
      <c r="D157" s="28"/>
      <c r="E157" s="28"/>
      <c r="F157" s="29">
        <v>1200</v>
      </c>
      <c r="G157" s="30">
        <v>5</v>
      </c>
      <c r="H157" s="31" t="s">
        <v>6</v>
      </c>
      <c r="I157" s="32">
        <v>3</v>
      </c>
      <c r="J157" s="33">
        <v>2</v>
      </c>
      <c r="K157" s="32">
        <v>4</v>
      </c>
      <c r="L157" s="33">
        <v>1</v>
      </c>
      <c r="M157" s="32">
        <v>7</v>
      </c>
      <c r="N157" s="33">
        <v>5</v>
      </c>
      <c r="O157" s="29">
        <v>-2.3499999999999899</v>
      </c>
      <c r="P157" s="37">
        <v>-2.4166666666666399</v>
      </c>
      <c r="Q157" s="35">
        <v>96.860557051684907</v>
      </c>
      <c r="R157" s="36">
        <v>2.6302785258424399</v>
      </c>
      <c r="S157" s="37">
        <v>1</v>
      </c>
      <c r="T157" s="34">
        <v>-4</v>
      </c>
      <c r="U157" s="29">
        <v>2.85</v>
      </c>
      <c r="V157" s="60">
        <v>-0.35000000000000098</v>
      </c>
      <c r="W157" s="39"/>
      <c r="X157" s="40">
        <v>70</v>
      </c>
      <c r="Y157" s="29">
        <v>127</v>
      </c>
      <c r="Z157" s="17"/>
      <c r="AA157" s="26" t="s">
        <v>91</v>
      </c>
      <c r="AB157" s="41" t="s">
        <v>32</v>
      </c>
      <c r="AC157" s="42" t="str">
        <f>"" &amp; IF(AND(S157&lt;=-1.5,NOT(ISBLANK(AQ157))),"Z","")</f>
        <v/>
      </c>
      <c r="AD157" s="43" t="str">
        <f>IF(AND(ISNUMBER(BD157),VALUE(BD157)&gt;=3,VALUE(T157)&gt;=-0.5),IF(AND(VALUE(Q157)&gt;=94,VALUE(Q157)&lt;444), IF(VALUE(P157)&gt;=2,"***","**"),"*"),"")</f>
        <v/>
      </c>
      <c r="AE157" s="44"/>
      <c r="AF157" s="45"/>
      <c r="AG157" s="63" t="str">
        <f>IF(OR(F157&lt;1401,F157&gt;=1600),IF(AND(OR(AB157="*",AB157="***",AB157="E*",AB157="E***"),P157&gt;=2,T157&gt;-2.1),IF(AND(ISNUMBER(BD157),VALUE(BD157)&gt;2),"**","*"),""),"")</f>
        <v/>
      </c>
      <c r="AH157" s="30">
        <v>5</v>
      </c>
      <c r="AI157" s="47">
        <v>70</v>
      </c>
      <c r="AJ157" s="48" t="str">
        <f>IF(AND(S157&gt;=2,T157&gt;=0),IF(AND(ISNUMBER(BD157),VALUE(BD157)&gt;=3),IF(LEN(AQ157)&gt;0,"***","**"),"*"),"")</f>
        <v/>
      </c>
      <c r="AK157" s="42" t="str">
        <f>IF(AND(S157&gt;=3,AND(OR(AND(I157&lt;=7,I157-K157&gt;=3),AND(K157&lt;=7,K157-M157&gt;=3)),N157&lt;=4)),6,IF(S157&gt;=3,"3T",IF(AND(OR(AND(I157&lt;=7,I157-K157&gt;=3),AND(K157&lt;=7,K157-M157&gt;=3)),N157&lt;=4),"3P","")))</f>
        <v/>
      </c>
      <c r="AL157" s="46" t="str">
        <f>IF(OR(K157-M157&gt;=5,T157&gt;4.9,AND(K157-M157&gt;=1,T157&gt;5)),IF(P157&lt;-3,"***",IF(P157&lt;0,"**","*")),"")</f>
        <v/>
      </c>
      <c r="AM157" s="40">
        <v>70</v>
      </c>
      <c r="AN157" s="49" t="str">
        <f>CONCATENATE(IF(AND(OR(M157=1,M157=2,M157=3,M157=4),Q157&gt;=97.5),"G",IF(OR(AND(N157&lt;=3,M157&lt;8,T157&gt;-1.6,Q157&gt;=95,Q157&lt;300),AND(OR(M157=1,M157=2,M157=3),Q157&lt;97.5)),"GR","")),"*")</f>
        <v>*</v>
      </c>
      <c r="AO157" s="29">
        <v>0</v>
      </c>
      <c r="AP157" s="28"/>
      <c r="AQ157" s="28"/>
      <c r="AR157" s="28"/>
      <c r="AS157" s="28"/>
      <c r="AT157" s="50" t="str">
        <f>IF(LEN(AN157)&gt;0,IF(AL157="**","$",IF(AL157="***",IF(LEN(AQ157)&gt;0,"$$$","$$"), "")), "")</f>
        <v/>
      </c>
      <c r="AU157" s="48" t="str">
        <f>CONCATENATE(IF(LEN(AN157)&gt;0,IF(AND(AD157="**",AB157="*"),IF(LEN(AQ157)&gt;0,"$$$","$$"),IF(AJ157="***","$$$",IF(AND(AJ157="**",AB157="*"),"$$",IF(AND(OR(AD157="**",AD157="***"),LEN(AQ157)&gt;0),"$$","")))),IF(AND(OR(AD157="**",AD157="***"),LEN(AQ157)&gt;0),"$$","")),IF(AND(T157&lt;2,AQ157="#"),"#",""))</f>
        <v/>
      </c>
      <c r="AV157" s="48" t="str">
        <f>IF(LEN(AN157)&gt;0,IF(AG157="**","$$",IF(AG157="***","$$$",IF(AD157="***",IF(OR(AB157="***",LEN(AQ157)&gt;0),"$$$",""),""))),"")</f>
        <v/>
      </c>
      <c r="AW157" s="26" t="s">
        <v>6</v>
      </c>
      <c r="AX157" s="51">
        <v>6.6</v>
      </c>
      <c r="AY157" s="52">
        <v>1155</v>
      </c>
      <c r="AZ157" s="24" t="s">
        <v>51</v>
      </c>
      <c r="BA157" s="29">
        <v>90.760557051684899</v>
      </c>
      <c r="BB157" s="53">
        <v>102.144557051685</v>
      </c>
      <c r="BC157" s="54" t="s">
        <v>989</v>
      </c>
      <c r="BD157" s="29">
        <v>1</v>
      </c>
      <c r="BE157" s="55"/>
      <c r="BF157" s="55"/>
      <c r="BG157" s="55"/>
      <c r="BH157" s="55"/>
      <c r="BI157" s="187"/>
      <c r="BJ157" s="17"/>
      <c r="BK157" s="17"/>
      <c r="BL157" s="17"/>
      <c r="BM157" s="17"/>
      <c r="BN157" s="17"/>
      <c r="BO157" s="17"/>
      <c r="BP157" s="29">
        <v>127</v>
      </c>
      <c r="BQ157" s="29">
        <v>0</v>
      </c>
      <c r="BR157" s="56">
        <v>95.85</v>
      </c>
      <c r="BS157" s="57" t="s">
        <v>223</v>
      </c>
      <c r="BT157" s="26"/>
      <c r="BU157" s="26"/>
      <c r="BV157" s="26"/>
      <c r="BW157" s="26"/>
      <c r="BX157" s="17"/>
      <c r="BY157" s="17"/>
      <c r="BZ157" s="49" t="str">
        <f>IF(AND(S157&gt;=3,AND(OR(AND(I157&lt;=7,I157-K157&gt;=3),AND(K157&lt;=7,K157-M157&gt;=3)),N157&lt;=4)),6,IF(S157&gt;=3,"3T",IF(AND(OR(AND(I157&lt;=7,I157-K157&gt;=3),AND(K157&lt;=7,K157-M157&gt;=3)),N157&lt;=4),"3P","")))</f>
        <v/>
      </c>
    </row>
    <row r="158" spans="1:78" ht="46.5" x14ac:dyDescent="0.25">
      <c r="A158" s="26" t="s">
        <v>988</v>
      </c>
      <c r="B158" s="26" t="s">
        <v>344</v>
      </c>
      <c r="C158" s="106" t="s">
        <v>345</v>
      </c>
      <c r="D158" s="28"/>
      <c r="E158" s="28"/>
      <c r="F158" s="29">
        <v>1200</v>
      </c>
      <c r="G158" s="30">
        <v>4</v>
      </c>
      <c r="H158" s="31" t="s">
        <v>6</v>
      </c>
      <c r="I158" s="32">
        <v>6</v>
      </c>
      <c r="J158" s="33">
        <v>4</v>
      </c>
      <c r="K158" s="32">
        <v>6</v>
      </c>
      <c r="L158" s="33">
        <v>4</v>
      </c>
      <c r="M158" s="32">
        <v>3</v>
      </c>
      <c r="N158" s="33">
        <v>1</v>
      </c>
      <c r="O158" s="29">
        <v>-0.149999999999988</v>
      </c>
      <c r="P158" s="29">
        <v>-1.9500000000000199</v>
      </c>
      <c r="Q158" s="35">
        <v>96.072189432590804</v>
      </c>
      <c r="R158" s="35">
        <v>-1.21390528370462</v>
      </c>
      <c r="S158" s="37">
        <v>0</v>
      </c>
      <c r="T158" s="38">
        <v>3.5</v>
      </c>
      <c r="U158" s="29">
        <v>2.3500000000000099</v>
      </c>
      <c r="V158" s="29">
        <v>5</v>
      </c>
      <c r="W158" s="39"/>
      <c r="X158" s="40">
        <v>70</v>
      </c>
      <c r="Y158" s="72">
        <v>127</v>
      </c>
      <c r="Z158" s="29">
        <v>21</v>
      </c>
      <c r="AA158" s="26" t="s">
        <v>192</v>
      </c>
      <c r="AB158" s="41" t="s">
        <v>65</v>
      </c>
      <c r="AC158" s="42" t="str">
        <f>"" &amp; IF(AND(S158&lt;=-1.5,NOT(ISBLANK(AQ158))),"Z","")</f>
        <v/>
      </c>
      <c r="AD158" s="43" t="str">
        <f>IF(AND(ISNUMBER(BD158),VALUE(BD158)&gt;=3,VALUE(T158)&gt;=-0.5),IF(AND(VALUE(Q158)&gt;=94,VALUE(Q158)&lt;444), IF(VALUE(P158)&gt;=2,"***","**"),"*"),"")</f>
        <v/>
      </c>
      <c r="AE158" s="48" t="str">
        <f>IF(AND(BD158&gt;2,OR(ISNUMBER(SEARCH("P",AA158)),ISNUMBER(SEARCH("EP",AA158)),ISNUMBER(SEARCH("E",AA158)))),"WP@",IF(BD158&gt;2,"W@",IF(OR(ISNUMBER(SEARCH("P",AA158)),ISNUMBER(SEARCH("EP",AA158)),ISNUMBER(SEARCH("E",AA158))),"P@","@")))</f>
        <v>@</v>
      </c>
      <c r="AF158" s="45" t="s">
        <v>102</v>
      </c>
      <c r="AG158" s="46" t="str">
        <f>IF(OR(F158&lt;1401,F158&gt;=1600),IF(AND(OR(AB158="*",AB158="***",AB158="E*",AB158="E***"),P158&gt;=2,T158&gt;-2.1),IF(AND(ISNUMBER(BD158),VALUE(BD158)&gt;2),"**","*"),""),"")</f>
        <v/>
      </c>
      <c r="AH158" s="30">
        <v>4</v>
      </c>
      <c r="AI158" s="47">
        <v>70</v>
      </c>
      <c r="AJ158" s="48" t="str">
        <f>IF(AND(S158&gt;=2,T158&gt;=0),IF(AND(ISNUMBER(BD158),VALUE(BD158)&gt;=3),IF(LEN(AQ158)&gt;0,"***","**"),"*"),"")</f>
        <v/>
      </c>
      <c r="AK158" s="42" t="str">
        <f>IF(AND(S158&gt;=3,AND(OR(AND(I158&lt;=7,I158-K158&gt;=3),AND(K158&lt;=7,K158-M158&gt;=3)),N158&lt;=4)),6,IF(S158&gt;=3,"3T",IF(AND(OR(AND(I158&lt;=7,I158-K158&gt;=3),AND(K158&lt;=7,K158-M158&gt;=3)),N158&lt;=4),"3P","")))</f>
        <v>3P</v>
      </c>
      <c r="AL158" s="46" t="str">
        <f>IF(OR(K158-M158&gt;=5,T158&gt;4.9,AND(K158-M158&gt;=1,T158&gt;5)),IF(P158&lt;-3,"***",IF(P158&lt;0,"**","*")),"")</f>
        <v/>
      </c>
      <c r="AM158" s="40">
        <v>70</v>
      </c>
      <c r="AN158" s="49" t="str">
        <f>IF(AND(OR(M158=1,M158=2,M158=3,M158=4),Q158&gt;=97.5),"G",IF(OR(AND(N158&lt;=3,M158&lt;8,T158&gt;-1.6,Q158&gt;=95,Q158&lt;300),AND(OR(M158=1,M158=2,M158=3),Q158&lt;97.5)),"GR",""))</f>
        <v>GR</v>
      </c>
      <c r="AO158" s="82">
        <v>2</v>
      </c>
      <c r="AP158" s="28"/>
      <c r="AQ158" s="28"/>
      <c r="AR158" s="28"/>
      <c r="AS158" s="28"/>
      <c r="AT158" s="50" t="str">
        <f>IF(LEN(AN158)&gt;0,IF(AL158="**","$",IF(AL158="***",IF(LEN(AQ158)&gt;0,"$$$","$$"), "")), "")</f>
        <v/>
      </c>
      <c r="AU158" s="48" t="str">
        <f>CONCATENATE(IF(LEN(AN158)&gt;0,IF(AND(AD158="**",AB158="*"),IF(LEN(AQ158)&gt;0,"$$$","$$"),IF(AJ158="***","$$$",IF(AND(AJ158="**",AB158="*"),"$$",IF(AND(OR(AD158="**",AD158="***"),LEN(AQ158)&gt;0),"$$","")))),IF(AND(OR(AD158="**",AD158="***"),LEN(AQ158)&gt;0),"$$","")),IF(AND(T158&lt;2,AQ158="#"),"#",""))</f>
        <v/>
      </c>
      <c r="AV158" s="48" t="str">
        <f>IF(LEN(AN158)&gt;0,IF(AG158="**","$$",IF(AG158="***","$$$",IF(AD158="***",IF(OR(AB158="***",LEN(AQ158)&gt;0),"$$$",""),""))),"")</f>
        <v/>
      </c>
      <c r="AW158" s="26" t="s">
        <v>6</v>
      </c>
      <c r="AX158" s="64">
        <v>12</v>
      </c>
      <c r="AY158" s="52">
        <v>1142</v>
      </c>
      <c r="AZ158" s="24" t="s">
        <v>990</v>
      </c>
      <c r="BA158" s="29">
        <v>92.072189432590804</v>
      </c>
      <c r="BB158" s="53">
        <v>104.138856099257</v>
      </c>
      <c r="BC158" s="54" t="s">
        <v>991</v>
      </c>
      <c r="BD158" s="29">
        <v>1</v>
      </c>
      <c r="BE158" s="55"/>
      <c r="BF158" s="55"/>
      <c r="BG158" s="55"/>
      <c r="BH158" s="55"/>
      <c r="BI158" s="187"/>
      <c r="BJ158" s="17"/>
      <c r="BK158" s="17"/>
      <c r="BL158" s="17"/>
      <c r="BM158" s="17"/>
      <c r="BN158" s="17"/>
      <c r="BO158" s="17"/>
      <c r="BP158" s="29">
        <v>127</v>
      </c>
      <c r="BQ158" s="82">
        <v>2</v>
      </c>
      <c r="BR158" s="56">
        <v>96.65</v>
      </c>
      <c r="BS158" s="57" t="s">
        <v>223</v>
      </c>
      <c r="BT158" s="26"/>
      <c r="BU158" s="26"/>
      <c r="BV158" s="49" t="str">
        <f>IF(AND(BD158&gt;2,OR(ISNUMBER(SEARCH("P",AA158)),ISNUMBER(SEARCH("EP",AA158)),ISNUMBER(SEARCH("E",AA158)))),"WP@",IF(BD158&gt;2,"W@",IF(OR(ISNUMBER(SEARCH("P",AA158)),ISNUMBER(SEARCH("EP",AA158)),ISNUMBER(SEARCH("E",AA158))),"P@","@")))</f>
        <v>@</v>
      </c>
      <c r="BW158" s="26"/>
      <c r="BX158" s="17"/>
      <c r="BY158" s="17"/>
      <c r="BZ158" s="49" t="str">
        <f>IF(AND(S158&gt;=3,AND(OR(AND(I158&lt;=7,I158-K158&gt;=3),AND(K158&lt;=7,K158-M158&gt;=3)),N158&lt;=4)),6,IF(S158&gt;=3,"3T",IF(AND(OR(AND(I158&lt;=7,I158-K158&gt;=3),AND(K158&lt;=7,K158-M158&gt;=3)),N158&lt;=4),"3P","")))</f>
        <v>3P</v>
      </c>
    </row>
    <row r="159" spans="1:78" ht="46.5" x14ac:dyDescent="0.25">
      <c r="A159" s="26" t="s">
        <v>988</v>
      </c>
      <c r="B159" s="26" t="s">
        <v>992</v>
      </c>
      <c r="C159" s="106" t="s">
        <v>717</v>
      </c>
      <c r="D159" s="28"/>
      <c r="E159" s="28"/>
      <c r="F159" s="29">
        <v>1200</v>
      </c>
      <c r="G159" s="30">
        <v>4</v>
      </c>
      <c r="H159" s="31" t="s">
        <v>6</v>
      </c>
      <c r="I159" s="32">
        <v>9</v>
      </c>
      <c r="J159" s="33">
        <v>5</v>
      </c>
      <c r="K159" s="32">
        <v>4</v>
      </c>
      <c r="L159" s="33">
        <v>4</v>
      </c>
      <c r="M159" s="32">
        <v>6</v>
      </c>
      <c r="N159" s="33">
        <v>5</v>
      </c>
      <c r="O159" s="29">
        <v>1.75000000000001</v>
      </c>
      <c r="P159" s="37">
        <v>0.95000000000001505</v>
      </c>
      <c r="Q159" s="35">
        <v>96.777568743611099</v>
      </c>
      <c r="R159" s="36">
        <v>2.3387843718055001</v>
      </c>
      <c r="S159" s="37">
        <v>1</v>
      </c>
      <c r="T159" s="61">
        <v>-1</v>
      </c>
      <c r="U159" s="29">
        <v>-1.35</v>
      </c>
      <c r="V159" s="60">
        <v>-2.0999999999999899</v>
      </c>
      <c r="W159" s="39"/>
      <c r="X159" s="40">
        <v>70</v>
      </c>
      <c r="Y159" s="29">
        <v>125</v>
      </c>
      <c r="Z159" s="29">
        <v>21</v>
      </c>
      <c r="AA159" s="26" t="s">
        <v>57</v>
      </c>
      <c r="AB159" s="41" t="s">
        <v>58</v>
      </c>
      <c r="AC159" s="42" t="str">
        <f>"i" &amp; IF(AND(S159&lt;=-1.5,NOT(ISBLANK(AQ159))),"Z","")</f>
        <v>i</v>
      </c>
      <c r="AD159" s="43" t="str">
        <f>IF(AND(ISNUMBER(BD159),VALUE(BD159)&gt;=3,VALUE(T159)&gt;=-0.5),IF(AND(VALUE(Q159)&gt;=94,VALUE(Q159)&lt;444), IF(VALUE(P159)&gt;=2,"***","**"),"*"),"")</f>
        <v/>
      </c>
      <c r="AE159" s="44"/>
      <c r="AF159" s="45"/>
      <c r="AG159" s="63" t="str">
        <f>IF(OR(F159&lt;1401,F159&gt;=1600),IF(AND(OR(AB159="*",AB159="***",AB159="E*",AB159="E***"),P159&gt;=2,T159&gt;-2.1),IF(AND(ISNUMBER(BD159),VALUE(BD159)&gt;2),"**","*"),""),"")</f>
        <v/>
      </c>
      <c r="AH159" s="30">
        <v>4</v>
      </c>
      <c r="AI159" s="47">
        <v>70</v>
      </c>
      <c r="AJ159" s="48" t="str">
        <f>IF(AND(S159&gt;=2,T159&gt;=0),IF(AND(ISNUMBER(BD159),VALUE(BD159)&gt;=3),IF(LEN(AQ159)&gt;0,"***","**"),"*"),"")</f>
        <v/>
      </c>
      <c r="AK159" s="42" t="str">
        <f>IF(AND(S159&gt;=3,AND(OR(AND(I159&lt;=7,I159-K159&gt;=3),AND(K159&lt;=7,K159-M159&gt;=3)),N159&lt;=4)),6,IF(S159&gt;=3,"3T",IF(AND(OR(AND(I159&lt;=7,I159-K159&gt;=3),AND(K159&lt;=7,K159-M159&gt;=3)),N159&lt;=4),"3P","")))</f>
        <v/>
      </c>
      <c r="AL159" s="46" t="str">
        <f>IF(OR(K159-M159&gt;=5,T159&gt;4.9,AND(K159-M159&gt;=1,T159&gt;5)),IF(P159&lt;-3,"***",IF(P159&lt;0,"**","*")),"")</f>
        <v/>
      </c>
      <c r="AM159" s="40">
        <v>70</v>
      </c>
      <c r="AN159" s="49" t="str">
        <f>CONCATENATE(IF(AND(OR(M159=1,M159=2,M159=3,M159=4),Q159&gt;=97.5),"G",IF(OR(AND(N159&lt;=3,M159&lt;8,T159&gt;-1.6,Q159&gt;=95,Q159&lt;300),AND(OR(M159=1,M159=2,M159=3),Q159&lt;97.5)),"GR","")),"*")</f>
        <v>*</v>
      </c>
      <c r="AO159" s="29">
        <v>0</v>
      </c>
      <c r="AP159" s="28"/>
      <c r="AQ159" s="28"/>
      <c r="AR159" s="28"/>
      <c r="AS159" s="28"/>
      <c r="AT159" s="50" t="str">
        <f>IF(LEN(AN159)&gt;0,IF(AL159="**","$",IF(AL159="***",IF(LEN(AQ159)&gt;0,"$$$","$$"), "")), "")</f>
        <v/>
      </c>
      <c r="AU159" s="48" t="str">
        <f>CONCATENATE(IF(LEN(AN159)&gt;0,IF(AND(AD159="**",AB159="*"),IF(LEN(AQ159)&gt;0,"$$$","$$"),IF(AJ159="***","$$$",IF(AND(AJ159="**",AB159="*"),"$$",IF(AND(OR(AD159="**",AD159="***"),LEN(AQ159)&gt;0),"$$","")))),IF(AND(OR(AD159="**",AD159="***"),LEN(AQ159)&gt;0),"$$","")),IF(AND(T159&lt;2,AQ159="#"),"#",""))</f>
        <v/>
      </c>
      <c r="AV159" s="48" t="str">
        <f>IF(LEN(AN159)&gt;0,IF(AG159="**","$$",IF(AG159="***","$$$",IF(AD159="***",IF(OR(AB159="***",LEN(AQ159)&gt;0),"$$$",""),""))),"")</f>
        <v/>
      </c>
      <c r="AW159" s="26" t="s">
        <v>6</v>
      </c>
      <c r="AX159" s="51">
        <v>8.8000000000000007</v>
      </c>
      <c r="AY159" s="52">
        <v>1147</v>
      </c>
      <c r="AZ159" s="24" t="s">
        <v>993</v>
      </c>
      <c r="BA159" s="29">
        <v>90.677568743611005</v>
      </c>
      <c r="BB159" s="53">
        <v>100.74423541027799</v>
      </c>
      <c r="BC159" s="54" t="s">
        <v>994</v>
      </c>
      <c r="BD159" s="29">
        <v>1</v>
      </c>
      <c r="BE159" s="55"/>
      <c r="BF159" s="55"/>
      <c r="BG159" s="55"/>
      <c r="BH159" s="55"/>
      <c r="BI159" s="187"/>
      <c r="BJ159" s="17"/>
      <c r="BK159" s="17"/>
      <c r="BL159" s="17"/>
      <c r="BM159" s="17"/>
      <c r="BN159" s="17"/>
      <c r="BO159" s="17"/>
      <c r="BP159" s="29">
        <v>125</v>
      </c>
      <c r="BQ159" s="29">
        <v>0</v>
      </c>
      <c r="BR159" s="56">
        <v>97.75</v>
      </c>
      <c r="BS159" s="76" t="s">
        <v>108</v>
      </c>
      <c r="BT159" s="26"/>
      <c r="BU159" s="26"/>
      <c r="BV159" s="26"/>
      <c r="BW159" s="26"/>
      <c r="BX159" s="17"/>
      <c r="BY159" s="17"/>
      <c r="BZ159" s="49" t="str">
        <f>IF(AND(S159&gt;=3,AND(OR(AND(I159&lt;=7,I159-K159&gt;=3),AND(K159&lt;=7,K159-M159&gt;=3)),N159&lt;=4)),6,IF(S159&gt;=3,"3T",IF(AND(OR(AND(I159&lt;=7,I159-K159&gt;=3),AND(K159&lt;=7,K159-M159&gt;=3)),N159&lt;=4),"3P","")))</f>
        <v/>
      </c>
    </row>
    <row r="160" spans="1:78" ht="15.95" customHeight="1" x14ac:dyDescent="0.25">
      <c r="A160" s="162"/>
      <c r="B160" s="155"/>
      <c r="C160" s="155"/>
      <c r="D160" s="155"/>
      <c r="E160" s="155"/>
      <c r="F160" s="155"/>
      <c r="G160" s="155"/>
      <c r="H160" s="155"/>
      <c r="I160" s="155"/>
      <c r="J160" s="155"/>
      <c r="K160" s="155"/>
      <c r="L160" s="155"/>
      <c r="M160" s="155"/>
      <c r="N160" s="155"/>
      <c r="O160" s="155"/>
      <c r="P160" s="155"/>
      <c r="Q160" s="155"/>
      <c r="R160" s="155"/>
      <c r="S160" s="155"/>
      <c r="T160" s="155"/>
      <c r="U160" s="155"/>
      <c r="V160" s="155"/>
      <c r="W160" s="155"/>
      <c r="X160" s="155"/>
      <c r="Y160" s="155"/>
      <c r="Z160" s="155"/>
      <c r="AA160" s="155"/>
      <c r="AB160" s="155"/>
      <c r="AC160" s="155"/>
      <c r="AD160" s="155"/>
      <c r="AE160" s="155"/>
      <c r="AF160" s="155"/>
      <c r="AG160" s="155"/>
      <c r="AH160" s="155"/>
      <c r="AI160" s="155"/>
      <c r="AJ160" s="155"/>
      <c r="AK160" s="155"/>
      <c r="AL160" s="155"/>
      <c r="AM160" s="155"/>
      <c r="AN160" s="155"/>
      <c r="AO160" s="155"/>
      <c r="AP160" s="155"/>
      <c r="AQ160" s="155"/>
      <c r="AR160" s="155"/>
      <c r="AS160" s="155"/>
      <c r="AT160" s="155"/>
      <c r="AU160" s="155"/>
      <c r="AV160" s="155"/>
      <c r="AW160" s="155"/>
      <c r="AX160" s="155"/>
      <c r="AY160" s="155"/>
      <c r="AZ160" s="155"/>
      <c r="BA160" s="155"/>
      <c r="BB160" s="155"/>
      <c r="BC160" s="155"/>
      <c r="BD160" s="155"/>
      <c r="BE160" s="155"/>
      <c r="BF160" s="155"/>
      <c r="BG160" s="155"/>
      <c r="BH160" s="155"/>
      <c r="BI160" s="155"/>
      <c r="BJ160" s="155"/>
      <c r="BK160" s="155"/>
      <c r="BL160" s="155"/>
      <c r="BM160" s="155"/>
      <c r="BN160" s="155"/>
      <c r="BO160" s="155"/>
      <c r="BP160" s="155"/>
      <c r="BQ160" s="155"/>
      <c r="BR160" s="155"/>
      <c r="BS160" s="155"/>
      <c r="BT160" s="155"/>
      <c r="BU160" s="155"/>
      <c r="BV160" s="155"/>
      <c r="BW160" s="155"/>
      <c r="BX160" s="155"/>
      <c r="BY160" s="17"/>
      <c r="BZ160" s="49"/>
    </row>
    <row r="161" spans="1:78" ht="46.5" x14ac:dyDescent="0.25">
      <c r="A161" s="26" t="s">
        <v>988</v>
      </c>
      <c r="B161" s="26" t="s">
        <v>995</v>
      </c>
      <c r="C161" s="106" t="s">
        <v>349</v>
      </c>
      <c r="D161" s="28"/>
      <c r="E161" s="28"/>
      <c r="F161" s="29">
        <v>1200</v>
      </c>
      <c r="G161" s="30">
        <v>9</v>
      </c>
      <c r="H161" s="31" t="s">
        <v>6</v>
      </c>
      <c r="I161" s="59">
        <v>9</v>
      </c>
      <c r="J161" s="33">
        <v>8</v>
      </c>
      <c r="K161" s="59">
        <v>9</v>
      </c>
      <c r="L161" s="33">
        <v>7</v>
      </c>
      <c r="M161" s="59">
        <v>5</v>
      </c>
      <c r="N161" s="33">
        <v>3</v>
      </c>
      <c r="O161" s="29">
        <v>1.1499999999999999</v>
      </c>
      <c r="P161" s="34">
        <v>1.0699999999999901</v>
      </c>
      <c r="Q161" s="35">
        <v>98.506274760398597</v>
      </c>
      <c r="R161" s="36">
        <v>1.75313738019931</v>
      </c>
      <c r="S161" s="37">
        <v>1</v>
      </c>
      <c r="T161" s="38">
        <v>3.75</v>
      </c>
      <c r="U161" s="29">
        <v>-0.89999999999999902</v>
      </c>
      <c r="V161" s="29">
        <v>2.2000000000000099</v>
      </c>
      <c r="W161" s="39"/>
      <c r="X161" s="40">
        <v>69</v>
      </c>
      <c r="Y161" s="72">
        <v>125</v>
      </c>
      <c r="Z161" s="87">
        <v>35</v>
      </c>
      <c r="AA161" s="26" t="s">
        <v>57</v>
      </c>
      <c r="AB161" s="41" t="s">
        <v>58</v>
      </c>
      <c r="AC161" s="42" t="str">
        <f>"" &amp; IF(AND(S161&lt;=-1.5,NOT(ISBLANK(AQ161))),"Z","")</f>
        <v/>
      </c>
      <c r="AD161" s="43" t="str">
        <f>IF(AND(ISNUMBER(BD161),VALUE(BD161)&gt;=3,VALUE(T161)&gt;=-0.5),IF(AND(VALUE(Q161)&gt;=94,VALUE(Q161)&lt;444), IF(VALUE(P161)&gt;=2,"***","**"),"*"),"")</f>
        <v/>
      </c>
      <c r="AE161" s="48" t="str">
        <f>IF(AND(BD161&gt;2,OR(ISNUMBER(SEARCH("P",AA161)),ISNUMBER(SEARCH("EP",AA161)),ISNUMBER(SEARCH("E",AA161)))),"WP@",IF(BD161&gt;2,"W@",IF(OR(ISNUMBER(SEARCH("P",AA161)),ISNUMBER(SEARCH("EP",AA161)),ISNUMBER(SEARCH("E",AA161))),"P@","@")))</f>
        <v>@</v>
      </c>
      <c r="AF161" s="45" t="s">
        <v>102</v>
      </c>
      <c r="AG161" s="46" t="str">
        <f>IF(OR(F161&lt;1401,F161&gt;=1600),IF(AND(OR(AB161="*",AB161="***",AB161="E*",AB161="E***"),P161&gt;=2,T161&gt;-2.1),IF(AND(ISNUMBER(BD161),VALUE(BD161)&gt;2),"**","*"),""),"")</f>
        <v/>
      </c>
      <c r="AH161" s="30">
        <v>9</v>
      </c>
      <c r="AI161" s="47">
        <v>69</v>
      </c>
      <c r="AJ161" s="48" t="str">
        <f>IF(AND(S161&gt;=2,T161&gt;=0),IF(AND(ISNUMBER(BD161),VALUE(BD161)&gt;=3),IF(LEN(AQ161)&gt;0,"***","**"),"*"),"")</f>
        <v/>
      </c>
      <c r="AK161" s="42" t="str">
        <f>IF(AND(S161&gt;=3,AND(OR(AND(I161&lt;=7,I161-K161&gt;=3),AND(K161&lt;=7,K161-M161&gt;=3)),N161&lt;=4)),6,IF(S161&gt;=3,"3T",IF(AND(OR(AND(I161&lt;=7,I161-K161&gt;=3),AND(K161&lt;=7,K161-M161&gt;=3)),N161&lt;=4),"3P","")))</f>
        <v/>
      </c>
      <c r="AL161" s="46" t="str">
        <f>IF(OR(K161-M161&gt;=5,T161&gt;4.9,AND(K161-M161&gt;=1,T161&gt;5)),IF(P161&lt;-3,"***",IF(P161&lt;0,"**","*")),"")</f>
        <v/>
      </c>
      <c r="AM161" s="40">
        <v>69</v>
      </c>
      <c r="AN161" s="49" t="str">
        <f>CONCATENATE(IF(AND(OR(M161=1,M161=2,M161=3,M161=4),Q161&gt;=97.5),"G",IF(OR(AND(N161&lt;=3,M161&lt;8,T161&gt;-1.6,Q161&gt;=95,Q161&lt;300),AND(OR(M161=1,M161=2,M161=3),Q161&lt;97.5)),"GR","")),"*")</f>
        <v>GR*</v>
      </c>
      <c r="AO161" s="82">
        <v>1</v>
      </c>
      <c r="AP161" s="28"/>
      <c r="AQ161" s="28" t="s">
        <v>33</v>
      </c>
      <c r="AR161" s="28"/>
      <c r="AS161" s="28"/>
      <c r="AT161" s="50" t="str">
        <f>IF(LEN(AN161)&gt;0,IF(AL161="**","$",IF(AL161="***",IF(LEN(AQ161)&gt;0,"$$$","$$"), "")), "")</f>
        <v/>
      </c>
      <c r="AU161" s="48" t="str">
        <f>CONCATENATE(IF(LEN(AN161)&gt;0,IF(AND(AD161="**",AB161="*"),IF(LEN(AQ161)&gt;0,"$$$","$$"),IF(AJ161="***","$$$",IF(AND(AJ161="**",AB161="*"),"$$",IF(AND(OR(AD161="**",AD161="***"),LEN(AQ161)&gt;0),"$$","")))),IF(AND(OR(AD161="**",AD161="***"),LEN(AQ161)&gt;0),"$$","")),IF(AND(T161&lt;2,AQ161="#"),"#",""))</f>
        <v/>
      </c>
      <c r="AV161" s="48" t="str">
        <f>IF(LEN(AN161)&gt;0,IF(AG161="**","$$",IF(AG161="***","$$$",IF(AD161="***",IF(OR(AB161="***",LEN(AQ161)&gt;0),"$$$",""),""))),"")</f>
        <v/>
      </c>
      <c r="AW161" s="26" t="s">
        <v>6</v>
      </c>
      <c r="AX161" s="51">
        <v>10</v>
      </c>
      <c r="AY161" s="52">
        <v>1153</v>
      </c>
      <c r="AZ161" s="24" t="s">
        <v>993</v>
      </c>
      <c r="BA161" s="29">
        <v>93.006274760398597</v>
      </c>
      <c r="BB161" s="53">
        <v>102.914941427065</v>
      </c>
      <c r="BC161" s="54" t="s">
        <v>996</v>
      </c>
      <c r="BD161" s="29">
        <v>2</v>
      </c>
      <c r="BE161" s="55"/>
      <c r="BF161" s="55"/>
      <c r="BG161" s="55"/>
      <c r="BH161" s="55"/>
      <c r="BI161" s="187"/>
      <c r="BJ161" s="17"/>
      <c r="BK161" s="17"/>
      <c r="BL161" s="17"/>
      <c r="BM161" s="17"/>
      <c r="BN161" s="17"/>
      <c r="BO161" s="17"/>
      <c r="BP161" s="29">
        <v>125</v>
      </c>
      <c r="BQ161" s="82">
        <v>1</v>
      </c>
      <c r="BR161" s="56">
        <v>94.95</v>
      </c>
      <c r="BS161" s="57" t="s">
        <v>126</v>
      </c>
      <c r="BT161" s="26"/>
      <c r="BU161" s="26"/>
      <c r="BV161" s="49" t="str">
        <f>IF(AND(BD161&gt;2,OR(ISNUMBER(SEARCH("P",AA161)),ISNUMBER(SEARCH("EP",AA161)),ISNUMBER(SEARCH("E",AA161)))),"WP@",IF(BD161&gt;2,"W@",IF(OR(ISNUMBER(SEARCH("P",AA161)),ISNUMBER(SEARCH("EP",AA161)),ISNUMBER(SEARCH("E",AA161))),"P@","@")))</f>
        <v>@</v>
      </c>
      <c r="BW161" s="26"/>
      <c r="BX161" s="17"/>
      <c r="BY161" s="17"/>
      <c r="BZ161" s="49" t="str">
        <f>IF(AND(S161&gt;=3,AND(OR(AND(I161&lt;=7,I161-K161&gt;=3),AND(K161&lt;=7,K161-M161&gt;=3)),N161&lt;=4)),6,IF(S161&gt;=3,"3T",IF(AND(OR(AND(I161&lt;=7,I161-K161&gt;=3),AND(K161&lt;=7,K161-M161&gt;=3)),N161&lt;=4),"3P","")))</f>
        <v/>
      </c>
    </row>
    <row r="162" spans="1:78" ht="15" customHeight="1" x14ac:dyDescent="0.25">
      <c r="A162" s="162"/>
      <c r="B162" s="155"/>
      <c r="C162" s="155"/>
      <c r="D162" s="155"/>
      <c r="E162" s="155"/>
      <c r="F162" s="155"/>
      <c r="G162" s="155"/>
      <c r="H162" s="155"/>
      <c r="I162" s="155"/>
      <c r="J162" s="155"/>
      <c r="K162" s="155"/>
      <c r="L162" s="155"/>
      <c r="M162" s="155"/>
      <c r="N162" s="155"/>
      <c r="O162" s="155"/>
      <c r="P162" s="155"/>
      <c r="Q162" s="155"/>
      <c r="R162" s="155"/>
      <c r="S162" s="155"/>
      <c r="T162" s="155"/>
      <c r="U162" s="155"/>
      <c r="V162" s="155"/>
      <c r="W162" s="155"/>
      <c r="X162" s="155"/>
      <c r="Y162" s="155"/>
      <c r="Z162" s="155"/>
      <c r="AA162" s="155"/>
      <c r="AB162" s="155"/>
      <c r="AC162" s="155"/>
      <c r="AD162" s="155"/>
      <c r="AE162" s="155"/>
      <c r="AF162" s="155"/>
      <c r="AG162" s="155"/>
      <c r="AH162" s="155"/>
      <c r="AI162" s="155"/>
      <c r="AJ162" s="155"/>
      <c r="AK162" s="155"/>
      <c r="AL162" s="155"/>
      <c r="AM162" s="155"/>
      <c r="AN162" s="155"/>
      <c r="AO162" s="155"/>
      <c r="AP162" s="155"/>
      <c r="AQ162" s="155"/>
      <c r="AR162" s="155"/>
      <c r="AS162" s="155"/>
      <c r="AT162" s="155"/>
      <c r="AU162" s="155"/>
      <c r="AV162" s="155"/>
      <c r="AW162" s="155"/>
      <c r="AX162" s="155"/>
      <c r="AY162" s="155"/>
      <c r="AZ162" s="155"/>
      <c r="BA162" s="155"/>
      <c r="BB162" s="155"/>
      <c r="BC162" s="155"/>
      <c r="BD162" s="155"/>
      <c r="BE162" s="155"/>
      <c r="BF162" s="155"/>
      <c r="BG162" s="155"/>
      <c r="BH162" s="155"/>
      <c r="BI162" s="155"/>
      <c r="BJ162" s="155"/>
      <c r="BK162" s="155"/>
      <c r="BL162" s="155"/>
      <c r="BM162" s="155"/>
      <c r="BN162" s="155"/>
      <c r="BO162" s="155"/>
      <c r="BP162" s="155"/>
      <c r="BQ162" s="155"/>
      <c r="BR162" s="155"/>
      <c r="BS162" s="155"/>
      <c r="BT162" s="155"/>
      <c r="BU162" s="155"/>
      <c r="BV162" s="155"/>
      <c r="BW162" s="155"/>
      <c r="BX162" s="155"/>
      <c r="BY162" s="17"/>
      <c r="BZ162" s="49"/>
    </row>
    <row r="163" spans="1:78" ht="46.5" x14ac:dyDescent="0.25">
      <c r="A163" s="26" t="s">
        <v>988</v>
      </c>
      <c r="B163" s="26" t="s">
        <v>997</v>
      </c>
      <c r="C163" s="27" t="s">
        <v>136</v>
      </c>
      <c r="D163" s="28" t="s">
        <v>166</v>
      </c>
      <c r="E163" s="28"/>
      <c r="F163" s="29">
        <v>1400</v>
      </c>
      <c r="G163" s="30">
        <v>8</v>
      </c>
      <c r="H163" s="31" t="s">
        <v>25</v>
      </c>
      <c r="I163" s="70">
        <v>1</v>
      </c>
      <c r="J163" s="71">
        <v>0</v>
      </c>
      <c r="K163" s="59">
        <v>1</v>
      </c>
      <c r="L163" s="33">
        <v>0</v>
      </c>
      <c r="M163" s="59">
        <v>5</v>
      </c>
      <c r="N163" s="33">
        <v>5</v>
      </c>
      <c r="O163" s="29">
        <v>2.4500000000000099</v>
      </c>
      <c r="P163" s="37">
        <v>1.1571428571428299</v>
      </c>
      <c r="Q163" s="35">
        <v>86.965553136747502</v>
      </c>
      <c r="R163" s="35">
        <v>-2.3672234316262601</v>
      </c>
      <c r="S163" s="37">
        <v>0</v>
      </c>
      <c r="T163" s="61">
        <v>-5.25</v>
      </c>
      <c r="U163" s="29">
        <v>-5.7</v>
      </c>
      <c r="V163" s="60">
        <v>-9.8499999999999908</v>
      </c>
      <c r="W163" s="39" t="s">
        <v>79</v>
      </c>
      <c r="X163" s="40">
        <v>67</v>
      </c>
      <c r="Y163" s="29">
        <v>126</v>
      </c>
      <c r="Z163" s="29">
        <v>31</v>
      </c>
      <c r="AA163" s="85" t="s">
        <v>119</v>
      </c>
      <c r="AB163" s="41" t="s">
        <v>32</v>
      </c>
      <c r="AC163" s="42" t="str">
        <f>"" &amp; IF(AND(S163&lt;=-1.5,NOT(ISBLANK(AQ163))),"Z","")</f>
        <v/>
      </c>
      <c r="AD163" s="43" t="str">
        <f>IF(AND(ISNUMBER(BD163),VALUE(BD163)&gt;=3,VALUE(T163)&gt;=-0.5),IF(AND(VALUE(Q163)&gt;=94,VALUE(Q163)&lt;444), IF(VALUE(P163)&gt;=2,"***","**"),"*"),"")</f>
        <v/>
      </c>
      <c r="AE163" s="44"/>
      <c r="AF163" s="45"/>
      <c r="AG163" s="63" t="str">
        <f>IF(OR(F163&lt;1401,F163&gt;=1600),IF(AND(OR(AB163="*",AB163="***",AB163="E*",AB163="E***"),P163&gt;=2,T163&gt;-2.1),IF(AND(ISNUMBER(BD163),VALUE(BD163)&gt;2),"**","*"),""),"")</f>
        <v/>
      </c>
      <c r="AH163" s="30">
        <v>8</v>
      </c>
      <c r="AI163" s="47">
        <v>67</v>
      </c>
      <c r="AJ163" s="48" t="str">
        <f>IF(AND(S163&gt;=2,T163&gt;=0),IF(AND(ISNUMBER(BD163),VALUE(BD163)&gt;=3),IF(LEN(AQ163)&gt;0,"***","**"),"*"),"")</f>
        <v/>
      </c>
      <c r="AK163" s="42" t="str">
        <f>IF(AND(S163&gt;=3,AND(OR(AND(I163&lt;=7,I163-K163&gt;=3),AND(K163&lt;=7,K163-M163&gt;=3)),N163&lt;=4)),6,IF(S163&gt;=3,"3T",IF(AND(OR(AND(I163&lt;=7,I163-K163&gt;=3),AND(K163&lt;=7,K163-M163&gt;=3)),N163&lt;=4),"3P","")))</f>
        <v/>
      </c>
      <c r="AL163" s="46" t="str">
        <f>IF(OR(K163-M163&gt;=5,T163&gt;4.9,AND(K163-M163&gt;=1,T163&gt;5)),IF(P163&lt;-3,"***",IF(P163&lt;0,"**","*")),"")</f>
        <v/>
      </c>
      <c r="AM163" s="40">
        <v>67</v>
      </c>
      <c r="AN163" s="49" t="str">
        <f>CONCATENATE(IF(AND(OR(M163=1,M163=2,M163=3,M163=4),Q163&gt;=97.5),"G",IF(OR(AND(N163&lt;=3,M163&lt;8,T163&gt;-1.6,Q163&gt;=95,Q163&lt;300),AND(OR(M163=1,M163=2,M163=3),Q163&lt;97.5)),"GR","")),"*")</f>
        <v>*</v>
      </c>
      <c r="AO163" s="29">
        <v>-2</v>
      </c>
      <c r="AP163" s="28"/>
      <c r="AQ163" s="28"/>
      <c r="AR163" s="28"/>
      <c r="AS163" s="28"/>
      <c r="AT163" s="50" t="str">
        <f>IF(LEN(AN163)&gt;0,IF(AL163="**","$",IF(AL163="***",IF(LEN(AQ163)&gt;0,"$$$","$$"), "")), "")</f>
        <v/>
      </c>
      <c r="AU163" s="48" t="str">
        <f>CONCATENATE(IF(LEN(AN163)&gt;0,IF(AND(AD163="**",AB163="*"),IF(LEN(AQ163)&gt;0,"$$$","$$"),IF(AJ163="***","$$$",IF(AND(AJ163="**",AB163="*"),"$$",IF(AND(OR(AD163="**",AD163="***"),LEN(AQ163)&gt;0),"$$","")))),IF(AND(OR(AD163="**",AD163="***"),LEN(AQ163)&gt;0),"$$","")),IF(AND(T163&lt;2,AQ163="#"),"#",""))</f>
        <v/>
      </c>
      <c r="AV163" s="48" t="str">
        <f>IF(LEN(AN163)&gt;0,IF(AG163="**","$$",IF(AG163="***","$$$",IF(AD163="***",IF(OR(AB163="***",LEN(AQ163)&gt;0),"$$$",""),""))),"")</f>
        <v/>
      </c>
      <c r="AW163" s="26" t="s">
        <v>25</v>
      </c>
      <c r="AX163" s="51">
        <v>9.1999999999999993</v>
      </c>
      <c r="AY163" s="52">
        <v>1161</v>
      </c>
      <c r="AZ163" s="24" t="s">
        <v>993</v>
      </c>
      <c r="BA163" s="29">
        <v>79.765553136747499</v>
      </c>
      <c r="BB163" s="53">
        <v>92.063686470080796</v>
      </c>
      <c r="BC163" s="54" t="s">
        <v>998</v>
      </c>
      <c r="BD163" s="29">
        <v>3</v>
      </c>
      <c r="BE163" s="55"/>
      <c r="BF163" s="55"/>
      <c r="BG163" s="55"/>
      <c r="BH163" s="55"/>
      <c r="BI163" s="187"/>
      <c r="BJ163" s="17"/>
      <c r="BK163" s="17"/>
      <c r="BL163" s="17"/>
      <c r="BM163" s="17"/>
      <c r="BN163" s="17"/>
      <c r="BO163" s="17"/>
      <c r="BP163" s="29">
        <v>126</v>
      </c>
      <c r="BQ163" s="29">
        <v>-2</v>
      </c>
      <c r="BR163" s="56">
        <v>102.7</v>
      </c>
      <c r="BS163" s="57" t="s">
        <v>209</v>
      </c>
      <c r="BT163" s="26" t="s">
        <v>166</v>
      </c>
      <c r="BU163" s="26"/>
      <c r="BV163" s="26"/>
      <c r="BW163" s="26" t="s">
        <v>79</v>
      </c>
      <c r="BX163" s="17"/>
      <c r="BY163" s="17"/>
      <c r="BZ163" s="49" t="str">
        <f>IF(AND(S163&gt;=3,AND(OR(AND(I163&lt;=7,I163-K163&gt;=3),AND(K163&lt;=7,K163-M163&gt;=3)),N163&lt;=4)),6,IF(S163&gt;=3,"3T",IF(AND(OR(AND(I163&lt;=7,I163-K163&gt;=3),AND(K163&lt;=7,K163-M163&gt;=3)),N163&lt;=4),"3P","")))</f>
        <v/>
      </c>
    </row>
    <row r="164" spans="1:78" ht="46.5" x14ac:dyDescent="0.25">
      <c r="A164" s="26" t="s">
        <v>988</v>
      </c>
      <c r="B164" s="26" t="s">
        <v>317</v>
      </c>
      <c r="C164" s="106" t="s">
        <v>827</v>
      </c>
      <c r="D164" s="28"/>
      <c r="E164" s="28"/>
      <c r="F164" s="29">
        <v>1200</v>
      </c>
      <c r="G164" s="30">
        <v>1</v>
      </c>
      <c r="H164" s="31" t="s">
        <v>6</v>
      </c>
      <c r="I164" s="32">
        <v>1</v>
      </c>
      <c r="J164" s="33">
        <v>0</v>
      </c>
      <c r="K164" s="32">
        <v>2</v>
      </c>
      <c r="L164" s="33">
        <v>1</v>
      </c>
      <c r="M164" s="32">
        <v>8</v>
      </c>
      <c r="N164" s="33">
        <v>2</v>
      </c>
      <c r="O164" s="29">
        <v>-0.54999999999999705</v>
      </c>
      <c r="P164" s="60">
        <v>0</v>
      </c>
      <c r="Q164" s="35">
        <v>444</v>
      </c>
      <c r="R164" s="35">
        <v>172</v>
      </c>
      <c r="S164" s="37">
        <v>-1</v>
      </c>
      <c r="T164" s="61">
        <v>-0.25</v>
      </c>
      <c r="U164" s="29">
        <v>-4.2</v>
      </c>
      <c r="V164" s="60">
        <v>-4.4000000000000004</v>
      </c>
      <c r="W164" s="39"/>
      <c r="X164" s="62">
        <v>65</v>
      </c>
      <c r="Y164" s="29">
        <v>121</v>
      </c>
      <c r="Z164" s="29">
        <v>19</v>
      </c>
      <c r="AA164" s="85" t="s">
        <v>119</v>
      </c>
      <c r="AB164" s="41" t="s">
        <v>101</v>
      </c>
      <c r="AC164" s="42" t="str">
        <f>"" &amp; IF(AND(S164&lt;=-1.5,NOT(ISBLANK(AQ164))),"Z","")</f>
        <v/>
      </c>
      <c r="AD164" s="48" t="str">
        <f>IF(AND(ISNUMBER(BD164),VALUE(BD164)&gt;=3,VALUE(T164)&gt;=-0.5),IF(AND(VALUE(Q164)&gt;=94,VALUE(Q164)&lt;444), IF(VALUE(P164)&gt;=2,"***","**"),"*"),"")</f>
        <v/>
      </c>
      <c r="AE164" s="44"/>
      <c r="AF164" s="45"/>
      <c r="AG164" s="63" t="str">
        <f>IF(OR(F164&lt;1401,F164&gt;=1600),IF(AND(OR(AB164="*",AB164="***",AB164="E*",AB164="E***"),P164&gt;=2,T164&gt;-2.1),IF(AND(ISNUMBER(BD164),VALUE(BD164)&gt;2),"**","*"),""),"")</f>
        <v/>
      </c>
      <c r="AH164" s="30">
        <v>1</v>
      </c>
      <c r="AI164" s="62">
        <v>65</v>
      </c>
      <c r="AJ164" s="48" t="str">
        <f>IF(AND(S164&gt;=2,T164&gt;=0),IF(AND(ISNUMBER(BD164),VALUE(BD164)&gt;=3),IF(LEN(AQ164)&gt;0,"***","**"),"*"),"")</f>
        <v/>
      </c>
      <c r="AK164" s="42" t="str">
        <f>IF(AND(S164&gt;=3,AND(OR(AND(I164&lt;=7,I164-K164&gt;=3),AND(K164&lt;=7,K164-M164&gt;=3)),N164&lt;=4)),6,IF(S164&gt;=3,"3T",IF(AND(OR(AND(I164&lt;=7,I164-K164&gt;=3),AND(K164&lt;=7,K164-M164&gt;=3)),N164&lt;=4),"3P","")))</f>
        <v/>
      </c>
      <c r="AL164" s="63" t="str">
        <f>IF(OR(K164-M164&gt;=5,T164&gt;4.9,AND(K164-M164&gt;=1,T164&gt;5)),IF(P164&lt;-3,"***",IF(P164&lt;0,"**","*")),"")</f>
        <v/>
      </c>
      <c r="AM164" s="62">
        <v>65</v>
      </c>
      <c r="AN164" s="49" t="str">
        <f>IF(AND(OR(M164=1,M164=2,M164=3,M164=4),Q164&gt;=97.5),"G",IF(OR(AND(N164&lt;=3,M164&lt;8,T164&gt;-1.6,Q164&gt;=95,Q164&lt;300),AND(OR(M164=1,M164=2,M164=3),Q164&lt;97.5)),"GR",""))</f>
        <v/>
      </c>
      <c r="AO164" s="29">
        <v>0</v>
      </c>
      <c r="AP164" s="28"/>
      <c r="AQ164" s="28"/>
      <c r="AR164" s="28"/>
      <c r="AS164" s="28"/>
      <c r="AT164" s="50" t="str">
        <f>IF(LEN(AN164)&gt;0,IF(AL164="**","$",IF(AL164="***",IF(LEN(AQ164)&gt;0,"$$$","$$"), "")), "")</f>
        <v/>
      </c>
      <c r="AU164" s="48" t="str">
        <f>CONCATENATE(IF(LEN(AN164)&gt;0,IF(AND(AD164="**",AB164="*"),IF(LEN(AQ164)&gt;0,"$$$","$$"),IF(AJ164="***","$$$",IF(AND(AJ164="**",AB164="*"),"$$",IF(AND(OR(AD164="**",AD164="***"),LEN(AQ164)&gt;0),"$$","")))),IF(AND(OR(AD164="**",AD164="***"),LEN(AQ164)&gt;0),"$$","")),IF(AND(T164&lt;2,AQ164="#"),"#",""))</f>
        <v/>
      </c>
      <c r="AV164" s="48" t="str">
        <f>IF(LEN(AN164)&gt;0,IF(AG164="**","$$",IF(AG164="***","$$$",IF(AD164="***",IF(OR(AB164="***",LEN(AQ164)&gt;0),"$$$",""),""))),"")</f>
        <v/>
      </c>
      <c r="AW164" s="26" t="s">
        <v>6</v>
      </c>
      <c r="AX164" s="74">
        <v>2.7</v>
      </c>
      <c r="AY164" s="65">
        <v>1164</v>
      </c>
      <c r="AZ164" s="24" t="s">
        <v>993</v>
      </c>
      <c r="BA164" s="29">
        <v>83</v>
      </c>
      <c r="BB164" s="53">
        <v>90</v>
      </c>
      <c r="BC164" s="54" t="s">
        <v>999</v>
      </c>
      <c r="BD164" s="29">
        <v>1</v>
      </c>
      <c r="BE164" s="55"/>
      <c r="BF164" s="55"/>
      <c r="BG164" s="55"/>
      <c r="BH164" s="55"/>
      <c r="BI164" s="187"/>
      <c r="BJ164" s="17"/>
      <c r="BK164" s="17"/>
      <c r="BL164" s="17"/>
      <c r="BM164" s="17"/>
      <c r="BN164" s="17"/>
      <c r="BO164" s="17"/>
      <c r="BP164" s="29">
        <v>121</v>
      </c>
      <c r="BQ164" s="29">
        <v>0</v>
      </c>
      <c r="BR164" s="56">
        <v>99.45</v>
      </c>
      <c r="BS164" s="57" t="s">
        <v>75</v>
      </c>
      <c r="BT164" s="26"/>
      <c r="BU164" s="26"/>
      <c r="BV164" s="26"/>
      <c r="BW164" s="26"/>
      <c r="BX164" s="17"/>
      <c r="BY164" s="17"/>
      <c r="BZ164" s="49" t="str">
        <f>IF(AND(S164&gt;=3,AND(OR(AND(I164&lt;=7,I164-K164&gt;=3),AND(K164&lt;=7,K164-M164&gt;=3)),N164&lt;=4)),6,IF(S164&gt;=3,"3T",IF(AND(OR(AND(I164&lt;=7,I164-K164&gt;=3),AND(K164&lt;=7,K164-M164&gt;=3)),N164&lt;=4),"3P","")))</f>
        <v/>
      </c>
    </row>
    <row r="165" spans="1:78" ht="24" customHeight="1" x14ac:dyDescent="0.25">
      <c r="A165" s="162"/>
      <c r="B165" s="155"/>
      <c r="C165" s="155"/>
      <c r="D165" s="155"/>
      <c r="E165" s="155"/>
      <c r="F165" s="155"/>
      <c r="G165" s="155"/>
      <c r="H165" s="155"/>
      <c r="I165" s="155"/>
      <c r="J165" s="155"/>
      <c r="K165" s="155"/>
      <c r="L165" s="155"/>
      <c r="M165" s="155"/>
      <c r="N165" s="155"/>
      <c r="O165" s="155"/>
      <c r="P165" s="155"/>
      <c r="Q165" s="155"/>
      <c r="R165" s="155"/>
      <c r="S165" s="155"/>
      <c r="T165" s="155"/>
      <c r="U165" s="155"/>
      <c r="V165" s="155"/>
      <c r="W165" s="155"/>
      <c r="X165" s="155"/>
      <c r="Y165" s="155"/>
      <c r="Z165" s="155"/>
      <c r="AA165" s="155"/>
      <c r="AB165" s="155"/>
      <c r="AC165" s="155"/>
      <c r="AD165" s="155"/>
      <c r="AE165" s="155"/>
      <c r="AF165" s="155"/>
      <c r="AG165" s="155"/>
      <c r="AH165" s="155"/>
      <c r="AI165" s="155"/>
      <c r="AJ165" s="155"/>
      <c r="AK165" s="155"/>
      <c r="AL165" s="155"/>
      <c r="AM165" s="155"/>
      <c r="AN165" s="155"/>
      <c r="AO165" s="155"/>
      <c r="AP165" s="155"/>
      <c r="AQ165" s="155"/>
      <c r="AR165" s="155"/>
      <c r="AS165" s="155"/>
      <c r="AT165" s="155"/>
      <c r="AU165" s="155"/>
      <c r="AV165" s="155"/>
      <c r="AW165" s="155"/>
      <c r="AX165" s="155"/>
      <c r="AY165" s="155"/>
      <c r="AZ165" s="155"/>
      <c r="BA165" s="155"/>
      <c r="BB165" s="155"/>
      <c r="BC165" s="155"/>
      <c r="BD165" s="155"/>
      <c r="BE165" s="155"/>
      <c r="BF165" s="155"/>
      <c r="BG165" s="155"/>
      <c r="BH165" s="155"/>
      <c r="BI165" s="155"/>
      <c r="BJ165" s="155"/>
      <c r="BK165" s="155"/>
      <c r="BL165" s="155"/>
      <c r="BM165" s="155"/>
      <c r="BN165" s="155"/>
      <c r="BO165" s="155"/>
      <c r="BP165" s="155"/>
      <c r="BQ165" s="155"/>
      <c r="BR165" s="155"/>
      <c r="BS165" s="155"/>
      <c r="BT165" s="155"/>
      <c r="BU165" s="155"/>
      <c r="BV165" s="155"/>
      <c r="BW165" s="155"/>
      <c r="BX165" s="155"/>
      <c r="BY165" s="17"/>
      <c r="BZ165" s="49"/>
    </row>
    <row r="166" spans="1:78" ht="46.5" x14ac:dyDescent="0.25">
      <c r="A166" s="26" t="s">
        <v>988</v>
      </c>
      <c r="B166" s="26" t="s">
        <v>1000</v>
      </c>
      <c r="C166" s="106" t="s">
        <v>717</v>
      </c>
      <c r="D166" s="28"/>
      <c r="E166" s="28"/>
      <c r="F166" s="29">
        <v>1200</v>
      </c>
      <c r="G166" s="30">
        <v>9</v>
      </c>
      <c r="H166" s="31" t="s">
        <v>6</v>
      </c>
      <c r="I166" s="59">
        <v>5</v>
      </c>
      <c r="J166" s="33">
        <v>2</v>
      </c>
      <c r="K166" s="59">
        <v>3</v>
      </c>
      <c r="L166" s="33">
        <v>1</v>
      </c>
      <c r="M166" s="59">
        <v>2</v>
      </c>
      <c r="N166" s="33">
        <v>1</v>
      </c>
      <c r="O166" s="29">
        <v>-0.29999999999999399</v>
      </c>
      <c r="P166" s="60">
        <v>-0.74000000000000199</v>
      </c>
      <c r="Q166" s="35">
        <v>96.419944239566703</v>
      </c>
      <c r="R166" s="35">
        <v>-1.14002788021658</v>
      </c>
      <c r="S166" s="37">
        <v>2</v>
      </c>
      <c r="T166" s="38">
        <v>0.25</v>
      </c>
      <c r="U166" s="29">
        <v>0.19999999999999599</v>
      </c>
      <c r="V166" s="60">
        <v>0.35000000000000098</v>
      </c>
      <c r="W166" s="39"/>
      <c r="X166" s="40">
        <v>64</v>
      </c>
      <c r="Y166" s="72">
        <v>123</v>
      </c>
      <c r="Z166" s="87">
        <v>76</v>
      </c>
      <c r="AA166" s="26" t="s">
        <v>91</v>
      </c>
      <c r="AB166" s="41" t="s">
        <v>101</v>
      </c>
      <c r="AC166" s="42" t="str">
        <f>"i" &amp; IF(AND(S166&lt;=-1.5,NOT(ISBLANK(AQ166))),"Z","")</f>
        <v>i</v>
      </c>
      <c r="AD166" s="43" t="str">
        <f>IF(AND(ISNUMBER(BD166),VALUE(BD166)&gt;=3,VALUE(T166)&gt;=-0.5),IF(AND(VALUE(Q166)&gt;=94,VALUE(Q166)&lt;444), IF(VALUE(P166)&gt;=2,"***","**"),"*"),"")</f>
        <v>**</v>
      </c>
      <c r="AE166" s="44"/>
      <c r="AF166" s="45" t="s">
        <v>102</v>
      </c>
      <c r="AG166" s="46" t="str">
        <f>IF(OR(F166&lt;1401,F166&gt;=1600),IF(AND(OR(AB166="*",AB166="***",AB166="E*",AB166="E***"),P166&gt;=2,T166&gt;-2.1),IF(AND(ISNUMBER(BD166),VALUE(BD166)&gt;2),"**","*"),""),"")</f>
        <v/>
      </c>
      <c r="AH166" s="30">
        <v>9</v>
      </c>
      <c r="AI166" s="47">
        <v>64</v>
      </c>
      <c r="AJ166" s="48" t="str">
        <f>IF(AND(S166&gt;=2,T166&gt;=0),IF(AND(ISNUMBER(BD166),VALUE(BD166)&gt;=3),IF(LEN(AQ166)&gt;0,"***","**"),"*"),"")</f>
        <v>**</v>
      </c>
      <c r="AK166" s="42" t="str">
        <f>IF(AND(S166&gt;=3,AND(OR(AND(I166&lt;=7,I166-K166&gt;=3),AND(K166&lt;=7,K166-M166&gt;=3)),N166&lt;=4)),6,IF(S166&gt;=3,"3T",IF(AND(OR(AND(I166&lt;=7,I166-K166&gt;=3),AND(K166&lt;=7,K166-M166&gt;=3)),N166&lt;=4),"3P","")))</f>
        <v/>
      </c>
      <c r="AL166" s="46" t="str">
        <f>IF(OR(K166-M166&gt;=5,T166&gt;4.9,AND(K166-M166&gt;=1,T166&gt;5)),IF(P166&lt;-3,"***",IF(P166&lt;0,"**","*")),"")</f>
        <v/>
      </c>
      <c r="AM166" s="40">
        <v>64</v>
      </c>
      <c r="AN166" s="49" t="str">
        <f>IF(AND(OR(M166=1,M166=2,M166=3,M166=4),Q166&gt;=97.5),"G",IF(OR(AND(N166&lt;=3,M166&lt;8,T166&gt;-1.6,Q166&gt;=95,Q166&lt;300),AND(OR(M166=1,M166=2,M166=3),Q166&lt;97.5)),"GR",""))</f>
        <v>GR</v>
      </c>
      <c r="AO166" s="29">
        <v>0</v>
      </c>
      <c r="AP166" s="28"/>
      <c r="AQ166" s="28"/>
      <c r="AR166" s="28"/>
      <c r="AS166" s="28"/>
      <c r="AT166" s="50" t="str">
        <f>IF(LEN(AN166)&gt;0,IF(AL166="**","$",IF(AL166="***",IF(LEN(AQ166)&gt;0,"$$$","$$"), "")), "")</f>
        <v/>
      </c>
      <c r="AU166" s="48" t="str">
        <f>CONCATENATE(IF(LEN(AN166)&gt;0,IF(AND(AD166="**",AB166="*"),IF(LEN(AQ166)&gt;0,"$$$","$$"),IF(AJ166="***","$$$",IF(AND(AJ166="**",AB166="*"),"$$",IF(AND(OR(AD166="**",AD166="***"),LEN(AQ166)&gt;0),"$$","")))),IF(AND(OR(AD166="**",AD166="***"),LEN(AQ166)&gt;0),"$$","")),IF(AND(T166&lt;2,AQ166="#"),"#",""))</f>
        <v/>
      </c>
      <c r="AV166" s="48" t="str">
        <f>IF(LEN(AN166)&gt;0,IF(AG166="**","$$",IF(AG166="***","$$$",IF(AD166="***",IF(OR(AB166="***",LEN(AQ166)&gt;0),"$$$",""),""))),"")</f>
        <v/>
      </c>
      <c r="AW166" s="26" t="s">
        <v>6</v>
      </c>
      <c r="AX166" s="51">
        <v>3</v>
      </c>
      <c r="AY166" s="52">
        <v>1177</v>
      </c>
      <c r="AZ166" s="24" t="s">
        <v>993</v>
      </c>
      <c r="BA166" s="29">
        <v>92.2199442395668</v>
      </c>
      <c r="BB166" s="53">
        <v>100.585944239567</v>
      </c>
      <c r="BC166" s="54" t="s">
        <v>1001</v>
      </c>
      <c r="BD166" s="29">
        <v>3</v>
      </c>
      <c r="BE166" s="55"/>
      <c r="BF166" s="55"/>
      <c r="BG166" s="55"/>
      <c r="BH166" s="55"/>
      <c r="BI166" s="187"/>
      <c r="BJ166" s="17"/>
      <c r="BK166" s="17"/>
      <c r="BL166" s="17"/>
      <c r="BM166" s="17"/>
      <c r="BN166" s="17"/>
      <c r="BO166" s="17"/>
      <c r="BP166" s="29">
        <v>123</v>
      </c>
      <c r="BQ166" s="29">
        <v>0</v>
      </c>
      <c r="BR166" s="56">
        <v>97.7</v>
      </c>
      <c r="BS166" s="76" t="s">
        <v>1002</v>
      </c>
      <c r="BT166" s="26"/>
      <c r="BU166" s="26"/>
      <c r="BV166" s="26"/>
      <c r="BW166" s="26"/>
      <c r="BX166" s="17"/>
      <c r="BY166" s="17"/>
      <c r="BZ166" s="49" t="str">
        <f>IF(AND(S166&gt;=3,AND(OR(AND(I166&lt;=7,I166-K166&gt;=3),AND(K166&lt;=7,K166-M166&gt;=3)),N166&lt;=4)),6,IF(S166&gt;=3,"3T",IF(AND(OR(AND(I166&lt;=7,I166-K166&gt;=3),AND(K166&lt;=7,K166-M166&gt;=3)),N166&lt;=4),"3P","")))</f>
        <v/>
      </c>
    </row>
    <row r="167" spans="1:78" ht="46.5" x14ac:dyDescent="0.25">
      <c r="A167" s="26" t="s">
        <v>988</v>
      </c>
      <c r="B167" s="26" t="s">
        <v>1003</v>
      </c>
      <c r="C167" s="106" t="s">
        <v>349</v>
      </c>
      <c r="D167" s="28"/>
      <c r="E167" s="28"/>
      <c r="F167" s="58">
        <v>1000</v>
      </c>
      <c r="G167" s="80">
        <v>9</v>
      </c>
      <c r="H167" s="31" t="s">
        <v>6</v>
      </c>
      <c r="I167" s="59">
        <v>11</v>
      </c>
      <c r="J167" s="33">
        <v>4</v>
      </c>
      <c r="K167" s="59">
        <v>10</v>
      </c>
      <c r="L167" s="33">
        <v>5</v>
      </c>
      <c r="M167" s="59">
        <v>4</v>
      </c>
      <c r="N167" s="33">
        <v>1</v>
      </c>
      <c r="O167" s="29">
        <v>4.9999999999998899E-2</v>
      </c>
      <c r="P167" s="29">
        <v>-0.374999999999996</v>
      </c>
      <c r="Q167" s="35">
        <v>96.564264706704293</v>
      </c>
      <c r="R167" s="35">
        <v>-0.76786764664788598</v>
      </c>
      <c r="S167" s="37">
        <v>-1</v>
      </c>
      <c r="T167" s="38">
        <v>4</v>
      </c>
      <c r="U167" s="29">
        <v>0.250000000000004</v>
      </c>
      <c r="V167" s="29">
        <v>3.5</v>
      </c>
      <c r="W167" s="39"/>
      <c r="X167" s="40">
        <v>66</v>
      </c>
      <c r="Y167" s="72">
        <v>123</v>
      </c>
      <c r="Z167" s="29">
        <v>7</v>
      </c>
      <c r="AA167" s="26" t="s">
        <v>57</v>
      </c>
      <c r="AB167" s="41" t="s">
        <v>58</v>
      </c>
      <c r="AC167" s="42" t="str">
        <f>"" &amp; IF(AND(S167&lt;=-1.5,NOT(ISBLANK(AQ167))),"Z","")</f>
        <v/>
      </c>
      <c r="AD167" s="43" t="str">
        <f>IF(AND(ISNUMBER(BD167),VALUE(BD167)&gt;=3,VALUE(T167)&gt;=-0.5),IF(AND(VALUE(Q167)&gt;=94,VALUE(Q167)&lt;444), IF(VALUE(P167)&gt;=2,"***","**"),"*"),"")</f>
        <v/>
      </c>
      <c r="AE167" s="48" t="str">
        <f>IF(AND(BD167&gt;2,OR(ISNUMBER(SEARCH("P",AA167)),ISNUMBER(SEARCH("EP",AA167)),ISNUMBER(SEARCH("E",AA167)))),"WP@",IF(BD167&gt;2,"W@",IF(OR(ISNUMBER(SEARCH("P",AA167)),ISNUMBER(SEARCH("EP",AA167)),ISNUMBER(SEARCH("E",AA167))),"P@","@")))</f>
        <v>@</v>
      </c>
      <c r="AF167" s="45"/>
      <c r="AG167" s="46" t="str">
        <f>IF(OR(F167&lt;1401,F167&gt;=1600),IF(AND(OR(AB167="*",AB167="***",AB167="E*",AB167="E***"),P167&gt;=2,T167&gt;-2.1),IF(AND(ISNUMBER(BD167),VALUE(BD167)&gt;2),"**","*"),""),"")</f>
        <v/>
      </c>
      <c r="AH167" s="30">
        <v>9</v>
      </c>
      <c r="AI167" s="47">
        <v>66</v>
      </c>
      <c r="AJ167" s="48" t="str">
        <f>IF(AND(S167&gt;=2,T167&gt;=0),IF(AND(ISNUMBER(BD167),VALUE(BD167)&gt;=3),IF(LEN(AQ167)&gt;0,"***","**"),"*"),"")</f>
        <v/>
      </c>
      <c r="AK167" s="42" t="str">
        <f>IF(AND(S167&gt;=3,AND(OR(AND(I167&lt;=7,I167-K167&gt;=3),AND(K167&lt;=7,K167-M167&gt;=3)),N167&lt;=4)),6,IF(S167&gt;=3,"3T",IF(AND(OR(AND(I167&lt;=7,I167-K167&gt;=3),AND(K167&lt;=7,K167-M167&gt;=3)),N167&lt;=4),"3P","")))</f>
        <v/>
      </c>
      <c r="AL167" s="46" t="str">
        <f>IF(OR(K167-M167&gt;=5,T167&gt;4.9,AND(K167-M167&gt;=1,T167&gt;5)),IF(P167&lt;-3,"***",IF(P167&lt;0,"**","*")),"")</f>
        <v>**</v>
      </c>
      <c r="AM167" s="40">
        <v>66</v>
      </c>
      <c r="AN167" s="49" t="str">
        <f>IF(AND(OR(M167=1,M167=2,M167=3,M167=4),Q167&gt;=97.5),"G",IF(OR(AND(N167&lt;=3,M167&lt;8,T167&gt;-1.6,Q167&gt;=95,Q167&lt;300),AND(OR(M167=1,M167=2,M167=3),Q167&lt;97.5)),"GR",""))</f>
        <v>GR</v>
      </c>
      <c r="AO167" s="82">
        <v>2</v>
      </c>
      <c r="AP167" s="28"/>
      <c r="AQ167" s="28" t="s">
        <v>33</v>
      </c>
      <c r="AR167" s="28"/>
      <c r="AS167" s="28"/>
      <c r="AT167" s="50" t="str">
        <f>IF(LEN(AN167)&gt;0,IF(AL167="**","$",IF(AL167="***",IF(LEN(AQ167)&gt;0,"$$$","$$"), "")), "")</f>
        <v>$</v>
      </c>
      <c r="AU167" s="48" t="str">
        <f>CONCATENATE(IF(LEN(AN167)&gt;0,IF(AND(AD167="**",AB167="*"),IF(LEN(AQ167)&gt;0,"$$$","$$"),IF(AJ167="***","$$$",IF(AND(AJ167="**",AB167="*"),"$$",IF(AND(OR(AD167="**",AD167="***"),LEN(AQ167)&gt;0),"$$","")))),IF(AND(OR(AD167="**",AD167="***"),LEN(AQ167)&gt;0),"$$","")),IF(AND(T167&lt;2,AQ167="#"),"#",""))</f>
        <v/>
      </c>
      <c r="AV167" s="48" t="str">
        <f>IF(LEN(AN167)&gt;0,IF(AG167="**","$$",IF(AG167="***","$$$",IF(AD167="***",IF(OR(AB167="***",LEN(AQ167)&gt;0),"$$$",""),""))),"")</f>
        <v/>
      </c>
      <c r="AW167" s="26" t="s">
        <v>6</v>
      </c>
      <c r="AX167" s="64">
        <v>6.3</v>
      </c>
      <c r="AY167" s="52">
        <v>1174</v>
      </c>
      <c r="AZ167" s="24" t="s">
        <v>993</v>
      </c>
      <c r="BA167" s="29">
        <v>93.964264706704199</v>
      </c>
      <c r="BB167" s="66">
        <v>100.350931373371</v>
      </c>
      <c r="BC167" s="54" t="s">
        <v>1004</v>
      </c>
      <c r="BD167" s="29">
        <v>1</v>
      </c>
      <c r="BE167" s="55"/>
      <c r="BF167" s="55"/>
      <c r="BG167" s="55"/>
      <c r="BH167" s="55"/>
      <c r="BI167" s="187"/>
      <c r="BJ167" s="17"/>
      <c r="BK167" s="17"/>
      <c r="BL167" s="17"/>
      <c r="BM167" s="17"/>
      <c r="BN167" s="17"/>
      <c r="BO167" s="17"/>
      <c r="BP167" s="29">
        <v>123</v>
      </c>
      <c r="BQ167" s="82">
        <v>2</v>
      </c>
      <c r="BR167" s="56">
        <v>97.15</v>
      </c>
      <c r="BS167" s="57" t="s">
        <v>61</v>
      </c>
      <c r="BT167" s="26"/>
      <c r="BU167" s="26"/>
      <c r="BV167" s="49" t="str">
        <f>IF(AND(BD167&gt;2,OR(ISNUMBER(SEARCH("P",AA167)),ISNUMBER(SEARCH("EP",AA167)),ISNUMBER(SEARCH("E",AA167)))),"WP@",IF(BD167&gt;2,"W@",IF(OR(ISNUMBER(SEARCH("P",AA167)),ISNUMBER(SEARCH("EP",AA167)),ISNUMBER(SEARCH("E",AA167))),"P@","@")))</f>
        <v>@</v>
      </c>
      <c r="BW167" s="26"/>
      <c r="BX167" s="17"/>
      <c r="BY167" s="17"/>
      <c r="BZ167" s="49" t="str">
        <f>IF(AND(S167&gt;=3,AND(OR(AND(I167&lt;=7,I167-K167&gt;=3),AND(K167&lt;=7,K167-M167&gt;=3)),N167&lt;=4)),6,IF(S167&gt;=3,"3T",IF(AND(OR(AND(I167&lt;=7,I167-K167&gt;=3),AND(K167&lt;=7,K167-M167&gt;=3)),N167&lt;=4),"3P","")))</f>
        <v/>
      </c>
    </row>
    <row r="168" spans="1:78" ht="46.5" x14ac:dyDescent="0.25">
      <c r="A168" s="26" t="s">
        <v>988</v>
      </c>
      <c r="B168" s="26" t="s">
        <v>1005</v>
      </c>
      <c r="C168" s="106" t="s">
        <v>717</v>
      </c>
      <c r="D168" s="28"/>
      <c r="E168" s="28" t="s">
        <v>712</v>
      </c>
      <c r="F168" s="29">
        <v>1200</v>
      </c>
      <c r="G168" s="30">
        <v>7</v>
      </c>
      <c r="H168" s="31" t="s">
        <v>78</v>
      </c>
      <c r="I168" s="32">
        <v>8</v>
      </c>
      <c r="J168" s="33">
        <v>4</v>
      </c>
      <c r="K168" s="32">
        <v>6</v>
      </c>
      <c r="L168" s="33">
        <v>2</v>
      </c>
      <c r="M168" s="32">
        <v>3</v>
      </c>
      <c r="N168" s="33">
        <v>2</v>
      </c>
      <c r="O168" s="29">
        <v>1.4500000000000099</v>
      </c>
      <c r="P168" s="29">
        <v>-0.37499999999998501</v>
      </c>
      <c r="Q168" s="35">
        <v>97.2259084956424</v>
      </c>
      <c r="R168" s="36">
        <v>0.212954247821173</v>
      </c>
      <c r="S168" s="37">
        <v>2</v>
      </c>
      <c r="T168" s="61">
        <v>-0.25</v>
      </c>
      <c r="U168" s="29">
        <v>1.2000000000000099</v>
      </c>
      <c r="V168" s="29">
        <v>0.999999999999996</v>
      </c>
      <c r="W168" s="39"/>
      <c r="X168" s="40">
        <v>66</v>
      </c>
      <c r="Y168" s="72">
        <v>126</v>
      </c>
      <c r="Z168" s="29">
        <v>21</v>
      </c>
      <c r="AA168" s="26" t="s">
        <v>80</v>
      </c>
      <c r="AB168" s="41" t="s">
        <v>65</v>
      </c>
      <c r="AC168" s="42" t="str">
        <f>"" &amp; IF(AND(S168&lt;=-1.5,NOT(ISBLANK(AQ168))),"Z","")</f>
        <v/>
      </c>
      <c r="AD168" s="43" t="str">
        <f>IF(AND(ISNUMBER(BD168),VALUE(BD168)&gt;=3,VALUE(T168)&gt;=-0.5),IF(AND(VALUE(Q168)&gt;=94,VALUE(Q168)&lt;444), IF(VALUE(P168)&gt;=2,"***","**"),"*"),"")</f>
        <v>**</v>
      </c>
      <c r="AE168" s="44"/>
      <c r="AF168" s="45" t="s">
        <v>102</v>
      </c>
      <c r="AG168" s="63" t="str">
        <f>IF(OR(F168&lt;1401,F168&gt;=1600),IF(AND(OR(AB168="*",AB168="***",AB168="E*",AB168="E***"),P168&gt;=2,T168&gt;-2.1),IF(AND(ISNUMBER(BD168),VALUE(BD168)&gt;2),"**","*"),""),"")</f>
        <v/>
      </c>
      <c r="AH168" s="30">
        <v>7</v>
      </c>
      <c r="AI168" s="47">
        <v>66</v>
      </c>
      <c r="AJ168" s="48" t="str">
        <f>IF(AND(S168&gt;=2,T168&gt;=0),IF(AND(ISNUMBER(BD168),VALUE(BD168)&gt;=3),IF(LEN(AQ168)&gt;0,"***","**"),"*"),"")</f>
        <v/>
      </c>
      <c r="AK168" s="42" t="str">
        <f>IF(AND(S168&gt;=3,AND(OR(AND(I168&lt;=7,I168-K168&gt;=3),AND(K168&lt;=7,K168-M168&gt;=3)),N168&lt;=4)),6,IF(S168&gt;=3,"3T",IF(AND(OR(AND(I168&lt;=7,I168-K168&gt;=3),AND(K168&lt;=7,K168-M168&gt;=3)),N168&lt;=4),"3P","")))</f>
        <v>3P</v>
      </c>
      <c r="AL168" s="46" t="str">
        <f>IF(OR(K168-M168&gt;=5,T168&gt;4.9,AND(K168-M168&gt;=1,T168&gt;5)),IF(P168&lt;-3,"***",IF(P168&lt;0,"**","*")),"")</f>
        <v/>
      </c>
      <c r="AM168" s="40">
        <v>66</v>
      </c>
      <c r="AN168" s="81" t="str">
        <f>CONCATENATE(IF(AND(OR(M168=1,M168=2,M168=3,M168=4),Q168&gt;=97.5),"G",IF(OR(AND(N168&lt;=3,M168&lt;8,T168&gt;-1.6,Q168&gt;=95,Q168&lt;300),AND(OR(M168=1,M168=2,M168=3),Q168&lt;97.5)),"GR","")),"*")</f>
        <v>GR*</v>
      </c>
      <c r="AO168" s="29">
        <v>0</v>
      </c>
      <c r="AP168" s="28"/>
      <c r="AQ168" s="28"/>
      <c r="AR168" s="28"/>
      <c r="AS168" s="28"/>
      <c r="AT168" s="50" t="str">
        <f>IF(LEN(AN168)&gt;0,IF(AL168="**","$",IF(AL168="***",IF(LEN(AQ168)&gt;0,"$$$","$$"), "")), "")</f>
        <v/>
      </c>
      <c r="AU168" s="48" t="str">
        <f>CONCATENATE(IF(LEN(AN168)&gt;0,IF(AND(AD168="**",AB168="*"),IF(LEN(AQ168)&gt;0,"$$$","$$"),IF(AJ168="***","$$$",IF(AND(AJ168="**",AB168="*"),"$$",IF(AND(OR(AD168="**",AD168="***"),LEN(AQ168)&gt;0),"$$","")))),IF(AND(OR(AD168="**",AD168="***"),LEN(AQ168)&gt;0),"$$","")),IF(AND(T168&lt;2,AQ168="#"),"#",""))</f>
        <v/>
      </c>
      <c r="AV168" s="48" t="str">
        <f>IF(LEN(AN168)&gt;0,IF(AG168="**","$$",IF(AG168="***","$$$",IF(AD168="***",IF(OR(AB168="***",LEN(AQ168)&gt;0),"$$$",""),""))),"")</f>
        <v/>
      </c>
      <c r="AW168" s="26" t="s">
        <v>78</v>
      </c>
      <c r="AX168" s="74">
        <v>1.9</v>
      </c>
      <c r="AY168" s="52">
        <v>1166</v>
      </c>
      <c r="AZ168" s="24" t="s">
        <v>993</v>
      </c>
      <c r="BA168" s="29">
        <v>92.425908495642304</v>
      </c>
      <c r="BB168" s="53">
        <v>102.78057516230901</v>
      </c>
      <c r="BC168" s="54" t="s">
        <v>1006</v>
      </c>
      <c r="BD168" s="29">
        <v>3</v>
      </c>
      <c r="BE168" s="55"/>
      <c r="BF168" s="55"/>
      <c r="BG168" s="55"/>
      <c r="BH168" s="55"/>
      <c r="BI168" s="190" t="s">
        <v>1007</v>
      </c>
      <c r="BJ168" s="69" t="s">
        <v>829</v>
      </c>
      <c r="BK168" s="68" t="s">
        <v>944</v>
      </c>
      <c r="BL168" s="68" t="s">
        <v>1008</v>
      </c>
      <c r="BM168" s="68" t="s">
        <v>1009</v>
      </c>
      <c r="BN168" s="68"/>
      <c r="BO168" s="17"/>
      <c r="BP168" s="29">
        <v>126</v>
      </c>
      <c r="BQ168" s="29">
        <v>0</v>
      </c>
      <c r="BR168" s="56">
        <v>98.25</v>
      </c>
      <c r="BS168" s="76" t="s">
        <v>108</v>
      </c>
      <c r="BT168" s="26"/>
      <c r="BU168" s="26" t="s">
        <v>712</v>
      </c>
      <c r="BV168" s="26"/>
      <c r="BW168" s="26"/>
      <c r="BX168" s="17"/>
      <c r="BY168" s="17"/>
      <c r="BZ168" s="49" t="str">
        <f>IF(AND(S168&gt;=3,AND(OR(AND(I168&lt;=7,I168-K168&gt;=3),AND(K168&lt;=7,K168-M168&gt;=3)),N168&lt;=4)),6,IF(S168&gt;=3,"3T",IF(AND(OR(AND(I168&lt;=7,I168-K168&gt;=3),AND(K168&lt;=7,K168-M168&gt;=3)),N168&lt;=4),"3P","")))</f>
        <v>3P</v>
      </c>
    </row>
    <row r="169" spans="1:78" ht="46.5" x14ac:dyDescent="0.25">
      <c r="A169" s="26" t="s">
        <v>988</v>
      </c>
      <c r="B169" s="26" t="s">
        <v>516</v>
      </c>
      <c r="C169" s="106" t="s">
        <v>349</v>
      </c>
      <c r="D169" s="28"/>
      <c r="E169" s="28"/>
      <c r="F169" s="58">
        <v>1000</v>
      </c>
      <c r="G169" s="30">
        <v>4</v>
      </c>
      <c r="H169" s="31" t="s">
        <v>6</v>
      </c>
      <c r="I169" s="32">
        <v>8</v>
      </c>
      <c r="J169" s="33">
        <v>2</v>
      </c>
      <c r="K169" s="32">
        <v>8</v>
      </c>
      <c r="L169" s="33">
        <v>4</v>
      </c>
      <c r="M169" s="32">
        <v>6</v>
      </c>
      <c r="N169" s="33">
        <v>2</v>
      </c>
      <c r="O169" s="29">
        <v>-0.30000000000000199</v>
      </c>
      <c r="P169" s="29">
        <v>-1.50000000000001</v>
      </c>
      <c r="Q169" s="35">
        <v>94.737458841756293</v>
      </c>
      <c r="R169" s="35">
        <v>-1.4812705791218399</v>
      </c>
      <c r="S169" s="37">
        <v>-2</v>
      </c>
      <c r="T169" s="38">
        <v>2.5</v>
      </c>
      <c r="U169" s="29">
        <v>0.74999999999999301</v>
      </c>
      <c r="V169" s="29">
        <v>2.7999999999999901</v>
      </c>
      <c r="W169" s="39"/>
      <c r="X169" s="99">
        <v>66</v>
      </c>
      <c r="Y169" s="29">
        <v>121</v>
      </c>
      <c r="Z169" s="29">
        <v>11</v>
      </c>
      <c r="AA169" s="26" t="s">
        <v>192</v>
      </c>
      <c r="AB169" s="41" t="s">
        <v>65</v>
      </c>
      <c r="AC169" s="42" t="str">
        <f>"" &amp; IF(AND(S169&lt;=-1.5,NOT(ISBLANK(AQ169))),"Z","")</f>
        <v>Z</v>
      </c>
      <c r="AD169" s="48" t="str">
        <f>IF(AND(ISNUMBER(BD169),VALUE(BD169)&gt;=3,VALUE(T169)&gt;=-0.5),IF(AND(VALUE(Q169)&gt;=94,VALUE(Q169)&lt;444), IF(VALUE(P169)&gt;=2,"***","**"),"*"),"")</f>
        <v/>
      </c>
      <c r="AE169" s="44"/>
      <c r="AF169" s="45"/>
      <c r="AG169" s="46" t="str">
        <f>IF(OR(F169&lt;1401,F169&gt;=1600),IF(AND(OR(AB169="*",AB169="***",AB169="E*",AB169="E***"),P169&gt;=2,T169&gt;-2.1),IF(AND(ISNUMBER(BD169),VALUE(BD169)&gt;2),"**","*"),""),"")</f>
        <v/>
      </c>
      <c r="AH169" s="30">
        <v>4</v>
      </c>
      <c r="AI169" s="99">
        <v>66</v>
      </c>
      <c r="AJ169" s="48" t="str">
        <f>IF(AND(S169&gt;=2,T169&gt;=0),IF(AND(ISNUMBER(BD169),VALUE(BD169)&gt;=3),IF(LEN(AQ169)&gt;0,"***","**"),"*"),"")</f>
        <v/>
      </c>
      <c r="AK169" s="42" t="str">
        <f>IF(AND(S169&gt;=3,AND(OR(AND(I169&lt;=7,I169-K169&gt;=3),AND(K169&lt;=7,K169-M169&gt;=3)),N169&lt;=4)),6,IF(S169&gt;=3,"3T",IF(AND(OR(AND(I169&lt;=7,I169-K169&gt;=3),AND(K169&lt;=7,K169-M169&gt;=3)),N169&lt;=4),"3P","")))</f>
        <v/>
      </c>
      <c r="AL169" s="63" t="str">
        <f>IF(OR(K169-M169&gt;=5,T169&gt;4.9,AND(K169-M169&gt;=1,T169&gt;5)),IF(P169&lt;-3,"***",IF(P169&lt;0,"**","*")),"")</f>
        <v/>
      </c>
      <c r="AM169" s="99">
        <v>66</v>
      </c>
      <c r="AN169" s="49" t="str">
        <f>IF(AND(OR(M169=1,M169=2,M169=3,M169=4),Q169&gt;=97.5),"G",IF(OR(AND(N169&lt;=3,M169&lt;8,T169&gt;-1.6,Q169&gt;=95,Q169&lt;300),AND(OR(M169=1,M169=2,M169=3),Q169&lt;97.5)),"GR",""))</f>
        <v/>
      </c>
      <c r="AO169" s="29">
        <v>1</v>
      </c>
      <c r="AP169" s="28"/>
      <c r="AQ169" s="28" t="s">
        <v>33</v>
      </c>
      <c r="AR169" s="28"/>
      <c r="AS169" s="28"/>
      <c r="AT169" s="50" t="str">
        <f>IF(LEN(AN169)&gt;0,IF(AL169="**","$",IF(AL169="***",IF(LEN(AQ169)&gt;0,"$$$","$$"), "")), "")</f>
        <v/>
      </c>
      <c r="AU169" s="48" t="str">
        <f>CONCATENATE(IF(LEN(AN169)&gt;0,IF(AND(AD169="**",AB169="*"),IF(LEN(AQ169)&gt;0,"$$$","$$"),IF(AJ169="***","$$$",IF(AND(AJ169="**",AB169="*"),"$$",IF(AND(OR(AD169="**",AD169="***"),LEN(AQ169)&gt;0),"$$","")))),IF(AND(OR(AD169="**",AD169="***"),LEN(AQ169)&gt;0),"$$","")),IF(AND(T169&lt;2,AQ169="#"),"#",""))</f>
        <v/>
      </c>
      <c r="AV169" s="48" t="str">
        <f>IF(LEN(AN169)&gt;0,IF(AG169="**","$$",IF(AG169="***","$$$",IF(AD169="***",IF(OR(AB169="***",LEN(AQ169)&gt;0),"$$$",""),""))),"")</f>
        <v/>
      </c>
      <c r="AW169" s="26" t="s">
        <v>6</v>
      </c>
      <c r="AX169" s="64">
        <v>4.7</v>
      </c>
      <c r="AY169" s="65">
        <v>1178</v>
      </c>
      <c r="AZ169" s="24" t="s">
        <v>993</v>
      </c>
      <c r="BA169" s="29">
        <v>92.037458841756305</v>
      </c>
      <c r="BB169" s="66">
        <v>97.637458841756299</v>
      </c>
      <c r="BC169" s="54" t="s">
        <v>1010</v>
      </c>
      <c r="BD169" s="29">
        <v>2</v>
      </c>
      <c r="BE169" s="55"/>
      <c r="BF169" s="55"/>
      <c r="BG169" s="55"/>
      <c r="BH169" s="55"/>
      <c r="BI169" s="189" t="s">
        <v>1011</v>
      </c>
      <c r="BJ169" s="69" t="s">
        <v>1012</v>
      </c>
      <c r="BK169" s="68" t="s">
        <v>1013</v>
      </c>
      <c r="BL169" s="69" t="s">
        <v>1014</v>
      </c>
      <c r="BM169" s="69" t="s">
        <v>1015</v>
      </c>
      <c r="BN169" s="69" t="s">
        <v>724</v>
      </c>
      <c r="BO169" s="17"/>
      <c r="BP169" s="29">
        <v>121</v>
      </c>
      <c r="BQ169" s="29">
        <v>1</v>
      </c>
      <c r="BR169" s="56">
        <v>98.4</v>
      </c>
      <c r="BS169" s="57" t="s">
        <v>223</v>
      </c>
      <c r="BT169" s="26"/>
      <c r="BU169" s="26"/>
      <c r="BV169" s="26"/>
      <c r="BW169" s="26"/>
      <c r="BX169" s="17"/>
      <c r="BY169" s="17"/>
      <c r="BZ169" s="49" t="str">
        <f>IF(AND(S169&gt;=3,AND(OR(AND(I169&lt;=7,I169-K169&gt;=3),AND(K169&lt;=7,K169-M169&gt;=3)),N169&lt;=4)),6,IF(S169&gt;=3,"3T",IF(AND(OR(AND(I169&lt;=7,I169-K169&gt;=3),AND(K169&lt;=7,K169-M169&gt;=3)),N169&lt;=4),"3P","")))</f>
        <v/>
      </c>
    </row>
    <row r="170" spans="1:78" ht="15" customHeight="1" x14ac:dyDescent="0.25">
      <c r="A170" s="162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BI170" s="155"/>
      <c r="BJ170" s="155"/>
      <c r="BK170" s="155"/>
      <c r="BL170" s="155"/>
      <c r="BM170" s="155"/>
      <c r="BN170" s="155"/>
      <c r="BO170" s="155"/>
      <c r="BP170" s="155"/>
      <c r="BQ170" s="155"/>
      <c r="BR170" s="155"/>
      <c r="BS170" s="155"/>
      <c r="BT170" s="155"/>
      <c r="BU170" s="155"/>
      <c r="BV170" s="155"/>
      <c r="BW170" s="155"/>
      <c r="BX170" s="155"/>
      <c r="BY170" s="17"/>
      <c r="BZ170" s="49"/>
    </row>
    <row r="171" spans="1:78" ht="46.5" x14ac:dyDescent="0.25">
      <c r="A171" s="26" t="s">
        <v>988</v>
      </c>
      <c r="B171" s="26" t="s">
        <v>597</v>
      </c>
      <c r="C171" s="106" t="s">
        <v>345</v>
      </c>
      <c r="D171" s="28"/>
      <c r="E171" s="28"/>
      <c r="F171" s="58">
        <v>1000</v>
      </c>
      <c r="G171" s="80">
        <v>6</v>
      </c>
      <c r="H171" s="31" t="s">
        <v>6</v>
      </c>
      <c r="I171" s="32">
        <v>7</v>
      </c>
      <c r="J171" s="33">
        <v>4</v>
      </c>
      <c r="K171" s="32">
        <v>6</v>
      </c>
      <c r="L171" s="33">
        <v>5</v>
      </c>
      <c r="M171" s="32">
        <v>1</v>
      </c>
      <c r="N171" s="33">
        <v>0</v>
      </c>
      <c r="O171" s="29">
        <v>0.59999999999999598</v>
      </c>
      <c r="P171" s="34">
        <v>1.19</v>
      </c>
      <c r="Q171" s="35">
        <v>98.892457863954903</v>
      </c>
      <c r="R171" s="35">
        <v>-0.55377106802254195</v>
      </c>
      <c r="S171" s="37">
        <v>-1</v>
      </c>
      <c r="T171" s="38">
        <v>5.25</v>
      </c>
      <c r="U171" s="29">
        <v>-2.2000000000000099</v>
      </c>
      <c r="V171" s="29">
        <v>1.99999999999999</v>
      </c>
      <c r="W171" s="39"/>
      <c r="X171" s="40">
        <v>65</v>
      </c>
      <c r="Y171" s="72">
        <v>124</v>
      </c>
      <c r="Z171" s="29">
        <v>31</v>
      </c>
      <c r="AA171" s="26" t="s">
        <v>192</v>
      </c>
      <c r="AB171" s="41" t="s">
        <v>58</v>
      </c>
      <c r="AC171" s="42" t="str">
        <f>"i" &amp; IF(AND(S171&lt;=-1.5,NOT(ISBLANK(AQ171))),"Z","")</f>
        <v>i</v>
      </c>
      <c r="AD171" s="43" t="str">
        <f>IF(AND(ISNUMBER(BD171),VALUE(BD171)&gt;=3,VALUE(T171)&gt;=-0.5),IF(AND(VALUE(Q171)&gt;=94,VALUE(Q171)&lt;444), IF(VALUE(P171)&gt;=2,"***","**"),"*"),"")</f>
        <v/>
      </c>
      <c r="AE171" s="48" t="str">
        <f>IF(AND(BD171&gt;2,OR(ISNUMBER(SEARCH("P",AA171)),ISNUMBER(SEARCH("EP",AA171)),ISNUMBER(SEARCH("E",AA171)))),"WP@",IF(BD171&gt;2,"W@",IF(OR(ISNUMBER(SEARCH("P",AA171)),ISNUMBER(SEARCH("EP",AA171)),ISNUMBER(SEARCH("E",AA171))),"P@","@")))</f>
        <v>@</v>
      </c>
      <c r="AF171" s="45" t="s">
        <v>102</v>
      </c>
      <c r="AG171" s="46" t="str">
        <f>IF(OR(F171&lt;1401,F171&gt;=1600),IF(AND(OR(AB171="*",AB171="***",AB171="E*",AB171="E***"),P171&gt;=2,T171&gt;-2.1),IF(AND(ISNUMBER(BD171),VALUE(BD171)&gt;2),"**","*"),""),"")</f>
        <v/>
      </c>
      <c r="AH171" s="30">
        <v>6</v>
      </c>
      <c r="AI171" s="47">
        <v>65</v>
      </c>
      <c r="AJ171" s="48" t="str">
        <f>IF(AND(S171&gt;=2,T171&gt;=0),IF(AND(ISNUMBER(BD171),VALUE(BD171)&gt;=3),IF(LEN(AQ171)&gt;0,"***","**"),"*"),"")</f>
        <v/>
      </c>
      <c r="AK171" s="42" t="str">
        <f>IF(AND(S171&gt;=3,AND(OR(AND(I171&lt;=7,I171-K171&gt;=3),AND(K171&lt;=7,K171-M171&gt;=3)),N171&lt;=4)),6,IF(S171&gt;=3,"3T",IF(AND(OR(AND(I171&lt;=7,I171-K171&gt;=3),AND(K171&lt;=7,K171-M171&gt;=3)),N171&lt;=4),"3P","")))</f>
        <v>3P</v>
      </c>
      <c r="AL171" s="46" t="str">
        <f>IF(OR(K171-M171&gt;=5,T171&gt;4.9,AND(K171-M171&gt;=1,T171&gt;5)),IF(P171&lt;-3,"***",IF(P171&lt;0,"**","*")),"")</f>
        <v>*</v>
      </c>
      <c r="AM171" s="40">
        <v>65</v>
      </c>
      <c r="AN171" s="137" t="str">
        <f>IF(AND(OR(M171=1,M171=2,M171=3,M171=4),Q171&gt;=97.5),"G",IF(OR(AND(N171&lt;=3,M171&lt;8,T171&gt;-1.6,Q171&gt;=95,Q171&lt;300),AND(OR(M171=1,M171=2,M171=3),Q171&lt;97.5)),"GR",""))</f>
        <v>G</v>
      </c>
      <c r="AO171" s="29">
        <v>0</v>
      </c>
      <c r="AP171" s="28"/>
      <c r="AQ171" s="28" t="s">
        <v>33</v>
      </c>
      <c r="AR171" s="28"/>
      <c r="AS171" s="28"/>
      <c r="AT171" s="50" t="str">
        <f>IF(LEN(AN171)&gt;0,IF(AL171="**","$",IF(AL171="***",IF(LEN(AQ171)&gt;0,"$$$","$$"), "")), "")</f>
        <v/>
      </c>
      <c r="AU171" s="48" t="str">
        <f>CONCATENATE(IF(LEN(AN171)&gt;0,IF(AND(AD171="**",AB171="*"),IF(LEN(AQ171)&gt;0,"$$$","$$"),IF(AJ171="***","$$$",IF(AND(AJ171="**",AB171="*"),"$$",IF(AND(OR(AD171="**",AD171="***"),LEN(AQ171)&gt;0),"$$","")))),IF(AND(OR(AD171="**",AD171="***"),LEN(AQ171)&gt;0),"$$","")),IF(AND(T171&lt;2,AQ171="#"),"#",""))</f>
        <v/>
      </c>
      <c r="AV171" s="48" t="str">
        <f>IF(LEN(AN171)&gt;0,IF(AG171="**","$$",IF(AG171="***","$$$",IF(AD171="***",IF(OR(AB171="***",LEN(AQ171)&gt;0),"$$$",""),""))),"")</f>
        <v/>
      </c>
      <c r="AW171" s="26" t="s">
        <v>6</v>
      </c>
      <c r="AX171" s="51">
        <v>3.9</v>
      </c>
      <c r="AY171" s="52">
        <v>1175</v>
      </c>
      <c r="AZ171" s="24" t="s">
        <v>624</v>
      </c>
      <c r="BA171" s="29">
        <v>96.892457863954903</v>
      </c>
      <c r="BB171" s="141">
        <v>104.37245786395501</v>
      </c>
      <c r="BC171" s="54" t="s">
        <v>1016</v>
      </c>
      <c r="BD171" s="29">
        <v>2</v>
      </c>
      <c r="BE171" s="55"/>
      <c r="BF171" s="55"/>
      <c r="BG171" s="55"/>
      <c r="BH171" s="55"/>
      <c r="BI171" s="188" t="s">
        <v>1017</v>
      </c>
      <c r="BJ171" s="69" t="s">
        <v>1014</v>
      </c>
      <c r="BK171" s="68" t="s">
        <v>720</v>
      </c>
      <c r="BL171" s="69" t="s">
        <v>724</v>
      </c>
      <c r="BM171" s="68" t="s">
        <v>1018</v>
      </c>
      <c r="BN171" s="68"/>
      <c r="BO171" s="17"/>
      <c r="BP171" s="29">
        <v>124</v>
      </c>
      <c r="BQ171" s="29">
        <v>0</v>
      </c>
      <c r="BR171" s="56">
        <v>97.5</v>
      </c>
      <c r="BS171" s="76" t="s">
        <v>108</v>
      </c>
      <c r="BT171" s="26"/>
      <c r="BU171" s="26"/>
      <c r="BV171" s="49" t="str">
        <f>IF(AND(BD171&gt;2,OR(ISNUMBER(SEARCH("P",AA171)),ISNUMBER(SEARCH("EP",AA171)),ISNUMBER(SEARCH("E",AA171)))),"WP@",IF(BD171&gt;2,"W@",IF(OR(ISNUMBER(SEARCH("P",AA171)),ISNUMBER(SEARCH("EP",AA171)),ISNUMBER(SEARCH("E",AA171))),"P@","@")))</f>
        <v>@</v>
      </c>
      <c r="BW171" s="26"/>
      <c r="BX171" s="17"/>
      <c r="BY171" s="17"/>
      <c r="BZ171" s="49" t="str">
        <f>IF(AND(S171&gt;=3,AND(OR(AND(I171&lt;=7,I171-K171&gt;=3),AND(K171&lt;=7,K171-M171&gt;=3)),N171&lt;=4)),6,IF(S171&gt;=3,"3T",IF(AND(OR(AND(I171&lt;=7,I171-K171&gt;=3),AND(K171&lt;=7,K171-M171&gt;=3)),N171&lt;=4),"3P","")))</f>
        <v>3P</v>
      </c>
    </row>
    <row r="172" spans="1:78" ht="46.5" x14ac:dyDescent="0.25">
      <c r="A172" s="26" t="s">
        <v>988</v>
      </c>
      <c r="B172" s="26" t="s">
        <v>135</v>
      </c>
      <c r="C172" s="27" t="s">
        <v>136</v>
      </c>
      <c r="D172" s="28"/>
      <c r="E172" s="28"/>
      <c r="F172" s="58">
        <v>1000</v>
      </c>
      <c r="G172" s="80">
        <v>7</v>
      </c>
      <c r="H172" s="31" t="s">
        <v>6</v>
      </c>
      <c r="I172" s="32">
        <v>5</v>
      </c>
      <c r="J172" s="33">
        <v>1</v>
      </c>
      <c r="K172" s="32">
        <v>4</v>
      </c>
      <c r="L172" s="33">
        <v>1</v>
      </c>
      <c r="M172" s="32">
        <v>1</v>
      </c>
      <c r="N172" s="33">
        <v>0</v>
      </c>
      <c r="O172" s="29">
        <v>-0.54999999999999705</v>
      </c>
      <c r="P172" s="60">
        <v>-0.52499999999998403</v>
      </c>
      <c r="Q172" s="35">
        <v>95.907162793948402</v>
      </c>
      <c r="R172" s="35">
        <v>-2.0464186030258</v>
      </c>
      <c r="S172" s="37">
        <v>0</v>
      </c>
      <c r="T172" s="38">
        <v>1</v>
      </c>
      <c r="U172" s="29">
        <v>-0.60000000000000497</v>
      </c>
      <c r="V172" s="60">
        <v>0.19999999999999599</v>
      </c>
      <c r="W172" s="39"/>
      <c r="X172" s="40">
        <v>65</v>
      </c>
      <c r="Y172" s="72">
        <v>127</v>
      </c>
      <c r="Z172" s="29">
        <v>4</v>
      </c>
      <c r="AA172" s="26" t="s">
        <v>100</v>
      </c>
      <c r="AB172" s="41" t="s">
        <v>101</v>
      </c>
      <c r="AC172" s="42" t="str">
        <f>"" &amp; IF(AND(S172&lt;=-1.5,NOT(ISBLANK(AQ172))),"Z","")</f>
        <v/>
      </c>
      <c r="AD172" s="43" t="str">
        <f>IF(AND(ISNUMBER(BD172),VALUE(BD172)&gt;=3,VALUE(T172)&gt;=-0.5),IF(AND(VALUE(Q172)&gt;=94,VALUE(Q172)&lt;444), IF(VALUE(P172)&gt;=2,"***","**"),"*"),"")</f>
        <v/>
      </c>
      <c r="AE172" s="44"/>
      <c r="AF172" s="45" t="s">
        <v>102</v>
      </c>
      <c r="AG172" s="46" t="str">
        <f>IF(OR(F172&lt;1401,F172&gt;=1600),IF(AND(OR(AB172="*",AB172="***",AB172="E*",AB172="E***"),P172&gt;=2,T172&gt;-2.1),IF(AND(ISNUMBER(BD172),VALUE(BD172)&gt;2),"**","*"),""),"")</f>
        <v/>
      </c>
      <c r="AH172" s="30">
        <v>7</v>
      </c>
      <c r="AI172" s="47">
        <v>65</v>
      </c>
      <c r="AJ172" s="48" t="str">
        <f>IF(AND(S172&gt;=2,T172&gt;=0),IF(AND(ISNUMBER(BD172),VALUE(BD172)&gt;=3),IF(LEN(AQ172)&gt;0,"***","**"),"*"),"")</f>
        <v/>
      </c>
      <c r="AK172" s="42" t="str">
        <f>IF(AND(S172&gt;=3,AND(OR(AND(I172&lt;=7,I172-K172&gt;=3),AND(K172&lt;=7,K172-M172&gt;=3)),N172&lt;=4)),6,IF(S172&gt;=3,"3T",IF(AND(OR(AND(I172&lt;=7,I172-K172&gt;=3),AND(K172&lt;=7,K172-M172&gt;=3)),N172&lt;=4),"3P","")))</f>
        <v>3P</v>
      </c>
      <c r="AL172" s="46" t="str">
        <f>IF(OR(K172-M172&gt;=5,T172&gt;4.9,AND(K172-M172&gt;=1,T172&gt;5)),IF(P172&lt;-3,"***",IF(P172&lt;0,"**","*")),"")</f>
        <v/>
      </c>
      <c r="AM172" s="40">
        <v>65</v>
      </c>
      <c r="AN172" s="137" t="str">
        <f>IF(AND(OR(M172=1,M172=2,M172=3,M172=4),Q172&gt;=97.5),"G",IF(OR(AND(N172&lt;=3,M172&lt;8,T172&gt;-1.6,Q172&gt;=95,Q172&lt;300),AND(OR(M172=1,M172=2,M172=3),Q172&lt;97.5)),"GR",""))</f>
        <v>GR</v>
      </c>
      <c r="AO172" s="29">
        <v>0</v>
      </c>
      <c r="AP172" s="28"/>
      <c r="AQ172" s="28"/>
      <c r="AR172" s="28"/>
      <c r="AS172" s="28"/>
      <c r="AT172" s="50" t="str">
        <f>IF(LEN(AN172)&gt;0,IF(AL172="**","$",IF(AL172="***",IF(LEN(AQ172)&gt;0,"$$$","$$"), "")), "")</f>
        <v/>
      </c>
      <c r="AU172" s="48" t="str">
        <f>CONCATENATE(IF(LEN(AN172)&gt;0,IF(AND(AD172="**",AB172="*"),IF(LEN(AQ172)&gt;0,"$$$","$$"),IF(AJ172="***","$$$",IF(AND(AJ172="**",AB172="*"),"$$",IF(AND(OR(AD172="**",AD172="***"),LEN(AQ172)&gt;0),"$$","")))),IF(AND(OR(AD172="**",AD172="***"),LEN(AQ172)&gt;0),"$$","")),IF(AND(T172&lt;2,AQ172="#"),"#",""))</f>
        <v/>
      </c>
      <c r="AV172" s="48" t="str">
        <f>IF(LEN(AN172)&gt;0,IF(AG172="**","$$",IF(AG172="***","$$$",IF(AD172="***",IF(OR(AB172="***",LEN(AQ172)&gt;0),"$$$",""),""))),"")</f>
        <v/>
      </c>
      <c r="AW172" s="26" t="s">
        <v>6</v>
      </c>
      <c r="AX172" s="51">
        <v>4.5</v>
      </c>
      <c r="AY172" s="52">
        <v>1178</v>
      </c>
      <c r="AZ172" s="24" t="s">
        <v>475</v>
      </c>
      <c r="BA172" s="29">
        <v>92.907162793948402</v>
      </c>
      <c r="BB172" s="141">
        <v>102.923829460615</v>
      </c>
      <c r="BC172" s="54" t="s">
        <v>732</v>
      </c>
      <c r="BD172" s="29">
        <v>1</v>
      </c>
      <c r="BE172" s="55"/>
      <c r="BF172" s="55"/>
      <c r="BG172" s="55"/>
      <c r="BH172" s="55"/>
      <c r="BI172" s="188" t="s">
        <v>1019</v>
      </c>
      <c r="BJ172" s="69" t="s">
        <v>726</v>
      </c>
      <c r="BK172" s="69" t="s">
        <v>785</v>
      </c>
      <c r="BL172" s="68" t="s">
        <v>980</v>
      </c>
      <c r="BM172" s="68" t="s">
        <v>571</v>
      </c>
      <c r="BN172" s="68"/>
      <c r="BO172" s="17"/>
      <c r="BP172" s="29">
        <v>127</v>
      </c>
      <c r="BQ172" s="29">
        <v>0</v>
      </c>
      <c r="BR172" s="56">
        <v>98.2</v>
      </c>
      <c r="BS172" s="76" t="s">
        <v>126</v>
      </c>
      <c r="BT172" s="26"/>
      <c r="BU172" s="26"/>
      <c r="BV172" s="26"/>
      <c r="BW172" s="26"/>
      <c r="BX172" s="17"/>
      <c r="BY172" s="17"/>
      <c r="BZ172" s="49" t="str">
        <f>IF(AND(S172&gt;=3,AND(OR(AND(I172&lt;=7,I172-K172&gt;=3),AND(K172&lt;=7,K172-M172&gt;=3)),N172&lt;=4)),6,IF(S172&gt;=3,"3T",IF(AND(OR(AND(I172&lt;=7,I172-K172&gt;=3),AND(K172&lt;=7,K172-M172&gt;=3)),N172&lt;=4),"3P","")))</f>
        <v>3P</v>
      </c>
    </row>
    <row r="173" spans="1:78" ht="30" customHeight="1" x14ac:dyDescent="0.25">
      <c r="A173" s="156" t="s">
        <v>152</v>
      </c>
      <c r="B173" s="155"/>
      <c r="C173" s="155"/>
      <c r="D173" s="155"/>
      <c r="E173" s="155"/>
      <c r="F173" s="155"/>
      <c r="G173" s="155"/>
      <c r="H173" s="155"/>
      <c r="I173" s="155"/>
      <c r="J173" s="155"/>
      <c r="K173" s="155"/>
      <c r="L173" s="155"/>
      <c r="M173" s="155"/>
      <c r="N173" s="155"/>
      <c r="O173" s="155"/>
      <c r="P173" s="155"/>
      <c r="Q173" s="155"/>
      <c r="R173" s="155"/>
      <c r="S173" s="155"/>
      <c r="T173" s="155"/>
      <c r="U173" s="155"/>
      <c r="V173" s="155"/>
      <c r="W173" s="155"/>
      <c r="X173" s="155"/>
      <c r="Y173" s="155"/>
      <c r="Z173" s="155"/>
      <c r="AA173" s="155"/>
      <c r="AB173" s="155"/>
      <c r="AC173" s="155"/>
      <c r="AD173" s="155"/>
      <c r="AE173" s="155"/>
      <c r="AF173" s="155"/>
      <c r="AG173" s="155"/>
      <c r="AH173" s="155"/>
      <c r="AI173" s="155"/>
      <c r="AJ173" s="155"/>
      <c r="AK173" s="155"/>
      <c r="AL173" s="155"/>
      <c r="AM173" s="155"/>
      <c r="AN173" s="155"/>
      <c r="AO173" s="155"/>
      <c r="AP173" s="155"/>
      <c r="AQ173" s="155"/>
      <c r="AR173" s="155"/>
      <c r="AS173" s="155"/>
      <c r="AT173" s="155"/>
      <c r="AU173" s="155"/>
      <c r="AV173" s="155"/>
      <c r="AW173" s="155"/>
      <c r="AX173" s="155"/>
      <c r="AY173" s="155"/>
      <c r="AZ173" s="155"/>
      <c r="BA173" s="155"/>
      <c r="BB173" s="155"/>
      <c r="BC173" s="155"/>
      <c r="BD173" s="155"/>
      <c r="BE173" s="155"/>
      <c r="BF173" s="155"/>
      <c r="BG173" s="155"/>
      <c r="BH173" s="155"/>
      <c r="BI173" s="155"/>
      <c r="BJ173" s="155"/>
      <c r="BK173" s="155"/>
      <c r="BL173" s="155"/>
      <c r="BM173" s="155"/>
      <c r="BN173" s="155"/>
      <c r="BO173" s="155"/>
      <c r="BP173" s="155"/>
      <c r="BQ173" s="155"/>
      <c r="BR173" s="155"/>
      <c r="BS173" s="155"/>
      <c r="BT173" s="155"/>
      <c r="BU173" s="155"/>
      <c r="BV173" s="155"/>
      <c r="BW173" s="155"/>
      <c r="BX173" s="155"/>
      <c r="BY173" s="17"/>
      <c r="BZ173" s="49"/>
    </row>
    <row r="174" spans="1:78" ht="46.5" x14ac:dyDescent="0.25">
      <c r="A174" s="26" t="s">
        <v>988</v>
      </c>
      <c r="B174" s="26" t="s">
        <v>460</v>
      </c>
      <c r="C174" s="27" t="s">
        <v>844</v>
      </c>
      <c r="D174" s="28"/>
      <c r="E174" s="28"/>
      <c r="F174" s="58">
        <v>1000</v>
      </c>
      <c r="G174" s="80">
        <v>8</v>
      </c>
      <c r="H174" s="31" t="s">
        <v>6</v>
      </c>
      <c r="I174" s="59">
        <v>4</v>
      </c>
      <c r="J174" s="33">
        <v>2</v>
      </c>
      <c r="K174" s="59">
        <v>6</v>
      </c>
      <c r="L174" s="33">
        <v>2</v>
      </c>
      <c r="M174" s="59">
        <v>5</v>
      </c>
      <c r="N174" s="33">
        <v>3</v>
      </c>
      <c r="O174" s="29">
        <v>0</v>
      </c>
      <c r="P174" s="34">
        <v>1.78125000000001</v>
      </c>
      <c r="Q174" s="35">
        <v>96.714496217247799</v>
      </c>
      <c r="R174" s="36">
        <v>0.707248108623872</v>
      </c>
      <c r="S174" s="37">
        <v>0</v>
      </c>
      <c r="T174" s="61">
        <v>-0.5</v>
      </c>
      <c r="U174" s="29">
        <v>1.4500000000000099</v>
      </c>
      <c r="V174" s="29">
        <v>1.1000000000000101</v>
      </c>
      <c r="W174" s="39"/>
      <c r="X174" s="40">
        <v>78</v>
      </c>
      <c r="Y174" s="72">
        <v>125</v>
      </c>
      <c r="Z174" s="29">
        <v>14</v>
      </c>
      <c r="AA174" s="26" t="s">
        <v>100</v>
      </c>
      <c r="AB174" s="41" t="s">
        <v>101</v>
      </c>
      <c r="AC174" s="42" t="str">
        <f>"" &amp; IF(AND(S174&lt;=-1.5,NOT(ISBLANK(AQ174))),"Z","")</f>
        <v/>
      </c>
      <c r="AD174" s="43" t="str">
        <f>IF(AND(ISNUMBER(BD174),VALUE(BD174)&gt;=3,VALUE(T174)&gt;=-0.5),IF(AND(VALUE(Q174)&gt;=94,VALUE(Q174)&lt;444), IF(VALUE(P174)&gt;=2,"***","**"),"*"),"")</f>
        <v/>
      </c>
      <c r="AE174" s="44"/>
      <c r="AF174" s="45"/>
      <c r="AG174" s="63" t="str">
        <f>IF(OR(F174&lt;1401,F174&gt;=1600),IF(AND(OR(AB174="*",AB174="***",AB174="E*",AB174="E***"),P174&gt;=2,T174&gt;-2.1),IF(AND(ISNUMBER(BD174),VALUE(BD174)&gt;2),"**","*"),""),"")</f>
        <v/>
      </c>
      <c r="AH174" s="30">
        <v>8</v>
      </c>
      <c r="AI174" s="47">
        <v>78</v>
      </c>
      <c r="AJ174" s="48" t="str">
        <f>IF(AND(S174&gt;=2,T174&gt;=0),IF(AND(ISNUMBER(BD174),VALUE(BD174)&gt;=3),IF(LEN(AQ174)&gt;0,"***","**"),"*"),"")</f>
        <v/>
      </c>
      <c r="AK174" s="42" t="str">
        <f>IF(AND(S174&gt;=3,AND(OR(AND(I174&lt;=7,I174-K174&gt;=3),AND(K174&lt;=7,K174-M174&gt;=3)),N174&lt;=4)),6,IF(S174&gt;=3,"3T",IF(AND(OR(AND(I174&lt;=7,I174-K174&gt;=3),AND(K174&lt;=7,K174-M174&gt;=3)),N174&lt;=4),"3P","")))</f>
        <v/>
      </c>
      <c r="AL174" s="46" t="str">
        <f>IF(OR(K174-M174&gt;=5,T174&gt;4.9,AND(K174-M174&gt;=1,T174&gt;5)),IF(P174&lt;-3,"***",IF(P174&lt;0,"**","*")),"")</f>
        <v/>
      </c>
      <c r="AM174" s="40">
        <v>78</v>
      </c>
      <c r="AN174" s="81" t="str">
        <f>IF(AND(OR(M174=1,M174=2,M174=3,M174=4),Q174&gt;=97.5),"G",IF(OR(AND(N174&lt;=3,M174&lt;8,T174&gt;-1.6,Q174&gt;=95,Q174&lt;300),AND(OR(M174=1,M174=2,M174=3),Q174&lt;97.5)),"GR",""))</f>
        <v>GR</v>
      </c>
      <c r="AO174" s="29">
        <v>0</v>
      </c>
      <c r="AP174" s="28"/>
      <c r="AQ174" s="28"/>
      <c r="AR174" s="28"/>
      <c r="AS174" s="28"/>
      <c r="AT174" s="50" t="str">
        <f>IF(LEN(AN174)&gt;0,IF(AL174="**","$",IF(AL174="***",IF(LEN(AQ174)&gt;0,"$$$","$$"), "")), "")</f>
        <v/>
      </c>
      <c r="AU174" s="48" t="str">
        <f>CONCATENATE(IF(LEN(AN174)&gt;0,IF(AND(AD174="**",AB174="*"),IF(LEN(AQ174)&gt;0,"$$$","$$"),IF(AJ174="***","$$$",IF(AND(AJ174="**",AB174="*"),"$$",IF(AND(OR(AD174="**",AD174="***"),LEN(AQ174)&gt;0),"$$","")))),IF(AND(OR(AD174="**",AD174="***"),LEN(AQ174)&gt;0),"$$","")),IF(AND(T174&lt;2,AQ174="#"),"#",""))</f>
        <v/>
      </c>
      <c r="AV174" s="48" t="str">
        <f>IF(LEN(AN174)&gt;0,IF(AG174="**","$$",IF(AG174="***","$$$",IF(AD174="***",IF(OR(AB174="***",LEN(AQ174)&gt;0),"$$$",""),""))),"")</f>
        <v/>
      </c>
      <c r="AW174" s="26" t="s">
        <v>6</v>
      </c>
      <c r="AX174" s="64">
        <v>9.5</v>
      </c>
      <c r="AY174" s="52">
        <v>1176</v>
      </c>
      <c r="AZ174" s="24" t="s">
        <v>475</v>
      </c>
      <c r="BA174" s="29">
        <v>94.414496217247702</v>
      </c>
      <c r="BB174" s="66">
        <v>102.809162883914</v>
      </c>
      <c r="BC174" s="54" t="s">
        <v>1020</v>
      </c>
      <c r="BD174" s="29">
        <v>1</v>
      </c>
      <c r="BE174" s="55"/>
      <c r="BF174" s="55"/>
      <c r="BG174" s="55"/>
      <c r="BH174" s="55"/>
      <c r="BI174" s="190" t="s">
        <v>1021</v>
      </c>
      <c r="BJ174" s="68" t="s">
        <v>726</v>
      </c>
      <c r="BK174" s="68" t="s">
        <v>741</v>
      </c>
      <c r="BL174" s="68" t="s">
        <v>982</v>
      </c>
      <c r="BM174" s="68" t="s">
        <v>802</v>
      </c>
      <c r="BN174" s="68"/>
      <c r="BO174" s="17"/>
      <c r="BP174" s="29">
        <v>125</v>
      </c>
      <c r="BQ174" s="29">
        <v>0</v>
      </c>
      <c r="BR174" s="56">
        <v>97.45</v>
      </c>
      <c r="BS174" s="57" t="s">
        <v>75</v>
      </c>
      <c r="BT174" s="26"/>
      <c r="BU174" s="26"/>
      <c r="BV174" s="26"/>
      <c r="BW174" s="26"/>
      <c r="BX174" s="17"/>
      <c r="BY174" s="17"/>
      <c r="BZ174" s="49" t="str">
        <f>IF(AND(S174&gt;=3,AND(OR(AND(I174&lt;=7,I174-K174&gt;=3),AND(K174&lt;=7,K174-M174&gt;=3)),N174&lt;=4)),6,IF(S174&gt;=3,"3T",IF(AND(OR(AND(I174&lt;=7,I174-K174&gt;=3),AND(K174&lt;=7,K174-M174&gt;=3)),N174&lt;=4),"3P","")))</f>
        <v/>
      </c>
    </row>
    <row r="175" spans="1:78" ht="30" customHeight="1" x14ac:dyDescent="0.25">
      <c r="A175" s="175" t="s">
        <v>153</v>
      </c>
      <c r="B175" s="155"/>
      <c r="C175" s="155"/>
      <c r="D175" s="155"/>
      <c r="E175" s="155"/>
      <c r="F175" s="155"/>
      <c r="G175" s="155"/>
      <c r="H175" s="155"/>
      <c r="I175" s="155"/>
      <c r="J175" s="155"/>
      <c r="K175" s="155"/>
      <c r="L175" s="155"/>
      <c r="M175" s="155"/>
      <c r="N175" s="155"/>
      <c r="O175" s="155"/>
      <c r="P175" s="155"/>
      <c r="Q175" s="155"/>
      <c r="R175" s="155"/>
      <c r="S175" s="155"/>
      <c r="T175" s="155"/>
      <c r="U175" s="155"/>
      <c r="V175" s="155"/>
      <c r="W175" s="155"/>
      <c r="X175" s="155"/>
      <c r="Y175" s="155"/>
      <c r="Z175" s="155"/>
      <c r="AA175" s="155"/>
      <c r="AB175" s="155"/>
      <c r="AC175" s="155"/>
      <c r="AD175" s="155"/>
      <c r="AE175" s="155"/>
      <c r="AF175" s="155"/>
      <c r="AG175" s="155"/>
      <c r="AH175" s="155"/>
      <c r="AI175" s="155"/>
      <c r="AJ175" s="155"/>
      <c r="AK175" s="155"/>
      <c r="AL175" s="155"/>
      <c r="AM175" s="155"/>
      <c r="AN175" s="155"/>
      <c r="AO175" s="155"/>
      <c r="AP175" s="155"/>
      <c r="AQ175" s="155"/>
      <c r="AR175" s="155"/>
      <c r="AS175" s="155"/>
      <c r="AT175" s="155"/>
      <c r="AU175" s="155"/>
      <c r="AV175" s="155"/>
      <c r="AW175" s="155"/>
      <c r="AX175" s="155"/>
      <c r="AY175" s="155"/>
      <c r="AZ175" s="155"/>
      <c r="BA175" s="155"/>
      <c r="BB175" s="155"/>
      <c r="BC175" s="155"/>
      <c r="BD175" s="155"/>
      <c r="BE175" s="155"/>
      <c r="BF175" s="155"/>
      <c r="BG175" s="155"/>
      <c r="BH175" s="155"/>
      <c r="BI175" s="155"/>
      <c r="BJ175" s="155"/>
      <c r="BK175" s="155"/>
      <c r="BL175" s="155"/>
      <c r="BM175" s="155"/>
      <c r="BN175" s="155"/>
      <c r="BO175" s="155"/>
      <c r="BP175" s="155"/>
      <c r="BQ175" s="155"/>
      <c r="BR175" s="155"/>
      <c r="BS175" s="155"/>
      <c r="BT175" s="155"/>
      <c r="BU175" s="155"/>
      <c r="BV175" s="155"/>
      <c r="BW175" s="155"/>
      <c r="BX175" s="155"/>
      <c r="BY175" s="17"/>
      <c r="BZ175" s="49"/>
    </row>
    <row r="176" spans="1:78" ht="46.5" x14ac:dyDescent="0.25">
      <c r="A176" s="26" t="s">
        <v>988</v>
      </c>
      <c r="B176" s="26" t="s">
        <v>393</v>
      </c>
      <c r="C176" s="27" t="s">
        <v>207</v>
      </c>
      <c r="D176" s="28"/>
      <c r="E176" s="28"/>
      <c r="F176" s="58">
        <v>1000</v>
      </c>
      <c r="G176" s="30">
        <v>10</v>
      </c>
      <c r="H176" s="31" t="s">
        <v>6</v>
      </c>
      <c r="I176" s="59">
        <v>7</v>
      </c>
      <c r="J176" s="33">
        <v>2</v>
      </c>
      <c r="K176" s="59">
        <v>6</v>
      </c>
      <c r="L176" s="33">
        <v>2</v>
      </c>
      <c r="M176" s="59">
        <v>4</v>
      </c>
      <c r="N176" s="33">
        <v>3</v>
      </c>
      <c r="O176" s="29">
        <v>0.30000000000000199</v>
      </c>
      <c r="P176" s="60">
        <v>0.28571428571429502</v>
      </c>
      <c r="Q176" s="35">
        <v>92.548719427501894</v>
      </c>
      <c r="R176" s="35">
        <v>-1.3256402862490499</v>
      </c>
      <c r="S176" s="37">
        <v>0</v>
      </c>
      <c r="T176" s="61">
        <v>-0.5</v>
      </c>
      <c r="U176" s="29">
        <v>-0.84999999999999098</v>
      </c>
      <c r="V176" s="60">
        <v>-1.25</v>
      </c>
      <c r="W176" s="39"/>
      <c r="X176" s="40">
        <v>78</v>
      </c>
      <c r="Y176" s="29">
        <v>135</v>
      </c>
      <c r="Z176" s="29">
        <v>14</v>
      </c>
      <c r="AA176" s="26" t="s">
        <v>230</v>
      </c>
      <c r="AB176" s="41" t="s">
        <v>101</v>
      </c>
      <c r="AC176" s="42" t="str">
        <f>"" &amp; IF(AND(S176&lt;=-1.5,NOT(ISBLANK(AQ176))),"Z","")</f>
        <v/>
      </c>
      <c r="AD176" s="43" t="str">
        <f>IF(AND(ISNUMBER(BD176),VALUE(BD176)&gt;=3,VALUE(T176)&gt;=-0.5),IF(AND(VALUE(Q176)&gt;=94,VALUE(Q176)&lt;444), IF(VALUE(P176)&gt;=2,"***","**"),"*"),"")</f>
        <v/>
      </c>
      <c r="AE176" s="44"/>
      <c r="AF176" s="45"/>
      <c r="AG176" s="63" t="str">
        <f>IF(OR(F176&lt;1401,F176&gt;=1600),IF(AND(OR(AB176="*",AB176="***",AB176="E*",AB176="E***"),P176&gt;=2,T176&gt;-2.1),IF(AND(ISNUMBER(BD176),VALUE(BD176)&gt;2),"**","*"),""),"")</f>
        <v/>
      </c>
      <c r="AH176" s="30">
        <v>10</v>
      </c>
      <c r="AI176" s="47">
        <v>78</v>
      </c>
      <c r="AJ176" s="48" t="str">
        <f>IF(AND(S176&gt;=2,T176&gt;=0),IF(AND(ISNUMBER(BD176),VALUE(BD176)&gt;=3),IF(LEN(AQ176)&gt;0,"***","**"),"*"),"")</f>
        <v/>
      </c>
      <c r="AK176" s="42" t="str">
        <f>IF(AND(S176&gt;=3,AND(OR(AND(I176&lt;=7,I176-K176&gt;=3),AND(K176&lt;=7,K176-M176&gt;=3)),N176&lt;=4)),6,IF(S176&gt;=3,"3T",IF(AND(OR(AND(I176&lt;=7,I176-K176&gt;=3),AND(K176&lt;=7,K176-M176&gt;=3)),N176&lt;=4),"3P","")))</f>
        <v/>
      </c>
      <c r="AL176" s="46" t="str">
        <f>IF(OR(K176-M176&gt;=5,T176&gt;4.9,AND(K176-M176&gt;=1,T176&gt;5)),IF(P176&lt;-3,"***",IF(P176&lt;0,"**","*")),"")</f>
        <v/>
      </c>
      <c r="AM176" s="40">
        <v>78</v>
      </c>
      <c r="AN176" s="49" t="str">
        <f>CONCATENATE(IF(AND(OR(M176=1,M176=2,M176=3,M176=4),Q176&gt;=97.5),"G",IF(OR(AND(N176&lt;=3,M176&lt;8,T176&gt;-1.6,Q176&gt;=95,Q176&lt;300),AND(OR(M176=1,M176=2,M176=3),Q176&lt;97.5)),"GR","")),"*")</f>
        <v>*</v>
      </c>
      <c r="AO176" s="29">
        <v>0</v>
      </c>
      <c r="AP176" s="28"/>
      <c r="AQ176" s="28"/>
      <c r="AR176" s="28"/>
      <c r="AS176" s="28"/>
      <c r="AT176" s="50" t="str">
        <f>IF(LEN(AN176)&gt;0,IF(AL176="**","$",IF(AL176="***",IF(LEN(AQ176)&gt;0,"$$$","$$"), "")), "")</f>
        <v/>
      </c>
      <c r="AU176" s="48" t="str">
        <f>CONCATENATE(IF(LEN(AN176)&gt;0,IF(AND(AD176="**",AB176="*"),IF(LEN(AQ176)&gt;0,"$$$","$$"),IF(AJ176="***","$$$",IF(AND(AJ176="**",AB176="*"),"$$",IF(AND(OR(AD176="**",AD176="***"),LEN(AQ176)&gt;0),"$$","")))),IF(AND(OR(AD176="**",AD176="***"),LEN(AQ176)&gt;0),"$$","")),IF(AND(T176&lt;2,AQ176="#"),"#",""))</f>
        <v/>
      </c>
      <c r="AV176" s="48" t="str">
        <f>IF(LEN(AN176)&gt;0,IF(AG176="**","$$",IF(AG176="***","$$$",IF(AD176="***",IF(OR(AB176="***",LEN(AQ176)&gt;0),"$$$",""),""))),"")</f>
        <v/>
      </c>
      <c r="AW176" s="26" t="s">
        <v>6</v>
      </c>
      <c r="AX176" s="51">
        <v>5.2</v>
      </c>
      <c r="AY176" s="52">
        <v>1181</v>
      </c>
      <c r="AZ176" s="24" t="s">
        <v>475</v>
      </c>
      <c r="BA176" s="29">
        <v>88.348719427501905</v>
      </c>
      <c r="BB176" s="66">
        <v>103.73005276083499</v>
      </c>
      <c r="BC176" s="54" t="s">
        <v>1022</v>
      </c>
      <c r="BD176" s="29">
        <v>1</v>
      </c>
      <c r="BE176" s="55"/>
      <c r="BF176" s="55"/>
      <c r="BG176" s="55"/>
      <c r="BH176" s="55"/>
      <c r="BI176" s="191" t="s">
        <v>1023</v>
      </c>
      <c r="BJ176" s="68" t="s">
        <v>785</v>
      </c>
      <c r="BK176" s="68" t="s">
        <v>722</v>
      </c>
      <c r="BL176" s="68" t="s">
        <v>1024</v>
      </c>
      <c r="BM176" s="68" t="s">
        <v>1025</v>
      </c>
      <c r="BN176" s="68"/>
      <c r="BO176" s="17"/>
      <c r="BP176" s="29">
        <v>135</v>
      </c>
      <c r="BQ176" s="29">
        <v>0</v>
      </c>
      <c r="BR176" s="56">
        <v>98.05</v>
      </c>
      <c r="BS176" s="57" t="s">
        <v>126</v>
      </c>
      <c r="BT176" s="26"/>
      <c r="BU176" s="26"/>
      <c r="BV176" s="26"/>
      <c r="BW176" s="26"/>
      <c r="BX176" s="17"/>
      <c r="BY176" s="17"/>
      <c r="BZ176" s="49" t="str">
        <f>IF(AND(S176&gt;=3,AND(OR(AND(I176&lt;=7,I176-K176&gt;=3),AND(K176&lt;=7,K176-M176&gt;=3)),N176&lt;=4)),6,IF(S176&gt;=3,"3T",IF(AND(OR(AND(I176&lt;=7,I176-K176&gt;=3),AND(K176&lt;=7,K176-M176&gt;=3)),N176&lt;=4),"3P","")))</f>
        <v/>
      </c>
    </row>
    <row r="177" spans="1:78" ht="30" customHeight="1" x14ac:dyDescent="0.25">
      <c r="A177" s="156" t="s">
        <v>152</v>
      </c>
      <c r="B177" s="155"/>
      <c r="C177" s="155"/>
      <c r="D177" s="155"/>
      <c r="E177" s="155"/>
      <c r="F177" s="155"/>
      <c r="G177" s="155"/>
      <c r="H177" s="155"/>
      <c r="I177" s="155"/>
      <c r="J177" s="155"/>
      <c r="K177" s="155"/>
      <c r="L177" s="155"/>
      <c r="M177" s="155"/>
      <c r="N177" s="155"/>
      <c r="O177" s="155"/>
      <c r="P177" s="155"/>
      <c r="Q177" s="155"/>
      <c r="R177" s="155"/>
      <c r="S177" s="155"/>
      <c r="T177" s="155"/>
      <c r="U177" s="155"/>
      <c r="V177" s="155"/>
      <c r="W177" s="155"/>
      <c r="X177" s="155"/>
      <c r="Y177" s="155"/>
      <c r="Z177" s="171"/>
      <c r="AA177" s="155"/>
      <c r="AB177" s="155"/>
      <c r="AC177" s="155"/>
      <c r="AD177" s="155"/>
      <c r="AE177" s="155"/>
      <c r="AF177" s="155"/>
      <c r="AG177" s="155"/>
      <c r="AH177" s="155"/>
      <c r="AI177" s="155"/>
      <c r="AJ177" s="155"/>
      <c r="AK177" s="155"/>
      <c r="AL177" s="155"/>
      <c r="AM177" s="155"/>
      <c r="AN177" s="155"/>
      <c r="AO177" s="155"/>
      <c r="AP177" s="155"/>
      <c r="AQ177" s="155"/>
      <c r="AR177" s="155"/>
      <c r="AS177" s="155"/>
      <c r="AT177" s="155"/>
      <c r="AU177" s="155"/>
      <c r="AV177" s="155"/>
      <c r="AW177" s="155"/>
      <c r="AX177" s="155"/>
      <c r="AY177" s="155"/>
      <c r="AZ177" s="155"/>
      <c r="BA177" s="155"/>
      <c r="BB177" s="155"/>
      <c r="BC177" s="155"/>
      <c r="BD177" s="155"/>
      <c r="BE177" s="155"/>
      <c r="BF177" s="155"/>
      <c r="BG177" s="155"/>
      <c r="BH177" s="155"/>
      <c r="BI177" s="155"/>
      <c r="BJ177" s="155"/>
      <c r="BK177" s="155"/>
      <c r="BL177" s="155"/>
      <c r="BM177" s="155"/>
      <c r="BN177" s="155"/>
      <c r="BO177" s="155"/>
      <c r="BP177" s="155"/>
      <c r="BQ177" s="155"/>
      <c r="BR177" s="155"/>
      <c r="BS177" s="155"/>
      <c r="BT177" s="155"/>
      <c r="BU177" s="155"/>
      <c r="BV177" s="155"/>
      <c r="BW177" s="155"/>
      <c r="BX177" s="155"/>
      <c r="BY177" s="17"/>
      <c r="BZ177" s="49"/>
    </row>
    <row r="178" spans="1:78" ht="46.5" x14ac:dyDescent="0.25">
      <c r="A178" s="26" t="s">
        <v>988</v>
      </c>
      <c r="B178" s="26" t="s">
        <v>268</v>
      </c>
      <c r="C178" s="106" t="s">
        <v>804</v>
      </c>
      <c r="D178" s="28"/>
      <c r="E178" s="28"/>
      <c r="F178" s="58">
        <v>1000</v>
      </c>
      <c r="G178" s="80">
        <v>6</v>
      </c>
      <c r="H178" s="31" t="s">
        <v>6</v>
      </c>
      <c r="I178" s="32">
        <v>7</v>
      </c>
      <c r="J178" s="33">
        <v>3</v>
      </c>
      <c r="K178" s="32">
        <v>7</v>
      </c>
      <c r="L178" s="33">
        <v>6</v>
      </c>
      <c r="M178" s="32">
        <v>6</v>
      </c>
      <c r="N178" s="33">
        <v>2</v>
      </c>
      <c r="O178" s="29">
        <v>0</v>
      </c>
      <c r="P178" s="34">
        <v>3.07</v>
      </c>
      <c r="Q178" s="35">
        <v>99.225615544269601</v>
      </c>
      <c r="R178" s="36">
        <v>1.16280777213483</v>
      </c>
      <c r="S178" s="37">
        <v>-3</v>
      </c>
      <c r="T178" s="38">
        <v>3.5</v>
      </c>
      <c r="U178" s="29">
        <v>-2.0000000000000102</v>
      </c>
      <c r="V178" s="29">
        <v>0.84999999999999098</v>
      </c>
      <c r="W178" s="39"/>
      <c r="X178" s="40">
        <v>78</v>
      </c>
      <c r="Y178" s="72">
        <v>117</v>
      </c>
      <c r="Z178" s="29">
        <v>17</v>
      </c>
      <c r="AA178" s="26" t="s">
        <v>192</v>
      </c>
      <c r="AB178" s="41" t="s">
        <v>58</v>
      </c>
      <c r="AC178" s="42" t="str">
        <f>"i" &amp; IF(AND(S178&lt;=-1.5,NOT(ISBLANK(AQ178))),"Z","")</f>
        <v>iZ</v>
      </c>
      <c r="AD178" s="43" t="str">
        <f>IF(AND(ISNUMBER(BD178),VALUE(BD178)&gt;=3,VALUE(T178)&gt;=-0.5),IF(AND(VALUE(Q178)&gt;=94,VALUE(Q178)&lt;444), IF(VALUE(P178)&gt;=2,"***","**"),"*"),"")</f>
        <v/>
      </c>
      <c r="AE178" s="48" t="str">
        <f>IF(AND(BD178&gt;2,OR(ISNUMBER(SEARCH("P",AA178)),ISNUMBER(SEARCH("EP",AA178)),ISNUMBER(SEARCH("E",AA178)))),"WP@",IF(BD178&gt;2,"W@",IF(OR(ISNUMBER(SEARCH("P",AA178)),ISNUMBER(SEARCH("EP",AA178)),ISNUMBER(SEARCH("E",AA178))),"P@","@")))</f>
        <v>@</v>
      </c>
      <c r="AF178" s="45"/>
      <c r="AG178" s="46" t="str">
        <f>IF(OR(F178&lt;1401,F178&gt;=1600),IF(AND(OR(AB178="*",AB178="***",AB178="E*",AB178="E***"),P178&gt;=2,T178&gt;-2.1),IF(AND(ISNUMBER(BD178),VALUE(BD178)&gt;2),"**","*"),""),"")</f>
        <v/>
      </c>
      <c r="AH178" s="30">
        <v>6</v>
      </c>
      <c r="AI178" s="47">
        <v>78</v>
      </c>
      <c r="AJ178" s="48" t="str">
        <f>IF(AND(S178&gt;=2,T178&gt;=0),IF(AND(ISNUMBER(BD178),VALUE(BD178)&gt;=3),IF(LEN(AQ178)&gt;0,"***","**"),"*"),"")</f>
        <v/>
      </c>
      <c r="AK178" s="42" t="str">
        <f>IF(AND(S178&gt;=3,AND(OR(AND(I178&lt;=7,I178-K178&gt;=3),AND(K178&lt;=7,K178-M178&gt;=3)),N178&lt;=4)),6,IF(S178&gt;=3,"3T",IF(AND(OR(AND(I178&lt;=7,I178-K178&gt;=3),AND(K178&lt;=7,K178-M178&gt;=3)),N178&lt;=4),"3P","")))</f>
        <v/>
      </c>
      <c r="AL178" s="46" t="str">
        <f>IF(OR(K178-M178&gt;=5,T178&gt;4.9,AND(K178-M178&gt;=1,T178&gt;5)),IF(P178&lt;-3,"***",IF(P178&lt;0,"**","*")),"")</f>
        <v/>
      </c>
      <c r="AM178" s="40">
        <v>78</v>
      </c>
      <c r="AN178" s="81" t="str">
        <f>IF(AND(OR(M178=1,M178=2,M178=3,M178=4),Q178&gt;=97.5),"G",IF(OR(AND(N178&lt;=3,M178&lt;8,T178&gt;-1.6,Q178&gt;=95,Q178&lt;300),AND(OR(M178=1,M178=2,M178=3),Q178&lt;97.5)),"GR",""))</f>
        <v>GR</v>
      </c>
      <c r="AO178" s="29">
        <v>0</v>
      </c>
      <c r="AP178" s="28"/>
      <c r="AQ178" s="28" t="s">
        <v>33</v>
      </c>
      <c r="AR178" s="28"/>
      <c r="AS178" s="28"/>
      <c r="AT178" s="50" t="str">
        <f>IF(LEN(AN178)&gt;0,IF(AL178="**","$",IF(AL178="***",IF(LEN(AQ178)&gt;0,"$$$","$$"), "")), "")</f>
        <v/>
      </c>
      <c r="AU178" s="48" t="str">
        <f>CONCATENATE(IF(LEN(AN178)&gt;0,IF(AND(AD178="**",AB178="*"),IF(LEN(AQ178)&gt;0,"$$$","$$"),IF(AJ178="***","$$$",IF(AND(AJ178="**",AB178="*"),"$$",IF(AND(OR(AD178="**",AD178="***"),LEN(AQ178)&gt;0),"$$","")))),IF(AND(OR(AD178="**",AD178="***"),LEN(AQ178)&gt;0),"$$","")),IF(AND(T178&lt;2,AQ178="#"),"#",""))</f>
        <v/>
      </c>
      <c r="AV178" s="48" t="str">
        <f>IF(LEN(AN178)&gt;0,IF(AG178="**","$$",IF(AG178="***","$$$",IF(AD178="***",IF(OR(AB178="***",LEN(AQ178)&gt;0),"$$$",""),""))),"")</f>
        <v/>
      </c>
      <c r="AW178" s="26" t="s">
        <v>6</v>
      </c>
      <c r="AX178" s="64">
        <v>11</v>
      </c>
      <c r="AY178" s="52">
        <v>1193</v>
      </c>
      <c r="AZ178" s="24" t="s">
        <v>475</v>
      </c>
      <c r="BA178" s="29">
        <v>98.325615544269695</v>
      </c>
      <c r="BB178" s="66">
        <v>101.058948877603</v>
      </c>
      <c r="BC178" s="54" t="s">
        <v>1026</v>
      </c>
      <c r="BD178" s="29">
        <v>2</v>
      </c>
      <c r="BE178" s="55"/>
      <c r="BF178" s="101">
        <v>53.846153846153797</v>
      </c>
      <c r="BG178" s="55"/>
      <c r="BH178" s="102">
        <v>13</v>
      </c>
      <c r="BI178" s="190" t="s">
        <v>889</v>
      </c>
      <c r="BJ178" s="68" t="s">
        <v>890</v>
      </c>
      <c r="BK178" s="68" t="s">
        <v>726</v>
      </c>
      <c r="BL178" s="68" t="s">
        <v>720</v>
      </c>
      <c r="BM178" s="68" t="s">
        <v>737</v>
      </c>
      <c r="BN178" s="68" t="s">
        <v>807</v>
      </c>
      <c r="BO178" s="17"/>
      <c r="BP178" s="29">
        <v>117</v>
      </c>
      <c r="BQ178" s="29">
        <v>0</v>
      </c>
      <c r="BR178" s="56">
        <v>98.55</v>
      </c>
      <c r="BS178" s="57" t="s">
        <v>126</v>
      </c>
      <c r="BT178" s="26"/>
      <c r="BU178" s="26"/>
      <c r="BV178" s="49" t="str">
        <f>IF(AND(BD178&gt;2,OR(ISNUMBER(SEARCH("P",AA178)),ISNUMBER(SEARCH("EP",AA178)),ISNUMBER(SEARCH("E",AA178)))),"WP@",IF(BD178&gt;2,"W@",IF(OR(ISNUMBER(SEARCH("P",AA178)),ISNUMBER(SEARCH("EP",AA178)),ISNUMBER(SEARCH("E",AA178))),"P@","@")))</f>
        <v>@</v>
      </c>
      <c r="BW178" s="26"/>
      <c r="BX178" s="17"/>
      <c r="BY178" s="17"/>
      <c r="BZ178" s="49" t="str">
        <f>IF(AND(S178&gt;=3,AND(OR(AND(I178&lt;=7,I178-K178&gt;=3),AND(K178&lt;=7,K178-M178&gt;=3)),N178&lt;=4)),6,IF(S178&gt;=3,"3T",IF(AND(OR(AND(I178&lt;=7,I178-K178&gt;=3),AND(K178&lt;=7,K178-M178&gt;=3)),N178&lt;=4),"3P","")))</f>
        <v/>
      </c>
    </row>
    <row r="179" spans="1:78" ht="30" customHeight="1" x14ac:dyDescent="0.25">
      <c r="A179" s="175" t="s">
        <v>153</v>
      </c>
      <c r="B179" s="155"/>
      <c r="C179" s="155"/>
      <c r="D179" s="155"/>
      <c r="E179" s="155"/>
      <c r="F179" s="155"/>
      <c r="G179" s="155"/>
      <c r="H179" s="155"/>
      <c r="I179" s="155"/>
      <c r="J179" s="155"/>
      <c r="K179" s="155"/>
      <c r="L179" s="155"/>
      <c r="M179" s="155"/>
      <c r="N179" s="155"/>
      <c r="O179" s="155"/>
      <c r="P179" s="155"/>
      <c r="Q179" s="155"/>
      <c r="R179" s="155"/>
      <c r="S179" s="155"/>
      <c r="T179" s="155"/>
      <c r="U179" s="155"/>
      <c r="V179" s="155"/>
      <c r="W179" s="155"/>
      <c r="X179" s="155"/>
      <c r="Y179" s="155"/>
      <c r="Z179" s="155"/>
      <c r="AA179" s="155"/>
      <c r="AB179" s="155"/>
      <c r="AC179" s="155"/>
      <c r="AD179" s="155"/>
      <c r="AE179" s="155"/>
      <c r="AF179" s="155"/>
      <c r="AG179" s="155"/>
      <c r="AH179" s="155"/>
      <c r="AI179" s="155"/>
      <c r="AJ179" s="155"/>
      <c r="AK179" s="155"/>
      <c r="AL179" s="155"/>
      <c r="AM179" s="155"/>
      <c r="AN179" s="155"/>
      <c r="AO179" s="155"/>
      <c r="AP179" s="155"/>
      <c r="AQ179" s="155"/>
      <c r="AR179" s="155"/>
      <c r="AS179" s="155"/>
      <c r="AT179" s="155"/>
      <c r="AU179" s="155"/>
      <c r="AV179" s="155"/>
      <c r="AW179" s="155"/>
      <c r="AX179" s="155"/>
      <c r="AY179" s="155"/>
      <c r="AZ179" s="155"/>
      <c r="BA179" s="155"/>
      <c r="BB179" s="155"/>
      <c r="BC179" s="155"/>
      <c r="BD179" s="155"/>
      <c r="BE179" s="155"/>
      <c r="BF179" s="155"/>
      <c r="BG179" s="155"/>
      <c r="BH179" s="155"/>
      <c r="BI179" s="155"/>
      <c r="BJ179" s="155"/>
      <c r="BK179" s="155"/>
      <c r="BL179" s="155"/>
      <c r="BM179" s="155"/>
      <c r="BN179" s="155"/>
      <c r="BO179" s="155"/>
      <c r="BP179" s="155"/>
      <c r="BQ179" s="155"/>
      <c r="BR179" s="155"/>
      <c r="BS179" s="155"/>
      <c r="BT179" s="155"/>
      <c r="BU179" s="155"/>
      <c r="BV179" s="155"/>
      <c r="BW179" s="155"/>
      <c r="BX179" s="155"/>
      <c r="BY179" s="17"/>
      <c r="BZ179" s="49"/>
    </row>
    <row r="180" spans="1:78" ht="46.5" x14ac:dyDescent="0.25">
      <c r="A180" s="26" t="s">
        <v>988</v>
      </c>
      <c r="B180" s="143" t="s">
        <v>1027</v>
      </c>
      <c r="C180" s="106" t="s">
        <v>827</v>
      </c>
      <c r="D180" s="28"/>
      <c r="E180" s="28"/>
      <c r="F180" s="58">
        <v>1000</v>
      </c>
      <c r="G180" s="80">
        <v>2</v>
      </c>
      <c r="H180" s="31" t="s">
        <v>6</v>
      </c>
      <c r="I180" s="32">
        <v>8</v>
      </c>
      <c r="J180" s="33">
        <v>3</v>
      </c>
      <c r="K180" s="32">
        <v>7</v>
      </c>
      <c r="L180" s="33">
        <v>5</v>
      </c>
      <c r="M180" s="32">
        <v>5</v>
      </c>
      <c r="N180" s="33">
        <v>2</v>
      </c>
      <c r="O180" s="29">
        <v>-4.9999999999998899E-2</v>
      </c>
      <c r="P180" s="34">
        <v>1.63</v>
      </c>
      <c r="Q180" s="35">
        <v>98.306730857896198</v>
      </c>
      <c r="R180" s="36">
        <v>0.653365428948121</v>
      </c>
      <c r="S180" s="37">
        <v>-2</v>
      </c>
      <c r="T180" s="38">
        <v>3.25</v>
      </c>
      <c r="U180" s="29">
        <v>-2.1000000000000099</v>
      </c>
      <c r="V180" s="29">
        <v>0.39999999999999097</v>
      </c>
      <c r="W180" s="39"/>
      <c r="X180" s="40">
        <v>77</v>
      </c>
      <c r="Y180" s="72">
        <v>135</v>
      </c>
      <c r="Z180" s="111">
        <v>21</v>
      </c>
      <c r="AA180" s="26" t="s">
        <v>57</v>
      </c>
      <c r="AB180" s="41" t="s">
        <v>58</v>
      </c>
      <c r="AC180" s="42" t="str">
        <f>"" &amp; IF(AND(S180&lt;=-1.5,NOT(ISBLANK(AQ180))),"Z","")</f>
        <v/>
      </c>
      <c r="AD180" s="43" t="str">
        <f>IF(AND(ISNUMBER(BD180),VALUE(BD180)&gt;=3,VALUE(T180)&gt;=-0.5),IF(AND(VALUE(Q180)&gt;=94,VALUE(Q180)&lt;444), IF(VALUE(P180)&gt;=2,"***","**"),"*"),"")</f>
        <v/>
      </c>
      <c r="AE180" s="44"/>
      <c r="AF180" s="45"/>
      <c r="AG180" s="46" t="str">
        <f>IF(OR(F180&lt;1401,F180&gt;=1600),IF(AND(OR(AB180="*",AB180="***",AB180="E*",AB180="E***"),P180&gt;=2,T180&gt;-2.1),IF(AND(ISNUMBER(BD180),VALUE(BD180)&gt;2),"**","*"),""),"")</f>
        <v/>
      </c>
      <c r="AH180" s="30">
        <v>2</v>
      </c>
      <c r="AI180" s="47">
        <v>77</v>
      </c>
      <c r="AJ180" s="48" t="str">
        <f>IF(AND(S180&gt;=2,T180&gt;=0),IF(AND(ISNUMBER(BD180),VALUE(BD180)&gt;=3),IF(LEN(AQ180)&gt;0,"***","**"),"*"),"")</f>
        <v/>
      </c>
      <c r="AK180" s="42" t="str">
        <f>IF(AND(S180&gt;=3,AND(OR(AND(I180&lt;=7,I180-K180&gt;=3),AND(K180&lt;=7,K180-M180&gt;=3)),N180&lt;=4)),6,IF(S180&gt;=3,"3T",IF(AND(OR(AND(I180&lt;=7,I180-K180&gt;=3),AND(K180&lt;=7,K180-M180&gt;=3)),N180&lt;=4),"3P","")))</f>
        <v/>
      </c>
      <c r="AL180" s="46" t="str">
        <f>IF(OR(K180-M180&gt;=5,T180&gt;4.9,AND(K180-M180&gt;=1,T180&gt;5)),IF(P180&lt;-3,"***",IF(P180&lt;0,"**","*")),"")</f>
        <v/>
      </c>
      <c r="AM180" s="40">
        <v>77</v>
      </c>
      <c r="AN180" s="81" t="str">
        <f>IF(AND(OR(M180=1,M180=2,M180=3,M180=4),Q180&gt;=97.5),"G",IF(OR(AND(N180&lt;=3,M180&lt;8,T180&gt;-1.6,Q180&gt;=95,Q180&lt;300),AND(OR(M180=1,M180=2,M180=3),Q180&lt;97.5)),"GR",""))</f>
        <v>GR</v>
      </c>
      <c r="AO180" s="29">
        <v>0</v>
      </c>
      <c r="AP180" s="28"/>
      <c r="AQ180" s="28"/>
      <c r="AR180" s="28"/>
      <c r="AS180" s="28" t="s">
        <v>66</v>
      </c>
      <c r="AT180" s="50" t="str">
        <f>IF(LEN(AN180)&gt;0,IF(AL180="**","$",IF(AL180="***",IF(LEN(AQ180)&gt;0,"$$$","$$"), "")), "")</f>
        <v/>
      </c>
      <c r="AU180" s="48" t="str">
        <f>CONCATENATE(IF(LEN(AN180)&gt;0,IF(AND(AD180="**",AB180="*"),IF(LEN(AQ180)&gt;0,"$$$","$$"),IF(AJ180="***","$$$",IF(AND(AJ180="**",AB180="*"),"$$",IF(AND(OR(AD180="**",AD180="***"),LEN(AQ180)&gt;0),"$$","")))),IF(AND(OR(AD180="**",AD180="***"),LEN(AQ180)&gt;0),"$$","")),IF(AND(T180&lt;2,AQ180="#"),"#",""))</f>
        <v/>
      </c>
      <c r="AV180" s="48" t="str">
        <f>IF(LEN(AN180)&gt;0,IF(AG180="**","$$",IF(AG180="***","$$$",IF(AD180="***",IF(OR(AB180="***",LEN(AQ180)&gt;0),"$$$",""),""))),"")</f>
        <v/>
      </c>
      <c r="AW180" s="26" t="s">
        <v>6</v>
      </c>
      <c r="AX180" s="51">
        <v>8.8000000000000007</v>
      </c>
      <c r="AY180" s="52">
        <v>1193</v>
      </c>
      <c r="AZ180" s="24" t="s">
        <v>475</v>
      </c>
      <c r="BA180" s="29">
        <v>95.806730857896198</v>
      </c>
      <c r="BB180" s="66">
        <v>110.99339752456299</v>
      </c>
      <c r="BC180" s="54" t="s">
        <v>1028</v>
      </c>
      <c r="BD180" s="29">
        <v>1</v>
      </c>
      <c r="BE180" s="55"/>
      <c r="BF180" s="55"/>
      <c r="BG180" s="55"/>
      <c r="BH180" s="55"/>
      <c r="BI180" s="190" t="s">
        <v>1029</v>
      </c>
      <c r="BJ180" s="68" t="s">
        <v>1015</v>
      </c>
      <c r="BK180" s="68" t="s">
        <v>1014</v>
      </c>
      <c r="BL180" s="68" t="s">
        <v>722</v>
      </c>
      <c r="BM180" s="68" t="s">
        <v>720</v>
      </c>
      <c r="BN180" s="68"/>
      <c r="BO180" s="17"/>
      <c r="BP180" s="29">
        <v>135</v>
      </c>
      <c r="BQ180" s="29">
        <v>0</v>
      </c>
      <c r="BR180" s="56">
        <v>97.85</v>
      </c>
      <c r="BS180" s="76" t="s">
        <v>108</v>
      </c>
      <c r="BT180" s="26"/>
      <c r="BU180" s="26"/>
      <c r="BV180" s="26"/>
      <c r="BW180" s="26"/>
      <c r="BX180" s="17"/>
      <c r="BY180" s="17"/>
      <c r="BZ180" s="49" t="str">
        <f>IF(AND(S180&gt;=3,AND(OR(AND(I180&lt;=7,I180-K180&gt;=3),AND(K180&lt;=7,K180-M180&gt;=3)),N180&lt;=4)),6,IF(S180&gt;=3,"3T",IF(AND(OR(AND(I180&lt;=7,I180-K180&gt;=3),AND(K180&lt;=7,K180-M180&gt;=3)),N180&lt;=4),"3P","")))</f>
        <v/>
      </c>
    </row>
    <row r="181" spans="1:78" ht="30" customHeight="1" x14ac:dyDescent="0.25">
      <c r="A181" s="156" t="s">
        <v>152</v>
      </c>
      <c r="B181" s="155"/>
      <c r="C181" s="155"/>
      <c r="D181" s="155"/>
      <c r="E181" s="155"/>
      <c r="F181" s="155"/>
      <c r="G181" s="155"/>
      <c r="H181" s="155"/>
      <c r="I181" s="155"/>
      <c r="J181" s="155"/>
      <c r="K181" s="155"/>
      <c r="L181" s="155"/>
      <c r="M181" s="155"/>
      <c r="N181" s="155"/>
      <c r="O181" s="155"/>
      <c r="P181" s="155"/>
      <c r="Q181" s="155"/>
      <c r="R181" s="155"/>
      <c r="S181" s="155"/>
      <c r="T181" s="155"/>
      <c r="U181" s="155"/>
      <c r="V181" s="155"/>
      <c r="W181" s="155"/>
      <c r="X181" s="155"/>
      <c r="Y181" s="155"/>
      <c r="Z181" s="155"/>
      <c r="AA181" s="155"/>
      <c r="AB181" s="155"/>
      <c r="AC181" s="155"/>
      <c r="AD181" s="155"/>
      <c r="AE181" s="155"/>
      <c r="AF181" s="155"/>
      <c r="AG181" s="155"/>
      <c r="AH181" s="155"/>
      <c r="AI181" s="155"/>
      <c r="AJ181" s="155"/>
      <c r="AK181" s="155"/>
      <c r="AL181" s="155"/>
      <c r="AM181" s="155"/>
      <c r="AN181" s="155"/>
      <c r="AO181" s="155"/>
      <c r="AP181" s="155"/>
      <c r="AQ181" s="155"/>
      <c r="AR181" s="155"/>
      <c r="AS181" s="155"/>
      <c r="AT181" s="155"/>
      <c r="AU181" s="155"/>
      <c r="AV181" s="155"/>
      <c r="AW181" s="155"/>
      <c r="AX181" s="155"/>
      <c r="AY181" s="155"/>
      <c r="AZ181" s="155"/>
      <c r="BA181" s="155"/>
      <c r="BB181" s="155"/>
      <c r="BC181" s="155"/>
      <c r="BD181" s="155"/>
      <c r="BE181" s="155"/>
      <c r="BF181" s="155"/>
      <c r="BG181" s="155"/>
      <c r="BH181" s="155"/>
      <c r="BI181" s="155"/>
      <c r="BJ181" s="155"/>
      <c r="BK181" s="155"/>
      <c r="BL181" s="155"/>
      <c r="BM181" s="155"/>
      <c r="BN181" s="155"/>
      <c r="BO181" s="155"/>
      <c r="BP181" s="155"/>
      <c r="BQ181" s="155"/>
      <c r="BR181" s="155"/>
      <c r="BS181" s="155"/>
      <c r="BT181" s="155"/>
      <c r="BU181" s="155"/>
      <c r="BV181" s="155"/>
      <c r="BW181" s="155"/>
      <c r="BX181" s="155"/>
      <c r="BY181" s="17"/>
      <c r="BZ181" s="49"/>
    </row>
    <row r="182" spans="1:78" ht="18.75" customHeight="1" x14ac:dyDescent="0.35">
      <c r="B182" s="177" t="s">
        <v>475</v>
      </c>
      <c r="C182" s="177"/>
      <c r="Q182" s="158" t="s">
        <v>289</v>
      </c>
      <c r="R182" s="158"/>
      <c r="T182" s="15" t="s">
        <v>450</v>
      </c>
      <c r="X182" s="3">
        <v>76</v>
      </c>
      <c r="Y182" s="13" t="s">
        <v>1030</v>
      </c>
      <c r="Z182" s="14">
        <v>18</v>
      </c>
      <c r="AA182" s="7">
        <v>10</v>
      </c>
      <c r="AI182" s="3">
        <v>76</v>
      </c>
      <c r="AM182" s="3">
        <v>76</v>
      </c>
      <c r="AX182" s="180">
        <v>9.6</v>
      </c>
      <c r="AY182" s="5">
        <v>1201</v>
      </c>
      <c r="BP182" s="13" t="s">
        <v>1030</v>
      </c>
      <c r="BX182" s="2">
        <v>0</v>
      </c>
      <c r="BY182" s="1" t="s">
        <v>149</v>
      </c>
    </row>
    <row r="183" spans="1:78" x14ac:dyDescent="0.35">
      <c r="B183" s="177"/>
      <c r="C183" s="177"/>
      <c r="O183" s="161" t="s">
        <v>1031</v>
      </c>
      <c r="P183" s="161"/>
      <c r="Q183" s="161"/>
      <c r="R183" s="161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X183" s="160"/>
      <c r="AY183" s="9" t="s">
        <v>147</v>
      </c>
    </row>
  </sheetData>
  <mergeCells count="109">
    <mergeCell ref="A1:BX1"/>
    <mergeCell ref="I2:N2"/>
    <mergeCell ref="A4:BX4"/>
    <mergeCell ref="A6:BX6"/>
    <mergeCell ref="A8:BX8"/>
    <mergeCell ref="A9:BX9"/>
    <mergeCell ref="A19:BX19"/>
    <mergeCell ref="I20:N20"/>
    <mergeCell ref="A23:BX23"/>
    <mergeCell ref="A24:BX24"/>
    <mergeCell ref="A26:BX26"/>
    <mergeCell ref="A28:BX28"/>
    <mergeCell ref="A11:BX11"/>
    <mergeCell ref="A12:BX12"/>
    <mergeCell ref="B17:C18"/>
    <mergeCell ref="Q17:R17"/>
    <mergeCell ref="AX17:AX18"/>
    <mergeCell ref="O18:AK18"/>
    <mergeCell ref="A16:BX16"/>
    <mergeCell ref="A37:BX37"/>
    <mergeCell ref="I38:N38"/>
    <mergeCell ref="A42:BX42"/>
    <mergeCell ref="A45:BX45"/>
    <mergeCell ref="A47:BX47"/>
    <mergeCell ref="A48:BX48"/>
    <mergeCell ref="A31:BX31"/>
    <mergeCell ref="B35:C36"/>
    <mergeCell ref="Q35:R35"/>
    <mergeCell ref="AX35:AX36"/>
    <mergeCell ref="O36:AK36"/>
    <mergeCell ref="A34:BX34"/>
    <mergeCell ref="A64:BX64"/>
    <mergeCell ref="I65:N65"/>
    <mergeCell ref="A67:BX67"/>
    <mergeCell ref="A70:BX70"/>
    <mergeCell ref="A72:BX72"/>
    <mergeCell ref="A75:BX75"/>
    <mergeCell ref="A50:BX50"/>
    <mergeCell ref="A51:BX51"/>
    <mergeCell ref="A54:BX54"/>
    <mergeCell ref="A56:BX56"/>
    <mergeCell ref="A58:BX58"/>
    <mergeCell ref="B62:C63"/>
    <mergeCell ref="Q62:R62"/>
    <mergeCell ref="AX62:AX63"/>
    <mergeCell ref="O63:AK63"/>
    <mergeCell ref="A87:BX87"/>
    <mergeCell ref="A90:BX90"/>
    <mergeCell ref="I91:N91"/>
    <mergeCell ref="A94:BX94"/>
    <mergeCell ref="A96:BX96"/>
    <mergeCell ref="A97:BX97"/>
    <mergeCell ref="A76:BX76"/>
    <mergeCell ref="A78:BX78"/>
    <mergeCell ref="A79:BX79"/>
    <mergeCell ref="A82:BX82"/>
    <mergeCell ref="A83:BX83"/>
    <mergeCell ref="B88:C89"/>
    <mergeCell ref="Q88:R88"/>
    <mergeCell ref="AX88:AX89"/>
    <mergeCell ref="O89:AK89"/>
    <mergeCell ref="A85:BX85"/>
    <mergeCell ref="B114:C115"/>
    <mergeCell ref="Q114:R114"/>
    <mergeCell ref="AX114:AX115"/>
    <mergeCell ref="O115:AK115"/>
    <mergeCell ref="A116:BX116"/>
    <mergeCell ref="I117:N117"/>
    <mergeCell ref="A99:BX99"/>
    <mergeCell ref="A102:BX102"/>
    <mergeCell ref="A103:BX103"/>
    <mergeCell ref="A105:BX105"/>
    <mergeCell ref="A109:BX109"/>
    <mergeCell ref="A111:BX111"/>
    <mergeCell ref="A150:BX150"/>
    <mergeCell ref="A152:BX152"/>
    <mergeCell ref="A133:BX133"/>
    <mergeCell ref="I134:N134"/>
    <mergeCell ref="A136:BX136"/>
    <mergeCell ref="A142:BX142"/>
    <mergeCell ref="A145:BX145"/>
    <mergeCell ref="A148:BX148"/>
    <mergeCell ref="A121:BX121"/>
    <mergeCell ref="A124:BX124"/>
    <mergeCell ref="A126:BX126"/>
    <mergeCell ref="B131:C132"/>
    <mergeCell ref="Q131:R131"/>
    <mergeCell ref="AX131:AX132"/>
    <mergeCell ref="O132:AK132"/>
    <mergeCell ref="A130:BX130"/>
    <mergeCell ref="A155:BX155"/>
    <mergeCell ref="I156:N156"/>
    <mergeCell ref="A160:BX160"/>
    <mergeCell ref="A162:BX162"/>
    <mergeCell ref="A165:BX165"/>
    <mergeCell ref="A170:BX170"/>
    <mergeCell ref="B153:C154"/>
    <mergeCell ref="Q153:R153"/>
    <mergeCell ref="AX153:AX154"/>
    <mergeCell ref="O154:AK154"/>
    <mergeCell ref="A173:BX173"/>
    <mergeCell ref="A175:BX175"/>
    <mergeCell ref="A177:BX177"/>
    <mergeCell ref="B182:C183"/>
    <mergeCell ref="Q182:R182"/>
    <mergeCell ref="AX182:AX183"/>
    <mergeCell ref="O183:AK183"/>
    <mergeCell ref="A179:BX179"/>
    <mergeCell ref="A181:BX181"/>
  </mergeCells>
  <hyperlinks>
    <hyperlink ref="A1" r:id="rId1" tooltip="MAGIC CONTROL (J333) (1)"/>
    <hyperlink ref="C3" r:id="rId2" tooltip="3 H / B"/>
    <hyperlink ref="AY3" r:id="rId3" tooltip="1053" display="1053"/>
    <hyperlink ref="C5" r:id="rId4" tooltip="3 S / A+3"/>
    <hyperlink ref="AY5" r:id="rId5" tooltip="1070" display="1070"/>
    <hyperlink ref="C7" r:id="rId6" tooltip="GR S / C+3"/>
    <hyperlink ref="AY7" r:id="rId7" tooltip="1057" display="1057"/>
    <hyperlink ref="C10" r:id="rId8" tooltip="2 S / A+3"/>
    <hyperlink ref="AY10" r:id="rId9" tooltip="1083" display="1083"/>
    <hyperlink ref="C13" r:id="rId10" tooltip="GR S / C"/>
    <hyperlink ref="AY13" r:id="rId11" tooltip="1093" display="1093"/>
    <hyperlink ref="C14" r:id="rId12" tooltip="GR S / A"/>
    <hyperlink ref="AY14" r:id="rId13" tooltip="1084" display="1084"/>
    <hyperlink ref="C15" r:id="rId14" tooltip="1 S / C"/>
    <hyperlink ref="AY15" r:id="rId15" tooltip="1082" display="1082"/>
    <hyperlink ref="A19" r:id="rId16" tooltip="BOTTOMUPTOGETHER (J316) (2)"/>
    <hyperlink ref="C21" r:id="rId17" tooltip="4 S / B"/>
    <hyperlink ref="AY21" r:id="rId18" tooltip="1054" display="1054"/>
    <hyperlink ref="C22" r:id="rId19" tooltip="4 S / A"/>
    <hyperlink ref="AY22" r:id="rId20" tooltip="1057" display="1057"/>
    <hyperlink ref="C25" r:id="rId21" tooltip="3 S / B"/>
    <hyperlink ref="AY25" r:id="rId22" tooltip="1042" display="1042"/>
    <hyperlink ref="C27" r:id="rId23" tooltip="3 S / C"/>
    <hyperlink ref="AY27" r:id="rId24" tooltip="1039" display="1039"/>
    <hyperlink ref="C29" r:id="rId25" tooltip="2 S / A+3"/>
    <hyperlink ref="AY29" r:id="rId26" tooltip="1039" display="1039"/>
    <hyperlink ref="C30" r:id="rId27" tooltip="2 S / A+3"/>
    <hyperlink ref="AY30" r:id="rId28" tooltip="1038" display="1038"/>
    <hyperlink ref="C32" r:id="rId29" tooltip="2 S / A+3"/>
    <hyperlink ref="AY32" r:id="rId30" tooltip="1048" display="1048"/>
    <hyperlink ref="C33" r:id="rId31" tooltip="2 H / B"/>
    <hyperlink ref="AY33" r:id="rId32" tooltip="1050" display="1050"/>
    <hyperlink ref="I35" r:id="rId33" location="stb4" tooltip="T1"/>
    <hyperlink ref="A37" r:id="rId34" tooltip="FULL CREDIT (J185) (3)"/>
    <hyperlink ref="C39" r:id="rId35" tooltip="4 S / B+2"/>
    <hyperlink ref="AY39" r:id="rId36" tooltip="1174" display="1174"/>
    <hyperlink ref="C40" r:id="rId37" tooltip="4 S / A"/>
    <hyperlink ref="AY40" r:id="rId38" tooltip="1182" display="1182"/>
    <hyperlink ref="C41" r:id="rId39" tooltip="4 S / B+2"/>
    <hyperlink ref="AY41" r:id="rId40" tooltip="1179" display="1179"/>
    <hyperlink ref="C43" r:id="rId41" tooltip="3 S / A"/>
    <hyperlink ref="AY43" r:id="rId42" tooltip="1189" display="1189"/>
    <hyperlink ref="C44" r:id="rId43" tooltip="3 S / C+3"/>
    <hyperlink ref="AY44" r:id="rId44" tooltip="1184" display="1184"/>
    <hyperlink ref="C46" r:id="rId45" tooltip="3 S / C"/>
    <hyperlink ref="AY46" r:id="rId46" tooltip="1191" display="1191"/>
    <hyperlink ref="C49" r:id="rId47" tooltip="2 S / B+2"/>
    <hyperlink ref="AY49" r:id="rId48" tooltip="1175" display="1175"/>
    <hyperlink ref="C52" r:id="rId49" tooltip="3 H / A"/>
    <hyperlink ref="AY52" r:id="rId50" tooltip="1211" display="1211"/>
    <hyperlink ref="C53" r:id="rId51" tooltip="3 S / C"/>
    <hyperlink ref="AY53" r:id="rId52" tooltip="1214" display="1214"/>
    <hyperlink ref="C55" r:id="rId53" tooltip="2 S / AW"/>
    <hyperlink ref="AY55" r:id="rId54" tooltip="1212" display="1212"/>
    <hyperlink ref="C57" r:id="rId55" tooltip="3 S / AW"/>
    <hyperlink ref="AY57" r:id="rId56" tooltip="1222" display="1222"/>
    <hyperlink ref="C59" r:id="rId57" tooltip="2 S / C+3"/>
    <hyperlink ref="AY59" r:id="rId58" tooltip="1215" display="1215"/>
    <hyperlink ref="C60" r:id="rId59" tooltip="2 S / A+3"/>
    <hyperlink ref="AY60" r:id="rId60" tooltip="1220" display="1220"/>
    <hyperlink ref="C61" r:id="rId61" tooltip="2 S / AW*"/>
    <hyperlink ref="AY61" r:id="rId62" tooltip="1223" display="1223"/>
    <hyperlink ref="A64" r:id="rId63" tooltip="WHIZZ KID (E392) (4)"/>
    <hyperlink ref="C66" r:id="rId64" tooltip="2 S / B+2"/>
    <hyperlink ref="AY66" r:id="rId65" tooltip="1193" display="1193"/>
    <hyperlink ref="C68" r:id="rId66" tooltip="1 S / A"/>
    <hyperlink ref="AY68" r:id="rId67" tooltip="1185" display="1185"/>
    <hyperlink ref="C69" r:id="rId68" tooltip="GR S / B+2"/>
    <hyperlink ref="AY69" r:id="rId69" tooltip="1177" display="1177"/>
    <hyperlink ref="C71" r:id="rId70" tooltip="2 H / C+3"/>
    <hyperlink ref="AY71" r:id="rId71" tooltip="1169" display="1169"/>
    <hyperlink ref="C73" r:id="rId72" tooltip="2 S / C"/>
    <hyperlink ref="AY73" r:id="rId73" tooltip="1157" display="1157"/>
    <hyperlink ref="C74" r:id="rId74" tooltip="2 H / A"/>
    <hyperlink ref="AY74" r:id="rId75" tooltip="1153" display="1153"/>
    <hyperlink ref="C77" r:id="rId76" tooltip="GR S / C+3"/>
    <hyperlink ref="AY77" r:id="rId77" tooltip="1162" display="1162"/>
    <hyperlink ref="C80" r:id="rId78" tooltip="2 S / A+3"/>
    <hyperlink ref="AY80" r:id="rId79" tooltip="1164" display="1164"/>
    <hyperlink ref="C81" r:id="rId80" tooltip="2 S / AW"/>
    <hyperlink ref="AY81" r:id="rId81" tooltip="1184" display="1184"/>
    <hyperlink ref="C84" r:id="rId82" tooltip="GR S / C"/>
    <hyperlink ref="AY84" r:id="rId83" tooltip="1197" display="1197"/>
    <hyperlink ref="C86" r:id="rId84" tooltip="2 H / B"/>
    <hyperlink ref="AY86" r:id="rId85" tooltip="1193" display="1193"/>
    <hyperlink ref="I88" r:id="rId86" location="chb1" tooltip="T1"/>
    <hyperlink ref="A90" r:id="rId87" tooltip="SUPERB CAPITALIST (H092) (5)"/>
    <hyperlink ref="C92" r:id="rId88" tooltip="3 H / A"/>
    <hyperlink ref="AY92" r:id="rId89" tooltip="1177" display="1177"/>
    <hyperlink ref="C93" r:id="rId90" tooltip="3 H / C"/>
    <hyperlink ref="AY93" r:id="rId91" tooltip="1175" display="1175"/>
    <hyperlink ref="C95" r:id="rId92" tooltip="3 H / C"/>
    <hyperlink ref="AY95" r:id="rId93" tooltip="1161" display="1161"/>
    <hyperlink ref="C98" r:id="rId94" tooltip="2 H / C+3"/>
    <hyperlink ref="AY98" r:id="rId95" tooltip="1155" display="1155"/>
    <hyperlink ref="C100" r:id="rId96" tooltip="2 H / C"/>
    <hyperlink ref="AY100" r:id="rId97" tooltip="1149" display="1149"/>
    <hyperlink ref="C101" r:id="rId98" tooltip="2 S / A"/>
    <hyperlink ref="AY101" r:id="rId99" tooltip="1159" display="1159"/>
    <hyperlink ref="C104" r:id="rId100" tooltip="1 S / A"/>
    <hyperlink ref="AY104" r:id="rId101" tooltip="1132" display="1132"/>
    <hyperlink ref="C106" r:id="rId102" tooltip="2 S / B+2"/>
    <hyperlink ref="AY106" r:id="rId103" tooltip="1147" display="1147"/>
    <hyperlink ref="C107" r:id="rId104" tooltip="2 S / A+3"/>
    <hyperlink ref="AY107" r:id="rId105" tooltip="1143" display="1143"/>
    <hyperlink ref="C108" r:id="rId106" tooltip="2 H / C"/>
    <hyperlink ref="AY108" r:id="rId107" tooltip="1154" display="1154"/>
    <hyperlink ref="C110" r:id="rId108" tooltip="2 S / A+3"/>
    <hyperlink ref="AY110" r:id="rId109" tooltip="1168" display="1168"/>
    <hyperlink ref="C112" r:id="rId110" tooltip="2 S / A+3"/>
    <hyperlink ref="AY112" r:id="rId111" tooltip="1168" display="1168"/>
    <hyperlink ref="C113" r:id="rId112" tooltip="2 S / AW*"/>
    <hyperlink ref="AY113" r:id="rId113" tooltip="1160" display="1160"/>
    <hyperlink ref="A116" r:id="rId114" tooltip="JAMES TAK (J007) (6)"/>
    <hyperlink ref="C118" r:id="rId115" tooltip="3 S / C"/>
    <hyperlink ref="AY118" r:id="rId116" tooltip="1124" display="1124"/>
    <hyperlink ref="C119" r:id="rId117" tooltip="3 S / A+3"/>
    <hyperlink ref="AY119" r:id="rId118" tooltip="1123" display="1123"/>
    <hyperlink ref="C120" r:id="rId119" tooltip="3 S / A"/>
    <hyperlink ref="AY120" r:id="rId120" tooltip="1116" display="1116"/>
    <hyperlink ref="C122" r:id="rId121" tooltip="3 S / B"/>
    <hyperlink ref="AY122" r:id="rId122" tooltip="1109" display="1109"/>
    <hyperlink ref="C123" r:id="rId123" tooltip="3 S / A"/>
    <hyperlink ref="AY123" r:id="rId124" tooltip="1112" display="1112"/>
    <hyperlink ref="C125" r:id="rId125" tooltip="2 S / A"/>
    <hyperlink ref="AY125" r:id="rId126" tooltip="1108" display="1108"/>
    <hyperlink ref="C127" r:id="rId127" tooltip="2 H / C"/>
    <hyperlink ref="AY127" r:id="rId128" tooltip="1111" display="1111"/>
    <hyperlink ref="C128" r:id="rId129" tooltip="2 S / C+3"/>
    <hyperlink ref="AY128" r:id="rId130" tooltip="1107" display="1107"/>
    <hyperlink ref="C129" r:id="rId131" tooltip="2 S / C+3"/>
    <hyperlink ref="AY129" r:id="rId132" tooltip="1109" display="1109"/>
    <hyperlink ref="I131" r:id="rId133" location="chb1" tooltip="T1"/>
    <hyperlink ref="A133" r:id="rId134" tooltip="STELLAR EXPRESS (J186) (7)"/>
    <hyperlink ref="C135" r:id="rId135" tooltip="3 S / C"/>
    <hyperlink ref="AY135" r:id="rId136" tooltip="1107" display="1107"/>
    <hyperlink ref="C137" r:id="rId137" tooltip="3 S / C"/>
    <hyperlink ref="AY137" r:id="rId138" tooltip="1113" display="1113"/>
    <hyperlink ref="C138" r:id="rId139" tooltip="3 S / A"/>
    <hyperlink ref="AY138" r:id="rId140" tooltip="1113" display="1113"/>
    <hyperlink ref="C139" r:id="rId141" tooltip="3 S / C"/>
    <hyperlink ref="AY139" r:id="rId142" tooltip="1115" display="1115"/>
    <hyperlink ref="C140" r:id="rId143" tooltip="3 S / B"/>
    <hyperlink ref="AY140" r:id="rId144" tooltip="1106" display="1106"/>
    <hyperlink ref="C141" r:id="rId145" tooltip="3 S / A"/>
    <hyperlink ref="AY141" r:id="rId146" tooltip="1117" display="1117"/>
    <hyperlink ref="C143" r:id="rId147" tooltip="3 S / A+3"/>
    <hyperlink ref="AY143" r:id="rId148" tooltip="1074" display="1074"/>
    <hyperlink ref="C144" r:id="rId149" tooltip="3 S / C+3"/>
    <hyperlink ref="AY144" r:id="rId150" tooltip="1094" display="1094"/>
    <hyperlink ref="C146" r:id="rId151" tooltip="3 S / B+2"/>
    <hyperlink ref="AY146" r:id="rId152" tooltip="1102" display="1102"/>
    <hyperlink ref="C147" r:id="rId153" tooltip="3 S / C+3"/>
    <hyperlink ref="AY147" r:id="rId154" tooltip="1107" display="1107"/>
    <hyperlink ref="C149" r:id="rId155" tooltip="2 S / C+3"/>
    <hyperlink ref="AY149" r:id="rId156" tooltip="1121" display="1121"/>
    <hyperlink ref="C151" r:id="rId157" tooltip="2 H / B"/>
    <hyperlink ref="AY151" r:id="rId158" tooltip="1120" display="1120"/>
    <hyperlink ref="I153" r:id="rId159" location="stb4" tooltip="T1"/>
    <hyperlink ref="J153" r:id="rId160" location="stb6" tooltip="T2"/>
    <hyperlink ref="A155" r:id="rId161" tooltip="HEALTHY HEALTHY (H203) (8)"/>
    <hyperlink ref="C157" r:id="rId162" tooltip="3 H / A"/>
    <hyperlink ref="AY157" r:id="rId163" tooltip="1155" display="1155"/>
    <hyperlink ref="C158" r:id="rId164" tooltip="3 H / C+3"/>
    <hyperlink ref="AY158" r:id="rId165" tooltip="1142" display="1142"/>
    <hyperlink ref="C159" r:id="rId166" tooltip="3 H / B"/>
    <hyperlink ref="AY159" r:id="rId167" tooltip="1147" display="1147"/>
    <hyperlink ref="C161" r:id="rId168" tooltip="3 H / C"/>
    <hyperlink ref="AY161" r:id="rId169" tooltip="1153" display="1153"/>
    <hyperlink ref="C163" r:id="rId170" tooltip="3 S / C+3"/>
    <hyperlink ref="AY163" r:id="rId171" tooltip="1161" display="1161"/>
    <hyperlink ref="C164" r:id="rId172" tooltip="3 H / A"/>
    <hyperlink ref="AY164" r:id="rId173" tooltip="1164" display="1164"/>
    <hyperlink ref="C166" r:id="rId174" tooltip="3 H / B"/>
    <hyperlink ref="AY166" r:id="rId175" tooltip="1177" display="1177"/>
    <hyperlink ref="C167" r:id="rId176" tooltip="3 H / C"/>
    <hyperlink ref="AY167" r:id="rId177" tooltip="1174" display="1174"/>
    <hyperlink ref="C168" r:id="rId178" tooltip="3 H / B"/>
    <hyperlink ref="AY168" r:id="rId179" tooltip="1166" display="1166"/>
    <hyperlink ref="C169" r:id="rId180" tooltip="3 H / C"/>
    <hyperlink ref="AY169" r:id="rId181" tooltip="1178" display="1178"/>
    <hyperlink ref="C171" r:id="rId182" tooltip="3 H / C+3"/>
    <hyperlink ref="AY171" r:id="rId183" tooltip="1175" display="1175"/>
    <hyperlink ref="C172" r:id="rId184" tooltip="3 S / C+3"/>
    <hyperlink ref="AY172" r:id="rId185" tooltip="1178" display="1178"/>
    <hyperlink ref="C174" r:id="rId186" tooltip="2 S / C+3"/>
    <hyperlink ref="AY174" r:id="rId187" tooltip="1176" display="1176"/>
    <hyperlink ref="C176" r:id="rId188" tooltip="3 S / B+2"/>
    <hyperlink ref="AY176" r:id="rId189" tooltip="1181" display="1181"/>
    <hyperlink ref="C178" r:id="rId190" tooltip="2 H / B"/>
    <hyperlink ref="AY178" r:id="rId191" tooltip="1193" display="1193"/>
    <hyperlink ref="C180" r:id="rId192" tooltip="3 H / A"/>
    <hyperlink ref="AY180" r:id="rId193" tooltip="1193" display="1193"/>
  </hyperlinks>
  <pageMargins left="0.7" right="0.7" top="0.75" bottom="0.75" header="0.3" footer="0.3"/>
  <legacyDrawing r:id="rId19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800080"/>
  </sheetPr>
  <dimension ref="A1:BZ179"/>
  <sheetViews>
    <sheetView topLeftCell="B1" zoomScale="80" zoomScaleNormal="80" workbookViewId="0">
      <selection activeCell="BI2" sqref="BI1:BI1048576"/>
    </sheetView>
  </sheetViews>
  <sheetFormatPr defaultRowHeight="21" x14ac:dyDescent="0.35"/>
  <cols>
    <col min="1" max="1" width="25" hidden="1" customWidth="1"/>
    <col min="2" max="2" width="12.140625" bestFit="1" customWidth="1"/>
    <col min="3" max="3" width="9.42578125" bestFit="1" customWidth="1"/>
    <col min="4" max="4" width="4.28515625" bestFit="1" customWidth="1"/>
    <col min="5" max="5" width="10.7109375" customWidth="1"/>
    <col min="6" max="6" width="8.5703125" bestFit="1" customWidth="1"/>
    <col min="7" max="7" width="3" bestFit="1" customWidth="1"/>
    <col min="8" max="8" width="3.85546875" bestFit="1" customWidth="1"/>
    <col min="9" max="9" width="4.42578125" bestFit="1" customWidth="1"/>
    <col min="10" max="10" width="4" bestFit="1" customWidth="1"/>
    <col min="11" max="11" width="4.42578125" bestFit="1" customWidth="1"/>
    <col min="12" max="12" width="4" bestFit="1" customWidth="1"/>
    <col min="13" max="13" width="4.42578125" bestFit="1" customWidth="1"/>
    <col min="14" max="14" width="3" bestFit="1" customWidth="1"/>
    <col min="15" max="15" width="3.140625" bestFit="1" customWidth="1"/>
    <col min="16" max="16" width="3.28515625" bestFit="1" customWidth="1"/>
    <col min="17" max="17" width="5.5703125" bestFit="1" customWidth="1"/>
    <col min="18" max="18" width="4" bestFit="1" customWidth="1"/>
    <col min="19" max="19" width="5" bestFit="1" customWidth="1"/>
    <col min="20" max="20" width="5.7109375" bestFit="1" customWidth="1"/>
    <col min="21" max="21" width="4.28515625" hidden="1" customWidth="1"/>
    <col min="22" max="22" width="5.5703125" hidden="1" customWidth="1"/>
    <col min="23" max="23" width="4.28515625" bestFit="1" customWidth="1"/>
    <col min="24" max="24" width="4.7109375" hidden="1" customWidth="1"/>
    <col min="25" max="25" width="5.5703125" bestFit="1" customWidth="1"/>
    <col min="26" max="26" width="4.140625" bestFit="1" customWidth="1"/>
    <col min="27" max="28" width="5" bestFit="1" customWidth="1"/>
    <col min="29" max="29" width="2.5703125" bestFit="1" customWidth="1"/>
    <col min="30" max="30" width="5.140625" bestFit="1" customWidth="1"/>
    <col min="31" max="31" width="5.85546875" bestFit="1" customWidth="1"/>
    <col min="32" max="32" width="6.85546875" bestFit="1" customWidth="1"/>
    <col min="33" max="33" width="4.28515625" bestFit="1" customWidth="1"/>
    <col min="34" max="34" width="3" hidden="1" customWidth="1"/>
    <col min="35" max="35" width="4.7109375" hidden="1" customWidth="1"/>
    <col min="36" max="36" width="4.85546875" bestFit="1" customWidth="1"/>
    <col min="37" max="38" width="4.5703125" bestFit="1" customWidth="1"/>
    <col min="39" max="39" width="8.42578125" bestFit="1" customWidth="1"/>
    <col min="40" max="40" width="4.42578125" bestFit="1" customWidth="1"/>
    <col min="41" max="41" width="3.7109375" bestFit="1" customWidth="1"/>
    <col min="42" max="44" width="2" bestFit="1" customWidth="1"/>
    <col min="45" max="45" width="3.5703125" bestFit="1" customWidth="1"/>
    <col min="46" max="46" width="4" bestFit="1" customWidth="1"/>
    <col min="47" max="47" width="5" bestFit="1" customWidth="1"/>
    <col min="48" max="48" width="3" bestFit="1" customWidth="1"/>
    <col min="49" max="49" width="3.85546875" hidden="1" customWidth="1"/>
    <col min="50" max="50" width="5.5703125" bestFit="1" customWidth="1"/>
    <col min="51" max="51" width="7" bestFit="1" customWidth="1"/>
    <col min="52" max="52" width="3.28515625" customWidth="1"/>
    <col min="53" max="53" width="3.85546875" hidden="1" customWidth="1"/>
    <col min="54" max="54" width="12.42578125" bestFit="1" customWidth="1"/>
    <col min="55" max="55" width="23.28515625" bestFit="1" customWidth="1"/>
    <col min="56" max="56" width="2.85546875" hidden="1" customWidth="1"/>
    <col min="57" max="57" width="4.5703125" bestFit="1" customWidth="1"/>
    <col min="58" max="58" width="5.7109375" bestFit="1" customWidth="1"/>
    <col min="59" max="60" width="6" bestFit="1" customWidth="1"/>
    <col min="61" max="61" width="17.28515625" style="192" bestFit="1" customWidth="1"/>
    <col min="62" max="62" width="19.85546875" bestFit="1" customWidth="1"/>
    <col min="63" max="64" width="22.28515625" bestFit="1" customWidth="1"/>
    <col min="65" max="65" width="20.42578125" bestFit="1" customWidth="1"/>
    <col min="66" max="66" width="19.5703125" bestFit="1" customWidth="1"/>
    <col min="68" max="68" width="5.5703125" bestFit="1" customWidth="1"/>
    <col min="69" max="69" width="3.7109375" bestFit="1" customWidth="1"/>
    <col min="70" max="70" width="5.5703125" bestFit="1" customWidth="1"/>
    <col min="71" max="71" width="9.28515625" bestFit="1" customWidth="1"/>
    <col min="72" max="72" width="4.28515625" bestFit="1" customWidth="1"/>
    <col min="74" max="74" width="5.85546875" bestFit="1" customWidth="1"/>
    <col min="75" max="75" width="4.140625" bestFit="1" customWidth="1"/>
    <col min="76" max="76" width="3.42578125" bestFit="1" customWidth="1"/>
    <col min="77" max="77" width="3.85546875" bestFit="1" customWidth="1"/>
    <col min="78" max="78" width="4.5703125" bestFit="1" customWidth="1"/>
  </cols>
  <sheetData>
    <row r="1" spans="1:78" ht="30" customHeight="1" x14ac:dyDescent="0.25">
      <c r="A1" s="169" t="s">
        <v>0</v>
      </c>
      <c r="B1" s="153"/>
      <c r="C1" s="153"/>
      <c r="D1" s="153"/>
      <c r="E1" s="153"/>
      <c r="F1" s="153"/>
      <c r="G1" s="153"/>
      <c r="H1" s="153"/>
      <c r="I1" s="153"/>
      <c r="J1" s="153"/>
      <c r="K1" s="153"/>
      <c r="L1" s="153"/>
      <c r="M1" s="153"/>
      <c r="N1" s="153"/>
      <c r="O1" s="153"/>
      <c r="P1" s="153"/>
      <c r="Q1" s="153"/>
      <c r="R1" s="153"/>
      <c r="S1" s="153"/>
      <c r="T1" s="153"/>
      <c r="U1" s="153"/>
      <c r="V1" s="153"/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7"/>
      <c r="BZ1" s="17"/>
    </row>
    <row r="2" spans="1:78" x14ac:dyDescent="0.25">
      <c r="A2" s="18" t="s">
        <v>1</v>
      </c>
      <c r="B2" s="18" t="s">
        <v>2</v>
      </c>
      <c r="C2" s="18" t="s">
        <v>3</v>
      </c>
      <c r="D2" s="19"/>
      <c r="E2" s="19"/>
      <c r="F2" s="18" t="s">
        <v>4</v>
      </c>
      <c r="G2" s="20" t="s">
        <v>5</v>
      </c>
      <c r="H2" s="21" t="s">
        <v>6</v>
      </c>
      <c r="I2" s="154" t="s">
        <v>7</v>
      </c>
      <c r="J2" s="155"/>
      <c r="K2" s="155"/>
      <c r="L2" s="155"/>
      <c r="M2" s="155"/>
      <c r="N2" s="155"/>
      <c r="O2" s="21" t="s">
        <v>8</v>
      </c>
      <c r="P2" s="21" t="s">
        <v>9</v>
      </c>
      <c r="Q2" s="22" t="s">
        <v>10</v>
      </c>
      <c r="R2" s="22" t="s">
        <v>11</v>
      </c>
      <c r="S2" s="21" t="s">
        <v>12</v>
      </c>
      <c r="T2" s="21" t="s">
        <v>13</v>
      </c>
      <c r="U2" s="21" t="s">
        <v>14</v>
      </c>
      <c r="V2" s="21" t="s">
        <v>15</v>
      </c>
      <c r="W2" s="23" t="s">
        <v>16</v>
      </c>
      <c r="X2" s="21" t="s">
        <v>17</v>
      </c>
      <c r="Y2" s="21" t="s">
        <v>18</v>
      </c>
      <c r="Z2" s="21" t="s">
        <v>19</v>
      </c>
      <c r="AA2" s="21" t="s">
        <v>20</v>
      </c>
      <c r="AB2" s="21" t="s">
        <v>21</v>
      </c>
      <c r="AC2" s="21" t="s">
        <v>22</v>
      </c>
      <c r="AD2" s="21" t="s">
        <v>23</v>
      </c>
      <c r="AE2" s="21" t="s">
        <v>24</v>
      </c>
      <c r="AF2" s="21" t="s">
        <v>25</v>
      </c>
      <c r="AG2" s="21" t="s">
        <v>26</v>
      </c>
      <c r="AH2" s="21" t="s">
        <v>5</v>
      </c>
      <c r="AI2" s="21" t="s">
        <v>17</v>
      </c>
      <c r="AJ2" s="21" t="s">
        <v>27</v>
      </c>
      <c r="AK2" s="21" t="s">
        <v>28</v>
      </c>
      <c r="AL2" s="21" t="s">
        <v>29</v>
      </c>
      <c r="AM2" s="21" t="s">
        <v>17</v>
      </c>
      <c r="AN2" s="21" t="s">
        <v>30</v>
      </c>
      <c r="AO2" s="21" t="s">
        <v>31</v>
      </c>
      <c r="AP2" s="21" t="s">
        <v>32</v>
      </c>
      <c r="AQ2" s="21" t="s">
        <v>33</v>
      </c>
      <c r="AR2" s="21" t="s">
        <v>34</v>
      </c>
      <c r="AS2" s="21" t="s">
        <v>35</v>
      </c>
      <c r="AT2" s="21" t="s">
        <v>36</v>
      </c>
      <c r="AU2" s="21" t="s">
        <v>37</v>
      </c>
      <c r="AV2" s="21" t="s">
        <v>38</v>
      </c>
      <c r="AW2" s="21" t="s">
        <v>6</v>
      </c>
      <c r="AX2" s="21" t="s">
        <v>39</v>
      </c>
      <c r="AY2" s="21" t="s">
        <v>40</v>
      </c>
      <c r="AZ2" s="24" t="s">
        <v>41</v>
      </c>
      <c r="BA2" s="21" t="s">
        <v>42</v>
      </c>
      <c r="BB2" s="21" t="s">
        <v>43</v>
      </c>
      <c r="BC2" s="21" t="s">
        <v>44</v>
      </c>
      <c r="BD2" s="21" t="s">
        <v>45</v>
      </c>
      <c r="BE2" s="21" t="s">
        <v>46</v>
      </c>
      <c r="BF2" s="21" t="s">
        <v>47</v>
      </c>
      <c r="BG2" s="21" t="s">
        <v>48</v>
      </c>
      <c r="BH2" s="21" t="s">
        <v>49</v>
      </c>
      <c r="BI2" s="186"/>
      <c r="BJ2" s="25"/>
      <c r="BK2" s="25"/>
      <c r="BL2" s="25"/>
      <c r="BM2" s="25"/>
      <c r="BN2" s="25"/>
      <c r="BO2" s="25"/>
      <c r="BP2" s="21" t="s">
        <v>18</v>
      </c>
      <c r="BQ2" s="21" t="s">
        <v>31</v>
      </c>
      <c r="BR2" s="21" t="s">
        <v>50</v>
      </c>
      <c r="BS2" s="21" t="s">
        <v>51</v>
      </c>
      <c r="BT2" s="25"/>
      <c r="BU2" s="25"/>
      <c r="BV2" s="21" t="s">
        <v>24</v>
      </c>
      <c r="BW2" s="21" t="s">
        <v>16</v>
      </c>
      <c r="BX2" s="21" t="s">
        <v>52</v>
      </c>
      <c r="BY2" s="21" t="s">
        <v>53</v>
      </c>
      <c r="BZ2" s="21" t="s">
        <v>28</v>
      </c>
    </row>
    <row r="3" spans="1:78" ht="46.5" x14ac:dyDescent="0.25">
      <c r="A3" s="26" t="s">
        <v>54</v>
      </c>
      <c r="B3" s="26" t="s">
        <v>55</v>
      </c>
      <c r="C3" s="27" t="s">
        <v>56</v>
      </c>
      <c r="D3" s="28"/>
      <c r="E3" s="28"/>
      <c r="F3" s="29">
        <v>1200</v>
      </c>
      <c r="G3" s="30">
        <v>7</v>
      </c>
      <c r="H3" s="31" t="s">
        <v>6</v>
      </c>
      <c r="I3" s="32">
        <v>11</v>
      </c>
      <c r="J3" s="33">
        <v>7</v>
      </c>
      <c r="K3" s="32">
        <v>11</v>
      </c>
      <c r="L3" s="33">
        <v>6</v>
      </c>
      <c r="M3" s="32">
        <v>8</v>
      </c>
      <c r="N3" s="33">
        <v>4</v>
      </c>
      <c r="O3" s="29">
        <v>2.1000000000000099</v>
      </c>
      <c r="P3" s="34">
        <v>1.19</v>
      </c>
      <c r="Q3" s="35">
        <v>93.778462128364296</v>
      </c>
      <c r="R3" s="36">
        <v>0.53923106418210398</v>
      </c>
      <c r="S3" s="37">
        <v>2</v>
      </c>
      <c r="T3" s="38">
        <v>1</v>
      </c>
      <c r="U3" s="29">
        <v>-0.50000000000000699</v>
      </c>
      <c r="V3" s="29">
        <v>0.24999999999998601</v>
      </c>
      <c r="W3" s="39"/>
      <c r="X3" s="40">
        <v>51</v>
      </c>
      <c r="Y3" s="29">
        <v>126</v>
      </c>
      <c r="Z3" s="17"/>
      <c r="AA3" s="26" t="s">
        <v>57</v>
      </c>
      <c r="AB3" s="41" t="s">
        <v>58</v>
      </c>
      <c r="AC3" s="42" t="str">
        <f>"" &amp; IF(AND(S3&lt;=-1.5,NOT(ISBLANK(AQ3))),"Z","")</f>
        <v/>
      </c>
      <c r="AD3" s="43" t="str">
        <f t="shared" ref="AD3:AD9" si="0">IF(AND(ISNUMBER(BD3),VALUE(BD3)&gt;=3,VALUE(T3)&gt;=-0.5),IF(AND(VALUE(Q3)&gt;=94,VALUE(Q3)&lt;444), IF(VALUE(P3)&gt;=2,"***","**"),"*"),"")</f>
        <v/>
      </c>
      <c r="AE3" s="44"/>
      <c r="AF3" s="45"/>
      <c r="AG3" s="46" t="str">
        <f t="shared" ref="AG3:AG9" si="1">IF(OR(F3&lt;1401,F3&gt;=1600),IF(AND(OR(AB3="*",AB3="***",AB3="E*",AB3="E***"),P3&gt;=2,T3&gt;-2.1),IF(AND(ISNUMBER(BD3),VALUE(BD3)&gt;2),"**","*"),""),"")</f>
        <v/>
      </c>
      <c r="AH3" s="30">
        <v>7</v>
      </c>
      <c r="AI3" s="47">
        <v>51</v>
      </c>
      <c r="AJ3" s="48" t="str">
        <f t="shared" ref="AJ3:AJ9" si="2">IF(AND(S3&gt;=2,T3&gt;=0),IF(AND(ISNUMBER(BD3),VALUE(BD3)&gt;=3),IF(LEN(AQ3)&gt;0,"***","**"),"*"),"")</f>
        <v>*</v>
      </c>
      <c r="AK3" s="42" t="str">
        <f t="shared" ref="AK3:AK9" si="3">IF(AND(S3&gt;=3,AND(OR(AND(I3&lt;=7,I3-K3&gt;=3),AND(K3&lt;=7,K3-M3&gt;=3)),N3&lt;=4)),6,IF(S3&gt;=3,"3T",IF(AND(OR(AND(I3&lt;=7,I3-K3&gt;=3),AND(K3&lt;=7,K3-M3&gt;=3)),N3&lt;=4),"3P","")))</f>
        <v/>
      </c>
      <c r="AL3" s="46" t="str">
        <f t="shared" ref="AL3:AL9" si="4">IF(OR(K3-M3&gt;=5,T3&gt;4.9,AND(K3-M3&gt;=1,T3&gt;5)),IF(P3&lt;-3,"***",IF(P3&lt;0,"**","*")),"")</f>
        <v/>
      </c>
      <c r="AM3" s="40">
        <v>51</v>
      </c>
      <c r="AN3" s="49" t="str">
        <f>CONCATENATE(IF(AND(OR(M3=1,M3=2,M3=3,M3=4),Q3&gt;=97.5),"G",IF(OR(AND(N3&lt;=3,M3&lt;8,T3&gt;-1.6,Q3&gt;=95,Q3&lt;300),AND(OR(M3=1,M3=2,M3=3),Q3&lt;97.5)),"GR","")),"*")</f>
        <v>*</v>
      </c>
      <c r="AO3" s="29">
        <v>0</v>
      </c>
      <c r="AP3" s="28" t="s">
        <v>32</v>
      </c>
      <c r="AQ3" s="28"/>
      <c r="AR3" s="28"/>
      <c r="AS3" s="28"/>
      <c r="AT3" s="50" t="str">
        <f t="shared" ref="AT3:AT9" si="5">IF(LEN(AN3)&gt;0,IF(AL3="**","$",IF(AL3="***",IF(LEN(AQ3)&gt;0,"$$$","$$"), "")), "")</f>
        <v/>
      </c>
      <c r="AU3" s="48" t="str">
        <f t="shared" ref="AU3:AU9" si="6">CONCATENATE(IF(LEN(AN3)&gt;0,IF(AND(AD3="**",AB3="*"),IF(LEN(AQ3)&gt;0,"$$$","$$"),IF(AJ3="***","$$$",IF(AND(AJ3="**",AB3="*"),"$$",IF(AND(OR(AD3="**",AD3="***"),LEN(AQ3)&gt;0),"$$","")))),IF(AND(OR(AD3="**",AD3="***"),LEN(AQ3)&gt;0),"$$","")),IF(AND(T3&lt;2,AQ3="#"),"#",""))</f>
        <v/>
      </c>
      <c r="AV3" s="48" t="str">
        <f t="shared" ref="AV3:AV9" si="7">IF(LEN(AN3)&gt;0,IF(AG3="**","$$",IF(AG3="***","$$$",IF(AD3="***",IF(OR(AB3="***",LEN(AQ3)&gt;0),"$$$",""),""))),"")</f>
        <v/>
      </c>
      <c r="AW3" s="26" t="s">
        <v>6</v>
      </c>
      <c r="AX3" s="51">
        <v>41</v>
      </c>
      <c r="AY3" s="52">
        <v>1218</v>
      </c>
      <c r="AZ3" s="24" t="s">
        <v>59</v>
      </c>
      <c r="BA3" s="29">
        <v>84.078462128364194</v>
      </c>
      <c r="BB3" s="53">
        <v>80.795795461697494</v>
      </c>
      <c r="BC3" s="54" t="s">
        <v>60</v>
      </c>
      <c r="BD3" s="29">
        <v>2</v>
      </c>
      <c r="BE3" s="55"/>
      <c r="BF3" s="55"/>
      <c r="BG3" s="55"/>
      <c r="BH3" s="55"/>
      <c r="BI3" s="187"/>
      <c r="BJ3" s="17"/>
      <c r="BK3" s="17"/>
      <c r="BL3" s="17"/>
      <c r="BM3" s="17"/>
      <c r="BN3" s="17"/>
      <c r="BO3" s="17"/>
      <c r="BP3" s="29">
        <v>126</v>
      </c>
      <c r="BQ3" s="29">
        <v>0</v>
      </c>
      <c r="BR3" s="56">
        <v>95.25</v>
      </c>
      <c r="BS3" s="57" t="s">
        <v>61</v>
      </c>
      <c r="BT3" s="26"/>
      <c r="BU3" s="26"/>
      <c r="BV3" s="26"/>
      <c r="BW3" s="26"/>
      <c r="BX3" s="17"/>
      <c r="BY3" s="17"/>
      <c r="BZ3" s="49" t="str">
        <f t="shared" ref="BZ3:BZ9" si="8">IF(AND(S3&gt;=3,AND(OR(AND(I3&lt;=7,I3-K3&gt;=3),AND(K3&lt;=7,K3-M3&gt;=3)),N3&lt;=4)),6,IF(S3&gt;=3,"3T",IF(AND(OR(AND(I3&lt;=7,I3-K3&gt;=3),AND(K3&lt;=7,K3-M3&gt;=3)),N3&lt;=4),"3P","")))</f>
        <v/>
      </c>
    </row>
    <row r="4" spans="1:78" ht="46.5" x14ac:dyDescent="0.25">
      <c r="A4" s="26" t="s">
        <v>54</v>
      </c>
      <c r="B4" s="26" t="s">
        <v>62</v>
      </c>
      <c r="C4" s="27" t="s">
        <v>63</v>
      </c>
      <c r="D4" s="28"/>
      <c r="E4" s="28"/>
      <c r="F4" s="58">
        <v>1400</v>
      </c>
      <c r="G4" s="30">
        <v>9</v>
      </c>
      <c r="H4" s="31" t="s">
        <v>6</v>
      </c>
      <c r="I4" s="59">
        <v>5</v>
      </c>
      <c r="J4" s="33">
        <v>3</v>
      </c>
      <c r="K4" s="59">
        <v>4</v>
      </c>
      <c r="L4" s="33">
        <v>2</v>
      </c>
      <c r="M4" s="59">
        <v>12</v>
      </c>
      <c r="N4" s="33">
        <v>4</v>
      </c>
      <c r="O4" s="29">
        <v>0.15000000000000599</v>
      </c>
      <c r="P4" s="60">
        <v>-2.0857142857142699</v>
      </c>
      <c r="Q4" s="35">
        <v>88.809941371529007</v>
      </c>
      <c r="R4" s="35">
        <v>-2.4950293142355</v>
      </c>
      <c r="S4" s="37">
        <v>1</v>
      </c>
      <c r="T4" s="61">
        <v>-1.5</v>
      </c>
      <c r="U4" s="29">
        <v>2.0499999999999998</v>
      </c>
      <c r="V4" s="60">
        <v>0.94999999999998896</v>
      </c>
      <c r="W4" s="39"/>
      <c r="X4" s="62">
        <v>49</v>
      </c>
      <c r="Y4" s="29">
        <v>122</v>
      </c>
      <c r="Z4" s="29">
        <v>28</v>
      </c>
      <c r="AA4" s="26" t="s">
        <v>64</v>
      </c>
      <c r="AB4" s="41" t="s">
        <v>65</v>
      </c>
      <c r="AC4" s="42" t="str">
        <f>"" &amp; IF(AND(S4&lt;=-1.5,NOT(ISBLANK(AQ4))),"Z","")</f>
        <v/>
      </c>
      <c r="AD4" s="48" t="str">
        <f t="shared" si="0"/>
        <v/>
      </c>
      <c r="AE4" s="44"/>
      <c r="AF4" s="45"/>
      <c r="AG4" s="63" t="str">
        <f t="shared" si="1"/>
        <v/>
      </c>
      <c r="AH4" s="30">
        <v>9</v>
      </c>
      <c r="AI4" s="62">
        <v>49</v>
      </c>
      <c r="AJ4" s="48" t="str">
        <f t="shared" si="2"/>
        <v/>
      </c>
      <c r="AK4" s="42" t="str">
        <f t="shared" si="3"/>
        <v/>
      </c>
      <c r="AL4" s="63" t="str">
        <f t="shared" si="4"/>
        <v/>
      </c>
      <c r="AM4" s="62">
        <v>49</v>
      </c>
      <c r="AN4" s="49" t="str">
        <f>IF(AND(OR(M4=1,M4=2,M4=3,M4=4),Q4&gt;=97.5),"G",IF(OR(AND(N4&lt;=3,M4&lt;8,T4&gt;-1.6,Q4&gt;=95,Q4&lt;300),AND(OR(M4=1,M4=2,M4=3),Q4&lt;97.5)),"GR",""))</f>
        <v/>
      </c>
      <c r="AO4" s="29">
        <v>0</v>
      </c>
      <c r="AP4" s="28"/>
      <c r="AQ4" s="28"/>
      <c r="AR4" s="28"/>
      <c r="AS4" s="28" t="s">
        <v>66</v>
      </c>
      <c r="AT4" s="50" t="str">
        <f t="shared" si="5"/>
        <v/>
      </c>
      <c r="AU4" s="48" t="str">
        <f t="shared" si="6"/>
        <v/>
      </c>
      <c r="AV4" s="48" t="str">
        <f t="shared" si="7"/>
        <v/>
      </c>
      <c r="AW4" s="26" t="s">
        <v>6</v>
      </c>
      <c r="AX4" s="64">
        <v>63</v>
      </c>
      <c r="AY4" s="65">
        <v>1216</v>
      </c>
      <c r="AZ4" s="24" t="s">
        <v>67</v>
      </c>
      <c r="BA4" s="29">
        <v>80.009941371528996</v>
      </c>
      <c r="BB4" s="66">
        <v>73.264608038195703</v>
      </c>
      <c r="BC4" s="54" t="s">
        <v>68</v>
      </c>
      <c r="BD4" s="29">
        <v>3</v>
      </c>
      <c r="BE4" s="55"/>
      <c r="BF4" s="55"/>
      <c r="BG4" s="55"/>
      <c r="BH4" s="55"/>
      <c r="BI4" s="189" t="s">
        <v>69</v>
      </c>
      <c r="BJ4" s="68" t="s">
        <v>70</v>
      </c>
      <c r="BK4" s="68" t="s">
        <v>71</v>
      </c>
      <c r="BL4" s="69" t="s">
        <v>72</v>
      </c>
      <c r="BM4" s="68" t="s">
        <v>73</v>
      </c>
      <c r="BN4" s="68" t="s">
        <v>74</v>
      </c>
      <c r="BO4" s="17"/>
      <c r="BP4" s="29">
        <v>122</v>
      </c>
      <c r="BQ4" s="29">
        <v>0</v>
      </c>
      <c r="BR4" s="56">
        <v>98.3</v>
      </c>
      <c r="BS4" s="57" t="s">
        <v>75</v>
      </c>
      <c r="BT4" s="26"/>
      <c r="BU4" s="26"/>
      <c r="BV4" s="26"/>
      <c r="BW4" s="26"/>
      <c r="BX4" s="17"/>
      <c r="BY4" s="17"/>
      <c r="BZ4" s="49" t="str">
        <f t="shared" si="8"/>
        <v/>
      </c>
    </row>
    <row r="5" spans="1:78" ht="46.5" x14ac:dyDescent="0.25">
      <c r="A5" s="26" t="s">
        <v>54</v>
      </c>
      <c r="B5" s="26" t="s">
        <v>76</v>
      </c>
      <c r="C5" s="27" t="s">
        <v>77</v>
      </c>
      <c r="D5" s="28"/>
      <c r="E5" s="28"/>
      <c r="F5" s="58">
        <v>1400</v>
      </c>
      <c r="G5" s="30">
        <v>6</v>
      </c>
      <c r="H5" s="31" t="s">
        <v>78</v>
      </c>
      <c r="I5" s="32">
        <v>6</v>
      </c>
      <c r="J5" s="33">
        <v>3</v>
      </c>
      <c r="K5" s="70">
        <v>5</v>
      </c>
      <c r="L5" s="71">
        <v>2</v>
      </c>
      <c r="M5" s="32">
        <v>2</v>
      </c>
      <c r="N5" s="33">
        <v>3</v>
      </c>
      <c r="O5" s="29">
        <v>0.70000000000000295</v>
      </c>
      <c r="P5" s="34">
        <v>2.2300000000000102</v>
      </c>
      <c r="Q5" s="35">
        <v>96.535988903674607</v>
      </c>
      <c r="R5" s="36">
        <v>0.56799445183727904</v>
      </c>
      <c r="S5" s="37">
        <v>1</v>
      </c>
      <c r="T5" s="61">
        <v>-0.5</v>
      </c>
      <c r="U5" s="29">
        <v>1.05</v>
      </c>
      <c r="V5" s="29">
        <v>0.54999999999999705</v>
      </c>
      <c r="W5" s="39" t="s">
        <v>79</v>
      </c>
      <c r="X5" s="40">
        <v>47</v>
      </c>
      <c r="Y5" s="72">
        <v>121</v>
      </c>
      <c r="Z5" s="29">
        <v>21</v>
      </c>
      <c r="AA5" s="26" t="s">
        <v>80</v>
      </c>
      <c r="AB5" s="41" t="s">
        <v>65</v>
      </c>
      <c r="AC5" s="42" t="str">
        <f>"i" &amp; IF(AND(S5&lt;=-1.5,NOT(ISBLANK(AQ5))),"Z","")</f>
        <v>i</v>
      </c>
      <c r="AD5" s="43" t="str">
        <f t="shared" si="0"/>
        <v/>
      </c>
      <c r="AE5" s="48" t="str">
        <f>IF(AND(BD5&gt;2,OR(ISNUMBER(SEARCH("P",AA5)),ISNUMBER(SEARCH("EP",AA5)),ISNUMBER(SEARCH("E",AA5)))),"WP@",IF(BD5&gt;2,"W@",IF(OR(ISNUMBER(SEARCH("P",AA5)),ISNUMBER(SEARCH("EP",AA5)),ISNUMBER(SEARCH("E",AA5))),"P@","@")))</f>
        <v>@</v>
      </c>
      <c r="AF5" s="45" t="s">
        <v>82</v>
      </c>
      <c r="AG5" s="63" t="str">
        <f t="shared" si="1"/>
        <v/>
      </c>
      <c r="AH5" s="30">
        <v>6</v>
      </c>
      <c r="AI5" s="47">
        <v>47</v>
      </c>
      <c r="AJ5" s="48" t="str">
        <f t="shared" si="2"/>
        <v/>
      </c>
      <c r="AK5" s="42" t="str">
        <f t="shared" si="3"/>
        <v>3P</v>
      </c>
      <c r="AL5" s="46" t="str">
        <f t="shared" si="4"/>
        <v/>
      </c>
      <c r="AM5" s="40">
        <v>47</v>
      </c>
      <c r="AN5" s="73" t="str">
        <f>CONCATENATE(IF(AND(OR(M5=1,M5=2,M5=3,M5=4),Q5&gt;=97.5),"G",IF(OR(AND(N5&lt;=3,M5&lt;8,T5&gt;-1.6,Q5&gt;=95,Q5&lt;300),AND(OR(M5=1,M5=2,M5=3),Q5&lt;97.5)),"GR","")),"*")</f>
        <v>GR*</v>
      </c>
      <c r="AO5" s="29">
        <v>0</v>
      </c>
      <c r="AP5" s="28"/>
      <c r="AQ5" s="28"/>
      <c r="AR5" s="28"/>
      <c r="AS5" s="28"/>
      <c r="AT5" s="50" t="str">
        <f t="shared" si="5"/>
        <v/>
      </c>
      <c r="AU5" s="48" t="str">
        <f t="shared" si="6"/>
        <v/>
      </c>
      <c r="AV5" s="48" t="str">
        <f t="shared" si="7"/>
        <v/>
      </c>
      <c r="AW5" s="26" t="s">
        <v>78</v>
      </c>
      <c r="AX5" s="74">
        <v>18</v>
      </c>
      <c r="AY5" s="52">
        <v>1216</v>
      </c>
      <c r="AZ5" s="24" t="s">
        <v>51</v>
      </c>
      <c r="BA5" s="29">
        <v>88.635988903674601</v>
      </c>
      <c r="BB5" s="75">
        <v>83.217322237007906</v>
      </c>
      <c r="BC5" s="54" t="s">
        <v>83</v>
      </c>
      <c r="BD5" s="29">
        <v>1</v>
      </c>
      <c r="BE5" s="55"/>
      <c r="BF5" s="55"/>
      <c r="BG5" s="55"/>
      <c r="BH5" s="55"/>
      <c r="BI5" s="189" t="s">
        <v>84</v>
      </c>
      <c r="BJ5" s="69" t="s">
        <v>72</v>
      </c>
      <c r="BK5" s="68" t="s">
        <v>85</v>
      </c>
      <c r="BL5" s="69" t="s">
        <v>86</v>
      </c>
      <c r="BM5" s="68" t="s">
        <v>87</v>
      </c>
      <c r="BN5" s="68"/>
      <c r="BO5" s="17"/>
      <c r="BP5" s="29">
        <v>121</v>
      </c>
      <c r="BQ5" s="29">
        <v>0</v>
      </c>
      <c r="BR5" s="56">
        <v>98.85</v>
      </c>
      <c r="BS5" s="76" t="s">
        <v>88</v>
      </c>
      <c r="BT5" s="26"/>
      <c r="BU5" s="26"/>
      <c r="BV5" s="49" t="str">
        <f>IF(AND(BD5&gt;2,OR(ISNUMBER(SEARCH("P",AA5)),ISNUMBER(SEARCH("EP",AA5)),ISNUMBER(SEARCH("E",AA5)))),"WP@",IF(BD5&gt;2,"W@",IF(OR(ISNUMBER(SEARCH("P",AA5)),ISNUMBER(SEARCH("EP",AA5)),ISNUMBER(SEARCH("E",AA5))),"P@","@")))</f>
        <v>@</v>
      </c>
      <c r="BW5" s="26" t="s">
        <v>79</v>
      </c>
      <c r="BX5" s="17"/>
      <c r="BY5" s="17"/>
      <c r="BZ5" s="49" t="str">
        <f t="shared" si="8"/>
        <v>3P</v>
      </c>
    </row>
    <row r="6" spans="1:78" ht="46.5" x14ac:dyDescent="0.25">
      <c r="A6" s="26" t="s">
        <v>54</v>
      </c>
      <c r="B6" s="26" t="s">
        <v>89</v>
      </c>
      <c r="C6" s="27" t="s">
        <v>90</v>
      </c>
      <c r="D6" s="28"/>
      <c r="E6" s="28"/>
      <c r="F6" s="58">
        <v>1400</v>
      </c>
      <c r="G6" s="30">
        <v>3</v>
      </c>
      <c r="H6" s="31" t="s">
        <v>6</v>
      </c>
      <c r="I6" s="70">
        <v>4</v>
      </c>
      <c r="J6" s="71">
        <v>2</v>
      </c>
      <c r="K6" s="70">
        <v>3</v>
      </c>
      <c r="L6" s="71">
        <v>2</v>
      </c>
      <c r="M6" s="32">
        <v>4</v>
      </c>
      <c r="N6" s="33">
        <v>3</v>
      </c>
      <c r="O6" s="29">
        <v>2.9499999999999802</v>
      </c>
      <c r="P6" s="29">
        <v>4.3100000000000103</v>
      </c>
      <c r="Q6" s="36">
        <v>100.007284317827</v>
      </c>
      <c r="R6" s="36">
        <v>2.6536421589136698</v>
      </c>
      <c r="S6" s="37">
        <v>0</v>
      </c>
      <c r="T6" s="61">
        <v>-1.75</v>
      </c>
      <c r="U6" s="29">
        <v>-1.95</v>
      </c>
      <c r="V6" s="29">
        <v>-3.4</v>
      </c>
      <c r="W6" s="39"/>
      <c r="X6" s="40">
        <v>47</v>
      </c>
      <c r="Y6" s="72">
        <v>121</v>
      </c>
      <c r="Z6" s="29">
        <v>21</v>
      </c>
      <c r="AA6" s="77">
        <v>7</v>
      </c>
      <c r="AB6" s="41" t="s">
        <v>92</v>
      </c>
      <c r="AC6" s="42" t="str">
        <f>"i" &amp; IF(AND(S6&lt;=-1.5,NOT(ISBLANK(AQ6))),"Z","")</f>
        <v>i</v>
      </c>
      <c r="AD6" s="43" t="str">
        <f t="shared" si="0"/>
        <v/>
      </c>
      <c r="AE6" s="44"/>
      <c r="AF6" s="45" t="s">
        <v>93</v>
      </c>
      <c r="AG6" s="63" t="str">
        <f t="shared" si="1"/>
        <v>*</v>
      </c>
      <c r="AH6" s="30">
        <v>3</v>
      </c>
      <c r="AI6" s="47">
        <v>47</v>
      </c>
      <c r="AJ6" s="48" t="str">
        <f t="shared" si="2"/>
        <v/>
      </c>
      <c r="AK6" s="42" t="str">
        <f t="shared" si="3"/>
        <v/>
      </c>
      <c r="AL6" s="46" t="str">
        <f t="shared" si="4"/>
        <v/>
      </c>
      <c r="AM6" s="40">
        <v>47</v>
      </c>
      <c r="AN6" s="78" t="str">
        <f>CONCATENATE(IF(AND(OR(M6=1,M6=2,M6=3,M6=4),Q6&gt;=97.5),"G",IF(OR(AND(N6&lt;=3,M6&lt;8,T6&gt;-1.6,Q6&gt;=95,Q6&lt;300),AND(OR(M6=1,M6=2,M6=3),Q6&lt;97.5)),"GR","")),"*")</f>
        <v>G*</v>
      </c>
      <c r="AO6" s="29">
        <v>-1</v>
      </c>
      <c r="AP6" s="28"/>
      <c r="AQ6" s="28"/>
      <c r="AR6" s="28"/>
      <c r="AS6" s="28"/>
      <c r="AT6" s="50" t="str">
        <f t="shared" si="5"/>
        <v/>
      </c>
      <c r="AU6" s="48" t="str">
        <f t="shared" si="6"/>
        <v/>
      </c>
      <c r="AV6" s="48" t="str">
        <f t="shared" si="7"/>
        <v/>
      </c>
      <c r="AW6" s="26" t="s">
        <v>6</v>
      </c>
      <c r="AX6" s="51">
        <v>17</v>
      </c>
      <c r="AY6" s="79">
        <v>1207</v>
      </c>
      <c r="AZ6" s="24" t="s">
        <v>51</v>
      </c>
      <c r="BA6" s="29">
        <v>91.807284317827296</v>
      </c>
      <c r="BB6" s="75">
        <v>88.607284317827407</v>
      </c>
      <c r="BC6" s="54" t="s">
        <v>94</v>
      </c>
      <c r="BD6" s="29">
        <v>2</v>
      </c>
      <c r="BE6" s="55"/>
      <c r="BF6" s="55"/>
      <c r="BG6" s="55"/>
      <c r="BH6" s="55"/>
      <c r="BI6" s="189" t="s">
        <v>95</v>
      </c>
      <c r="BJ6" s="69" t="s">
        <v>96</v>
      </c>
      <c r="BK6" s="68" t="s">
        <v>97</v>
      </c>
      <c r="BL6" s="69" t="s">
        <v>98</v>
      </c>
      <c r="BM6" s="69" t="s">
        <v>86</v>
      </c>
      <c r="BN6" s="68"/>
      <c r="BO6" s="17"/>
      <c r="BP6" s="29">
        <v>121</v>
      </c>
      <c r="BQ6" s="29">
        <v>-1</v>
      </c>
      <c r="BR6" s="56">
        <v>102.1</v>
      </c>
      <c r="BS6" s="76" t="s">
        <v>88</v>
      </c>
      <c r="BT6" s="26"/>
      <c r="BU6" s="26"/>
      <c r="BV6" s="26"/>
      <c r="BW6" s="26"/>
      <c r="BX6" s="17"/>
      <c r="BY6" s="17"/>
      <c r="BZ6" s="49" t="str">
        <f t="shared" si="8"/>
        <v/>
      </c>
    </row>
    <row r="7" spans="1:78" ht="46.5" x14ac:dyDescent="0.25">
      <c r="A7" s="26" t="s">
        <v>54</v>
      </c>
      <c r="B7" s="26" t="s">
        <v>99</v>
      </c>
      <c r="C7" s="27" t="s">
        <v>63</v>
      </c>
      <c r="D7" s="28"/>
      <c r="E7" s="28"/>
      <c r="F7" s="58">
        <v>1400</v>
      </c>
      <c r="G7" s="80">
        <v>6</v>
      </c>
      <c r="H7" s="31" t="s">
        <v>6</v>
      </c>
      <c r="I7" s="32">
        <v>5</v>
      </c>
      <c r="J7" s="33">
        <v>2</v>
      </c>
      <c r="K7" s="32">
        <v>4</v>
      </c>
      <c r="L7" s="33">
        <v>2</v>
      </c>
      <c r="M7" s="32">
        <v>1</v>
      </c>
      <c r="N7" s="33">
        <v>0</v>
      </c>
      <c r="O7" s="29">
        <v>-1.49999999999999</v>
      </c>
      <c r="P7" s="29">
        <v>-0.16666666666663901</v>
      </c>
      <c r="Q7" s="35">
        <v>99.506190704640304</v>
      </c>
      <c r="R7" s="35">
        <v>-0.24690464767985501</v>
      </c>
      <c r="S7" s="37">
        <v>0</v>
      </c>
      <c r="T7" s="38">
        <v>2.5</v>
      </c>
      <c r="U7" s="29">
        <v>1.85</v>
      </c>
      <c r="V7" s="29">
        <v>3.85</v>
      </c>
      <c r="W7" s="39"/>
      <c r="X7" s="40">
        <v>47</v>
      </c>
      <c r="Y7" s="72">
        <v>121</v>
      </c>
      <c r="Z7" s="29">
        <v>21</v>
      </c>
      <c r="AA7" s="26" t="s">
        <v>100</v>
      </c>
      <c r="AB7" s="41" t="s">
        <v>101</v>
      </c>
      <c r="AC7" s="42" t="str">
        <f>"" &amp; IF(AND(S7&lt;=-1.5,NOT(ISBLANK(AQ7))),"Z","")</f>
        <v/>
      </c>
      <c r="AD7" s="43" t="str">
        <f t="shared" si="0"/>
        <v/>
      </c>
      <c r="AE7" s="48" t="str">
        <f>IF(AND(BD7&gt;2,OR(ISNUMBER(SEARCH("P",AA7)),ISNUMBER(SEARCH("EP",AA7)),ISNUMBER(SEARCH("E",AA7)))),"WP@",IF(BD7&gt;2,"W@",IF(OR(ISNUMBER(SEARCH("P",AA7)),ISNUMBER(SEARCH("EP",AA7)),ISNUMBER(SEARCH("E",AA7))),"P@","@")))</f>
        <v>P@</v>
      </c>
      <c r="AF7" s="45" t="s">
        <v>102</v>
      </c>
      <c r="AG7" s="46" t="str">
        <f t="shared" si="1"/>
        <v/>
      </c>
      <c r="AH7" s="30">
        <v>6</v>
      </c>
      <c r="AI7" s="47">
        <v>47</v>
      </c>
      <c r="AJ7" s="48" t="str">
        <f t="shared" si="2"/>
        <v/>
      </c>
      <c r="AK7" s="42" t="str">
        <f t="shared" si="3"/>
        <v>3P</v>
      </c>
      <c r="AL7" s="46" t="str">
        <f t="shared" si="4"/>
        <v/>
      </c>
      <c r="AM7" s="40">
        <v>47</v>
      </c>
      <c r="AN7" s="81" t="str">
        <f>IF(AND(OR(M7=1,M7=2,M7=3,M7=4),Q7&gt;=97.5),"G",IF(OR(AND(N7&lt;=3,M7&lt;8,T7&gt;-1.6,Q7&gt;=95,Q7&lt;300),AND(OR(M7=1,M7=2,M7=3),Q7&lt;97.5)),"GR",""))</f>
        <v>G</v>
      </c>
      <c r="AO7" s="82">
        <v>1</v>
      </c>
      <c r="AP7" s="28"/>
      <c r="AQ7" s="28"/>
      <c r="AR7" s="28"/>
      <c r="AS7" s="28"/>
      <c r="AT7" s="50" t="str">
        <f t="shared" si="5"/>
        <v/>
      </c>
      <c r="AU7" s="48" t="str">
        <f t="shared" si="6"/>
        <v/>
      </c>
      <c r="AV7" s="48" t="str">
        <f t="shared" si="7"/>
        <v/>
      </c>
      <c r="AW7" s="26" t="s">
        <v>6</v>
      </c>
      <c r="AX7" s="74">
        <v>7.7</v>
      </c>
      <c r="AY7" s="52">
        <v>1210</v>
      </c>
      <c r="AZ7" s="24" t="s">
        <v>51</v>
      </c>
      <c r="BA7" s="29">
        <v>92.506190704640304</v>
      </c>
      <c r="BB7" s="66">
        <v>84.511524037973601</v>
      </c>
      <c r="BC7" s="54" t="s">
        <v>103</v>
      </c>
      <c r="BD7" s="29">
        <v>2</v>
      </c>
      <c r="BE7" s="55"/>
      <c r="BF7" s="55"/>
      <c r="BG7" s="55"/>
      <c r="BH7" s="55"/>
      <c r="BI7" s="190" t="s">
        <v>104</v>
      </c>
      <c r="BJ7" s="68" t="s">
        <v>105</v>
      </c>
      <c r="BK7" s="68" t="s">
        <v>106</v>
      </c>
      <c r="BL7" s="69" t="s">
        <v>97</v>
      </c>
      <c r="BM7" s="68" t="s">
        <v>107</v>
      </c>
      <c r="BN7" s="68"/>
      <c r="BO7" s="17"/>
      <c r="BP7" s="29">
        <v>121</v>
      </c>
      <c r="BQ7" s="82">
        <v>1</v>
      </c>
      <c r="BR7" s="56">
        <v>97.45</v>
      </c>
      <c r="BS7" s="76" t="s">
        <v>108</v>
      </c>
      <c r="BT7" s="26"/>
      <c r="BU7" s="26"/>
      <c r="BV7" s="49" t="str">
        <f>IF(AND(BD7&gt;2,OR(ISNUMBER(SEARCH("P",AA7)),ISNUMBER(SEARCH("EP",AA7)),ISNUMBER(SEARCH("E",AA7)))),"WP@",IF(BD7&gt;2,"W@",IF(OR(ISNUMBER(SEARCH("P",AA7)),ISNUMBER(SEARCH("EP",AA7)),ISNUMBER(SEARCH("E",AA7))),"P@","@")))</f>
        <v>P@</v>
      </c>
      <c r="BW7" s="26"/>
      <c r="BX7" s="17"/>
      <c r="BY7" s="17"/>
      <c r="BZ7" s="49" t="str">
        <f t="shared" si="8"/>
        <v>3P</v>
      </c>
    </row>
    <row r="8" spans="1:78" ht="46.5" x14ac:dyDescent="0.25">
      <c r="A8" s="26" t="s">
        <v>54</v>
      </c>
      <c r="B8" s="26" t="s">
        <v>109</v>
      </c>
      <c r="C8" s="27" t="s">
        <v>63</v>
      </c>
      <c r="D8" s="28"/>
      <c r="E8" s="28"/>
      <c r="F8" s="58">
        <v>1400</v>
      </c>
      <c r="G8" s="80">
        <v>7</v>
      </c>
      <c r="H8" s="31" t="s">
        <v>78</v>
      </c>
      <c r="I8" s="32">
        <v>6</v>
      </c>
      <c r="J8" s="33">
        <v>4</v>
      </c>
      <c r="K8" s="70">
        <v>5</v>
      </c>
      <c r="L8" s="71">
        <v>2</v>
      </c>
      <c r="M8" s="32">
        <v>1</v>
      </c>
      <c r="N8" s="33">
        <v>0</v>
      </c>
      <c r="O8" s="29">
        <v>0.70000000000000295</v>
      </c>
      <c r="P8" s="29">
        <v>2.4583333333333401</v>
      </c>
      <c r="Q8" s="36">
        <v>104.28957749376499</v>
      </c>
      <c r="R8" s="36">
        <v>2.1447887468824001</v>
      </c>
      <c r="S8" s="37">
        <v>1</v>
      </c>
      <c r="T8" s="38">
        <v>2.5</v>
      </c>
      <c r="U8" s="29">
        <v>-1.4000000000000099</v>
      </c>
      <c r="V8" s="29">
        <v>0.60000000000000497</v>
      </c>
      <c r="W8" s="39"/>
      <c r="X8" s="83">
        <v>53</v>
      </c>
      <c r="Y8" s="72">
        <v>127</v>
      </c>
      <c r="Z8" s="29">
        <v>28</v>
      </c>
      <c r="AA8" s="26" t="s">
        <v>80</v>
      </c>
      <c r="AB8" s="41" t="s">
        <v>65</v>
      </c>
      <c r="AC8" s="42" t="str">
        <f>"i" &amp; IF(AND(S8&lt;=-1.5,NOT(ISBLANK(AQ8))),"Z","")</f>
        <v>i</v>
      </c>
      <c r="AD8" s="43" t="str">
        <f t="shared" si="0"/>
        <v/>
      </c>
      <c r="AE8" s="48" t="str">
        <f>IF(AND(BD8&gt;2,OR(ISNUMBER(SEARCH("P",AA8)),ISNUMBER(SEARCH("EP",AA8)),ISNUMBER(SEARCH("E",AA8)))),"WP@",IF(BD8&gt;2,"W@",IF(OR(ISNUMBER(SEARCH("P",AA8)),ISNUMBER(SEARCH("EP",AA8)),ISNUMBER(SEARCH("E",AA8))),"P@","@")))</f>
        <v>@</v>
      </c>
      <c r="AF8" s="45" t="s">
        <v>110</v>
      </c>
      <c r="AG8" s="46" t="str">
        <f t="shared" si="1"/>
        <v/>
      </c>
      <c r="AH8" s="30">
        <v>7</v>
      </c>
      <c r="AI8" s="84">
        <v>53</v>
      </c>
      <c r="AJ8" s="48" t="str">
        <f t="shared" si="2"/>
        <v/>
      </c>
      <c r="AK8" s="42" t="str">
        <f t="shared" si="3"/>
        <v>3P</v>
      </c>
      <c r="AL8" s="46" t="str">
        <f t="shared" si="4"/>
        <v/>
      </c>
      <c r="AM8" s="83">
        <v>53</v>
      </c>
      <c r="AN8" s="78" t="str">
        <f>IF(AND(OR(M8=1,M8=2,M8=3,M8=4),Q8&gt;=97.5),"G",IF(OR(AND(N8&lt;=3,M8&lt;8,T8&gt;-1.6,Q8&gt;=95,Q8&lt;300),AND(OR(M8=1,M8=2,M8=3),Q8&lt;97.5)),"GR",""))</f>
        <v>G</v>
      </c>
      <c r="AO8" s="29">
        <v>0</v>
      </c>
      <c r="AP8" s="28" t="s">
        <v>32</v>
      </c>
      <c r="AQ8" s="28"/>
      <c r="AR8" s="28"/>
      <c r="AS8" s="28"/>
      <c r="AT8" s="50" t="str">
        <f t="shared" si="5"/>
        <v/>
      </c>
      <c r="AU8" s="48" t="str">
        <f t="shared" si="6"/>
        <v/>
      </c>
      <c r="AV8" s="48" t="str">
        <f t="shared" si="7"/>
        <v/>
      </c>
      <c r="AW8" s="26" t="s">
        <v>78</v>
      </c>
      <c r="AX8" s="51">
        <v>5.7</v>
      </c>
      <c r="AY8" s="52">
        <v>1216</v>
      </c>
      <c r="AZ8" s="24" t="s">
        <v>51</v>
      </c>
      <c r="BA8" s="29">
        <v>97.289577493764796</v>
      </c>
      <c r="BB8" s="75">
        <v>96.622910827098096</v>
      </c>
      <c r="BC8" s="54" t="s">
        <v>111</v>
      </c>
      <c r="BD8" s="29">
        <v>2</v>
      </c>
      <c r="BE8" s="55"/>
      <c r="BF8" s="55"/>
      <c r="BG8" s="55"/>
      <c r="BH8" s="55"/>
      <c r="BI8" s="189" t="s">
        <v>112</v>
      </c>
      <c r="BJ8" s="68" t="s">
        <v>113</v>
      </c>
      <c r="BK8" s="69" t="s">
        <v>114</v>
      </c>
      <c r="BL8" s="69" t="s">
        <v>115</v>
      </c>
      <c r="BM8" s="69" t="s">
        <v>116</v>
      </c>
      <c r="BN8" s="68"/>
      <c r="BO8" s="17"/>
      <c r="BP8" s="29">
        <v>127</v>
      </c>
      <c r="BQ8" s="29">
        <v>0</v>
      </c>
      <c r="BR8" s="56">
        <v>98.45</v>
      </c>
      <c r="BS8" s="76" t="s">
        <v>117</v>
      </c>
      <c r="BT8" s="26"/>
      <c r="BU8" s="26"/>
      <c r="BV8" s="49" t="str">
        <f>IF(AND(BD8&gt;2,OR(ISNUMBER(SEARCH("P",AA8)),ISNUMBER(SEARCH("EP",AA8)),ISNUMBER(SEARCH("E",AA8)))),"WP@",IF(BD8&gt;2,"W@",IF(OR(ISNUMBER(SEARCH("P",AA8)),ISNUMBER(SEARCH("EP",AA8)),ISNUMBER(SEARCH("E",AA8))),"P@","@")))</f>
        <v>@</v>
      </c>
      <c r="BW8" s="26"/>
      <c r="BX8" s="17"/>
      <c r="BY8" s="17"/>
      <c r="BZ8" s="49" t="str">
        <f t="shared" si="8"/>
        <v>3P</v>
      </c>
    </row>
    <row r="9" spans="1:78" ht="46.5" x14ac:dyDescent="0.25">
      <c r="A9" s="26" t="s">
        <v>54</v>
      </c>
      <c r="B9" s="26" t="s">
        <v>118</v>
      </c>
      <c r="C9" s="27" t="s">
        <v>63</v>
      </c>
      <c r="D9" s="28"/>
      <c r="E9" s="28"/>
      <c r="F9" s="58">
        <v>1400</v>
      </c>
      <c r="G9" s="80">
        <v>12</v>
      </c>
      <c r="H9" s="31" t="s">
        <v>6</v>
      </c>
      <c r="I9" s="59">
        <v>2</v>
      </c>
      <c r="J9" s="33">
        <v>1</v>
      </c>
      <c r="K9" s="59">
        <v>2</v>
      </c>
      <c r="L9" s="33">
        <v>1</v>
      </c>
      <c r="M9" s="59">
        <v>2</v>
      </c>
      <c r="N9" s="33">
        <v>1</v>
      </c>
      <c r="O9" s="29">
        <v>-0.50000000000000699</v>
      </c>
      <c r="P9" s="60">
        <v>-1.2124999999999999</v>
      </c>
      <c r="Q9" s="35">
        <v>94.671846000212696</v>
      </c>
      <c r="R9" s="35">
        <v>-1.7640769998936201</v>
      </c>
      <c r="S9" s="37">
        <v>0</v>
      </c>
      <c r="T9" s="61">
        <v>-0.5</v>
      </c>
      <c r="U9" s="29">
        <v>0.64999999999999503</v>
      </c>
      <c r="V9" s="60">
        <v>0.35000000000000098</v>
      </c>
      <c r="W9" s="39"/>
      <c r="X9" s="83">
        <v>59</v>
      </c>
      <c r="Y9" s="72">
        <v>133</v>
      </c>
      <c r="Z9" s="29">
        <v>21</v>
      </c>
      <c r="AA9" s="85" t="s">
        <v>119</v>
      </c>
      <c r="AB9" s="41" t="s">
        <v>101</v>
      </c>
      <c r="AC9" s="42" t="str">
        <f>"" &amp; IF(AND(S9&lt;=-1.5,NOT(ISBLANK(AQ9))),"Z","")</f>
        <v/>
      </c>
      <c r="AD9" s="43" t="str">
        <f t="shared" si="0"/>
        <v/>
      </c>
      <c r="AE9" s="44"/>
      <c r="AF9" s="45"/>
      <c r="AG9" s="63" t="str">
        <f t="shared" si="1"/>
        <v/>
      </c>
      <c r="AH9" s="30">
        <v>12</v>
      </c>
      <c r="AI9" s="84">
        <v>59</v>
      </c>
      <c r="AJ9" s="48" t="str">
        <f t="shared" si="2"/>
        <v/>
      </c>
      <c r="AK9" s="42" t="str">
        <f t="shared" si="3"/>
        <v/>
      </c>
      <c r="AL9" s="46" t="str">
        <f t="shared" si="4"/>
        <v/>
      </c>
      <c r="AM9" s="83">
        <v>59</v>
      </c>
      <c r="AN9" s="73" t="str">
        <f>IF(AND(OR(M9=1,M9=2,M9=3,M9=4),Q9&gt;=97.5),"G",IF(OR(AND(N9&lt;=3,M9&lt;8,T9&gt;-1.6,Q9&gt;=95,Q9&lt;300),AND(OR(M9=1,M9=2,M9=3),Q9&lt;97.5)),"GR",""))</f>
        <v>GR</v>
      </c>
      <c r="AO9" s="29">
        <v>0</v>
      </c>
      <c r="AP9" s="28"/>
      <c r="AQ9" s="28"/>
      <c r="AR9" s="28"/>
      <c r="AS9" s="28"/>
      <c r="AT9" s="50" t="str">
        <f t="shared" si="5"/>
        <v/>
      </c>
      <c r="AU9" s="48" t="str">
        <f t="shared" si="6"/>
        <v/>
      </c>
      <c r="AV9" s="48" t="str">
        <f t="shared" si="7"/>
        <v/>
      </c>
      <c r="AW9" s="26" t="s">
        <v>6</v>
      </c>
      <c r="AX9" s="64">
        <v>10</v>
      </c>
      <c r="AY9" s="79">
        <v>1202</v>
      </c>
      <c r="AZ9" s="24" t="s">
        <v>51</v>
      </c>
      <c r="BA9" s="29">
        <v>86.971846000212807</v>
      </c>
      <c r="BB9" s="75">
        <v>87.067846000212796</v>
      </c>
      <c r="BC9" s="54" t="s">
        <v>120</v>
      </c>
      <c r="BD9" s="29">
        <v>2</v>
      </c>
      <c r="BE9" s="55"/>
      <c r="BF9" s="55"/>
      <c r="BG9" s="55"/>
      <c r="BH9" s="55"/>
      <c r="BI9" s="189" t="s">
        <v>121</v>
      </c>
      <c r="BJ9" s="69" t="s">
        <v>122</v>
      </c>
      <c r="BK9" s="68" t="s">
        <v>123</v>
      </c>
      <c r="BL9" s="69" t="s">
        <v>124</v>
      </c>
      <c r="BM9" s="69" t="s">
        <v>125</v>
      </c>
      <c r="BN9" s="68"/>
      <c r="BO9" s="17"/>
      <c r="BP9" s="29">
        <v>133</v>
      </c>
      <c r="BQ9" s="29">
        <v>0</v>
      </c>
      <c r="BR9" s="56">
        <v>99.45</v>
      </c>
      <c r="BS9" s="57" t="s">
        <v>126</v>
      </c>
      <c r="BT9" s="26"/>
      <c r="BU9" s="26"/>
      <c r="BV9" s="26"/>
      <c r="BW9" s="26"/>
      <c r="BX9" s="17"/>
      <c r="BY9" s="17"/>
      <c r="BZ9" s="49" t="str">
        <f t="shared" si="8"/>
        <v/>
      </c>
    </row>
    <row r="10" spans="1:78" ht="21.95" customHeight="1" x14ac:dyDescent="0.25">
      <c r="A10" s="162"/>
      <c r="B10" s="155"/>
      <c r="C10" s="155"/>
      <c r="D10" s="155"/>
      <c r="E10" s="155"/>
      <c r="F10" s="155"/>
      <c r="G10" s="155"/>
      <c r="H10" s="155"/>
      <c r="I10" s="155"/>
      <c r="J10" s="155"/>
      <c r="K10" s="155"/>
      <c r="L10" s="155"/>
      <c r="M10" s="155"/>
      <c r="N10" s="155"/>
      <c r="O10" s="155"/>
      <c r="P10" s="155"/>
      <c r="Q10" s="155"/>
      <c r="R10" s="155"/>
      <c r="S10" s="155"/>
      <c r="T10" s="155"/>
      <c r="U10" s="155"/>
      <c r="V10" s="155"/>
      <c r="W10" s="155"/>
      <c r="X10" s="155"/>
      <c r="Y10" s="155"/>
      <c r="Z10" s="155"/>
      <c r="AA10" s="155"/>
      <c r="AB10" s="155"/>
      <c r="AC10" s="155"/>
      <c r="AD10" s="155"/>
      <c r="AE10" s="155"/>
      <c r="AF10" s="155"/>
      <c r="AG10" s="155"/>
      <c r="AH10" s="155"/>
      <c r="AI10" s="155"/>
      <c r="AJ10" s="155"/>
      <c r="AK10" s="155"/>
      <c r="AL10" s="155"/>
      <c r="AM10" s="155"/>
      <c r="AN10" s="155"/>
      <c r="AO10" s="155"/>
      <c r="AP10" s="155"/>
      <c r="AQ10" s="155"/>
      <c r="AR10" s="155"/>
      <c r="AS10" s="155"/>
      <c r="AT10" s="155"/>
      <c r="AU10" s="155"/>
      <c r="AV10" s="155"/>
      <c r="AW10" s="155"/>
      <c r="AX10" s="155"/>
      <c r="AY10" s="155"/>
      <c r="AZ10" s="155"/>
      <c r="BA10" s="155"/>
      <c r="BB10" s="155"/>
      <c r="BC10" s="155"/>
      <c r="BD10" s="155"/>
      <c r="BE10" s="155"/>
      <c r="BF10" s="155"/>
      <c r="BG10" s="155"/>
      <c r="BH10" s="155"/>
      <c r="BI10" s="155"/>
      <c r="BJ10" s="155"/>
      <c r="BK10" s="155"/>
      <c r="BL10" s="155"/>
      <c r="BM10" s="155"/>
      <c r="BN10" s="155"/>
      <c r="BO10" s="155"/>
      <c r="BP10" s="155"/>
      <c r="BQ10" s="155"/>
      <c r="BR10" s="155"/>
      <c r="BS10" s="155"/>
      <c r="BT10" s="155"/>
      <c r="BU10" s="155"/>
      <c r="BV10" s="155"/>
      <c r="BW10" s="155"/>
      <c r="BX10" s="155"/>
      <c r="BY10" s="17"/>
      <c r="BZ10" s="49"/>
    </row>
    <row r="11" spans="1:78" ht="46.5" x14ac:dyDescent="0.25">
      <c r="A11" s="26" t="s">
        <v>54</v>
      </c>
      <c r="B11" s="26" t="s">
        <v>127</v>
      </c>
      <c r="C11" s="27" t="s">
        <v>56</v>
      </c>
      <c r="D11" s="28"/>
      <c r="E11" s="28"/>
      <c r="F11" s="58">
        <v>1400</v>
      </c>
      <c r="G11" s="30">
        <v>5</v>
      </c>
      <c r="H11" s="31" t="s">
        <v>78</v>
      </c>
      <c r="I11" s="32">
        <v>2</v>
      </c>
      <c r="J11" s="33">
        <v>1</v>
      </c>
      <c r="K11" s="32">
        <v>7</v>
      </c>
      <c r="L11" s="33">
        <v>2</v>
      </c>
      <c r="M11" s="32">
        <v>10</v>
      </c>
      <c r="N11" s="33">
        <v>17</v>
      </c>
      <c r="O11" s="29">
        <v>-0.50000000000000699</v>
      </c>
      <c r="P11" s="60">
        <v>-0.47857142857145002</v>
      </c>
      <c r="Q11" s="86">
        <v>67.5292419258584</v>
      </c>
      <c r="R11" s="86">
        <v>-2.3853790370707602</v>
      </c>
      <c r="S11" s="37">
        <v>-1</v>
      </c>
      <c r="T11" s="61">
        <v>-15.25</v>
      </c>
      <c r="U11" s="29">
        <v>1.25</v>
      </c>
      <c r="V11" s="60">
        <v>-11</v>
      </c>
      <c r="W11" s="39"/>
      <c r="X11" s="62">
        <v>60</v>
      </c>
      <c r="Y11" s="29">
        <v>133</v>
      </c>
      <c r="Z11" s="87">
        <v>63</v>
      </c>
      <c r="AA11" s="26" t="s">
        <v>91</v>
      </c>
      <c r="AB11" s="41" t="s">
        <v>32</v>
      </c>
      <c r="AC11" s="42" t="str">
        <f>"" &amp; IF(AND(S11&lt;=-1.5,NOT(ISBLANK(AQ11))),"Z","")</f>
        <v/>
      </c>
      <c r="AD11" s="48" t="str">
        <f>IF(AND(ISNUMBER(BD11),VALUE(BD11)&gt;=3,VALUE(T11)&gt;=-0.5),IF(AND(VALUE(Q11)&gt;=94,VALUE(Q11)&lt;444), IF(VALUE(P11)&gt;=2,"***","**"),"*"),"")</f>
        <v/>
      </c>
      <c r="AE11" s="44"/>
      <c r="AF11" s="45"/>
      <c r="AG11" s="63" t="str">
        <f>IF(OR(F11&lt;1401,F11&gt;=1600),IF(AND(OR(AB11="*",AB11="***",AB11="E*",AB11="E***"),P11&gt;=2,T11&gt;-2.1),IF(AND(ISNUMBER(BD11),VALUE(BD11)&gt;2),"**","*"),""),"")</f>
        <v/>
      </c>
      <c r="AH11" s="30">
        <v>5</v>
      </c>
      <c r="AI11" s="62">
        <v>60</v>
      </c>
      <c r="AJ11" s="48" t="str">
        <f>IF(AND(S11&gt;=2,T11&gt;=0),IF(AND(ISNUMBER(BD11),VALUE(BD11)&gt;=3),IF(LEN(AQ11)&gt;0,"***","**"),"*"),"")</f>
        <v/>
      </c>
      <c r="AK11" s="42" t="str">
        <f>IF(AND(S11&gt;=3,AND(OR(AND(I11&lt;=7,I11-K11&gt;=3),AND(K11&lt;=7,K11-M11&gt;=3)),N11&lt;=4)),6,IF(S11&gt;=3,"3T",IF(AND(OR(AND(I11&lt;=7,I11-K11&gt;=3),AND(K11&lt;=7,K11-M11&gt;=3)),N11&lt;=4),"3P","")))</f>
        <v/>
      </c>
      <c r="AL11" s="63" t="str">
        <f>IF(OR(K11-M11&gt;=5,T11&gt;4.9,AND(K11-M11&gt;=1,T11&gt;5)),IF(P11&lt;-3,"***",IF(P11&lt;0,"**","*")),"")</f>
        <v/>
      </c>
      <c r="AM11" s="62">
        <v>60</v>
      </c>
      <c r="AN11" s="49" t="str">
        <f>IF(AND(OR(M11=1,M11=2,M11=3,M11=4),Q11&gt;=97.5),"G",IF(OR(AND(N11&lt;=3,M11&lt;8,T11&gt;-1.6,Q11&gt;=95,Q11&lt;300),AND(OR(M11=1,M11=2,M11=3),Q11&lt;97.5)),"GR",""))</f>
        <v/>
      </c>
      <c r="AO11" s="29">
        <v>-2</v>
      </c>
      <c r="AP11" s="28"/>
      <c r="AQ11" s="28"/>
      <c r="AR11" s="28"/>
      <c r="AS11" s="28"/>
      <c r="AT11" s="50" t="str">
        <f>IF(LEN(AN11)&gt;0,IF(AL11="**","$",IF(AL11="***",IF(LEN(AQ11)&gt;0,"$$$","$$"), "")), "")</f>
        <v/>
      </c>
      <c r="AU11" s="48" t="str">
        <f>CONCATENATE(IF(LEN(AN11)&gt;0,IF(AND(AD11="**",AB11="*"),IF(LEN(AQ11)&gt;0,"$$$","$$"),IF(AJ11="***","$$$",IF(AND(AJ11="**",AB11="*"),"$$",IF(AND(OR(AD11="**",AD11="***"),LEN(AQ11)&gt;0),"$$","")))),IF(AND(OR(AD11="**",AD11="***"),LEN(AQ11)&gt;0),"$$","")),IF(AND(T11&lt;2,AQ11="#"),"#",""))</f>
        <v/>
      </c>
      <c r="AV11" s="48" t="str">
        <f>IF(LEN(AN11)&gt;0,IF(AG11="**","$$",IF(AG11="***","$$$",IF(AD11="***",IF(OR(AB11="***",LEN(AQ11)&gt;0),"$$$",""),""))),"")</f>
        <v/>
      </c>
      <c r="AW11" s="26" t="s">
        <v>78</v>
      </c>
      <c r="AX11" s="51">
        <v>5.5</v>
      </c>
      <c r="AY11" s="65">
        <v>1196</v>
      </c>
      <c r="AZ11" s="24" t="s">
        <v>51</v>
      </c>
      <c r="BA11" s="29">
        <v>53.729241925858503</v>
      </c>
      <c r="BB11" s="66">
        <v>53.762575259191799</v>
      </c>
      <c r="BC11" s="54" t="s">
        <v>128</v>
      </c>
      <c r="BD11" s="29">
        <v>1</v>
      </c>
      <c r="BE11" s="55"/>
      <c r="BF11" s="55"/>
      <c r="BG11" s="55"/>
      <c r="BH11" s="55"/>
      <c r="BI11" s="188" t="s">
        <v>129</v>
      </c>
      <c r="BJ11" s="69" t="s">
        <v>130</v>
      </c>
      <c r="BK11" s="69" t="s">
        <v>131</v>
      </c>
      <c r="BL11" s="68" t="s">
        <v>132</v>
      </c>
      <c r="BM11" s="68" t="s">
        <v>133</v>
      </c>
      <c r="BN11" s="68" t="s">
        <v>134</v>
      </c>
      <c r="BO11" s="17"/>
      <c r="BP11" s="29">
        <v>133</v>
      </c>
      <c r="BQ11" s="29">
        <v>-2</v>
      </c>
      <c r="BR11" s="56">
        <v>99.45</v>
      </c>
      <c r="BS11" s="57" t="s">
        <v>61</v>
      </c>
      <c r="BT11" s="26"/>
      <c r="BU11" s="26"/>
      <c r="BV11" s="26"/>
      <c r="BW11" s="26"/>
      <c r="BX11" s="17"/>
      <c r="BY11" s="17"/>
      <c r="BZ11" s="49" t="str">
        <f>IF(AND(S11&gt;=3,AND(OR(AND(I11&lt;=7,I11-K11&gt;=3),AND(K11&lt;=7,K11-M11&gt;=3)),N11&lt;=4)),6,IF(S11&gt;=3,"3T",IF(AND(OR(AND(I11&lt;=7,I11-K11&gt;=3),AND(K11&lt;=7,K11-M11&gt;=3)),N11&lt;=4),"3P","")))</f>
        <v/>
      </c>
    </row>
    <row r="12" spans="1:78" ht="24.95" customHeight="1" x14ac:dyDescent="0.25">
      <c r="A12" s="162"/>
      <c r="B12" s="155"/>
      <c r="C12" s="155"/>
      <c r="D12" s="155"/>
      <c r="E12" s="155"/>
      <c r="F12" s="155"/>
      <c r="G12" s="155"/>
      <c r="H12" s="155"/>
      <c r="I12" s="155"/>
      <c r="J12" s="155"/>
      <c r="K12" s="155"/>
      <c r="L12" s="155"/>
      <c r="M12" s="155"/>
      <c r="N12" s="155"/>
      <c r="O12" s="155"/>
      <c r="P12" s="155"/>
      <c r="Q12" s="155"/>
      <c r="R12" s="155"/>
      <c r="S12" s="155"/>
      <c r="T12" s="155"/>
      <c r="U12" s="155"/>
      <c r="V12" s="155"/>
      <c r="W12" s="155"/>
      <c r="X12" s="155"/>
      <c r="Y12" s="155"/>
      <c r="Z12" s="155"/>
      <c r="AA12" s="155"/>
      <c r="AB12" s="155"/>
      <c r="AC12" s="155"/>
      <c r="AD12" s="155"/>
      <c r="AE12" s="155"/>
      <c r="AF12" s="155"/>
      <c r="AG12" s="155"/>
      <c r="AH12" s="155"/>
      <c r="AI12" s="155"/>
      <c r="AJ12" s="155"/>
      <c r="AK12" s="155"/>
      <c r="AL12" s="155"/>
      <c r="AM12" s="155"/>
      <c r="AN12" s="155"/>
      <c r="AO12" s="155"/>
      <c r="AP12" s="155"/>
      <c r="AQ12" s="155"/>
      <c r="AR12" s="155"/>
      <c r="AS12" s="155"/>
      <c r="AT12" s="155"/>
      <c r="AU12" s="155"/>
      <c r="AV12" s="155"/>
      <c r="AW12" s="155"/>
      <c r="AX12" s="155"/>
      <c r="AY12" s="155"/>
      <c r="AZ12" s="155"/>
      <c r="BA12" s="155"/>
      <c r="BB12" s="155"/>
      <c r="BC12" s="155"/>
      <c r="BD12" s="155"/>
      <c r="BE12" s="155"/>
      <c r="BF12" s="155"/>
      <c r="BG12" s="155"/>
      <c r="BH12" s="155"/>
      <c r="BI12" s="155"/>
      <c r="BJ12" s="155"/>
      <c r="BK12" s="155"/>
      <c r="BL12" s="155"/>
      <c r="BM12" s="155"/>
      <c r="BN12" s="155"/>
      <c r="BO12" s="155"/>
      <c r="BP12" s="155"/>
      <c r="BQ12" s="155"/>
      <c r="BR12" s="155"/>
      <c r="BS12" s="155"/>
      <c r="BT12" s="155"/>
      <c r="BU12" s="155"/>
      <c r="BV12" s="155"/>
      <c r="BW12" s="155"/>
      <c r="BX12" s="155"/>
      <c r="BY12" s="17"/>
      <c r="BZ12" s="49"/>
    </row>
    <row r="13" spans="1:78" ht="30" customHeight="1" x14ac:dyDescent="0.25">
      <c r="A13" s="156" t="s">
        <v>152</v>
      </c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/>
      <c r="AD13" s="162"/>
      <c r="AE13" s="162"/>
      <c r="AF13" s="162"/>
      <c r="AG13" s="162"/>
      <c r="AH13" s="162"/>
      <c r="AI13" s="162"/>
      <c r="AJ13" s="162"/>
      <c r="AK13" s="162"/>
      <c r="AL13" s="162"/>
      <c r="AM13" s="162"/>
      <c r="AN13" s="162"/>
      <c r="AO13" s="162"/>
      <c r="AP13" s="162"/>
      <c r="AQ13" s="162"/>
      <c r="AR13" s="162"/>
      <c r="AS13" s="162"/>
      <c r="AT13" s="162"/>
      <c r="AU13" s="162"/>
      <c r="AV13" s="162"/>
      <c r="AW13" s="162"/>
      <c r="AX13" s="162"/>
      <c r="AY13" s="162"/>
      <c r="AZ13" s="162"/>
      <c r="BA13" s="162"/>
      <c r="BB13" s="162"/>
      <c r="BC13" s="162"/>
      <c r="BD13" s="162"/>
      <c r="BE13" s="162"/>
      <c r="BF13" s="162"/>
      <c r="BG13" s="162"/>
      <c r="BH13" s="162"/>
      <c r="BI13" s="162"/>
      <c r="BJ13" s="162"/>
      <c r="BK13" s="162"/>
      <c r="BL13" s="162"/>
      <c r="BM13" s="162"/>
      <c r="BN13" s="162"/>
      <c r="BO13" s="162"/>
      <c r="BP13" s="162"/>
      <c r="BQ13" s="162"/>
      <c r="BR13" s="162"/>
      <c r="BS13" s="162"/>
      <c r="BT13" s="162"/>
      <c r="BU13" s="162"/>
      <c r="BV13" s="162"/>
      <c r="BW13" s="162"/>
      <c r="BX13" s="162"/>
      <c r="BY13" s="17"/>
      <c r="BZ13" s="49"/>
    </row>
    <row r="14" spans="1:78" ht="46.5" x14ac:dyDescent="0.25">
      <c r="A14" s="26" t="s">
        <v>54</v>
      </c>
      <c r="B14" s="26" t="s">
        <v>135</v>
      </c>
      <c r="C14" s="27" t="s">
        <v>136</v>
      </c>
      <c r="D14" s="28"/>
      <c r="E14" s="28"/>
      <c r="F14" s="58">
        <v>1400</v>
      </c>
      <c r="G14" s="30">
        <v>14</v>
      </c>
      <c r="H14" s="31" t="s">
        <v>6</v>
      </c>
      <c r="I14" s="59">
        <v>5</v>
      </c>
      <c r="J14" s="33">
        <v>4</v>
      </c>
      <c r="K14" s="59">
        <v>5</v>
      </c>
      <c r="L14" s="33">
        <v>3</v>
      </c>
      <c r="M14" s="59">
        <v>14</v>
      </c>
      <c r="N14" s="33">
        <v>20</v>
      </c>
      <c r="O14" s="29">
        <v>3.3500000000000099</v>
      </c>
      <c r="P14" s="37">
        <v>3.5249999999999901</v>
      </c>
      <c r="Q14" s="35">
        <v>75.747957502144899</v>
      </c>
      <c r="R14" s="36">
        <v>4.2239787510724396</v>
      </c>
      <c r="S14" s="37">
        <v>0</v>
      </c>
      <c r="T14" s="61">
        <v>-17.25</v>
      </c>
      <c r="U14" s="29">
        <v>-9.9999999999997896E-2</v>
      </c>
      <c r="V14" s="60">
        <v>-13.85</v>
      </c>
      <c r="W14" s="39" t="s">
        <v>79</v>
      </c>
      <c r="X14" s="40">
        <v>60</v>
      </c>
      <c r="Y14" s="29">
        <v>120</v>
      </c>
      <c r="Z14" s="87">
        <v>77</v>
      </c>
      <c r="AA14" s="26" t="s">
        <v>137</v>
      </c>
      <c r="AB14" s="41" t="s">
        <v>58</v>
      </c>
      <c r="AC14" s="42" t="str">
        <f>"" &amp; IF(AND(S14&lt;=-1.5,NOT(ISBLANK(AQ14))),"Z","")</f>
        <v/>
      </c>
      <c r="AD14" s="43" t="str">
        <f>IF(AND(ISNUMBER(BD14),VALUE(BD14)&gt;=3,VALUE(T14)&gt;=-0.5),IF(AND(VALUE(Q14)&gt;=94,VALUE(Q14)&lt;444), IF(VALUE(P14)&gt;=2,"***","**"),"*"),"")</f>
        <v/>
      </c>
      <c r="AE14" s="44"/>
      <c r="AF14" s="45"/>
      <c r="AG14" s="63" t="str">
        <f>IF(OR(F14&lt;1401,F14&gt;=1600),IF(AND(OR(AB14="*",AB14="***",AB14="E*",AB14="E***"),P14&gt;=2,T14&gt;-2.1),IF(AND(ISNUMBER(BD14),VALUE(BD14)&gt;2),"**","*"),""),"")</f>
        <v/>
      </c>
      <c r="AH14" s="30">
        <v>14</v>
      </c>
      <c r="AI14" s="47">
        <v>60</v>
      </c>
      <c r="AJ14" s="48" t="str">
        <f>IF(AND(S14&gt;=2,T14&gt;=0),IF(AND(ISNUMBER(BD14),VALUE(BD14)&gt;=3),IF(LEN(AQ14)&gt;0,"***","**"),"*"),"")</f>
        <v/>
      </c>
      <c r="AK14" s="42" t="str">
        <f>IF(AND(S14&gt;=3,AND(OR(AND(I14&lt;=7,I14-K14&gt;=3),AND(K14&lt;=7,K14-M14&gt;=3)),N14&lt;=4)),6,IF(S14&gt;=3,"3T",IF(AND(OR(AND(I14&lt;=7,I14-K14&gt;=3),AND(K14&lt;=7,K14-M14&gt;=3)),N14&lt;=4),"3P","")))</f>
        <v/>
      </c>
      <c r="AL14" s="46" t="str">
        <f>IF(OR(K14-M14&gt;=5,T14&gt;4.9,AND(K14-M14&gt;=1,T14&gt;5)),IF(P14&lt;-3,"***",IF(P14&lt;0,"**","*")),"")</f>
        <v/>
      </c>
      <c r="AM14" s="40">
        <v>60</v>
      </c>
      <c r="AN14" s="49" t="str">
        <f>CONCATENATE(IF(AND(OR(M14=1,M14=2,M14=3,M14=4),Q14&gt;=97.5),"G",IF(OR(AND(N14&lt;=3,M14&lt;8,T14&gt;-1.6,Q14&gt;=95,Q14&lt;300),AND(OR(M14=1,M14=2,M14=3),Q14&lt;97.5)),"GR","")),"*")</f>
        <v>*</v>
      </c>
      <c r="AO14" s="29">
        <v>-5</v>
      </c>
      <c r="AP14" s="28"/>
      <c r="AQ14" s="28"/>
      <c r="AR14" s="28"/>
      <c r="AS14" s="28"/>
      <c r="AT14" s="50" t="str">
        <f>IF(LEN(AN14)&gt;0,IF(AL14="**","$",IF(AL14="***",IF(LEN(AQ14)&gt;0,"$$$","$$"), "")), "")</f>
        <v/>
      </c>
      <c r="AU14" s="48" t="str">
        <f>CONCATENATE(IF(LEN(AN14)&gt;0,IF(AND(AD14="**",AB14="*"),IF(LEN(AQ14)&gt;0,"$$$","$$"),IF(AJ14="***","$$$",IF(AND(AJ14="**",AB14="*"),"$$",IF(AND(OR(AD14="**",AD14="***"),LEN(AQ14)&gt;0),"$$","")))),IF(AND(OR(AD14="**",AD14="***"),LEN(AQ14)&gt;0),"$$","")),IF(AND(T14&lt;2,AQ14="#"),"#",""))</f>
        <v/>
      </c>
      <c r="AV14" s="48" t="str">
        <f>IF(LEN(AN14)&gt;0,IF(AG14="**","$$",IF(AG14="***","$$$",IF(AD14="***",IF(OR(AB14="***",LEN(AQ14)&gt;0),"$$$",""),""))),"")</f>
        <v/>
      </c>
      <c r="AW14" s="26" t="s">
        <v>6</v>
      </c>
      <c r="AX14" s="64">
        <v>110</v>
      </c>
      <c r="AY14" s="52">
        <v>1196</v>
      </c>
      <c r="AZ14" s="24" t="s">
        <v>51</v>
      </c>
      <c r="BA14" s="29">
        <v>60</v>
      </c>
      <c r="BB14" s="66">
        <v>53.533333333333303</v>
      </c>
      <c r="BC14" s="54" t="s">
        <v>138</v>
      </c>
      <c r="BD14" s="29">
        <v>2</v>
      </c>
      <c r="BE14" s="55"/>
      <c r="BF14" s="55"/>
      <c r="BG14" s="55"/>
      <c r="BH14" s="55"/>
      <c r="BI14" s="189" t="s">
        <v>139</v>
      </c>
      <c r="BJ14" s="69" t="s">
        <v>140</v>
      </c>
      <c r="BK14" s="69" t="s">
        <v>122</v>
      </c>
      <c r="BL14" s="69" t="s">
        <v>141</v>
      </c>
      <c r="BM14" s="68" t="s">
        <v>142</v>
      </c>
      <c r="BN14" s="69" t="s">
        <v>143</v>
      </c>
      <c r="BO14" s="17"/>
      <c r="BP14" s="29">
        <v>120</v>
      </c>
      <c r="BQ14" s="29">
        <v>-5</v>
      </c>
      <c r="BR14" s="56">
        <v>100.6</v>
      </c>
      <c r="BS14" s="76" t="s">
        <v>126</v>
      </c>
      <c r="BT14" s="26"/>
      <c r="BU14" s="26"/>
      <c r="BV14" s="26"/>
      <c r="BW14" s="26" t="s">
        <v>79</v>
      </c>
      <c r="BX14" s="17"/>
      <c r="BY14" s="17"/>
      <c r="BZ14" s="49" t="str">
        <f>IF(AND(S14&gt;=3,AND(OR(AND(I14&lt;=7,I14-K14&gt;=3),AND(K14&lt;=7,K14-M14&gt;=3)),N14&lt;=4)),6,IF(S14&gt;=3,"3T",IF(AND(OR(AND(I14&lt;=7,I14-K14&gt;=3),AND(K14&lt;=7,K14-M14&gt;=3)),N14&lt;=4),"3P","")))</f>
        <v/>
      </c>
    </row>
    <row r="15" spans="1:78" ht="26.1" customHeight="1" x14ac:dyDescent="0.25">
      <c r="A15" s="162"/>
      <c r="B15" s="155"/>
      <c r="C15" s="155"/>
      <c r="D15" s="155"/>
      <c r="E15" s="155"/>
      <c r="F15" s="155"/>
      <c r="G15" s="155"/>
      <c r="H15" s="155"/>
      <c r="I15" s="155"/>
      <c r="J15" s="155"/>
      <c r="K15" s="155"/>
      <c r="L15" s="155"/>
      <c r="M15" s="155"/>
      <c r="N15" s="155"/>
      <c r="O15" s="155"/>
      <c r="P15" s="155"/>
      <c r="Q15" s="155"/>
      <c r="R15" s="155"/>
      <c r="S15" s="155"/>
      <c r="T15" s="155"/>
      <c r="U15" s="155"/>
      <c r="V15" s="155"/>
      <c r="W15" s="155"/>
      <c r="X15" s="155"/>
      <c r="Y15" s="155"/>
      <c r="Z15" s="155"/>
      <c r="AA15" s="155"/>
      <c r="AB15" s="155"/>
      <c r="AC15" s="155"/>
      <c r="AD15" s="155"/>
      <c r="AE15" s="155"/>
      <c r="AF15" s="155"/>
      <c r="AG15" s="155"/>
      <c r="AH15" s="155"/>
      <c r="AI15" s="155"/>
      <c r="AJ15" s="155"/>
      <c r="AK15" s="155"/>
      <c r="AL15" s="155"/>
      <c r="AM15" s="155"/>
      <c r="AN15" s="155"/>
      <c r="AO15" s="155"/>
      <c r="AP15" s="155"/>
      <c r="AQ15" s="155"/>
      <c r="AR15" s="155"/>
      <c r="AS15" s="155"/>
      <c r="AT15" s="155"/>
      <c r="AU15" s="155"/>
      <c r="AV15" s="155"/>
      <c r="AW15" s="155"/>
      <c r="AX15" s="155"/>
      <c r="AY15" s="155"/>
      <c r="AZ15" s="155"/>
      <c r="BA15" s="155"/>
      <c r="BB15" s="155"/>
      <c r="BC15" s="155"/>
      <c r="BD15" s="155"/>
      <c r="BE15" s="155"/>
      <c r="BF15" s="155"/>
      <c r="BG15" s="155"/>
      <c r="BH15" s="155"/>
      <c r="BI15" s="155"/>
      <c r="BJ15" s="155"/>
      <c r="BK15" s="155"/>
      <c r="BL15" s="155"/>
      <c r="BM15" s="155"/>
      <c r="BN15" s="155"/>
      <c r="BO15" s="155"/>
      <c r="BP15" s="155"/>
      <c r="BQ15" s="155"/>
      <c r="BR15" s="155"/>
      <c r="BS15" s="155"/>
      <c r="BT15" s="155"/>
      <c r="BU15" s="155"/>
      <c r="BV15" s="155"/>
      <c r="BW15" s="155"/>
      <c r="BX15" s="155"/>
      <c r="BY15" s="17"/>
      <c r="BZ15" s="49"/>
    </row>
    <row r="16" spans="1:78" ht="30" customHeight="1" x14ac:dyDescent="0.25">
      <c r="A16" s="175" t="s">
        <v>153</v>
      </c>
      <c r="B16" s="162"/>
      <c r="C16" s="162"/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62"/>
      <c r="AL16" s="162"/>
      <c r="AM16" s="162"/>
      <c r="AN16" s="162"/>
      <c r="AO16" s="162"/>
      <c r="AP16" s="162"/>
      <c r="AQ16" s="162"/>
      <c r="AR16" s="162"/>
      <c r="AS16" s="162"/>
      <c r="AT16" s="162"/>
      <c r="AU16" s="162"/>
      <c r="AV16" s="162"/>
      <c r="AW16" s="162"/>
      <c r="AX16" s="162"/>
      <c r="AY16" s="162"/>
      <c r="AZ16" s="162"/>
      <c r="BA16" s="162"/>
      <c r="BB16" s="162"/>
      <c r="BC16" s="162"/>
      <c r="BD16" s="162"/>
      <c r="BE16" s="162"/>
      <c r="BF16" s="162"/>
      <c r="BG16" s="162"/>
      <c r="BH16" s="162"/>
      <c r="BI16" s="162"/>
      <c r="BJ16" s="162"/>
      <c r="BK16" s="162"/>
      <c r="BL16" s="162"/>
      <c r="BM16" s="162"/>
      <c r="BN16" s="162"/>
      <c r="BO16" s="162"/>
      <c r="BP16" s="162"/>
      <c r="BQ16" s="162"/>
      <c r="BR16" s="162"/>
      <c r="BS16" s="162"/>
      <c r="BT16" s="162"/>
      <c r="BU16" s="162"/>
      <c r="BV16" s="162"/>
      <c r="BW16" s="162"/>
      <c r="BX16" s="162"/>
      <c r="BY16" s="17"/>
      <c r="BZ16" s="49"/>
    </row>
    <row r="17" spans="1:78" ht="18.75" customHeight="1" x14ac:dyDescent="0.25">
      <c r="A17" s="17"/>
      <c r="B17" s="164" t="s">
        <v>51</v>
      </c>
      <c r="C17" s="164"/>
      <c r="D17" s="17"/>
      <c r="E17" s="17"/>
      <c r="F17" s="17"/>
      <c r="G17" s="17"/>
      <c r="H17" s="17"/>
      <c r="I17" s="89" t="s">
        <v>150</v>
      </c>
      <c r="J17" s="89" t="s">
        <v>151</v>
      </c>
      <c r="K17" s="17"/>
      <c r="L17" s="17"/>
      <c r="M17" s="17"/>
      <c r="N17" s="17"/>
      <c r="O17" s="17"/>
      <c r="P17" s="17"/>
      <c r="Q17" s="165" t="s">
        <v>144</v>
      </c>
      <c r="R17" s="165"/>
      <c r="S17" s="17"/>
      <c r="T17" s="90" t="s">
        <v>145</v>
      </c>
      <c r="U17" s="17"/>
      <c r="V17" s="17"/>
      <c r="W17" s="17"/>
      <c r="X17" s="91">
        <v>60</v>
      </c>
      <c r="Y17" s="92" t="s">
        <v>146</v>
      </c>
      <c r="Z17" s="93">
        <v>84</v>
      </c>
      <c r="AA17" s="94">
        <v>0</v>
      </c>
      <c r="AB17" s="17"/>
      <c r="AC17" s="17"/>
      <c r="AD17" s="17"/>
      <c r="AE17" s="17"/>
      <c r="AF17" s="17"/>
      <c r="AG17" s="17"/>
      <c r="AH17" s="17"/>
      <c r="AI17" s="91">
        <v>60</v>
      </c>
      <c r="AJ17" s="17"/>
      <c r="AK17" s="17"/>
      <c r="AL17" s="17"/>
      <c r="AM17" s="91">
        <v>60</v>
      </c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66">
        <v>3.9</v>
      </c>
      <c r="AY17" s="95">
        <v>1204</v>
      </c>
      <c r="AZ17" s="17"/>
      <c r="BA17" s="17"/>
      <c r="BB17" s="17"/>
      <c r="BC17" s="17"/>
      <c r="BD17" s="17"/>
      <c r="BE17" s="17"/>
      <c r="BF17" s="17"/>
      <c r="BG17" s="17"/>
      <c r="BH17" s="17"/>
      <c r="BI17" s="187"/>
      <c r="BJ17" s="17"/>
      <c r="BK17" s="17"/>
      <c r="BL17" s="17"/>
      <c r="BM17" s="17"/>
      <c r="BN17" s="17"/>
      <c r="BO17" s="17"/>
      <c r="BP17" s="92" t="s">
        <v>146</v>
      </c>
      <c r="BQ17" s="17"/>
      <c r="BR17" s="17"/>
      <c r="BS17" s="17"/>
      <c r="BT17" s="17"/>
      <c r="BU17" s="17"/>
      <c r="BV17" s="17"/>
      <c r="BW17" s="17"/>
      <c r="BX17" s="29">
        <v>0</v>
      </c>
      <c r="BY17" s="26" t="s">
        <v>149</v>
      </c>
      <c r="BZ17" s="17"/>
    </row>
    <row r="18" spans="1:78" x14ac:dyDescent="0.25">
      <c r="A18" s="17"/>
      <c r="B18" s="164"/>
      <c r="C18" s="164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68" t="s">
        <v>148</v>
      </c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  <c r="AK18" s="168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67"/>
      <c r="AY18" s="96" t="s">
        <v>147</v>
      </c>
      <c r="AZ18" s="17"/>
      <c r="BA18" s="17"/>
      <c r="BB18" s="17"/>
      <c r="BC18" s="17"/>
      <c r="BD18" s="17"/>
      <c r="BE18" s="17"/>
      <c r="BF18" s="17"/>
      <c r="BG18" s="17"/>
      <c r="BH18" s="17"/>
      <c r="BI18" s="18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</row>
    <row r="19" spans="1:78" ht="30" customHeight="1" x14ac:dyDescent="0.25">
      <c r="A19" s="152" t="s">
        <v>154</v>
      </c>
      <c r="B19" s="153"/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53"/>
      <c r="AD19" s="153"/>
      <c r="AE19" s="153"/>
      <c r="AF19" s="153"/>
      <c r="AG19" s="153"/>
      <c r="AH19" s="153"/>
      <c r="AI19" s="153"/>
      <c r="AJ19" s="153"/>
      <c r="AK19" s="153"/>
      <c r="AL19" s="153"/>
      <c r="AM19" s="153"/>
      <c r="AN19" s="153"/>
      <c r="AO19" s="153"/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3"/>
      <c r="BA19" s="153"/>
      <c r="BB19" s="153"/>
      <c r="BC19" s="153"/>
      <c r="BD19" s="153"/>
      <c r="BE19" s="153"/>
      <c r="BF19" s="153"/>
      <c r="BG19" s="153"/>
      <c r="BH19" s="153"/>
      <c r="BI19" s="153"/>
      <c r="BJ19" s="153"/>
      <c r="BK19" s="153"/>
      <c r="BL19" s="153"/>
      <c r="BM19" s="153"/>
      <c r="BN19" s="153"/>
      <c r="BO19" s="153"/>
      <c r="BP19" s="153"/>
      <c r="BQ19" s="153"/>
      <c r="BR19" s="153"/>
      <c r="BS19" s="153"/>
      <c r="BT19" s="153"/>
      <c r="BU19" s="153"/>
      <c r="BV19" s="153"/>
      <c r="BW19" s="153"/>
      <c r="BX19" s="153"/>
      <c r="BY19" s="17"/>
      <c r="BZ19" s="17"/>
    </row>
    <row r="20" spans="1:78" x14ac:dyDescent="0.25">
      <c r="A20" s="18" t="s">
        <v>1</v>
      </c>
      <c r="B20" s="18" t="s">
        <v>2</v>
      </c>
      <c r="C20" s="18" t="s">
        <v>3</v>
      </c>
      <c r="D20" s="19"/>
      <c r="E20" s="19"/>
      <c r="F20" s="18" t="s">
        <v>4</v>
      </c>
      <c r="G20" s="20" t="s">
        <v>5</v>
      </c>
      <c r="H20" s="21" t="s">
        <v>6</v>
      </c>
      <c r="I20" s="154" t="s">
        <v>7</v>
      </c>
      <c r="J20" s="155"/>
      <c r="K20" s="155"/>
      <c r="L20" s="155"/>
      <c r="M20" s="155"/>
      <c r="N20" s="155"/>
      <c r="O20" s="21" t="s">
        <v>8</v>
      </c>
      <c r="P20" s="21" t="s">
        <v>9</v>
      </c>
      <c r="Q20" s="22" t="s">
        <v>10</v>
      </c>
      <c r="R20" s="22" t="s">
        <v>11</v>
      </c>
      <c r="S20" s="21" t="s">
        <v>12</v>
      </c>
      <c r="T20" s="21" t="s">
        <v>13</v>
      </c>
      <c r="U20" s="21" t="s">
        <v>14</v>
      </c>
      <c r="V20" s="21" t="s">
        <v>15</v>
      </c>
      <c r="W20" s="23" t="s">
        <v>16</v>
      </c>
      <c r="X20" s="21" t="s">
        <v>17</v>
      </c>
      <c r="Y20" s="21" t="s">
        <v>18</v>
      </c>
      <c r="Z20" s="21" t="s">
        <v>19</v>
      </c>
      <c r="AA20" s="21" t="s">
        <v>20</v>
      </c>
      <c r="AB20" s="21" t="s">
        <v>21</v>
      </c>
      <c r="AC20" s="21" t="s">
        <v>22</v>
      </c>
      <c r="AD20" s="21" t="s">
        <v>23</v>
      </c>
      <c r="AE20" s="21" t="s">
        <v>24</v>
      </c>
      <c r="AF20" s="21" t="s">
        <v>25</v>
      </c>
      <c r="AG20" s="21" t="s">
        <v>26</v>
      </c>
      <c r="AH20" s="21" t="s">
        <v>5</v>
      </c>
      <c r="AI20" s="21" t="s">
        <v>17</v>
      </c>
      <c r="AJ20" s="21" t="s">
        <v>27</v>
      </c>
      <c r="AK20" s="21" t="s">
        <v>28</v>
      </c>
      <c r="AL20" s="21" t="s">
        <v>29</v>
      </c>
      <c r="AM20" s="21" t="s">
        <v>17</v>
      </c>
      <c r="AN20" s="21" t="s">
        <v>30</v>
      </c>
      <c r="AO20" s="21" t="s">
        <v>31</v>
      </c>
      <c r="AP20" s="21" t="s">
        <v>32</v>
      </c>
      <c r="AQ20" s="21" t="s">
        <v>33</v>
      </c>
      <c r="AR20" s="21" t="s">
        <v>34</v>
      </c>
      <c r="AS20" s="21" t="s">
        <v>35</v>
      </c>
      <c r="AT20" s="21" t="s">
        <v>36</v>
      </c>
      <c r="AU20" s="21" t="s">
        <v>37</v>
      </c>
      <c r="AV20" s="21" t="s">
        <v>38</v>
      </c>
      <c r="AW20" s="21" t="s">
        <v>6</v>
      </c>
      <c r="AX20" s="21" t="s">
        <v>39</v>
      </c>
      <c r="AY20" s="21" t="s">
        <v>40</v>
      </c>
      <c r="AZ20" s="24" t="s">
        <v>41</v>
      </c>
      <c r="BA20" s="21" t="s">
        <v>42</v>
      </c>
      <c r="BB20" s="21" t="s">
        <v>43</v>
      </c>
      <c r="BC20" s="21" t="s">
        <v>44</v>
      </c>
      <c r="BD20" s="21" t="s">
        <v>45</v>
      </c>
      <c r="BE20" s="21" t="s">
        <v>46</v>
      </c>
      <c r="BF20" s="21" t="s">
        <v>47</v>
      </c>
      <c r="BG20" s="21" t="s">
        <v>48</v>
      </c>
      <c r="BH20" s="21" t="s">
        <v>49</v>
      </c>
      <c r="BI20" s="186"/>
      <c r="BJ20" s="25"/>
      <c r="BK20" s="25"/>
      <c r="BL20" s="25"/>
      <c r="BM20" s="25"/>
      <c r="BN20" s="25"/>
      <c r="BO20" s="25"/>
      <c r="BP20" s="21" t="s">
        <v>18</v>
      </c>
      <c r="BQ20" s="21" t="s">
        <v>31</v>
      </c>
      <c r="BR20" s="21" t="s">
        <v>50</v>
      </c>
      <c r="BS20" s="21" t="s">
        <v>51</v>
      </c>
      <c r="BT20" s="25"/>
      <c r="BU20" s="25"/>
      <c r="BV20" s="21" t="s">
        <v>24</v>
      </c>
      <c r="BW20" s="21" t="s">
        <v>16</v>
      </c>
      <c r="BX20" s="21" t="s">
        <v>52</v>
      </c>
      <c r="BY20" s="21" t="s">
        <v>53</v>
      </c>
      <c r="BZ20" s="21" t="s">
        <v>28</v>
      </c>
    </row>
    <row r="21" spans="1:78" ht="46.5" x14ac:dyDescent="0.25">
      <c r="A21" s="26" t="s">
        <v>155</v>
      </c>
      <c r="B21" s="26" t="s">
        <v>99</v>
      </c>
      <c r="C21" s="27" t="s">
        <v>156</v>
      </c>
      <c r="D21" s="28"/>
      <c r="E21" s="28"/>
      <c r="F21" s="29">
        <v>1200</v>
      </c>
      <c r="G21" s="30">
        <v>14</v>
      </c>
      <c r="H21" s="31" t="s">
        <v>6</v>
      </c>
      <c r="I21" s="59">
        <v>12</v>
      </c>
      <c r="J21" s="33">
        <v>7</v>
      </c>
      <c r="K21" s="59">
        <v>14</v>
      </c>
      <c r="L21" s="33">
        <v>9</v>
      </c>
      <c r="M21" s="59">
        <v>11</v>
      </c>
      <c r="N21" s="33">
        <v>6</v>
      </c>
      <c r="O21" s="29">
        <v>-0.60000000000000497</v>
      </c>
      <c r="P21" s="34">
        <v>1.43333333333336</v>
      </c>
      <c r="Q21" s="35">
        <v>88.014580778074802</v>
      </c>
      <c r="R21" s="35">
        <v>-0.99270961096259203</v>
      </c>
      <c r="S21" s="37">
        <v>-2</v>
      </c>
      <c r="T21" s="38">
        <v>3</v>
      </c>
      <c r="U21" s="29">
        <v>-0.54999999999999705</v>
      </c>
      <c r="V21" s="29">
        <v>1.85</v>
      </c>
      <c r="W21" s="39"/>
      <c r="X21" s="17"/>
      <c r="Y21" s="29">
        <v>121</v>
      </c>
      <c r="Z21" s="17"/>
      <c r="AA21" s="26" t="s">
        <v>57</v>
      </c>
      <c r="AB21" s="41" t="s">
        <v>58</v>
      </c>
      <c r="AC21" s="42" t="str">
        <f>"" &amp; IF(AND(S21&lt;=-1.5,NOT(ISBLANK(AQ21))),"Z","")</f>
        <v/>
      </c>
      <c r="AD21" s="48" t="str">
        <f>IF(AND(ISNUMBER(BD21),VALUE(BD21)&gt;=3,VALUE(T21)&gt;=-0.5),IF(AND(VALUE(Q21)&gt;=94,VALUE(Q21)&lt;444), IF(VALUE(P21)&gt;=2,"***","**"),"*"),"")</f>
        <v/>
      </c>
      <c r="AE21" s="44"/>
      <c r="AF21" s="45"/>
      <c r="AG21" s="46" t="str">
        <f>IF(OR(F21&lt;1401,F21&gt;=1600),IF(AND(OR(AB21="*",AB21="***",AB21="E*",AB21="E***"),P21&gt;=2,T21&gt;-2.1),IF(AND(ISNUMBER(BD21),VALUE(BD21)&gt;2),"**","*"),""),"")</f>
        <v/>
      </c>
      <c r="AH21" s="30">
        <v>14</v>
      </c>
      <c r="AI21" s="97"/>
      <c r="AJ21" s="48" t="str">
        <f>IF(AND(S21&gt;=2,T21&gt;=0),IF(AND(ISNUMBER(BD21),VALUE(BD21)&gt;=3),IF(LEN(AQ21)&gt;0,"***","**"),"*"),"")</f>
        <v/>
      </c>
      <c r="AK21" s="42" t="str">
        <f>IF(AND(S21&gt;=3,AND(OR(AND(I21&lt;=7,I21-K21&gt;=3),AND(K21&lt;=7,K21-M21&gt;=3)),N21&lt;=4)),6,IF(S21&gt;=3,"3T",IF(AND(OR(AND(I21&lt;=7,I21-K21&gt;=3),AND(K21&lt;=7,K21-M21&gt;=3)),N21&lt;=4),"3P","")))</f>
        <v/>
      </c>
      <c r="AL21" s="63" t="str">
        <f>IF(OR(K21-M21&gt;=5,T21&gt;4.9,AND(K21-M21&gt;=1,T21&gt;5)),IF(P21&lt;-3,"***",IF(P21&lt;0,"**","*")),"")</f>
        <v/>
      </c>
      <c r="AM21" s="17"/>
      <c r="AN21" s="49" t="str">
        <f>IF(AND(OR(M21=1,M21=2,M21=3,M21=4),Q21&gt;=97.5),"G",IF(OR(AND(N21&lt;=3,M21&lt;8,T21&gt;-1.6,Q21&gt;=95,Q21&lt;300),AND(OR(M21=1,M21=2,M21=3),Q21&lt;97.5)),"GR",""))</f>
        <v/>
      </c>
      <c r="AO21" s="29">
        <v>1</v>
      </c>
      <c r="AP21" s="28"/>
      <c r="AQ21" s="28"/>
      <c r="AR21" s="28"/>
      <c r="AS21" s="28"/>
      <c r="AT21" s="50" t="str">
        <f>IF(LEN(AN21)&gt;0,IF(AL21="**","$",IF(AL21="***",IF(LEN(AQ21)&gt;0,"$$$","$$"), "")), "")</f>
        <v/>
      </c>
      <c r="AU21" s="48" t="str">
        <f>CONCATENATE(IF(LEN(AN21)&gt;0,IF(AND(AD21="**",AB21="*"),IF(LEN(AQ21)&gt;0,"$$$","$$"),IF(AJ21="***","$$$",IF(AND(AJ21="**",AB21="*"),"$$",IF(AND(OR(AD21="**",AD21="***"),LEN(AQ21)&gt;0),"$$","")))),IF(AND(OR(AD21="**",AD21="***"),LEN(AQ21)&gt;0),"$$","")),IF(AND(T21&lt;2,AQ21="#"),"#",""))</f>
        <v/>
      </c>
      <c r="AV21" s="48" t="str">
        <f>IF(LEN(AN21)&gt;0,IF(AG21="**","$$",IF(AG21="***","$$$",IF(AD21="***",IF(OR(AB21="***",LEN(AQ21)&gt;0),"$$$",""),""))),"")</f>
        <v/>
      </c>
      <c r="AW21" s="26" t="s">
        <v>6</v>
      </c>
      <c r="AX21" s="51">
        <v>12</v>
      </c>
      <c r="AY21" s="65">
        <v>1114</v>
      </c>
      <c r="AZ21" s="24" t="s">
        <v>59</v>
      </c>
      <c r="BA21" s="29">
        <v>77.514580778074802</v>
      </c>
      <c r="BB21" s="53">
        <v>71.3119141114082</v>
      </c>
      <c r="BC21" s="54" t="s">
        <v>157</v>
      </c>
      <c r="BD21" s="29">
        <v>1</v>
      </c>
      <c r="BE21" s="55"/>
      <c r="BF21" s="55"/>
      <c r="BG21" s="55"/>
      <c r="BH21" s="55"/>
      <c r="BI21" s="189" t="s">
        <v>158</v>
      </c>
      <c r="BJ21" s="68" t="s">
        <v>159</v>
      </c>
      <c r="BK21" s="69" t="s">
        <v>160</v>
      </c>
      <c r="BL21" s="68" t="s">
        <v>161</v>
      </c>
      <c r="BM21" s="69" t="s">
        <v>162</v>
      </c>
      <c r="BN21" s="68" t="s">
        <v>163</v>
      </c>
      <c r="BO21" s="17"/>
      <c r="BP21" s="29">
        <v>121</v>
      </c>
      <c r="BQ21" s="29">
        <v>1</v>
      </c>
      <c r="BR21" s="56">
        <v>91.3</v>
      </c>
      <c r="BS21" s="76" t="s">
        <v>126</v>
      </c>
      <c r="BT21" s="26"/>
      <c r="BU21" s="26"/>
      <c r="BV21" s="26"/>
      <c r="BW21" s="26"/>
      <c r="BX21" s="17"/>
      <c r="BY21" s="17"/>
      <c r="BZ21" s="49" t="str">
        <f>IF(AND(S21&gt;=3,AND(OR(AND(I21&lt;=7,I21-K21&gt;=3),AND(K21&lt;=7,K21-M21&gt;=3)),N21&lt;=4)),6,IF(S21&gt;=3,"3T",IF(AND(OR(AND(I21&lt;=7,I21-K21&gt;=3),AND(K21&lt;=7,K21-M21&gt;=3)),N21&lt;=4),"3P","")))</f>
        <v/>
      </c>
    </row>
    <row r="22" spans="1:78" ht="33" customHeight="1" x14ac:dyDescent="0.25">
      <c r="A22" s="162"/>
      <c r="B22" s="155"/>
      <c r="C22" s="155"/>
      <c r="D22" s="155"/>
      <c r="E22" s="155"/>
      <c r="F22" s="155"/>
      <c r="G22" s="155"/>
      <c r="H22" s="155"/>
      <c r="I22" s="155"/>
      <c r="J22" s="155"/>
      <c r="K22" s="155"/>
      <c r="L22" s="155"/>
      <c r="M22" s="155"/>
      <c r="N22" s="155"/>
      <c r="O22" s="155"/>
      <c r="P22" s="155"/>
      <c r="Q22" s="155"/>
      <c r="R22" s="155"/>
      <c r="S22" s="155"/>
      <c r="T22" s="155"/>
      <c r="U22" s="155"/>
      <c r="V22" s="155"/>
      <c r="W22" s="155"/>
      <c r="X22" s="155"/>
      <c r="Y22" s="155"/>
      <c r="Z22" s="155"/>
      <c r="AA22" s="155"/>
      <c r="AB22" s="155"/>
      <c r="AC22" s="155"/>
      <c r="AD22" s="155"/>
      <c r="AE22" s="155"/>
      <c r="AF22" s="155"/>
      <c r="AG22" s="155"/>
      <c r="AH22" s="155"/>
      <c r="AI22" s="155"/>
      <c r="AJ22" s="155"/>
      <c r="AK22" s="155"/>
      <c r="AL22" s="155"/>
      <c r="AM22" s="155"/>
      <c r="AN22" s="155"/>
      <c r="AO22" s="155"/>
      <c r="AP22" s="155"/>
      <c r="AQ22" s="155"/>
      <c r="AR22" s="155"/>
      <c r="AS22" s="155"/>
      <c r="AT22" s="155"/>
      <c r="AU22" s="155"/>
      <c r="AV22" s="155"/>
      <c r="AW22" s="155"/>
      <c r="AX22" s="155"/>
      <c r="AY22" s="155"/>
      <c r="AZ22" s="155"/>
      <c r="BA22" s="155"/>
      <c r="BB22" s="155"/>
      <c r="BC22" s="155"/>
      <c r="BD22" s="155"/>
      <c r="BE22" s="155"/>
      <c r="BF22" s="155"/>
      <c r="BG22" s="155"/>
      <c r="BH22" s="155"/>
      <c r="BI22" s="155"/>
      <c r="BJ22" s="155"/>
      <c r="BK22" s="155"/>
      <c r="BL22" s="155"/>
      <c r="BM22" s="155"/>
      <c r="BN22" s="155"/>
      <c r="BO22" s="155"/>
      <c r="BP22" s="155"/>
      <c r="BQ22" s="155"/>
      <c r="BR22" s="155"/>
      <c r="BS22" s="155"/>
      <c r="BT22" s="155"/>
      <c r="BU22" s="155"/>
      <c r="BV22" s="155"/>
      <c r="BW22" s="155"/>
      <c r="BX22" s="155"/>
      <c r="BY22" s="17"/>
      <c r="BZ22" s="49"/>
    </row>
    <row r="23" spans="1:78" ht="46.5" x14ac:dyDescent="0.25">
      <c r="A23" s="26" t="s">
        <v>155</v>
      </c>
      <c r="B23" s="26" t="s">
        <v>164</v>
      </c>
      <c r="C23" s="27" t="s">
        <v>165</v>
      </c>
      <c r="D23" s="28" t="s">
        <v>166</v>
      </c>
      <c r="E23" s="28"/>
      <c r="F23" s="29">
        <v>1200</v>
      </c>
      <c r="G23" s="30">
        <v>11</v>
      </c>
      <c r="H23" s="31" t="s">
        <v>6</v>
      </c>
      <c r="I23" s="59">
        <v>12</v>
      </c>
      <c r="J23" s="33">
        <v>5</v>
      </c>
      <c r="K23" s="59">
        <v>9</v>
      </c>
      <c r="L23" s="33">
        <v>4</v>
      </c>
      <c r="M23" s="59">
        <v>2</v>
      </c>
      <c r="N23" s="33">
        <v>0</v>
      </c>
      <c r="O23" s="29">
        <v>-0.64999999999999503</v>
      </c>
      <c r="P23" s="60">
        <v>-2.8142857142856998</v>
      </c>
      <c r="Q23" s="35">
        <v>96.073890549566997</v>
      </c>
      <c r="R23" s="35">
        <v>-1.96305472521651</v>
      </c>
      <c r="S23" s="37">
        <v>2</v>
      </c>
      <c r="T23" s="38">
        <v>3.3</v>
      </c>
      <c r="U23" s="29">
        <v>-0.89999999999999902</v>
      </c>
      <c r="V23" s="60">
        <v>1.9</v>
      </c>
      <c r="W23" s="39"/>
      <c r="X23" s="83">
        <v>50</v>
      </c>
      <c r="Y23" s="72">
        <v>126</v>
      </c>
      <c r="Z23" s="87">
        <v>119</v>
      </c>
      <c r="AA23" s="26" t="s">
        <v>57</v>
      </c>
      <c r="AB23" s="41" t="s">
        <v>58</v>
      </c>
      <c r="AC23" s="42" t="str">
        <f>"i" &amp; IF(AND(S23&lt;=-1.5,NOT(ISBLANK(AQ23))),"Z","")</f>
        <v>i</v>
      </c>
      <c r="AD23" s="43" t="str">
        <f>IF(AND(ISNUMBER(BD23),VALUE(BD23)&gt;=3,VALUE(T23)&gt;=-0.5),IF(AND(VALUE(Q23)&gt;=94,VALUE(Q23)&lt;444), IF(VALUE(P23)&gt;=2,"***","**"),"*"),"")</f>
        <v/>
      </c>
      <c r="AE23" s="48" t="str">
        <f>IF(AND(BD23&gt;2,OR(ISNUMBER(SEARCH("P",AA23)),ISNUMBER(SEARCH("EP",AA23)),ISNUMBER(SEARCH("E",AA23)))),"WP@",IF(BD23&gt;2,"W@",IF(OR(ISNUMBER(SEARCH("P",AA23)),ISNUMBER(SEARCH("EP",AA23)),ISNUMBER(SEARCH("E",AA23))),"P@","@")))</f>
        <v>@</v>
      </c>
      <c r="AF23" s="45" t="s">
        <v>167</v>
      </c>
      <c r="AG23" s="46" t="str">
        <f>IF(OR(F23&lt;1401,F23&gt;=1600),IF(AND(OR(AB23="*",AB23="***",AB23="E*",AB23="E***"),P23&gt;=2,T23&gt;-2.1),IF(AND(ISNUMBER(BD23),VALUE(BD23)&gt;2),"**","*"),""),"")</f>
        <v/>
      </c>
      <c r="AH23" s="30">
        <v>11</v>
      </c>
      <c r="AI23" s="84">
        <v>50</v>
      </c>
      <c r="AJ23" s="48" t="str">
        <f>IF(AND(S23&gt;=2,T23&gt;=0),IF(AND(ISNUMBER(BD23),VALUE(BD23)&gt;=3),IF(LEN(AQ23)&gt;0,"***","**"),"*"),"")</f>
        <v>*</v>
      </c>
      <c r="AK23" s="42" t="str">
        <f>IF(AND(S23&gt;=3,AND(OR(AND(I23&lt;=7,I23-K23&gt;=3),AND(K23&lt;=7,K23-M23&gt;=3)),N23&lt;=4)),6,IF(S23&gt;=3,"3T",IF(AND(OR(AND(I23&lt;=7,I23-K23&gt;=3),AND(K23&lt;=7,K23-M23&gt;=3)),N23&lt;=4),"3P","")))</f>
        <v/>
      </c>
      <c r="AL23" s="46" t="str">
        <f>IF(OR(K23-M23&gt;=5,T23&gt;4.9,AND(K23-M23&gt;=1,T23&gt;5)),IF(P23&lt;-3,"***",IF(P23&lt;0,"**","*")),"")</f>
        <v>**</v>
      </c>
      <c r="AM23" s="83">
        <v>50</v>
      </c>
      <c r="AN23" s="73" t="str">
        <f>CONCATENATE(IF(AND(OR(M23=1,M23=2,M23=3,M23=4),Q23&gt;=97.5),"G",IF(OR(AND(N23&lt;=3,M23&lt;8,T23&gt;-1.6,Q23&gt;=95,Q23&lt;300),AND(OR(M23=1,M23=2,M23=3),Q23&lt;97.5)),"GR","")),"*")</f>
        <v>GR*</v>
      </c>
      <c r="AO23" s="82">
        <v>1</v>
      </c>
      <c r="AP23" s="28"/>
      <c r="AQ23" s="28" t="s">
        <v>33</v>
      </c>
      <c r="AR23" s="28"/>
      <c r="AS23" s="28" t="s">
        <v>168</v>
      </c>
      <c r="AT23" s="50" t="str">
        <f>IF(LEN(AN23)&gt;0,IF(AL23="**","$",IF(AL23="***",IF(LEN(AQ23)&gt;0,"$$$","$$"), "")), "")</f>
        <v>$</v>
      </c>
      <c r="AU23" s="48" t="str">
        <f>CONCATENATE(IF(LEN(AN23)&gt;0,IF(AND(AD23="**",AB23="*"),IF(LEN(AQ23)&gt;0,"$$$","$$"),IF(AJ23="***","$$$",IF(AND(AJ23="**",AB23="*"),"$$",IF(AND(OR(AD23="**",AD23="***"),LEN(AQ23)&gt;0),"$$","")))),IF(AND(OR(AD23="**",AD23="***"),LEN(AQ23)&gt;0),"$$","")),IF(AND(T23&lt;2,AQ23="#"),"#",""))</f>
        <v/>
      </c>
      <c r="AV23" s="48" t="str">
        <f>IF(LEN(AN23)&gt;0,IF(AG23="**","$$",IF(AG23="***","$$$",IF(AD23="***",IF(OR(AB23="***",LEN(AQ23)&gt;0),"$$$",""),""))),"")</f>
        <v/>
      </c>
      <c r="AW23" s="26" t="s">
        <v>6</v>
      </c>
      <c r="AX23" s="64">
        <v>24</v>
      </c>
      <c r="AY23" s="52">
        <v>1132</v>
      </c>
      <c r="AZ23" s="24" t="s">
        <v>169</v>
      </c>
      <c r="BA23" s="29">
        <v>87.673890549567005</v>
      </c>
      <c r="BB23" s="98">
        <v>86.764557216233598</v>
      </c>
      <c r="BC23" s="54" t="s">
        <v>170</v>
      </c>
      <c r="BD23" s="29">
        <v>1</v>
      </c>
      <c r="BE23" s="55"/>
      <c r="BF23" s="55"/>
      <c r="BG23" s="55"/>
      <c r="BH23" s="55"/>
      <c r="BI23" s="189" t="s">
        <v>171</v>
      </c>
      <c r="BJ23" s="69" t="s">
        <v>162</v>
      </c>
      <c r="BK23" s="69" t="s">
        <v>172</v>
      </c>
      <c r="BL23" s="68" t="s">
        <v>173</v>
      </c>
      <c r="BM23" s="68" t="s">
        <v>161</v>
      </c>
      <c r="BN23" s="68"/>
      <c r="BO23" s="17"/>
      <c r="BP23" s="29">
        <v>126</v>
      </c>
      <c r="BQ23" s="82">
        <v>1</v>
      </c>
      <c r="BR23" s="56">
        <v>94.1</v>
      </c>
      <c r="BS23" s="57" t="s">
        <v>75</v>
      </c>
      <c r="BT23" s="26" t="s">
        <v>166</v>
      </c>
      <c r="BU23" s="26"/>
      <c r="BV23" s="49" t="str">
        <f>IF(AND(BD23&gt;2,OR(ISNUMBER(SEARCH("P",AA23)),ISNUMBER(SEARCH("EP",AA23)),ISNUMBER(SEARCH("E",AA23)))),"WP@",IF(BD23&gt;2,"W@",IF(OR(ISNUMBER(SEARCH("P",AA23)),ISNUMBER(SEARCH("EP",AA23)),ISNUMBER(SEARCH("E",AA23))),"P@","@")))</f>
        <v>@</v>
      </c>
      <c r="BW23" s="26"/>
      <c r="BX23" s="17"/>
      <c r="BY23" s="17"/>
      <c r="BZ23" s="49" t="str">
        <f>IF(AND(S23&gt;=3,AND(OR(AND(I23&lt;=7,I23-K23&gt;=3),AND(K23&lt;=7,K23-M23&gt;=3)),N23&lt;=4)),6,IF(S23&gt;=3,"3T",IF(AND(OR(AND(I23&lt;=7,I23-K23&gt;=3),AND(K23&lt;=7,K23-M23&gt;=3)),N23&lt;=4),"3P","")))</f>
        <v/>
      </c>
    </row>
    <row r="24" spans="1:78" ht="46.5" x14ac:dyDescent="0.25">
      <c r="A24" s="26" t="s">
        <v>155</v>
      </c>
      <c r="B24" s="26" t="s">
        <v>174</v>
      </c>
      <c r="C24" s="27" t="s">
        <v>56</v>
      </c>
      <c r="D24" s="28"/>
      <c r="E24" s="28"/>
      <c r="F24" s="29">
        <v>1200</v>
      </c>
      <c r="G24" s="30">
        <v>13</v>
      </c>
      <c r="H24" s="31" t="s">
        <v>78</v>
      </c>
      <c r="I24" s="59">
        <v>9</v>
      </c>
      <c r="J24" s="33">
        <v>4</v>
      </c>
      <c r="K24" s="59">
        <v>9</v>
      </c>
      <c r="L24" s="33">
        <v>3</v>
      </c>
      <c r="M24" s="59">
        <v>5</v>
      </c>
      <c r="N24" s="33">
        <v>0</v>
      </c>
      <c r="O24" s="29">
        <v>-2.95</v>
      </c>
      <c r="P24" s="29">
        <v>-1.78571428571427</v>
      </c>
      <c r="Q24" s="35">
        <v>94.269947728548303</v>
      </c>
      <c r="R24" s="35">
        <v>-2.6650261357259102</v>
      </c>
      <c r="S24" s="37">
        <v>1</v>
      </c>
      <c r="T24" s="38">
        <v>3.15</v>
      </c>
      <c r="U24" s="29">
        <v>1.49999999999999</v>
      </c>
      <c r="V24" s="29">
        <v>3.8999999999999901</v>
      </c>
      <c r="W24" s="39"/>
      <c r="X24" s="99">
        <v>52</v>
      </c>
      <c r="Y24" s="29">
        <v>126</v>
      </c>
      <c r="Z24" s="29">
        <v>21</v>
      </c>
      <c r="AA24" s="26" t="s">
        <v>57</v>
      </c>
      <c r="AB24" s="41" t="s">
        <v>65</v>
      </c>
      <c r="AC24" s="42" t="str">
        <f>"" &amp; IF(AND(S24&lt;=-1.5,NOT(ISBLANK(AQ24))),"Z","")</f>
        <v/>
      </c>
      <c r="AD24" s="48" t="str">
        <f>IF(AND(ISNUMBER(BD24),VALUE(BD24)&gt;=3,VALUE(T24)&gt;=-0.5),IF(AND(VALUE(Q24)&gt;=94,VALUE(Q24)&lt;444), IF(VALUE(P24)&gt;=2,"***","**"),"*"),"")</f>
        <v>**</v>
      </c>
      <c r="AE24" s="44"/>
      <c r="AF24" s="45" t="s">
        <v>175</v>
      </c>
      <c r="AG24" s="46" t="str">
        <f>IF(OR(F24&lt;1401,F24&gt;=1600),IF(AND(OR(AB24="*",AB24="***",AB24="E*",AB24="E***"),P24&gt;=2,T24&gt;-2.1),IF(AND(ISNUMBER(BD24),VALUE(BD24)&gt;2),"**","*"),""),"")</f>
        <v/>
      </c>
      <c r="AH24" s="30">
        <v>13</v>
      </c>
      <c r="AI24" s="99">
        <v>52</v>
      </c>
      <c r="AJ24" s="48" t="str">
        <f>IF(AND(S24&gt;=2,T24&gt;=0),IF(AND(ISNUMBER(BD24),VALUE(BD24)&gt;=3),IF(LEN(AQ24)&gt;0,"***","**"),"*"),"")</f>
        <v/>
      </c>
      <c r="AK24" s="42" t="str">
        <f>IF(AND(S24&gt;=3,AND(OR(AND(I24&lt;=7,I24-K24&gt;=3),AND(K24&lt;=7,K24-M24&gt;=3)),N24&lt;=4)),6,IF(S24&gt;=3,"3T",IF(AND(OR(AND(I24&lt;=7,I24-K24&gt;=3),AND(K24&lt;=7,K24-M24&gt;=3)),N24&lt;=4),"3P","")))</f>
        <v/>
      </c>
      <c r="AL24" s="63" t="str">
        <f>IF(OR(K24-M24&gt;=5,T24&gt;4.9,AND(K24-M24&gt;=1,T24&gt;5)),IF(P24&lt;-3,"***",IF(P24&lt;0,"**","*")),"")</f>
        <v/>
      </c>
      <c r="AM24" s="99">
        <v>52</v>
      </c>
      <c r="AN24" s="49" t="str">
        <f>IF(AND(OR(M24=1,M24=2,M24=3,M24=4),Q24&gt;=97.5),"G",IF(OR(AND(N24&lt;=3,M24&lt;8,T24&gt;-1.6,Q24&gt;=95,Q24&lt;300),AND(OR(M24=1,M24=2,M24=3),Q24&lt;97.5)),"GR",""))</f>
        <v/>
      </c>
      <c r="AO24" s="29">
        <v>1</v>
      </c>
      <c r="AP24" s="28"/>
      <c r="AQ24" s="28" t="s">
        <v>33</v>
      </c>
      <c r="AR24" s="28"/>
      <c r="AS24" s="28" t="s">
        <v>168</v>
      </c>
      <c r="AT24" s="50" t="str">
        <f>IF(LEN(AN24)&gt;0,IF(AL24="**","$",IF(AL24="***",IF(LEN(AQ24)&gt;0,"$$$","$$"), "")), "")</f>
        <v/>
      </c>
      <c r="AU24" s="48" t="str">
        <f>CONCATENATE(IF(LEN(AN24)&gt;0,IF(AND(AD24="**",AB24="*"),IF(LEN(AQ24)&gt;0,"$$$","$$"),IF(AJ24="***","$$$",IF(AND(AJ24="**",AB24="*"),"$$",IF(AND(OR(AD24="**",AD24="***"),LEN(AQ24)&gt;0),"$$","")))),IF(AND(OR(AD24="**",AD24="***"),LEN(AQ24)&gt;0),"$$","")),IF(AND(T24&lt;2,AQ24="#"),"#",""))</f>
        <v>$$</v>
      </c>
      <c r="AV24" s="48" t="str">
        <f>IF(LEN(AN24)&gt;0,IF(AG24="**","$$",IF(AG24="***","$$$",IF(AD24="***",IF(OR(AB24="***",LEN(AQ24)&gt;0),"$$$",""),""))),"")</f>
        <v/>
      </c>
      <c r="AW24" s="26" t="s">
        <v>78</v>
      </c>
      <c r="AX24" s="74">
        <v>5.3</v>
      </c>
      <c r="AY24" s="65">
        <v>1130</v>
      </c>
      <c r="AZ24" s="24" t="s">
        <v>176</v>
      </c>
      <c r="BA24" s="29">
        <v>86.469947728548206</v>
      </c>
      <c r="BB24" s="53">
        <v>84.117947728548202</v>
      </c>
      <c r="BC24" s="54" t="s">
        <v>177</v>
      </c>
      <c r="BD24" s="29">
        <v>3</v>
      </c>
      <c r="BE24" s="55"/>
      <c r="BF24" s="55"/>
      <c r="BG24" s="55"/>
      <c r="BH24" s="55"/>
      <c r="BI24" s="189" t="s">
        <v>178</v>
      </c>
      <c r="BJ24" s="69" t="s">
        <v>162</v>
      </c>
      <c r="BK24" s="69" t="s">
        <v>179</v>
      </c>
      <c r="BL24" s="69" t="s">
        <v>180</v>
      </c>
      <c r="BM24" s="69" t="s">
        <v>181</v>
      </c>
      <c r="BN24" s="68"/>
      <c r="BO24" s="17"/>
      <c r="BP24" s="29">
        <v>126</v>
      </c>
      <c r="BQ24" s="29">
        <v>1</v>
      </c>
      <c r="BR24" s="56">
        <v>92.6</v>
      </c>
      <c r="BS24" s="76" t="s">
        <v>88</v>
      </c>
      <c r="BT24" s="26"/>
      <c r="BU24" s="26"/>
      <c r="BV24" s="26"/>
      <c r="BW24" s="26"/>
      <c r="BX24" s="17"/>
      <c r="BY24" s="17"/>
      <c r="BZ24" s="49" t="str">
        <f>IF(AND(S24&gt;=3,AND(OR(AND(I24&lt;=7,I24-K24&gt;=3),AND(K24&lt;=7,K24-M24&gt;=3)),N24&lt;=4)),6,IF(S24&gt;=3,"3T",IF(AND(OR(AND(I24&lt;=7,I24-K24&gt;=3),AND(K24&lt;=7,K24-M24&gt;=3)),N24&lt;=4),"3P","")))</f>
        <v/>
      </c>
    </row>
    <row r="25" spans="1:78" ht="46.5" x14ac:dyDescent="0.25">
      <c r="A25" s="26" t="s">
        <v>155</v>
      </c>
      <c r="B25" s="26" t="s">
        <v>182</v>
      </c>
      <c r="C25" s="27" t="s">
        <v>56</v>
      </c>
      <c r="D25" s="28"/>
      <c r="E25" s="28"/>
      <c r="F25" s="29">
        <v>1200</v>
      </c>
      <c r="G25" s="30">
        <v>9</v>
      </c>
      <c r="H25" s="31" t="s">
        <v>6</v>
      </c>
      <c r="I25" s="59">
        <v>10</v>
      </c>
      <c r="J25" s="33">
        <v>5</v>
      </c>
      <c r="K25" s="59">
        <v>9</v>
      </c>
      <c r="L25" s="33">
        <v>3</v>
      </c>
      <c r="M25" s="59">
        <v>3</v>
      </c>
      <c r="N25" s="33">
        <v>0</v>
      </c>
      <c r="O25" s="29">
        <v>-4.0999999999999996</v>
      </c>
      <c r="P25" s="60">
        <v>-7.1499999999999702</v>
      </c>
      <c r="Q25" s="35">
        <v>91.297232306865197</v>
      </c>
      <c r="R25" s="35">
        <v>-4.0513838465673802</v>
      </c>
      <c r="S25" s="37">
        <v>2</v>
      </c>
      <c r="T25" s="38">
        <v>3.15</v>
      </c>
      <c r="U25" s="29">
        <v>4.0999999999999996</v>
      </c>
      <c r="V25" s="60">
        <v>6.3999999999999897</v>
      </c>
      <c r="W25" s="39"/>
      <c r="X25" s="83">
        <v>52</v>
      </c>
      <c r="Y25" s="72">
        <v>130</v>
      </c>
      <c r="Z25" s="29">
        <v>27</v>
      </c>
      <c r="AA25" s="26" t="s">
        <v>57</v>
      </c>
      <c r="AB25" s="41" t="s">
        <v>58</v>
      </c>
      <c r="AC25" s="42" t="str">
        <f>"" &amp; IF(AND(S25&lt;=-1.5,NOT(ISBLANK(AQ25))),"Z","")</f>
        <v/>
      </c>
      <c r="AD25" s="43" t="str">
        <f>IF(AND(ISNUMBER(BD25),VALUE(BD25)&gt;=3,VALUE(T25)&gt;=-0.5),IF(AND(VALUE(Q25)&gt;=94,VALUE(Q25)&lt;444), IF(VALUE(P25)&gt;=2,"***","**"),"*"),"")</f>
        <v/>
      </c>
      <c r="AE25" s="48" t="str">
        <f>IF(AND(BD25&gt;2,OR(ISNUMBER(SEARCH("P",AA25)),ISNUMBER(SEARCH("EP",AA25)),ISNUMBER(SEARCH("E",AA25)))),"WP@",IF(BD25&gt;2,"W@",IF(OR(ISNUMBER(SEARCH("P",AA25)),ISNUMBER(SEARCH("EP",AA25)),ISNUMBER(SEARCH("E",AA25))),"P@","@")))</f>
        <v>@</v>
      </c>
      <c r="AF25" s="45" t="s">
        <v>183</v>
      </c>
      <c r="AG25" s="46" t="str">
        <f>IF(OR(F25&lt;1401,F25&gt;=1600),IF(AND(OR(AB25="*",AB25="***",AB25="E*",AB25="E***"),P25&gt;=2,T25&gt;-2.1),IF(AND(ISNUMBER(BD25),VALUE(BD25)&gt;2),"**","*"),""),"")</f>
        <v/>
      </c>
      <c r="AH25" s="30">
        <v>9</v>
      </c>
      <c r="AI25" s="84">
        <v>52</v>
      </c>
      <c r="AJ25" s="48" t="str">
        <f>IF(AND(S25&gt;=2,T25&gt;=0),IF(AND(ISNUMBER(BD25),VALUE(BD25)&gt;=3),IF(LEN(AQ25)&gt;0,"***","**"),"*"),"")</f>
        <v>*</v>
      </c>
      <c r="AK25" s="42" t="str">
        <f>IF(AND(S25&gt;=3,AND(OR(AND(I25&lt;=7,I25-K25&gt;=3),AND(K25&lt;=7,K25-M25&gt;=3)),N25&lt;=4)),6,IF(S25&gt;=3,"3T",IF(AND(OR(AND(I25&lt;=7,I25-K25&gt;=3),AND(K25&lt;=7,K25-M25&gt;=3)),N25&lt;=4),"3P","")))</f>
        <v/>
      </c>
      <c r="AL25" s="46" t="str">
        <f>IF(OR(K25-M25&gt;=5,T25&gt;4.9,AND(K25-M25&gt;=1,T25&gt;5)),IF(P25&lt;-3,"***",IF(P25&lt;0,"**","*")),"")</f>
        <v>***</v>
      </c>
      <c r="AM25" s="83">
        <v>52</v>
      </c>
      <c r="AN25" s="73" t="str">
        <f>IF(AND(OR(M25=1,M25=2,M25=3,M25=4),Q25&gt;=97.5),"G",IF(OR(AND(N25&lt;=3,M25&lt;8,T25&gt;-1.6,Q25&gt;=95,Q25&lt;300),AND(OR(M25=1,M25=2,M25=3),Q25&lt;97.5)),"GR",""))</f>
        <v>GR</v>
      </c>
      <c r="AO25" s="82">
        <v>4</v>
      </c>
      <c r="AP25" s="28"/>
      <c r="AQ25" s="28" t="s">
        <v>33</v>
      </c>
      <c r="AR25" s="28"/>
      <c r="AS25" s="28"/>
      <c r="AT25" s="50" t="str">
        <f>IF(LEN(AN25)&gt;0,IF(AL25="**","$",IF(AL25="***",IF(LEN(AQ25)&gt;0,"$$$","$$"), "")), "")</f>
        <v>$$$</v>
      </c>
      <c r="AU25" s="48" t="str">
        <f>CONCATENATE(IF(LEN(AN25)&gt;0,IF(AND(AD25="**",AB25="*"),IF(LEN(AQ25)&gt;0,"$$$","$$"),IF(AJ25="***","$$$",IF(AND(AJ25="**",AB25="*"),"$$",IF(AND(OR(AD25="**",AD25="***"),LEN(AQ25)&gt;0),"$$","")))),IF(AND(OR(AD25="**",AD25="***"),LEN(AQ25)&gt;0),"$$","")),IF(AND(T25&lt;2,AQ25="#"),"#",""))</f>
        <v/>
      </c>
      <c r="AV25" s="48" t="str">
        <f>IF(LEN(AN25)&gt;0,IF(AG25="**","$$",IF(AG25="***","$$$",IF(AD25="***",IF(OR(AB25="***",LEN(AQ25)&gt;0),"$$$",""),""))),"")</f>
        <v/>
      </c>
      <c r="AW25" s="26" t="s">
        <v>6</v>
      </c>
      <c r="AX25" s="51">
        <v>6.9</v>
      </c>
      <c r="AY25" s="52">
        <v>1138</v>
      </c>
      <c r="AZ25" s="24" t="s">
        <v>176</v>
      </c>
      <c r="BA25" s="29">
        <v>83.697232306865203</v>
      </c>
      <c r="BB25" s="98">
        <v>85.1638989735319</v>
      </c>
      <c r="BC25" s="54" t="s">
        <v>184</v>
      </c>
      <c r="BD25" s="29">
        <v>2</v>
      </c>
      <c r="BE25" s="100">
        <v>22.580645161290299</v>
      </c>
      <c r="BF25" s="101">
        <v>51.612903225806399</v>
      </c>
      <c r="BG25" s="102">
        <v>31</v>
      </c>
      <c r="BH25" s="102">
        <v>31</v>
      </c>
      <c r="BI25" s="189" t="s">
        <v>185</v>
      </c>
      <c r="BJ25" s="69" t="s">
        <v>181</v>
      </c>
      <c r="BK25" s="69" t="s">
        <v>179</v>
      </c>
      <c r="BL25" s="69" t="s">
        <v>180</v>
      </c>
      <c r="BM25" s="68" t="s">
        <v>186</v>
      </c>
      <c r="BN25" s="68"/>
      <c r="BO25" s="17"/>
      <c r="BP25" s="29">
        <v>130</v>
      </c>
      <c r="BQ25" s="82">
        <v>4</v>
      </c>
      <c r="BR25" s="56">
        <v>90.65</v>
      </c>
      <c r="BS25" s="57" t="s">
        <v>126</v>
      </c>
      <c r="BT25" s="26"/>
      <c r="BU25" s="26"/>
      <c r="BV25" s="49" t="str">
        <f>IF(AND(BD25&gt;2,OR(ISNUMBER(SEARCH("P",AA25)),ISNUMBER(SEARCH("EP",AA25)),ISNUMBER(SEARCH("E",AA25)))),"WP@",IF(BD25&gt;2,"W@",IF(OR(ISNUMBER(SEARCH("P",AA25)),ISNUMBER(SEARCH("EP",AA25)),ISNUMBER(SEARCH("E",AA25))),"P@","@")))</f>
        <v>@</v>
      </c>
      <c r="BW25" s="26"/>
      <c r="BX25" s="17"/>
      <c r="BY25" s="17"/>
      <c r="BZ25" s="49" t="str">
        <f>IF(AND(S25&gt;=3,AND(OR(AND(I25&lt;=7,I25-K25&gt;=3),AND(K25&lt;=7,K25-M25&gt;=3)),N25&lt;=4)),6,IF(S25&gt;=3,"3T",IF(AND(OR(AND(I25&lt;=7,I25-K25&gt;=3),AND(K25&lt;=7,K25-M25&gt;=3)),N25&lt;=4),"3P","")))</f>
        <v/>
      </c>
    </row>
    <row r="26" spans="1:78" ht="18" customHeight="1" x14ac:dyDescent="0.25">
      <c r="A26" s="162"/>
      <c r="B26" s="155"/>
      <c r="C26" s="155"/>
      <c r="D26" s="155"/>
      <c r="E26" s="155"/>
      <c r="F26" s="155"/>
      <c r="G26" s="155"/>
      <c r="H26" s="155"/>
      <c r="I26" s="155"/>
      <c r="J26" s="155"/>
      <c r="K26" s="155"/>
      <c r="L26" s="155"/>
      <c r="M26" s="155"/>
      <c r="N26" s="155"/>
      <c r="O26" s="155"/>
      <c r="P26" s="155"/>
      <c r="Q26" s="155"/>
      <c r="R26" s="155"/>
      <c r="S26" s="155"/>
      <c r="T26" s="155"/>
      <c r="U26" s="155"/>
      <c r="V26" s="155"/>
      <c r="W26" s="155"/>
      <c r="X26" s="155"/>
      <c r="Y26" s="155"/>
      <c r="Z26" s="155"/>
      <c r="AA26" s="155"/>
      <c r="AB26" s="155"/>
      <c r="AC26" s="155"/>
      <c r="AD26" s="155"/>
      <c r="AE26" s="155"/>
      <c r="AF26" s="155"/>
      <c r="AG26" s="155"/>
      <c r="AH26" s="155"/>
      <c r="AI26" s="155"/>
      <c r="AJ26" s="155"/>
      <c r="AK26" s="155"/>
      <c r="AL26" s="155"/>
      <c r="AM26" s="155"/>
      <c r="AN26" s="155"/>
      <c r="AO26" s="155"/>
      <c r="AP26" s="155"/>
      <c r="AQ26" s="155"/>
      <c r="AR26" s="155"/>
      <c r="AS26" s="155"/>
      <c r="AT26" s="155"/>
      <c r="AU26" s="155"/>
      <c r="AV26" s="155"/>
      <c r="AW26" s="155"/>
      <c r="AX26" s="155"/>
      <c r="AY26" s="155"/>
      <c r="AZ26" s="155"/>
      <c r="BA26" s="155"/>
      <c r="BB26" s="155"/>
      <c r="BC26" s="155"/>
      <c r="BD26" s="155"/>
      <c r="BE26" s="155"/>
      <c r="BF26" s="155"/>
      <c r="BG26" s="155"/>
      <c r="BH26" s="155"/>
      <c r="BI26" s="155"/>
      <c r="BJ26" s="155"/>
      <c r="BK26" s="155"/>
      <c r="BL26" s="155"/>
      <c r="BM26" s="155"/>
      <c r="BN26" s="155"/>
      <c r="BO26" s="155"/>
      <c r="BP26" s="155"/>
      <c r="BQ26" s="155"/>
      <c r="BR26" s="155"/>
      <c r="BS26" s="155"/>
      <c r="BT26" s="155"/>
      <c r="BU26" s="155"/>
      <c r="BV26" s="155"/>
      <c r="BW26" s="155"/>
      <c r="BX26" s="155"/>
      <c r="BY26" s="17"/>
      <c r="BZ26" s="49"/>
    </row>
    <row r="27" spans="1:78" ht="46.5" x14ac:dyDescent="0.25">
      <c r="A27" s="26" t="s">
        <v>155</v>
      </c>
      <c r="B27" s="26" t="s">
        <v>187</v>
      </c>
      <c r="C27" s="27" t="s">
        <v>56</v>
      </c>
      <c r="D27" s="28"/>
      <c r="E27" s="28"/>
      <c r="F27" s="58">
        <v>1400</v>
      </c>
      <c r="G27" s="80">
        <v>14</v>
      </c>
      <c r="H27" s="31" t="s">
        <v>6</v>
      </c>
      <c r="I27" s="59">
        <v>8</v>
      </c>
      <c r="J27" s="33">
        <v>3</v>
      </c>
      <c r="K27" s="59">
        <v>3</v>
      </c>
      <c r="L27" s="33">
        <v>2</v>
      </c>
      <c r="M27" s="59">
        <v>2</v>
      </c>
      <c r="N27" s="33">
        <v>0</v>
      </c>
      <c r="O27" s="29">
        <v>-0.89999999999999902</v>
      </c>
      <c r="P27" s="29">
        <v>-3.9312499999999799</v>
      </c>
      <c r="Q27" s="35">
        <v>95.979398626079202</v>
      </c>
      <c r="R27" s="35">
        <v>-1.86030068696041</v>
      </c>
      <c r="S27" s="37">
        <v>2</v>
      </c>
      <c r="T27" s="38">
        <v>1.45</v>
      </c>
      <c r="U27" s="29">
        <v>2.5</v>
      </c>
      <c r="V27" s="29">
        <v>3.75</v>
      </c>
      <c r="W27" s="39"/>
      <c r="X27" s="40">
        <v>53</v>
      </c>
      <c r="Y27" s="72">
        <v>130</v>
      </c>
      <c r="Z27" s="87">
        <v>43</v>
      </c>
      <c r="AA27" s="26" t="s">
        <v>80</v>
      </c>
      <c r="AB27" s="41" t="s">
        <v>65</v>
      </c>
      <c r="AC27" s="42" t="str">
        <f>"i" &amp; IF(AND(S27&lt;=-1.5,NOT(ISBLANK(AQ27))),"Z","")</f>
        <v>i</v>
      </c>
      <c r="AD27" s="43" t="str">
        <f>IF(AND(ISNUMBER(BD27),VALUE(BD27)&gt;=3,VALUE(T27)&gt;=-0.5),IF(AND(VALUE(Q27)&gt;=94,VALUE(Q27)&lt;444), IF(VALUE(P27)&gt;=2,"***","**"),"*"),"")</f>
        <v>**</v>
      </c>
      <c r="AE27" s="48" t="str">
        <f>IF(AND(BD27&gt;2,OR(ISNUMBER(SEARCH("P",AA27)),ISNUMBER(SEARCH("EP",AA27)),ISNUMBER(SEARCH("E",AA27)))),"WP@",IF(BD27&gt;2,"W@",IF(OR(ISNUMBER(SEARCH("P",AA27)),ISNUMBER(SEARCH("EP",AA27)),ISNUMBER(SEARCH("E",AA27))),"P@","@")))</f>
        <v>W@</v>
      </c>
      <c r="AF27" s="45"/>
      <c r="AG27" s="46" t="str">
        <f>IF(OR(F27&lt;1401,F27&gt;=1600),IF(AND(OR(AB27="*",AB27="***",AB27="E*",AB27="E***"),P27&gt;=2,T27&gt;-2.1),IF(AND(ISNUMBER(BD27),VALUE(BD27)&gt;2),"**","*"),""),"")</f>
        <v/>
      </c>
      <c r="AH27" s="30">
        <v>14</v>
      </c>
      <c r="AI27" s="47">
        <v>53</v>
      </c>
      <c r="AJ27" s="48" t="str">
        <f>IF(AND(S27&gt;=2,T27&gt;=0),IF(AND(ISNUMBER(BD27),VALUE(BD27)&gt;=3),IF(LEN(AQ27)&gt;0,"***","**"),"*"),"")</f>
        <v>**</v>
      </c>
      <c r="AK27" s="42" t="str">
        <f>IF(AND(S27&gt;=3,AND(OR(AND(I27&lt;=7,I27-K27&gt;=3),AND(K27&lt;=7,K27-M27&gt;=3)),N27&lt;=4)),6,IF(S27&gt;=3,"3T",IF(AND(OR(AND(I27&lt;=7,I27-K27&gt;=3),AND(K27&lt;=7,K27-M27&gt;=3)),N27&lt;=4),"3P","")))</f>
        <v/>
      </c>
      <c r="AL27" s="46" t="str">
        <f>IF(OR(K27-M27&gt;=5,T27&gt;4.9,AND(K27-M27&gt;=1,T27&gt;5)),IF(P27&lt;-3,"***",IF(P27&lt;0,"**","*")),"")</f>
        <v/>
      </c>
      <c r="AM27" s="40">
        <v>53</v>
      </c>
      <c r="AN27" s="81" t="str">
        <f>IF(AND(OR(M27=1,M27=2,M27=3,M27=4),Q27&gt;=97.5),"G",IF(OR(AND(N27&lt;=3,M27&lt;8,T27&gt;-1.6,Q27&gt;=95,Q27&lt;300),AND(OR(M27=1,M27=2,M27=3),Q27&lt;97.5)),"GR",""))</f>
        <v>GR</v>
      </c>
      <c r="AO27" s="82">
        <v>1</v>
      </c>
      <c r="AP27" s="28"/>
      <c r="AQ27" s="28"/>
      <c r="AR27" s="28"/>
      <c r="AS27" s="28"/>
      <c r="AT27" s="50" t="str">
        <f>IF(LEN(AN27)&gt;0,IF(AL27="**","$",IF(AL27="***",IF(LEN(AQ27)&gt;0,"$$$","$$"), "")), "")</f>
        <v/>
      </c>
      <c r="AU27" s="48" t="str">
        <f>CONCATENATE(IF(LEN(AN27)&gt;0,IF(AND(AD27="**",AB27="*"),IF(LEN(AQ27)&gt;0,"$$$","$$"),IF(AJ27="***","$$$",IF(AND(AJ27="**",AB27="*"),"$$",IF(AND(OR(AD27="**",AD27="***"),LEN(AQ27)&gt;0),"$$","")))),IF(AND(OR(AD27="**",AD27="***"),LEN(AQ27)&gt;0),"$$","")),IF(AND(T27&lt;2,AQ27="#"),"#",""))</f>
        <v/>
      </c>
      <c r="AV27" s="48" t="str">
        <f>IF(LEN(AN27)&gt;0,IF(AG27="**","$$",IF(AG27="***","$$$",IF(AD27="***",IF(OR(AB27="***",LEN(AQ27)&gt;0),"$$$",""),""))),"")</f>
        <v/>
      </c>
      <c r="AW27" s="26" t="s">
        <v>6</v>
      </c>
      <c r="AX27" s="51">
        <v>3.7</v>
      </c>
      <c r="AY27" s="52">
        <v>1149</v>
      </c>
      <c r="AZ27" s="24" t="s">
        <v>176</v>
      </c>
      <c r="BA27" s="29">
        <v>88.679398626079205</v>
      </c>
      <c r="BB27" s="66">
        <v>88.546065292745894</v>
      </c>
      <c r="BC27" s="54" t="s">
        <v>188</v>
      </c>
      <c r="BD27" s="29">
        <v>3</v>
      </c>
      <c r="BE27" s="100">
        <v>20</v>
      </c>
      <c r="BF27" s="101">
        <v>50</v>
      </c>
      <c r="BG27" s="102">
        <v>10</v>
      </c>
      <c r="BH27" s="102">
        <v>8</v>
      </c>
      <c r="BI27" s="190" t="s">
        <v>189</v>
      </c>
      <c r="BJ27" s="68" t="s">
        <v>181</v>
      </c>
      <c r="BK27" s="69" t="s">
        <v>179</v>
      </c>
      <c r="BL27" s="68" t="s">
        <v>190</v>
      </c>
      <c r="BM27" s="68" t="s">
        <v>163</v>
      </c>
      <c r="BN27" s="68"/>
      <c r="BO27" s="17"/>
      <c r="BP27" s="29">
        <v>130</v>
      </c>
      <c r="BQ27" s="82">
        <v>1</v>
      </c>
      <c r="BR27" s="56">
        <v>97.25</v>
      </c>
      <c r="BS27" s="57" t="s">
        <v>75</v>
      </c>
      <c r="BT27" s="26"/>
      <c r="BU27" s="26"/>
      <c r="BV27" s="49" t="str">
        <f>IF(AND(BD27&gt;2,OR(ISNUMBER(SEARCH("P",AA27)),ISNUMBER(SEARCH("EP",AA27)),ISNUMBER(SEARCH("E",AA27)))),"WP@",IF(BD27&gt;2,"W@",IF(OR(ISNUMBER(SEARCH("P",AA27)),ISNUMBER(SEARCH("EP",AA27)),ISNUMBER(SEARCH("E",AA27))),"P@","@")))</f>
        <v>W@</v>
      </c>
      <c r="BW27" s="26"/>
      <c r="BX27" s="17"/>
      <c r="BY27" s="17"/>
      <c r="BZ27" s="49" t="str">
        <f>IF(AND(S27&gt;=3,AND(OR(AND(I27&lt;=7,I27-K27&gt;=3),AND(K27&lt;=7,K27-M27&gt;=3)),N27&lt;=4)),6,IF(S27&gt;=3,"3T",IF(AND(OR(AND(I27&lt;=7,I27-K27&gt;=3),AND(K27&lt;=7,K27-M27&gt;=3)),N27&lt;=4),"3P","")))</f>
        <v/>
      </c>
    </row>
    <row r="28" spans="1:78" ht="46.5" x14ac:dyDescent="0.25">
      <c r="A28" s="26" t="s">
        <v>155</v>
      </c>
      <c r="B28" s="26" t="s">
        <v>191</v>
      </c>
      <c r="C28" s="27" t="s">
        <v>63</v>
      </c>
      <c r="D28" s="28"/>
      <c r="E28" s="28"/>
      <c r="F28" s="58">
        <v>1400</v>
      </c>
      <c r="G28" s="80">
        <v>9</v>
      </c>
      <c r="H28" s="31" t="s">
        <v>6</v>
      </c>
      <c r="I28" s="59">
        <v>7</v>
      </c>
      <c r="J28" s="33">
        <v>3</v>
      </c>
      <c r="K28" s="59">
        <v>6</v>
      </c>
      <c r="L28" s="33">
        <v>3</v>
      </c>
      <c r="M28" s="59">
        <v>3</v>
      </c>
      <c r="N28" s="33">
        <v>0</v>
      </c>
      <c r="O28" s="29">
        <v>3.69999999999997</v>
      </c>
      <c r="P28" s="38">
        <v>4.09374999999996</v>
      </c>
      <c r="Q28" s="36">
        <v>101.663491156812</v>
      </c>
      <c r="R28" s="36">
        <v>1.08174557840591</v>
      </c>
      <c r="S28" s="37">
        <v>0</v>
      </c>
      <c r="T28" s="38">
        <v>2.9</v>
      </c>
      <c r="U28" s="29">
        <v>-2.5</v>
      </c>
      <c r="V28" s="38">
        <v>-0.35000000000000098</v>
      </c>
      <c r="W28" s="39"/>
      <c r="X28" s="40">
        <v>55</v>
      </c>
      <c r="Y28" s="72">
        <v>130</v>
      </c>
      <c r="Z28" s="29">
        <v>28</v>
      </c>
      <c r="AA28" s="26" t="s">
        <v>192</v>
      </c>
      <c r="AB28" s="41" t="s">
        <v>65</v>
      </c>
      <c r="AC28" s="42" t="str">
        <f>"i" &amp; IF(AND(S28&lt;=-1.5,NOT(ISBLANK(AQ28))),"Z","")</f>
        <v>i</v>
      </c>
      <c r="AD28" s="43" t="str">
        <f>IF(AND(ISNUMBER(BD28),VALUE(BD28)&gt;=3,VALUE(T28)&gt;=-0.5),IF(AND(VALUE(Q28)&gt;=94,VALUE(Q28)&lt;444), IF(VALUE(P28)&gt;=2,"***","**"),"*"),"")</f>
        <v>***</v>
      </c>
      <c r="AE28" s="48" t="str">
        <f>IF(AND(BD28&gt;2,OR(ISNUMBER(SEARCH("P",AA28)),ISNUMBER(SEARCH("EP",AA28)),ISNUMBER(SEARCH("E",AA28)))),"WP@",IF(BD28&gt;2,"W@",IF(OR(ISNUMBER(SEARCH("P",AA28)),ISNUMBER(SEARCH("EP",AA28)),ISNUMBER(SEARCH("E",AA28))),"P@","@")))</f>
        <v>W@</v>
      </c>
      <c r="AF28" s="45" t="s">
        <v>93</v>
      </c>
      <c r="AG28" s="46" t="str">
        <f>IF(OR(F28&lt;1401,F28&gt;=1600),IF(AND(OR(AB28="*",AB28="***",AB28="E*",AB28="E***"),P28&gt;=2,T28&gt;-2.1),IF(AND(ISNUMBER(BD28),VALUE(BD28)&gt;2),"**","*"),""),"")</f>
        <v/>
      </c>
      <c r="AH28" s="30">
        <v>9</v>
      </c>
      <c r="AI28" s="47">
        <v>55</v>
      </c>
      <c r="AJ28" s="48" t="str">
        <f>IF(AND(S28&gt;=2,T28&gt;=0),IF(AND(ISNUMBER(BD28),VALUE(BD28)&gt;=3),IF(LEN(AQ28)&gt;0,"***","**"),"*"),"")</f>
        <v/>
      </c>
      <c r="AK28" s="42" t="str">
        <f>IF(AND(S28&gt;=3,AND(OR(AND(I28&lt;=7,I28-K28&gt;=3),AND(K28&lt;=7,K28-M28&gt;=3)),N28&lt;=4)),6,IF(S28&gt;=3,"3T",IF(AND(OR(AND(I28&lt;=7,I28-K28&gt;=3),AND(K28&lt;=7,K28-M28&gt;=3)),N28&lt;=4),"3P","")))</f>
        <v>3P</v>
      </c>
      <c r="AL28" s="46" t="str">
        <f>IF(OR(K28-M28&gt;=5,T28&gt;4.9,AND(K28-M28&gt;=1,T28&gt;5)),IF(P28&lt;-3,"***",IF(P28&lt;0,"**","*")),"")</f>
        <v/>
      </c>
      <c r="AM28" s="40">
        <v>55</v>
      </c>
      <c r="AN28" s="103" t="str">
        <f>IF(AND(OR(M28=1,M28=2,M28=3,M28=4),Q28&gt;=97.5),"G",IF(OR(AND(N28&lt;=3,M28&lt;8,T28&gt;-1.6,Q28&gt;=95,Q28&lt;300),AND(OR(M28=1,M28=2,M28=3),Q28&lt;97.5)),"GR",""))</f>
        <v>G</v>
      </c>
      <c r="AO28" s="29">
        <v>0</v>
      </c>
      <c r="AP28" s="28"/>
      <c r="AQ28" s="28"/>
      <c r="AR28" s="28"/>
      <c r="AS28" s="28"/>
      <c r="AT28" s="50" t="str">
        <f>IF(LEN(AN28)&gt;0,IF(AL28="**","$",IF(AL28="***",IF(LEN(AQ28)&gt;0,"$$$","$$"), "")), "")</f>
        <v/>
      </c>
      <c r="AU28" s="48" t="str">
        <f>CONCATENATE(IF(LEN(AN28)&gt;0,IF(AND(AD28="**",AB28="*"),IF(LEN(AQ28)&gt;0,"$$$","$$"),IF(AJ28="***","$$$",IF(AND(AJ28="**",AB28="*"),"$$",IF(AND(OR(AD28="**",AD28="***"),LEN(AQ28)&gt;0),"$$","")))),IF(AND(OR(AD28="**",AD28="***"),LEN(AQ28)&gt;0),"$$","")),IF(AND(T28&lt;2,AQ28="#"),"#",""))</f>
        <v/>
      </c>
      <c r="AV28" s="48" t="str">
        <f>IF(LEN(AN28)&gt;0,IF(AG28="**","$$",IF(AG28="***","$$$",IF(AD28="***",IF(OR(AB28="***",LEN(AQ28)&gt;0),"$$$",""),""))),"")</f>
        <v/>
      </c>
      <c r="AW28" s="26" t="s">
        <v>6</v>
      </c>
      <c r="AX28" s="51">
        <v>3.9</v>
      </c>
      <c r="AY28" s="52">
        <v>1162</v>
      </c>
      <c r="AZ28" s="24" t="s">
        <v>176</v>
      </c>
      <c r="BA28" s="29">
        <v>94.963491156811799</v>
      </c>
      <c r="BB28" s="66">
        <v>97.830157823478501</v>
      </c>
      <c r="BC28" s="54" t="s">
        <v>193</v>
      </c>
      <c r="BD28" s="29">
        <v>3</v>
      </c>
      <c r="BE28" s="100">
        <v>40</v>
      </c>
      <c r="BF28" s="101">
        <v>62.5</v>
      </c>
      <c r="BG28" s="102">
        <v>10</v>
      </c>
      <c r="BH28" s="102">
        <v>16</v>
      </c>
      <c r="BI28" s="190" t="s">
        <v>194</v>
      </c>
      <c r="BJ28" s="68" t="s">
        <v>105</v>
      </c>
      <c r="BK28" s="69" t="s">
        <v>195</v>
      </c>
      <c r="BL28" s="68" t="s">
        <v>186</v>
      </c>
      <c r="BM28" s="68" t="s">
        <v>196</v>
      </c>
      <c r="BN28" s="68"/>
      <c r="BO28" s="17"/>
      <c r="BP28" s="29">
        <v>130</v>
      </c>
      <c r="BQ28" s="29">
        <v>0</v>
      </c>
      <c r="BR28" s="56">
        <v>101.85</v>
      </c>
      <c r="BS28" s="76" t="s">
        <v>108</v>
      </c>
      <c r="BT28" s="26"/>
      <c r="BU28" s="26"/>
      <c r="BV28" s="49" t="str">
        <f>IF(AND(BD28&gt;2,OR(ISNUMBER(SEARCH("P",AA28)),ISNUMBER(SEARCH("EP",AA28)),ISNUMBER(SEARCH("E",AA28)))),"WP@",IF(BD28&gt;2,"W@",IF(OR(ISNUMBER(SEARCH("P",AA28)),ISNUMBER(SEARCH("EP",AA28)),ISNUMBER(SEARCH("E",AA28))),"P@","@")))</f>
        <v>W@</v>
      </c>
      <c r="BW28" s="26"/>
      <c r="BX28" s="17"/>
      <c r="BY28" s="17"/>
      <c r="BZ28" s="49" t="str">
        <f>IF(AND(S28&gt;=3,AND(OR(AND(I28&lt;=7,I28-K28&gt;=3),AND(K28&lt;=7,K28-M28&gt;=3)),N28&lt;=4)),6,IF(S28&gt;=3,"3T",IF(AND(OR(AND(I28&lt;=7,I28-K28&gt;=3),AND(K28&lt;=7,K28-M28&gt;=3)),N28&lt;=4),"3P","")))</f>
        <v>3P</v>
      </c>
    </row>
    <row r="29" spans="1:78" ht="15.95" customHeight="1" x14ac:dyDescent="0.25">
      <c r="A29" s="162"/>
      <c r="B29" s="155"/>
      <c r="C29" s="155"/>
      <c r="D29" s="155"/>
      <c r="E29" s="155"/>
      <c r="F29" s="155"/>
      <c r="G29" s="155"/>
      <c r="H29" s="155"/>
      <c r="I29" s="155"/>
      <c r="J29" s="155"/>
      <c r="K29" s="155"/>
      <c r="L29" s="155"/>
      <c r="M29" s="155"/>
      <c r="N29" s="155"/>
      <c r="O29" s="155"/>
      <c r="P29" s="155"/>
      <c r="Q29" s="155"/>
      <c r="R29" s="155"/>
      <c r="S29" s="155"/>
      <c r="T29" s="155"/>
      <c r="U29" s="155"/>
      <c r="V29" s="155"/>
      <c r="W29" s="155"/>
      <c r="X29" s="155"/>
      <c r="Y29" s="155"/>
      <c r="Z29" s="155"/>
      <c r="AA29" s="155"/>
      <c r="AB29" s="155"/>
      <c r="AC29" s="155"/>
      <c r="AD29" s="155"/>
      <c r="AE29" s="155"/>
      <c r="AF29" s="155"/>
      <c r="AG29" s="155"/>
      <c r="AH29" s="155"/>
      <c r="AI29" s="155"/>
      <c r="AJ29" s="155"/>
      <c r="AK29" s="155"/>
      <c r="AL29" s="155"/>
      <c r="AM29" s="155"/>
      <c r="AN29" s="155"/>
      <c r="AO29" s="155"/>
      <c r="AP29" s="155"/>
      <c r="AQ29" s="155"/>
      <c r="AR29" s="155"/>
      <c r="AS29" s="155"/>
      <c r="AT29" s="155"/>
      <c r="AU29" s="155"/>
      <c r="AV29" s="155"/>
      <c r="AW29" s="155"/>
      <c r="AX29" s="155"/>
      <c r="AY29" s="155"/>
      <c r="AZ29" s="155"/>
      <c r="BA29" s="155"/>
      <c r="BB29" s="155"/>
      <c r="BC29" s="155"/>
      <c r="BD29" s="155"/>
      <c r="BE29" s="155"/>
      <c r="BF29" s="155"/>
      <c r="BG29" s="155"/>
      <c r="BH29" s="155"/>
      <c r="BI29" s="155"/>
      <c r="BJ29" s="155"/>
      <c r="BK29" s="155"/>
      <c r="BL29" s="155"/>
      <c r="BM29" s="155"/>
      <c r="BN29" s="155"/>
      <c r="BO29" s="155"/>
      <c r="BP29" s="155"/>
      <c r="BQ29" s="155"/>
      <c r="BR29" s="155"/>
      <c r="BS29" s="155"/>
      <c r="BT29" s="155"/>
      <c r="BU29" s="155"/>
      <c r="BV29" s="155"/>
      <c r="BW29" s="155"/>
      <c r="BX29" s="155"/>
      <c r="BY29" s="17"/>
      <c r="BZ29" s="49"/>
    </row>
    <row r="30" spans="1:78" ht="36" customHeight="1" x14ac:dyDescent="0.25">
      <c r="A30" s="17"/>
      <c r="B30" s="164" t="s">
        <v>198</v>
      </c>
      <c r="C30" s="164"/>
      <c r="D30" s="17"/>
      <c r="E30" s="17"/>
      <c r="F30" s="17"/>
      <c r="G30" s="17"/>
      <c r="H30" s="17"/>
      <c r="I30" s="89" t="s">
        <v>150</v>
      </c>
      <c r="J30" s="17"/>
      <c r="K30" s="17"/>
      <c r="L30" s="17"/>
      <c r="M30" s="17"/>
      <c r="N30" s="17"/>
      <c r="O30" s="17"/>
      <c r="P30" s="17"/>
      <c r="Q30" s="165" t="s">
        <v>199</v>
      </c>
      <c r="R30" s="165"/>
      <c r="S30" s="17"/>
      <c r="T30" s="90" t="s">
        <v>200</v>
      </c>
      <c r="U30" s="17"/>
      <c r="V30" s="17"/>
      <c r="W30" s="17"/>
      <c r="X30" s="91">
        <v>57</v>
      </c>
      <c r="Y30" s="92" t="s">
        <v>201</v>
      </c>
      <c r="Z30" s="93">
        <v>35</v>
      </c>
      <c r="AA30" s="104">
        <v>2</v>
      </c>
      <c r="AB30" s="17"/>
      <c r="AC30" s="17"/>
      <c r="AD30" s="17"/>
      <c r="AE30" s="17"/>
      <c r="AF30" s="17"/>
      <c r="AG30" s="17"/>
      <c r="AH30" s="17"/>
      <c r="AI30" s="91">
        <v>57</v>
      </c>
      <c r="AJ30" s="17"/>
      <c r="AK30" s="17"/>
      <c r="AL30" s="17"/>
      <c r="AM30" s="91">
        <v>57</v>
      </c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4">
        <v>13</v>
      </c>
      <c r="AY30" s="95">
        <v>1155</v>
      </c>
      <c r="AZ30" s="17"/>
      <c r="BA30" s="17"/>
      <c r="BB30" s="17"/>
      <c r="BC30" s="17"/>
      <c r="BD30" s="17"/>
      <c r="BE30" s="17"/>
      <c r="BF30" s="17"/>
      <c r="BG30" s="17"/>
      <c r="BH30" s="17"/>
      <c r="BI30" s="187"/>
      <c r="BJ30" s="17"/>
      <c r="BK30" s="17"/>
      <c r="BL30" s="17"/>
      <c r="BM30" s="17"/>
      <c r="BN30" s="17"/>
      <c r="BO30" s="17"/>
      <c r="BP30" s="92" t="s">
        <v>201</v>
      </c>
      <c r="BQ30" s="17"/>
      <c r="BR30" s="17"/>
      <c r="BS30" s="17"/>
      <c r="BT30" s="17"/>
      <c r="BU30" s="17"/>
      <c r="BV30" s="17"/>
      <c r="BW30" s="17"/>
      <c r="BX30" s="29">
        <v>0</v>
      </c>
      <c r="BY30" s="26" t="s">
        <v>149</v>
      </c>
      <c r="BZ30" s="17"/>
    </row>
    <row r="31" spans="1:78" x14ac:dyDescent="0.25">
      <c r="A31" s="17"/>
      <c r="B31" s="164"/>
      <c r="C31" s="164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68" t="s">
        <v>203</v>
      </c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67"/>
      <c r="AY31" s="105" t="s">
        <v>202</v>
      </c>
      <c r="AZ31" s="17"/>
      <c r="BA31" s="17"/>
      <c r="BB31" s="17"/>
      <c r="BC31" s="17"/>
      <c r="BD31" s="17"/>
      <c r="BE31" s="17"/>
      <c r="BF31" s="17"/>
      <c r="BG31" s="17"/>
      <c r="BH31" s="17"/>
      <c r="BI31" s="18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</row>
    <row r="32" spans="1:78" ht="30" customHeight="1" x14ac:dyDescent="0.25">
      <c r="A32" s="172" t="s">
        <v>204</v>
      </c>
      <c r="B32" s="153"/>
      <c r="C32" s="153"/>
      <c r="D32" s="153"/>
      <c r="E32" s="153"/>
      <c r="F32" s="153"/>
      <c r="G32" s="153"/>
      <c r="H32" s="153"/>
      <c r="I32" s="153"/>
      <c r="J32" s="153"/>
      <c r="K32" s="153"/>
      <c r="L32" s="153"/>
      <c r="M32" s="153"/>
      <c r="N32" s="153"/>
      <c r="O32" s="153"/>
      <c r="P32" s="153"/>
      <c r="Q32" s="153"/>
      <c r="R32" s="153"/>
      <c r="S32" s="153"/>
      <c r="T32" s="153"/>
      <c r="U32" s="153"/>
      <c r="V32" s="153"/>
      <c r="W32" s="153"/>
      <c r="X32" s="153"/>
      <c r="Y32" s="153"/>
      <c r="Z32" s="153"/>
      <c r="AA32" s="153"/>
      <c r="AB32" s="153"/>
      <c r="AC32" s="153"/>
      <c r="AD32" s="153"/>
      <c r="AE32" s="153"/>
      <c r="AF32" s="153"/>
      <c r="AG32" s="153"/>
      <c r="AH32" s="153"/>
      <c r="AI32" s="153"/>
      <c r="AJ32" s="153"/>
      <c r="AK32" s="153"/>
      <c r="AL32" s="153"/>
      <c r="AM32" s="153"/>
      <c r="AN32" s="153"/>
      <c r="AO32" s="153"/>
      <c r="AP32" s="153"/>
      <c r="AQ32" s="153"/>
      <c r="AR32" s="153"/>
      <c r="AS32" s="153"/>
      <c r="AT32" s="153"/>
      <c r="AU32" s="153"/>
      <c r="AV32" s="153"/>
      <c r="AW32" s="153"/>
      <c r="AX32" s="153"/>
      <c r="AY32" s="153"/>
      <c r="AZ32" s="153"/>
      <c r="BA32" s="153"/>
      <c r="BB32" s="153"/>
      <c r="BC32" s="153"/>
      <c r="BD32" s="153"/>
      <c r="BE32" s="153"/>
      <c r="BF32" s="153"/>
      <c r="BG32" s="153"/>
      <c r="BH32" s="153"/>
      <c r="BI32" s="153"/>
      <c r="BJ32" s="153"/>
      <c r="BK32" s="153"/>
      <c r="BL32" s="153"/>
      <c r="BM32" s="153"/>
      <c r="BN32" s="153"/>
      <c r="BO32" s="153"/>
      <c r="BP32" s="153"/>
      <c r="BQ32" s="153"/>
      <c r="BR32" s="153"/>
      <c r="BS32" s="153"/>
      <c r="BT32" s="153"/>
      <c r="BU32" s="153"/>
      <c r="BV32" s="153"/>
      <c r="BW32" s="153"/>
      <c r="BX32" s="153"/>
      <c r="BY32" s="17"/>
      <c r="BZ32" s="17"/>
    </row>
    <row r="33" spans="1:78" x14ac:dyDescent="0.25">
      <c r="A33" s="18" t="s">
        <v>1</v>
      </c>
      <c r="B33" s="18" t="s">
        <v>2</v>
      </c>
      <c r="C33" s="18" t="s">
        <v>3</v>
      </c>
      <c r="D33" s="19"/>
      <c r="E33" s="19"/>
      <c r="F33" s="18" t="s">
        <v>4</v>
      </c>
      <c r="G33" s="20" t="s">
        <v>5</v>
      </c>
      <c r="H33" s="21" t="s">
        <v>6</v>
      </c>
      <c r="I33" s="154" t="s">
        <v>7</v>
      </c>
      <c r="J33" s="155"/>
      <c r="K33" s="155"/>
      <c r="L33" s="155"/>
      <c r="M33" s="155"/>
      <c r="N33" s="155"/>
      <c r="O33" s="21" t="s">
        <v>8</v>
      </c>
      <c r="P33" s="21" t="s">
        <v>9</v>
      </c>
      <c r="Q33" s="22" t="s">
        <v>10</v>
      </c>
      <c r="R33" s="22" t="s">
        <v>11</v>
      </c>
      <c r="S33" s="21" t="s">
        <v>12</v>
      </c>
      <c r="T33" s="21" t="s">
        <v>13</v>
      </c>
      <c r="U33" s="21" t="s">
        <v>14</v>
      </c>
      <c r="V33" s="21" t="s">
        <v>15</v>
      </c>
      <c r="W33" s="23" t="s">
        <v>16</v>
      </c>
      <c r="X33" s="21" t="s">
        <v>17</v>
      </c>
      <c r="Y33" s="21" t="s">
        <v>18</v>
      </c>
      <c r="Z33" s="21" t="s">
        <v>19</v>
      </c>
      <c r="AA33" s="21" t="s">
        <v>20</v>
      </c>
      <c r="AB33" s="21" t="s">
        <v>21</v>
      </c>
      <c r="AC33" s="21" t="s">
        <v>22</v>
      </c>
      <c r="AD33" s="21" t="s">
        <v>23</v>
      </c>
      <c r="AE33" s="21" t="s">
        <v>24</v>
      </c>
      <c r="AF33" s="21" t="s">
        <v>25</v>
      </c>
      <c r="AG33" s="21" t="s">
        <v>26</v>
      </c>
      <c r="AH33" s="21" t="s">
        <v>5</v>
      </c>
      <c r="AI33" s="21" t="s">
        <v>17</v>
      </c>
      <c r="AJ33" s="21" t="s">
        <v>27</v>
      </c>
      <c r="AK33" s="21" t="s">
        <v>28</v>
      </c>
      <c r="AL33" s="21" t="s">
        <v>29</v>
      </c>
      <c r="AM33" s="21" t="s">
        <v>17</v>
      </c>
      <c r="AN33" s="21" t="s">
        <v>30</v>
      </c>
      <c r="AO33" s="21" t="s">
        <v>31</v>
      </c>
      <c r="AP33" s="21" t="s">
        <v>32</v>
      </c>
      <c r="AQ33" s="21" t="s">
        <v>33</v>
      </c>
      <c r="AR33" s="21" t="s">
        <v>34</v>
      </c>
      <c r="AS33" s="21" t="s">
        <v>35</v>
      </c>
      <c r="AT33" s="21" t="s">
        <v>36</v>
      </c>
      <c r="AU33" s="21" t="s">
        <v>37</v>
      </c>
      <c r="AV33" s="21" t="s">
        <v>38</v>
      </c>
      <c r="AW33" s="21" t="s">
        <v>6</v>
      </c>
      <c r="AX33" s="21" t="s">
        <v>39</v>
      </c>
      <c r="AY33" s="21" t="s">
        <v>40</v>
      </c>
      <c r="AZ33" s="24" t="s">
        <v>41</v>
      </c>
      <c r="BA33" s="21" t="s">
        <v>42</v>
      </c>
      <c r="BB33" s="21" t="s">
        <v>43</v>
      </c>
      <c r="BC33" s="21" t="s">
        <v>44</v>
      </c>
      <c r="BD33" s="21" t="s">
        <v>45</v>
      </c>
      <c r="BE33" s="21" t="s">
        <v>46</v>
      </c>
      <c r="BF33" s="21" t="s">
        <v>47</v>
      </c>
      <c r="BG33" s="21" t="s">
        <v>48</v>
      </c>
      <c r="BH33" s="21" t="s">
        <v>49</v>
      </c>
      <c r="BI33" s="186"/>
      <c r="BJ33" s="25"/>
      <c r="BK33" s="25"/>
      <c r="BL33" s="25"/>
      <c r="BM33" s="25"/>
      <c r="BN33" s="25"/>
      <c r="BO33" s="25"/>
      <c r="BP33" s="21" t="s">
        <v>18</v>
      </c>
      <c r="BQ33" s="21" t="s">
        <v>31</v>
      </c>
      <c r="BR33" s="21" t="s">
        <v>50</v>
      </c>
      <c r="BS33" s="21" t="s">
        <v>51</v>
      </c>
      <c r="BT33" s="25"/>
      <c r="BU33" s="25"/>
      <c r="BV33" s="21" t="s">
        <v>24</v>
      </c>
      <c r="BW33" s="21" t="s">
        <v>16</v>
      </c>
      <c r="BX33" s="21" t="s">
        <v>52</v>
      </c>
      <c r="BY33" s="21" t="s">
        <v>53</v>
      </c>
      <c r="BZ33" s="21" t="s">
        <v>28</v>
      </c>
    </row>
    <row r="34" spans="1:78" ht="46.5" x14ac:dyDescent="0.25">
      <c r="A34" s="26" t="s">
        <v>205</v>
      </c>
      <c r="B34" s="26" t="s">
        <v>206</v>
      </c>
      <c r="C34" s="27" t="s">
        <v>207</v>
      </c>
      <c r="D34" s="28"/>
      <c r="E34" s="28"/>
      <c r="F34" s="58">
        <v>1400</v>
      </c>
      <c r="G34" s="30">
        <v>10</v>
      </c>
      <c r="H34" s="31" t="s">
        <v>6</v>
      </c>
      <c r="I34" s="59">
        <v>4</v>
      </c>
      <c r="J34" s="33">
        <v>3</v>
      </c>
      <c r="K34" s="59">
        <v>6</v>
      </c>
      <c r="L34" s="33">
        <v>2</v>
      </c>
      <c r="M34" s="59">
        <v>11</v>
      </c>
      <c r="N34" s="33">
        <v>7</v>
      </c>
      <c r="O34" s="29">
        <v>2.4500000000000099</v>
      </c>
      <c r="P34" s="60">
        <v>0.13999999999996501</v>
      </c>
      <c r="Q34" s="35">
        <v>92.149742430896694</v>
      </c>
      <c r="R34" s="36">
        <v>1.8248712154483799</v>
      </c>
      <c r="S34" s="37">
        <v>1</v>
      </c>
      <c r="T34" s="61">
        <v>-5.5</v>
      </c>
      <c r="U34" s="29">
        <v>0.30000000000001098</v>
      </c>
      <c r="V34" s="60">
        <v>-4.0499999999999901</v>
      </c>
      <c r="W34" s="39" t="s">
        <v>79</v>
      </c>
      <c r="X34" s="62">
        <v>63</v>
      </c>
      <c r="Y34" s="29">
        <v>121</v>
      </c>
      <c r="Z34" s="17"/>
      <c r="AA34" s="26" t="s">
        <v>64</v>
      </c>
      <c r="AB34" s="41" t="s">
        <v>58</v>
      </c>
      <c r="AC34" s="42" t="str">
        <f>"" &amp; IF(AND(S34&lt;=-1.5,NOT(ISBLANK(AQ34))),"Z","")</f>
        <v/>
      </c>
      <c r="AD34" s="48" t="str">
        <f>IF(AND(ISNUMBER(BD34),VALUE(BD34)&gt;=3,VALUE(T34)&gt;=-0.5),IF(AND(VALUE(Q34)&gt;=94,VALUE(Q34)&lt;444), IF(VALUE(P34)&gt;=2,"***","**"),"*"),"")</f>
        <v/>
      </c>
      <c r="AE34" s="44"/>
      <c r="AF34" s="45"/>
      <c r="AG34" s="63" t="str">
        <f>IF(OR(F34&lt;1401,F34&gt;=1600),IF(AND(OR(AB34="*",AB34="***",AB34="E*",AB34="E***"),P34&gt;=2,T34&gt;-2.1),IF(AND(ISNUMBER(BD34),VALUE(BD34)&gt;2),"**","*"),""),"")</f>
        <v/>
      </c>
      <c r="AH34" s="30">
        <v>10</v>
      </c>
      <c r="AI34" s="62">
        <v>63</v>
      </c>
      <c r="AJ34" s="48" t="str">
        <f>IF(AND(S34&gt;=2,T34&gt;=0),IF(AND(ISNUMBER(BD34),VALUE(BD34)&gt;=3),IF(LEN(AQ34)&gt;0,"***","**"),"*"),"")</f>
        <v/>
      </c>
      <c r="AK34" s="42" t="str">
        <f>IF(AND(S34&gt;=3,AND(OR(AND(I34&lt;=7,I34-K34&gt;=3),AND(K34&lt;=7,K34-M34&gt;=3)),N34&lt;=4)),6,IF(S34&gt;=3,"3T",IF(AND(OR(AND(I34&lt;=7,I34-K34&gt;=3),AND(K34&lt;=7,K34-M34&gt;=3)),N34&lt;=4),"3P","")))</f>
        <v/>
      </c>
      <c r="AL34" s="63" t="str">
        <f>IF(OR(K34-M34&gt;=5,T34&gt;4.9,AND(K34-M34&gt;=1,T34&gt;5)),IF(P34&lt;-3,"***",IF(P34&lt;0,"**","*")),"")</f>
        <v/>
      </c>
      <c r="AM34" s="62">
        <v>63</v>
      </c>
      <c r="AN34" s="49" t="str">
        <f>IF(AND(OR(M34=1,M34=2,M34=3,M34=4),Q34&gt;=97.5),"G",IF(OR(AND(N34&lt;=3,M34&lt;8,T34&gt;-1.6,Q34&gt;=95,Q34&lt;300),AND(OR(M34=1,M34=2,M34=3),Q34&lt;97.5)),"GR",""))</f>
        <v/>
      </c>
      <c r="AO34" s="29">
        <v>0</v>
      </c>
      <c r="AP34" s="28"/>
      <c r="AQ34" s="28"/>
      <c r="AR34" s="28"/>
      <c r="AS34" s="28"/>
      <c r="AT34" s="50" t="str">
        <f>IF(LEN(AN34)&gt;0,IF(AL34="**","$",IF(AL34="***",IF(LEN(AQ34)&gt;0,"$$$","$$"), "")), "")</f>
        <v/>
      </c>
      <c r="AU34" s="48" t="str">
        <f>CONCATENATE(IF(LEN(AN34)&gt;0,IF(AND(AD34="**",AB34="*"),IF(LEN(AQ34)&gt;0,"$$$","$$"),IF(AJ34="***","$$$",IF(AND(AJ34="**",AB34="*"),"$$",IF(AND(OR(AD34="**",AD34="***"),LEN(AQ34)&gt;0),"$$","")))),IF(AND(OR(AD34="**",AD34="***"),LEN(AQ34)&gt;0),"$$","")),IF(AND(T34&lt;2,AQ34="#"),"#",""))</f>
        <v/>
      </c>
      <c r="AV34" s="48" t="str">
        <f>IF(LEN(AN34)&gt;0,IF(AG34="**","$$",IF(AG34="***","$$$",IF(AD34="***",IF(OR(AB34="***",LEN(AQ34)&gt;0),"$$$",""),""))),"")</f>
        <v/>
      </c>
      <c r="AW34" s="26" t="s">
        <v>6</v>
      </c>
      <c r="AX34" s="51">
        <v>26</v>
      </c>
      <c r="AY34" s="65">
        <v>1103</v>
      </c>
      <c r="AZ34" s="24" t="s">
        <v>59</v>
      </c>
      <c r="BA34" s="29">
        <v>84.149742430896794</v>
      </c>
      <c r="BB34" s="66">
        <v>74.821742430896805</v>
      </c>
      <c r="BC34" s="54" t="s">
        <v>208</v>
      </c>
      <c r="BD34" s="29">
        <v>2</v>
      </c>
      <c r="BE34" s="55"/>
      <c r="BF34" s="55"/>
      <c r="BG34" s="55"/>
      <c r="BH34" s="55"/>
      <c r="BI34" s="187"/>
      <c r="BJ34" s="17"/>
      <c r="BK34" s="17"/>
      <c r="BL34" s="17"/>
      <c r="BM34" s="17"/>
      <c r="BN34" s="17"/>
      <c r="BO34" s="17"/>
      <c r="BP34" s="29">
        <v>121</v>
      </c>
      <c r="BQ34" s="29">
        <v>0</v>
      </c>
      <c r="BR34" s="56">
        <v>100.5</v>
      </c>
      <c r="BS34" s="57" t="s">
        <v>209</v>
      </c>
      <c r="BT34" s="26"/>
      <c r="BU34" s="26"/>
      <c r="BV34" s="26"/>
      <c r="BW34" s="26" t="s">
        <v>79</v>
      </c>
      <c r="BX34" s="17"/>
      <c r="BY34" s="17"/>
      <c r="BZ34" s="49" t="str">
        <f>IF(AND(S34&gt;=3,AND(OR(AND(I34&lt;=7,I34-K34&gt;=3),AND(K34&lt;=7,K34-M34&gt;=3)),N34&lt;=4)),6,IF(S34&gt;=3,"3T",IF(AND(OR(AND(I34&lt;=7,I34-K34&gt;=3),AND(K34&lt;=7,K34-M34&gt;=3)),N34&lt;=4),"3P","")))</f>
        <v/>
      </c>
    </row>
    <row r="35" spans="1:78" ht="46.5" x14ac:dyDescent="0.25">
      <c r="A35" s="26" t="s">
        <v>205</v>
      </c>
      <c r="B35" s="26" t="s">
        <v>210</v>
      </c>
      <c r="C35" s="27" t="s">
        <v>136</v>
      </c>
      <c r="D35" s="28"/>
      <c r="E35" s="28"/>
      <c r="F35" s="58">
        <v>1400</v>
      </c>
      <c r="G35" s="30">
        <v>13</v>
      </c>
      <c r="H35" s="31" t="s">
        <v>6</v>
      </c>
      <c r="I35" s="59">
        <v>14</v>
      </c>
      <c r="J35" s="33">
        <v>8</v>
      </c>
      <c r="K35" s="59">
        <v>14</v>
      </c>
      <c r="L35" s="33">
        <v>8</v>
      </c>
      <c r="M35" s="59">
        <v>10</v>
      </c>
      <c r="N35" s="33">
        <v>6</v>
      </c>
      <c r="O35" s="29">
        <v>-0.24999999999998601</v>
      </c>
      <c r="P35" s="29">
        <v>-0.51666666666665295</v>
      </c>
      <c r="Q35" s="35">
        <v>90.409764827715406</v>
      </c>
      <c r="R35" s="35">
        <v>-0.34511758614229399</v>
      </c>
      <c r="S35" s="37">
        <v>-1</v>
      </c>
      <c r="T35" s="38">
        <v>3</v>
      </c>
      <c r="U35" s="29">
        <v>-0.35000000000000098</v>
      </c>
      <c r="V35" s="29">
        <v>2.0000000000000102</v>
      </c>
      <c r="W35" s="39"/>
      <c r="X35" s="62">
        <v>63</v>
      </c>
      <c r="Y35" s="29">
        <v>119</v>
      </c>
      <c r="Z35" s="29">
        <v>13</v>
      </c>
      <c r="AA35" s="26" t="s">
        <v>57</v>
      </c>
      <c r="AB35" s="41" t="s">
        <v>58</v>
      </c>
      <c r="AC35" s="42" t="str">
        <f>"" &amp; IF(AND(S35&lt;=-1.5,NOT(ISBLANK(AQ35))),"Z","")</f>
        <v/>
      </c>
      <c r="AD35" s="48" t="str">
        <f>IF(AND(ISNUMBER(BD35),VALUE(BD35)&gt;=3,VALUE(T35)&gt;=-0.5),IF(AND(VALUE(Q35)&gt;=94,VALUE(Q35)&lt;444), IF(VALUE(P35)&gt;=2,"***","**"),"*"),"")</f>
        <v/>
      </c>
      <c r="AE35" s="48" t="str">
        <f>IF(AND(BD35&gt;2,OR(ISNUMBER(SEARCH("P",AA35)),ISNUMBER(SEARCH("EP",AA35)),ISNUMBER(SEARCH("E",AA35)))),"WP@",IF(BD35&gt;2,"W@",IF(OR(ISNUMBER(SEARCH("P",AA35)),ISNUMBER(SEARCH("EP",AA35)),ISNUMBER(SEARCH("E",AA35))),"P@","@")))</f>
        <v>@</v>
      </c>
      <c r="AF35" s="45"/>
      <c r="AG35" s="46" t="str">
        <f>IF(OR(F35&lt;1401,F35&gt;=1600),IF(AND(OR(AB35="*",AB35="***",AB35="E*",AB35="E***"),P35&gt;=2,T35&gt;-2.1),IF(AND(ISNUMBER(BD35),VALUE(BD35)&gt;2),"**","*"),""),"")</f>
        <v/>
      </c>
      <c r="AH35" s="30">
        <v>13</v>
      </c>
      <c r="AI35" s="62">
        <v>63</v>
      </c>
      <c r="AJ35" s="48" t="str">
        <f>IF(AND(S35&gt;=2,T35&gt;=0),IF(AND(ISNUMBER(BD35),VALUE(BD35)&gt;=3),IF(LEN(AQ35)&gt;0,"***","**"),"*"),"")</f>
        <v/>
      </c>
      <c r="AK35" s="42" t="str">
        <f>IF(AND(S35&gt;=3,AND(OR(AND(I35&lt;=7,I35-K35&gt;=3),AND(K35&lt;=7,K35-M35&gt;=3)),N35&lt;=4)),6,IF(S35&gt;=3,"3T",IF(AND(OR(AND(I35&lt;=7,I35-K35&gt;=3),AND(K35&lt;=7,K35-M35&gt;=3)),N35&lt;=4),"3P","")))</f>
        <v/>
      </c>
      <c r="AL35" s="63" t="str">
        <f>IF(OR(K35-M35&gt;=5,T35&gt;4.9,AND(K35-M35&gt;=1,T35&gt;5)),IF(P35&lt;-3,"***",IF(P35&lt;0,"**","*")),"")</f>
        <v/>
      </c>
      <c r="AM35" s="62">
        <v>63</v>
      </c>
      <c r="AN35" s="49" t="str">
        <f>IF(AND(OR(M35=1,M35=2,M35=3,M35=4),Q35&gt;=97.5),"G",IF(OR(AND(N35&lt;=3,M35&lt;8,T35&gt;-1.6,Q35&gt;=95,Q35&lt;300),AND(OR(M35=1,M35=2,M35=3),Q35&lt;97.5)),"GR",""))</f>
        <v/>
      </c>
      <c r="AO35" s="29">
        <v>1</v>
      </c>
      <c r="AP35" s="28"/>
      <c r="AQ35" s="28"/>
      <c r="AR35" s="28"/>
      <c r="AS35" s="28"/>
      <c r="AT35" s="50" t="str">
        <f>IF(LEN(AN35)&gt;0,IF(AL35="**","$",IF(AL35="***",IF(LEN(AQ35)&gt;0,"$$$","$$"), "")), "")</f>
        <v/>
      </c>
      <c r="AU35" s="48" t="str">
        <f>CONCATENATE(IF(LEN(AN35)&gt;0,IF(AND(AD35="**",AB35="*"),IF(LEN(AQ35)&gt;0,"$$$","$$"),IF(AJ35="***","$$$",IF(AND(AJ35="**",AB35="*"),"$$",IF(AND(OR(AD35="**",AD35="***"),LEN(AQ35)&gt;0),"$$","")))),IF(AND(OR(AD35="**",AD35="***"),LEN(AQ35)&gt;0),"$$","")),IF(AND(T35&lt;2,AQ35="#"),"#",""))</f>
        <v/>
      </c>
      <c r="AV35" s="48" t="str">
        <f>IF(LEN(AN35)&gt;0,IF(AG35="**","$$",IF(AG35="***","$$$",IF(AD35="***",IF(OR(AB35="***",LEN(AQ35)&gt;0),"$$$",""),""))),"")</f>
        <v/>
      </c>
      <c r="AW35" s="26" t="s">
        <v>6</v>
      </c>
      <c r="AX35" s="64">
        <v>150</v>
      </c>
      <c r="AY35" s="65">
        <v>1115</v>
      </c>
      <c r="AZ35" s="24" t="s">
        <v>59</v>
      </c>
      <c r="BA35" s="29">
        <v>83.309764827715398</v>
      </c>
      <c r="BB35" s="66">
        <v>72.776431494382095</v>
      </c>
      <c r="BC35" s="54" t="s">
        <v>128</v>
      </c>
      <c r="BD35" s="29">
        <v>1</v>
      </c>
      <c r="BE35" s="55"/>
      <c r="BF35" s="55"/>
      <c r="BG35" s="55"/>
      <c r="BH35" s="55"/>
      <c r="BI35" s="187"/>
      <c r="BJ35" s="17"/>
      <c r="BK35" s="17"/>
      <c r="BL35" s="17"/>
      <c r="BM35" s="17"/>
      <c r="BN35" s="17"/>
      <c r="BO35" s="17"/>
      <c r="BP35" s="29">
        <v>119</v>
      </c>
      <c r="BQ35" s="29">
        <v>1</v>
      </c>
      <c r="BR35" s="56">
        <v>93.8</v>
      </c>
      <c r="BS35" s="76" t="s">
        <v>126</v>
      </c>
      <c r="BT35" s="26"/>
      <c r="BU35" s="26"/>
      <c r="BV35" s="49" t="str">
        <f>IF(AND(BD35&gt;2,OR(ISNUMBER(SEARCH("P",AA35)),ISNUMBER(SEARCH("EP",AA35)),ISNUMBER(SEARCH("E",AA35)))),"WP@",IF(BD35&gt;2,"W@",IF(OR(ISNUMBER(SEARCH("P",AA35)),ISNUMBER(SEARCH("EP",AA35)),ISNUMBER(SEARCH("E",AA35))),"P@","@")))</f>
        <v>@</v>
      </c>
      <c r="BW35" s="26"/>
      <c r="BX35" s="17"/>
      <c r="BY35" s="17"/>
      <c r="BZ35" s="49" t="str">
        <f>IF(AND(S35&gt;=3,AND(OR(AND(I35&lt;=7,I35-K35&gt;=3),AND(K35&lt;=7,K35-M35&gt;=3)),N35&lt;=4)),6,IF(S35&gt;=3,"3T",IF(AND(OR(AND(I35&lt;=7,I35-K35&gt;=3),AND(K35&lt;=7,K35-M35&gt;=3)),N35&lt;=4),"3P","")))</f>
        <v/>
      </c>
    </row>
    <row r="36" spans="1:78" ht="46.5" x14ac:dyDescent="0.25">
      <c r="A36" s="26" t="s">
        <v>205</v>
      </c>
      <c r="B36" s="26" t="s">
        <v>211</v>
      </c>
      <c r="C36" s="27" t="s">
        <v>212</v>
      </c>
      <c r="D36" s="28" t="s">
        <v>213</v>
      </c>
      <c r="E36" s="28"/>
      <c r="F36" s="29">
        <v>1600</v>
      </c>
      <c r="G36" s="30">
        <v>13</v>
      </c>
      <c r="H36" s="31" t="s">
        <v>6</v>
      </c>
      <c r="I36" s="59">
        <v>5</v>
      </c>
      <c r="J36" s="33">
        <v>5</v>
      </c>
      <c r="K36" s="59">
        <v>4</v>
      </c>
      <c r="L36" s="33">
        <v>4</v>
      </c>
      <c r="M36" s="59">
        <v>8</v>
      </c>
      <c r="N36" s="33">
        <v>6</v>
      </c>
      <c r="O36" s="29">
        <v>1.75000000000001</v>
      </c>
      <c r="P36" s="37">
        <v>1.2250000000000201</v>
      </c>
      <c r="Q36" s="35">
        <v>89.477270345722999</v>
      </c>
      <c r="R36" s="35">
        <v>-0.66136482713851297</v>
      </c>
      <c r="S36" s="37">
        <v>1</v>
      </c>
      <c r="T36" s="61">
        <v>-1.25</v>
      </c>
      <c r="U36" s="29">
        <v>-2.2000000000000099</v>
      </c>
      <c r="V36" s="60">
        <v>-3.2</v>
      </c>
      <c r="W36" s="39" t="s">
        <v>79</v>
      </c>
      <c r="X36" s="40">
        <v>61</v>
      </c>
      <c r="Y36" s="29">
        <v>120</v>
      </c>
      <c r="Z36" s="29">
        <v>15</v>
      </c>
      <c r="AA36" s="26" t="s">
        <v>137</v>
      </c>
      <c r="AB36" s="41" t="s">
        <v>58</v>
      </c>
      <c r="AC36" s="42" t="str">
        <f>"" &amp; IF(AND(S36&lt;=-1.5,NOT(ISBLANK(AQ36))),"Z","")</f>
        <v/>
      </c>
      <c r="AD36" s="43" t="str">
        <f>IF(AND(ISNUMBER(BD36),VALUE(BD36)&gt;=3,VALUE(T36)&gt;=-0.5),IF(AND(VALUE(Q36)&gt;=94,VALUE(Q36)&lt;444), IF(VALUE(P36)&gt;=2,"***","**"),"*"),"")</f>
        <v/>
      </c>
      <c r="AE36" s="48" t="str">
        <f>IF(AND(BD36&gt;2,OR(ISNUMBER(SEARCH("P",AA36)),ISNUMBER(SEARCH("EP",AA36)),ISNUMBER(SEARCH("E",AA36)))),"WP@",IF(BD36&gt;2,"W@",IF(OR(ISNUMBER(SEARCH("P",AA36)),ISNUMBER(SEARCH("EP",AA36)),ISNUMBER(SEARCH("E",AA36))),"P@","@")))</f>
        <v>WP@</v>
      </c>
      <c r="AF36" s="45"/>
      <c r="AG36" s="63" t="str">
        <f>IF(OR(F36&lt;1401,F36&gt;=1600),IF(AND(OR(AB36="*",AB36="***",AB36="E*",AB36="E***"),P36&gt;=2,T36&gt;-2.1),IF(AND(ISNUMBER(BD36),VALUE(BD36)&gt;2),"**","*"),""),"")</f>
        <v/>
      </c>
      <c r="AH36" s="30">
        <v>13</v>
      </c>
      <c r="AI36" s="47">
        <v>61</v>
      </c>
      <c r="AJ36" s="48" t="str">
        <f>IF(AND(S36&gt;=2,T36&gt;=0),IF(AND(ISNUMBER(BD36),VALUE(BD36)&gt;=3),IF(LEN(AQ36)&gt;0,"***","**"),"*"),"")</f>
        <v/>
      </c>
      <c r="AK36" s="42" t="str">
        <f>IF(AND(S36&gt;=3,AND(OR(AND(I36&lt;=7,I36-K36&gt;=3),AND(K36&lt;=7,K36-M36&gt;=3)),N36&lt;=4)),6,IF(S36&gt;=3,"3T",IF(AND(OR(AND(I36&lt;=7,I36-K36&gt;=3),AND(K36&lt;=7,K36-M36&gt;=3)),N36&lt;=4),"3P","")))</f>
        <v/>
      </c>
      <c r="AL36" s="46" t="str">
        <f>IF(OR(K36-M36&gt;=5,T36&gt;4.9,AND(K36-M36&gt;=1,T36&gt;5)),IF(P36&lt;-3,"***",IF(P36&lt;0,"**","*")),"")</f>
        <v/>
      </c>
      <c r="AM36" s="40">
        <v>61</v>
      </c>
      <c r="AN36" s="49" t="str">
        <f>CONCATENATE(IF(AND(OR(M36=1,M36=2,M36=3,M36=4),Q36&gt;=97.5),"G",IF(OR(AND(N36&lt;=3,M36&lt;8,T36&gt;-1.6,Q36&gt;=95,Q36&lt;300),AND(OR(M36=1,M36=2,M36=3),Q36&lt;97.5)),"GR","")),"*")</f>
        <v>*</v>
      </c>
      <c r="AO36" s="29">
        <v>0</v>
      </c>
      <c r="AP36" s="28"/>
      <c r="AQ36" s="28"/>
      <c r="AR36" s="28"/>
      <c r="AS36" s="28"/>
      <c r="AT36" s="50" t="str">
        <f>IF(LEN(AN36)&gt;0,IF(AL36="**","$",IF(AL36="***",IF(LEN(AQ36)&gt;0,"$$$","$$"), "")), "")</f>
        <v/>
      </c>
      <c r="AU36" s="48" t="str">
        <f>CONCATENATE(IF(LEN(AN36)&gt;0,IF(AND(AD36="**",AB36="*"),IF(LEN(AQ36)&gt;0,"$$$","$$"),IF(AJ36="***","$$$",IF(AND(AJ36="**",AB36="*"),"$$",IF(AND(OR(AD36="**",AD36="***"),LEN(AQ36)&gt;0),"$$","")))),IF(AND(OR(AD36="**",AD36="***"),LEN(AQ36)&gt;0),"$$","")),IF(AND(T36&lt;2,AQ36="#"),"#",""))</f>
        <v/>
      </c>
      <c r="AV36" s="48" t="str">
        <f>IF(LEN(AN36)&gt;0,IF(AG36="**","$$",IF(AG36="***","$$$",IF(AD36="***",IF(OR(AB36="***",LEN(AQ36)&gt;0),"$$$",""),""))),"")</f>
        <v/>
      </c>
      <c r="AW36" s="26" t="s">
        <v>6</v>
      </c>
      <c r="AX36" s="51">
        <v>127</v>
      </c>
      <c r="AY36" s="52">
        <v>1105</v>
      </c>
      <c r="AZ36" s="24" t="s">
        <v>59</v>
      </c>
      <c r="BA36" s="29">
        <v>82.177270345723002</v>
      </c>
      <c r="BB36" s="53">
        <v>72.753270345722996</v>
      </c>
      <c r="BC36" s="54" t="s">
        <v>214</v>
      </c>
      <c r="BD36" s="29">
        <v>3</v>
      </c>
      <c r="BE36" s="55"/>
      <c r="BF36" s="55"/>
      <c r="BG36" s="55"/>
      <c r="BH36" s="55"/>
      <c r="BI36" s="187"/>
      <c r="BJ36" s="17"/>
      <c r="BK36" s="17"/>
      <c r="BL36" s="17"/>
      <c r="BM36" s="17"/>
      <c r="BN36" s="17"/>
      <c r="BO36" s="17"/>
      <c r="BP36" s="29">
        <v>120</v>
      </c>
      <c r="BQ36" s="29">
        <v>0</v>
      </c>
      <c r="BR36" s="56">
        <v>96.55</v>
      </c>
      <c r="BS36" s="57" t="s">
        <v>209</v>
      </c>
      <c r="BT36" s="26" t="s">
        <v>213</v>
      </c>
      <c r="BU36" s="26"/>
      <c r="BV36" s="49" t="str">
        <f>IF(AND(BD36&gt;2,OR(ISNUMBER(SEARCH("P",AA36)),ISNUMBER(SEARCH("EP",AA36)),ISNUMBER(SEARCH("E",AA36)))),"WP@",IF(BD36&gt;2,"W@",IF(OR(ISNUMBER(SEARCH("P",AA36)),ISNUMBER(SEARCH("EP",AA36)),ISNUMBER(SEARCH("E",AA36))),"P@","@")))</f>
        <v>WP@</v>
      </c>
      <c r="BW36" s="26" t="s">
        <v>79</v>
      </c>
      <c r="BX36" s="17"/>
      <c r="BY36" s="17"/>
      <c r="BZ36" s="49" t="str">
        <f>IF(AND(S36&gt;=3,AND(OR(AND(I36&lt;=7,I36-K36&gt;=3),AND(K36&lt;=7,K36-M36&gt;=3)),N36&lt;=4)),6,IF(S36&gt;=3,"3T",IF(AND(OR(AND(I36&lt;=7,I36-K36&gt;=3),AND(K36&lt;=7,K36-M36&gt;=3)),N36&lt;=4),"3P","")))</f>
        <v/>
      </c>
    </row>
    <row r="37" spans="1:78" ht="30" customHeight="1" x14ac:dyDescent="0.25">
      <c r="A37" s="175" t="s">
        <v>153</v>
      </c>
      <c r="B37" s="155"/>
      <c r="C37" s="155"/>
      <c r="D37" s="155"/>
      <c r="E37" s="155"/>
      <c r="F37" s="155"/>
      <c r="G37" s="155"/>
      <c r="H37" s="155"/>
      <c r="I37" s="155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5"/>
      <c r="Y37" s="155"/>
      <c r="Z37" s="155"/>
      <c r="AA37" s="155"/>
      <c r="AB37" s="155"/>
      <c r="AC37" s="155"/>
      <c r="AD37" s="155"/>
      <c r="AE37" s="155"/>
      <c r="AF37" s="155"/>
      <c r="AG37" s="155"/>
      <c r="AH37" s="155"/>
      <c r="AI37" s="155"/>
      <c r="AJ37" s="155"/>
      <c r="AK37" s="155"/>
      <c r="AL37" s="155"/>
      <c r="AM37" s="155"/>
      <c r="AN37" s="155"/>
      <c r="AO37" s="155"/>
      <c r="AP37" s="155"/>
      <c r="AQ37" s="155"/>
      <c r="AR37" s="155"/>
      <c r="AS37" s="155"/>
      <c r="AT37" s="155"/>
      <c r="AU37" s="155"/>
      <c r="AV37" s="155"/>
      <c r="AW37" s="155"/>
      <c r="AX37" s="155"/>
      <c r="AY37" s="155"/>
      <c r="AZ37" s="155"/>
      <c r="BA37" s="155"/>
      <c r="BB37" s="155"/>
      <c r="BC37" s="155"/>
      <c r="BD37" s="155"/>
      <c r="BE37" s="155"/>
      <c r="BF37" s="155"/>
      <c r="BG37" s="155"/>
      <c r="BH37" s="155"/>
      <c r="BI37" s="155"/>
      <c r="BJ37" s="155"/>
      <c r="BK37" s="155"/>
      <c r="BL37" s="155"/>
      <c r="BM37" s="155"/>
      <c r="BN37" s="155"/>
      <c r="BO37" s="155"/>
      <c r="BP37" s="155"/>
      <c r="BQ37" s="155"/>
      <c r="BR37" s="155"/>
      <c r="BS37" s="155"/>
      <c r="BT37" s="155"/>
      <c r="BU37" s="155"/>
      <c r="BV37" s="155"/>
      <c r="BW37" s="155"/>
      <c r="BX37" s="155"/>
      <c r="BY37" s="17"/>
      <c r="BZ37" s="49"/>
    </row>
    <row r="38" spans="1:78" ht="46.5" x14ac:dyDescent="0.25">
      <c r="A38" s="26" t="s">
        <v>205</v>
      </c>
      <c r="B38" s="26" t="s">
        <v>215</v>
      </c>
      <c r="C38" s="106" t="s">
        <v>216</v>
      </c>
      <c r="D38" s="28"/>
      <c r="E38" s="28"/>
      <c r="F38" s="29">
        <v>1650</v>
      </c>
      <c r="G38" s="30">
        <v>6</v>
      </c>
      <c r="H38" s="31" t="s">
        <v>6</v>
      </c>
      <c r="I38" s="32">
        <v>1</v>
      </c>
      <c r="J38" s="33">
        <v>0</v>
      </c>
      <c r="K38" s="32">
        <v>1</v>
      </c>
      <c r="L38" s="33">
        <v>0</v>
      </c>
      <c r="M38" s="32">
        <v>9</v>
      </c>
      <c r="N38" s="33">
        <v>8</v>
      </c>
      <c r="O38" s="29">
        <v>-1.6500000000000301</v>
      </c>
      <c r="P38" s="60">
        <v>0.46250000000000602</v>
      </c>
      <c r="Q38" s="35">
        <v>83.693936681330101</v>
      </c>
      <c r="R38" s="35">
        <v>-1.3030316593349101</v>
      </c>
      <c r="S38" s="37">
        <v>0</v>
      </c>
      <c r="T38" s="61">
        <v>-8.5</v>
      </c>
      <c r="U38" s="29">
        <v>-1.99999999999999</v>
      </c>
      <c r="V38" s="60">
        <v>-8.85</v>
      </c>
      <c r="W38" s="39" t="s">
        <v>79</v>
      </c>
      <c r="X38" s="62">
        <v>59</v>
      </c>
      <c r="Y38" s="29">
        <v>135</v>
      </c>
      <c r="Z38" s="29">
        <v>17</v>
      </c>
      <c r="AA38" s="85" t="s">
        <v>119</v>
      </c>
      <c r="AB38" s="41" t="s">
        <v>32</v>
      </c>
      <c r="AC38" s="42" t="str">
        <f>"" &amp; IF(AND(S38&lt;=-1.5,NOT(ISBLANK(AQ38))),"Z","")</f>
        <v/>
      </c>
      <c r="AD38" s="48" t="str">
        <f>IF(AND(ISNUMBER(BD38),VALUE(BD38)&gt;=3,VALUE(T38)&gt;=-0.5),IF(AND(VALUE(Q38)&gt;=94,VALUE(Q38)&lt;444), IF(VALUE(P38)&gt;=2,"***","**"),"*"),"")</f>
        <v/>
      </c>
      <c r="AE38" s="44"/>
      <c r="AF38" s="45"/>
      <c r="AG38" s="63" t="str">
        <f>IF(OR(F38&lt;1401,F38&gt;=1600),IF(AND(OR(AB38="*",AB38="***",AB38="E*",AB38="E***"),P38&gt;=2,T38&gt;-2.1),IF(AND(ISNUMBER(BD38),VALUE(BD38)&gt;2),"**","*"),""),"")</f>
        <v/>
      </c>
      <c r="AH38" s="30">
        <v>6</v>
      </c>
      <c r="AI38" s="62">
        <v>59</v>
      </c>
      <c r="AJ38" s="48" t="str">
        <f>IF(AND(S38&gt;=2,T38&gt;=0),IF(AND(ISNUMBER(BD38),VALUE(BD38)&gt;=3),IF(LEN(AQ38)&gt;0,"***","**"),"*"),"")</f>
        <v/>
      </c>
      <c r="AK38" s="42" t="str">
        <f>IF(AND(S38&gt;=3,AND(OR(AND(I38&lt;=7,I38-K38&gt;=3),AND(K38&lt;=7,K38-M38&gt;=3)),N38&lt;=4)),6,IF(S38&gt;=3,"3T",IF(AND(OR(AND(I38&lt;=7,I38-K38&gt;=3),AND(K38&lt;=7,K38-M38&gt;=3)),N38&lt;=4),"3P","")))</f>
        <v/>
      </c>
      <c r="AL38" s="63" t="str">
        <f>IF(OR(K38-M38&gt;=5,T38&gt;4.9,AND(K38-M38&gt;=1,T38&gt;5)),IF(P38&lt;-3,"***",IF(P38&lt;0,"**","*")),"")</f>
        <v/>
      </c>
      <c r="AM38" s="62">
        <v>59</v>
      </c>
      <c r="AN38" s="49" t="str">
        <f>IF(AND(OR(M38=1,M38=2,M38=3,M38=4),Q38&gt;=97.5),"G",IF(OR(AND(N38&lt;=3,M38&lt;8,T38&gt;-1.6,Q38&gt;=95,Q38&lt;300),AND(OR(M38=1,M38=2,M38=3),Q38&lt;97.5)),"GR",""))</f>
        <v/>
      </c>
      <c r="AO38" s="29">
        <v>-2</v>
      </c>
      <c r="AP38" s="28"/>
      <c r="AQ38" s="28"/>
      <c r="AR38" s="28"/>
      <c r="AS38" s="28"/>
      <c r="AT38" s="50" t="str">
        <f>IF(LEN(AN38)&gt;0,IF(AL38="**","$",IF(AL38="***",IF(LEN(AQ38)&gt;0,"$$$","$$"), "")), "")</f>
        <v/>
      </c>
      <c r="AU38" s="48" t="str">
        <f>CONCATENATE(IF(LEN(AN38)&gt;0,IF(AND(AD38="**",AB38="*"),IF(LEN(AQ38)&gt;0,"$$$","$$"),IF(AJ38="***","$$$",IF(AND(AJ38="**",AB38="*"),"$$",IF(AND(OR(AD38="**",AD38="***"),LEN(AQ38)&gt;0),"$$","")))),IF(AND(OR(AD38="**",AD38="***"),LEN(AQ38)&gt;0),"$$","")),IF(AND(T38&lt;2,AQ38="#"),"#",""))</f>
        <v/>
      </c>
      <c r="AV38" s="48" t="str">
        <f>IF(LEN(AN38)&gt;0,IF(AG38="**","$$",IF(AG38="***","$$$",IF(AD38="***",IF(OR(AB38="***",LEN(AQ38)&gt;0),"$$$",""),""))),"")</f>
        <v/>
      </c>
      <c r="AW38" s="26" t="s">
        <v>6</v>
      </c>
      <c r="AX38" s="74">
        <v>10</v>
      </c>
      <c r="AY38" s="65">
        <v>1100</v>
      </c>
      <c r="AZ38" s="24" t="s">
        <v>67</v>
      </c>
      <c r="BA38" s="29">
        <v>73.393936681330203</v>
      </c>
      <c r="BB38" s="53">
        <v>75.561436681330207</v>
      </c>
      <c r="BC38" s="54" t="s">
        <v>217</v>
      </c>
      <c r="BD38" s="29">
        <v>1</v>
      </c>
      <c r="BE38" s="55"/>
      <c r="BF38" s="55"/>
      <c r="BG38" s="55"/>
      <c r="BH38" s="55"/>
      <c r="BI38" s="187"/>
      <c r="BJ38" s="17"/>
      <c r="BK38" s="17"/>
      <c r="BL38" s="17"/>
      <c r="BM38" s="17"/>
      <c r="BN38" s="17"/>
      <c r="BO38" s="17"/>
      <c r="BP38" s="29">
        <v>135</v>
      </c>
      <c r="BQ38" s="29">
        <v>-2</v>
      </c>
      <c r="BR38" s="56">
        <v>97.85</v>
      </c>
      <c r="BS38" s="57" t="s">
        <v>75</v>
      </c>
      <c r="BT38" s="26"/>
      <c r="BU38" s="26"/>
      <c r="BV38" s="26"/>
      <c r="BW38" s="26" t="s">
        <v>79</v>
      </c>
      <c r="BX38" s="17"/>
      <c r="BY38" s="17"/>
      <c r="BZ38" s="49" t="str">
        <f>IF(AND(S38&gt;=3,AND(OR(AND(I38&lt;=7,I38-K38&gt;=3),AND(K38&lt;=7,K38-M38&gt;=3)),N38&lt;=4)),6,IF(S38&gt;=3,"3T",IF(AND(OR(AND(I38&lt;=7,I38-K38&gt;=3),AND(K38&lt;=7,K38-M38&gt;=3)),N38&lt;=4),"3P","")))</f>
        <v/>
      </c>
    </row>
    <row r="39" spans="1:78" ht="46.5" x14ac:dyDescent="0.25">
      <c r="A39" s="26" t="s">
        <v>205</v>
      </c>
      <c r="B39" s="26" t="s">
        <v>218</v>
      </c>
      <c r="C39" s="106" t="s">
        <v>219</v>
      </c>
      <c r="D39" s="28" t="s">
        <v>220</v>
      </c>
      <c r="E39" s="28"/>
      <c r="F39" s="29">
        <v>1650</v>
      </c>
      <c r="G39" s="30">
        <v>8</v>
      </c>
      <c r="H39" s="31" t="s">
        <v>221</v>
      </c>
      <c r="I39" s="70">
        <v>4</v>
      </c>
      <c r="J39" s="71">
        <v>2</v>
      </c>
      <c r="K39" s="59">
        <v>6</v>
      </c>
      <c r="L39" s="33">
        <v>4</v>
      </c>
      <c r="M39" s="59">
        <v>12</v>
      </c>
      <c r="N39" s="33">
        <v>40</v>
      </c>
      <c r="O39" s="29">
        <v>2.3999999999999799</v>
      </c>
      <c r="P39" s="60">
        <v>0.31250000000001799</v>
      </c>
      <c r="Q39" s="35">
        <v>40.969957346204197</v>
      </c>
      <c r="R39" s="36">
        <v>2.1349786731021001</v>
      </c>
      <c r="S39" s="37">
        <v>-3</v>
      </c>
      <c r="T39" s="61">
        <v>-35</v>
      </c>
      <c r="U39" s="29">
        <v>-2.0499999999999998</v>
      </c>
      <c r="V39" s="60">
        <v>-30.1</v>
      </c>
      <c r="W39" s="39"/>
      <c r="X39" s="40">
        <v>57</v>
      </c>
      <c r="Y39" s="29">
        <v>134</v>
      </c>
      <c r="Z39" s="29">
        <v>14</v>
      </c>
      <c r="AA39" s="26" t="s">
        <v>64</v>
      </c>
      <c r="AB39" s="41" t="s">
        <v>58</v>
      </c>
      <c r="AC39" s="42" t="str">
        <f>"" &amp; IF(AND(S39&lt;=-1.5,NOT(ISBLANK(AQ39))),"Z","")</f>
        <v/>
      </c>
      <c r="AD39" s="43" t="str">
        <f>IF(AND(ISNUMBER(BD39),VALUE(BD39)&gt;=3,VALUE(T39)&gt;=-0.5),IF(AND(VALUE(Q39)&gt;=94,VALUE(Q39)&lt;444), IF(VALUE(P39)&gt;=2,"***","**"),"*"),"")</f>
        <v/>
      </c>
      <c r="AE39" s="44"/>
      <c r="AF39" s="45"/>
      <c r="AG39" s="63" t="str">
        <f>IF(OR(F39&lt;1401,F39&gt;=1600),IF(AND(OR(AB39="*",AB39="***",AB39="E*",AB39="E***"),P39&gt;=2,T39&gt;-2.1),IF(AND(ISNUMBER(BD39),VALUE(BD39)&gt;2),"**","*"),""),"")</f>
        <v/>
      </c>
      <c r="AH39" s="30">
        <v>8</v>
      </c>
      <c r="AI39" s="47">
        <v>57</v>
      </c>
      <c r="AJ39" s="48" t="str">
        <f>IF(AND(S39&gt;=2,T39&gt;=0),IF(AND(ISNUMBER(BD39),VALUE(BD39)&gt;=3),IF(LEN(AQ39)&gt;0,"***","**"),"*"),"")</f>
        <v/>
      </c>
      <c r="AK39" s="42" t="str">
        <f>IF(AND(S39&gt;=3,AND(OR(AND(I39&lt;=7,I39-K39&gt;=3),AND(K39&lt;=7,K39-M39&gt;=3)),N39&lt;=4)),6,IF(S39&gt;=3,"3T",IF(AND(OR(AND(I39&lt;=7,I39-K39&gt;=3),AND(K39&lt;=7,K39-M39&gt;=3)),N39&lt;=4),"3P","")))</f>
        <v/>
      </c>
      <c r="AL39" s="46" t="str">
        <f>IF(OR(K39-M39&gt;=5,T39&gt;4.9,AND(K39-M39&gt;=1,T39&gt;5)),IF(P39&lt;-3,"***",IF(P39&lt;0,"**","*")),"")</f>
        <v/>
      </c>
      <c r="AM39" s="40">
        <v>57</v>
      </c>
      <c r="AN39" s="49" t="str">
        <f>CONCATENATE(IF(AND(OR(M39=1,M39=2,M39=3,M39=4),Q39&gt;=97.5),"G",IF(OR(AND(N39&lt;=3,M39&lt;8,T39&gt;-1.6,Q39&gt;=95,Q39&lt;300),AND(OR(M39=1,M39=2,M39=3),Q39&lt;97.5)),"GR","")),"*")</f>
        <v>*</v>
      </c>
      <c r="AO39" s="29">
        <v>-15</v>
      </c>
      <c r="AP39" s="28"/>
      <c r="AQ39" s="28"/>
      <c r="AR39" s="28"/>
      <c r="AS39" s="28"/>
      <c r="AT39" s="50" t="str">
        <f>IF(LEN(AN39)&gt;0,IF(AL39="**","$",IF(AL39="***",IF(LEN(AQ39)&gt;0,"$$$","$$"), "")), "")</f>
        <v/>
      </c>
      <c r="AU39" s="48" t="str">
        <f>CONCATENATE(IF(LEN(AN39)&gt;0,IF(AND(AD39="**",AB39="*"),IF(LEN(AQ39)&gt;0,"$$$","$$"),IF(AJ39="***","$$$",IF(AND(AJ39="**",AB39="*"),"$$",IF(AND(OR(AD39="**",AD39="***"),LEN(AQ39)&gt;0),"$$","")))),IF(AND(OR(AD39="**",AD39="***"),LEN(AQ39)&gt;0),"$$","")),IF(AND(T39&lt;2,AQ39="#"),"#",""))</f>
        <v/>
      </c>
      <c r="AV39" s="48" t="str">
        <f>IF(LEN(AN39)&gt;0,IF(AG39="**","$$",IF(AG39="***","$$$",IF(AD39="***",IF(OR(AB39="***",LEN(AQ39)&gt;0),"$$$",""),""))),"")</f>
        <v/>
      </c>
      <c r="AW39" s="26" t="s">
        <v>221</v>
      </c>
      <c r="AX39" s="64">
        <v>30</v>
      </c>
      <c r="AY39" s="52">
        <v>1120</v>
      </c>
      <c r="AZ39" s="24" t="s">
        <v>51</v>
      </c>
      <c r="BA39" s="29">
        <v>18.269957346204201</v>
      </c>
      <c r="BB39" s="53">
        <v>19.639290679537499</v>
      </c>
      <c r="BC39" s="54" t="s">
        <v>222</v>
      </c>
      <c r="BD39" s="29">
        <v>3</v>
      </c>
      <c r="BE39" s="55"/>
      <c r="BF39" s="55"/>
      <c r="BG39" s="55"/>
      <c r="BH39" s="55"/>
      <c r="BI39" s="187"/>
      <c r="BJ39" s="17"/>
      <c r="BK39" s="17"/>
      <c r="BL39" s="17"/>
      <c r="BM39" s="17"/>
      <c r="BN39" s="17"/>
      <c r="BO39" s="17"/>
      <c r="BP39" s="29">
        <v>134</v>
      </c>
      <c r="BQ39" s="29">
        <v>-15</v>
      </c>
      <c r="BR39" s="56">
        <v>100.5</v>
      </c>
      <c r="BS39" s="57" t="s">
        <v>223</v>
      </c>
      <c r="BT39" s="26" t="s">
        <v>220</v>
      </c>
      <c r="BU39" s="26"/>
      <c r="BV39" s="26"/>
      <c r="BW39" s="26"/>
      <c r="BX39" s="17"/>
      <c r="BY39" s="17"/>
      <c r="BZ39" s="49" t="str">
        <f>IF(AND(S39&gt;=3,AND(OR(AND(I39&lt;=7,I39-K39&gt;=3),AND(K39&lt;=7,K39-M39&gt;=3)),N39&lt;=4)),6,IF(S39&gt;=3,"3T",IF(AND(OR(AND(I39&lt;=7,I39-K39&gt;=3),AND(K39&lt;=7,K39-M39&gt;=3)),N39&lt;=4),"3P","")))</f>
        <v/>
      </c>
    </row>
    <row r="40" spans="1:78" ht="46.5" x14ac:dyDescent="0.25">
      <c r="A40" s="26" t="s">
        <v>205</v>
      </c>
      <c r="B40" s="26" t="s">
        <v>224</v>
      </c>
      <c r="C40" s="106" t="s">
        <v>225</v>
      </c>
      <c r="D40" s="28"/>
      <c r="E40" s="28"/>
      <c r="F40" s="29">
        <v>1200</v>
      </c>
      <c r="G40" s="30">
        <v>9</v>
      </c>
      <c r="H40" s="31" t="s">
        <v>6</v>
      </c>
      <c r="I40" s="59">
        <v>10</v>
      </c>
      <c r="J40" s="33">
        <v>4</v>
      </c>
      <c r="K40" s="59">
        <v>8</v>
      </c>
      <c r="L40" s="33">
        <v>5</v>
      </c>
      <c r="M40" s="59">
        <v>11</v>
      </c>
      <c r="N40" s="33">
        <v>9</v>
      </c>
      <c r="O40" s="29">
        <v>-0.70000000000000295</v>
      </c>
      <c r="P40" s="60">
        <v>0.22000000000001299</v>
      </c>
      <c r="Q40" s="35">
        <v>88.392918912513906</v>
      </c>
      <c r="R40" s="36">
        <v>1.54645945625695</v>
      </c>
      <c r="S40" s="37">
        <v>-1</v>
      </c>
      <c r="T40" s="61">
        <v>-4.5</v>
      </c>
      <c r="U40" s="29">
        <v>-0.49999999999998901</v>
      </c>
      <c r="V40" s="60">
        <v>-4.0499999999999901</v>
      </c>
      <c r="W40" s="39"/>
      <c r="X40" s="62">
        <v>55</v>
      </c>
      <c r="Y40" s="29">
        <v>130</v>
      </c>
      <c r="Z40" s="29">
        <v>21</v>
      </c>
      <c r="AA40" s="26" t="s">
        <v>57</v>
      </c>
      <c r="AB40" s="41" t="s">
        <v>58</v>
      </c>
      <c r="AC40" s="42" t="str">
        <f>"" &amp; IF(AND(S40&lt;=-1.5,NOT(ISBLANK(AQ40))),"Z","")</f>
        <v/>
      </c>
      <c r="AD40" s="48" t="str">
        <f>IF(AND(ISNUMBER(BD40),VALUE(BD40)&gt;=3,VALUE(T40)&gt;=-0.5),IF(AND(VALUE(Q40)&gt;=94,VALUE(Q40)&lt;444), IF(VALUE(P40)&gt;=2,"***","**"),"*"),"")</f>
        <v/>
      </c>
      <c r="AE40" s="44"/>
      <c r="AF40" s="45"/>
      <c r="AG40" s="63" t="str">
        <f>IF(OR(F40&lt;1401,F40&gt;=1600),IF(AND(OR(AB40="*",AB40="***",AB40="E*",AB40="E***"),P40&gt;=2,T40&gt;-2.1),IF(AND(ISNUMBER(BD40),VALUE(BD40)&gt;2),"**","*"),""),"")</f>
        <v/>
      </c>
      <c r="AH40" s="30">
        <v>9</v>
      </c>
      <c r="AI40" s="62">
        <v>55</v>
      </c>
      <c r="AJ40" s="48" t="str">
        <f>IF(AND(S40&gt;=2,T40&gt;=0),IF(AND(ISNUMBER(BD40),VALUE(BD40)&gt;=3),IF(LEN(AQ40)&gt;0,"***","**"),"*"),"")</f>
        <v/>
      </c>
      <c r="AK40" s="42" t="str">
        <f>IF(AND(S40&gt;=3,AND(OR(AND(I40&lt;=7,I40-K40&gt;=3),AND(K40&lt;=7,K40-M40&gt;=3)),N40&lt;=4)),6,IF(S40&gt;=3,"3T",IF(AND(OR(AND(I40&lt;=7,I40-K40&gt;=3),AND(K40&lt;=7,K40-M40&gt;=3)),N40&lt;=4),"3P","")))</f>
        <v/>
      </c>
      <c r="AL40" s="63" t="str">
        <f>IF(OR(K40-M40&gt;=5,T40&gt;4.9,AND(K40-M40&gt;=1,T40&gt;5)),IF(P40&lt;-3,"***",IF(P40&lt;0,"**","*")),"")</f>
        <v/>
      </c>
      <c r="AM40" s="62">
        <v>55</v>
      </c>
      <c r="AN40" s="49" t="str">
        <f>IF(AND(OR(M40=1,M40=2,M40=3,M40=4),Q40&gt;=97.5),"G",IF(OR(AND(N40&lt;=3,M40&lt;8,T40&gt;-1.6,Q40&gt;=95,Q40&lt;300),AND(OR(M40=1,M40=2,M40=3),Q40&lt;97.5)),"GR",""))</f>
        <v/>
      </c>
      <c r="AO40" s="29">
        <v>0</v>
      </c>
      <c r="AP40" s="28"/>
      <c r="AQ40" s="28"/>
      <c r="AR40" s="28"/>
      <c r="AS40" s="28"/>
      <c r="AT40" s="50" t="str">
        <f>IF(LEN(AN40)&gt;0,IF(AL40="**","$",IF(AL40="***",IF(LEN(AQ40)&gt;0,"$$$","$$"), "")), "")</f>
        <v/>
      </c>
      <c r="AU40" s="48" t="str">
        <f>CONCATENATE(IF(LEN(AN40)&gt;0,IF(AND(AD40="**",AB40="*"),IF(LEN(AQ40)&gt;0,"$$$","$$"),IF(AJ40="***","$$$",IF(AND(AJ40="**",AB40="*"),"$$",IF(AND(OR(AD40="**",AD40="***"),LEN(AQ40)&gt;0),"$$","")))),IF(AND(OR(AD40="**",AD40="***"),LEN(AQ40)&gt;0),"$$","")),IF(AND(T40&lt;2,AQ40="#"),"#",""))</f>
        <v/>
      </c>
      <c r="AV40" s="48" t="str">
        <f>IF(LEN(AN40)&gt;0,IF(AG40="**","$$",IF(AG40="***","$$$",IF(AD40="***",IF(OR(AB40="***",LEN(AQ40)&gt;0),"$$$",""),""))),"")</f>
        <v/>
      </c>
      <c r="AW40" s="26" t="s">
        <v>6</v>
      </c>
      <c r="AX40" s="74">
        <v>8.4</v>
      </c>
      <c r="AY40" s="65">
        <v>1108</v>
      </c>
      <c r="AZ40" s="24" t="s">
        <v>226</v>
      </c>
      <c r="BA40" s="29">
        <v>77.592918912513895</v>
      </c>
      <c r="BB40" s="53">
        <v>76.272918912513902</v>
      </c>
      <c r="BC40" s="54" t="s">
        <v>227</v>
      </c>
      <c r="BD40" s="29">
        <v>3</v>
      </c>
      <c r="BE40" s="55"/>
      <c r="BF40" s="55"/>
      <c r="BG40" s="55"/>
      <c r="BH40" s="55"/>
      <c r="BI40" s="187"/>
      <c r="BJ40" s="17"/>
      <c r="BK40" s="17"/>
      <c r="BL40" s="17"/>
      <c r="BM40" s="17"/>
      <c r="BN40" s="17"/>
      <c r="BO40" s="17"/>
      <c r="BP40" s="29">
        <v>130</v>
      </c>
      <c r="BQ40" s="29">
        <v>0</v>
      </c>
      <c r="BR40" s="56">
        <v>95.6</v>
      </c>
      <c r="BS40" s="57" t="s">
        <v>126</v>
      </c>
      <c r="BT40" s="26"/>
      <c r="BU40" s="26"/>
      <c r="BV40" s="26"/>
      <c r="BW40" s="26"/>
      <c r="BX40" s="17"/>
      <c r="BY40" s="17"/>
      <c r="BZ40" s="49" t="str">
        <f>IF(AND(S40&gt;=3,AND(OR(AND(I40&lt;=7,I40-K40&gt;=3),AND(K40&lt;=7,K40-M40&gt;=3)),N40&lt;=4)),6,IF(S40&gt;=3,"3T",IF(AND(OR(AND(I40&lt;=7,I40-K40&gt;=3),AND(K40&lt;=7,K40-M40&gt;=3)),N40&lt;=4),"3P","")))</f>
        <v/>
      </c>
    </row>
    <row r="41" spans="1:78" ht="15.95" customHeight="1" x14ac:dyDescent="0.25">
      <c r="A41" s="162"/>
      <c r="B41" s="155"/>
      <c r="C41" s="155"/>
      <c r="D41" s="155"/>
      <c r="E41" s="155"/>
      <c r="F41" s="155"/>
      <c r="G41" s="155"/>
      <c r="H41" s="155"/>
      <c r="I41" s="155"/>
      <c r="J41" s="155"/>
      <c r="K41" s="155"/>
      <c r="L41" s="155"/>
      <c r="M41" s="155"/>
      <c r="N41" s="155"/>
      <c r="O41" s="155"/>
      <c r="P41" s="155"/>
      <c r="Q41" s="155"/>
      <c r="R41" s="155"/>
      <c r="S41" s="155"/>
      <c r="T41" s="155"/>
      <c r="U41" s="155"/>
      <c r="V41" s="155"/>
      <c r="W41" s="155"/>
      <c r="X41" s="155"/>
      <c r="Y41" s="155"/>
      <c r="Z41" s="155"/>
      <c r="AA41" s="155"/>
      <c r="AB41" s="155"/>
      <c r="AC41" s="155"/>
      <c r="AD41" s="155"/>
      <c r="AE41" s="155"/>
      <c r="AF41" s="155"/>
      <c r="AG41" s="155"/>
      <c r="AH41" s="155"/>
      <c r="AI41" s="155"/>
      <c r="AJ41" s="155"/>
      <c r="AK41" s="155"/>
      <c r="AL41" s="155"/>
      <c r="AM41" s="155"/>
      <c r="AN41" s="155"/>
      <c r="AO41" s="155"/>
      <c r="AP41" s="155"/>
      <c r="AQ41" s="155"/>
      <c r="AR41" s="155"/>
      <c r="AS41" s="155"/>
      <c r="AT41" s="155"/>
      <c r="AU41" s="155"/>
      <c r="AV41" s="155"/>
      <c r="AW41" s="155"/>
      <c r="AX41" s="155"/>
      <c r="AY41" s="155"/>
      <c r="AZ41" s="155"/>
      <c r="BA41" s="155"/>
      <c r="BB41" s="155"/>
      <c r="BC41" s="155"/>
      <c r="BD41" s="155"/>
      <c r="BE41" s="155"/>
      <c r="BF41" s="155"/>
      <c r="BG41" s="155"/>
      <c r="BH41" s="155"/>
      <c r="BI41" s="155"/>
      <c r="BJ41" s="155"/>
      <c r="BK41" s="155"/>
      <c r="BL41" s="155"/>
      <c r="BM41" s="155"/>
      <c r="BN41" s="155"/>
      <c r="BO41" s="155"/>
      <c r="BP41" s="155"/>
      <c r="BQ41" s="155"/>
      <c r="BR41" s="155"/>
      <c r="BS41" s="155"/>
      <c r="BT41" s="155"/>
      <c r="BU41" s="155"/>
      <c r="BV41" s="155"/>
      <c r="BW41" s="155"/>
      <c r="BX41" s="155"/>
      <c r="BY41" s="17"/>
      <c r="BZ41" s="49"/>
    </row>
    <row r="42" spans="1:78" ht="46.5" x14ac:dyDescent="0.25">
      <c r="A42" s="26" t="s">
        <v>205</v>
      </c>
      <c r="B42" s="26" t="s">
        <v>109</v>
      </c>
      <c r="C42" s="107" t="s">
        <v>228</v>
      </c>
      <c r="D42" s="28"/>
      <c r="E42" s="28"/>
      <c r="F42" s="29">
        <v>1650</v>
      </c>
      <c r="G42" s="30">
        <v>2</v>
      </c>
      <c r="H42" s="31" t="s">
        <v>229</v>
      </c>
      <c r="I42" s="32">
        <v>6</v>
      </c>
      <c r="J42" s="33">
        <v>3</v>
      </c>
      <c r="K42" s="32">
        <v>5</v>
      </c>
      <c r="L42" s="33">
        <v>3</v>
      </c>
      <c r="M42" s="32">
        <v>4</v>
      </c>
      <c r="N42" s="33">
        <v>1</v>
      </c>
      <c r="O42" s="29">
        <v>-0.10000000000001601</v>
      </c>
      <c r="P42" s="38">
        <v>4.6000000000000103</v>
      </c>
      <c r="Q42" s="36">
        <v>102.046508976916</v>
      </c>
      <c r="R42" s="36">
        <v>1.9732544884582399</v>
      </c>
      <c r="S42" s="37">
        <v>0</v>
      </c>
      <c r="T42" s="38">
        <v>1.75</v>
      </c>
      <c r="U42" s="29">
        <v>-0.35000000000000098</v>
      </c>
      <c r="V42" s="38">
        <v>1.0999999999999901</v>
      </c>
      <c r="W42" s="39"/>
      <c r="X42" s="40">
        <v>52</v>
      </c>
      <c r="Y42" s="72">
        <v>127</v>
      </c>
      <c r="Z42" s="29">
        <v>32</v>
      </c>
      <c r="AA42" s="26" t="s">
        <v>230</v>
      </c>
      <c r="AB42" s="41" t="s">
        <v>92</v>
      </c>
      <c r="AC42" s="42" t="str">
        <f>"i" &amp; IF(AND(S42&lt;=-1.5,NOT(ISBLANK(AQ42))),"Z","")</f>
        <v>i</v>
      </c>
      <c r="AD42" s="43" t="str">
        <f>IF(AND(ISNUMBER(BD42),VALUE(BD42)&gt;=3,VALUE(T42)&gt;=-0.5),IF(AND(VALUE(Q42)&gt;=94,VALUE(Q42)&lt;444), IF(VALUE(P42)&gt;=2,"***","**"),"*"),"")</f>
        <v/>
      </c>
      <c r="AE42" s="44"/>
      <c r="AF42" s="45" t="s">
        <v>110</v>
      </c>
      <c r="AG42" s="46" t="str">
        <f>IF(OR(F42&lt;1401,F42&gt;=1600),IF(AND(OR(AB42="*",AB42="***",AB42="E*",AB42="E***"),P42&gt;=2,T42&gt;-2.1),IF(AND(ISNUMBER(BD42),VALUE(BD42)&gt;2),"**","*"),""),"")</f>
        <v>*</v>
      </c>
      <c r="AH42" s="30">
        <v>2</v>
      </c>
      <c r="AI42" s="47">
        <v>52</v>
      </c>
      <c r="AJ42" s="48" t="str">
        <f>IF(AND(S42&gt;=2,T42&gt;=0),IF(AND(ISNUMBER(BD42),VALUE(BD42)&gt;=3),IF(LEN(AQ42)&gt;0,"***","**"),"*"),"")</f>
        <v/>
      </c>
      <c r="AK42" s="42" t="str">
        <f>IF(AND(S42&gt;=3,AND(OR(AND(I42&lt;=7,I42-K42&gt;=3),AND(K42&lt;=7,K42-M42&gt;=3)),N42&lt;=4)),6,IF(S42&gt;=3,"3T",IF(AND(OR(AND(I42&lt;=7,I42-K42&gt;=3),AND(K42&lt;=7,K42-M42&gt;=3)),N42&lt;=4),"3P","")))</f>
        <v/>
      </c>
      <c r="AL42" s="46" t="str">
        <f>IF(OR(K42-M42&gt;=5,T42&gt;4.9,AND(K42-M42&gt;=1,T42&gt;5)),IF(P42&lt;-3,"***",IF(P42&lt;0,"**","*")),"")</f>
        <v/>
      </c>
      <c r="AM42" s="40">
        <v>52</v>
      </c>
      <c r="AN42" s="108" t="str">
        <f>IF(AND(OR(M42=1,M42=2,M42=3,M42=4),Q42&gt;=97.5),"G",IF(OR(AND(N42&lt;=3,M42&lt;8,T42&gt;-1.6,Q42&gt;=95,Q42&lt;300),AND(OR(M42=1,M42=2,M42=3),Q42&lt;97.5)),"GR",""))</f>
        <v>G</v>
      </c>
      <c r="AO42" s="29">
        <v>0</v>
      </c>
      <c r="AP42" s="28"/>
      <c r="AQ42" s="28"/>
      <c r="AR42" s="28"/>
      <c r="AS42" s="28"/>
      <c r="AT42" s="50" t="str">
        <f>IF(LEN(AN42)&gt;0,IF(AL42="**","$",IF(AL42="***",IF(LEN(AQ42)&gt;0,"$$$","$$"), "")), "")</f>
        <v/>
      </c>
      <c r="AU42" s="48" t="str">
        <f>CONCATENATE(IF(LEN(AN42)&gt;0,IF(AND(AD42="**",AB42="*"),IF(LEN(AQ42)&gt;0,"$$$","$$"),IF(AJ42="***","$$$",IF(AND(AJ42="**",AB42="*"),"$$",IF(AND(OR(AD42="**",AD42="***"),LEN(AQ42)&gt;0),"$$","")))),IF(AND(OR(AD42="**",AD42="***"),LEN(AQ42)&gt;0),"$$","")),IF(AND(T42&lt;2,AQ42="#"),"#",""))</f>
        <v/>
      </c>
      <c r="AV42" s="48" t="str">
        <f>IF(LEN(AN42)&gt;0,IF(AG42="**","$$",IF(AG42="***","$$$",IF(AD42="***",IF(OR(AB42="***",LEN(AQ42)&gt;0),"$$$",""),""))),"")</f>
        <v/>
      </c>
      <c r="AW42" s="26" t="s">
        <v>229</v>
      </c>
      <c r="AX42" s="51">
        <v>12</v>
      </c>
      <c r="AY42" s="79">
        <v>1085</v>
      </c>
      <c r="AZ42" s="24" t="s">
        <v>231</v>
      </c>
      <c r="BA42" s="29">
        <v>89.446508976916505</v>
      </c>
      <c r="BB42" s="53">
        <v>95.313175643583193</v>
      </c>
      <c r="BC42" s="54" t="s">
        <v>232</v>
      </c>
      <c r="BD42" s="29">
        <v>1</v>
      </c>
      <c r="BE42" s="55"/>
      <c r="BF42" s="55"/>
      <c r="BG42" s="55"/>
      <c r="BH42" s="55"/>
      <c r="BI42" s="187"/>
      <c r="BJ42" s="17"/>
      <c r="BK42" s="17"/>
      <c r="BL42" s="17"/>
      <c r="BM42" s="17"/>
      <c r="BN42" s="17"/>
      <c r="BO42" s="17"/>
      <c r="BP42" s="29">
        <v>127</v>
      </c>
      <c r="BQ42" s="29">
        <v>0</v>
      </c>
      <c r="BR42" s="56">
        <v>95.3</v>
      </c>
      <c r="BS42" s="76" t="s">
        <v>88</v>
      </c>
      <c r="BT42" s="26"/>
      <c r="BU42" s="26"/>
      <c r="BV42" s="26"/>
      <c r="BW42" s="26"/>
      <c r="BX42" s="17"/>
      <c r="BY42" s="17"/>
      <c r="BZ42" s="49" t="str">
        <f>IF(AND(S42&gt;=3,AND(OR(AND(I42&lt;=7,I42-K42&gt;=3),AND(K42&lt;=7,K42-M42&gt;=3)),N42&lt;=4)),6,IF(S42&gt;=3,"3T",IF(AND(OR(AND(I42&lt;=7,I42-K42&gt;=3),AND(K42&lt;=7,K42-M42&gt;=3)),N42&lt;=4),"3P","")))</f>
        <v/>
      </c>
    </row>
    <row r="43" spans="1:78" ht="27" customHeight="1" x14ac:dyDescent="0.25">
      <c r="A43" s="162"/>
      <c r="B43" s="155"/>
      <c r="C43" s="155"/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  <c r="Q43" s="155"/>
      <c r="R43" s="155"/>
      <c r="S43" s="155"/>
      <c r="T43" s="155"/>
      <c r="U43" s="155"/>
      <c r="V43" s="155"/>
      <c r="W43" s="155"/>
      <c r="X43" s="155"/>
      <c r="Y43" s="155"/>
      <c r="Z43" s="155"/>
      <c r="AA43" s="155"/>
      <c r="AB43" s="155"/>
      <c r="AC43" s="155"/>
      <c r="AD43" s="155"/>
      <c r="AE43" s="155"/>
      <c r="AF43" s="155"/>
      <c r="AG43" s="155"/>
      <c r="AH43" s="155"/>
      <c r="AI43" s="155"/>
      <c r="AJ43" s="155"/>
      <c r="AK43" s="155"/>
      <c r="AL43" s="155"/>
      <c r="AM43" s="155"/>
      <c r="AN43" s="155"/>
      <c r="AO43" s="155"/>
      <c r="AP43" s="155"/>
      <c r="AQ43" s="155"/>
      <c r="AR43" s="155"/>
      <c r="AS43" s="155"/>
      <c r="AT43" s="155"/>
      <c r="AU43" s="155"/>
      <c r="AV43" s="155"/>
      <c r="AW43" s="155"/>
      <c r="AX43" s="155"/>
      <c r="AY43" s="155"/>
      <c r="AZ43" s="155"/>
      <c r="BA43" s="155"/>
      <c r="BB43" s="155"/>
      <c r="BC43" s="155"/>
      <c r="BD43" s="155"/>
      <c r="BE43" s="155"/>
      <c r="BF43" s="155"/>
      <c r="BG43" s="155"/>
      <c r="BH43" s="155"/>
      <c r="BI43" s="155"/>
      <c r="BJ43" s="155"/>
      <c r="BK43" s="155"/>
      <c r="BL43" s="155"/>
      <c r="BM43" s="155"/>
      <c r="BN43" s="155"/>
      <c r="BO43" s="155"/>
      <c r="BP43" s="155"/>
      <c r="BQ43" s="155"/>
      <c r="BR43" s="155"/>
      <c r="BS43" s="155"/>
      <c r="BT43" s="155"/>
      <c r="BU43" s="155"/>
      <c r="BV43" s="155"/>
      <c r="BW43" s="155"/>
      <c r="BX43" s="155"/>
      <c r="BY43" s="17"/>
      <c r="BZ43" s="49"/>
    </row>
    <row r="44" spans="1:78" ht="46.5" x14ac:dyDescent="0.25">
      <c r="A44" s="26" t="s">
        <v>205</v>
      </c>
      <c r="B44" s="26" t="s">
        <v>164</v>
      </c>
      <c r="C44" s="107" t="s">
        <v>228</v>
      </c>
      <c r="D44" s="28" t="s">
        <v>166</v>
      </c>
      <c r="E44" s="28"/>
      <c r="F44" s="29">
        <v>1650</v>
      </c>
      <c r="G44" s="30">
        <v>9</v>
      </c>
      <c r="H44" s="31" t="s">
        <v>48</v>
      </c>
      <c r="I44" s="70">
        <v>4</v>
      </c>
      <c r="J44" s="71">
        <v>2</v>
      </c>
      <c r="K44" s="59">
        <v>4</v>
      </c>
      <c r="L44" s="33">
        <v>2</v>
      </c>
      <c r="M44" s="59">
        <v>4</v>
      </c>
      <c r="N44" s="33">
        <v>2</v>
      </c>
      <c r="O44" s="29">
        <v>3.3499999999999699</v>
      </c>
      <c r="P44" s="60">
        <v>-0.12499999999999301</v>
      </c>
      <c r="Q44" s="35">
        <v>95.126962813770504</v>
      </c>
      <c r="R44" s="35">
        <v>-1.3365185931147701</v>
      </c>
      <c r="S44" s="37">
        <v>0</v>
      </c>
      <c r="T44" s="38">
        <v>0.25</v>
      </c>
      <c r="U44" s="29">
        <v>-3.4</v>
      </c>
      <c r="V44" s="60">
        <v>-3.1000000000000099</v>
      </c>
      <c r="W44" s="39"/>
      <c r="X44" s="40">
        <v>52</v>
      </c>
      <c r="Y44" s="72">
        <v>130</v>
      </c>
      <c r="Z44" s="87">
        <v>91</v>
      </c>
      <c r="AA44" s="26" t="s">
        <v>100</v>
      </c>
      <c r="AB44" s="41" t="s">
        <v>101</v>
      </c>
      <c r="AC44" s="42" t="str">
        <f>"" &amp; IF(AND(S44&lt;=-1.5,NOT(ISBLANK(AQ44))),"Z","")</f>
        <v/>
      </c>
      <c r="AD44" s="43" t="str">
        <f t="shared" ref="AD44:AD52" si="9">IF(AND(ISNUMBER(BD44),VALUE(BD44)&gt;=3,VALUE(T44)&gt;=-0.5),IF(AND(VALUE(Q44)&gt;=94,VALUE(Q44)&lt;444), IF(VALUE(P44)&gt;=2,"***","**"),"*"),"")</f>
        <v/>
      </c>
      <c r="AE44" s="48" t="str">
        <f>IF(AND(BD44&gt;2,OR(ISNUMBER(SEARCH("P",AA44)),ISNUMBER(SEARCH("EP",AA44)),ISNUMBER(SEARCH("E",AA44)))),"WP@",IF(BD44&gt;2,"W@",IF(OR(ISNUMBER(SEARCH("P",AA44)),ISNUMBER(SEARCH("EP",AA44)),ISNUMBER(SEARCH("E",AA44))),"P@","@")))</f>
        <v>P@</v>
      </c>
      <c r="AF44" s="45" t="s">
        <v>233</v>
      </c>
      <c r="AG44" s="46" t="str">
        <f t="shared" ref="AG44:AG52" si="10">IF(OR(F44&lt;1401,F44&gt;=1600),IF(AND(OR(AB44="*",AB44="***",AB44="E*",AB44="E***"),P44&gt;=2,T44&gt;-2.1),IF(AND(ISNUMBER(BD44),VALUE(BD44)&gt;2),"**","*"),""),"")</f>
        <v/>
      </c>
      <c r="AH44" s="30">
        <v>9</v>
      </c>
      <c r="AI44" s="47">
        <v>52</v>
      </c>
      <c r="AJ44" s="48" t="str">
        <f t="shared" ref="AJ44:AJ52" si="11">IF(AND(S44&gt;=2,T44&gt;=0),IF(AND(ISNUMBER(BD44),VALUE(BD44)&gt;=3),IF(LEN(AQ44)&gt;0,"***","**"),"*"),"")</f>
        <v/>
      </c>
      <c r="AK44" s="42" t="str">
        <f t="shared" ref="AK44:AK52" si="12">IF(AND(S44&gt;=3,AND(OR(AND(I44&lt;=7,I44-K44&gt;=3),AND(K44&lt;=7,K44-M44&gt;=3)),N44&lt;=4)),6,IF(S44&gt;=3,"3T",IF(AND(OR(AND(I44&lt;=7,I44-K44&gt;=3),AND(K44&lt;=7,K44-M44&gt;=3)),N44&lt;=4),"3P","")))</f>
        <v/>
      </c>
      <c r="AL44" s="46" t="str">
        <f t="shared" ref="AL44:AL52" si="13">IF(OR(K44-M44&gt;=5,T44&gt;4.9,AND(K44-M44&gt;=1,T44&gt;5)),IF(P44&lt;-3,"***",IF(P44&lt;0,"**","*")),"")</f>
        <v/>
      </c>
      <c r="AM44" s="40">
        <v>52</v>
      </c>
      <c r="AN44" s="49" t="str">
        <f>IF(AND(OR(M44=1,M44=2,M44=3,M44=4),Q44&gt;=97.5),"G",IF(OR(AND(N44&lt;=3,M44&lt;8,T44&gt;-1.6,Q44&gt;=95,Q44&lt;300),AND(OR(M44=1,M44=2,M44=3),Q44&lt;97.5)),"GR",""))</f>
        <v>GR</v>
      </c>
      <c r="AO44" s="29">
        <v>0</v>
      </c>
      <c r="AP44" s="28"/>
      <c r="AQ44" s="28"/>
      <c r="AR44" s="28"/>
      <c r="AS44" s="28"/>
      <c r="AT44" s="50" t="str">
        <f t="shared" ref="AT44:AT52" si="14">IF(LEN(AN44)&gt;0,IF(AL44="**","$",IF(AL44="***",IF(LEN(AQ44)&gt;0,"$$$","$$"), "")), "")</f>
        <v/>
      </c>
      <c r="AU44" s="48" t="str">
        <f t="shared" ref="AU44:AU52" si="15">CONCATENATE(IF(LEN(AN44)&gt;0,IF(AND(AD44="**",AB44="*"),IF(LEN(AQ44)&gt;0,"$$$","$$"),IF(AJ44="***","$$$",IF(AND(AJ44="**",AB44="*"),"$$",IF(AND(OR(AD44="**",AD44="***"),LEN(AQ44)&gt;0),"$$","")))),IF(AND(OR(AD44="**",AD44="***"),LEN(AQ44)&gt;0),"$$","")),IF(AND(T44&lt;2,AQ44="#"),"#",""))</f>
        <v/>
      </c>
      <c r="AV44" s="48" t="str">
        <f t="shared" ref="AV44:AV52" si="16">IF(LEN(AN44)&gt;0,IF(AG44="**","$$",IF(AG44="***","$$$",IF(AD44="***",IF(OR(AB44="***",LEN(AQ44)&gt;0),"$$$",""),""))),"")</f>
        <v/>
      </c>
      <c r="AW44" s="26" t="s">
        <v>48</v>
      </c>
      <c r="AX44" s="51">
        <v>7.3</v>
      </c>
      <c r="AY44" s="79">
        <v>1085</v>
      </c>
      <c r="AZ44" s="24" t="s">
        <v>234</v>
      </c>
      <c r="BA44" s="29">
        <v>82.326962813770507</v>
      </c>
      <c r="BB44" s="53">
        <v>85.994962813770499</v>
      </c>
      <c r="BC44" s="54" t="s">
        <v>235</v>
      </c>
      <c r="BD44" s="29">
        <v>2</v>
      </c>
      <c r="BE44" s="55"/>
      <c r="BF44" s="55"/>
      <c r="BG44" s="55"/>
      <c r="BH44" s="55"/>
      <c r="BI44" s="187"/>
      <c r="BJ44" s="17"/>
      <c r="BK44" s="17"/>
      <c r="BL44" s="17"/>
      <c r="BM44" s="17"/>
      <c r="BN44" s="17"/>
      <c r="BO44" s="17"/>
      <c r="BP44" s="29">
        <v>130</v>
      </c>
      <c r="BQ44" s="29">
        <v>0</v>
      </c>
      <c r="BR44" s="56">
        <v>99.55</v>
      </c>
      <c r="BS44" s="57" t="s">
        <v>75</v>
      </c>
      <c r="BT44" s="26" t="s">
        <v>166</v>
      </c>
      <c r="BU44" s="26"/>
      <c r="BV44" s="49" t="str">
        <f>IF(AND(BD44&gt;2,OR(ISNUMBER(SEARCH("P",AA44)),ISNUMBER(SEARCH("EP",AA44)),ISNUMBER(SEARCH("E",AA44)))),"WP@",IF(BD44&gt;2,"W@",IF(OR(ISNUMBER(SEARCH("P",AA44)),ISNUMBER(SEARCH("EP",AA44)),ISNUMBER(SEARCH("E",AA44))),"P@","@")))</f>
        <v>P@</v>
      </c>
      <c r="BW44" s="26"/>
      <c r="BX44" s="17"/>
      <c r="BY44" s="17"/>
      <c r="BZ44" s="49" t="str">
        <f t="shared" ref="BZ44:BZ52" si="17">IF(AND(S44&gt;=3,AND(OR(AND(I44&lt;=7,I44-K44&gt;=3),AND(K44&lt;=7,K44-M44&gt;=3)),N44&lt;=4)),6,IF(S44&gt;=3,"3T",IF(AND(OR(AND(I44&lt;=7,I44-K44&gt;=3),AND(K44&lt;=7,K44-M44&gt;=3)),N44&lt;=4),"3P","")))</f>
        <v/>
      </c>
    </row>
    <row r="45" spans="1:78" ht="46.5" x14ac:dyDescent="0.25">
      <c r="A45" s="26" t="s">
        <v>205</v>
      </c>
      <c r="B45" s="26" t="s">
        <v>236</v>
      </c>
      <c r="C45" s="107" t="s">
        <v>228</v>
      </c>
      <c r="D45" s="28"/>
      <c r="E45" s="28"/>
      <c r="F45" s="29">
        <v>1650</v>
      </c>
      <c r="G45" s="30">
        <v>1</v>
      </c>
      <c r="H45" s="31" t="s">
        <v>229</v>
      </c>
      <c r="I45" s="32">
        <v>4</v>
      </c>
      <c r="J45" s="33">
        <v>2</v>
      </c>
      <c r="K45" s="32">
        <v>4</v>
      </c>
      <c r="L45" s="33">
        <v>2</v>
      </c>
      <c r="M45" s="32">
        <v>4</v>
      </c>
      <c r="N45" s="33">
        <v>5</v>
      </c>
      <c r="O45" s="29">
        <v>-1.05</v>
      </c>
      <c r="P45" s="60">
        <v>-1.2999999999999901</v>
      </c>
      <c r="Q45" s="86">
        <v>86.535718480692594</v>
      </c>
      <c r="R45" s="86">
        <v>-2.9321407596537301</v>
      </c>
      <c r="S45" s="37">
        <v>0</v>
      </c>
      <c r="T45" s="61">
        <v>-2.5</v>
      </c>
      <c r="U45" s="29">
        <v>-0.35000000000000098</v>
      </c>
      <c r="V45" s="60">
        <v>-2.3499999999999899</v>
      </c>
      <c r="W45" s="39" t="s">
        <v>79</v>
      </c>
      <c r="X45" s="40">
        <v>52</v>
      </c>
      <c r="Y45" s="29">
        <v>128</v>
      </c>
      <c r="Z45" s="29">
        <v>14</v>
      </c>
      <c r="AA45" s="26" t="s">
        <v>100</v>
      </c>
      <c r="AB45" s="41" t="s">
        <v>32</v>
      </c>
      <c r="AC45" s="42" t="str">
        <f>"" &amp; IF(AND(S45&lt;=-1.5,NOT(ISBLANK(AQ45))),"Z","")</f>
        <v/>
      </c>
      <c r="AD45" s="43" t="str">
        <f t="shared" si="9"/>
        <v/>
      </c>
      <c r="AE45" s="44"/>
      <c r="AF45" s="45"/>
      <c r="AG45" s="63" t="str">
        <f t="shared" si="10"/>
        <v/>
      </c>
      <c r="AH45" s="30">
        <v>1</v>
      </c>
      <c r="AI45" s="47">
        <v>52</v>
      </c>
      <c r="AJ45" s="48" t="str">
        <f t="shared" si="11"/>
        <v/>
      </c>
      <c r="AK45" s="42" t="str">
        <f t="shared" si="12"/>
        <v/>
      </c>
      <c r="AL45" s="46" t="str">
        <f t="shared" si="13"/>
        <v/>
      </c>
      <c r="AM45" s="40">
        <v>52</v>
      </c>
      <c r="AN45" s="49" t="str">
        <f t="shared" ref="AN45:AN50" si="18">CONCATENATE(IF(AND(OR(M45=1,M45=2,M45=3,M45=4),Q45&gt;=97.5),"G",IF(OR(AND(N45&lt;=3,M45&lt;8,T45&gt;-1.6,Q45&gt;=95,Q45&lt;300),AND(OR(M45=1,M45=2,M45=3),Q45&lt;97.5)),"GR","")),"*")</f>
        <v>*</v>
      </c>
      <c r="AO45" s="29">
        <v>0</v>
      </c>
      <c r="AP45" s="28"/>
      <c r="AQ45" s="28"/>
      <c r="AR45" s="28"/>
      <c r="AS45" s="28"/>
      <c r="AT45" s="50" t="str">
        <f t="shared" si="14"/>
        <v/>
      </c>
      <c r="AU45" s="48" t="str">
        <f t="shared" si="15"/>
        <v/>
      </c>
      <c r="AV45" s="48" t="str">
        <f t="shared" si="16"/>
        <v/>
      </c>
      <c r="AW45" s="26" t="s">
        <v>229</v>
      </c>
      <c r="AX45" s="51">
        <v>4.5999999999999996</v>
      </c>
      <c r="AY45" s="52">
        <v>1105</v>
      </c>
      <c r="AZ45" s="24" t="s">
        <v>237</v>
      </c>
      <c r="BA45" s="29">
        <v>72.635718480692503</v>
      </c>
      <c r="BB45" s="53">
        <v>75.194385147359199</v>
      </c>
      <c r="BC45" s="54" t="s">
        <v>238</v>
      </c>
      <c r="BD45" s="29">
        <v>2</v>
      </c>
      <c r="BE45" s="55"/>
      <c r="BF45" s="55"/>
      <c r="BG45" s="55"/>
      <c r="BH45" s="55"/>
      <c r="BI45" s="190" t="s">
        <v>239</v>
      </c>
      <c r="BJ45" s="68" t="s">
        <v>240</v>
      </c>
      <c r="BK45" s="68" t="s">
        <v>241</v>
      </c>
      <c r="BL45" s="68" t="s">
        <v>242</v>
      </c>
      <c r="BM45" s="68" t="s">
        <v>243</v>
      </c>
      <c r="BN45" s="68"/>
      <c r="BO45" s="17"/>
      <c r="BP45" s="29">
        <v>128</v>
      </c>
      <c r="BQ45" s="29">
        <v>0</v>
      </c>
      <c r="BR45" s="56">
        <v>95.35</v>
      </c>
      <c r="BS45" s="57" t="s">
        <v>61</v>
      </c>
      <c r="BT45" s="26"/>
      <c r="BU45" s="26"/>
      <c r="BV45" s="26"/>
      <c r="BW45" s="26" t="s">
        <v>79</v>
      </c>
      <c r="BX45" s="17"/>
      <c r="BY45" s="17"/>
      <c r="BZ45" s="49" t="str">
        <f t="shared" si="17"/>
        <v/>
      </c>
    </row>
    <row r="46" spans="1:78" ht="46.5" x14ac:dyDescent="0.25">
      <c r="A46" s="26" t="s">
        <v>205</v>
      </c>
      <c r="B46" s="26" t="s">
        <v>244</v>
      </c>
      <c r="C46" s="107" t="s">
        <v>245</v>
      </c>
      <c r="D46" s="28"/>
      <c r="E46" s="28"/>
      <c r="F46" s="29">
        <v>1650</v>
      </c>
      <c r="G46" s="30">
        <v>4</v>
      </c>
      <c r="H46" s="31" t="s">
        <v>229</v>
      </c>
      <c r="I46" s="32">
        <v>6</v>
      </c>
      <c r="J46" s="33">
        <v>2</v>
      </c>
      <c r="K46" s="32">
        <v>3</v>
      </c>
      <c r="L46" s="33">
        <v>2</v>
      </c>
      <c r="M46" s="32">
        <v>2</v>
      </c>
      <c r="N46" s="33">
        <v>3</v>
      </c>
      <c r="O46" s="29">
        <v>-3.2500000000000302</v>
      </c>
      <c r="P46" s="29">
        <v>-0.175000000000018</v>
      </c>
      <c r="Q46" s="36">
        <v>100.75324780463301</v>
      </c>
      <c r="R46" s="36">
        <v>2.6266239023166098</v>
      </c>
      <c r="S46" s="37">
        <v>0</v>
      </c>
      <c r="T46" s="61">
        <v>-1</v>
      </c>
      <c r="U46" s="29">
        <v>0.89999999999999902</v>
      </c>
      <c r="V46" s="29">
        <v>5.0000000000007802E-2</v>
      </c>
      <c r="W46" s="39" t="s">
        <v>79</v>
      </c>
      <c r="X46" s="40">
        <v>50</v>
      </c>
      <c r="Y46" s="72">
        <v>125</v>
      </c>
      <c r="Z46" s="29">
        <v>17</v>
      </c>
      <c r="AA46" s="26" t="s">
        <v>91</v>
      </c>
      <c r="AB46" s="41" t="s">
        <v>101</v>
      </c>
      <c r="AC46" s="42" t="str">
        <f>"i" &amp; IF(AND(S46&lt;=-1.5,NOT(ISBLANK(AQ46))),"Z","")</f>
        <v>i</v>
      </c>
      <c r="AD46" s="43" t="str">
        <f t="shared" si="9"/>
        <v/>
      </c>
      <c r="AE46" s="48" t="str">
        <f>IF(AND(BD46&gt;2,OR(ISNUMBER(SEARCH("P",AA46)),ISNUMBER(SEARCH("EP",AA46)),ISNUMBER(SEARCH("E",AA46)))),"WP@",IF(BD46&gt;2,"W@",IF(OR(ISNUMBER(SEARCH("P",AA46)),ISNUMBER(SEARCH("EP",AA46)),ISNUMBER(SEARCH("E",AA46))),"P@","@")))</f>
        <v>WP@</v>
      </c>
      <c r="AF46" s="45"/>
      <c r="AG46" s="63" t="str">
        <f t="shared" si="10"/>
        <v/>
      </c>
      <c r="AH46" s="30">
        <v>4</v>
      </c>
      <c r="AI46" s="47">
        <v>50</v>
      </c>
      <c r="AJ46" s="48" t="str">
        <f t="shared" si="11"/>
        <v/>
      </c>
      <c r="AK46" s="42" t="str">
        <f t="shared" si="12"/>
        <v>3P</v>
      </c>
      <c r="AL46" s="46" t="str">
        <f t="shared" si="13"/>
        <v/>
      </c>
      <c r="AM46" s="40">
        <v>50</v>
      </c>
      <c r="AN46" s="103" t="str">
        <f t="shared" si="18"/>
        <v>G*</v>
      </c>
      <c r="AO46" s="29">
        <v>0</v>
      </c>
      <c r="AP46" s="28"/>
      <c r="AQ46" s="28"/>
      <c r="AR46" s="28"/>
      <c r="AS46" s="28"/>
      <c r="AT46" s="50" t="str">
        <f t="shared" si="14"/>
        <v/>
      </c>
      <c r="AU46" s="48" t="str">
        <f t="shared" si="15"/>
        <v/>
      </c>
      <c r="AV46" s="48" t="str">
        <f t="shared" si="16"/>
        <v/>
      </c>
      <c r="AW46" s="26" t="s">
        <v>229</v>
      </c>
      <c r="AX46" s="64">
        <v>7</v>
      </c>
      <c r="AY46" s="52">
        <v>1098</v>
      </c>
      <c r="AZ46" s="24" t="s">
        <v>246</v>
      </c>
      <c r="BA46" s="29">
        <v>87.753247804633205</v>
      </c>
      <c r="BB46" s="53">
        <v>88.091914471299901</v>
      </c>
      <c r="BC46" s="54" t="s">
        <v>247</v>
      </c>
      <c r="BD46" s="29">
        <v>3</v>
      </c>
      <c r="BE46" s="55"/>
      <c r="BF46" s="55"/>
      <c r="BG46" s="55"/>
      <c r="BH46" s="55"/>
      <c r="BI46" s="190" t="s">
        <v>248</v>
      </c>
      <c r="BJ46" s="69" t="s">
        <v>249</v>
      </c>
      <c r="BK46" s="68" t="s">
        <v>240</v>
      </c>
      <c r="BL46" s="68" t="s">
        <v>250</v>
      </c>
      <c r="BM46" s="68" t="s">
        <v>251</v>
      </c>
      <c r="BN46" s="68"/>
      <c r="BO46" s="17"/>
      <c r="BP46" s="29">
        <v>125</v>
      </c>
      <c r="BQ46" s="29">
        <v>0</v>
      </c>
      <c r="BR46" s="56">
        <v>92.95</v>
      </c>
      <c r="BS46" s="76" t="s">
        <v>108</v>
      </c>
      <c r="BT46" s="26"/>
      <c r="BU46" s="26"/>
      <c r="BV46" s="49" t="str">
        <f>IF(AND(BD46&gt;2,OR(ISNUMBER(SEARCH("P",AA46)),ISNUMBER(SEARCH("EP",AA46)),ISNUMBER(SEARCH("E",AA46)))),"WP@",IF(BD46&gt;2,"W@",IF(OR(ISNUMBER(SEARCH("P",AA46)),ISNUMBER(SEARCH("EP",AA46)),ISNUMBER(SEARCH("E",AA46))),"P@","@")))</f>
        <v>WP@</v>
      </c>
      <c r="BW46" s="26" t="s">
        <v>79</v>
      </c>
      <c r="BX46" s="17"/>
      <c r="BY46" s="17"/>
      <c r="BZ46" s="49" t="str">
        <f t="shared" si="17"/>
        <v>3P</v>
      </c>
    </row>
    <row r="47" spans="1:78" ht="46.5" x14ac:dyDescent="0.25">
      <c r="A47" s="26" t="s">
        <v>205</v>
      </c>
      <c r="B47" s="26" t="s">
        <v>182</v>
      </c>
      <c r="C47" s="107" t="s">
        <v>228</v>
      </c>
      <c r="D47" s="28"/>
      <c r="E47" s="28"/>
      <c r="F47" s="29">
        <v>1650</v>
      </c>
      <c r="G47" s="30">
        <v>4</v>
      </c>
      <c r="H47" s="31" t="s">
        <v>229</v>
      </c>
      <c r="I47" s="70">
        <v>5</v>
      </c>
      <c r="J47" s="71">
        <v>2</v>
      </c>
      <c r="K47" s="32">
        <v>1</v>
      </c>
      <c r="L47" s="33">
        <v>0</v>
      </c>
      <c r="M47" s="32">
        <v>1</v>
      </c>
      <c r="N47" s="33">
        <v>0</v>
      </c>
      <c r="O47" s="29">
        <v>4.8499999999999899</v>
      </c>
      <c r="P47" s="60">
        <v>0.275000000000034</v>
      </c>
      <c r="Q47" s="36">
        <v>100.750496034223</v>
      </c>
      <c r="R47" s="36">
        <v>0.37524801711143102</v>
      </c>
      <c r="S47" s="37">
        <v>2</v>
      </c>
      <c r="T47" s="38">
        <v>0</v>
      </c>
      <c r="U47" s="29">
        <v>-0.74999999999999301</v>
      </c>
      <c r="V47" s="60">
        <v>-0.74999999999999301</v>
      </c>
      <c r="W47" s="39"/>
      <c r="X47" s="83">
        <v>50</v>
      </c>
      <c r="Y47" s="72">
        <v>127</v>
      </c>
      <c r="Z47" s="29">
        <v>17</v>
      </c>
      <c r="AA47" s="26" t="s">
        <v>252</v>
      </c>
      <c r="AB47" s="41" t="s">
        <v>101</v>
      </c>
      <c r="AC47" s="42" t="str">
        <f t="shared" ref="AC47:AC52" si="19">"" &amp; IF(AND(S47&lt;=-1.5,NOT(ISBLANK(AQ47))),"Z","")</f>
        <v/>
      </c>
      <c r="AD47" s="43" t="str">
        <f t="shared" si="9"/>
        <v>**</v>
      </c>
      <c r="AE47" s="44"/>
      <c r="AF47" s="45" t="s">
        <v>253</v>
      </c>
      <c r="AG47" s="46" t="str">
        <f t="shared" si="10"/>
        <v/>
      </c>
      <c r="AH47" s="30">
        <v>4</v>
      </c>
      <c r="AI47" s="84">
        <v>50</v>
      </c>
      <c r="AJ47" s="48" t="str">
        <f t="shared" si="11"/>
        <v>***</v>
      </c>
      <c r="AK47" s="42" t="str">
        <f t="shared" si="12"/>
        <v>3P</v>
      </c>
      <c r="AL47" s="46" t="str">
        <f t="shared" si="13"/>
        <v/>
      </c>
      <c r="AM47" s="83">
        <v>50</v>
      </c>
      <c r="AN47" s="78" t="str">
        <f t="shared" si="18"/>
        <v>G*</v>
      </c>
      <c r="AO47" s="29">
        <v>0</v>
      </c>
      <c r="AP47" s="28" t="s">
        <v>32</v>
      </c>
      <c r="AQ47" s="28" t="s">
        <v>33</v>
      </c>
      <c r="AR47" s="28"/>
      <c r="AS47" s="28"/>
      <c r="AT47" s="50" t="str">
        <f t="shared" si="14"/>
        <v/>
      </c>
      <c r="AU47" s="48" t="str">
        <f t="shared" si="15"/>
        <v>$$$#</v>
      </c>
      <c r="AV47" s="48" t="str">
        <f t="shared" si="16"/>
        <v/>
      </c>
      <c r="AW47" s="26" t="s">
        <v>229</v>
      </c>
      <c r="AX47" s="51">
        <v>5.6</v>
      </c>
      <c r="AY47" s="52">
        <v>1108</v>
      </c>
      <c r="AZ47" s="24" t="s">
        <v>246</v>
      </c>
      <c r="BA47" s="29">
        <v>88.750496034222905</v>
      </c>
      <c r="BB47" s="98">
        <v>90.477462700889504</v>
      </c>
      <c r="BC47" s="54" t="s">
        <v>254</v>
      </c>
      <c r="BD47" s="29">
        <v>3</v>
      </c>
      <c r="BE47" s="55"/>
      <c r="BF47" s="55"/>
      <c r="BG47" s="55"/>
      <c r="BH47" s="55"/>
      <c r="BI47" s="189" t="s">
        <v>255</v>
      </c>
      <c r="BJ47" s="68" t="s">
        <v>113</v>
      </c>
      <c r="BK47" s="69" t="s">
        <v>256</v>
      </c>
      <c r="BL47" s="68" t="s">
        <v>257</v>
      </c>
      <c r="BM47" s="69" t="s">
        <v>258</v>
      </c>
      <c r="BN47" s="68"/>
      <c r="BO47" s="17"/>
      <c r="BP47" s="29">
        <v>127</v>
      </c>
      <c r="BQ47" s="29">
        <v>0</v>
      </c>
      <c r="BR47" s="56">
        <v>101.25</v>
      </c>
      <c r="BS47" s="76" t="s">
        <v>108</v>
      </c>
      <c r="BT47" s="26"/>
      <c r="BU47" s="26"/>
      <c r="BV47" s="26"/>
      <c r="BW47" s="26"/>
      <c r="BX47" s="17"/>
      <c r="BY47" s="17"/>
      <c r="BZ47" s="49" t="str">
        <f t="shared" si="17"/>
        <v>3P</v>
      </c>
    </row>
    <row r="48" spans="1:78" ht="46.5" x14ac:dyDescent="0.25">
      <c r="A48" s="26" t="s">
        <v>205</v>
      </c>
      <c r="B48" s="26" t="s">
        <v>135</v>
      </c>
      <c r="C48" s="107" t="s">
        <v>228</v>
      </c>
      <c r="D48" s="28"/>
      <c r="E48" s="28"/>
      <c r="F48" s="29">
        <v>1800</v>
      </c>
      <c r="G48" s="30">
        <v>9</v>
      </c>
      <c r="H48" s="31" t="s">
        <v>229</v>
      </c>
      <c r="I48" s="59">
        <v>5</v>
      </c>
      <c r="J48" s="33">
        <v>7</v>
      </c>
      <c r="K48" s="59">
        <v>4</v>
      </c>
      <c r="L48" s="33">
        <v>4</v>
      </c>
      <c r="M48" s="59">
        <v>2</v>
      </c>
      <c r="N48" s="33">
        <v>0</v>
      </c>
      <c r="O48" s="29">
        <v>6.9000000000000101</v>
      </c>
      <c r="P48" s="60">
        <v>0.41666666666671398</v>
      </c>
      <c r="Q48" s="35">
        <v>97.563644985652999</v>
      </c>
      <c r="R48" s="35">
        <v>-0.868177507173442</v>
      </c>
      <c r="S48" s="37">
        <v>2</v>
      </c>
      <c r="T48" s="38">
        <v>4.4000000000000004</v>
      </c>
      <c r="U48" s="29">
        <v>-3.85</v>
      </c>
      <c r="V48" s="60">
        <v>-0.60000000000000497</v>
      </c>
      <c r="W48" s="39"/>
      <c r="X48" s="83">
        <v>57</v>
      </c>
      <c r="Y48" s="72">
        <v>134</v>
      </c>
      <c r="Z48" s="29">
        <v>22</v>
      </c>
      <c r="AA48" s="26" t="s">
        <v>137</v>
      </c>
      <c r="AB48" s="41" t="s">
        <v>58</v>
      </c>
      <c r="AC48" s="42" t="str">
        <f t="shared" si="19"/>
        <v/>
      </c>
      <c r="AD48" s="43" t="str">
        <f t="shared" si="9"/>
        <v/>
      </c>
      <c r="AE48" s="48" t="str">
        <f>IF(AND(BD48&gt;2,OR(ISNUMBER(SEARCH("P",AA48)),ISNUMBER(SEARCH("EP",AA48)),ISNUMBER(SEARCH("E",AA48)))),"WP@",IF(BD48&gt;2,"W@",IF(OR(ISNUMBER(SEARCH("P",AA48)),ISNUMBER(SEARCH("EP",AA48)),ISNUMBER(SEARCH("E",AA48))),"P@","@")))</f>
        <v>P@</v>
      </c>
      <c r="AF48" s="45" t="s">
        <v>233</v>
      </c>
      <c r="AG48" s="46" t="str">
        <f t="shared" si="10"/>
        <v/>
      </c>
      <c r="AH48" s="30">
        <v>9</v>
      </c>
      <c r="AI48" s="84">
        <v>57</v>
      </c>
      <c r="AJ48" s="48" t="str">
        <f t="shared" si="11"/>
        <v>*</v>
      </c>
      <c r="AK48" s="42" t="str">
        <f t="shared" si="12"/>
        <v/>
      </c>
      <c r="AL48" s="46" t="str">
        <f t="shared" si="13"/>
        <v/>
      </c>
      <c r="AM48" s="83">
        <v>57</v>
      </c>
      <c r="AN48" s="73" t="str">
        <f t="shared" si="18"/>
        <v>G*</v>
      </c>
      <c r="AO48" s="29">
        <v>0</v>
      </c>
      <c r="AP48" s="28"/>
      <c r="AQ48" s="28"/>
      <c r="AR48" s="28"/>
      <c r="AS48" s="28"/>
      <c r="AT48" s="50" t="str">
        <f t="shared" si="14"/>
        <v/>
      </c>
      <c r="AU48" s="48" t="str">
        <f t="shared" si="15"/>
        <v/>
      </c>
      <c r="AV48" s="48" t="str">
        <f t="shared" si="16"/>
        <v/>
      </c>
      <c r="AW48" s="26" t="s">
        <v>229</v>
      </c>
      <c r="AX48" s="51">
        <v>6.3</v>
      </c>
      <c r="AY48" s="52">
        <v>1097</v>
      </c>
      <c r="AZ48" s="24" t="s">
        <v>246</v>
      </c>
      <c r="BA48" s="29">
        <v>89.063644985653099</v>
      </c>
      <c r="BB48" s="98">
        <v>92.460978318986406</v>
      </c>
      <c r="BC48" s="54" t="s">
        <v>259</v>
      </c>
      <c r="BD48" s="29">
        <v>2</v>
      </c>
      <c r="BE48" s="55"/>
      <c r="BF48" s="55"/>
      <c r="BG48" s="55"/>
      <c r="BH48" s="55"/>
      <c r="BI48" s="189" t="s">
        <v>260</v>
      </c>
      <c r="BJ48" s="68" t="s">
        <v>249</v>
      </c>
      <c r="BK48" s="68" t="s">
        <v>261</v>
      </c>
      <c r="BL48" s="69" t="s">
        <v>256</v>
      </c>
      <c r="BM48" s="69" t="s">
        <v>262</v>
      </c>
      <c r="BN48" s="68"/>
      <c r="BO48" s="17"/>
      <c r="BP48" s="29">
        <v>134</v>
      </c>
      <c r="BQ48" s="29">
        <v>0</v>
      </c>
      <c r="BR48" s="56">
        <v>98.5</v>
      </c>
      <c r="BS48" s="57" t="s">
        <v>75</v>
      </c>
      <c r="BT48" s="26"/>
      <c r="BU48" s="26"/>
      <c r="BV48" s="49" t="str">
        <f>IF(AND(BD48&gt;2,OR(ISNUMBER(SEARCH("P",AA48)),ISNUMBER(SEARCH("EP",AA48)),ISNUMBER(SEARCH("E",AA48)))),"WP@",IF(BD48&gt;2,"W@",IF(OR(ISNUMBER(SEARCH("P",AA48)),ISNUMBER(SEARCH("EP",AA48)),ISNUMBER(SEARCH("E",AA48))),"P@","@")))</f>
        <v>P@</v>
      </c>
      <c r="BW48" s="26"/>
      <c r="BX48" s="17"/>
      <c r="BY48" s="17"/>
      <c r="BZ48" s="49" t="str">
        <f t="shared" si="17"/>
        <v/>
      </c>
    </row>
    <row r="49" spans="1:78" ht="46.5" x14ac:dyDescent="0.25">
      <c r="A49" s="26" t="s">
        <v>205</v>
      </c>
      <c r="B49" s="26" t="s">
        <v>263</v>
      </c>
      <c r="C49" s="107" t="s">
        <v>245</v>
      </c>
      <c r="D49" s="28"/>
      <c r="E49" s="28"/>
      <c r="F49" s="29">
        <v>1650</v>
      </c>
      <c r="G49" s="30">
        <v>2</v>
      </c>
      <c r="H49" s="31" t="s">
        <v>229</v>
      </c>
      <c r="I49" s="32">
        <v>3</v>
      </c>
      <c r="J49" s="33">
        <v>1</v>
      </c>
      <c r="K49" s="32">
        <v>2</v>
      </c>
      <c r="L49" s="33">
        <v>2</v>
      </c>
      <c r="M49" s="32">
        <v>8</v>
      </c>
      <c r="N49" s="33">
        <v>6</v>
      </c>
      <c r="O49" s="29">
        <v>-1.75000000000001</v>
      </c>
      <c r="P49" s="37">
        <v>-2.3749999999999898</v>
      </c>
      <c r="Q49" s="86">
        <v>90.578594031262199</v>
      </c>
      <c r="R49" s="86">
        <v>-1.07029843689332E-2</v>
      </c>
      <c r="S49" s="37">
        <v>0</v>
      </c>
      <c r="T49" s="34">
        <v>-4.5</v>
      </c>
      <c r="U49" s="29">
        <v>0.89999999999999902</v>
      </c>
      <c r="V49" s="60">
        <v>-2.6</v>
      </c>
      <c r="W49" s="39" t="s">
        <v>79</v>
      </c>
      <c r="X49" s="40">
        <v>59</v>
      </c>
      <c r="Y49" s="29">
        <v>134</v>
      </c>
      <c r="Z49" s="29">
        <v>17</v>
      </c>
      <c r="AA49" s="109" t="s">
        <v>252</v>
      </c>
      <c r="AB49" s="41" t="s">
        <v>32</v>
      </c>
      <c r="AC49" s="42" t="str">
        <f t="shared" si="19"/>
        <v/>
      </c>
      <c r="AD49" s="43" t="str">
        <f t="shared" si="9"/>
        <v/>
      </c>
      <c r="AE49" s="44"/>
      <c r="AF49" s="45"/>
      <c r="AG49" s="63" t="str">
        <f t="shared" si="10"/>
        <v/>
      </c>
      <c r="AH49" s="30">
        <v>2</v>
      </c>
      <c r="AI49" s="47">
        <v>59</v>
      </c>
      <c r="AJ49" s="48" t="str">
        <f t="shared" si="11"/>
        <v/>
      </c>
      <c r="AK49" s="42" t="str">
        <f t="shared" si="12"/>
        <v/>
      </c>
      <c r="AL49" s="46" t="str">
        <f t="shared" si="13"/>
        <v/>
      </c>
      <c r="AM49" s="40">
        <v>59</v>
      </c>
      <c r="AN49" s="49" t="str">
        <f t="shared" si="18"/>
        <v>*</v>
      </c>
      <c r="AO49" s="29">
        <v>0</v>
      </c>
      <c r="AP49" s="28"/>
      <c r="AQ49" s="28"/>
      <c r="AR49" s="28"/>
      <c r="AS49" s="28"/>
      <c r="AT49" s="50" t="str">
        <f t="shared" si="14"/>
        <v/>
      </c>
      <c r="AU49" s="48" t="str">
        <f t="shared" si="15"/>
        <v/>
      </c>
      <c r="AV49" s="48" t="str">
        <f t="shared" si="16"/>
        <v/>
      </c>
      <c r="AW49" s="26" t="s">
        <v>229</v>
      </c>
      <c r="AX49" s="74">
        <v>2.2999999999999998</v>
      </c>
      <c r="AY49" s="52">
        <v>1098</v>
      </c>
      <c r="AZ49" s="24" t="s">
        <v>246</v>
      </c>
      <c r="BA49" s="29">
        <v>75.978594031262105</v>
      </c>
      <c r="BB49" s="53">
        <v>83.079927364595505</v>
      </c>
      <c r="BC49" s="54" t="s">
        <v>264</v>
      </c>
      <c r="BD49" s="29">
        <v>3</v>
      </c>
      <c r="BE49" s="55"/>
      <c r="BF49" s="55"/>
      <c r="BG49" s="55"/>
      <c r="BH49" s="55"/>
      <c r="BI49" s="189" t="s">
        <v>265</v>
      </c>
      <c r="BJ49" s="69" t="s">
        <v>256</v>
      </c>
      <c r="BK49" s="68" t="s">
        <v>261</v>
      </c>
      <c r="BL49" s="68" t="s">
        <v>266</v>
      </c>
      <c r="BM49" s="69" t="s">
        <v>267</v>
      </c>
      <c r="BN49" s="68" t="s">
        <v>241</v>
      </c>
      <c r="BO49" s="17"/>
      <c r="BP49" s="29">
        <v>134</v>
      </c>
      <c r="BQ49" s="29">
        <v>0</v>
      </c>
      <c r="BR49" s="56">
        <v>95.45</v>
      </c>
      <c r="BS49" s="76" t="s">
        <v>108</v>
      </c>
      <c r="BT49" s="26"/>
      <c r="BU49" s="26"/>
      <c r="BV49" s="26"/>
      <c r="BW49" s="26" t="s">
        <v>79</v>
      </c>
      <c r="BX49" s="17"/>
      <c r="BY49" s="17"/>
      <c r="BZ49" s="49" t="str">
        <f t="shared" si="17"/>
        <v/>
      </c>
    </row>
    <row r="50" spans="1:78" ht="46.5" x14ac:dyDescent="0.25">
      <c r="A50" s="26" t="s">
        <v>205</v>
      </c>
      <c r="B50" s="26" t="s">
        <v>268</v>
      </c>
      <c r="C50" s="106" t="s">
        <v>269</v>
      </c>
      <c r="D50" s="28"/>
      <c r="E50" s="28"/>
      <c r="F50" s="29">
        <v>1650</v>
      </c>
      <c r="G50" s="30">
        <v>6</v>
      </c>
      <c r="H50" s="31" t="s">
        <v>6</v>
      </c>
      <c r="I50" s="70">
        <v>1</v>
      </c>
      <c r="J50" s="71">
        <v>0</v>
      </c>
      <c r="K50" s="32">
        <v>1</v>
      </c>
      <c r="L50" s="33">
        <v>0</v>
      </c>
      <c r="M50" s="32">
        <v>10</v>
      </c>
      <c r="N50" s="33">
        <v>9</v>
      </c>
      <c r="O50" s="29">
        <v>2.5999999999999801</v>
      </c>
      <c r="P50" s="37">
        <v>-1.5750000000000099</v>
      </c>
      <c r="Q50" s="86">
        <v>82.999796920639398</v>
      </c>
      <c r="R50" s="86">
        <v>-1.2001015396803201</v>
      </c>
      <c r="S50" s="37">
        <v>0</v>
      </c>
      <c r="T50" s="34">
        <v>-9</v>
      </c>
      <c r="U50" s="29">
        <v>-0.19999999999999599</v>
      </c>
      <c r="V50" s="60">
        <v>-7.5</v>
      </c>
      <c r="W50" s="39" t="s">
        <v>79</v>
      </c>
      <c r="X50" s="40">
        <v>59</v>
      </c>
      <c r="Y50" s="29">
        <v>134</v>
      </c>
      <c r="Z50" s="29">
        <v>28</v>
      </c>
      <c r="AA50" s="85" t="s">
        <v>119</v>
      </c>
      <c r="AB50" s="41" t="s">
        <v>32</v>
      </c>
      <c r="AC50" s="42" t="str">
        <f t="shared" si="19"/>
        <v/>
      </c>
      <c r="AD50" s="43" t="str">
        <f t="shared" si="9"/>
        <v/>
      </c>
      <c r="AE50" s="44"/>
      <c r="AF50" s="45"/>
      <c r="AG50" s="63" t="str">
        <f t="shared" si="10"/>
        <v/>
      </c>
      <c r="AH50" s="30">
        <v>6</v>
      </c>
      <c r="AI50" s="47">
        <v>59</v>
      </c>
      <c r="AJ50" s="48" t="str">
        <f t="shared" si="11"/>
        <v/>
      </c>
      <c r="AK50" s="42" t="str">
        <f t="shared" si="12"/>
        <v/>
      </c>
      <c r="AL50" s="46" t="str">
        <f t="shared" si="13"/>
        <v/>
      </c>
      <c r="AM50" s="40">
        <v>59</v>
      </c>
      <c r="AN50" s="49" t="str">
        <f t="shared" si="18"/>
        <v>*</v>
      </c>
      <c r="AO50" s="29">
        <v>-1</v>
      </c>
      <c r="AP50" s="28"/>
      <c r="AQ50" s="28"/>
      <c r="AR50" s="28"/>
      <c r="AS50" s="28"/>
      <c r="AT50" s="50" t="str">
        <f t="shared" si="14"/>
        <v/>
      </c>
      <c r="AU50" s="48" t="str">
        <f t="shared" si="15"/>
        <v/>
      </c>
      <c r="AV50" s="48" t="str">
        <f t="shared" si="16"/>
        <v/>
      </c>
      <c r="AW50" s="26" t="s">
        <v>6</v>
      </c>
      <c r="AX50" s="64">
        <v>21</v>
      </c>
      <c r="AY50" s="52">
        <v>1092</v>
      </c>
      <c r="AZ50" s="24" t="s">
        <v>246</v>
      </c>
      <c r="BA50" s="29">
        <v>72.599796920639406</v>
      </c>
      <c r="BB50" s="53">
        <v>73.933130253972706</v>
      </c>
      <c r="BC50" s="54" t="s">
        <v>270</v>
      </c>
      <c r="BD50" s="29">
        <v>2</v>
      </c>
      <c r="BE50" s="55"/>
      <c r="BF50" s="55"/>
      <c r="BG50" s="55"/>
      <c r="BH50" s="55"/>
      <c r="BI50" s="190" t="s">
        <v>271</v>
      </c>
      <c r="BJ50" s="68" t="s">
        <v>272</v>
      </c>
      <c r="BK50" s="68" t="s">
        <v>273</v>
      </c>
      <c r="BL50" s="69" t="s">
        <v>262</v>
      </c>
      <c r="BM50" s="68" t="s">
        <v>274</v>
      </c>
      <c r="BN50" s="68" t="s">
        <v>275</v>
      </c>
      <c r="BO50" s="17"/>
      <c r="BP50" s="29">
        <v>134</v>
      </c>
      <c r="BQ50" s="29">
        <v>-1</v>
      </c>
      <c r="BR50" s="56">
        <v>102.1</v>
      </c>
      <c r="BS50" s="57" t="s">
        <v>61</v>
      </c>
      <c r="BT50" s="26"/>
      <c r="BU50" s="26"/>
      <c r="BV50" s="26"/>
      <c r="BW50" s="26" t="s">
        <v>79</v>
      </c>
      <c r="BX50" s="17"/>
      <c r="BY50" s="17"/>
      <c r="BZ50" s="49" t="str">
        <f t="shared" si="17"/>
        <v/>
      </c>
    </row>
    <row r="51" spans="1:78" ht="46.5" x14ac:dyDescent="0.25">
      <c r="A51" s="26" t="s">
        <v>205</v>
      </c>
      <c r="B51" s="110" t="s">
        <v>276</v>
      </c>
      <c r="C51" s="107" t="s">
        <v>228</v>
      </c>
      <c r="D51" s="28"/>
      <c r="E51" s="28"/>
      <c r="F51" s="29">
        <v>1650</v>
      </c>
      <c r="G51" s="30">
        <v>8</v>
      </c>
      <c r="H51" s="31" t="s">
        <v>229</v>
      </c>
      <c r="I51" s="70">
        <v>5</v>
      </c>
      <c r="J51" s="71">
        <v>2</v>
      </c>
      <c r="K51" s="59">
        <v>5</v>
      </c>
      <c r="L51" s="33">
        <v>3</v>
      </c>
      <c r="M51" s="59">
        <v>10</v>
      </c>
      <c r="N51" s="33">
        <v>7</v>
      </c>
      <c r="O51" s="29">
        <v>4.5499999999999803</v>
      </c>
      <c r="P51" s="60">
        <v>0</v>
      </c>
      <c r="Q51" s="86">
        <v>90.247555928453906</v>
      </c>
      <c r="R51" s="86">
        <v>0.87377796422693199</v>
      </c>
      <c r="S51" s="37">
        <v>0</v>
      </c>
      <c r="T51" s="61">
        <v>-4.5</v>
      </c>
      <c r="U51" s="29">
        <v>-3.9000000000000101</v>
      </c>
      <c r="V51" s="60">
        <v>-7.4499999999999904</v>
      </c>
      <c r="W51" s="39" t="s">
        <v>79</v>
      </c>
      <c r="X51" s="62">
        <v>59</v>
      </c>
      <c r="Y51" s="29">
        <v>135</v>
      </c>
      <c r="Z51" s="111">
        <v>11</v>
      </c>
      <c r="AA51" s="26" t="s">
        <v>100</v>
      </c>
      <c r="AB51" s="41" t="s">
        <v>32</v>
      </c>
      <c r="AC51" s="42" t="str">
        <f t="shared" si="19"/>
        <v/>
      </c>
      <c r="AD51" s="48" t="str">
        <f t="shared" si="9"/>
        <v/>
      </c>
      <c r="AE51" s="44"/>
      <c r="AF51" s="45"/>
      <c r="AG51" s="63" t="str">
        <f t="shared" si="10"/>
        <v/>
      </c>
      <c r="AH51" s="30">
        <v>8</v>
      </c>
      <c r="AI51" s="62">
        <v>59</v>
      </c>
      <c r="AJ51" s="48" t="str">
        <f t="shared" si="11"/>
        <v/>
      </c>
      <c r="AK51" s="42" t="str">
        <f t="shared" si="12"/>
        <v/>
      </c>
      <c r="AL51" s="63" t="str">
        <f t="shared" si="13"/>
        <v/>
      </c>
      <c r="AM51" s="62">
        <v>59</v>
      </c>
      <c r="AN51" s="49" t="str">
        <f>IF(AND(OR(M51=1,M51=2,M51=3,M51=4),Q51&gt;=97.5),"G",IF(OR(AND(N51&lt;=3,M51&lt;8,T51&gt;-1.6,Q51&gt;=95,Q51&lt;300),AND(OR(M51=1,M51=2,M51=3),Q51&lt;97.5)),"GR",""))</f>
        <v/>
      </c>
      <c r="AO51" s="29">
        <v>-2</v>
      </c>
      <c r="AP51" s="28"/>
      <c r="AQ51" s="28"/>
      <c r="AR51" s="28"/>
      <c r="AS51" s="28" t="s">
        <v>66</v>
      </c>
      <c r="AT51" s="50" t="str">
        <f t="shared" si="14"/>
        <v/>
      </c>
      <c r="AU51" s="48" t="str">
        <f t="shared" si="15"/>
        <v/>
      </c>
      <c r="AV51" s="48" t="str">
        <f t="shared" si="16"/>
        <v/>
      </c>
      <c r="AW51" s="26" t="s">
        <v>229</v>
      </c>
      <c r="AX51" s="74">
        <v>8.9</v>
      </c>
      <c r="AY51" s="65">
        <v>1088</v>
      </c>
      <c r="AZ51" s="24" t="s">
        <v>246</v>
      </c>
      <c r="BA51" s="29">
        <v>75.247555928453906</v>
      </c>
      <c r="BB51" s="53">
        <v>82.247555928453906</v>
      </c>
      <c r="BC51" s="54" t="s">
        <v>277</v>
      </c>
      <c r="BD51" s="29">
        <v>4</v>
      </c>
      <c r="BE51" s="55"/>
      <c r="BF51" s="55"/>
      <c r="BG51" s="55"/>
      <c r="BH51" s="55"/>
      <c r="BI51" s="190" t="s">
        <v>278</v>
      </c>
      <c r="BJ51" s="69" t="s">
        <v>256</v>
      </c>
      <c r="BK51" s="68" t="s">
        <v>98</v>
      </c>
      <c r="BL51" s="68" t="s">
        <v>273</v>
      </c>
      <c r="BM51" s="68" t="s">
        <v>279</v>
      </c>
      <c r="BN51" s="68" t="s">
        <v>280</v>
      </c>
      <c r="BO51" s="17"/>
      <c r="BP51" s="29">
        <v>135</v>
      </c>
      <c r="BQ51" s="29">
        <v>-2</v>
      </c>
      <c r="BR51" s="56">
        <v>100.75</v>
      </c>
      <c r="BS51" s="57" t="s">
        <v>75</v>
      </c>
      <c r="BT51" s="26"/>
      <c r="BU51" s="26"/>
      <c r="BV51" s="26"/>
      <c r="BW51" s="26" t="s">
        <v>79</v>
      </c>
      <c r="BX51" s="17"/>
      <c r="BY51" s="17"/>
      <c r="BZ51" s="49" t="str">
        <f t="shared" si="17"/>
        <v/>
      </c>
    </row>
    <row r="52" spans="1:78" ht="46.5" x14ac:dyDescent="0.25">
      <c r="A52" s="26" t="s">
        <v>205</v>
      </c>
      <c r="B52" s="112" t="s">
        <v>281</v>
      </c>
      <c r="C52" s="27" t="s">
        <v>77</v>
      </c>
      <c r="D52" s="28"/>
      <c r="E52" s="28"/>
      <c r="F52" s="58">
        <v>1400</v>
      </c>
      <c r="G52" s="30">
        <v>13</v>
      </c>
      <c r="H52" s="31" t="s">
        <v>6</v>
      </c>
      <c r="I52" s="59">
        <v>13</v>
      </c>
      <c r="J52" s="33">
        <v>8</v>
      </c>
      <c r="K52" s="59">
        <v>11</v>
      </c>
      <c r="L52" s="33">
        <v>4</v>
      </c>
      <c r="M52" s="59">
        <v>8</v>
      </c>
      <c r="N52" s="33">
        <v>3</v>
      </c>
      <c r="O52" s="29">
        <v>-3.9000000000000101</v>
      </c>
      <c r="P52" s="29">
        <v>-4.4749999999999996</v>
      </c>
      <c r="Q52" s="35">
        <v>90.213178511413304</v>
      </c>
      <c r="R52" s="35">
        <v>-2.2934107442932801</v>
      </c>
      <c r="S52" s="37">
        <v>4</v>
      </c>
      <c r="T52" s="38">
        <v>1.25</v>
      </c>
      <c r="U52" s="29">
        <v>3.55</v>
      </c>
      <c r="V52" s="29">
        <v>4.55</v>
      </c>
      <c r="W52" s="39"/>
      <c r="X52" s="62">
        <v>58</v>
      </c>
      <c r="Y52" s="29">
        <v>135</v>
      </c>
      <c r="Z52" s="111">
        <v>14</v>
      </c>
      <c r="AA52" s="26" t="s">
        <v>57</v>
      </c>
      <c r="AB52" s="41" t="s">
        <v>58</v>
      </c>
      <c r="AC52" s="42" t="str">
        <f t="shared" si="19"/>
        <v/>
      </c>
      <c r="AD52" s="48" t="str">
        <f t="shared" si="9"/>
        <v/>
      </c>
      <c r="AE52" s="44"/>
      <c r="AF52" s="45" t="s">
        <v>183</v>
      </c>
      <c r="AG52" s="46" t="str">
        <f t="shared" si="10"/>
        <v/>
      </c>
      <c r="AH52" s="30">
        <v>13</v>
      </c>
      <c r="AI52" s="62">
        <v>58</v>
      </c>
      <c r="AJ52" s="48" t="str">
        <f t="shared" si="11"/>
        <v>*</v>
      </c>
      <c r="AK52" s="42" t="str">
        <f t="shared" si="12"/>
        <v>3T</v>
      </c>
      <c r="AL52" s="63" t="str">
        <f t="shared" si="13"/>
        <v/>
      </c>
      <c r="AM52" s="62">
        <v>58</v>
      </c>
      <c r="AN52" s="49" t="str">
        <f>IF(AND(OR(M52=1,M52=2,M52=3,M52=4),Q52&gt;=97.5),"G",IF(OR(AND(N52&lt;=3,M52&lt;8,T52&gt;-1.6,Q52&gt;=95,Q52&lt;300),AND(OR(M52=1,M52=2,M52=3),Q52&lt;97.5)),"GR",""))</f>
        <v/>
      </c>
      <c r="AO52" s="29">
        <v>2</v>
      </c>
      <c r="AP52" s="28"/>
      <c r="AQ52" s="28"/>
      <c r="AR52" s="28"/>
      <c r="AS52" s="28" t="s">
        <v>66</v>
      </c>
      <c r="AT52" s="50" t="str">
        <f t="shared" si="14"/>
        <v/>
      </c>
      <c r="AU52" s="48" t="str">
        <f t="shared" si="15"/>
        <v/>
      </c>
      <c r="AV52" s="48" t="str">
        <f t="shared" si="16"/>
        <v/>
      </c>
      <c r="AW52" s="26" t="s">
        <v>6</v>
      </c>
      <c r="AX52" s="64">
        <v>38</v>
      </c>
      <c r="AY52" s="65">
        <v>1083</v>
      </c>
      <c r="AZ52" s="24" t="s">
        <v>246</v>
      </c>
      <c r="BA52" s="29">
        <v>81.913178511413406</v>
      </c>
      <c r="BB52" s="66">
        <v>86.313178511413398</v>
      </c>
      <c r="BC52" s="54" t="s">
        <v>282</v>
      </c>
      <c r="BD52" s="29">
        <v>1</v>
      </c>
      <c r="BE52" s="100">
        <v>15.789473684210501</v>
      </c>
      <c r="BF52" s="55"/>
      <c r="BG52" s="102">
        <v>57</v>
      </c>
      <c r="BH52" s="55"/>
      <c r="BI52" s="190" t="s">
        <v>283</v>
      </c>
      <c r="BJ52" s="68" t="s">
        <v>284</v>
      </c>
      <c r="BK52" s="68" t="s">
        <v>285</v>
      </c>
      <c r="BL52" s="68" t="s">
        <v>286</v>
      </c>
      <c r="BM52" s="68" t="s">
        <v>287</v>
      </c>
      <c r="BN52" s="68" t="s">
        <v>288</v>
      </c>
      <c r="BO52" s="17"/>
      <c r="BP52" s="29">
        <v>135</v>
      </c>
      <c r="BQ52" s="29">
        <v>2</v>
      </c>
      <c r="BR52" s="56">
        <v>90.05</v>
      </c>
      <c r="BS52" s="76" t="s">
        <v>88</v>
      </c>
      <c r="BT52" s="26"/>
      <c r="BU52" s="26"/>
      <c r="BV52" s="26"/>
      <c r="BW52" s="26"/>
      <c r="BX52" s="17"/>
      <c r="BY52" s="17"/>
      <c r="BZ52" s="49" t="str">
        <f t="shared" si="17"/>
        <v>3T</v>
      </c>
    </row>
    <row r="53" spans="1:78" ht="18.75" customHeight="1" x14ac:dyDescent="0.25">
      <c r="A53" s="17"/>
      <c r="B53" s="164" t="s">
        <v>246</v>
      </c>
      <c r="C53" s="164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65" t="s">
        <v>289</v>
      </c>
      <c r="R53" s="165"/>
      <c r="S53" s="17"/>
      <c r="T53" s="90" t="s">
        <v>290</v>
      </c>
      <c r="U53" s="17"/>
      <c r="V53" s="17"/>
      <c r="W53" s="17"/>
      <c r="X53" s="91">
        <v>57</v>
      </c>
      <c r="Y53" s="113" t="s">
        <v>201</v>
      </c>
      <c r="Z53" s="111">
        <v>14</v>
      </c>
      <c r="AA53" s="94">
        <v>9</v>
      </c>
      <c r="AB53" s="17"/>
      <c r="AC53" s="17"/>
      <c r="AD53" s="17"/>
      <c r="AE53" s="17"/>
      <c r="AF53" s="17"/>
      <c r="AG53" s="17"/>
      <c r="AH53" s="17"/>
      <c r="AI53" s="91">
        <v>57</v>
      </c>
      <c r="AJ53" s="17"/>
      <c r="AK53" s="17"/>
      <c r="AL53" s="17"/>
      <c r="AM53" s="91">
        <v>57</v>
      </c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66">
        <v>26</v>
      </c>
      <c r="AY53" s="95">
        <v>1084</v>
      </c>
      <c r="AZ53" s="17"/>
      <c r="BA53" s="17"/>
      <c r="BB53" s="17"/>
      <c r="BC53" s="17"/>
      <c r="BD53" s="17"/>
      <c r="BE53" s="17"/>
      <c r="BF53" s="17"/>
      <c r="BG53" s="17"/>
      <c r="BH53" s="17"/>
      <c r="BI53" s="187"/>
      <c r="BJ53" s="17"/>
      <c r="BK53" s="17"/>
      <c r="BL53" s="17"/>
      <c r="BM53" s="17"/>
      <c r="BN53" s="17"/>
      <c r="BO53" s="17"/>
      <c r="BP53" s="113" t="s">
        <v>201</v>
      </c>
      <c r="BQ53" s="17"/>
      <c r="BR53" s="17"/>
      <c r="BS53" s="17"/>
      <c r="BT53" s="17"/>
      <c r="BU53" s="17"/>
      <c r="BV53" s="17"/>
      <c r="BW53" s="17"/>
      <c r="BX53" s="29">
        <v>0</v>
      </c>
      <c r="BY53" s="26" t="s">
        <v>149</v>
      </c>
      <c r="BZ53" s="17"/>
    </row>
    <row r="54" spans="1:78" x14ac:dyDescent="0.25">
      <c r="A54" s="17"/>
      <c r="B54" s="164"/>
      <c r="C54" s="164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68" t="s">
        <v>292</v>
      </c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  <c r="AK54" s="168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67"/>
      <c r="AY54" s="96" t="s">
        <v>291</v>
      </c>
      <c r="AZ54" s="17"/>
      <c r="BA54" s="17"/>
      <c r="BB54" s="17"/>
      <c r="BC54" s="17"/>
      <c r="BD54" s="17"/>
      <c r="BE54" s="17"/>
      <c r="BF54" s="17"/>
      <c r="BG54" s="17"/>
      <c r="BH54" s="17"/>
      <c r="BI54" s="18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</row>
    <row r="55" spans="1:78" ht="30" customHeight="1" x14ac:dyDescent="0.25">
      <c r="A55" s="172" t="s">
        <v>293</v>
      </c>
      <c r="B55" s="153"/>
      <c r="C55" s="153"/>
      <c r="D55" s="153"/>
      <c r="E55" s="153"/>
      <c r="F55" s="153"/>
      <c r="G55" s="153"/>
      <c r="H55" s="153"/>
      <c r="I55" s="153"/>
      <c r="J55" s="153"/>
      <c r="K55" s="153"/>
      <c r="L55" s="153"/>
      <c r="M55" s="153"/>
      <c r="N55" s="153"/>
      <c r="O55" s="153"/>
      <c r="P55" s="153"/>
      <c r="Q55" s="153"/>
      <c r="R55" s="153"/>
      <c r="S55" s="153"/>
      <c r="T55" s="153"/>
      <c r="U55" s="153"/>
      <c r="V55" s="153"/>
      <c r="W55" s="153"/>
      <c r="X55" s="153"/>
      <c r="Y55" s="153"/>
      <c r="Z55" s="153"/>
      <c r="AA55" s="153"/>
      <c r="AB55" s="153"/>
      <c r="AC55" s="153"/>
      <c r="AD55" s="153"/>
      <c r="AE55" s="153"/>
      <c r="AF55" s="153"/>
      <c r="AG55" s="153"/>
      <c r="AH55" s="153"/>
      <c r="AI55" s="153"/>
      <c r="AJ55" s="153"/>
      <c r="AK55" s="153"/>
      <c r="AL55" s="153"/>
      <c r="AM55" s="153"/>
      <c r="AN55" s="153"/>
      <c r="AO55" s="153"/>
      <c r="AP55" s="153"/>
      <c r="AQ55" s="153"/>
      <c r="AR55" s="153"/>
      <c r="AS55" s="153"/>
      <c r="AT55" s="153"/>
      <c r="AU55" s="153"/>
      <c r="AV55" s="153"/>
      <c r="AW55" s="153"/>
      <c r="AX55" s="153"/>
      <c r="AY55" s="153"/>
      <c r="AZ55" s="153"/>
      <c r="BA55" s="153"/>
      <c r="BB55" s="153"/>
      <c r="BC55" s="153"/>
      <c r="BD55" s="153"/>
      <c r="BE55" s="153"/>
      <c r="BF55" s="153"/>
      <c r="BG55" s="153"/>
      <c r="BH55" s="153"/>
      <c r="BI55" s="153"/>
      <c r="BJ55" s="153"/>
      <c r="BK55" s="153"/>
      <c r="BL55" s="153"/>
      <c r="BM55" s="153"/>
      <c r="BN55" s="153"/>
      <c r="BO55" s="153"/>
      <c r="BP55" s="153"/>
      <c r="BQ55" s="153"/>
      <c r="BR55" s="153"/>
      <c r="BS55" s="153"/>
      <c r="BT55" s="153"/>
      <c r="BU55" s="153"/>
      <c r="BV55" s="153"/>
      <c r="BW55" s="153"/>
      <c r="BX55" s="153"/>
      <c r="BY55" s="17"/>
      <c r="BZ55" s="17"/>
    </row>
    <row r="56" spans="1:78" x14ac:dyDescent="0.25">
      <c r="A56" s="18" t="s">
        <v>1</v>
      </c>
      <c r="B56" s="18" t="s">
        <v>2</v>
      </c>
      <c r="C56" s="18" t="s">
        <v>3</v>
      </c>
      <c r="D56" s="19"/>
      <c r="E56" s="19"/>
      <c r="F56" s="18" t="s">
        <v>4</v>
      </c>
      <c r="G56" s="20" t="s">
        <v>5</v>
      </c>
      <c r="H56" s="21" t="s">
        <v>6</v>
      </c>
      <c r="I56" s="154" t="s">
        <v>7</v>
      </c>
      <c r="J56" s="155"/>
      <c r="K56" s="155"/>
      <c r="L56" s="155"/>
      <c r="M56" s="155"/>
      <c r="N56" s="155"/>
      <c r="O56" s="21" t="s">
        <v>8</v>
      </c>
      <c r="P56" s="21" t="s">
        <v>9</v>
      </c>
      <c r="Q56" s="22" t="s">
        <v>10</v>
      </c>
      <c r="R56" s="22" t="s">
        <v>11</v>
      </c>
      <c r="S56" s="21" t="s">
        <v>12</v>
      </c>
      <c r="T56" s="21" t="s">
        <v>13</v>
      </c>
      <c r="U56" s="21" t="s">
        <v>14</v>
      </c>
      <c r="V56" s="21" t="s">
        <v>15</v>
      </c>
      <c r="W56" s="23" t="s">
        <v>16</v>
      </c>
      <c r="X56" s="21" t="s">
        <v>17</v>
      </c>
      <c r="Y56" s="21" t="s">
        <v>18</v>
      </c>
      <c r="Z56" s="21" t="s">
        <v>19</v>
      </c>
      <c r="AA56" s="21" t="s">
        <v>20</v>
      </c>
      <c r="AB56" s="21" t="s">
        <v>21</v>
      </c>
      <c r="AC56" s="21" t="s">
        <v>22</v>
      </c>
      <c r="AD56" s="21" t="s">
        <v>23</v>
      </c>
      <c r="AE56" s="21" t="s">
        <v>24</v>
      </c>
      <c r="AF56" s="21" t="s">
        <v>25</v>
      </c>
      <c r="AG56" s="21" t="s">
        <v>26</v>
      </c>
      <c r="AH56" s="21" t="s">
        <v>5</v>
      </c>
      <c r="AI56" s="21" t="s">
        <v>17</v>
      </c>
      <c r="AJ56" s="21" t="s">
        <v>27</v>
      </c>
      <c r="AK56" s="21" t="s">
        <v>28</v>
      </c>
      <c r="AL56" s="21" t="s">
        <v>29</v>
      </c>
      <c r="AM56" s="21" t="s">
        <v>17</v>
      </c>
      <c r="AN56" s="21" t="s">
        <v>30</v>
      </c>
      <c r="AO56" s="21" t="s">
        <v>31</v>
      </c>
      <c r="AP56" s="21" t="s">
        <v>32</v>
      </c>
      <c r="AQ56" s="21" t="s">
        <v>33</v>
      </c>
      <c r="AR56" s="21" t="s">
        <v>34</v>
      </c>
      <c r="AS56" s="21" t="s">
        <v>35</v>
      </c>
      <c r="AT56" s="21" t="s">
        <v>36</v>
      </c>
      <c r="AU56" s="21" t="s">
        <v>37</v>
      </c>
      <c r="AV56" s="21" t="s">
        <v>38</v>
      </c>
      <c r="AW56" s="21" t="s">
        <v>6</v>
      </c>
      <c r="AX56" s="21" t="s">
        <v>39</v>
      </c>
      <c r="AY56" s="21" t="s">
        <v>40</v>
      </c>
      <c r="AZ56" s="24" t="s">
        <v>41</v>
      </c>
      <c r="BA56" s="21" t="s">
        <v>42</v>
      </c>
      <c r="BB56" s="21" t="s">
        <v>43</v>
      </c>
      <c r="BC56" s="21" t="s">
        <v>44</v>
      </c>
      <c r="BD56" s="21" t="s">
        <v>45</v>
      </c>
      <c r="BE56" s="21" t="s">
        <v>46</v>
      </c>
      <c r="BF56" s="21" t="s">
        <v>47</v>
      </c>
      <c r="BG56" s="21" t="s">
        <v>48</v>
      </c>
      <c r="BH56" s="21" t="s">
        <v>49</v>
      </c>
      <c r="BI56" s="186"/>
      <c r="BJ56" s="25"/>
      <c r="BK56" s="25"/>
      <c r="BL56" s="25"/>
      <c r="BM56" s="25"/>
      <c r="BN56" s="25"/>
      <c r="BO56" s="25"/>
      <c r="BP56" s="21" t="s">
        <v>18</v>
      </c>
      <c r="BQ56" s="21" t="s">
        <v>31</v>
      </c>
      <c r="BR56" s="21" t="s">
        <v>50</v>
      </c>
      <c r="BS56" s="21" t="s">
        <v>51</v>
      </c>
      <c r="BT56" s="25"/>
      <c r="BU56" s="25"/>
      <c r="BV56" s="21" t="s">
        <v>24</v>
      </c>
      <c r="BW56" s="21" t="s">
        <v>16</v>
      </c>
      <c r="BX56" s="21" t="s">
        <v>52</v>
      </c>
      <c r="BY56" s="21" t="s">
        <v>53</v>
      </c>
      <c r="BZ56" s="21" t="s">
        <v>28</v>
      </c>
    </row>
    <row r="57" spans="1:78" ht="46.5" x14ac:dyDescent="0.25">
      <c r="A57" s="26" t="s">
        <v>294</v>
      </c>
      <c r="B57" s="26" t="s">
        <v>218</v>
      </c>
      <c r="C57" s="106" t="s">
        <v>219</v>
      </c>
      <c r="D57" s="28" t="s">
        <v>220</v>
      </c>
      <c r="E57" s="28"/>
      <c r="F57" s="29">
        <v>1200</v>
      </c>
      <c r="G57" s="30">
        <v>2</v>
      </c>
      <c r="H57" s="31" t="s">
        <v>221</v>
      </c>
      <c r="I57" s="32">
        <v>3</v>
      </c>
      <c r="J57" s="33">
        <v>4</v>
      </c>
      <c r="K57" s="32">
        <v>4</v>
      </c>
      <c r="L57" s="33">
        <v>2</v>
      </c>
      <c r="M57" s="32">
        <v>5</v>
      </c>
      <c r="N57" s="33">
        <v>2</v>
      </c>
      <c r="O57" s="29">
        <v>2.3499999999999899</v>
      </c>
      <c r="P57" s="60">
        <v>-1.0800000000000201</v>
      </c>
      <c r="Q57" s="35">
        <v>91.957424579154605</v>
      </c>
      <c r="R57" s="35">
        <v>-2.3712877104227199</v>
      </c>
      <c r="S57" s="37">
        <v>1</v>
      </c>
      <c r="T57" s="38">
        <v>0.5</v>
      </c>
      <c r="U57" s="29">
        <v>-2.75</v>
      </c>
      <c r="V57" s="60">
        <v>-2.4</v>
      </c>
      <c r="W57" s="39"/>
      <c r="X57" s="62">
        <v>52</v>
      </c>
      <c r="Y57" s="29">
        <v>122</v>
      </c>
      <c r="Z57" s="17"/>
      <c r="AA57" s="26" t="s">
        <v>64</v>
      </c>
      <c r="AB57" s="41" t="s">
        <v>65</v>
      </c>
      <c r="AC57" s="42" t="str">
        <f>"" &amp; IF(AND(S57&lt;=-1.5,NOT(ISBLANK(AQ57))),"Z","")</f>
        <v/>
      </c>
      <c r="AD57" s="48" t="str">
        <f>IF(AND(ISNUMBER(BD57),VALUE(BD57)&gt;=3,VALUE(T57)&gt;=-0.5),IF(AND(VALUE(Q57)&gt;=94,VALUE(Q57)&lt;444), IF(VALUE(P57)&gt;=2,"***","**"),"*"),"")</f>
        <v/>
      </c>
      <c r="AE57" s="44"/>
      <c r="AF57" s="45" t="s">
        <v>295</v>
      </c>
      <c r="AG57" s="46" t="str">
        <f>IF(OR(F57&lt;1401,F57&gt;=1600),IF(AND(OR(AB57="*",AB57="***",AB57="E*",AB57="E***"),P57&gt;=2,T57&gt;-2.1),IF(AND(ISNUMBER(BD57),VALUE(BD57)&gt;2),"**","*"),""),"")</f>
        <v/>
      </c>
      <c r="AH57" s="30">
        <v>2</v>
      </c>
      <c r="AI57" s="62">
        <v>52</v>
      </c>
      <c r="AJ57" s="48" t="str">
        <f>IF(AND(S57&gt;=2,T57&gt;=0),IF(AND(ISNUMBER(BD57),VALUE(BD57)&gt;=3),IF(LEN(AQ57)&gt;0,"***","**"),"*"),"")</f>
        <v/>
      </c>
      <c r="AK57" s="42" t="str">
        <f>IF(AND(S57&gt;=3,AND(OR(AND(I57&lt;=7,I57-K57&gt;=3),AND(K57&lt;=7,K57-M57&gt;=3)),N57&lt;=4)),6,IF(S57&gt;=3,"3T",IF(AND(OR(AND(I57&lt;=7,I57-K57&gt;=3),AND(K57&lt;=7,K57-M57&gt;=3)),N57&lt;=4),"3P","")))</f>
        <v/>
      </c>
      <c r="AL57" s="63" t="str">
        <f>IF(OR(K57-M57&gt;=5,T57&gt;4.9,AND(K57-M57&gt;=1,T57&gt;5)),IF(P57&lt;-3,"***",IF(P57&lt;0,"**","*")),"")</f>
        <v/>
      </c>
      <c r="AM57" s="62">
        <v>52</v>
      </c>
      <c r="AN57" s="49" t="str">
        <f>IF(AND(OR(M57=1,M57=2,M57=3,M57=4),Q57&gt;=97.5),"G",IF(OR(AND(N57&lt;=3,M57&lt;8,T57&gt;-1.6,Q57&gt;=95,Q57&lt;300),AND(OR(M57=1,M57=2,M57=3),Q57&lt;97.5)),"GR",""))</f>
        <v/>
      </c>
      <c r="AO57" s="29">
        <v>0</v>
      </c>
      <c r="AP57" s="28"/>
      <c r="AQ57" s="28"/>
      <c r="AR57" s="28"/>
      <c r="AS57" s="28" t="s">
        <v>296</v>
      </c>
      <c r="AT57" s="50" t="str">
        <f>IF(LEN(AN57)&gt;0,IF(AL57="**","$",IF(AL57="***",IF(LEN(AQ57)&gt;0,"$$$","$$"), "")), "")</f>
        <v/>
      </c>
      <c r="AU57" s="48" t="str">
        <f>CONCATENATE(IF(LEN(AN57)&gt;0,IF(AND(AD57="**",AB57="*"),IF(LEN(AQ57)&gt;0,"$$$","$$"),IF(AJ57="***","$$$",IF(AND(AJ57="**",AB57="*"),"$$",IF(AND(OR(AD57="**",AD57="***"),LEN(AQ57)&gt;0),"$$","")))),IF(AND(OR(AD57="**",AD57="***"),LEN(AQ57)&gt;0),"$$","")),IF(AND(T57&lt;2,AQ57="#"),"#",""))</f>
        <v/>
      </c>
      <c r="AV57" s="48" t="str">
        <f>IF(LEN(AN57)&gt;0,IF(AG57="**","$$",IF(AG57="***","$$$",IF(AD57="***",IF(OR(AB57="***",LEN(AQ57)&gt;0),"$$$",""),""))),"")</f>
        <v/>
      </c>
      <c r="AW57" s="26" t="s">
        <v>221</v>
      </c>
      <c r="AX57" s="51">
        <v>8.3000000000000007</v>
      </c>
      <c r="AY57" s="65">
        <v>1113</v>
      </c>
      <c r="AZ57" s="24" t="s">
        <v>297</v>
      </c>
      <c r="BA57" s="29">
        <v>84.257424579154602</v>
      </c>
      <c r="BB57" s="53">
        <v>79.752091245821205</v>
      </c>
      <c r="BC57" s="54" t="s">
        <v>298</v>
      </c>
      <c r="BD57" s="29">
        <v>1</v>
      </c>
      <c r="BE57" s="55"/>
      <c r="BF57" s="55"/>
      <c r="BG57" s="55"/>
      <c r="BH57" s="55"/>
      <c r="BI57" s="190" t="s">
        <v>299</v>
      </c>
      <c r="BJ57" s="68" t="s">
        <v>300</v>
      </c>
      <c r="BK57" s="69" t="s">
        <v>301</v>
      </c>
      <c r="BL57" s="68" t="s">
        <v>302</v>
      </c>
      <c r="BM57" s="68" t="s">
        <v>303</v>
      </c>
      <c r="BN57" s="68"/>
      <c r="BO57" s="17"/>
      <c r="BP57" s="29">
        <v>122</v>
      </c>
      <c r="BQ57" s="29">
        <v>0</v>
      </c>
      <c r="BR57" s="56">
        <v>99.05</v>
      </c>
      <c r="BS57" s="57" t="s">
        <v>209</v>
      </c>
      <c r="BT57" s="26" t="s">
        <v>220</v>
      </c>
      <c r="BU57" s="26"/>
      <c r="BV57" s="26"/>
      <c r="BW57" s="26"/>
      <c r="BX57" s="17"/>
      <c r="BY57" s="17"/>
      <c r="BZ57" s="49" t="str">
        <f>IF(AND(S57&gt;=3,AND(OR(AND(I57&lt;=7,I57-K57&gt;=3),AND(K57&lt;=7,K57-M57&gt;=3)),N57&lt;=4)),6,IF(S57&gt;=3,"3T",IF(AND(OR(AND(I57&lt;=7,I57-K57&gt;=3),AND(K57&lt;=7,K57-M57&gt;=3)),N57&lt;=4),"3P","")))</f>
        <v/>
      </c>
    </row>
    <row r="58" spans="1:78" ht="46.5" x14ac:dyDescent="0.25">
      <c r="A58" s="26" t="s">
        <v>294</v>
      </c>
      <c r="B58" s="26" t="s">
        <v>224</v>
      </c>
      <c r="C58" s="106" t="s">
        <v>225</v>
      </c>
      <c r="D58" s="28"/>
      <c r="E58" s="28"/>
      <c r="F58" s="29">
        <v>1200</v>
      </c>
      <c r="G58" s="30">
        <v>3</v>
      </c>
      <c r="H58" s="31" t="s">
        <v>6</v>
      </c>
      <c r="I58" s="32">
        <v>2</v>
      </c>
      <c r="J58" s="33">
        <v>0</v>
      </c>
      <c r="K58" s="32">
        <v>3</v>
      </c>
      <c r="L58" s="33">
        <v>2</v>
      </c>
      <c r="M58" s="32">
        <v>4</v>
      </c>
      <c r="N58" s="33">
        <v>3</v>
      </c>
      <c r="O58" s="29">
        <v>-0.70000000000000295</v>
      </c>
      <c r="P58" s="60">
        <v>0.22000000000001299</v>
      </c>
      <c r="Q58" s="35">
        <v>98.792918912513997</v>
      </c>
      <c r="R58" s="36">
        <v>1.54645945625695</v>
      </c>
      <c r="S58" s="37">
        <v>-1</v>
      </c>
      <c r="T58" s="61">
        <v>-1.25</v>
      </c>
      <c r="U58" s="29">
        <v>-0.49999999999998901</v>
      </c>
      <c r="V58" s="60">
        <v>-1.45</v>
      </c>
      <c r="W58" s="39"/>
      <c r="X58" s="40">
        <v>52</v>
      </c>
      <c r="Y58" s="72">
        <v>124</v>
      </c>
      <c r="Z58" s="29">
        <v>21</v>
      </c>
      <c r="AA58" s="85" t="s">
        <v>252</v>
      </c>
      <c r="AB58" s="41" t="s">
        <v>101</v>
      </c>
      <c r="AC58" s="42" t="str">
        <f>"i" &amp; IF(AND(S58&lt;=-1.5,NOT(ISBLANK(AQ58))),"Z","")</f>
        <v>i</v>
      </c>
      <c r="AD58" s="43" t="str">
        <f>IF(AND(ISNUMBER(BD58),VALUE(BD58)&gt;=3,VALUE(T58)&gt;=-0.5),IF(AND(VALUE(Q58)&gt;=94,VALUE(Q58)&lt;444), IF(VALUE(P58)&gt;=2,"***","**"),"*"),"")</f>
        <v/>
      </c>
      <c r="AE58" s="44"/>
      <c r="AF58" s="45"/>
      <c r="AG58" s="63" t="str">
        <f>IF(OR(F58&lt;1401,F58&gt;=1600),IF(AND(OR(AB58="*",AB58="***",AB58="E*",AB58="E***"),P58&gt;=2,T58&gt;-2.1),IF(AND(ISNUMBER(BD58),VALUE(BD58)&gt;2),"**","*"),""),"")</f>
        <v/>
      </c>
      <c r="AH58" s="30">
        <v>3</v>
      </c>
      <c r="AI58" s="47">
        <v>52</v>
      </c>
      <c r="AJ58" s="48" t="str">
        <f>IF(AND(S58&gt;=2,T58&gt;=0),IF(AND(ISNUMBER(BD58),VALUE(BD58)&gt;=3),IF(LEN(AQ58)&gt;0,"***","**"),"*"),"")</f>
        <v/>
      </c>
      <c r="AK58" s="42" t="str">
        <f>IF(AND(S58&gt;=3,AND(OR(AND(I58&lt;=7,I58-K58&gt;=3),AND(K58&lt;=7,K58-M58&gt;=3)),N58&lt;=4)),6,IF(S58&gt;=3,"3T",IF(AND(OR(AND(I58&lt;=7,I58-K58&gt;=3),AND(K58&lt;=7,K58-M58&gt;=3)),N58&lt;=4),"3P","")))</f>
        <v/>
      </c>
      <c r="AL58" s="46" t="str">
        <f>IF(OR(K58-M58&gt;=5,T58&gt;4.9,AND(K58-M58&gt;=1,T58&gt;5)),IF(P58&lt;-3,"***",IF(P58&lt;0,"**","*")),"")</f>
        <v/>
      </c>
      <c r="AM58" s="40">
        <v>52</v>
      </c>
      <c r="AN58" s="81" t="str">
        <f>IF(AND(OR(M58=1,M58=2,M58=3,M58=4),Q58&gt;=97.5),"G",IF(OR(AND(N58&lt;=3,M58&lt;8,T58&gt;-1.6,Q58&gt;=95,Q58&lt;300),AND(OR(M58=1,M58=2,M58=3),Q58&lt;97.5)),"GR",""))</f>
        <v>G</v>
      </c>
      <c r="AO58" s="29">
        <v>0</v>
      </c>
      <c r="AP58" s="28"/>
      <c r="AQ58" s="28"/>
      <c r="AR58" s="28"/>
      <c r="AS58" s="28" t="s">
        <v>168</v>
      </c>
      <c r="AT58" s="50" t="str">
        <f>IF(LEN(AN58)&gt;0,IF(AL58="**","$",IF(AL58="***",IF(LEN(AQ58)&gt;0,"$$$","$$"), "")), "")</f>
        <v/>
      </c>
      <c r="AU58" s="48" t="str">
        <f>CONCATENATE(IF(LEN(AN58)&gt;0,IF(AND(AD58="**",AB58="*"),IF(LEN(AQ58)&gt;0,"$$$","$$"),IF(AJ58="***","$$$",IF(AND(AJ58="**",AB58="*"),"$$",IF(AND(OR(AD58="**",AD58="***"),LEN(AQ58)&gt;0),"$$","")))),IF(AND(OR(AD58="**",AD58="***"),LEN(AQ58)&gt;0),"$$","")),IF(AND(T58&lt;2,AQ58="#"),"#",""))</f>
        <v/>
      </c>
      <c r="AV58" s="48" t="str">
        <f>IF(LEN(AN58)&gt;0,IF(AG58="**","$$",IF(AG58="***","$$$",IF(AD58="***",IF(OR(AB58="***",LEN(AQ58)&gt;0),"$$$",""),""))),"")</f>
        <v/>
      </c>
      <c r="AW58" s="26" t="s">
        <v>6</v>
      </c>
      <c r="AX58" s="51">
        <v>9.4</v>
      </c>
      <c r="AY58" s="79">
        <v>1108</v>
      </c>
      <c r="AZ58" s="24" t="s">
        <v>246</v>
      </c>
      <c r="BA58" s="29">
        <v>90.592918912513895</v>
      </c>
      <c r="BB58" s="53">
        <v>87.280918912513897</v>
      </c>
      <c r="BC58" s="54" t="s">
        <v>304</v>
      </c>
      <c r="BD58" s="29">
        <v>2</v>
      </c>
      <c r="BE58" s="55"/>
      <c r="BF58" s="55"/>
      <c r="BG58" s="55"/>
      <c r="BH58" s="55"/>
      <c r="BI58" s="190" t="s">
        <v>305</v>
      </c>
      <c r="BJ58" s="68" t="s">
        <v>306</v>
      </c>
      <c r="BK58" s="69" t="s">
        <v>307</v>
      </c>
      <c r="BL58" s="68" t="s">
        <v>308</v>
      </c>
      <c r="BM58" s="68" t="s">
        <v>309</v>
      </c>
      <c r="BN58" s="68"/>
      <c r="BO58" s="17"/>
      <c r="BP58" s="29">
        <v>124</v>
      </c>
      <c r="BQ58" s="29">
        <v>0</v>
      </c>
      <c r="BR58" s="56">
        <v>98.4</v>
      </c>
      <c r="BS58" s="57" t="s">
        <v>126</v>
      </c>
      <c r="BT58" s="26"/>
      <c r="BU58" s="26"/>
      <c r="BV58" s="26"/>
      <c r="BW58" s="26"/>
      <c r="BX58" s="17"/>
      <c r="BY58" s="17"/>
      <c r="BZ58" s="49" t="str">
        <f>IF(AND(S58&gt;=3,AND(OR(AND(I58&lt;=7,I58-K58&gt;=3),AND(K58&lt;=7,K58-M58&gt;=3)),N58&lt;=4)),6,IF(S58&gt;=3,"3T",IF(AND(OR(AND(I58&lt;=7,I58-K58&gt;=3),AND(K58&lt;=7,K58-M58&gt;=3)),N58&lt;=4),"3P","")))</f>
        <v/>
      </c>
    </row>
    <row r="59" spans="1:78" ht="46.5" x14ac:dyDescent="0.25">
      <c r="A59" s="26" t="s">
        <v>294</v>
      </c>
      <c r="B59" s="26" t="s">
        <v>310</v>
      </c>
      <c r="C59" s="106" t="s">
        <v>269</v>
      </c>
      <c r="D59" s="28"/>
      <c r="E59" s="28"/>
      <c r="F59" s="29">
        <v>1200</v>
      </c>
      <c r="G59" s="30">
        <v>8</v>
      </c>
      <c r="H59" s="31" t="s">
        <v>6</v>
      </c>
      <c r="I59" s="59">
        <v>1</v>
      </c>
      <c r="J59" s="33">
        <v>0</v>
      </c>
      <c r="K59" s="59">
        <v>1</v>
      </c>
      <c r="L59" s="33">
        <v>0</v>
      </c>
      <c r="M59" s="59">
        <v>1</v>
      </c>
      <c r="N59" s="33">
        <v>0</v>
      </c>
      <c r="O59" s="29">
        <v>-1.6</v>
      </c>
      <c r="P59" s="29">
        <v>-2.4625000000000101</v>
      </c>
      <c r="Q59" s="36">
        <v>100.890974513454</v>
      </c>
      <c r="R59" s="36">
        <v>0.44548725672690598</v>
      </c>
      <c r="S59" s="37">
        <v>0</v>
      </c>
      <c r="T59" s="38">
        <v>0</v>
      </c>
      <c r="U59" s="29">
        <v>1.55000000000001</v>
      </c>
      <c r="V59" s="29">
        <v>1.55000000000001</v>
      </c>
      <c r="W59" s="39"/>
      <c r="X59" s="83">
        <v>51</v>
      </c>
      <c r="Y59" s="72">
        <v>125</v>
      </c>
      <c r="Z59" s="29">
        <v>21</v>
      </c>
      <c r="AA59" s="109" t="s">
        <v>119</v>
      </c>
      <c r="AB59" s="41" t="s">
        <v>101</v>
      </c>
      <c r="AC59" s="42" t="str">
        <f>"" &amp; IF(AND(S59&lt;=-1.5,NOT(ISBLANK(AQ59))),"Z","")</f>
        <v/>
      </c>
      <c r="AD59" s="43" t="str">
        <f>IF(AND(ISNUMBER(BD59),VALUE(BD59)&gt;=3,VALUE(T59)&gt;=-0.5),IF(AND(VALUE(Q59)&gt;=94,VALUE(Q59)&lt;444), IF(VALUE(P59)&gt;=2,"***","**"),"*"),"")</f>
        <v/>
      </c>
      <c r="AE59" s="44"/>
      <c r="AF59" s="45"/>
      <c r="AG59" s="46" t="str">
        <f>IF(OR(F59&lt;1401,F59&gt;=1600),IF(AND(OR(AB59="*",AB59="***",AB59="E*",AB59="E***"),P59&gt;=2,T59&gt;-2.1),IF(AND(ISNUMBER(BD59),VALUE(BD59)&gt;2),"**","*"),""),"")</f>
        <v/>
      </c>
      <c r="AH59" s="30">
        <v>8</v>
      </c>
      <c r="AI59" s="84">
        <v>51</v>
      </c>
      <c r="AJ59" s="48" t="str">
        <f>IF(AND(S59&gt;=2,T59&gt;=0),IF(AND(ISNUMBER(BD59),VALUE(BD59)&gt;=3),IF(LEN(AQ59)&gt;0,"***","**"),"*"),"")</f>
        <v/>
      </c>
      <c r="AK59" s="42" t="str">
        <f>IF(AND(S59&gt;=3,AND(OR(AND(I59&lt;=7,I59-K59&gt;=3),AND(K59&lt;=7,K59-M59&gt;=3)),N59&lt;=4)),6,IF(S59&gt;=3,"3T",IF(AND(OR(AND(I59&lt;=7,I59-K59&gt;=3),AND(K59&lt;=7,K59-M59&gt;=3)),N59&lt;=4),"3P","")))</f>
        <v/>
      </c>
      <c r="AL59" s="46" t="str">
        <f>IF(OR(K59-M59&gt;=5,T59&gt;4.9,AND(K59-M59&gt;=1,T59&gt;5)),IF(P59&lt;-3,"***",IF(P59&lt;0,"**","*")),"")</f>
        <v/>
      </c>
      <c r="AM59" s="83">
        <v>51</v>
      </c>
      <c r="AN59" s="78" t="str">
        <f>IF(AND(OR(M59=1,M59=2,M59=3,M59=4),Q59&gt;=97.5),"G",IF(OR(AND(N59&lt;=3,M59&lt;8,T59&gt;-1.6,Q59&gt;=95,Q59&lt;300),AND(OR(M59=1,M59=2,M59=3),Q59&lt;97.5)),"GR",""))</f>
        <v>G</v>
      </c>
      <c r="AO59" s="29">
        <v>0</v>
      </c>
      <c r="AP59" s="28"/>
      <c r="AQ59" s="28"/>
      <c r="AR59" s="28"/>
      <c r="AS59" s="28"/>
      <c r="AT59" s="50" t="str">
        <f>IF(LEN(AN59)&gt;0,IF(AL59="**","$",IF(AL59="***",IF(LEN(AQ59)&gt;0,"$$$","$$"), "")), "")</f>
        <v/>
      </c>
      <c r="AU59" s="48" t="str">
        <f>CONCATENATE(IF(LEN(AN59)&gt;0,IF(AND(AD59="**",AB59="*"),IF(LEN(AQ59)&gt;0,"$$$","$$"),IF(AJ59="***","$$$",IF(AND(AJ59="**",AB59="*"),"$$",IF(AND(OR(AD59="**",AD59="***"),LEN(AQ59)&gt;0),"$$","")))),IF(AND(OR(AD59="**",AD59="***"),LEN(AQ59)&gt;0),"$$","")),IF(AND(T59&lt;2,AQ59="#"),"#",""))</f>
        <v/>
      </c>
      <c r="AV59" s="48" t="str">
        <f>IF(LEN(AN59)&gt;0,IF(AG59="**","$$",IF(AG59="***","$$$",IF(AD59="***",IF(OR(AB59="***",LEN(AQ59)&gt;0),"$$$",""),""))),"")</f>
        <v/>
      </c>
      <c r="AW59" s="26" t="s">
        <v>6</v>
      </c>
      <c r="AX59" s="51">
        <v>13</v>
      </c>
      <c r="AY59" s="79">
        <v>1106</v>
      </c>
      <c r="AZ59" s="24" t="s">
        <v>246</v>
      </c>
      <c r="BA59" s="29">
        <v>93.890974513453799</v>
      </c>
      <c r="BB59" s="98">
        <v>91.224307846787099</v>
      </c>
      <c r="BC59" s="54" t="s">
        <v>311</v>
      </c>
      <c r="BD59" s="29">
        <v>1</v>
      </c>
      <c r="BE59" s="55"/>
      <c r="BF59" s="55"/>
      <c r="BG59" s="55"/>
      <c r="BH59" s="55"/>
      <c r="BI59" s="189" t="s">
        <v>312</v>
      </c>
      <c r="BJ59" s="69" t="s">
        <v>313</v>
      </c>
      <c r="BK59" s="68" t="s">
        <v>314</v>
      </c>
      <c r="BL59" s="68" t="s">
        <v>315</v>
      </c>
      <c r="BM59" s="69" t="s">
        <v>316</v>
      </c>
      <c r="BN59" s="68"/>
      <c r="BO59" s="17"/>
      <c r="BP59" s="29">
        <v>125</v>
      </c>
      <c r="BQ59" s="29">
        <v>0</v>
      </c>
      <c r="BR59" s="56">
        <v>97.9</v>
      </c>
      <c r="BS59" s="57" t="s">
        <v>75</v>
      </c>
      <c r="BT59" s="26"/>
      <c r="BU59" s="26"/>
      <c r="BV59" s="26"/>
      <c r="BW59" s="26"/>
      <c r="BX59" s="17"/>
      <c r="BY59" s="17"/>
      <c r="BZ59" s="49" t="str">
        <f>IF(AND(S59&gt;=3,AND(OR(AND(I59&lt;=7,I59-K59&gt;=3),AND(K59&lt;=7,K59-M59&gt;=3)),N59&lt;=4)),6,IF(S59&gt;=3,"3T",IF(AND(OR(AND(I59&lt;=7,I59-K59&gt;=3),AND(K59&lt;=7,K59-M59&gt;=3)),N59&lt;=4),"3P","")))</f>
        <v/>
      </c>
    </row>
    <row r="60" spans="1:78" ht="46.5" x14ac:dyDescent="0.25">
      <c r="A60" s="26" t="s">
        <v>294</v>
      </c>
      <c r="B60" s="26" t="s">
        <v>317</v>
      </c>
      <c r="C60" s="106" t="s">
        <v>219</v>
      </c>
      <c r="D60" s="28"/>
      <c r="E60" s="28"/>
      <c r="F60" s="29">
        <v>1200</v>
      </c>
      <c r="G60" s="30">
        <v>2</v>
      </c>
      <c r="H60" s="31" t="s">
        <v>6</v>
      </c>
      <c r="I60" s="32">
        <v>8</v>
      </c>
      <c r="J60" s="33">
        <v>5</v>
      </c>
      <c r="K60" s="32">
        <v>9</v>
      </c>
      <c r="L60" s="33">
        <v>4</v>
      </c>
      <c r="M60" s="32">
        <v>5</v>
      </c>
      <c r="N60" s="33">
        <v>3</v>
      </c>
      <c r="O60" s="29">
        <v>1.05</v>
      </c>
      <c r="P60" s="60">
        <v>-0.109999999999978</v>
      </c>
      <c r="Q60" s="35">
        <v>92.693432544489596</v>
      </c>
      <c r="R60" s="35">
        <v>-1.2032837277552499</v>
      </c>
      <c r="S60" s="37">
        <v>0</v>
      </c>
      <c r="T60" s="38">
        <v>1.5</v>
      </c>
      <c r="U60" s="29">
        <v>-2.25</v>
      </c>
      <c r="V60" s="60">
        <v>-1.0999999999999901</v>
      </c>
      <c r="W60" s="39"/>
      <c r="X60" s="62">
        <v>57</v>
      </c>
      <c r="Y60" s="29">
        <v>132</v>
      </c>
      <c r="Z60" s="29">
        <v>22</v>
      </c>
      <c r="AA60" s="26" t="s">
        <v>57</v>
      </c>
      <c r="AB60" s="41" t="s">
        <v>58</v>
      </c>
      <c r="AC60" s="42" t="str">
        <f>"" &amp; IF(AND(S60&lt;=-1.5,NOT(ISBLANK(AQ60))),"Z","")</f>
        <v/>
      </c>
      <c r="AD60" s="48" t="str">
        <f>IF(AND(ISNUMBER(BD60),VALUE(BD60)&gt;=3,VALUE(T60)&gt;=-0.5),IF(AND(VALUE(Q60)&gt;=94,VALUE(Q60)&lt;444), IF(VALUE(P60)&gt;=2,"***","**"),"*"),"")</f>
        <v/>
      </c>
      <c r="AE60" s="44"/>
      <c r="AF60" s="45"/>
      <c r="AG60" s="46" t="str">
        <f>IF(OR(F60&lt;1401,F60&gt;=1600),IF(AND(OR(AB60="*",AB60="***",AB60="E*",AB60="E***"),P60&gt;=2,T60&gt;-2.1),IF(AND(ISNUMBER(BD60),VALUE(BD60)&gt;2),"**","*"),""),"")</f>
        <v/>
      </c>
      <c r="AH60" s="30">
        <v>2</v>
      </c>
      <c r="AI60" s="62">
        <v>57</v>
      </c>
      <c r="AJ60" s="48" t="str">
        <f>IF(AND(S60&gt;=2,T60&gt;=0),IF(AND(ISNUMBER(BD60),VALUE(BD60)&gt;=3),IF(LEN(AQ60)&gt;0,"***","**"),"*"),"")</f>
        <v/>
      </c>
      <c r="AK60" s="42" t="str">
        <f>IF(AND(S60&gt;=3,AND(OR(AND(I60&lt;=7,I60-K60&gt;=3),AND(K60&lt;=7,K60-M60&gt;=3)),N60&lt;=4)),6,IF(S60&gt;=3,"3T",IF(AND(OR(AND(I60&lt;=7,I60-K60&gt;=3),AND(K60&lt;=7,K60-M60&gt;=3)),N60&lt;=4),"3P","")))</f>
        <v/>
      </c>
      <c r="AL60" s="63" t="str">
        <f>IF(OR(K60-M60&gt;=5,T60&gt;4.9,AND(K60-M60&gt;=1,T60&gt;5)),IF(P60&lt;-3,"***",IF(P60&lt;0,"**","*")),"")</f>
        <v/>
      </c>
      <c r="AM60" s="62">
        <v>57</v>
      </c>
      <c r="AN60" s="49" t="str">
        <f>IF(AND(OR(M60=1,M60=2,M60=3,M60=4),Q60&gt;=97.5),"G",IF(OR(AND(N60&lt;=3,M60&lt;8,T60&gt;-1.6,Q60&gt;=95,Q60&lt;300),AND(OR(M60=1,M60=2,M60=3),Q60&lt;97.5)),"GR",""))</f>
        <v/>
      </c>
      <c r="AO60" s="29">
        <v>0</v>
      </c>
      <c r="AP60" s="28"/>
      <c r="AQ60" s="28"/>
      <c r="AR60" s="28"/>
      <c r="AS60" s="28"/>
      <c r="AT60" s="50" t="str">
        <f>IF(LEN(AN60)&gt;0,IF(AL60="**","$",IF(AL60="***",IF(LEN(AQ60)&gt;0,"$$$","$$"), "")), "")</f>
        <v/>
      </c>
      <c r="AU60" s="48" t="str">
        <f>CONCATENATE(IF(LEN(AN60)&gt;0,IF(AND(AD60="**",AB60="*"),IF(LEN(AQ60)&gt;0,"$$$","$$"),IF(AJ60="***","$$$",IF(AND(AJ60="**",AB60="*"),"$$",IF(AND(OR(AD60="**",AD60="***"),LEN(AQ60)&gt;0),"$$","")))),IF(AND(OR(AD60="**",AD60="***"),LEN(AQ60)&gt;0),"$$","")),IF(AND(T60&lt;2,AQ60="#"),"#",""))</f>
        <v/>
      </c>
      <c r="AV60" s="48" t="str">
        <f>IF(LEN(AN60)&gt;0,IF(AG60="**","$$",IF(AG60="***","$$$",IF(AD60="***",IF(OR(AB60="***",LEN(AQ60)&gt;0),"$$$",""),""))),"")</f>
        <v/>
      </c>
      <c r="AW60" s="26" t="s">
        <v>6</v>
      </c>
      <c r="AX60" s="74">
        <v>3.9</v>
      </c>
      <c r="AY60" s="65">
        <v>1095</v>
      </c>
      <c r="AZ60" s="24" t="s">
        <v>246</v>
      </c>
      <c r="BA60" s="29">
        <v>84.593432544489502</v>
      </c>
      <c r="BB60" s="53">
        <v>86.596099211156201</v>
      </c>
      <c r="BC60" s="54" t="s">
        <v>318</v>
      </c>
      <c r="BD60" s="29">
        <v>1</v>
      </c>
      <c r="BE60" s="55"/>
      <c r="BF60" s="55"/>
      <c r="BG60" s="55"/>
      <c r="BH60" s="55"/>
      <c r="BI60" s="188" t="s">
        <v>319</v>
      </c>
      <c r="BJ60" s="68" t="s">
        <v>313</v>
      </c>
      <c r="BK60" s="69" t="s">
        <v>320</v>
      </c>
      <c r="BL60" s="68" t="s">
        <v>321</v>
      </c>
      <c r="BM60" s="68" t="s">
        <v>322</v>
      </c>
      <c r="BN60" s="68"/>
      <c r="BO60" s="17"/>
      <c r="BP60" s="29">
        <v>132</v>
      </c>
      <c r="BQ60" s="29">
        <v>0</v>
      </c>
      <c r="BR60" s="56">
        <v>96.55</v>
      </c>
      <c r="BS60" s="76" t="s">
        <v>126</v>
      </c>
      <c r="BT60" s="26"/>
      <c r="BU60" s="26"/>
      <c r="BV60" s="26"/>
      <c r="BW60" s="26"/>
      <c r="BX60" s="17"/>
      <c r="BY60" s="17"/>
      <c r="BZ60" s="49" t="str">
        <f>IF(AND(S60&gt;=3,AND(OR(AND(I60&lt;=7,I60-K60&gt;=3),AND(K60&lt;=7,K60-M60&gt;=3)),N60&lt;=4)),6,IF(S60&gt;=3,"3T",IF(AND(OR(AND(I60&lt;=7,I60-K60&gt;=3),AND(K60&lt;=7,K60-M60&gt;=3)),N60&lt;=4),"3P","")))</f>
        <v/>
      </c>
    </row>
    <row r="61" spans="1:78" ht="23.1" customHeight="1" x14ac:dyDescent="0.25">
      <c r="A61" s="162"/>
      <c r="B61" s="155"/>
      <c r="C61" s="155"/>
      <c r="D61" s="155"/>
      <c r="E61" s="155"/>
      <c r="F61" s="155"/>
      <c r="G61" s="155"/>
      <c r="H61" s="155"/>
      <c r="I61" s="155"/>
      <c r="J61" s="155"/>
      <c r="K61" s="155"/>
      <c r="L61" s="155"/>
      <c r="M61" s="155"/>
      <c r="N61" s="155"/>
      <c r="O61" s="155"/>
      <c r="P61" s="155"/>
      <c r="Q61" s="155"/>
      <c r="R61" s="155"/>
      <c r="S61" s="155"/>
      <c r="T61" s="155"/>
      <c r="U61" s="155"/>
      <c r="V61" s="155"/>
      <c r="W61" s="155"/>
      <c r="X61" s="155"/>
      <c r="Y61" s="155"/>
      <c r="Z61" s="155"/>
      <c r="AA61" s="155"/>
      <c r="AB61" s="155"/>
      <c r="AC61" s="155"/>
      <c r="AD61" s="155"/>
      <c r="AE61" s="155"/>
      <c r="AF61" s="155"/>
      <c r="AG61" s="155"/>
      <c r="AH61" s="155"/>
      <c r="AI61" s="155"/>
      <c r="AJ61" s="155"/>
      <c r="AK61" s="155"/>
      <c r="AL61" s="155"/>
      <c r="AM61" s="155"/>
      <c r="AN61" s="155"/>
      <c r="AO61" s="155"/>
      <c r="AP61" s="155"/>
      <c r="AQ61" s="155"/>
      <c r="AR61" s="155"/>
      <c r="AS61" s="155"/>
      <c r="AT61" s="155"/>
      <c r="AU61" s="155"/>
      <c r="AV61" s="155"/>
      <c r="AW61" s="155"/>
      <c r="AX61" s="155"/>
      <c r="AY61" s="155"/>
      <c r="AZ61" s="155"/>
      <c r="BA61" s="155"/>
      <c r="BB61" s="155"/>
      <c r="BC61" s="155"/>
      <c r="BD61" s="155"/>
      <c r="BE61" s="155"/>
      <c r="BF61" s="155"/>
      <c r="BG61" s="155"/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  <c r="BR61" s="155"/>
      <c r="BS61" s="155"/>
      <c r="BT61" s="155"/>
      <c r="BU61" s="155"/>
      <c r="BV61" s="155"/>
      <c r="BW61" s="155"/>
      <c r="BX61" s="155"/>
      <c r="BY61" s="17"/>
      <c r="BZ61" s="49"/>
    </row>
    <row r="62" spans="1:78" ht="46.5" x14ac:dyDescent="0.25">
      <c r="A62" s="26" t="s">
        <v>294</v>
      </c>
      <c r="B62" s="26" t="s">
        <v>323</v>
      </c>
      <c r="C62" s="106" t="s">
        <v>219</v>
      </c>
      <c r="D62" s="28"/>
      <c r="E62" s="28"/>
      <c r="F62" s="29">
        <v>1200</v>
      </c>
      <c r="G62" s="30">
        <v>6</v>
      </c>
      <c r="H62" s="31" t="s">
        <v>6</v>
      </c>
      <c r="I62" s="32">
        <v>5</v>
      </c>
      <c r="J62" s="33">
        <v>5</v>
      </c>
      <c r="K62" s="32">
        <v>5</v>
      </c>
      <c r="L62" s="33">
        <v>4</v>
      </c>
      <c r="M62" s="32">
        <v>4</v>
      </c>
      <c r="N62" s="33">
        <v>5</v>
      </c>
      <c r="O62" s="29">
        <v>0.149999999999988</v>
      </c>
      <c r="P62" s="29">
        <v>-6.0000000000016498E-2</v>
      </c>
      <c r="Q62" s="35">
        <v>96.671056119209595</v>
      </c>
      <c r="R62" s="36">
        <v>2.1355280596047499</v>
      </c>
      <c r="S62" s="37">
        <v>1</v>
      </c>
      <c r="T62" s="61">
        <v>-0.75</v>
      </c>
      <c r="U62" s="29">
        <v>9.9999999999997896E-2</v>
      </c>
      <c r="V62" s="29">
        <v>-0.49999999999998901</v>
      </c>
      <c r="W62" s="39"/>
      <c r="X62" s="40">
        <v>57</v>
      </c>
      <c r="Y62" s="29">
        <v>129</v>
      </c>
      <c r="Z62" s="87">
        <v>69</v>
      </c>
      <c r="AA62" s="26" t="s">
        <v>137</v>
      </c>
      <c r="AB62" s="41" t="s">
        <v>58</v>
      </c>
      <c r="AC62" s="42" t="str">
        <f>"i" &amp; IF(AND(S62&lt;=-1.5,NOT(ISBLANK(AQ62))),"Z","")</f>
        <v>i</v>
      </c>
      <c r="AD62" s="43" t="str">
        <f>IF(AND(ISNUMBER(BD62),VALUE(BD62)&gt;=3,VALUE(T62)&gt;=-0.5),IF(AND(VALUE(Q62)&gt;=94,VALUE(Q62)&lt;444), IF(VALUE(P62)&gt;=2,"***","**"),"*"),"")</f>
        <v/>
      </c>
      <c r="AE62" s="44"/>
      <c r="AF62" s="45"/>
      <c r="AG62" s="63" t="str">
        <f>IF(OR(F62&lt;1401,F62&gt;=1600),IF(AND(OR(AB62="*",AB62="***",AB62="E*",AB62="E***"),P62&gt;=2,T62&gt;-2.1),IF(AND(ISNUMBER(BD62),VALUE(BD62)&gt;2),"**","*"),""),"")</f>
        <v/>
      </c>
      <c r="AH62" s="30">
        <v>6</v>
      </c>
      <c r="AI62" s="47">
        <v>57</v>
      </c>
      <c r="AJ62" s="48" t="str">
        <f>IF(AND(S62&gt;=2,T62&gt;=0),IF(AND(ISNUMBER(BD62),VALUE(BD62)&gt;=3),IF(LEN(AQ62)&gt;0,"***","**"),"*"),"")</f>
        <v/>
      </c>
      <c r="AK62" s="42" t="str">
        <f>IF(AND(S62&gt;=3,AND(OR(AND(I62&lt;=7,I62-K62&gt;=3),AND(K62&lt;=7,K62-M62&gt;=3)),N62&lt;=4)),6,IF(S62&gt;=3,"3T",IF(AND(OR(AND(I62&lt;=7,I62-K62&gt;=3),AND(K62&lt;=7,K62-M62&gt;=3)),N62&lt;=4),"3P","")))</f>
        <v/>
      </c>
      <c r="AL62" s="46" t="str">
        <f>IF(OR(K62-M62&gt;=5,T62&gt;4.9,AND(K62-M62&gt;=1,T62&gt;5)),IF(P62&lt;-3,"***",IF(P62&lt;0,"**","*")),"")</f>
        <v/>
      </c>
      <c r="AM62" s="40">
        <v>57</v>
      </c>
      <c r="AN62" s="49" t="str">
        <f>CONCATENATE(IF(AND(OR(M62=1,M62=2,M62=3,M62=4),Q62&gt;=97.5),"G",IF(OR(AND(N62&lt;=3,M62&lt;8,T62&gt;-1.6,Q62&gt;=95,Q62&lt;300),AND(OR(M62=1,M62=2,M62=3),Q62&lt;97.5)),"GR","")),"*")</f>
        <v>*</v>
      </c>
      <c r="AO62" s="29">
        <v>0</v>
      </c>
      <c r="AP62" s="28"/>
      <c r="AQ62" s="28"/>
      <c r="AR62" s="28"/>
      <c r="AS62" s="28"/>
      <c r="AT62" s="50" t="str">
        <f>IF(LEN(AN62)&gt;0,IF(AL62="**","$",IF(AL62="***",IF(LEN(AQ62)&gt;0,"$$$","$$"), "")), "")</f>
        <v/>
      </c>
      <c r="AU62" s="48" t="str">
        <f>CONCATENATE(IF(LEN(AN62)&gt;0,IF(AND(AD62="**",AB62="*"),IF(LEN(AQ62)&gt;0,"$$$","$$"),IF(AJ62="***","$$$",IF(AND(AJ62="**",AB62="*"),"$$",IF(AND(OR(AD62="**",AD62="***"),LEN(AQ62)&gt;0),"$$","")))),IF(AND(OR(AD62="**",AD62="***"),LEN(AQ62)&gt;0),"$$","")),IF(AND(T62&lt;2,AQ62="#"),"#",""))</f>
        <v/>
      </c>
      <c r="AV62" s="48" t="str">
        <f>IF(LEN(AN62)&gt;0,IF(AG62="**","$$",IF(AG62="***","$$$",IF(AD62="***",IF(OR(AB62="***",LEN(AQ62)&gt;0),"$$$",""),""))),"")</f>
        <v/>
      </c>
      <c r="AW62" s="26" t="s">
        <v>6</v>
      </c>
      <c r="AX62" s="64">
        <v>15</v>
      </c>
      <c r="AY62" s="52">
        <v>1082</v>
      </c>
      <c r="AZ62" s="24" t="s">
        <v>246</v>
      </c>
      <c r="BA62" s="29">
        <v>87.771056119209504</v>
      </c>
      <c r="BB62" s="53">
        <v>87.773722785876203</v>
      </c>
      <c r="BC62" s="54" t="s">
        <v>324</v>
      </c>
      <c r="BD62" s="29">
        <v>1</v>
      </c>
      <c r="BE62" s="55"/>
      <c r="BF62" s="55"/>
      <c r="BG62" s="55"/>
      <c r="BH62" s="55"/>
      <c r="BI62" s="189" t="s">
        <v>325</v>
      </c>
      <c r="BJ62" s="69" t="s">
        <v>326</v>
      </c>
      <c r="BK62" s="68" t="s">
        <v>327</v>
      </c>
      <c r="BL62" s="69" t="s">
        <v>328</v>
      </c>
      <c r="BM62" s="69" t="s">
        <v>329</v>
      </c>
      <c r="BN62" s="68"/>
      <c r="BO62" s="17"/>
      <c r="BP62" s="29">
        <v>129</v>
      </c>
      <c r="BQ62" s="29">
        <v>0</v>
      </c>
      <c r="BR62" s="56">
        <v>95.65</v>
      </c>
      <c r="BS62" s="57" t="s">
        <v>75</v>
      </c>
      <c r="BT62" s="26"/>
      <c r="BU62" s="26"/>
      <c r="BV62" s="26"/>
      <c r="BW62" s="26"/>
      <c r="BX62" s="17"/>
      <c r="BY62" s="17"/>
      <c r="BZ62" s="49" t="str">
        <f>IF(AND(S62&gt;=3,AND(OR(AND(I62&lt;=7,I62-K62&gt;=3),AND(K62&lt;=7,K62-M62&gt;=3)),N62&lt;=4)),6,IF(S62&gt;=3,"3T",IF(AND(OR(AND(I62&lt;=7,I62-K62&gt;=3),AND(K62&lt;=7,K62-M62&gt;=3)),N62&lt;=4),"3P","")))</f>
        <v/>
      </c>
    </row>
    <row r="63" spans="1:78" ht="39" customHeight="1" x14ac:dyDescent="0.25">
      <c r="A63" s="162"/>
      <c r="B63" s="155"/>
      <c r="C63" s="155"/>
      <c r="D63" s="155"/>
      <c r="E63" s="155"/>
      <c r="F63" s="155"/>
      <c r="G63" s="155"/>
      <c r="H63" s="155"/>
      <c r="I63" s="155"/>
      <c r="J63" s="155"/>
      <c r="K63" s="155"/>
      <c r="L63" s="155"/>
      <c r="M63" s="155"/>
      <c r="N63" s="155"/>
      <c r="O63" s="155"/>
      <c r="P63" s="155"/>
      <c r="Q63" s="155"/>
      <c r="R63" s="155"/>
      <c r="S63" s="155"/>
      <c r="T63" s="155"/>
      <c r="U63" s="155"/>
      <c r="V63" s="155"/>
      <c r="W63" s="155"/>
      <c r="X63" s="155"/>
      <c r="Y63" s="155"/>
      <c r="Z63" s="155"/>
      <c r="AA63" s="155"/>
      <c r="AB63" s="155"/>
      <c r="AC63" s="155"/>
      <c r="AD63" s="155"/>
      <c r="AE63" s="155"/>
      <c r="AF63" s="155"/>
      <c r="AG63" s="155"/>
      <c r="AH63" s="155"/>
      <c r="AI63" s="155"/>
      <c r="AJ63" s="155"/>
      <c r="AK63" s="155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  <c r="BR63" s="155"/>
      <c r="BS63" s="155"/>
      <c r="BT63" s="155"/>
      <c r="BU63" s="155"/>
      <c r="BV63" s="155"/>
      <c r="BW63" s="155"/>
      <c r="BX63" s="155"/>
      <c r="BY63" s="17"/>
      <c r="BZ63" s="49"/>
    </row>
    <row r="64" spans="1:78" ht="46.5" x14ac:dyDescent="0.25">
      <c r="A64" s="26" t="s">
        <v>294</v>
      </c>
      <c r="B64" s="110" t="s">
        <v>281</v>
      </c>
      <c r="C64" s="27" t="s">
        <v>77</v>
      </c>
      <c r="D64" s="28"/>
      <c r="E64" s="28"/>
      <c r="F64" s="58">
        <v>1400</v>
      </c>
      <c r="G64" s="30">
        <v>4</v>
      </c>
      <c r="H64" s="31" t="s">
        <v>6</v>
      </c>
      <c r="I64" s="32">
        <v>8</v>
      </c>
      <c r="J64" s="33">
        <v>4</v>
      </c>
      <c r="K64" s="32">
        <v>8</v>
      </c>
      <c r="L64" s="33">
        <v>4</v>
      </c>
      <c r="M64" s="32">
        <v>9</v>
      </c>
      <c r="N64" s="33">
        <v>4</v>
      </c>
      <c r="O64" s="29">
        <v>-0.15000000000000599</v>
      </c>
      <c r="P64" s="34">
        <v>1.925</v>
      </c>
      <c r="Q64" s="35">
        <v>94.533023979502403</v>
      </c>
      <c r="R64" s="36">
        <v>0.26651198975123702</v>
      </c>
      <c r="S64" s="37">
        <v>0</v>
      </c>
      <c r="T64" s="61">
        <v>-0.25</v>
      </c>
      <c r="U64" s="29">
        <v>-0.75000000000001099</v>
      </c>
      <c r="V64" s="29">
        <v>-0.95000000000000595</v>
      </c>
      <c r="W64" s="39"/>
      <c r="X64" s="62">
        <v>57</v>
      </c>
      <c r="Y64" s="29">
        <v>129</v>
      </c>
      <c r="Z64" s="87">
        <v>151</v>
      </c>
      <c r="AA64" s="26" t="s">
        <v>57</v>
      </c>
      <c r="AB64" s="41" t="s">
        <v>65</v>
      </c>
      <c r="AC64" s="42" t="str">
        <f>"" &amp; IF(AND(S64&lt;=-1.5,NOT(ISBLANK(AQ64))),"Z","")</f>
        <v/>
      </c>
      <c r="AD64" s="48" t="str">
        <f>IF(AND(ISNUMBER(BD64),VALUE(BD64)&gt;=3,VALUE(T64)&gt;=-0.5),IF(AND(VALUE(Q64)&gt;=94,VALUE(Q64)&lt;444), IF(VALUE(P64)&gt;=2,"***","**"),"*"),"")</f>
        <v/>
      </c>
      <c r="AE64" s="44"/>
      <c r="AF64" s="45"/>
      <c r="AG64" s="63" t="str">
        <f>IF(OR(F64&lt;1401,F64&gt;=1600),IF(AND(OR(AB64="*",AB64="***",AB64="E*",AB64="E***"),P64&gt;=2,T64&gt;-2.1),IF(AND(ISNUMBER(BD64),VALUE(BD64)&gt;2),"**","*"),""),"")</f>
        <v/>
      </c>
      <c r="AH64" s="30">
        <v>4</v>
      </c>
      <c r="AI64" s="62">
        <v>57</v>
      </c>
      <c r="AJ64" s="48" t="str">
        <f>IF(AND(S64&gt;=2,T64&gt;=0),IF(AND(ISNUMBER(BD64),VALUE(BD64)&gt;=3),IF(LEN(AQ64)&gt;0,"***","**"),"*"),"")</f>
        <v/>
      </c>
      <c r="AK64" s="42" t="str">
        <f>IF(AND(S64&gt;=3,AND(OR(AND(I64&lt;=7,I64-K64&gt;=3),AND(K64&lt;=7,K64-M64&gt;=3)),N64&lt;=4)),6,IF(S64&gt;=3,"3T",IF(AND(OR(AND(I64&lt;=7,I64-K64&gt;=3),AND(K64&lt;=7,K64-M64&gt;=3)),N64&lt;=4),"3P","")))</f>
        <v/>
      </c>
      <c r="AL64" s="63" t="str">
        <f>IF(OR(K64-M64&gt;=5,T64&gt;4.9,AND(K64-M64&gt;=1,T64&gt;5)),IF(P64&lt;-3,"***",IF(P64&lt;0,"**","*")),"")</f>
        <v/>
      </c>
      <c r="AM64" s="62">
        <v>57</v>
      </c>
      <c r="AN64" s="49" t="str">
        <f>IF(AND(OR(M64=1,M64=2,M64=3,M64=4),Q64&gt;=97.5),"G",IF(OR(AND(N64&lt;=3,M64&lt;8,T64&gt;-1.6,Q64&gt;=95,Q64&lt;300),AND(OR(M64=1,M64=2,M64=3),Q64&lt;97.5)),"GR",""))</f>
        <v/>
      </c>
      <c r="AO64" s="29">
        <v>0</v>
      </c>
      <c r="AP64" s="28"/>
      <c r="AQ64" s="28"/>
      <c r="AR64" s="28"/>
      <c r="AS64" s="28"/>
      <c r="AT64" s="50" t="str">
        <f>IF(LEN(AN64)&gt;0,IF(AL64="**","$",IF(AL64="***",IF(LEN(AQ64)&gt;0,"$$$","$$"), "")), "")</f>
        <v/>
      </c>
      <c r="AU64" s="48" t="str">
        <f>CONCATENATE(IF(LEN(AN64)&gt;0,IF(AND(AD64="**",AB64="*"),IF(LEN(AQ64)&gt;0,"$$$","$$"),IF(AJ64="***","$$$",IF(AND(AJ64="**",AB64="*"),"$$",IF(AND(OR(AD64="**",AD64="***"),LEN(AQ64)&gt;0),"$$","")))),IF(AND(OR(AD64="**",AD64="***"),LEN(AQ64)&gt;0),"$$","")),IF(AND(T64&lt;2,AQ64="#"),"#",""))</f>
        <v/>
      </c>
      <c r="AV64" s="48" t="str">
        <f>IF(LEN(AN64)&gt;0,IF(AG64="**","$$",IF(AG64="***","$$$",IF(AD64="***",IF(OR(AB64="***",LEN(AQ64)&gt;0),"$$$",""),""))),"")</f>
        <v/>
      </c>
      <c r="AW64" s="26" t="s">
        <v>6</v>
      </c>
      <c r="AX64" s="51">
        <v>18</v>
      </c>
      <c r="AY64" s="65">
        <v>1104</v>
      </c>
      <c r="AZ64" s="24" t="s">
        <v>246</v>
      </c>
      <c r="BA64" s="29">
        <v>86.033023979502502</v>
      </c>
      <c r="BB64" s="66">
        <v>87.477023979502505</v>
      </c>
      <c r="BC64" s="54" t="s">
        <v>330</v>
      </c>
      <c r="BD64" s="29">
        <v>2</v>
      </c>
      <c r="BE64" s="55"/>
      <c r="BF64" s="55"/>
      <c r="BG64" s="55"/>
      <c r="BH64" s="55"/>
      <c r="BI64" s="190" t="s">
        <v>331</v>
      </c>
      <c r="BJ64" s="68" t="s">
        <v>332</v>
      </c>
      <c r="BK64" s="68" t="s">
        <v>333</v>
      </c>
      <c r="BL64" s="68" t="s">
        <v>334</v>
      </c>
      <c r="BM64" s="68" t="s">
        <v>335</v>
      </c>
      <c r="BN64" s="68" t="s">
        <v>336</v>
      </c>
      <c r="BO64" s="17"/>
      <c r="BP64" s="29">
        <v>129</v>
      </c>
      <c r="BQ64" s="29">
        <v>0</v>
      </c>
      <c r="BR64" s="56">
        <v>97.4</v>
      </c>
      <c r="BS64" s="76" t="s">
        <v>88</v>
      </c>
      <c r="BT64" s="26"/>
      <c r="BU64" s="26"/>
      <c r="BV64" s="26"/>
      <c r="BW64" s="26"/>
      <c r="BX64" s="17"/>
      <c r="BY64" s="17"/>
      <c r="BZ64" s="49" t="str">
        <f>IF(AND(S64&gt;=3,AND(OR(AND(I64&lt;=7,I64-K64&gt;=3),AND(K64&lt;=7,K64-M64&gt;=3)),N64&lt;=4)),6,IF(S64&gt;=3,"3T",IF(AND(OR(AND(I64&lt;=7,I64-K64&gt;=3),AND(K64&lt;=7,K64-M64&gt;=3)),N64&lt;=4),"3P","")))</f>
        <v/>
      </c>
    </row>
    <row r="65" spans="1:78" ht="18.75" customHeight="1" x14ac:dyDescent="0.25">
      <c r="A65" s="17"/>
      <c r="B65" s="164" t="s">
        <v>246</v>
      </c>
      <c r="C65" s="164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65" t="s">
        <v>337</v>
      </c>
      <c r="R65" s="165"/>
      <c r="S65" s="17"/>
      <c r="T65" s="90" t="s">
        <v>338</v>
      </c>
      <c r="U65" s="17"/>
      <c r="V65" s="17"/>
      <c r="W65" s="17"/>
      <c r="X65" s="91">
        <v>56</v>
      </c>
      <c r="Y65" s="92" t="s">
        <v>339</v>
      </c>
      <c r="Z65" s="95">
        <v>14</v>
      </c>
      <c r="AA65" s="94">
        <v>1</v>
      </c>
      <c r="AB65" s="17"/>
      <c r="AC65" s="17"/>
      <c r="AD65" s="17"/>
      <c r="AE65" s="17"/>
      <c r="AF65" s="17"/>
      <c r="AG65" s="17"/>
      <c r="AH65" s="17"/>
      <c r="AI65" s="91">
        <v>56</v>
      </c>
      <c r="AJ65" s="17"/>
      <c r="AK65" s="17"/>
      <c r="AL65" s="17"/>
      <c r="AM65" s="91">
        <v>56</v>
      </c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66">
        <v>6.7</v>
      </c>
      <c r="AY65" s="95">
        <v>1108</v>
      </c>
      <c r="AZ65" s="17"/>
      <c r="BA65" s="17"/>
      <c r="BB65" s="17"/>
      <c r="BC65" s="17"/>
      <c r="BD65" s="17"/>
      <c r="BE65" s="17"/>
      <c r="BF65" s="17"/>
      <c r="BG65" s="17"/>
      <c r="BH65" s="17"/>
      <c r="BI65" s="187"/>
      <c r="BJ65" s="17"/>
      <c r="BK65" s="17"/>
      <c r="BL65" s="17"/>
      <c r="BM65" s="17"/>
      <c r="BN65" s="17"/>
      <c r="BO65" s="17"/>
      <c r="BP65" s="92" t="s">
        <v>339</v>
      </c>
      <c r="BQ65" s="17"/>
      <c r="BR65" s="17"/>
      <c r="BS65" s="17"/>
      <c r="BT65" s="17"/>
      <c r="BU65" s="17"/>
      <c r="BV65" s="17"/>
      <c r="BW65" s="17"/>
      <c r="BX65" s="29">
        <v>0</v>
      </c>
      <c r="BY65" s="26" t="s">
        <v>149</v>
      </c>
      <c r="BZ65" s="17"/>
    </row>
    <row r="66" spans="1:78" x14ac:dyDescent="0.25">
      <c r="A66" s="17"/>
      <c r="B66" s="164"/>
      <c r="C66" s="164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68" t="s">
        <v>341</v>
      </c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  <c r="AK66" s="168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67"/>
      <c r="AY66" s="96" t="s">
        <v>340</v>
      </c>
      <c r="AZ66" s="17"/>
      <c r="BA66" s="17"/>
      <c r="BB66" s="17"/>
      <c r="BC66" s="17"/>
      <c r="BD66" s="17"/>
      <c r="BE66" s="17"/>
      <c r="BF66" s="17"/>
      <c r="BG66" s="17"/>
      <c r="BH66" s="17"/>
      <c r="BI66" s="18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</row>
    <row r="67" spans="1:78" ht="30" customHeight="1" x14ac:dyDescent="0.25">
      <c r="A67" s="163" t="s">
        <v>342</v>
      </c>
      <c r="B67" s="153"/>
      <c r="C67" s="153"/>
      <c r="D67" s="153"/>
      <c r="E67" s="153"/>
      <c r="F67" s="153"/>
      <c r="G67" s="153"/>
      <c r="H67" s="153"/>
      <c r="I67" s="153"/>
      <c r="J67" s="153"/>
      <c r="K67" s="153"/>
      <c r="L67" s="153"/>
      <c r="M67" s="153"/>
      <c r="N67" s="153"/>
      <c r="O67" s="153"/>
      <c r="P67" s="153"/>
      <c r="Q67" s="153"/>
      <c r="R67" s="153"/>
      <c r="S67" s="153"/>
      <c r="T67" s="153"/>
      <c r="U67" s="153"/>
      <c r="V67" s="153"/>
      <c r="W67" s="153"/>
      <c r="X67" s="153"/>
      <c r="Y67" s="153"/>
      <c r="Z67" s="153"/>
      <c r="AA67" s="153"/>
      <c r="AB67" s="153"/>
      <c r="AC67" s="153"/>
      <c r="AD67" s="153"/>
      <c r="AE67" s="153"/>
      <c r="AF67" s="153"/>
      <c r="AG67" s="153"/>
      <c r="AH67" s="153"/>
      <c r="AI67" s="153"/>
      <c r="AJ67" s="153"/>
      <c r="AK67" s="153"/>
      <c r="AL67" s="153"/>
      <c r="AM67" s="153"/>
      <c r="AN67" s="153"/>
      <c r="AO67" s="153"/>
      <c r="AP67" s="153"/>
      <c r="AQ67" s="153"/>
      <c r="AR67" s="153"/>
      <c r="AS67" s="153"/>
      <c r="AT67" s="153"/>
      <c r="AU67" s="153"/>
      <c r="AV67" s="153"/>
      <c r="AW67" s="153"/>
      <c r="AX67" s="153"/>
      <c r="AY67" s="153"/>
      <c r="AZ67" s="153"/>
      <c r="BA67" s="153"/>
      <c r="BB67" s="153"/>
      <c r="BC67" s="153"/>
      <c r="BD67" s="153"/>
      <c r="BE67" s="153"/>
      <c r="BF67" s="153"/>
      <c r="BG67" s="153"/>
      <c r="BH67" s="153"/>
      <c r="BI67" s="153"/>
      <c r="BJ67" s="153"/>
      <c r="BK67" s="153"/>
      <c r="BL67" s="153"/>
      <c r="BM67" s="153"/>
      <c r="BN67" s="153"/>
      <c r="BO67" s="153"/>
      <c r="BP67" s="153"/>
      <c r="BQ67" s="153"/>
      <c r="BR67" s="153"/>
      <c r="BS67" s="153"/>
      <c r="BT67" s="153"/>
      <c r="BU67" s="153"/>
      <c r="BV67" s="153"/>
      <c r="BW67" s="153"/>
      <c r="BX67" s="153"/>
      <c r="BY67" s="17"/>
      <c r="BZ67" s="17"/>
    </row>
    <row r="68" spans="1:78" x14ac:dyDescent="0.25">
      <c r="A68" s="18" t="s">
        <v>1</v>
      </c>
      <c r="B68" s="18" t="s">
        <v>2</v>
      </c>
      <c r="C68" s="18" t="s">
        <v>3</v>
      </c>
      <c r="D68" s="19"/>
      <c r="E68" s="19"/>
      <c r="F68" s="18" t="s">
        <v>4</v>
      </c>
      <c r="G68" s="20" t="s">
        <v>5</v>
      </c>
      <c r="H68" s="21" t="s">
        <v>6</v>
      </c>
      <c r="I68" s="154" t="s">
        <v>7</v>
      </c>
      <c r="J68" s="155"/>
      <c r="K68" s="155"/>
      <c r="L68" s="155"/>
      <c r="M68" s="155"/>
      <c r="N68" s="155"/>
      <c r="O68" s="21" t="s">
        <v>8</v>
      </c>
      <c r="P68" s="21" t="s">
        <v>9</v>
      </c>
      <c r="Q68" s="22" t="s">
        <v>10</v>
      </c>
      <c r="R68" s="22" t="s">
        <v>11</v>
      </c>
      <c r="S68" s="21" t="s">
        <v>12</v>
      </c>
      <c r="T68" s="21" t="s">
        <v>13</v>
      </c>
      <c r="U68" s="21" t="s">
        <v>14</v>
      </c>
      <c r="V68" s="21" t="s">
        <v>15</v>
      </c>
      <c r="W68" s="23" t="s">
        <v>16</v>
      </c>
      <c r="X68" s="21" t="s">
        <v>17</v>
      </c>
      <c r="Y68" s="21" t="s">
        <v>18</v>
      </c>
      <c r="Z68" s="21" t="s">
        <v>19</v>
      </c>
      <c r="AA68" s="21" t="s">
        <v>20</v>
      </c>
      <c r="AB68" s="21" t="s">
        <v>21</v>
      </c>
      <c r="AC68" s="21" t="s">
        <v>22</v>
      </c>
      <c r="AD68" s="21" t="s">
        <v>23</v>
      </c>
      <c r="AE68" s="21" t="s">
        <v>24</v>
      </c>
      <c r="AF68" s="21" t="s">
        <v>25</v>
      </c>
      <c r="AG68" s="21" t="s">
        <v>26</v>
      </c>
      <c r="AH68" s="21" t="s">
        <v>5</v>
      </c>
      <c r="AI68" s="21" t="s">
        <v>17</v>
      </c>
      <c r="AJ68" s="21" t="s">
        <v>27</v>
      </c>
      <c r="AK68" s="21" t="s">
        <v>28</v>
      </c>
      <c r="AL68" s="21" t="s">
        <v>29</v>
      </c>
      <c r="AM68" s="21" t="s">
        <v>17</v>
      </c>
      <c r="AN68" s="21" t="s">
        <v>30</v>
      </c>
      <c r="AO68" s="21" t="s">
        <v>31</v>
      </c>
      <c r="AP68" s="21" t="s">
        <v>32</v>
      </c>
      <c r="AQ68" s="21" t="s">
        <v>33</v>
      </c>
      <c r="AR68" s="21" t="s">
        <v>34</v>
      </c>
      <c r="AS68" s="21" t="s">
        <v>35</v>
      </c>
      <c r="AT68" s="21" t="s">
        <v>36</v>
      </c>
      <c r="AU68" s="21" t="s">
        <v>37</v>
      </c>
      <c r="AV68" s="21" t="s">
        <v>38</v>
      </c>
      <c r="AW68" s="21" t="s">
        <v>6</v>
      </c>
      <c r="AX68" s="21" t="s">
        <v>39</v>
      </c>
      <c r="AY68" s="21" t="s">
        <v>40</v>
      </c>
      <c r="AZ68" s="24" t="s">
        <v>41</v>
      </c>
      <c r="BA68" s="21" t="s">
        <v>42</v>
      </c>
      <c r="BB68" s="21" t="s">
        <v>43</v>
      </c>
      <c r="BC68" s="21" t="s">
        <v>44</v>
      </c>
      <c r="BD68" s="21" t="s">
        <v>45</v>
      </c>
      <c r="BE68" s="21" t="s">
        <v>46</v>
      </c>
      <c r="BF68" s="21" t="s">
        <v>47</v>
      </c>
      <c r="BG68" s="21" t="s">
        <v>48</v>
      </c>
      <c r="BH68" s="21" t="s">
        <v>49</v>
      </c>
      <c r="BI68" s="186"/>
      <c r="BJ68" s="25"/>
      <c r="BK68" s="25"/>
      <c r="BL68" s="25"/>
      <c r="BM68" s="25"/>
      <c r="BN68" s="25"/>
      <c r="BO68" s="25"/>
      <c r="BP68" s="21" t="s">
        <v>18</v>
      </c>
      <c r="BQ68" s="21" t="s">
        <v>31</v>
      </c>
      <c r="BR68" s="21" t="s">
        <v>50</v>
      </c>
      <c r="BS68" s="21" t="s">
        <v>51</v>
      </c>
      <c r="BT68" s="25"/>
      <c r="BU68" s="25"/>
      <c r="BV68" s="21" t="s">
        <v>24</v>
      </c>
      <c r="BW68" s="21" t="s">
        <v>16</v>
      </c>
      <c r="BX68" s="21" t="s">
        <v>52</v>
      </c>
      <c r="BY68" s="21" t="s">
        <v>53</v>
      </c>
      <c r="BZ68" s="21" t="s">
        <v>28</v>
      </c>
    </row>
    <row r="69" spans="1:78" ht="46.5" x14ac:dyDescent="0.25">
      <c r="A69" s="26" t="s">
        <v>343</v>
      </c>
      <c r="B69" s="26" t="s">
        <v>344</v>
      </c>
      <c r="C69" s="106" t="s">
        <v>345</v>
      </c>
      <c r="D69" s="28"/>
      <c r="E69" s="28"/>
      <c r="F69" s="29">
        <v>1200</v>
      </c>
      <c r="G69" s="30">
        <v>10</v>
      </c>
      <c r="H69" s="31" t="s">
        <v>6</v>
      </c>
      <c r="I69" s="59">
        <v>12</v>
      </c>
      <c r="J69" s="33">
        <v>8</v>
      </c>
      <c r="K69" s="59">
        <v>11</v>
      </c>
      <c r="L69" s="33">
        <v>7</v>
      </c>
      <c r="M69" s="59">
        <v>8</v>
      </c>
      <c r="N69" s="33">
        <v>3</v>
      </c>
      <c r="O69" s="29">
        <v>-0.149999999999988</v>
      </c>
      <c r="P69" s="29">
        <v>-1.9500000000000199</v>
      </c>
      <c r="Q69" s="35">
        <v>92.272189432590807</v>
      </c>
      <c r="R69" s="35">
        <v>-1.21390528370462</v>
      </c>
      <c r="S69" s="37">
        <v>1</v>
      </c>
      <c r="T69" s="38">
        <v>4</v>
      </c>
      <c r="U69" s="29">
        <v>2.3500000000000099</v>
      </c>
      <c r="V69" s="29">
        <v>5.5000000000000098</v>
      </c>
      <c r="W69" s="39"/>
      <c r="X69" s="62">
        <v>69</v>
      </c>
      <c r="Y69" s="29">
        <v>126</v>
      </c>
      <c r="Z69" s="17"/>
      <c r="AA69" s="26" t="s">
        <v>57</v>
      </c>
      <c r="AB69" s="41" t="s">
        <v>58</v>
      </c>
      <c r="AC69" s="42" t="str">
        <f>"" &amp; IF(AND(S69&lt;=-1.5,NOT(ISBLANK(AQ69))),"Z","")</f>
        <v/>
      </c>
      <c r="AD69" s="48" t="str">
        <f>IF(AND(ISNUMBER(BD69),VALUE(BD69)&gt;=3,VALUE(T69)&gt;=-0.5),IF(AND(VALUE(Q69)&gt;=94,VALUE(Q69)&lt;444), IF(VALUE(P69)&gt;=2,"***","**"),"*"),"")</f>
        <v/>
      </c>
      <c r="AE69" s="48" t="str">
        <f>IF(AND(BD69&gt;2,OR(ISNUMBER(SEARCH("P",AA69)),ISNUMBER(SEARCH("EP",AA69)),ISNUMBER(SEARCH("E",AA69)))),"WP@",IF(BD69&gt;2,"W@",IF(OR(ISNUMBER(SEARCH("P",AA69)),ISNUMBER(SEARCH("EP",AA69)),ISNUMBER(SEARCH("E",AA69))),"P@","@")))</f>
        <v>@</v>
      </c>
      <c r="AF69" s="45" t="s">
        <v>346</v>
      </c>
      <c r="AG69" s="46" t="str">
        <f>IF(OR(F69&lt;1401,F69&gt;=1600),IF(AND(OR(AB69="*",AB69="***",AB69="E*",AB69="E***"),P69&gt;=2,T69&gt;-2.1),IF(AND(ISNUMBER(BD69),VALUE(BD69)&gt;2),"**","*"),""),"")</f>
        <v/>
      </c>
      <c r="AH69" s="30">
        <v>10</v>
      </c>
      <c r="AI69" s="62">
        <v>69</v>
      </c>
      <c r="AJ69" s="48" t="str">
        <f>IF(AND(S69&gt;=2,T69&gt;=0),IF(AND(ISNUMBER(BD69),VALUE(BD69)&gt;=3),IF(LEN(AQ69)&gt;0,"***","**"),"*"),"")</f>
        <v/>
      </c>
      <c r="AK69" s="42" t="str">
        <f>IF(AND(S69&gt;=3,AND(OR(AND(I69&lt;=7,I69-K69&gt;=3),AND(K69&lt;=7,K69-M69&gt;=3)),N69&lt;=4)),6,IF(S69&gt;=3,"3T",IF(AND(OR(AND(I69&lt;=7,I69-K69&gt;=3),AND(K69&lt;=7,K69-M69&gt;=3)),N69&lt;=4),"3P","")))</f>
        <v/>
      </c>
      <c r="AL69" s="63" t="str">
        <f>IF(OR(K69-M69&gt;=5,T69&gt;4.9,AND(K69-M69&gt;=1,T69&gt;5)),IF(P69&lt;-3,"***",IF(P69&lt;0,"**","*")),"")</f>
        <v/>
      </c>
      <c r="AM69" s="62">
        <v>69</v>
      </c>
      <c r="AN69" s="49" t="str">
        <f>IF(AND(OR(M69=1,M69=2,M69=3,M69=4),Q69&gt;=97.5),"G",IF(OR(AND(N69&lt;=3,M69&lt;8,T69&gt;-1.6,Q69&gt;=95,Q69&lt;300),AND(OR(M69=1,M69=2,M69=3),Q69&lt;97.5)),"GR",""))</f>
        <v/>
      </c>
      <c r="AO69" s="29">
        <v>3</v>
      </c>
      <c r="AP69" s="28"/>
      <c r="AQ69" s="28"/>
      <c r="AR69" s="28"/>
      <c r="AS69" s="28"/>
      <c r="AT69" s="50" t="str">
        <f>IF(LEN(AN69)&gt;0,IF(AL69="**","$",IF(AL69="***",IF(LEN(AQ69)&gt;0,"$$$","$$"), "")), "")</f>
        <v/>
      </c>
      <c r="AU69" s="48" t="str">
        <f>CONCATENATE(IF(LEN(AN69)&gt;0,IF(AND(AD69="**",AB69="*"),IF(LEN(AQ69)&gt;0,"$$$","$$"),IF(AJ69="***","$$$",IF(AND(AJ69="**",AB69="*"),"$$",IF(AND(OR(AD69="**",AD69="***"),LEN(AQ69)&gt;0),"$$","")))),IF(AND(OR(AD69="**",AD69="***"),LEN(AQ69)&gt;0),"$$","")),IF(AND(T69&lt;2,AQ69="#"),"#",""))</f>
        <v/>
      </c>
      <c r="AV69" s="48" t="str">
        <f>IF(LEN(AN69)&gt;0,IF(AG69="**","$$",IF(AG69="***","$$$",IF(AD69="***",IF(OR(AB69="***",LEN(AQ69)&gt;0),"$$$",""),""))),"")</f>
        <v/>
      </c>
      <c r="AW69" s="26" t="s">
        <v>6</v>
      </c>
      <c r="AX69" s="51">
        <v>30</v>
      </c>
      <c r="AY69" s="65">
        <v>1169</v>
      </c>
      <c r="AZ69" s="24" t="s">
        <v>347</v>
      </c>
      <c r="BA69" s="29">
        <v>87.072189432590804</v>
      </c>
      <c r="BB69" s="53">
        <v>89.272189432590807</v>
      </c>
      <c r="BC69" s="54" t="s">
        <v>348</v>
      </c>
      <c r="BD69" s="29">
        <v>1</v>
      </c>
      <c r="BE69" s="55"/>
      <c r="BF69" s="55"/>
      <c r="BG69" s="55"/>
      <c r="BH69" s="55"/>
      <c r="BI69" s="187"/>
      <c r="BJ69" s="17"/>
      <c r="BK69" s="17"/>
      <c r="BL69" s="17"/>
      <c r="BM69" s="17"/>
      <c r="BN69" s="17"/>
      <c r="BO69" s="17"/>
      <c r="BP69" s="29">
        <v>126</v>
      </c>
      <c r="BQ69" s="29">
        <v>3</v>
      </c>
      <c r="BR69" s="56">
        <v>93.25</v>
      </c>
      <c r="BS69" s="57" t="s">
        <v>61</v>
      </c>
      <c r="BT69" s="26"/>
      <c r="BU69" s="26"/>
      <c r="BV69" s="49" t="str">
        <f>IF(AND(BD69&gt;2,OR(ISNUMBER(SEARCH("P",AA69)),ISNUMBER(SEARCH("EP",AA69)),ISNUMBER(SEARCH("E",AA69)))),"WP@",IF(BD69&gt;2,"W@",IF(OR(ISNUMBER(SEARCH("P",AA69)),ISNUMBER(SEARCH("EP",AA69)),ISNUMBER(SEARCH("E",AA69))),"P@","@")))</f>
        <v>@</v>
      </c>
      <c r="BW69" s="26"/>
      <c r="BX69" s="17"/>
      <c r="BY69" s="17"/>
      <c r="BZ69" s="49" t="str">
        <f>IF(AND(S69&gt;=3,AND(OR(AND(I69&lt;=7,I69-K69&gt;=3),AND(K69&lt;=7,K69-M69&gt;=3)),N69&lt;=4)),6,IF(S69&gt;=3,"3T",IF(AND(OR(AND(I69&lt;=7,I69-K69&gt;=3),AND(K69&lt;=7,K69-M69&gt;=3)),N69&lt;=4),"3P","")))</f>
        <v/>
      </c>
    </row>
    <row r="70" spans="1:78" ht="46.5" x14ac:dyDescent="0.25">
      <c r="A70" s="26" t="s">
        <v>343</v>
      </c>
      <c r="B70" s="26" t="s">
        <v>215</v>
      </c>
      <c r="C70" s="106" t="s">
        <v>349</v>
      </c>
      <c r="D70" s="28"/>
      <c r="E70" s="28"/>
      <c r="F70" s="29">
        <v>1200</v>
      </c>
      <c r="G70" s="30">
        <v>3</v>
      </c>
      <c r="H70" s="31" t="s">
        <v>6</v>
      </c>
      <c r="I70" s="32">
        <v>5</v>
      </c>
      <c r="J70" s="33">
        <v>2</v>
      </c>
      <c r="K70" s="32">
        <v>5</v>
      </c>
      <c r="L70" s="33">
        <v>3</v>
      </c>
      <c r="M70" s="32">
        <v>7</v>
      </c>
      <c r="N70" s="33">
        <v>4</v>
      </c>
      <c r="O70" s="29">
        <v>-1.45</v>
      </c>
      <c r="P70" s="60">
        <v>-3.7999999999999901</v>
      </c>
      <c r="Q70" s="35">
        <v>90.015563239767104</v>
      </c>
      <c r="R70" s="35">
        <v>-1.64221838011649</v>
      </c>
      <c r="S70" s="37">
        <v>0</v>
      </c>
      <c r="T70" s="61">
        <v>-1.25</v>
      </c>
      <c r="U70" s="29">
        <v>2.80000000000001</v>
      </c>
      <c r="V70" s="60">
        <v>1.85</v>
      </c>
      <c r="W70" s="39" t="s">
        <v>79</v>
      </c>
      <c r="X70" s="62">
        <v>67</v>
      </c>
      <c r="Y70" s="29">
        <v>122</v>
      </c>
      <c r="Z70" s="29">
        <v>28</v>
      </c>
      <c r="AA70" s="26" t="s">
        <v>64</v>
      </c>
      <c r="AB70" s="41" t="s">
        <v>65</v>
      </c>
      <c r="AC70" s="42" t="str">
        <f>"" &amp; IF(AND(S70&lt;=-1.5,NOT(ISBLANK(AQ70))),"Z","")</f>
        <v/>
      </c>
      <c r="AD70" s="48" t="str">
        <f>IF(AND(ISNUMBER(BD70),VALUE(BD70)&gt;=3,VALUE(T70)&gt;=-0.5),IF(AND(VALUE(Q70)&gt;=94,VALUE(Q70)&lt;444), IF(VALUE(P70)&gt;=2,"***","**"),"*"),"")</f>
        <v/>
      </c>
      <c r="AE70" s="44"/>
      <c r="AF70" s="45"/>
      <c r="AG70" s="63" t="str">
        <f>IF(OR(F70&lt;1401,F70&gt;=1600),IF(AND(OR(AB70="*",AB70="***",AB70="E*",AB70="E***"),P70&gt;=2,T70&gt;-2.1),IF(AND(ISNUMBER(BD70),VALUE(BD70)&gt;2),"**","*"),""),"")</f>
        <v/>
      </c>
      <c r="AH70" s="30">
        <v>3</v>
      </c>
      <c r="AI70" s="62">
        <v>67</v>
      </c>
      <c r="AJ70" s="48" t="str">
        <f>IF(AND(S70&gt;=2,T70&gt;=0),IF(AND(ISNUMBER(BD70),VALUE(BD70)&gt;=3),IF(LEN(AQ70)&gt;0,"***","**"),"*"),"")</f>
        <v/>
      </c>
      <c r="AK70" s="42" t="str">
        <f>IF(AND(S70&gt;=3,AND(OR(AND(I70&lt;=7,I70-K70&gt;=3),AND(K70&lt;=7,K70-M70&gt;=3)),N70&lt;=4)),6,IF(S70&gt;=3,"3T",IF(AND(OR(AND(I70&lt;=7,I70-K70&gt;=3),AND(K70&lt;=7,K70-M70&gt;=3)),N70&lt;=4),"3P","")))</f>
        <v/>
      </c>
      <c r="AL70" s="63" t="str">
        <f>IF(OR(K70-M70&gt;=5,T70&gt;4.9,AND(K70-M70&gt;=1,T70&gt;5)),IF(P70&lt;-3,"***",IF(P70&lt;0,"**","*")),"")</f>
        <v/>
      </c>
      <c r="AM70" s="62">
        <v>67</v>
      </c>
      <c r="AN70" s="49" t="str">
        <f>IF(AND(OR(M70=1,M70=2,M70=3,M70=4),Q70&gt;=97.5),"G",IF(OR(AND(N70&lt;=3,M70&lt;8,T70&gt;-1.6,Q70&gt;=95,Q70&lt;300),AND(OR(M70=1,M70=2,M70=3),Q70&lt;97.5)),"GR",""))</f>
        <v/>
      </c>
      <c r="AO70" s="29">
        <v>1</v>
      </c>
      <c r="AP70" s="28"/>
      <c r="AQ70" s="28"/>
      <c r="AR70" s="28"/>
      <c r="AS70" s="28"/>
      <c r="AT70" s="50" t="str">
        <f>IF(LEN(AN70)&gt;0,IF(AL70="**","$",IF(AL70="***",IF(LEN(AQ70)&gt;0,"$$$","$$"), "")), "")</f>
        <v/>
      </c>
      <c r="AU70" s="48" t="str">
        <f>CONCATENATE(IF(LEN(AN70)&gt;0,IF(AND(AD70="**",AB70="*"),IF(LEN(AQ70)&gt;0,"$$$","$$"),IF(AJ70="***","$$$",IF(AND(AJ70="**",AB70="*"),"$$",IF(AND(OR(AD70="**",AD70="***"),LEN(AQ70)&gt;0),"$$","")))),IF(AND(OR(AD70="**",AD70="***"),LEN(AQ70)&gt;0),"$$","")),IF(AND(T70&lt;2,AQ70="#"),"#",""))</f>
        <v/>
      </c>
      <c r="AV70" s="48" t="str">
        <f>IF(LEN(AN70)&gt;0,IF(AG70="**","$$",IF(AG70="***","$$$",IF(AD70="***",IF(OR(AB70="***",LEN(AQ70)&gt;0),"$$$",""),""))),"")</f>
        <v/>
      </c>
      <c r="AW70" s="26" t="s">
        <v>6</v>
      </c>
      <c r="AX70" s="51">
        <v>17</v>
      </c>
      <c r="AY70" s="65">
        <v>1171</v>
      </c>
      <c r="AZ70" s="24" t="s">
        <v>176</v>
      </c>
      <c r="BA70" s="29">
        <v>84.215563239766993</v>
      </c>
      <c r="BB70" s="53">
        <v>83.682229906433705</v>
      </c>
      <c r="BC70" s="54" t="s">
        <v>350</v>
      </c>
      <c r="BD70" s="29">
        <v>1</v>
      </c>
      <c r="BE70" s="55"/>
      <c r="BF70" s="55"/>
      <c r="BG70" s="55"/>
      <c r="BH70" s="55"/>
      <c r="BI70" s="187"/>
      <c r="BJ70" s="17"/>
      <c r="BK70" s="17"/>
      <c r="BL70" s="17"/>
      <c r="BM70" s="17"/>
      <c r="BN70" s="17"/>
      <c r="BO70" s="17"/>
      <c r="BP70" s="29">
        <v>122</v>
      </c>
      <c r="BQ70" s="29">
        <v>1</v>
      </c>
      <c r="BR70" s="56">
        <v>96.55</v>
      </c>
      <c r="BS70" s="57" t="s">
        <v>209</v>
      </c>
      <c r="BT70" s="26"/>
      <c r="BU70" s="26"/>
      <c r="BV70" s="26"/>
      <c r="BW70" s="26" t="s">
        <v>79</v>
      </c>
      <c r="BX70" s="17"/>
      <c r="BY70" s="17"/>
      <c r="BZ70" s="49" t="str">
        <f>IF(AND(S70&gt;=3,AND(OR(AND(I70&lt;=7,I70-K70&gt;=3),AND(K70&lt;=7,K70-M70&gt;=3)),N70&lt;=4)),6,IF(S70&gt;=3,"3T",IF(AND(OR(AND(I70&lt;=7,I70-K70&gt;=3),AND(K70&lt;=7,K70-M70&gt;=3)),N70&lt;=4),"3P","")))</f>
        <v/>
      </c>
    </row>
    <row r="71" spans="1:78" ht="46.5" x14ac:dyDescent="0.25">
      <c r="A71" s="26" t="s">
        <v>343</v>
      </c>
      <c r="B71" s="26" t="s">
        <v>351</v>
      </c>
      <c r="C71" s="27" t="s">
        <v>352</v>
      </c>
      <c r="D71" s="28"/>
      <c r="E71" s="28"/>
      <c r="F71" s="29">
        <v>1200</v>
      </c>
      <c r="G71" s="30">
        <v>3</v>
      </c>
      <c r="H71" s="31" t="s">
        <v>78</v>
      </c>
      <c r="I71" s="32">
        <v>7</v>
      </c>
      <c r="J71" s="33">
        <v>4</v>
      </c>
      <c r="K71" s="32">
        <v>7</v>
      </c>
      <c r="L71" s="33">
        <v>2</v>
      </c>
      <c r="M71" s="32">
        <v>10</v>
      </c>
      <c r="N71" s="33">
        <v>4</v>
      </c>
      <c r="O71" s="29">
        <v>-1.30000000000001</v>
      </c>
      <c r="P71" s="60">
        <v>-3.4642857142857499</v>
      </c>
      <c r="Q71" s="35">
        <v>85.002451748709504</v>
      </c>
      <c r="R71" s="35">
        <v>-4.6487741256451898</v>
      </c>
      <c r="S71" s="37">
        <v>2</v>
      </c>
      <c r="T71" s="61">
        <v>-1.25</v>
      </c>
      <c r="U71" s="29">
        <v>2.7</v>
      </c>
      <c r="V71" s="60">
        <v>1.6499999999999899</v>
      </c>
      <c r="W71" s="39" t="s">
        <v>79</v>
      </c>
      <c r="X71" s="62">
        <v>65</v>
      </c>
      <c r="Y71" s="29">
        <v>124</v>
      </c>
      <c r="Z71" s="29">
        <v>24</v>
      </c>
      <c r="AA71" s="26" t="s">
        <v>80</v>
      </c>
      <c r="AB71" s="41" t="s">
        <v>65</v>
      </c>
      <c r="AC71" s="42" t="str">
        <f>"" &amp; IF(AND(S71&lt;=-1.5,NOT(ISBLANK(AQ71))),"Z","")</f>
        <v/>
      </c>
      <c r="AD71" s="48" t="str">
        <f>IF(AND(ISNUMBER(BD71),VALUE(BD71)&gt;=3,VALUE(T71)&gt;=-0.5),IF(AND(VALUE(Q71)&gt;=94,VALUE(Q71)&lt;444), IF(VALUE(P71)&gt;=2,"***","**"),"*"),"")</f>
        <v/>
      </c>
      <c r="AE71" s="44"/>
      <c r="AF71" s="45"/>
      <c r="AG71" s="63" t="str">
        <f>IF(OR(F71&lt;1401,F71&gt;=1600),IF(AND(OR(AB71="*",AB71="***",AB71="E*",AB71="E***"),P71&gt;=2,T71&gt;-2.1),IF(AND(ISNUMBER(BD71),VALUE(BD71)&gt;2),"**","*"),""),"")</f>
        <v/>
      </c>
      <c r="AH71" s="30">
        <v>3</v>
      </c>
      <c r="AI71" s="62">
        <v>65</v>
      </c>
      <c r="AJ71" s="48" t="str">
        <f>IF(AND(S71&gt;=2,T71&gt;=0),IF(AND(ISNUMBER(BD71),VALUE(BD71)&gt;=3),IF(LEN(AQ71)&gt;0,"***","**"),"*"),"")</f>
        <v/>
      </c>
      <c r="AK71" s="42" t="str">
        <f>IF(AND(S71&gt;=3,AND(OR(AND(I71&lt;=7,I71-K71&gt;=3),AND(K71&lt;=7,K71-M71&gt;=3)),N71&lt;=4)),6,IF(S71&gt;=3,"3T",IF(AND(OR(AND(I71&lt;=7,I71-K71&gt;=3),AND(K71&lt;=7,K71-M71&gt;=3)),N71&lt;=4),"3P","")))</f>
        <v/>
      </c>
      <c r="AL71" s="63" t="str">
        <f>IF(OR(K71-M71&gt;=5,T71&gt;4.9,AND(K71-M71&gt;=1,T71&gt;5)),IF(P71&lt;-3,"***",IF(P71&lt;0,"**","*")),"")</f>
        <v/>
      </c>
      <c r="AM71" s="62">
        <v>65</v>
      </c>
      <c r="AN71" s="49" t="str">
        <f>IF(AND(OR(M71=1,M71=2,M71=3,M71=4),Q71&gt;=97.5),"G",IF(OR(AND(N71&lt;=3,M71&lt;8,T71&gt;-1.6,Q71&gt;=95,Q71&lt;300),AND(OR(M71=1,M71=2,M71=3),Q71&lt;97.5)),"GR",""))</f>
        <v/>
      </c>
      <c r="AO71" s="29">
        <v>1</v>
      </c>
      <c r="AP71" s="28"/>
      <c r="AQ71" s="28"/>
      <c r="AR71" s="28"/>
      <c r="AS71" s="28"/>
      <c r="AT71" s="50" t="str">
        <f>IF(LEN(AN71)&gt;0,IF(AL71="**","$",IF(AL71="***",IF(LEN(AQ71)&gt;0,"$$$","$$"), "")), "")</f>
        <v/>
      </c>
      <c r="AU71" s="48" t="str">
        <f>CONCATENATE(IF(LEN(AN71)&gt;0,IF(AND(AD71="**",AB71="*"),IF(LEN(AQ71)&gt;0,"$$$","$$"),IF(AJ71="***","$$$",IF(AND(AJ71="**",AB71="*"),"$$",IF(AND(OR(AD71="**",AD71="***"),LEN(AQ71)&gt;0),"$$","")))),IF(AND(OR(AD71="**",AD71="***"),LEN(AQ71)&gt;0),"$$","")),IF(AND(T71&lt;2,AQ71="#"),"#",""))</f>
        <v/>
      </c>
      <c r="AV71" s="48" t="str">
        <f>IF(LEN(AN71)&gt;0,IF(AG71="**","$$",IF(AG71="***","$$$",IF(AD71="***",IF(OR(AB71="***",LEN(AQ71)&gt;0),"$$$",""),""))),"")</f>
        <v/>
      </c>
      <c r="AW71" s="26" t="s">
        <v>78</v>
      </c>
      <c r="AX71" s="64">
        <v>26</v>
      </c>
      <c r="AY71" s="65">
        <v>1152</v>
      </c>
      <c r="AZ71" s="24" t="s">
        <v>176</v>
      </c>
      <c r="BA71" s="29">
        <v>77.702451748709606</v>
      </c>
      <c r="BB71" s="53">
        <v>79.902451748709595</v>
      </c>
      <c r="BC71" s="54" t="s">
        <v>208</v>
      </c>
      <c r="BD71" s="29">
        <v>2</v>
      </c>
      <c r="BE71" s="55"/>
      <c r="BF71" s="55"/>
      <c r="BG71" s="55"/>
      <c r="BH71" s="55"/>
      <c r="BI71" s="187"/>
      <c r="BJ71" s="17"/>
      <c r="BK71" s="17"/>
      <c r="BL71" s="17"/>
      <c r="BM71" s="17"/>
      <c r="BN71" s="17"/>
      <c r="BO71" s="17"/>
      <c r="BP71" s="29">
        <v>124</v>
      </c>
      <c r="BQ71" s="29">
        <v>1</v>
      </c>
      <c r="BR71" s="56">
        <v>94.5</v>
      </c>
      <c r="BS71" s="57" t="s">
        <v>61</v>
      </c>
      <c r="BT71" s="26"/>
      <c r="BU71" s="26"/>
      <c r="BV71" s="26"/>
      <c r="BW71" s="26" t="s">
        <v>79</v>
      </c>
      <c r="BX71" s="17"/>
      <c r="BY71" s="17"/>
      <c r="BZ71" s="49" t="str">
        <f>IF(AND(S71&gt;=3,AND(OR(AND(I71&lt;=7,I71-K71&gt;=3),AND(K71&lt;=7,K71-M71&gt;=3)),N71&lt;=4)),6,IF(S71&gt;=3,"3T",IF(AND(OR(AND(I71&lt;=7,I71-K71&gt;=3),AND(K71&lt;=7,K71-M71&gt;=3)),N71&lt;=4),"3P","")))</f>
        <v/>
      </c>
    </row>
    <row r="72" spans="1:78" ht="46.5" x14ac:dyDescent="0.25">
      <c r="A72" s="26" t="s">
        <v>343</v>
      </c>
      <c r="B72" s="26" t="s">
        <v>353</v>
      </c>
      <c r="C72" s="27" t="s">
        <v>352</v>
      </c>
      <c r="D72" s="28"/>
      <c r="E72" s="28"/>
      <c r="F72" s="58">
        <v>1400</v>
      </c>
      <c r="G72" s="80">
        <v>12</v>
      </c>
      <c r="H72" s="31" t="s">
        <v>6</v>
      </c>
      <c r="I72" s="59">
        <v>12</v>
      </c>
      <c r="J72" s="33">
        <v>9</v>
      </c>
      <c r="K72" s="59">
        <v>10</v>
      </c>
      <c r="L72" s="33">
        <v>6</v>
      </c>
      <c r="M72" s="59">
        <v>2</v>
      </c>
      <c r="N72" s="33">
        <v>0</v>
      </c>
      <c r="O72" s="29">
        <v>3.4500000000000202</v>
      </c>
      <c r="P72" s="38">
        <v>2.99999999999998</v>
      </c>
      <c r="Q72" s="36">
        <v>101.51668795291501</v>
      </c>
      <c r="R72" s="36">
        <v>1.0583439764575799</v>
      </c>
      <c r="S72" s="114">
        <v>3</v>
      </c>
      <c r="T72" s="38">
        <v>5.65</v>
      </c>
      <c r="U72" s="29">
        <v>-1.7</v>
      </c>
      <c r="V72" s="38">
        <v>2.6</v>
      </c>
      <c r="W72" s="39"/>
      <c r="X72" s="40">
        <v>63</v>
      </c>
      <c r="Y72" s="72">
        <v>119</v>
      </c>
      <c r="Z72" s="29">
        <v>28</v>
      </c>
      <c r="AA72" s="26" t="s">
        <v>57</v>
      </c>
      <c r="AB72" s="41" t="s">
        <v>58</v>
      </c>
      <c r="AC72" s="42" t="str">
        <f>"i" &amp; IF(AND(S72&lt;=-1.5,NOT(ISBLANK(AQ72))),"Z","")</f>
        <v>i</v>
      </c>
      <c r="AD72" s="43" t="str">
        <f>IF(AND(ISNUMBER(BD72),VALUE(BD72)&gt;=3,VALUE(T72)&gt;=-0.5),IF(AND(VALUE(Q72)&gt;=94,VALUE(Q72)&lt;444), IF(VALUE(P72)&gt;=2,"***","**"),"*"),"")</f>
        <v/>
      </c>
      <c r="AE72" s="48" t="str">
        <f>IF(AND(BD72&gt;2,OR(ISNUMBER(SEARCH("P",AA72)),ISNUMBER(SEARCH("EP",AA72)),ISNUMBER(SEARCH("E",AA72)))),"WP@",IF(BD72&gt;2,"W@",IF(OR(ISNUMBER(SEARCH("P",AA72)),ISNUMBER(SEARCH("EP",AA72)),ISNUMBER(SEARCH("E",AA72))),"P@","@")))</f>
        <v>@</v>
      </c>
      <c r="AF72" s="45"/>
      <c r="AG72" s="46" t="str">
        <f>IF(OR(F72&lt;1401,F72&gt;=1600),IF(AND(OR(AB72="*",AB72="***",AB72="E*",AB72="E***"),P72&gt;=2,T72&gt;-2.1),IF(AND(ISNUMBER(BD72),VALUE(BD72)&gt;2),"**","*"),""),"")</f>
        <v/>
      </c>
      <c r="AH72" s="30">
        <v>12</v>
      </c>
      <c r="AI72" s="47">
        <v>63</v>
      </c>
      <c r="AJ72" s="43" t="str">
        <f>IF(AND(S72&gt;=2,T72&gt;=0),IF(AND(ISNUMBER(BD72),VALUE(BD72)&gt;=3),IF(LEN(AQ72)&gt;0,"***","**"),"*"),"")</f>
        <v>*</v>
      </c>
      <c r="AK72" s="42" t="str">
        <f>IF(AND(S72&gt;=3,AND(OR(AND(I72&lt;=7,I72-K72&gt;=3),AND(K72&lt;=7,K72-M72&gt;=3)),N72&lt;=4)),6,IF(S72&gt;=3,"3T",IF(AND(OR(AND(I72&lt;=7,I72-K72&gt;=3),AND(K72&lt;=7,K72-M72&gt;=3)),N72&lt;=4),"3P","")))</f>
        <v>3T</v>
      </c>
      <c r="AL72" s="46" t="str">
        <f>IF(OR(K72-M72&gt;=5,T72&gt;4.9,AND(K72-M72&gt;=1,T72&gt;5)),IF(P72&lt;-3,"***",IF(P72&lt;0,"**","*")),"")</f>
        <v>*</v>
      </c>
      <c r="AM72" s="115" t="s">
        <v>354</v>
      </c>
      <c r="AN72" s="108" t="str">
        <f>IF(AND(OR(M72=1,M72=2,M72=3,M72=4),Q72&gt;=97.5),"G",IF(OR(AND(N72&lt;=3,M72&lt;8,T72&gt;-1.6,Q72&gt;=95,Q72&lt;300),AND(OR(M72=1,M72=2,M72=3),Q72&lt;97.5)),"GR",""))</f>
        <v>G</v>
      </c>
      <c r="AO72" s="29">
        <v>0</v>
      </c>
      <c r="AP72" s="28"/>
      <c r="AQ72" s="28" t="s">
        <v>33</v>
      </c>
      <c r="AR72" s="28"/>
      <c r="AS72" s="28"/>
      <c r="AT72" s="50" t="str">
        <f>IF(LEN(AN72)&gt;0,IF(AL72="**","$",IF(AL72="***",IF(LEN(AQ72)&gt;0,"$$$","$$"), "")), "")</f>
        <v/>
      </c>
      <c r="AU72" s="48" t="str">
        <f>CONCATENATE(IF(LEN(AN72)&gt;0,IF(AND(AD72="**",AB72="*"),IF(LEN(AQ72)&gt;0,"$$$","$$"),IF(AJ72="***","$$$",IF(AND(AJ72="**",AB72="*"),"$$",IF(AND(OR(AD72="**",AD72="***"),LEN(AQ72)&gt;0),"$$","")))),IF(AND(OR(AD72="**",AD72="***"),LEN(AQ72)&gt;0),"$$","")),IF(AND(T72&lt;2,AQ72="#"),"#",""))</f>
        <v/>
      </c>
      <c r="AV72" s="48" t="str">
        <f>IF(LEN(AN72)&gt;0,IF(AG72="**","$$",IF(AG72="***","$$$",IF(AD72="***",IF(OR(AB72="***",LEN(AQ72)&gt;0),"$$$",""),""))),"")</f>
        <v/>
      </c>
      <c r="AW72" s="26" t="s">
        <v>6</v>
      </c>
      <c r="AX72" s="51">
        <v>21</v>
      </c>
      <c r="AY72" s="52">
        <v>1156</v>
      </c>
      <c r="AZ72" s="24" t="s">
        <v>355</v>
      </c>
      <c r="BA72" s="29">
        <v>96.916687952915197</v>
      </c>
      <c r="BB72" s="66">
        <v>95.983354619581803</v>
      </c>
      <c r="BC72" s="54" t="s">
        <v>356</v>
      </c>
      <c r="BD72" s="29">
        <v>1</v>
      </c>
      <c r="BE72" s="55"/>
      <c r="BF72" s="55"/>
      <c r="BG72" s="55"/>
      <c r="BH72" s="55"/>
      <c r="BI72" s="187"/>
      <c r="BJ72" s="17"/>
      <c r="BK72" s="17"/>
      <c r="BL72" s="17"/>
      <c r="BM72" s="17"/>
      <c r="BN72" s="17"/>
      <c r="BO72" s="17"/>
      <c r="BP72" s="29">
        <v>119</v>
      </c>
      <c r="BQ72" s="29">
        <v>0</v>
      </c>
      <c r="BR72" s="56">
        <v>96.5</v>
      </c>
      <c r="BS72" s="76" t="s">
        <v>88</v>
      </c>
      <c r="BT72" s="26"/>
      <c r="BU72" s="26"/>
      <c r="BV72" s="49" t="str">
        <f>IF(AND(BD72&gt;2,OR(ISNUMBER(SEARCH("P",AA72)),ISNUMBER(SEARCH("EP",AA72)),ISNUMBER(SEARCH("E",AA72)))),"WP@",IF(BD72&gt;2,"W@",IF(OR(ISNUMBER(SEARCH("P",AA72)),ISNUMBER(SEARCH("EP",AA72)),ISNUMBER(SEARCH("E",AA72))),"P@","@")))</f>
        <v>@</v>
      </c>
      <c r="BW72" s="26"/>
      <c r="BX72" s="17"/>
      <c r="BY72" s="17"/>
      <c r="BZ72" s="49" t="str">
        <f>IF(AND(S72&gt;=3,AND(OR(AND(I72&lt;=7,I72-K72&gt;=3),AND(K72&lt;=7,K72-M72&gt;=3)),N72&lt;=4)),6,IF(S72&gt;=3,"3T",IF(AND(OR(AND(I72&lt;=7,I72-K72&gt;=3),AND(K72&lt;=7,K72-M72&gt;=3)),N72&lt;=4),"3P","")))</f>
        <v>3T</v>
      </c>
    </row>
    <row r="73" spans="1:78" ht="46.5" x14ac:dyDescent="0.25">
      <c r="A73" s="26" t="s">
        <v>343</v>
      </c>
      <c r="B73" s="26" t="s">
        <v>357</v>
      </c>
      <c r="C73" s="27" t="s">
        <v>352</v>
      </c>
      <c r="D73" s="28"/>
      <c r="E73" s="28"/>
      <c r="F73" s="58">
        <v>1400</v>
      </c>
      <c r="G73" s="30">
        <v>10</v>
      </c>
      <c r="H73" s="31" t="s">
        <v>78</v>
      </c>
      <c r="I73" s="59">
        <v>13</v>
      </c>
      <c r="J73" s="33">
        <v>10</v>
      </c>
      <c r="K73" s="59">
        <v>11</v>
      </c>
      <c r="L73" s="33">
        <v>4</v>
      </c>
      <c r="M73" s="59">
        <v>10</v>
      </c>
      <c r="N73" s="33">
        <v>6</v>
      </c>
      <c r="O73" s="29">
        <v>-0.79999999999998295</v>
      </c>
      <c r="P73" s="60">
        <v>-3.9000000000000101</v>
      </c>
      <c r="Q73" s="35">
        <v>87.584607682571203</v>
      </c>
      <c r="R73" s="35">
        <v>-1.00769615871442</v>
      </c>
      <c r="S73" s="37">
        <v>6</v>
      </c>
      <c r="T73" s="61">
        <v>-2.25</v>
      </c>
      <c r="U73" s="29">
        <v>3.80000000000001</v>
      </c>
      <c r="V73" s="60">
        <v>2.0000000000000102</v>
      </c>
      <c r="W73" s="39" t="s">
        <v>79</v>
      </c>
      <c r="X73" s="62">
        <v>65</v>
      </c>
      <c r="Y73" s="29">
        <v>122</v>
      </c>
      <c r="Z73" s="29">
        <v>28</v>
      </c>
      <c r="AA73" s="26" t="s">
        <v>57</v>
      </c>
      <c r="AB73" s="41" t="s">
        <v>58</v>
      </c>
      <c r="AC73" s="42" t="str">
        <f>"" &amp; IF(AND(S73&lt;=-1.5,NOT(ISBLANK(AQ73))),"Z","")</f>
        <v/>
      </c>
      <c r="AD73" s="48" t="str">
        <f>IF(AND(ISNUMBER(BD73),VALUE(BD73)&gt;=3,VALUE(T73)&gt;=-0.5),IF(AND(VALUE(Q73)&gt;=94,VALUE(Q73)&lt;444), IF(VALUE(P73)&gt;=2,"***","**"),"*"),"")</f>
        <v/>
      </c>
      <c r="AE73" s="44"/>
      <c r="AF73" s="45"/>
      <c r="AG73" s="63" t="str">
        <f>IF(OR(F73&lt;1401,F73&gt;=1600),IF(AND(OR(AB73="*",AB73="***",AB73="E*",AB73="E***"),P73&gt;=2,T73&gt;-2.1),IF(AND(ISNUMBER(BD73),VALUE(BD73)&gt;2),"**","*"),""),"")</f>
        <v/>
      </c>
      <c r="AH73" s="30">
        <v>10</v>
      </c>
      <c r="AI73" s="62">
        <v>65</v>
      </c>
      <c r="AJ73" s="48" t="str">
        <f>IF(AND(S73&gt;=2,T73&gt;=0),IF(AND(ISNUMBER(BD73),VALUE(BD73)&gt;=3),IF(LEN(AQ73)&gt;0,"***","**"),"*"),"")</f>
        <v/>
      </c>
      <c r="AK73" s="42" t="str">
        <f>IF(AND(S73&gt;=3,AND(OR(AND(I73&lt;=7,I73-K73&gt;=3),AND(K73&lt;=7,K73-M73&gt;=3)),N73&lt;=4)),6,IF(S73&gt;=3,"3T",IF(AND(OR(AND(I73&lt;=7,I73-K73&gt;=3),AND(K73&lt;=7,K73-M73&gt;=3)),N73&lt;=4),"3P","")))</f>
        <v>3T</v>
      </c>
      <c r="AL73" s="63" t="str">
        <f>IF(OR(K73-M73&gt;=5,T73&gt;4.9,AND(K73-M73&gt;=1,T73&gt;5)),IF(P73&lt;-3,"***",IF(P73&lt;0,"**","*")),"")</f>
        <v/>
      </c>
      <c r="AM73" s="62">
        <v>65</v>
      </c>
      <c r="AN73" s="49" t="str">
        <f>IF(AND(OR(M73=1,M73=2,M73=3,M73=4),Q73&gt;=97.5),"G",IF(OR(AND(N73&lt;=3,M73&lt;8,T73&gt;-1.6,Q73&gt;=95,Q73&lt;300),AND(OR(M73=1,M73=2,M73=3),Q73&lt;97.5)),"GR",""))</f>
        <v/>
      </c>
      <c r="AO73" s="29">
        <v>0</v>
      </c>
      <c r="AP73" s="28"/>
      <c r="AQ73" s="28"/>
      <c r="AR73" s="28"/>
      <c r="AS73" s="28"/>
      <c r="AT73" s="50" t="str">
        <f>IF(LEN(AN73)&gt;0,IF(AL73="**","$",IF(AL73="***",IF(LEN(AQ73)&gt;0,"$$$","$$"), "")), "")</f>
        <v/>
      </c>
      <c r="AU73" s="48" t="str">
        <f>CONCATENATE(IF(LEN(AN73)&gt;0,IF(AND(AD73="**",AB73="*"),IF(LEN(AQ73)&gt;0,"$$$","$$"),IF(AJ73="***","$$$",IF(AND(AJ73="**",AB73="*"),"$$",IF(AND(OR(AD73="**",AD73="***"),LEN(AQ73)&gt;0),"$$","")))),IF(AND(OR(AD73="**",AD73="***"),LEN(AQ73)&gt;0),"$$","")),IF(AND(T73&lt;2,AQ73="#"),"#",""))</f>
        <v/>
      </c>
      <c r="AV73" s="48" t="str">
        <f>IF(LEN(AN73)&gt;0,IF(AG73="**","$$",IF(AG73="***","$$$",IF(AD73="***",IF(OR(AB73="***",LEN(AQ73)&gt;0),"$$$",""),""))),"")</f>
        <v/>
      </c>
      <c r="AW73" s="26" t="s">
        <v>78</v>
      </c>
      <c r="AX73" s="51">
        <v>18</v>
      </c>
      <c r="AY73" s="65">
        <v>1160</v>
      </c>
      <c r="AZ73" s="24" t="s">
        <v>59</v>
      </c>
      <c r="BA73" s="29">
        <v>79.984607682571195</v>
      </c>
      <c r="BB73" s="66">
        <v>81.051274349237801</v>
      </c>
      <c r="BC73" s="54" t="s">
        <v>358</v>
      </c>
      <c r="BD73" s="29">
        <v>1</v>
      </c>
      <c r="BE73" s="55"/>
      <c r="BF73" s="55"/>
      <c r="BG73" s="55"/>
      <c r="BH73" s="55"/>
      <c r="BI73" s="187"/>
      <c r="BJ73" s="17"/>
      <c r="BK73" s="17"/>
      <c r="BL73" s="17"/>
      <c r="BM73" s="17"/>
      <c r="BN73" s="17"/>
      <c r="BO73" s="17"/>
      <c r="BP73" s="29">
        <v>122</v>
      </c>
      <c r="BQ73" s="29">
        <v>0</v>
      </c>
      <c r="BR73" s="56">
        <v>91.65</v>
      </c>
      <c r="BS73" s="76" t="s">
        <v>117</v>
      </c>
      <c r="BT73" s="26"/>
      <c r="BU73" s="26"/>
      <c r="BV73" s="26"/>
      <c r="BW73" s="26" t="s">
        <v>79</v>
      </c>
      <c r="BX73" s="17"/>
      <c r="BY73" s="17"/>
      <c r="BZ73" s="49" t="str">
        <f>IF(AND(S73&gt;=3,AND(OR(AND(I73&lt;=7,I73-K73&gt;=3),AND(K73&lt;=7,K73-M73&gt;=3)),N73&lt;=4)),6,IF(S73&gt;=3,"3T",IF(AND(OR(AND(I73&lt;=7,I73-K73&gt;=3),AND(K73&lt;=7,K73-M73&gt;=3)),N73&lt;=4),"3P","")))</f>
        <v>3T</v>
      </c>
    </row>
    <row r="74" spans="1:78" ht="26.1" customHeight="1" x14ac:dyDescent="0.25">
      <c r="A74" s="162"/>
      <c r="B74" s="155"/>
      <c r="C74" s="155"/>
      <c r="D74" s="155"/>
      <c r="E74" s="155"/>
      <c r="F74" s="155"/>
      <c r="G74" s="155"/>
      <c r="H74" s="155"/>
      <c r="I74" s="155"/>
      <c r="J74" s="155"/>
      <c r="K74" s="155"/>
      <c r="L74" s="155"/>
      <c r="M74" s="155"/>
      <c r="N74" s="155"/>
      <c r="O74" s="155"/>
      <c r="P74" s="155"/>
      <c r="Q74" s="155"/>
      <c r="R74" s="155"/>
      <c r="S74" s="155"/>
      <c r="T74" s="155"/>
      <c r="U74" s="155"/>
      <c r="V74" s="155"/>
      <c r="W74" s="155"/>
      <c r="X74" s="155"/>
      <c r="Y74" s="155"/>
      <c r="Z74" s="155"/>
      <c r="AA74" s="155"/>
      <c r="AB74" s="155"/>
      <c r="AC74" s="155"/>
      <c r="AD74" s="155"/>
      <c r="AE74" s="155"/>
      <c r="AF74" s="155"/>
      <c r="AG74" s="155"/>
      <c r="AH74" s="155"/>
      <c r="AI74" s="155"/>
      <c r="AJ74" s="155"/>
      <c r="AK74" s="155"/>
      <c r="AL74" s="155"/>
      <c r="AM74" s="155"/>
      <c r="AN74" s="155"/>
      <c r="AO74" s="155"/>
      <c r="AP74" s="155"/>
      <c r="AQ74" s="155"/>
      <c r="AR74" s="155"/>
      <c r="AS74" s="155"/>
      <c r="AT74" s="155"/>
      <c r="AU74" s="155"/>
      <c r="AV74" s="155"/>
      <c r="AW74" s="155"/>
      <c r="AX74" s="155"/>
      <c r="AY74" s="155"/>
      <c r="AZ74" s="155"/>
      <c r="BA74" s="155"/>
      <c r="BB74" s="155"/>
      <c r="BC74" s="155"/>
      <c r="BD74" s="155"/>
      <c r="BE74" s="155"/>
      <c r="BF74" s="155"/>
      <c r="BG74" s="155"/>
      <c r="BH74" s="155"/>
      <c r="BI74" s="155"/>
      <c r="BJ74" s="155"/>
      <c r="BK74" s="155"/>
      <c r="BL74" s="155"/>
      <c r="BM74" s="155"/>
      <c r="BN74" s="155"/>
      <c r="BO74" s="155"/>
      <c r="BP74" s="155"/>
      <c r="BQ74" s="155"/>
      <c r="BR74" s="155"/>
      <c r="BS74" s="155"/>
      <c r="BT74" s="155"/>
      <c r="BU74" s="155"/>
      <c r="BV74" s="155"/>
      <c r="BW74" s="155"/>
      <c r="BX74" s="155"/>
      <c r="BY74" s="17"/>
      <c r="BZ74" s="49"/>
    </row>
    <row r="75" spans="1:78" ht="46.5" x14ac:dyDescent="0.25">
      <c r="A75" s="26" t="s">
        <v>343</v>
      </c>
      <c r="B75" s="26" t="s">
        <v>359</v>
      </c>
      <c r="C75" s="27" t="s">
        <v>352</v>
      </c>
      <c r="D75" s="28"/>
      <c r="E75" s="28"/>
      <c r="F75" s="58">
        <v>1400</v>
      </c>
      <c r="G75" s="80">
        <v>5</v>
      </c>
      <c r="H75" s="31" t="s">
        <v>6</v>
      </c>
      <c r="I75" s="32">
        <v>10</v>
      </c>
      <c r="J75" s="33">
        <v>5</v>
      </c>
      <c r="K75" s="32">
        <v>9</v>
      </c>
      <c r="L75" s="33">
        <v>4</v>
      </c>
      <c r="M75" s="32">
        <v>2</v>
      </c>
      <c r="N75" s="33">
        <v>0</v>
      </c>
      <c r="O75" s="29">
        <v>1.00000000000001</v>
      </c>
      <c r="P75" s="29">
        <v>4.3749999999999902</v>
      </c>
      <c r="Q75" s="35">
        <v>99.845593705742004</v>
      </c>
      <c r="R75" s="36">
        <v>0.122796852870977</v>
      </c>
      <c r="S75" s="37">
        <v>1</v>
      </c>
      <c r="T75" s="38">
        <v>3.4</v>
      </c>
      <c r="U75" s="29">
        <v>-2.5499999999999901</v>
      </c>
      <c r="V75" s="29">
        <v>5.0000000000007802E-2</v>
      </c>
      <c r="W75" s="39"/>
      <c r="X75" s="40">
        <v>65</v>
      </c>
      <c r="Y75" s="72">
        <v>124</v>
      </c>
      <c r="Z75" s="87">
        <v>84</v>
      </c>
      <c r="AA75" s="26" t="s">
        <v>57</v>
      </c>
      <c r="AB75" s="41" t="s">
        <v>65</v>
      </c>
      <c r="AC75" s="42" t="str">
        <f>"i" &amp; IF(AND(S75&lt;=-1.5,NOT(ISBLANK(AQ75))),"Z","")</f>
        <v>i</v>
      </c>
      <c r="AD75" s="43" t="str">
        <f>IF(AND(ISNUMBER(BD75),VALUE(BD75)&gt;=3,VALUE(T75)&gt;=-0.5),IF(AND(VALUE(Q75)&gt;=94,VALUE(Q75)&lt;444), IF(VALUE(P75)&gt;=2,"***","**"),"*"),"")</f>
        <v/>
      </c>
      <c r="AE75" s="44"/>
      <c r="AF75" s="45" t="s">
        <v>82</v>
      </c>
      <c r="AG75" s="46" t="str">
        <f>IF(OR(F75&lt;1401,F75&gt;=1600),IF(AND(OR(AB75="*",AB75="***",AB75="E*",AB75="E***"),P75&gt;=2,T75&gt;-2.1),IF(AND(ISNUMBER(BD75),VALUE(BD75)&gt;2),"**","*"),""),"")</f>
        <v/>
      </c>
      <c r="AH75" s="30">
        <v>5</v>
      </c>
      <c r="AI75" s="47">
        <v>65</v>
      </c>
      <c r="AJ75" s="48" t="str">
        <f>IF(AND(S75&gt;=2,T75&gt;=0),IF(AND(ISNUMBER(BD75),VALUE(BD75)&gt;=3),IF(LEN(AQ75)&gt;0,"***","**"),"*"),"")</f>
        <v/>
      </c>
      <c r="AK75" s="42" t="str">
        <f>IF(AND(S75&gt;=3,AND(OR(AND(I75&lt;=7,I75-K75&gt;=3),AND(K75&lt;=7,K75-M75&gt;=3)),N75&lt;=4)),6,IF(S75&gt;=3,"3T",IF(AND(OR(AND(I75&lt;=7,I75-K75&gt;=3),AND(K75&lt;=7,K75-M75&gt;=3)),N75&lt;=4),"3P","")))</f>
        <v/>
      </c>
      <c r="AL75" s="46" t="str">
        <f>IF(OR(K75-M75&gt;=5,T75&gt;4.9,AND(K75-M75&gt;=1,T75&gt;5)),IF(P75&lt;-3,"***",IF(P75&lt;0,"**","*")),"")</f>
        <v>*</v>
      </c>
      <c r="AM75" s="116" t="s">
        <v>360</v>
      </c>
      <c r="AN75" s="81" t="str">
        <f>IF(AND(OR(M75=1,M75=2,M75=3,M75=4),Q75&gt;=97.5),"G",IF(OR(AND(N75&lt;=3,M75&lt;8,T75&gt;-1.6,Q75&gt;=95,Q75&lt;300),AND(OR(M75=1,M75=2,M75=3),Q75&lt;97.5)),"GR",""))</f>
        <v>G</v>
      </c>
      <c r="AO75" s="29">
        <v>0</v>
      </c>
      <c r="AP75" s="28" t="s">
        <v>32</v>
      </c>
      <c r="AQ75" s="28" t="s">
        <v>33</v>
      </c>
      <c r="AR75" s="28"/>
      <c r="AS75" s="28"/>
      <c r="AT75" s="50" t="str">
        <f>IF(LEN(AN75)&gt;0,IF(AL75="**","$",IF(AL75="***",IF(LEN(AQ75)&gt;0,"$$$","$$"), "")), "")</f>
        <v/>
      </c>
      <c r="AU75" s="48" t="str">
        <f>CONCATENATE(IF(LEN(AN75)&gt;0,IF(AND(AD75="**",AB75="*"),IF(LEN(AQ75)&gt;0,"$$$","$$"),IF(AJ75="***","$$$",IF(AND(AJ75="**",AB75="*"),"$$",IF(AND(OR(AD75="**",AD75="***"),LEN(AQ75)&gt;0),"$$","")))),IF(AND(OR(AD75="**",AD75="***"),LEN(AQ75)&gt;0),"$$","")),IF(AND(T75&lt;2,AQ75="#"),"#",""))</f>
        <v/>
      </c>
      <c r="AV75" s="48" t="str">
        <f>IF(LEN(AN75)&gt;0,IF(AG75="**","$$",IF(AG75="***","$$$",IF(AD75="***",IF(OR(AB75="***",LEN(AQ75)&gt;0),"$$$",""),""))),"")</f>
        <v/>
      </c>
      <c r="AW75" s="26" t="s">
        <v>6</v>
      </c>
      <c r="AX75" s="51">
        <v>20</v>
      </c>
      <c r="AY75" s="52">
        <v>1160</v>
      </c>
      <c r="AZ75" s="24" t="s">
        <v>361</v>
      </c>
      <c r="BA75" s="29">
        <v>95.045593705741993</v>
      </c>
      <c r="BB75" s="66">
        <v>98.645593705742002</v>
      </c>
      <c r="BC75" s="54" t="s">
        <v>362</v>
      </c>
      <c r="BD75" s="29">
        <v>1</v>
      </c>
      <c r="BE75" s="55"/>
      <c r="BF75" s="55"/>
      <c r="BG75" s="55"/>
      <c r="BH75" s="55"/>
      <c r="BI75" s="190" t="s">
        <v>363</v>
      </c>
      <c r="BJ75" s="68" t="s">
        <v>364</v>
      </c>
      <c r="BK75" s="68" t="s">
        <v>365</v>
      </c>
      <c r="BL75" s="68" t="s">
        <v>366</v>
      </c>
      <c r="BM75" s="69" t="s">
        <v>367</v>
      </c>
      <c r="BN75" s="68"/>
      <c r="BO75" s="17"/>
      <c r="BP75" s="29">
        <v>124</v>
      </c>
      <c r="BQ75" s="29">
        <v>0</v>
      </c>
      <c r="BR75" s="56">
        <v>97.45</v>
      </c>
      <c r="BS75" s="76" t="s">
        <v>88</v>
      </c>
      <c r="BT75" s="26"/>
      <c r="BU75" s="26"/>
      <c r="BV75" s="26"/>
      <c r="BW75" s="26"/>
      <c r="BX75" s="17"/>
      <c r="BY75" s="17"/>
      <c r="BZ75" s="49" t="str">
        <f>IF(AND(S75&gt;=3,AND(OR(AND(I75&lt;=7,I75-K75&gt;=3),AND(K75&lt;=7,K75-M75&gt;=3)),N75&lt;=4)),6,IF(S75&gt;=3,"3T",IF(AND(OR(AND(I75&lt;=7,I75-K75&gt;=3),AND(K75&lt;=7,K75-M75&gt;=3)),N75&lt;=4),"3P","")))</f>
        <v/>
      </c>
    </row>
    <row r="76" spans="1:78" ht="46.5" x14ac:dyDescent="0.25">
      <c r="A76" s="26" t="s">
        <v>343</v>
      </c>
      <c r="B76" s="26" t="s">
        <v>368</v>
      </c>
      <c r="C76" s="27" t="s">
        <v>207</v>
      </c>
      <c r="D76" s="28"/>
      <c r="E76" s="28"/>
      <c r="F76" s="58">
        <v>1400</v>
      </c>
      <c r="G76" s="30">
        <v>13</v>
      </c>
      <c r="H76" s="31" t="s">
        <v>78</v>
      </c>
      <c r="I76" s="59">
        <v>7</v>
      </c>
      <c r="J76" s="33">
        <v>4</v>
      </c>
      <c r="K76" s="59">
        <v>7</v>
      </c>
      <c r="L76" s="33">
        <v>3</v>
      </c>
      <c r="M76" s="59">
        <v>5</v>
      </c>
      <c r="N76" s="33">
        <v>4</v>
      </c>
      <c r="O76" s="29">
        <v>1.4000000000000099</v>
      </c>
      <c r="P76" s="29">
        <v>0.135714285714269</v>
      </c>
      <c r="Q76" s="35">
        <v>94.263384069850204</v>
      </c>
      <c r="R76" s="36">
        <v>0.18169203492512101</v>
      </c>
      <c r="S76" s="37">
        <v>1</v>
      </c>
      <c r="T76" s="61">
        <v>-1</v>
      </c>
      <c r="U76" s="29">
        <v>1.35</v>
      </c>
      <c r="V76" s="29">
        <v>0.50000000000000699</v>
      </c>
      <c r="W76" s="39" t="s">
        <v>79</v>
      </c>
      <c r="X76" s="40">
        <v>67</v>
      </c>
      <c r="Y76" s="29">
        <v>125</v>
      </c>
      <c r="Z76" s="29">
        <v>22</v>
      </c>
      <c r="AA76" s="26" t="s">
        <v>192</v>
      </c>
      <c r="AB76" s="41" t="s">
        <v>65</v>
      </c>
      <c r="AC76" s="42" t="str">
        <f>"" &amp; IF(AND(S76&lt;=-1.5,NOT(ISBLANK(AQ76))),"Z","")</f>
        <v/>
      </c>
      <c r="AD76" s="43" t="str">
        <f>IF(AND(ISNUMBER(BD76),VALUE(BD76)&gt;=3,VALUE(T76)&gt;=-0.5),IF(AND(VALUE(Q76)&gt;=94,VALUE(Q76)&lt;444), IF(VALUE(P76)&gt;=2,"***","**"),"*"),"")</f>
        <v/>
      </c>
      <c r="AE76" s="44"/>
      <c r="AF76" s="45"/>
      <c r="AG76" s="63" t="str">
        <f>IF(OR(F76&lt;1401,F76&gt;=1600),IF(AND(OR(AB76="*",AB76="***",AB76="E*",AB76="E***"),P76&gt;=2,T76&gt;-2.1),IF(AND(ISNUMBER(BD76),VALUE(BD76)&gt;2),"**","*"),""),"")</f>
        <v/>
      </c>
      <c r="AH76" s="30">
        <v>13</v>
      </c>
      <c r="AI76" s="47">
        <v>67</v>
      </c>
      <c r="AJ76" s="48" t="str">
        <f>IF(AND(S76&gt;=2,T76&gt;=0),IF(AND(ISNUMBER(BD76),VALUE(BD76)&gt;=3),IF(LEN(AQ76)&gt;0,"***","**"),"*"),"")</f>
        <v/>
      </c>
      <c r="AK76" s="42" t="str">
        <f>IF(AND(S76&gt;=3,AND(OR(AND(I76&lt;=7,I76-K76&gt;=3),AND(K76&lt;=7,K76-M76&gt;=3)),N76&lt;=4)),6,IF(S76&gt;=3,"3T",IF(AND(OR(AND(I76&lt;=7,I76-K76&gt;=3),AND(K76&lt;=7,K76-M76&gt;=3)),N76&lt;=4),"3P","")))</f>
        <v/>
      </c>
      <c r="AL76" s="46" t="str">
        <f>IF(OR(K76-M76&gt;=5,T76&gt;4.9,AND(K76-M76&gt;=1,T76&gt;5)),IF(P76&lt;-3,"***",IF(P76&lt;0,"**","*")),"")</f>
        <v/>
      </c>
      <c r="AM76" s="40">
        <v>67</v>
      </c>
      <c r="AN76" s="49" t="str">
        <f>CONCATENATE(IF(AND(OR(M76=1,M76=2,M76=3,M76=4),Q76&gt;=97.5),"G",IF(OR(AND(N76&lt;=3,M76&lt;8,T76&gt;-1.6,Q76&gt;=95,Q76&lt;300),AND(OR(M76=1,M76=2,M76=3),Q76&lt;97.5)),"GR","")),"*")</f>
        <v>*</v>
      </c>
      <c r="AO76" s="29">
        <v>0</v>
      </c>
      <c r="AP76" s="28"/>
      <c r="AQ76" s="28"/>
      <c r="AR76" s="28"/>
      <c r="AS76" s="28"/>
      <c r="AT76" s="50" t="str">
        <f>IF(LEN(AN76)&gt;0,IF(AL76="**","$",IF(AL76="***",IF(LEN(AQ76)&gt;0,"$$$","$$"), "")), "")</f>
        <v/>
      </c>
      <c r="AU76" s="48" t="str">
        <f>CONCATENATE(IF(LEN(AN76)&gt;0,IF(AND(AD76="**",AB76="*"),IF(LEN(AQ76)&gt;0,"$$$","$$"),IF(AJ76="***","$$$",IF(AND(AJ76="**",AB76="*"),"$$",IF(AND(OR(AD76="**",AD76="***"),LEN(AQ76)&gt;0),"$$","")))),IF(AND(OR(AD76="**",AD76="***"),LEN(AQ76)&gt;0),"$$","")),IF(AND(T76&lt;2,AQ76="#"),"#",""))</f>
        <v/>
      </c>
      <c r="AV76" s="48" t="str">
        <f>IF(LEN(AN76)&gt;0,IF(AG76="**","$$",IF(AG76="***","$$$",IF(AD76="***",IF(OR(AB76="***",LEN(AQ76)&gt;0),"$$$",""),""))),"")</f>
        <v/>
      </c>
      <c r="AW76" s="26" t="s">
        <v>78</v>
      </c>
      <c r="AX76" s="51">
        <v>25</v>
      </c>
      <c r="AY76" s="52">
        <v>1174</v>
      </c>
      <c r="AZ76" s="24" t="s">
        <v>176</v>
      </c>
      <c r="BA76" s="29">
        <v>87.863384069850198</v>
      </c>
      <c r="BB76" s="66">
        <v>88.534717403183606</v>
      </c>
      <c r="BC76" s="54" t="s">
        <v>369</v>
      </c>
      <c r="BD76" s="29">
        <v>1</v>
      </c>
      <c r="BE76" s="55"/>
      <c r="BF76" s="55"/>
      <c r="BG76" s="55"/>
      <c r="BH76" s="55"/>
      <c r="BI76" s="189" t="s">
        <v>370</v>
      </c>
      <c r="BJ76" s="69" t="s">
        <v>371</v>
      </c>
      <c r="BK76" s="69" t="s">
        <v>372</v>
      </c>
      <c r="BL76" s="68" t="s">
        <v>364</v>
      </c>
      <c r="BM76" s="69" t="s">
        <v>143</v>
      </c>
      <c r="BN76" s="68"/>
      <c r="BO76" s="17"/>
      <c r="BP76" s="29">
        <v>125</v>
      </c>
      <c r="BQ76" s="29">
        <v>0</v>
      </c>
      <c r="BR76" s="56">
        <v>98.45</v>
      </c>
      <c r="BS76" s="76" t="s">
        <v>126</v>
      </c>
      <c r="BT76" s="26"/>
      <c r="BU76" s="26"/>
      <c r="BV76" s="26"/>
      <c r="BW76" s="26" t="s">
        <v>79</v>
      </c>
      <c r="BX76" s="17"/>
      <c r="BY76" s="17"/>
      <c r="BZ76" s="49" t="str">
        <f>IF(AND(S76&gt;=3,AND(OR(AND(I76&lt;=7,I76-K76&gt;=3),AND(K76&lt;=7,K76-M76&gt;=3)),N76&lt;=4)),6,IF(S76&gt;=3,"3T",IF(AND(OR(AND(I76&lt;=7,I76-K76&gt;=3),AND(K76&lt;=7,K76-M76&gt;=3)),N76&lt;=4),"3P","")))</f>
        <v/>
      </c>
    </row>
    <row r="77" spans="1:78" ht="46.5" x14ac:dyDescent="0.25">
      <c r="A77" s="26" t="s">
        <v>343</v>
      </c>
      <c r="B77" s="26" t="s">
        <v>373</v>
      </c>
      <c r="C77" s="27" t="s">
        <v>136</v>
      </c>
      <c r="D77" s="28"/>
      <c r="E77" s="28"/>
      <c r="F77" s="58">
        <v>1400</v>
      </c>
      <c r="G77" s="30">
        <v>5</v>
      </c>
      <c r="H77" s="31" t="s">
        <v>78</v>
      </c>
      <c r="I77" s="32">
        <v>13</v>
      </c>
      <c r="J77" s="33">
        <v>9</v>
      </c>
      <c r="K77" s="32">
        <v>11</v>
      </c>
      <c r="L77" s="33">
        <v>6</v>
      </c>
      <c r="M77" s="32">
        <v>5</v>
      </c>
      <c r="N77" s="33">
        <v>4</v>
      </c>
      <c r="O77" s="29">
        <v>0.19999999999999599</v>
      </c>
      <c r="P77" s="34">
        <v>0.89999999999996805</v>
      </c>
      <c r="Q77" s="35">
        <v>97.758405081845893</v>
      </c>
      <c r="R77" s="36">
        <v>1.87920254092298</v>
      </c>
      <c r="S77" s="37">
        <v>4</v>
      </c>
      <c r="T77" s="38">
        <v>1.75</v>
      </c>
      <c r="U77" s="29">
        <v>1.05</v>
      </c>
      <c r="V77" s="29">
        <v>2.4500000000000099</v>
      </c>
      <c r="W77" s="39"/>
      <c r="X77" s="40">
        <v>67</v>
      </c>
      <c r="Y77" s="29">
        <v>125</v>
      </c>
      <c r="Z77" s="29">
        <v>14</v>
      </c>
      <c r="AA77" s="26" t="s">
        <v>57</v>
      </c>
      <c r="AB77" s="41" t="s">
        <v>58</v>
      </c>
      <c r="AC77" s="42" t="str">
        <f>"i" &amp; IF(AND(S77&lt;=-1.5,NOT(ISBLANK(AQ77))),"Z","")</f>
        <v>i</v>
      </c>
      <c r="AD77" s="43" t="str">
        <f>IF(AND(ISNUMBER(BD77),VALUE(BD77)&gt;=3,VALUE(T77)&gt;=-0.5),IF(AND(VALUE(Q77)&gt;=94,VALUE(Q77)&lt;444), IF(VALUE(P77)&gt;=2,"***","**"),"*"),"")</f>
        <v/>
      </c>
      <c r="AE77" s="44"/>
      <c r="AF77" s="45" t="s">
        <v>102</v>
      </c>
      <c r="AG77" s="46" t="str">
        <f>IF(OR(F77&lt;1401,F77&gt;=1600),IF(AND(OR(AB77="*",AB77="***",AB77="E*",AB77="E***"),P77&gt;=2,T77&gt;-2.1),IF(AND(ISNUMBER(BD77),VALUE(BD77)&gt;2),"**","*"),""),"")</f>
        <v/>
      </c>
      <c r="AH77" s="30">
        <v>5</v>
      </c>
      <c r="AI77" s="47">
        <v>67</v>
      </c>
      <c r="AJ77" s="48" t="str">
        <f>IF(AND(S77&gt;=2,T77&gt;=0),IF(AND(ISNUMBER(BD77),VALUE(BD77)&gt;=3),IF(LEN(AQ77)&gt;0,"***","**"),"*"),"")</f>
        <v>*</v>
      </c>
      <c r="AK77" s="42" t="str">
        <f>IF(AND(S77&gt;=3,AND(OR(AND(I77&lt;=7,I77-K77&gt;=3),AND(K77&lt;=7,K77-M77&gt;=3)),N77&lt;=4)),6,IF(S77&gt;=3,"3T",IF(AND(OR(AND(I77&lt;=7,I77-K77&gt;=3),AND(K77&lt;=7,K77-M77&gt;=3)),N77&lt;=4),"3P","")))</f>
        <v>3T</v>
      </c>
      <c r="AL77" s="46" t="str">
        <f>IF(OR(K77-M77&gt;=5,T77&gt;4.9,AND(K77-M77&gt;=1,T77&gt;5)),IF(P77&lt;-3,"***",IF(P77&lt;0,"**","*")),"")</f>
        <v>*</v>
      </c>
      <c r="AM77" s="40">
        <v>67</v>
      </c>
      <c r="AN77" s="49" t="str">
        <f>CONCATENATE(IF(AND(OR(M77=1,M77=2,M77=3,M77=4),Q77&gt;=97.5),"G",IF(OR(AND(N77&lt;=3,M77&lt;8,T77&gt;-1.6,Q77&gt;=95,Q77&lt;300),AND(OR(M77=1,M77=2,M77=3),Q77&lt;97.5)),"GR","")),"*")</f>
        <v>*</v>
      </c>
      <c r="AO77" s="29">
        <v>0</v>
      </c>
      <c r="AP77" s="28"/>
      <c r="AQ77" s="28" t="s">
        <v>33</v>
      </c>
      <c r="AR77" s="28"/>
      <c r="AS77" s="28"/>
      <c r="AT77" s="50" t="str">
        <f>IF(LEN(AN77)&gt;0,IF(AL77="**","$",IF(AL77="***",IF(LEN(AQ77)&gt;0,"$$$","$$"), "")), "")</f>
        <v/>
      </c>
      <c r="AU77" s="48" t="str">
        <f>CONCATENATE(IF(LEN(AN77)&gt;0,IF(AND(AD77="**",AB77="*"),IF(LEN(AQ77)&gt;0,"$$$","$$"),IF(AJ77="***","$$$",IF(AND(AJ77="**",AB77="*"),"$$",IF(AND(OR(AD77="**",AD77="***"),LEN(AQ77)&gt;0),"$$","")))),IF(AND(OR(AD77="**",AD77="***"),LEN(AQ77)&gt;0),"$$","")),IF(AND(T77&lt;2,AQ77="#"),"#",""))</f>
        <v>#</v>
      </c>
      <c r="AV77" s="48" t="str">
        <f>IF(LEN(AN77)&gt;0,IF(AG77="**","$$",IF(AG77="***","$$$",IF(AD77="***",IF(OR(AB77="***",LEN(AQ77)&gt;0),"$$$",""),""))),"")</f>
        <v/>
      </c>
      <c r="AW77" s="26" t="s">
        <v>78</v>
      </c>
      <c r="AX77" s="51">
        <v>21</v>
      </c>
      <c r="AY77" s="52">
        <v>1172</v>
      </c>
      <c r="AZ77" s="24" t="s">
        <v>176</v>
      </c>
      <c r="BA77" s="29">
        <v>91.258405081846007</v>
      </c>
      <c r="BB77" s="66">
        <v>92.141071748512601</v>
      </c>
      <c r="BC77" s="54" t="s">
        <v>374</v>
      </c>
      <c r="BD77" s="29">
        <v>1</v>
      </c>
      <c r="BE77" s="55"/>
      <c r="BF77" s="55"/>
      <c r="BG77" s="55"/>
      <c r="BH77" s="55"/>
      <c r="BI77" s="189" t="s">
        <v>375</v>
      </c>
      <c r="BJ77" s="69" t="s">
        <v>140</v>
      </c>
      <c r="BK77" s="69" t="s">
        <v>372</v>
      </c>
      <c r="BL77" s="68" t="s">
        <v>376</v>
      </c>
      <c r="BM77" s="68" t="s">
        <v>364</v>
      </c>
      <c r="BN77" s="68"/>
      <c r="BO77" s="17"/>
      <c r="BP77" s="29">
        <v>125</v>
      </c>
      <c r="BQ77" s="29">
        <v>0</v>
      </c>
      <c r="BR77" s="56">
        <v>93.25</v>
      </c>
      <c r="BS77" s="76" t="s">
        <v>117</v>
      </c>
      <c r="BT77" s="26"/>
      <c r="BU77" s="26"/>
      <c r="BV77" s="26"/>
      <c r="BW77" s="26"/>
      <c r="BX77" s="17"/>
      <c r="BY77" s="17"/>
      <c r="BZ77" s="49" t="str">
        <f>IF(AND(S77&gt;=3,AND(OR(AND(I77&lt;=7,I77-K77&gt;=3),AND(K77&lt;=7,K77-M77&gt;=3)),N77&lt;=4)),6,IF(S77&gt;=3,"3T",IF(AND(OR(AND(I77&lt;=7,I77-K77&gt;=3),AND(K77&lt;=7,K77-M77&gt;=3)),N77&lt;=4),"3P","")))</f>
        <v>3T</v>
      </c>
    </row>
    <row r="78" spans="1:78" ht="15.95" customHeight="1" x14ac:dyDescent="0.25">
      <c r="A78" s="162"/>
      <c r="B78" s="155"/>
      <c r="C78" s="155"/>
      <c r="D78" s="155"/>
      <c r="E78" s="155"/>
      <c r="F78" s="155"/>
      <c r="G78" s="155"/>
      <c r="H78" s="155"/>
      <c r="I78" s="155"/>
      <c r="J78" s="155"/>
      <c r="K78" s="155"/>
      <c r="L78" s="155"/>
      <c r="M78" s="155"/>
      <c r="N78" s="155"/>
      <c r="O78" s="155"/>
      <c r="P78" s="155"/>
      <c r="Q78" s="155"/>
      <c r="R78" s="155"/>
      <c r="S78" s="155"/>
      <c r="T78" s="155"/>
      <c r="U78" s="155"/>
      <c r="V78" s="155"/>
      <c r="W78" s="155"/>
      <c r="X78" s="155"/>
      <c r="Y78" s="155"/>
      <c r="Z78" s="155"/>
      <c r="AA78" s="155"/>
      <c r="AB78" s="155"/>
      <c r="AC78" s="155"/>
      <c r="AD78" s="155"/>
      <c r="AE78" s="155"/>
      <c r="AF78" s="155"/>
      <c r="AG78" s="155"/>
      <c r="AH78" s="155"/>
      <c r="AI78" s="155"/>
      <c r="AJ78" s="155"/>
      <c r="AK78" s="155"/>
      <c r="AL78" s="155"/>
      <c r="AM78" s="155"/>
      <c r="AN78" s="155"/>
      <c r="AO78" s="155"/>
      <c r="AP78" s="155"/>
      <c r="AQ78" s="155"/>
      <c r="AR78" s="155"/>
      <c r="AS78" s="155"/>
      <c r="AT78" s="155"/>
      <c r="AU78" s="155"/>
      <c r="AV78" s="155"/>
      <c r="AW78" s="155"/>
      <c r="AX78" s="155"/>
      <c r="AY78" s="155"/>
      <c r="AZ78" s="155"/>
      <c r="BA78" s="155"/>
      <c r="BB78" s="155"/>
      <c r="BC78" s="155"/>
      <c r="BD78" s="155"/>
      <c r="BE78" s="155"/>
      <c r="BF78" s="155"/>
      <c r="BG78" s="155"/>
      <c r="BH78" s="155"/>
      <c r="BI78" s="155"/>
      <c r="BJ78" s="155"/>
      <c r="BK78" s="155"/>
      <c r="BL78" s="155"/>
      <c r="BM78" s="155"/>
      <c r="BN78" s="155"/>
      <c r="BO78" s="155"/>
      <c r="BP78" s="155"/>
      <c r="BQ78" s="155"/>
      <c r="BR78" s="155"/>
      <c r="BS78" s="155"/>
      <c r="BT78" s="155"/>
      <c r="BU78" s="155"/>
      <c r="BV78" s="155"/>
      <c r="BW78" s="155"/>
      <c r="BX78" s="155"/>
      <c r="BY78" s="17"/>
      <c r="BZ78" s="49"/>
    </row>
    <row r="79" spans="1:78" ht="46.5" x14ac:dyDescent="0.25">
      <c r="A79" s="26" t="s">
        <v>343</v>
      </c>
      <c r="B79" s="26" t="s">
        <v>377</v>
      </c>
      <c r="C79" s="27" t="s">
        <v>378</v>
      </c>
      <c r="D79" s="28"/>
      <c r="E79" s="28"/>
      <c r="F79" s="58">
        <v>1400</v>
      </c>
      <c r="G79" s="30">
        <v>2</v>
      </c>
      <c r="H79" s="31" t="s">
        <v>6</v>
      </c>
      <c r="I79" s="32">
        <v>9</v>
      </c>
      <c r="J79" s="33">
        <v>6</v>
      </c>
      <c r="K79" s="32">
        <v>10</v>
      </c>
      <c r="L79" s="33">
        <v>4</v>
      </c>
      <c r="M79" s="32">
        <v>12</v>
      </c>
      <c r="N79" s="33">
        <v>7</v>
      </c>
      <c r="O79" s="29">
        <v>-0.64999999999997704</v>
      </c>
      <c r="P79" s="37">
        <v>-0.53333333333334598</v>
      </c>
      <c r="Q79" s="35">
        <v>89.968991095274603</v>
      </c>
      <c r="R79" s="36">
        <v>0.534495547637306</v>
      </c>
      <c r="S79" s="37">
        <v>2</v>
      </c>
      <c r="T79" s="34">
        <v>-3.5</v>
      </c>
      <c r="U79" s="29">
        <v>1.95</v>
      </c>
      <c r="V79" s="60">
        <v>-0.80000000000000104</v>
      </c>
      <c r="W79" s="39"/>
      <c r="X79" s="62">
        <v>65</v>
      </c>
      <c r="Y79" s="29">
        <v>121</v>
      </c>
      <c r="Z79" s="87">
        <v>35</v>
      </c>
      <c r="AA79" s="26" t="s">
        <v>57</v>
      </c>
      <c r="AB79" s="41" t="s">
        <v>58</v>
      </c>
      <c r="AC79" s="42" t="str">
        <f>"" &amp; IF(AND(S79&lt;=-1.5,NOT(ISBLANK(AQ79))),"Z","")</f>
        <v/>
      </c>
      <c r="AD79" s="48" t="str">
        <f>IF(AND(ISNUMBER(BD79),VALUE(BD79)&gt;=3,VALUE(T79)&gt;=-0.5),IF(AND(VALUE(Q79)&gt;=94,VALUE(Q79)&lt;444), IF(VALUE(P79)&gt;=2,"***","**"),"*"),"")</f>
        <v/>
      </c>
      <c r="AE79" s="44"/>
      <c r="AF79" s="45"/>
      <c r="AG79" s="63" t="str">
        <f>IF(OR(F79&lt;1401,F79&gt;=1600),IF(AND(OR(AB79="*",AB79="***",AB79="E*",AB79="E***"),P79&gt;=2,T79&gt;-2.1),IF(AND(ISNUMBER(BD79),VALUE(BD79)&gt;2),"**","*"),""),"")</f>
        <v/>
      </c>
      <c r="AH79" s="30">
        <v>2</v>
      </c>
      <c r="AI79" s="62">
        <v>65</v>
      </c>
      <c r="AJ79" s="48" t="str">
        <f>IF(AND(S79&gt;=2,T79&gt;=0),IF(AND(ISNUMBER(BD79),VALUE(BD79)&gt;=3),IF(LEN(AQ79)&gt;0,"***","**"),"*"),"")</f>
        <v/>
      </c>
      <c r="AK79" s="42" t="str">
        <f>IF(AND(S79&gt;=3,AND(OR(AND(I79&lt;=7,I79-K79&gt;=3),AND(K79&lt;=7,K79-M79&gt;=3)),N79&lt;=4)),6,IF(S79&gt;=3,"3T",IF(AND(OR(AND(I79&lt;=7,I79-K79&gt;=3),AND(K79&lt;=7,K79-M79&gt;=3)),N79&lt;=4),"3P","")))</f>
        <v/>
      </c>
      <c r="AL79" s="63" t="str">
        <f>IF(OR(K79-M79&gt;=5,T79&gt;4.9,AND(K79-M79&gt;=1,T79&gt;5)),IF(P79&lt;-3,"***",IF(P79&lt;0,"**","*")),"")</f>
        <v/>
      </c>
      <c r="AM79" s="62">
        <v>65</v>
      </c>
      <c r="AN79" s="49" t="str">
        <f>IF(AND(OR(M79=1,M79=2,M79=3,M79=4),Q79&gt;=97.5),"G",IF(OR(AND(N79&lt;=3,M79&lt;8,T79&gt;-1.6,Q79&gt;=95,Q79&lt;300),AND(OR(M79=1,M79=2,M79=3),Q79&lt;97.5)),"GR",""))</f>
        <v/>
      </c>
      <c r="AO79" s="29">
        <v>0</v>
      </c>
      <c r="AP79" s="28"/>
      <c r="AQ79" s="28"/>
      <c r="AR79" s="28"/>
      <c r="AS79" s="28"/>
      <c r="AT79" s="50" t="str">
        <f>IF(LEN(AN79)&gt;0,IF(AL79="**","$",IF(AL79="***",IF(LEN(AQ79)&gt;0,"$$$","$$"), "")), "")</f>
        <v/>
      </c>
      <c r="AU79" s="48" t="str">
        <f>CONCATENATE(IF(LEN(AN79)&gt;0,IF(AND(AD79="**",AB79="*"),IF(LEN(AQ79)&gt;0,"$$$","$$"),IF(AJ79="***","$$$",IF(AND(AJ79="**",AB79="*"),"$$",IF(AND(OR(AD79="**",AD79="***"),LEN(AQ79)&gt;0),"$$","")))),IF(AND(OR(AD79="**",AD79="***"),LEN(AQ79)&gt;0),"$$","")),IF(AND(T79&lt;2,AQ79="#"),"#",""))</f>
        <v/>
      </c>
      <c r="AV79" s="48" t="str">
        <f>IF(LEN(AN79)&gt;0,IF(AG79="**","$$",IF(AG79="***","$$$",IF(AD79="***",IF(OR(AB79="***",LEN(AQ79)&gt;0),"$$$",""),""))),"")</f>
        <v/>
      </c>
      <c r="AW79" s="26" t="s">
        <v>6</v>
      </c>
      <c r="AX79" s="51">
        <v>24</v>
      </c>
      <c r="AY79" s="65">
        <v>1182</v>
      </c>
      <c r="AZ79" s="24" t="s">
        <v>176</v>
      </c>
      <c r="BA79" s="29">
        <v>82.068991095274598</v>
      </c>
      <c r="BB79" s="66">
        <v>80.135657761941303</v>
      </c>
      <c r="BC79" s="54" t="s">
        <v>350</v>
      </c>
      <c r="BD79" s="29">
        <v>1</v>
      </c>
      <c r="BE79" s="55"/>
      <c r="BF79" s="55"/>
      <c r="BG79" s="55"/>
      <c r="BH79" s="55"/>
      <c r="BI79" s="188" t="s">
        <v>379</v>
      </c>
      <c r="BJ79" s="68" t="s">
        <v>380</v>
      </c>
      <c r="BK79" s="68" t="s">
        <v>381</v>
      </c>
      <c r="BL79" s="68" t="s">
        <v>382</v>
      </c>
      <c r="BM79" s="69" t="s">
        <v>383</v>
      </c>
      <c r="BN79" s="68" t="s">
        <v>384</v>
      </c>
      <c r="BO79" s="17"/>
      <c r="BP79" s="29">
        <v>121</v>
      </c>
      <c r="BQ79" s="29">
        <v>0</v>
      </c>
      <c r="BR79" s="56">
        <v>95.2</v>
      </c>
      <c r="BS79" s="76" t="s">
        <v>88</v>
      </c>
      <c r="BT79" s="26"/>
      <c r="BU79" s="26"/>
      <c r="BV79" s="26"/>
      <c r="BW79" s="26"/>
      <c r="BX79" s="17"/>
      <c r="BY79" s="17"/>
      <c r="BZ79" s="49" t="str">
        <f>IF(AND(S79&gt;=3,AND(OR(AND(I79&lt;=7,I79-K79&gt;=3),AND(K79&lt;=7,K79-M79&gt;=3)),N79&lt;=4)),6,IF(S79&gt;=3,"3T",IF(AND(OR(AND(I79&lt;=7,I79-K79&gt;=3),AND(K79&lt;=7,K79-M79&gt;=3)),N79&lt;=4),"3P","")))</f>
        <v/>
      </c>
    </row>
    <row r="80" spans="1:78" ht="46.5" x14ac:dyDescent="0.25">
      <c r="A80" s="26" t="s">
        <v>343</v>
      </c>
      <c r="B80" s="26" t="s">
        <v>263</v>
      </c>
      <c r="C80" s="107" t="s">
        <v>385</v>
      </c>
      <c r="D80" s="28"/>
      <c r="E80" s="28"/>
      <c r="F80" s="29">
        <v>1650</v>
      </c>
      <c r="G80" s="30">
        <v>8</v>
      </c>
      <c r="H80" s="31" t="s">
        <v>229</v>
      </c>
      <c r="I80" s="70">
        <v>5</v>
      </c>
      <c r="J80" s="71">
        <v>2</v>
      </c>
      <c r="K80" s="59">
        <v>4</v>
      </c>
      <c r="L80" s="33">
        <v>2</v>
      </c>
      <c r="M80" s="59">
        <v>5</v>
      </c>
      <c r="N80" s="33">
        <v>2</v>
      </c>
      <c r="O80" s="29">
        <v>2.1500000000000301</v>
      </c>
      <c r="P80" s="34">
        <v>1.87500000000005</v>
      </c>
      <c r="Q80" s="35">
        <v>99.431483215670696</v>
      </c>
      <c r="R80" s="36">
        <v>1.6157416078353</v>
      </c>
      <c r="S80" s="37">
        <v>0</v>
      </c>
      <c r="T80" s="38">
        <v>0</v>
      </c>
      <c r="U80" s="29">
        <v>-1.75000000000001</v>
      </c>
      <c r="V80" s="29">
        <v>-1.85</v>
      </c>
      <c r="W80" s="39"/>
      <c r="X80" s="40">
        <v>63</v>
      </c>
      <c r="Y80" s="72">
        <v>105</v>
      </c>
      <c r="Z80" s="29">
        <v>10</v>
      </c>
      <c r="AA80" s="26" t="s">
        <v>100</v>
      </c>
      <c r="AB80" s="41" t="s">
        <v>101</v>
      </c>
      <c r="AC80" s="42" t="str">
        <f>"i" &amp; IF(AND(S80&lt;=-1.5,NOT(ISBLANK(AQ80))),"Z","")</f>
        <v>i</v>
      </c>
      <c r="AD80" s="43" t="str">
        <f>IF(AND(ISNUMBER(BD80),VALUE(BD80)&gt;=3,VALUE(T80)&gt;=-0.5),IF(AND(VALUE(Q80)&gt;=94,VALUE(Q80)&lt;444), IF(VALUE(P80)&gt;=2,"***","**"),"*"),"")</f>
        <v>**</v>
      </c>
      <c r="AE80" s="44"/>
      <c r="AF80" s="45" t="s">
        <v>233</v>
      </c>
      <c r="AG80" s="46" t="str">
        <f>IF(OR(F80&lt;1401,F80&gt;=1600),IF(AND(OR(AB80="*",AB80="***",AB80="E*",AB80="E***"),P80&gt;=2,T80&gt;-2.1),IF(AND(ISNUMBER(BD80),VALUE(BD80)&gt;2),"**","*"),""),"")</f>
        <v/>
      </c>
      <c r="AH80" s="30">
        <v>8</v>
      </c>
      <c r="AI80" s="47">
        <v>63</v>
      </c>
      <c r="AJ80" s="48" t="str">
        <f>IF(AND(S80&gt;=2,T80&gt;=0),IF(AND(ISNUMBER(BD80),VALUE(BD80)&gt;=3),IF(LEN(AQ80)&gt;0,"***","**"),"*"),"")</f>
        <v/>
      </c>
      <c r="AK80" s="42" t="str">
        <f>IF(AND(S80&gt;=3,AND(OR(AND(I80&lt;=7,I80-K80&gt;=3),AND(K80&lt;=7,K80-M80&gt;=3)),N80&lt;=4)),6,IF(S80&gt;=3,"3T",IF(AND(OR(AND(I80&lt;=7,I80-K80&gt;=3),AND(K80&lt;=7,K80-M80&gt;=3)),N80&lt;=4),"3P","")))</f>
        <v/>
      </c>
      <c r="AL80" s="46" t="str">
        <f>IF(OR(K80-M80&gt;=5,T80&gt;4.9,AND(K80-M80&gt;=1,T80&gt;5)),IF(P80&lt;-3,"***",IF(P80&lt;0,"**","*")),"")</f>
        <v/>
      </c>
      <c r="AM80" s="116" t="s">
        <v>354</v>
      </c>
      <c r="AN80" s="81" t="str">
        <f>IF(AND(OR(M80=1,M80=2,M80=3,M80=4),Q80&gt;=97.5),"G",IF(OR(AND(N80&lt;=3,M80&lt;8,T80&gt;-1.6,Q80&gt;=95,Q80&lt;300),AND(OR(M80=1,M80=2,M80=3),Q80&lt;97.5)),"GR",""))</f>
        <v>GR</v>
      </c>
      <c r="AO80" s="29">
        <v>0</v>
      </c>
      <c r="AP80" s="28"/>
      <c r="AQ80" s="28"/>
      <c r="AR80" s="28"/>
      <c r="AS80" s="28" t="s">
        <v>168</v>
      </c>
      <c r="AT80" s="50" t="str">
        <f>IF(LEN(AN80)&gt;0,IF(AL80="**","$",IF(AL80="***",IF(LEN(AQ80)&gt;0,"$$$","$$"), "")), "")</f>
        <v/>
      </c>
      <c r="AU80" s="48" t="str">
        <f>CONCATENATE(IF(LEN(AN80)&gt;0,IF(AND(AD80="**",AB80="*"),IF(LEN(AQ80)&gt;0,"$$$","$$"),IF(AJ80="***","$$$",IF(AND(AJ80="**",AB80="*"),"$$",IF(AND(OR(AD80="**",AD80="***"),LEN(AQ80)&gt;0),"$$","")))),IF(AND(OR(AD80="**",AD80="***"),LEN(AQ80)&gt;0),"$$","")),IF(AND(T80&lt;2,AQ80="#"),"#",""))</f>
        <v/>
      </c>
      <c r="AV80" s="48" t="str">
        <f>IF(LEN(AN80)&gt;0,IF(AG80="**","$$",IF(AG80="***","$$$",IF(AD80="***",IF(OR(AB80="***",LEN(AQ80)&gt;0),"$$$",""),""))),"")</f>
        <v/>
      </c>
      <c r="AW80" s="26" t="s">
        <v>229</v>
      </c>
      <c r="AX80" s="64">
        <v>68</v>
      </c>
      <c r="AY80" s="79">
        <v>1176</v>
      </c>
      <c r="AZ80" s="24" t="s">
        <v>386</v>
      </c>
      <c r="BA80" s="29">
        <v>90.731483215670593</v>
      </c>
      <c r="BB80" s="53">
        <v>82.990149882337306</v>
      </c>
      <c r="BC80" s="54" t="s">
        <v>387</v>
      </c>
      <c r="BD80" s="29">
        <v>3</v>
      </c>
      <c r="BE80" s="55"/>
      <c r="BF80" s="55"/>
      <c r="BG80" s="55"/>
      <c r="BH80" s="55"/>
      <c r="BI80" s="190" t="s">
        <v>388</v>
      </c>
      <c r="BJ80" s="68" t="s">
        <v>389</v>
      </c>
      <c r="BK80" s="68" t="s">
        <v>390</v>
      </c>
      <c r="BL80" s="68" t="s">
        <v>391</v>
      </c>
      <c r="BM80" s="68" t="s">
        <v>392</v>
      </c>
      <c r="BN80" s="68"/>
      <c r="BO80" s="17"/>
      <c r="BP80" s="29">
        <v>105</v>
      </c>
      <c r="BQ80" s="29">
        <v>0</v>
      </c>
      <c r="BR80" s="56">
        <v>100.1</v>
      </c>
      <c r="BS80" s="76" t="s">
        <v>88</v>
      </c>
      <c r="BT80" s="26"/>
      <c r="BU80" s="26"/>
      <c r="BV80" s="26"/>
      <c r="BW80" s="26"/>
      <c r="BX80" s="17"/>
      <c r="BY80" s="17"/>
      <c r="BZ80" s="49" t="str">
        <f>IF(AND(S80&gt;=3,AND(OR(AND(I80&lt;=7,I80-K80&gt;=3),AND(K80&lt;=7,K80-M80&gt;=3)),N80&lt;=4)),6,IF(S80&gt;=3,"3T",IF(AND(OR(AND(I80&lt;=7,I80-K80&gt;=3),AND(K80&lt;=7,K80-M80&gt;=3)),N80&lt;=4),"3P","")))</f>
        <v/>
      </c>
    </row>
    <row r="81" spans="1:78" ht="46.5" x14ac:dyDescent="0.25">
      <c r="A81" s="26" t="s">
        <v>343</v>
      </c>
      <c r="B81" s="26" t="s">
        <v>393</v>
      </c>
      <c r="C81" s="27" t="s">
        <v>207</v>
      </c>
      <c r="D81" s="28"/>
      <c r="E81" s="28"/>
      <c r="F81" s="58">
        <v>1400</v>
      </c>
      <c r="G81" s="30">
        <v>9</v>
      </c>
      <c r="H81" s="31" t="s">
        <v>6</v>
      </c>
      <c r="I81" s="59">
        <v>6</v>
      </c>
      <c r="J81" s="33">
        <v>4</v>
      </c>
      <c r="K81" s="59">
        <v>6</v>
      </c>
      <c r="L81" s="33">
        <v>3</v>
      </c>
      <c r="M81" s="59">
        <v>10</v>
      </c>
      <c r="N81" s="33">
        <v>3</v>
      </c>
      <c r="O81" s="29">
        <v>-3.8499999999999801</v>
      </c>
      <c r="P81" s="60">
        <v>-4.1142857142857201</v>
      </c>
      <c r="Q81" s="35">
        <v>90.829832948813902</v>
      </c>
      <c r="R81" s="35">
        <v>-2.1350835255930898</v>
      </c>
      <c r="S81" s="37">
        <v>1</v>
      </c>
      <c r="T81" s="38">
        <v>0</v>
      </c>
      <c r="U81" s="29">
        <v>2.55000000000001</v>
      </c>
      <c r="V81" s="60">
        <v>2.5</v>
      </c>
      <c r="W81" s="39"/>
      <c r="X81" s="62">
        <v>62</v>
      </c>
      <c r="Y81" s="29">
        <v>108</v>
      </c>
      <c r="Z81" s="29">
        <v>11</v>
      </c>
      <c r="AA81" s="26" t="s">
        <v>192</v>
      </c>
      <c r="AB81" s="41" t="s">
        <v>65</v>
      </c>
      <c r="AC81" s="42" t="str">
        <f>"" &amp; IF(AND(S81&lt;=-1.5,NOT(ISBLANK(AQ81))),"Z","")</f>
        <v/>
      </c>
      <c r="AD81" s="48" t="str">
        <f>IF(AND(ISNUMBER(BD81),VALUE(BD81)&gt;=3,VALUE(T81)&gt;=-0.5),IF(AND(VALUE(Q81)&gt;=94,VALUE(Q81)&lt;444), IF(VALUE(P81)&gt;=2,"***","**"),"*"),"")</f>
        <v>*</v>
      </c>
      <c r="AE81" s="44"/>
      <c r="AF81" s="45"/>
      <c r="AG81" s="46" t="str">
        <f>IF(OR(F81&lt;1401,F81&gt;=1600),IF(AND(OR(AB81="*",AB81="***",AB81="E*",AB81="E***"),P81&gt;=2,T81&gt;-2.1),IF(AND(ISNUMBER(BD81),VALUE(BD81)&gt;2),"**","*"),""),"")</f>
        <v/>
      </c>
      <c r="AH81" s="30">
        <v>9</v>
      </c>
      <c r="AI81" s="62">
        <v>62</v>
      </c>
      <c r="AJ81" s="48" t="str">
        <f>IF(AND(S81&gt;=2,T81&gt;=0),IF(AND(ISNUMBER(BD81),VALUE(BD81)&gt;=3),IF(LEN(AQ81)&gt;0,"***","**"),"*"),"")</f>
        <v/>
      </c>
      <c r="AK81" s="42" t="str">
        <f>IF(AND(S81&gt;=3,AND(OR(AND(I81&lt;=7,I81-K81&gt;=3),AND(K81&lt;=7,K81-M81&gt;=3)),N81&lt;=4)),6,IF(S81&gt;=3,"3T",IF(AND(OR(AND(I81&lt;=7,I81-K81&gt;=3),AND(K81&lt;=7,K81-M81&gt;=3)),N81&lt;=4),"3P","")))</f>
        <v/>
      </c>
      <c r="AL81" s="63" t="str">
        <f>IF(OR(K81-M81&gt;=5,T81&gt;4.9,AND(K81-M81&gt;=1,T81&gt;5)),IF(P81&lt;-3,"***",IF(P81&lt;0,"**","*")),"")</f>
        <v/>
      </c>
      <c r="AM81" s="62">
        <v>62</v>
      </c>
      <c r="AN81" s="49" t="str">
        <f>IF(AND(OR(M81=1,M81=2,M81=3,M81=4),Q81&gt;=97.5),"G",IF(OR(AND(N81&lt;=3,M81&lt;8,T81&gt;-1.6,Q81&gt;=95,Q81&lt;300),AND(OR(M81=1,M81=2,M81=3),Q81&lt;97.5)),"GR",""))</f>
        <v/>
      </c>
      <c r="AO81" s="29">
        <v>1</v>
      </c>
      <c r="AP81" s="28"/>
      <c r="AQ81" s="28"/>
      <c r="AR81" s="28"/>
      <c r="AS81" s="28" t="s">
        <v>66</v>
      </c>
      <c r="AT81" s="50" t="str">
        <f>IF(LEN(AN81)&gt;0,IF(AL81="**","$",IF(AL81="***",IF(LEN(AQ81)&gt;0,"$$$","$$"), "")), "")</f>
        <v/>
      </c>
      <c r="AU81" s="48" t="str">
        <f>CONCATENATE(IF(LEN(AN81)&gt;0,IF(AND(AD81="**",AB81="*"),IF(LEN(AQ81)&gt;0,"$$$","$$"),IF(AJ81="***","$$$",IF(AND(AJ81="**",AB81="*"),"$$",IF(AND(OR(AD81="**",AD81="***"),LEN(AQ81)&gt;0),"$$","")))),IF(AND(OR(AD81="**",AD81="***"),LEN(AQ81)&gt;0),"$$","")),IF(AND(T81&lt;2,AQ81="#"),"#",""))</f>
        <v/>
      </c>
      <c r="AV81" s="48" t="str">
        <f>IF(LEN(AN81)&gt;0,IF(AG81="**","$$",IF(AG81="***","$$$",IF(AD81="***",IF(OR(AB81="***",LEN(AQ81)&gt;0),"$$$",""),""))),"")</f>
        <v/>
      </c>
      <c r="AW81" s="26" t="s">
        <v>6</v>
      </c>
      <c r="AX81" s="51">
        <v>41</v>
      </c>
      <c r="AY81" s="65">
        <v>1177</v>
      </c>
      <c r="AZ81" s="24" t="s">
        <v>347</v>
      </c>
      <c r="BA81" s="29">
        <v>84.729832948813794</v>
      </c>
      <c r="BB81" s="66">
        <v>75.863166282147105</v>
      </c>
      <c r="BC81" s="54" t="s">
        <v>394</v>
      </c>
      <c r="BD81" s="29">
        <v>3</v>
      </c>
      <c r="BE81" s="55"/>
      <c r="BF81" s="55"/>
      <c r="BG81" s="55"/>
      <c r="BH81" s="55"/>
      <c r="BI81" s="190" t="s">
        <v>395</v>
      </c>
      <c r="BJ81" s="68" t="s">
        <v>396</v>
      </c>
      <c r="BK81" s="68" t="s">
        <v>397</v>
      </c>
      <c r="BL81" s="68" t="s">
        <v>380</v>
      </c>
      <c r="BM81" s="68" t="s">
        <v>381</v>
      </c>
      <c r="BN81" s="68" t="s">
        <v>398</v>
      </c>
      <c r="BO81" s="17"/>
      <c r="BP81" s="29">
        <v>108</v>
      </c>
      <c r="BQ81" s="29">
        <v>1</v>
      </c>
      <c r="BR81" s="56">
        <v>93</v>
      </c>
      <c r="BS81" s="76" t="s">
        <v>108</v>
      </c>
      <c r="BT81" s="26"/>
      <c r="BU81" s="26"/>
      <c r="BV81" s="26"/>
      <c r="BW81" s="26"/>
      <c r="BX81" s="17"/>
      <c r="BY81" s="17"/>
      <c r="BZ81" s="49" t="str">
        <f>IF(AND(S81&gt;=3,AND(OR(AND(I81&lt;=7,I81-K81&gt;=3),AND(K81&lt;=7,K81-M81&gt;=3)),N81&lt;=4)),6,IF(S81&gt;=3,"3T",IF(AND(OR(AND(I81&lt;=7,I81-K81&gt;=3),AND(K81&lt;=7,K81-M81&gt;=3)),N81&lt;=4),"3P","")))</f>
        <v/>
      </c>
    </row>
    <row r="82" spans="1:78" ht="30" customHeight="1" x14ac:dyDescent="0.25">
      <c r="A82" s="175" t="s">
        <v>153</v>
      </c>
      <c r="B82" s="155"/>
      <c r="C82" s="155"/>
      <c r="D82" s="155"/>
      <c r="E82" s="155"/>
      <c r="F82" s="155"/>
      <c r="G82" s="155"/>
      <c r="H82" s="155"/>
      <c r="I82" s="155"/>
      <c r="J82" s="155"/>
      <c r="K82" s="155"/>
      <c r="L82" s="155"/>
      <c r="M82" s="155"/>
      <c r="N82" s="155"/>
      <c r="O82" s="155"/>
      <c r="P82" s="155"/>
      <c r="Q82" s="155"/>
      <c r="R82" s="155"/>
      <c r="S82" s="155"/>
      <c r="T82" s="155"/>
      <c r="U82" s="155"/>
      <c r="V82" s="155"/>
      <c r="W82" s="155"/>
      <c r="X82" s="155"/>
      <c r="Y82" s="155"/>
      <c r="Z82" s="171"/>
      <c r="AA82" s="155"/>
      <c r="AB82" s="155"/>
      <c r="AC82" s="155"/>
      <c r="AD82" s="155"/>
      <c r="AE82" s="155"/>
      <c r="AF82" s="155"/>
      <c r="AG82" s="155"/>
      <c r="AH82" s="155"/>
      <c r="AI82" s="155"/>
      <c r="AJ82" s="155"/>
      <c r="AK82" s="155"/>
      <c r="AL82" s="155"/>
      <c r="AM82" s="155"/>
      <c r="AN82" s="155"/>
      <c r="AO82" s="155"/>
      <c r="AP82" s="155"/>
      <c r="AQ82" s="155"/>
      <c r="AR82" s="155"/>
      <c r="AS82" s="155"/>
      <c r="AT82" s="155"/>
      <c r="AU82" s="155"/>
      <c r="AV82" s="155"/>
      <c r="AW82" s="155"/>
      <c r="AX82" s="155"/>
      <c r="AY82" s="155"/>
      <c r="AZ82" s="155"/>
      <c r="BA82" s="155"/>
      <c r="BB82" s="155"/>
      <c r="BC82" s="155"/>
      <c r="BD82" s="155"/>
      <c r="BE82" s="155"/>
      <c r="BF82" s="155"/>
      <c r="BG82" s="155"/>
      <c r="BH82" s="155"/>
      <c r="BI82" s="155"/>
      <c r="BJ82" s="155"/>
      <c r="BK82" s="155"/>
      <c r="BL82" s="155"/>
      <c r="BM82" s="155"/>
      <c r="BN82" s="155"/>
      <c r="BO82" s="155"/>
      <c r="BP82" s="155"/>
      <c r="BQ82" s="155"/>
      <c r="BR82" s="155"/>
      <c r="BS82" s="155"/>
      <c r="BT82" s="155"/>
      <c r="BU82" s="155"/>
      <c r="BV82" s="155"/>
      <c r="BW82" s="155"/>
      <c r="BX82" s="155"/>
      <c r="BY82" s="17"/>
      <c r="BZ82" s="49"/>
    </row>
    <row r="83" spans="1:78" ht="46.5" x14ac:dyDescent="0.25">
      <c r="A83" s="26" t="s">
        <v>343</v>
      </c>
      <c r="B83" s="26" t="s">
        <v>191</v>
      </c>
      <c r="C83" s="27" t="s">
        <v>63</v>
      </c>
      <c r="D83" s="28"/>
      <c r="E83" s="28"/>
      <c r="F83" s="58">
        <v>1400</v>
      </c>
      <c r="G83" s="80">
        <v>14</v>
      </c>
      <c r="H83" s="31" t="s">
        <v>6</v>
      </c>
      <c r="I83" s="59">
        <v>14</v>
      </c>
      <c r="J83" s="33">
        <v>8</v>
      </c>
      <c r="K83" s="59">
        <v>14</v>
      </c>
      <c r="L83" s="33">
        <v>6</v>
      </c>
      <c r="M83" s="59">
        <v>7</v>
      </c>
      <c r="N83" s="33">
        <v>3</v>
      </c>
      <c r="O83" s="29">
        <v>3.69999999999997</v>
      </c>
      <c r="P83" s="34">
        <v>4.09374999999996</v>
      </c>
      <c r="Q83" s="35">
        <v>97.263491156811696</v>
      </c>
      <c r="R83" s="36">
        <v>1.08174557840591</v>
      </c>
      <c r="S83" s="37">
        <v>2</v>
      </c>
      <c r="T83" s="38">
        <v>3.5</v>
      </c>
      <c r="U83" s="29">
        <v>-2.5</v>
      </c>
      <c r="V83" s="29">
        <v>0.250000000000004</v>
      </c>
      <c r="W83" s="39"/>
      <c r="X83" s="40">
        <v>60</v>
      </c>
      <c r="Y83" s="72">
        <v>135</v>
      </c>
      <c r="Z83" s="29">
        <v>21</v>
      </c>
      <c r="AA83" s="26" t="s">
        <v>57</v>
      </c>
      <c r="AB83" s="41" t="s">
        <v>58</v>
      </c>
      <c r="AC83" s="42" t="str">
        <f>"i" &amp; IF(AND(S83&lt;=-1.5,NOT(ISBLANK(AQ83))),"Z","")</f>
        <v>i</v>
      </c>
      <c r="AD83" s="43" t="str">
        <f>IF(AND(ISNUMBER(BD83),VALUE(BD83)&gt;=3,VALUE(T83)&gt;=-0.5),IF(AND(VALUE(Q83)&gt;=94,VALUE(Q83)&lt;444), IF(VALUE(P83)&gt;=2,"***","**"),"*"),"")</f>
        <v/>
      </c>
      <c r="AE83" s="48" t="str">
        <f>IF(AND(BD83&gt;2,OR(ISNUMBER(SEARCH("P",AA83)),ISNUMBER(SEARCH("EP",AA83)),ISNUMBER(SEARCH("E",AA83)))),"WP@",IF(BD83&gt;2,"W@",IF(OR(ISNUMBER(SEARCH("P",AA83)),ISNUMBER(SEARCH("EP",AA83)),ISNUMBER(SEARCH("E",AA83))),"P@","@")))</f>
        <v>@</v>
      </c>
      <c r="AF83" s="45"/>
      <c r="AG83" s="46" t="str">
        <f>IF(OR(F83&lt;1401,F83&gt;=1600),IF(AND(OR(AB83="*",AB83="***",AB83="E*",AB83="E***"),P83&gt;=2,T83&gt;-2.1),IF(AND(ISNUMBER(BD83),VALUE(BD83)&gt;2),"**","*"),""),"")</f>
        <v/>
      </c>
      <c r="AH83" s="30">
        <v>14</v>
      </c>
      <c r="AI83" s="47">
        <v>60</v>
      </c>
      <c r="AJ83" s="43" t="str">
        <f>IF(AND(S83&gt;=2,T83&gt;=0),IF(AND(ISNUMBER(BD83),VALUE(BD83)&gt;=3),IF(LEN(AQ83)&gt;0,"***","**"),"*"),"")</f>
        <v>*</v>
      </c>
      <c r="AK83" s="42" t="str">
        <f>IF(AND(S83&gt;=3,AND(OR(AND(I83&lt;=7,I83-K83&gt;=3),AND(K83&lt;=7,K83-M83&gt;=3)),N83&lt;=4)),6,IF(S83&gt;=3,"3T",IF(AND(OR(AND(I83&lt;=7,I83-K83&gt;=3),AND(K83&lt;=7,K83-M83&gt;=3)),N83&lt;=4),"3P","")))</f>
        <v/>
      </c>
      <c r="AL83" s="46" t="str">
        <f>IF(OR(K83-M83&gt;=5,T83&gt;4.9,AND(K83-M83&gt;=1,T83&gt;5)),IF(P83&lt;-3,"***",IF(P83&lt;0,"**","*")),"")</f>
        <v>*</v>
      </c>
      <c r="AM83" s="116" t="s">
        <v>399</v>
      </c>
      <c r="AN83" s="81" t="str">
        <f>IF(AND(OR(M83=1,M83=2,M83=3,M83=4),Q83&gt;=97.5),"G",IF(OR(AND(N83&lt;=3,M83&lt;8,T83&gt;-1.6,Q83&gt;=95,Q83&lt;300),AND(OR(M83=1,M83=2,M83=3),Q83&lt;97.5)),"GR",""))</f>
        <v>GR</v>
      </c>
      <c r="AO83" s="29">
        <v>0</v>
      </c>
      <c r="AP83" s="28"/>
      <c r="AQ83" s="28"/>
      <c r="AR83" s="28" t="s">
        <v>34</v>
      </c>
      <c r="AS83" s="28"/>
      <c r="AT83" s="50" t="str">
        <f>IF(LEN(AN83)&gt;0,IF(AL83="**","$",IF(AL83="***",IF(LEN(AQ83)&gt;0,"$$$","$$"), "")), "")</f>
        <v/>
      </c>
      <c r="AU83" s="48" t="str">
        <f>CONCATENATE(IF(LEN(AN83)&gt;0,IF(AND(AD83="**",AB83="*"),IF(LEN(AQ83)&gt;0,"$$$","$$"),IF(AJ83="***","$$$",IF(AND(AJ83="**",AB83="*"),"$$",IF(AND(OR(AD83="**",AD83="***"),LEN(AQ83)&gt;0),"$$","")))),IF(AND(OR(AD83="**",AD83="***"),LEN(AQ83)&gt;0),"$$","")),IF(AND(T83&lt;2,AQ83="#"),"#",""))</f>
        <v/>
      </c>
      <c r="AV83" s="48" t="str">
        <f>IF(LEN(AN83)&gt;0,IF(AG83="**","$$",IF(AG83="***","$$$",IF(AD83="***",IF(OR(AB83="***",LEN(AQ83)&gt;0),"$$$",""),""))),"")</f>
        <v/>
      </c>
      <c r="AW83" s="26" t="s">
        <v>6</v>
      </c>
      <c r="AX83" s="51">
        <v>21</v>
      </c>
      <c r="AY83" s="52">
        <v>1190</v>
      </c>
      <c r="AZ83" s="24" t="s">
        <v>176</v>
      </c>
      <c r="BA83" s="29">
        <v>89.163491156811801</v>
      </c>
      <c r="BB83" s="66">
        <v>100.89682449014499</v>
      </c>
      <c r="BC83" s="54" t="s">
        <v>400</v>
      </c>
      <c r="BD83" s="29">
        <v>2</v>
      </c>
      <c r="BE83" s="100">
        <v>17.7777777777778</v>
      </c>
      <c r="BF83" s="55"/>
      <c r="BG83" s="102">
        <v>90</v>
      </c>
      <c r="BH83" s="55"/>
      <c r="BI83" s="190" t="s">
        <v>401</v>
      </c>
      <c r="BJ83" s="68" t="s">
        <v>105</v>
      </c>
      <c r="BK83" s="69" t="s">
        <v>195</v>
      </c>
      <c r="BL83" s="68" t="s">
        <v>402</v>
      </c>
      <c r="BM83" s="68" t="s">
        <v>186</v>
      </c>
      <c r="BN83" s="68" t="s">
        <v>196</v>
      </c>
      <c r="BO83" s="17"/>
      <c r="BP83" s="29">
        <v>135</v>
      </c>
      <c r="BQ83" s="29">
        <v>0</v>
      </c>
      <c r="BR83" s="56">
        <v>97.85</v>
      </c>
      <c r="BS83" s="76" t="s">
        <v>88</v>
      </c>
      <c r="BT83" s="26"/>
      <c r="BU83" s="26"/>
      <c r="BV83" s="49" t="str">
        <f>IF(AND(BD83&gt;2,OR(ISNUMBER(SEARCH("P",AA83)),ISNUMBER(SEARCH("EP",AA83)),ISNUMBER(SEARCH("E",AA83)))),"WP@",IF(BD83&gt;2,"W@",IF(OR(ISNUMBER(SEARCH("P",AA83)),ISNUMBER(SEARCH("EP",AA83)),ISNUMBER(SEARCH("E",AA83))),"P@","@")))</f>
        <v>@</v>
      </c>
      <c r="BW83" s="26"/>
      <c r="BX83" s="17"/>
      <c r="BY83" s="17"/>
      <c r="BZ83" s="49" t="str">
        <f>IF(AND(S83&gt;=3,AND(OR(AND(I83&lt;=7,I83-K83&gt;=3),AND(K83&lt;=7,K83-M83&gt;=3)),N83&lt;=4)),6,IF(S83&gt;=3,"3T",IF(AND(OR(AND(I83&lt;=7,I83-K83&gt;=3),AND(K83&lt;=7,K83-M83&gt;=3)),N83&lt;=4),"3P","")))</f>
        <v/>
      </c>
    </row>
    <row r="84" spans="1:78" ht="46.5" x14ac:dyDescent="0.25">
      <c r="A84" s="26" t="s">
        <v>343</v>
      </c>
      <c r="B84" s="110" t="s">
        <v>403</v>
      </c>
      <c r="C84" s="27" t="s">
        <v>165</v>
      </c>
      <c r="D84" s="28"/>
      <c r="E84" s="28"/>
      <c r="F84" s="58">
        <v>1400</v>
      </c>
      <c r="G84" s="30">
        <v>4</v>
      </c>
      <c r="H84" s="31" t="s">
        <v>6</v>
      </c>
      <c r="I84" s="32">
        <v>8</v>
      </c>
      <c r="J84" s="33">
        <v>5</v>
      </c>
      <c r="K84" s="32">
        <v>9</v>
      </c>
      <c r="L84" s="33">
        <v>5</v>
      </c>
      <c r="M84" s="32">
        <v>6</v>
      </c>
      <c r="N84" s="33">
        <v>3</v>
      </c>
      <c r="O84" s="29">
        <v>0.54999999999999705</v>
      </c>
      <c r="P84" s="29">
        <v>-1.0357142857143</v>
      </c>
      <c r="Q84" s="35">
        <v>93.118380523985394</v>
      </c>
      <c r="R84" s="35">
        <v>-1.1408097380072499</v>
      </c>
      <c r="S84" s="37">
        <v>0</v>
      </c>
      <c r="T84" s="38">
        <v>2</v>
      </c>
      <c r="U84" s="29">
        <v>-0.95000000000000595</v>
      </c>
      <c r="V84" s="29">
        <v>0.74999999999999301</v>
      </c>
      <c r="W84" s="39"/>
      <c r="X84" s="62">
        <v>58</v>
      </c>
      <c r="Y84" s="29">
        <v>133</v>
      </c>
      <c r="Z84" s="111">
        <v>12</v>
      </c>
      <c r="AA84" s="26" t="s">
        <v>57</v>
      </c>
      <c r="AB84" s="41" t="s">
        <v>58</v>
      </c>
      <c r="AC84" s="42" t="str">
        <f>"" &amp; IF(AND(S84&lt;=-1.5,NOT(ISBLANK(AQ84))),"Z","")</f>
        <v/>
      </c>
      <c r="AD84" s="48" t="str">
        <f>IF(AND(ISNUMBER(BD84),VALUE(BD84)&gt;=3,VALUE(T84)&gt;=-0.5),IF(AND(VALUE(Q84)&gt;=94,VALUE(Q84)&lt;444), IF(VALUE(P84)&gt;=2,"***","**"),"*"),"")</f>
        <v/>
      </c>
      <c r="AE84" s="44"/>
      <c r="AF84" s="45"/>
      <c r="AG84" s="46" t="str">
        <f>IF(OR(F84&lt;1401,F84&gt;=1600),IF(AND(OR(AB84="*",AB84="***",AB84="E*",AB84="E***"),P84&gt;=2,T84&gt;-2.1),IF(AND(ISNUMBER(BD84),VALUE(BD84)&gt;2),"**","*"),""),"")</f>
        <v/>
      </c>
      <c r="AH84" s="30">
        <v>4</v>
      </c>
      <c r="AI84" s="62">
        <v>58</v>
      </c>
      <c r="AJ84" s="48" t="str">
        <f>IF(AND(S84&gt;=2,T84&gt;=0),IF(AND(ISNUMBER(BD84),VALUE(BD84)&gt;=3),IF(LEN(AQ84)&gt;0,"***","**"),"*"),"")</f>
        <v/>
      </c>
      <c r="AK84" s="42" t="str">
        <f>IF(AND(S84&gt;=3,AND(OR(AND(I84&lt;=7,I84-K84&gt;=3),AND(K84&lt;=7,K84-M84&gt;=3)),N84&lt;=4)),6,IF(S84&gt;=3,"3T",IF(AND(OR(AND(I84&lt;=7,I84-K84&gt;=3),AND(K84&lt;=7,K84-M84&gt;=3)),N84&lt;=4),"3P","")))</f>
        <v/>
      </c>
      <c r="AL84" s="63" t="str">
        <f>IF(OR(K84-M84&gt;=5,T84&gt;4.9,AND(K84-M84&gt;=1,T84&gt;5)),IF(P84&lt;-3,"***",IF(P84&lt;0,"**","*")),"")</f>
        <v/>
      </c>
      <c r="AM84" s="62">
        <v>58</v>
      </c>
      <c r="AN84" s="49" t="str">
        <f>IF(AND(OR(M84=1,M84=2,M84=3,M84=4),Q84&gt;=97.5),"G",IF(OR(AND(N84&lt;=3,M84&lt;8,T84&gt;-1.6,Q84&gt;=95,Q84&lt;300),AND(OR(M84=1,M84=2,M84=3),Q84&lt;97.5)),"GR",""))</f>
        <v/>
      </c>
      <c r="AO84" s="29">
        <v>0</v>
      </c>
      <c r="AP84" s="28"/>
      <c r="AQ84" s="28" t="s">
        <v>33</v>
      </c>
      <c r="AR84" s="28" t="s">
        <v>34</v>
      </c>
      <c r="AS84" s="28"/>
      <c r="AT84" s="50" t="str">
        <f>IF(LEN(AN84)&gt;0,IF(AL84="**","$",IF(AL84="***",IF(LEN(AQ84)&gt;0,"$$$","$$"), "")), "")</f>
        <v/>
      </c>
      <c r="AU84" s="48" t="str">
        <f>CONCATENATE(IF(LEN(AN84)&gt;0,IF(AND(AD84="**",AB84="*"),IF(LEN(AQ84)&gt;0,"$$$","$$"),IF(AJ84="***","$$$",IF(AND(AJ84="**",AB84="*"),"$$",IF(AND(OR(AD84="**",AD84="***"),LEN(AQ84)&gt;0),"$$","")))),IF(AND(OR(AD84="**",AD84="***"),LEN(AQ84)&gt;0),"$$","")),IF(AND(T84&lt;2,AQ84="#"),"#",""))</f>
        <v/>
      </c>
      <c r="AV84" s="48" t="str">
        <f>IF(LEN(AN84)&gt;0,IF(AG84="**","$$",IF(AG84="***","$$$",IF(AD84="***",IF(OR(AB84="***",LEN(AQ84)&gt;0),"$$$",""),""))),"")</f>
        <v/>
      </c>
      <c r="AW84" s="26" t="s">
        <v>6</v>
      </c>
      <c r="AX84" s="51">
        <v>14</v>
      </c>
      <c r="AY84" s="65">
        <v>1177</v>
      </c>
      <c r="AZ84" s="24" t="s">
        <v>176</v>
      </c>
      <c r="BA84" s="29">
        <v>84.718380523985502</v>
      </c>
      <c r="BB84" s="66">
        <v>93.051713857318802</v>
      </c>
      <c r="BC84" s="54" t="s">
        <v>404</v>
      </c>
      <c r="BD84" s="29">
        <v>2</v>
      </c>
      <c r="BE84" s="55"/>
      <c r="BF84" s="55"/>
      <c r="BG84" s="55"/>
      <c r="BH84" s="55"/>
      <c r="BI84" s="191" t="s">
        <v>405</v>
      </c>
      <c r="BJ84" s="68" t="s">
        <v>195</v>
      </c>
      <c r="BK84" s="68" t="s">
        <v>406</v>
      </c>
      <c r="BL84" s="68" t="s">
        <v>407</v>
      </c>
      <c r="BM84" s="68" t="s">
        <v>408</v>
      </c>
      <c r="BN84" s="68" t="s">
        <v>409</v>
      </c>
      <c r="BO84" s="17"/>
      <c r="BP84" s="29">
        <v>133</v>
      </c>
      <c r="BQ84" s="29">
        <v>0</v>
      </c>
      <c r="BR84" s="56">
        <v>97.1</v>
      </c>
      <c r="BS84" s="57" t="s">
        <v>75</v>
      </c>
      <c r="BT84" s="26"/>
      <c r="BU84" s="26"/>
      <c r="BV84" s="26"/>
      <c r="BW84" s="26"/>
      <c r="BX84" s="17"/>
      <c r="BY84" s="17"/>
      <c r="BZ84" s="49" t="str">
        <f>IF(AND(S84&gt;=3,AND(OR(AND(I84&lt;=7,I84-K84&gt;=3),AND(K84&lt;=7,K84-M84&gt;=3)),N84&lt;=4)),6,IF(S84&gt;=3,"3T",IF(AND(OR(AND(I84&lt;=7,I84-K84&gt;=3),AND(K84&lt;=7,K84-M84&gt;=3)),N84&lt;=4),"3P","")))</f>
        <v/>
      </c>
    </row>
    <row r="85" spans="1:78" ht="18.75" customHeight="1" x14ac:dyDescent="0.25">
      <c r="A85" s="17"/>
      <c r="B85" s="164" t="s">
        <v>176</v>
      </c>
      <c r="C85" s="164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65" t="s">
        <v>410</v>
      </c>
      <c r="R85" s="165"/>
      <c r="S85" s="17"/>
      <c r="T85" s="90" t="s">
        <v>411</v>
      </c>
      <c r="U85" s="17"/>
      <c r="V85" s="17"/>
      <c r="W85" s="17"/>
      <c r="X85" s="91">
        <v>56</v>
      </c>
      <c r="Y85" s="113" t="s">
        <v>339</v>
      </c>
      <c r="Z85" s="111">
        <v>23</v>
      </c>
      <c r="AA85" s="94">
        <v>5</v>
      </c>
      <c r="AB85" s="17"/>
      <c r="AC85" s="17"/>
      <c r="AD85" s="17"/>
      <c r="AE85" s="17"/>
      <c r="AF85" s="17"/>
      <c r="AG85" s="17"/>
      <c r="AH85" s="17"/>
      <c r="AI85" s="91">
        <v>56</v>
      </c>
      <c r="AJ85" s="17"/>
      <c r="AK85" s="17"/>
      <c r="AL85" s="17"/>
      <c r="AM85" s="91">
        <v>56</v>
      </c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66">
        <v>7.9</v>
      </c>
      <c r="AY85" s="95">
        <v>1180</v>
      </c>
      <c r="AZ85" s="17"/>
      <c r="BA85" s="17"/>
      <c r="BB85" s="17"/>
      <c r="BC85" s="17"/>
      <c r="BD85" s="17"/>
      <c r="BE85" s="17"/>
      <c r="BF85" s="17"/>
      <c r="BG85" s="17"/>
      <c r="BH85" s="17"/>
      <c r="BI85" s="187"/>
      <c r="BJ85" s="17"/>
      <c r="BK85" s="17"/>
      <c r="BL85" s="17"/>
      <c r="BM85" s="17"/>
      <c r="BN85" s="17"/>
      <c r="BO85" s="17"/>
      <c r="BP85" s="113" t="s">
        <v>339</v>
      </c>
      <c r="BQ85" s="17"/>
      <c r="BR85" s="17"/>
      <c r="BS85" s="17"/>
      <c r="BT85" s="17"/>
      <c r="BU85" s="17"/>
      <c r="BV85" s="17"/>
      <c r="BW85" s="17"/>
      <c r="BX85" s="29">
        <v>0</v>
      </c>
      <c r="BY85" s="26" t="s">
        <v>149</v>
      </c>
      <c r="BZ85" s="17"/>
    </row>
    <row r="86" spans="1:78" x14ac:dyDescent="0.25">
      <c r="A86" s="17"/>
      <c r="B86" s="164"/>
      <c r="C86" s="164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68" t="s">
        <v>413</v>
      </c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67"/>
      <c r="AY86" s="96" t="s">
        <v>412</v>
      </c>
      <c r="AZ86" s="17"/>
      <c r="BA86" s="17"/>
      <c r="BB86" s="17"/>
      <c r="BC86" s="17"/>
      <c r="BD86" s="17"/>
      <c r="BE86" s="17"/>
      <c r="BF86" s="17"/>
      <c r="BG86" s="17"/>
      <c r="BH86" s="17"/>
      <c r="BI86" s="18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</row>
    <row r="87" spans="1:78" ht="30" customHeight="1" x14ac:dyDescent="0.25">
      <c r="A87" s="172" t="s">
        <v>414</v>
      </c>
      <c r="B87" s="153"/>
      <c r="C87" s="153"/>
      <c r="D87" s="153"/>
      <c r="E87" s="153"/>
      <c r="F87" s="153"/>
      <c r="G87" s="153"/>
      <c r="H87" s="153"/>
      <c r="I87" s="153"/>
      <c r="J87" s="153"/>
      <c r="K87" s="153"/>
      <c r="L87" s="153"/>
      <c r="M87" s="153"/>
      <c r="N87" s="153"/>
      <c r="O87" s="153"/>
      <c r="P87" s="153"/>
      <c r="Q87" s="153"/>
      <c r="R87" s="153"/>
      <c r="S87" s="153"/>
      <c r="T87" s="153"/>
      <c r="U87" s="153"/>
      <c r="V87" s="153"/>
      <c r="W87" s="153"/>
      <c r="X87" s="153"/>
      <c r="Y87" s="153"/>
      <c r="Z87" s="153"/>
      <c r="AA87" s="153"/>
      <c r="AB87" s="153"/>
      <c r="AC87" s="153"/>
      <c r="AD87" s="153"/>
      <c r="AE87" s="153"/>
      <c r="AF87" s="153"/>
      <c r="AG87" s="153"/>
      <c r="AH87" s="153"/>
      <c r="AI87" s="153"/>
      <c r="AJ87" s="153"/>
      <c r="AK87" s="153"/>
      <c r="AL87" s="153"/>
      <c r="AM87" s="153"/>
      <c r="AN87" s="153"/>
      <c r="AO87" s="153"/>
      <c r="AP87" s="153"/>
      <c r="AQ87" s="153"/>
      <c r="AR87" s="153"/>
      <c r="AS87" s="153"/>
      <c r="AT87" s="153"/>
      <c r="AU87" s="153"/>
      <c r="AV87" s="153"/>
      <c r="AW87" s="153"/>
      <c r="AX87" s="153"/>
      <c r="AY87" s="153"/>
      <c r="AZ87" s="153"/>
      <c r="BA87" s="153"/>
      <c r="BB87" s="153"/>
      <c r="BC87" s="153"/>
      <c r="BD87" s="153"/>
      <c r="BE87" s="153"/>
      <c r="BF87" s="153"/>
      <c r="BG87" s="153"/>
      <c r="BH87" s="153"/>
      <c r="BI87" s="153"/>
      <c r="BJ87" s="153"/>
      <c r="BK87" s="153"/>
      <c r="BL87" s="153"/>
      <c r="BM87" s="153"/>
      <c r="BN87" s="153"/>
      <c r="BO87" s="153"/>
      <c r="BP87" s="153"/>
      <c r="BQ87" s="153"/>
      <c r="BR87" s="153"/>
      <c r="BS87" s="153"/>
      <c r="BT87" s="153"/>
      <c r="BU87" s="153"/>
      <c r="BV87" s="153"/>
      <c r="BW87" s="153"/>
      <c r="BX87" s="153"/>
      <c r="BY87" s="17"/>
      <c r="BZ87" s="17"/>
    </row>
    <row r="88" spans="1:78" x14ac:dyDescent="0.25">
      <c r="A88" s="18" t="s">
        <v>1</v>
      </c>
      <c r="B88" s="18" t="s">
        <v>2</v>
      </c>
      <c r="C88" s="18" t="s">
        <v>3</v>
      </c>
      <c r="D88" s="19"/>
      <c r="E88" s="19"/>
      <c r="F88" s="18" t="s">
        <v>4</v>
      </c>
      <c r="G88" s="20" t="s">
        <v>5</v>
      </c>
      <c r="H88" s="21" t="s">
        <v>6</v>
      </c>
      <c r="I88" s="154" t="s">
        <v>7</v>
      </c>
      <c r="J88" s="155"/>
      <c r="K88" s="155"/>
      <c r="L88" s="155"/>
      <c r="M88" s="155"/>
      <c r="N88" s="155"/>
      <c r="O88" s="21" t="s">
        <v>8</v>
      </c>
      <c r="P88" s="21" t="s">
        <v>9</v>
      </c>
      <c r="Q88" s="22" t="s">
        <v>10</v>
      </c>
      <c r="R88" s="22" t="s">
        <v>11</v>
      </c>
      <c r="S88" s="21" t="s">
        <v>12</v>
      </c>
      <c r="T88" s="21" t="s">
        <v>13</v>
      </c>
      <c r="U88" s="21" t="s">
        <v>14</v>
      </c>
      <c r="V88" s="21" t="s">
        <v>15</v>
      </c>
      <c r="W88" s="23" t="s">
        <v>16</v>
      </c>
      <c r="X88" s="21" t="s">
        <v>17</v>
      </c>
      <c r="Y88" s="21" t="s">
        <v>18</v>
      </c>
      <c r="Z88" s="21" t="s">
        <v>19</v>
      </c>
      <c r="AA88" s="21" t="s">
        <v>20</v>
      </c>
      <c r="AB88" s="21" t="s">
        <v>21</v>
      </c>
      <c r="AC88" s="21" t="s">
        <v>22</v>
      </c>
      <c r="AD88" s="21" t="s">
        <v>23</v>
      </c>
      <c r="AE88" s="21" t="s">
        <v>24</v>
      </c>
      <c r="AF88" s="21" t="s">
        <v>25</v>
      </c>
      <c r="AG88" s="21" t="s">
        <v>26</v>
      </c>
      <c r="AH88" s="21" t="s">
        <v>5</v>
      </c>
      <c r="AI88" s="21" t="s">
        <v>17</v>
      </c>
      <c r="AJ88" s="21" t="s">
        <v>27</v>
      </c>
      <c r="AK88" s="21" t="s">
        <v>28</v>
      </c>
      <c r="AL88" s="21" t="s">
        <v>29</v>
      </c>
      <c r="AM88" s="21" t="s">
        <v>17</v>
      </c>
      <c r="AN88" s="21" t="s">
        <v>30</v>
      </c>
      <c r="AO88" s="21" t="s">
        <v>31</v>
      </c>
      <c r="AP88" s="21" t="s">
        <v>32</v>
      </c>
      <c r="AQ88" s="21" t="s">
        <v>33</v>
      </c>
      <c r="AR88" s="21" t="s">
        <v>34</v>
      </c>
      <c r="AS88" s="21" t="s">
        <v>35</v>
      </c>
      <c r="AT88" s="21" t="s">
        <v>36</v>
      </c>
      <c r="AU88" s="21" t="s">
        <v>37</v>
      </c>
      <c r="AV88" s="21" t="s">
        <v>38</v>
      </c>
      <c r="AW88" s="21" t="s">
        <v>6</v>
      </c>
      <c r="AX88" s="21" t="s">
        <v>39</v>
      </c>
      <c r="AY88" s="21" t="s">
        <v>40</v>
      </c>
      <c r="AZ88" s="24" t="s">
        <v>41</v>
      </c>
      <c r="BA88" s="21" t="s">
        <v>42</v>
      </c>
      <c r="BB88" s="21" t="s">
        <v>43</v>
      </c>
      <c r="BC88" s="21" t="s">
        <v>44</v>
      </c>
      <c r="BD88" s="21" t="s">
        <v>45</v>
      </c>
      <c r="BE88" s="21" t="s">
        <v>46</v>
      </c>
      <c r="BF88" s="21" t="s">
        <v>47</v>
      </c>
      <c r="BG88" s="21" t="s">
        <v>48</v>
      </c>
      <c r="BH88" s="21" t="s">
        <v>49</v>
      </c>
      <c r="BI88" s="186"/>
      <c r="BJ88" s="25"/>
      <c r="BK88" s="25"/>
      <c r="BL88" s="25"/>
      <c r="BM88" s="25"/>
      <c r="BN88" s="25"/>
      <c r="BO88" s="25"/>
      <c r="BP88" s="21" t="s">
        <v>18</v>
      </c>
      <c r="BQ88" s="21" t="s">
        <v>31</v>
      </c>
      <c r="BR88" s="21" t="s">
        <v>50</v>
      </c>
      <c r="BS88" s="21" t="s">
        <v>51</v>
      </c>
      <c r="BT88" s="25"/>
      <c r="BU88" s="25"/>
      <c r="BV88" s="21" t="s">
        <v>24</v>
      </c>
      <c r="BW88" s="21" t="s">
        <v>16</v>
      </c>
      <c r="BX88" s="21" t="s">
        <v>52</v>
      </c>
      <c r="BY88" s="21" t="s">
        <v>53</v>
      </c>
      <c r="BZ88" s="21" t="s">
        <v>28</v>
      </c>
    </row>
    <row r="89" spans="1:78" ht="46.5" x14ac:dyDescent="0.25">
      <c r="A89" s="26" t="s">
        <v>415</v>
      </c>
      <c r="B89" s="26" t="s">
        <v>416</v>
      </c>
      <c r="C89" s="27" t="s">
        <v>417</v>
      </c>
      <c r="D89" s="28"/>
      <c r="E89" s="28"/>
      <c r="F89" s="29">
        <v>1200</v>
      </c>
      <c r="G89" s="30">
        <v>10</v>
      </c>
      <c r="H89" s="31" t="s">
        <v>6</v>
      </c>
      <c r="I89" s="59">
        <v>6</v>
      </c>
      <c r="J89" s="33">
        <v>4</v>
      </c>
      <c r="K89" s="59">
        <v>6</v>
      </c>
      <c r="L89" s="33">
        <v>2</v>
      </c>
      <c r="M89" s="59">
        <v>9</v>
      </c>
      <c r="N89" s="33">
        <v>5</v>
      </c>
      <c r="O89" s="29">
        <v>0.19999999999999599</v>
      </c>
      <c r="P89" s="37">
        <v>1.1187499999999899</v>
      </c>
      <c r="Q89" s="35">
        <v>92.464011880845902</v>
      </c>
      <c r="R89" s="35">
        <v>-1.7994059577048901E-2</v>
      </c>
      <c r="S89" s="37">
        <v>2</v>
      </c>
      <c r="T89" s="61">
        <v>-3</v>
      </c>
      <c r="U89" s="29">
        <v>0.149999999999988</v>
      </c>
      <c r="V89" s="60">
        <v>-2.2000000000000099</v>
      </c>
      <c r="W89" s="39"/>
      <c r="X89" s="62">
        <v>52</v>
      </c>
      <c r="Y89" s="29">
        <v>127</v>
      </c>
      <c r="Z89" s="118"/>
      <c r="AA89" s="26" t="s">
        <v>80</v>
      </c>
      <c r="AB89" s="41" t="s">
        <v>58</v>
      </c>
      <c r="AC89" s="42" t="str">
        <f>"" &amp; IF(AND(S89&lt;=-1.5,NOT(ISBLANK(AQ89))),"Z","")</f>
        <v/>
      </c>
      <c r="AD89" s="48" t="str">
        <f>IF(AND(ISNUMBER(BD89),VALUE(BD89)&gt;=3,VALUE(T89)&gt;=-0.5),IF(AND(VALUE(Q89)&gt;=94,VALUE(Q89)&lt;444), IF(VALUE(P89)&gt;=2,"***","**"),"*"),"")</f>
        <v/>
      </c>
      <c r="AE89" s="44"/>
      <c r="AF89" s="45"/>
      <c r="AG89" s="63" t="str">
        <f>IF(OR(F89&lt;1401,F89&gt;=1600),IF(AND(OR(AB89="*",AB89="***",AB89="E*",AB89="E***"),P89&gt;=2,T89&gt;-2.1),IF(AND(ISNUMBER(BD89),VALUE(BD89)&gt;2),"**","*"),""),"")</f>
        <v/>
      </c>
      <c r="AH89" s="30">
        <v>10</v>
      </c>
      <c r="AI89" s="62">
        <v>52</v>
      </c>
      <c r="AJ89" s="48" t="str">
        <f>IF(AND(S89&gt;=2,T89&gt;=0),IF(AND(ISNUMBER(BD89),VALUE(BD89)&gt;=3),IF(LEN(AQ89)&gt;0,"***","**"),"*"),"")</f>
        <v/>
      </c>
      <c r="AK89" s="42" t="str">
        <f>IF(AND(S89&gt;=3,AND(OR(AND(I89&lt;=7,I89-K89&gt;=3),AND(K89&lt;=7,K89-M89&gt;=3)),N89&lt;=4)),6,IF(S89&gt;=3,"3T",IF(AND(OR(AND(I89&lt;=7,I89-K89&gt;=3),AND(K89&lt;=7,K89-M89&gt;=3)),N89&lt;=4),"3P","")))</f>
        <v/>
      </c>
      <c r="AL89" s="63" t="str">
        <f>IF(OR(K89-M89&gt;=5,T89&gt;4.9,AND(K89-M89&gt;=1,T89&gt;5)),IF(P89&lt;-3,"***",IF(P89&lt;0,"**","*")),"")</f>
        <v/>
      </c>
      <c r="AM89" s="62">
        <v>52</v>
      </c>
      <c r="AN89" s="49" t="str">
        <f>IF(AND(OR(M89=1,M89=2,M89=3,M89=4),Q89&gt;=97.5),"G",IF(OR(AND(N89&lt;=3,M89&lt;8,T89&gt;-1.6,Q89&gt;=95,Q89&lt;300),AND(OR(M89=1,M89=2,M89=3),Q89&lt;97.5)),"GR",""))</f>
        <v/>
      </c>
      <c r="AO89" s="29">
        <v>0</v>
      </c>
      <c r="AP89" s="28"/>
      <c r="AQ89" s="28"/>
      <c r="AR89" s="28"/>
      <c r="AS89" s="28" t="s">
        <v>296</v>
      </c>
      <c r="AT89" s="50" t="str">
        <f>IF(LEN(AN89)&gt;0,IF(AL89="**","$",IF(AL89="***",IF(LEN(AQ89)&gt;0,"$$$","$$"), "")), "")</f>
        <v/>
      </c>
      <c r="AU89" s="48" t="str">
        <f>CONCATENATE(IF(LEN(AN89)&gt;0,IF(AND(AD89="**",AB89="*"),IF(LEN(AQ89)&gt;0,"$$$","$$"),IF(AJ89="***","$$$",IF(AND(AJ89="**",AB89="*"),"$$",IF(AND(OR(AD89="**",AD89="***"),LEN(AQ89)&gt;0),"$$","")))),IF(AND(OR(AD89="**",AD89="***"),LEN(AQ89)&gt;0),"$$","")),IF(AND(T89&lt;2,AQ89="#"),"#",""))</f>
        <v/>
      </c>
      <c r="AV89" s="48" t="str">
        <f>IF(LEN(AN89)&gt;0,IF(AG89="**","$$",IF(AG89="***","$$$",IF(AD89="***",IF(OR(AB89="***",LEN(AQ89)&gt;0),"$$$",""),""))),"")</f>
        <v/>
      </c>
      <c r="AW89" s="26" t="s">
        <v>6</v>
      </c>
      <c r="AX89" s="51">
        <v>36</v>
      </c>
      <c r="AY89" s="65">
        <v>1183</v>
      </c>
      <c r="AZ89" s="24" t="s">
        <v>67</v>
      </c>
      <c r="BA89" s="29">
        <v>82.464011880845902</v>
      </c>
      <c r="BB89" s="53">
        <v>82.7760118808459</v>
      </c>
      <c r="BC89" s="54" t="s">
        <v>418</v>
      </c>
      <c r="BD89" s="29">
        <v>3</v>
      </c>
      <c r="BE89" s="55"/>
      <c r="BF89" s="55"/>
      <c r="BG89" s="55"/>
      <c r="BH89" s="55"/>
      <c r="BI89" s="190" t="s">
        <v>419</v>
      </c>
      <c r="BJ89" s="68" t="s">
        <v>420</v>
      </c>
      <c r="BK89" s="68" t="s">
        <v>421</v>
      </c>
      <c r="BL89" s="68" t="s">
        <v>422</v>
      </c>
      <c r="BM89" s="68" t="s">
        <v>423</v>
      </c>
      <c r="BN89" s="68" t="s">
        <v>424</v>
      </c>
      <c r="BO89" s="17"/>
      <c r="BP89" s="29">
        <v>127</v>
      </c>
      <c r="BQ89" s="29">
        <v>0</v>
      </c>
      <c r="BR89" s="56">
        <v>96.15</v>
      </c>
      <c r="BS89" s="76" t="s">
        <v>108</v>
      </c>
      <c r="BT89" s="26"/>
      <c r="BU89" s="26"/>
      <c r="BV89" s="26"/>
      <c r="BW89" s="26"/>
      <c r="BX89" s="17"/>
      <c r="BY89" s="17"/>
      <c r="BZ89" s="49" t="str">
        <f>IF(AND(S89&gt;=3,AND(OR(AND(I89&lt;=7,I89-K89&gt;=3),AND(K89&lt;=7,K89-M89&gt;=3)),N89&lt;=4)),6,IF(S89&gt;=3,"3T",IF(AND(OR(AND(I89&lt;=7,I89-K89&gt;=3),AND(K89&lt;=7,K89-M89&gt;=3)),N89&lt;=4),"3P","")))</f>
        <v/>
      </c>
    </row>
    <row r="90" spans="1:78" ht="15.95" customHeight="1" x14ac:dyDescent="0.25">
      <c r="A90" s="162"/>
      <c r="B90" s="155"/>
      <c r="C90" s="155"/>
      <c r="D90" s="155"/>
      <c r="E90" s="155"/>
      <c r="F90" s="155"/>
      <c r="G90" s="155"/>
      <c r="H90" s="155"/>
      <c r="I90" s="155"/>
      <c r="J90" s="155"/>
      <c r="K90" s="155"/>
      <c r="L90" s="155"/>
      <c r="M90" s="155"/>
      <c r="N90" s="155"/>
      <c r="O90" s="155"/>
      <c r="P90" s="155"/>
      <c r="Q90" s="155"/>
      <c r="R90" s="155"/>
      <c r="S90" s="155"/>
      <c r="T90" s="155"/>
      <c r="U90" s="155"/>
      <c r="V90" s="155"/>
      <c r="W90" s="155"/>
      <c r="X90" s="155"/>
      <c r="Y90" s="155"/>
      <c r="Z90" s="155"/>
      <c r="AA90" s="155"/>
      <c r="AB90" s="155"/>
      <c r="AC90" s="155"/>
      <c r="AD90" s="155"/>
      <c r="AE90" s="155"/>
      <c r="AF90" s="155"/>
      <c r="AG90" s="155"/>
      <c r="AH90" s="155"/>
      <c r="AI90" s="155"/>
      <c r="AJ90" s="155"/>
      <c r="AK90" s="155"/>
      <c r="AL90" s="155"/>
      <c r="AM90" s="155"/>
      <c r="AN90" s="155"/>
      <c r="AO90" s="155"/>
      <c r="AP90" s="155"/>
      <c r="AQ90" s="155"/>
      <c r="AR90" s="155"/>
      <c r="AS90" s="155"/>
      <c r="AT90" s="155"/>
      <c r="AU90" s="155"/>
      <c r="AV90" s="155"/>
      <c r="AW90" s="155"/>
      <c r="AX90" s="155"/>
      <c r="AY90" s="155"/>
      <c r="AZ90" s="155"/>
      <c r="BA90" s="155"/>
      <c r="BB90" s="155"/>
      <c r="BC90" s="155"/>
      <c r="BD90" s="155"/>
      <c r="BE90" s="155"/>
      <c r="BF90" s="155"/>
      <c r="BG90" s="155"/>
      <c r="BH90" s="155"/>
      <c r="BI90" s="155"/>
      <c r="BJ90" s="155"/>
      <c r="BK90" s="155"/>
      <c r="BL90" s="155"/>
      <c r="BM90" s="155"/>
      <c r="BN90" s="155"/>
      <c r="BO90" s="155"/>
      <c r="BP90" s="155"/>
      <c r="BQ90" s="155"/>
      <c r="BR90" s="155"/>
      <c r="BS90" s="155"/>
      <c r="BT90" s="155"/>
      <c r="BU90" s="155"/>
      <c r="BV90" s="155"/>
      <c r="BW90" s="155"/>
      <c r="BX90" s="155"/>
      <c r="BY90" s="17"/>
      <c r="BZ90" s="49"/>
    </row>
    <row r="91" spans="1:78" ht="46.5" x14ac:dyDescent="0.25">
      <c r="A91" s="26" t="s">
        <v>415</v>
      </c>
      <c r="B91" s="110" t="s">
        <v>281</v>
      </c>
      <c r="C91" s="27" t="s">
        <v>77</v>
      </c>
      <c r="D91" s="28"/>
      <c r="E91" s="28"/>
      <c r="F91" s="29">
        <v>1200</v>
      </c>
      <c r="G91" s="30">
        <v>2</v>
      </c>
      <c r="H91" s="31" t="s">
        <v>6</v>
      </c>
      <c r="I91" s="32">
        <v>8</v>
      </c>
      <c r="J91" s="33">
        <v>8</v>
      </c>
      <c r="K91" s="32">
        <v>7</v>
      </c>
      <c r="L91" s="33">
        <v>5</v>
      </c>
      <c r="M91" s="32">
        <v>2</v>
      </c>
      <c r="N91" s="33">
        <v>0</v>
      </c>
      <c r="O91" s="29">
        <v>-0.80000000000000104</v>
      </c>
      <c r="P91" s="34">
        <v>0.92500000000002602</v>
      </c>
      <c r="Q91" s="35">
        <v>96.449797368304601</v>
      </c>
      <c r="R91" s="35">
        <v>-1.3251013158476601</v>
      </c>
      <c r="S91" s="37">
        <v>3</v>
      </c>
      <c r="T91" s="38">
        <v>4.5</v>
      </c>
      <c r="U91" s="29">
        <v>-0.89999999999999902</v>
      </c>
      <c r="V91" s="29">
        <v>2.6499999999999901</v>
      </c>
      <c r="W91" s="39"/>
      <c r="X91" s="40">
        <v>52</v>
      </c>
      <c r="Y91" s="72">
        <v>127</v>
      </c>
      <c r="Z91" s="119">
        <v>35</v>
      </c>
      <c r="AA91" s="26" t="s">
        <v>57</v>
      </c>
      <c r="AB91" s="41" t="s">
        <v>58</v>
      </c>
      <c r="AC91" s="42" t="str">
        <f>"" &amp; IF(AND(S91&lt;=-1.5,NOT(ISBLANK(AQ91))),"Z","")</f>
        <v/>
      </c>
      <c r="AD91" s="43" t="str">
        <f>IF(AND(ISNUMBER(BD91),VALUE(BD91)&gt;=3,VALUE(T91)&gt;=-0.5),IF(AND(VALUE(Q91)&gt;=94,VALUE(Q91)&lt;444), IF(VALUE(P91)&gt;=2,"***","**"),"*"),"")</f>
        <v/>
      </c>
      <c r="AE91" s="48" t="str">
        <f>IF(AND(BD91&gt;2,OR(ISNUMBER(SEARCH("P",AA91)),ISNUMBER(SEARCH("EP",AA91)),ISNUMBER(SEARCH("E",AA91)))),"WP@",IF(BD91&gt;2,"W@",IF(OR(ISNUMBER(SEARCH("P",AA91)),ISNUMBER(SEARCH("EP",AA91)),ISNUMBER(SEARCH("E",AA91))),"P@","@")))</f>
        <v>@</v>
      </c>
      <c r="AF91" s="45" t="s">
        <v>102</v>
      </c>
      <c r="AG91" s="46" t="str">
        <f>IF(OR(F91&lt;1401,F91&gt;=1600),IF(AND(OR(AB91="*",AB91="***",AB91="E*",AB91="E***"),P91&gt;=2,T91&gt;-2.1),IF(AND(ISNUMBER(BD91),VALUE(BD91)&gt;2),"**","*"),""),"")</f>
        <v/>
      </c>
      <c r="AH91" s="30">
        <v>2</v>
      </c>
      <c r="AI91" s="47">
        <v>52</v>
      </c>
      <c r="AJ91" s="48" t="str">
        <f>IF(AND(S91&gt;=2,T91&gt;=0),IF(AND(ISNUMBER(BD91),VALUE(BD91)&gt;=3),IF(LEN(AQ91)&gt;0,"***","**"),"*"),"")</f>
        <v>*</v>
      </c>
      <c r="AK91" s="42">
        <f>IF(AND(S91&gt;=3,AND(OR(AND(I91&lt;=7,I91-K91&gt;=3),AND(K91&lt;=7,K91-M91&gt;=3)),N91&lt;=4)),6,IF(S91&gt;=3,"3T",IF(AND(OR(AND(I91&lt;=7,I91-K91&gt;=3),AND(K91&lt;=7,K91-M91&gt;=3)),N91&lt;=4),"3P","")))</f>
        <v>6</v>
      </c>
      <c r="AL91" s="46" t="str">
        <f>IF(OR(K91-M91&gt;=5,T91&gt;4.9,AND(K91-M91&gt;=1,T91&gt;5)),IF(P91&lt;-3,"***",IF(P91&lt;0,"**","*")),"")</f>
        <v>*</v>
      </c>
      <c r="AM91" s="40">
        <v>52</v>
      </c>
      <c r="AN91" s="120" t="str">
        <f>IF(AND(OR(M91=1,M91=2,M91=3,M91=4),Q91&gt;=97.5),"G",IF(OR(AND(N91&lt;=3,M91&lt;8,T91&gt;-1.6,Q91&gt;=95,Q91&lt;300),AND(OR(M91=1,M91=2,M91=3),Q91&lt;97.5)),"GR",""))</f>
        <v>GR</v>
      </c>
      <c r="AO91" s="82">
        <v>1</v>
      </c>
      <c r="AP91" s="28"/>
      <c r="AQ91" s="28" t="s">
        <v>33</v>
      </c>
      <c r="AR91" s="28"/>
      <c r="AS91" s="28"/>
      <c r="AT91" s="50" t="str">
        <f>IF(LEN(AN91)&gt;0,IF(AL91="**","$",IF(AL91="***",IF(LEN(AQ91)&gt;0,"$$$","$$"), "")), "")</f>
        <v/>
      </c>
      <c r="AU91" s="48" t="str">
        <f>CONCATENATE(IF(LEN(AN91)&gt;0,IF(AND(AD91="**",AB91="*"),IF(LEN(AQ91)&gt;0,"$$$","$$"),IF(AJ91="***","$$$",IF(AND(AJ91="**",AB91="*"),"$$",IF(AND(OR(AD91="**",AD91="***"),LEN(AQ91)&gt;0),"$$","")))),IF(AND(OR(AD91="**",AD91="***"),LEN(AQ91)&gt;0),"$$","")),IF(AND(T91&lt;2,AQ91="#"),"#",""))</f>
        <v/>
      </c>
      <c r="AV91" s="48" t="str">
        <f>IF(LEN(AN91)&gt;0,IF(AG91="**","$$",IF(AG91="***","$$$",IF(AD91="***",IF(OR(AB91="***",LEN(AQ91)&gt;0),"$$$",""),""))),"")</f>
        <v/>
      </c>
      <c r="AW91" s="26" t="s">
        <v>6</v>
      </c>
      <c r="AX91" s="74">
        <v>17</v>
      </c>
      <c r="AY91" s="79">
        <v>1151</v>
      </c>
      <c r="AZ91" s="24" t="s">
        <v>425</v>
      </c>
      <c r="BA91" s="29">
        <v>88.349797368304706</v>
      </c>
      <c r="BB91" s="53">
        <v>88.286464034971303</v>
      </c>
      <c r="BC91" s="54" t="s">
        <v>426</v>
      </c>
      <c r="BD91" s="29">
        <v>1</v>
      </c>
      <c r="BE91" s="100">
        <v>15.789473684210501</v>
      </c>
      <c r="BF91" s="101">
        <v>43.75</v>
      </c>
      <c r="BG91" s="102">
        <v>19</v>
      </c>
      <c r="BH91" s="102">
        <v>16</v>
      </c>
      <c r="BI91" s="191" t="s">
        <v>427</v>
      </c>
      <c r="BJ91" s="68" t="s">
        <v>428</v>
      </c>
      <c r="BK91" s="68" t="s">
        <v>429</v>
      </c>
      <c r="BL91" s="68" t="s">
        <v>430</v>
      </c>
      <c r="BM91" s="68" t="s">
        <v>431</v>
      </c>
      <c r="BN91" s="68"/>
      <c r="BO91" s="17"/>
      <c r="BP91" s="29">
        <v>127</v>
      </c>
      <c r="BQ91" s="82">
        <v>1</v>
      </c>
      <c r="BR91" s="56">
        <v>91.75</v>
      </c>
      <c r="BS91" s="76" t="s">
        <v>432</v>
      </c>
      <c r="BT91" s="26"/>
      <c r="BU91" s="26"/>
      <c r="BV91" s="49" t="str">
        <f>IF(AND(BD91&gt;2,OR(ISNUMBER(SEARCH("P",AA91)),ISNUMBER(SEARCH("EP",AA91)),ISNUMBER(SEARCH("E",AA91)))),"WP@",IF(BD91&gt;2,"W@",IF(OR(ISNUMBER(SEARCH("P",AA91)),ISNUMBER(SEARCH("EP",AA91)),ISNUMBER(SEARCH("E",AA91))),"P@","@")))</f>
        <v>@</v>
      </c>
      <c r="BW91" s="26"/>
      <c r="BX91" s="17"/>
      <c r="BY91" s="17"/>
      <c r="BZ91" s="49">
        <f>IF(AND(S91&gt;=3,AND(OR(AND(I91&lt;=7,I91-K91&gt;=3),AND(K91&lt;=7,K91-M91&gt;=3)),N91&lt;=4)),6,IF(S91&gt;=3,"3T",IF(AND(OR(AND(I91&lt;=7,I91-K91&gt;=3),AND(K91&lt;=7,K91-M91&gt;=3)),N91&lt;=4),"3P","")))</f>
        <v>6</v>
      </c>
    </row>
    <row r="92" spans="1:78" ht="18.75" customHeight="1" x14ac:dyDescent="0.25">
      <c r="A92" s="17"/>
      <c r="B92" s="164" t="s">
        <v>246</v>
      </c>
      <c r="C92" s="164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65" t="s">
        <v>433</v>
      </c>
      <c r="R92" s="165"/>
      <c r="S92" s="17"/>
      <c r="T92" s="121" t="s">
        <v>361</v>
      </c>
      <c r="U92" s="17"/>
      <c r="V92" s="17"/>
      <c r="W92" s="17"/>
      <c r="X92" s="91">
        <v>54</v>
      </c>
      <c r="Y92" s="92" t="s">
        <v>434</v>
      </c>
      <c r="Z92" s="119">
        <v>14</v>
      </c>
      <c r="AA92" s="94">
        <v>1</v>
      </c>
      <c r="AB92" s="17"/>
      <c r="AC92" s="17"/>
      <c r="AD92" s="17"/>
      <c r="AE92" s="17"/>
      <c r="AF92" s="17"/>
      <c r="AG92" s="17"/>
      <c r="AH92" s="17"/>
      <c r="AI92" s="91">
        <v>54</v>
      </c>
      <c r="AJ92" s="17"/>
      <c r="AK92" s="17"/>
      <c r="AL92" s="17"/>
      <c r="AM92" s="91">
        <v>54</v>
      </c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66">
        <v>7</v>
      </c>
      <c r="AY92" s="95">
        <v>1149</v>
      </c>
      <c r="AZ92" s="17"/>
      <c r="BA92" s="17"/>
      <c r="BB92" s="17"/>
      <c r="BC92" s="17"/>
      <c r="BD92" s="17"/>
      <c r="BE92" s="17"/>
      <c r="BF92" s="17"/>
      <c r="BG92" s="17"/>
      <c r="BH92" s="17"/>
      <c r="BI92" s="187"/>
      <c r="BJ92" s="17"/>
      <c r="BK92" s="17"/>
      <c r="BL92" s="17"/>
      <c r="BM92" s="17"/>
      <c r="BN92" s="17"/>
      <c r="BO92" s="17"/>
      <c r="BP92" s="92" t="s">
        <v>434</v>
      </c>
      <c r="BQ92" s="17"/>
      <c r="BR92" s="17"/>
      <c r="BS92" s="17"/>
      <c r="BT92" s="17"/>
      <c r="BU92" s="17"/>
      <c r="BV92" s="17"/>
      <c r="BW92" s="17"/>
      <c r="BX92" s="29">
        <v>0</v>
      </c>
      <c r="BY92" s="26" t="s">
        <v>149</v>
      </c>
      <c r="BZ92" s="17"/>
    </row>
    <row r="93" spans="1:78" x14ac:dyDescent="0.25">
      <c r="A93" s="17"/>
      <c r="B93" s="164"/>
      <c r="C93" s="164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68" t="s">
        <v>435</v>
      </c>
      <c r="P93" s="168"/>
      <c r="Q93" s="168"/>
      <c r="R93" s="168"/>
      <c r="S93" s="168"/>
      <c r="T93" s="168"/>
      <c r="U93" s="168"/>
      <c r="V93" s="168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67"/>
      <c r="AY93" s="105" t="s">
        <v>412</v>
      </c>
      <c r="AZ93" s="17"/>
      <c r="BA93" s="17"/>
      <c r="BB93" s="17"/>
      <c r="BC93" s="17"/>
      <c r="BD93" s="17"/>
      <c r="BE93" s="17"/>
      <c r="BF93" s="17"/>
      <c r="BG93" s="17"/>
      <c r="BH93" s="17"/>
      <c r="BI93" s="18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</row>
    <row r="94" spans="1:78" ht="30" customHeight="1" x14ac:dyDescent="0.25">
      <c r="A94" s="169" t="s">
        <v>436</v>
      </c>
      <c r="B94" s="153"/>
      <c r="C94" s="153"/>
      <c r="D94" s="153"/>
      <c r="E94" s="153"/>
      <c r="F94" s="153"/>
      <c r="G94" s="153"/>
      <c r="H94" s="153"/>
      <c r="I94" s="153"/>
      <c r="J94" s="153"/>
      <c r="K94" s="153"/>
      <c r="L94" s="153"/>
      <c r="M94" s="153"/>
      <c r="N94" s="153"/>
      <c r="O94" s="153"/>
      <c r="P94" s="153"/>
      <c r="Q94" s="153"/>
      <c r="R94" s="153"/>
      <c r="S94" s="153"/>
      <c r="T94" s="153"/>
      <c r="U94" s="153"/>
      <c r="V94" s="153"/>
      <c r="W94" s="153"/>
      <c r="X94" s="153"/>
      <c r="Y94" s="153"/>
      <c r="Z94" s="153"/>
      <c r="AA94" s="153"/>
      <c r="AB94" s="153"/>
      <c r="AC94" s="153"/>
      <c r="AD94" s="153"/>
      <c r="AE94" s="153"/>
      <c r="AF94" s="153"/>
      <c r="AG94" s="153"/>
      <c r="AH94" s="153"/>
      <c r="AI94" s="153"/>
      <c r="AJ94" s="153"/>
      <c r="AK94" s="153"/>
      <c r="AL94" s="153"/>
      <c r="AM94" s="153"/>
      <c r="AN94" s="153"/>
      <c r="AO94" s="153"/>
      <c r="AP94" s="153"/>
      <c r="AQ94" s="153"/>
      <c r="AR94" s="153"/>
      <c r="AS94" s="153"/>
      <c r="AT94" s="153"/>
      <c r="AU94" s="153"/>
      <c r="AV94" s="153"/>
      <c r="AW94" s="153"/>
      <c r="AX94" s="153"/>
      <c r="AY94" s="153"/>
      <c r="AZ94" s="153"/>
      <c r="BA94" s="153"/>
      <c r="BB94" s="153"/>
      <c r="BC94" s="153"/>
      <c r="BD94" s="153"/>
      <c r="BE94" s="153"/>
      <c r="BF94" s="153"/>
      <c r="BG94" s="153"/>
      <c r="BH94" s="153"/>
      <c r="BI94" s="153"/>
      <c r="BJ94" s="153"/>
      <c r="BK94" s="153"/>
      <c r="BL94" s="153"/>
      <c r="BM94" s="153"/>
      <c r="BN94" s="153"/>
      <c r="BO94" s="153"/>
      <c r="BP94" s="153"/>
      <c r="BQ94" s="153"/>
      <c r="BR94" s="153"/>
      <c r="BS94" s="153"/>
      <c r="BT94" s="153"/>
      <c r="BU94" s="153"/>
      <c r="BV94" s="153"/>
      <c r="BW94" s="153"/>
      <c r="BX94" s="153"/>
      <c r="BY94" s="17"/>
      <c r="BZ94" s="17"/>
    </row>
    <row r="95" spans="1:78" x14ac:dyDescent="0.25">
      <c r="A95" s="18" t="s">
        <v>1</v>
      </c>
      <c r="B95" s="18" t="s">
        <v>2</v>
      </c>
      <c r="C95" s="18" t="s">
        <v>3</v>
      </c>
      <c r="D95" s="19"/>
      <c r="E95" s="19"/>
      <c r="F95" s="18" t="s">
        <v>4</v>
      </c>
      <c r="G95" s="20" t="s">
        <v>5</v>
      </c>
      <c r="H95" s="21" t="s">
        <v>6</v>
      </c>
      <c r="I95" s="154" t="s">
        <v>7</v>
      </c>
      <c r="J95" s="155"/>
      <c r="K95" s="155"/>
      <c r="L95" s="155"/>
      <c r="M95" s="155"/>
      <c r="N95" s="155"/>
      <c r="O95" s="21" t="s">
        <v>8</v>
      </c>
      <c r="P95" s="21" t="s">
        <v>9</v>
      </c>
      <c r="Q95" s="22" t="s">
        <v>10</v>
      </c>
      <c r="R95" s="22" t="s">
        <v>11</v>
      </c>
      <c r="S95" s="21" t="s">
        <v>12</v>
      </c>
      <c r="T95" s="21" t="s">
        <v>13</v>
      </c>
      <c r="U95" s="21" t="s">
        <v>14</v>
      </c>
      <c r="V95" s="21" t="s">
        <v>15</v>
      </c>
      <c r="W95" s="23" t="s">
        <v>16</v>
      </c>
      <c r="X95" s="21" t="s">
        <v>17</v>
      </c>
      <c r="Y95" s="21" t="s">
        <v>18</v>
      </c>
      <c r="Z95" s="21" t="s">
        <v>19</v>
      </c>
      <c r="AA95" s="21" t="s">
        <v>20</v>
      </c>
      <c r="AB95" s="21" t="s">
        <v>21</v>
      </c>
      <c r="AC95" s="21" t="s">
        <v>22</v>
      </c>
      <c r="AD95" s="21" t="s">
        <v>23</v>
      </c>
      <c r="AE95" s="21" t="s">
        <v>24</v>
      </c>
      <c r="AF95" s="21" t="s">
        <v>25</v>
      </c>
      <c r="AG95" s="21" t="s">
        <v>26</v>
      </c>
      <c r="AH95" s="21" t="s">
        <v>5</v>
      </c>
      <c r="AI95" s="21" t="s">
        <v>17</v>
      </c>
      <c r="AJ95" s="21" t="s">
        <v>27</v>
      </c>
      <c r="AK95" s="21" t="s">
        <v>28</v>
      </c>
      <c r="AL95" s="21" t="s">
        <v>29</v>
      </c>
      <c r="AM95" s="21" t="s">
        <v>17</v>
      </c>
      <c r="AN95" s="21" t="s">
        <v>30</v>
      </c>
      <c r="AO95" s="21" t="s">
        <v>31</v>
      </c>
      <c r="AP95" s="21" t="s">
        <v>32</v>
      </c>
      <c r="AQ95" s="21" t="s">
        <v>33</v>
      </c>
      <c r="AR95" s="21" t="s">
        <v>34</v>
      </c>
      <c r="AS95" s="21" t="s">
        <v>35</v>
      </c>
      <c r="AT95" s="21" t="s">
        <v>36</v>
      </c>
      <c r="AU95" s="21" t="s">
        <v>37</v>
      </c>
      <c r="AV95" s="21" t="s">
        <v>38</v>
      </c>
      <c r="AW95" s="21" t="s">
        <v>6</v>
      </c>
      <c r="AX95" s="21" t="s">
        <v>39</v>
      </c>
      <c r="AY95" s="21" t="s">
        <v>40</v>
      </c>
      <c r="AZ95" s="24" t="s">
        <v>41</v>
      </c>
      <c r="BA95" s="21" t="s">
        <v>42</v>
      </c>
      <c r="BB95" s="21" t="s">
        <v>43</v>
      </c>
      <c r="BC95" s="21" t="s">
        <v>44</v>
      </c>
      <c r="BD95" s="21" t="s">
        <v>45</v>
      </c>
      <c r="BE95" s="21" t="s">
        <v>46</v>
      </c>
      <c r="BF95" s="21" t="s">
        <v>47</v>
      </c>
      <c r="BG95" s="21" t="s">
        <v>48</v>
      </c>
      <c r="BH95" s="21" t="s">
        <v>49</v>
      </c>
      <c r="BI95" s="186"/>
      <c r="BJ95" s="25"/>
      <c r="BK95" s="25"/>
      <c r="BL95" s="25"/>
      <c r="BM95" s="25"/>
      <c r="BN95" s="25"/>
      <c r="BO95" s="25"/>
      <c r="BP95" s="21" t="s">
        <v>18</v>
      </c>
      <c r="BQ95" s="21" t="s">
        <v>31</v>
      </c>
      <c r="BR95" s="21" t="s">
        <v>50</v>
      </c>
      <c r="BS95" s="21" t="s">
        <v>51</v>
      </c>
      <c r="BT95" s="25"/>
      <c r="BU95" s="25"/>
      <c r="BV95" s="21" t="s">
        <v>24</v>
      </c>
      <c r="BW95" s="21" t="s">
        <v>16</v>
      </c>
      <c r="BX95" s="21" t="s">
        <v>52</v>
      </c>
      <c r="BY95" s="21" t="s">
        <v>53</v>
      </c>
      <c r="BZ95" s="21" t="s">
        <v>28</v>
      </c>
    </row>
    <row r="96" spans="1:78" ht="46.5" x14ac:dyDescent="0.25">
      <c r="A96" s="26" t="s">
        <v>437</v>
      </c>
      <c r="B96" s="26" t="s">
        <v>393</v>
      </c>
      <c r="C96" s="27" t="s">
        <v>165</v>
      </c>
      <c r="D96" s="28"/>
      <c r="E96" s="28"/>
      <c r="F96" s="58">
        <v>1400</v>
      </c>
      <c r="G96" s="30">
        <v>13</v>
      </c>
      <c r="H96" s="31" t="s">
        <v>6</v>
      </c>
      <c r="I96" s="59">
        <v>7</v>
      </c>
      <c r="J96" s="33">
        <v>4</v>
      </c>
      <c r="K96" s="59">
        <v>7</v>
      </c>
      <c r="L96" s="33">
        <v>2</v>
      </c>
      <c r="M96" s="59">
        <v>2</v>
      </c>
      <c r="N96" s="33">
        <v>2</v>
      </c>
      <c r="O96" s="29">
        <v>1.9000000000000099</v>
      </c>
      <c r="P96" s="29">
        <v>8.5714285714299093E-2</v>
      </c>
      <c r="Q96" s="35">
        <v>99.874703213267395</v>
      </c>
      <c r="R96" s="36">
        <v>1.5873516066336899</v>
      </c>
      <c r="S96" s="37">
        <v>1</v>
      </c>
      <c r="T96" s="38">
        <v>0.5</v>
      </c>
      <c r="U96" s="29">
        <v>1.3999999999999899</v>
      </c>
      <c r="V96" s="29">
        <v>1.74999999999999</v>
      </c>
      <c r="W96" s="39" t="s">
        <v>79</v>
      </c>
      <c r="X96" s="40">
        <v>52</v>
      </c>
      <c r="Y96" s="72">
        <v>127</v>
      </c>
      <c r="Z96" s="17"/>
      <c r="AA96" s="26" t="s">
        <v>80</v>
      </c>
      <c r="AB96" s="41" t="s">
        <v>65</v>
      </c>
      <c r="AC96" s="42" t="str">
        <f>"" &amp; IF(AND(S96&lt;=-1.5,NOT(ISBLANK(AQ96))),"Z","")</f>
        <v/>
      </c>
      <c r="AD96" s="43" t="str">
        <f>IF(AND(ISNUMBER(BD96),VALUE(BD96)&gt;=3,VALUE(T96)&gt;=-0.5),IF(AND(VALUE(Q96)&gt;=94,VALUE(Q96)&lt;444), IF(VALUE(P96)&gt;=2,"***","**"),"*"),"")</f>
        <v>**</v>
      </c>
      <c r="AE96" s="48" t="str">
        <f>IF(AND(BD96&gt;2,OR(ISNUMBER(SEARCH("P",AA96)),ISNUMBER(SEARCH("EP",AA96)),ISNUMBER(SEARCH("E",AA96)))),"WP@",IF(BD96&gt;2,"W@",IF(OR(ISNUMBER(SEARCH("P",AA96)),ISNUMBER(SEARCH("EP",AA96)),ISNUMBER(SEARCH("E",AA96))),"P@","@")))</f>
        <v>W@</v>
      </c>
      <c r="AF96" s="45" t="s">
        <v>102</v>
      </c>
      <c r="AG96" s="46" t="str">
        <f>IF(OR(F96&lt;1401,F96&gt;=1600),IF(AND(OR(AB96="*",AB96="***",AB96="E*",AB96="E***"),P96&gt;=2,T96&gt;-2.1),IF(AND(ISNUMBER(BD96),VALUE(BD96)&gt;2),"**","*"),""),"")</f>
        <v/>
      </c>
      <c r="AH96" s="30">
        <v>13</v>
      </c>
      <c r="AI96" s="47">
        <v>52</v>
      </c>
      <c r="AJ96" s="48" t="str">
        <f>IF(AND(S96&gt;=2,T96&gt;=0),IF(AND(ISNUMBER(BD96),VALUE(BD96)&gt;=3),IF(LEN(AQ96)&gt;0,"***","**"),"*"),"")</f>
        <v/>
      </c>
      <c r="AK96" s="42" t="str">
        <f>IF(AND(S96&gt;=3,AND(OR(AND(I96&lt;=7,I96-K96&gt;=3),AND(K96&lt;=7,K96-M96&gt;=3)),N96&lt;=4)),6,IF(S96&gt;=3,"3T",IF(AND(OR(AND(I96&lt;=7,I96-K96&gt;=3),AND(K96&lt;=7,K96-M96&gt;=3)),N96&lt;=4),"3P","")))</f>
        <v>3P</v>
      </c>
      <c r="AL96" s="46" t="str">
        <f>IF(OR(K96-M96&gt;=5,T96&gt;4.9,AND(K96-M96&gt;=1,T96&gt;5)),IF(P96&lt;-3,"***",IF(P96&lt;0,"**","*")),"")</f>
        <v>*</v>
      </c>
      <c r="AM96" s="40">
        <v>52</v>
      </c>
      <c r="AN96" s="81" t="str">
        <f>CONCATENATE(IF(AND(OR(M96=1,M96=2,M96=3,M96=4),Q96&gt;=97.5),"G",IF(OR(AND(N96&lt;=3,M96&lt;8,T96&gt;-1.6,Q96&gt;=95,Q96&lt;300),AND(OR(M96=1,M96=2,M96=3),Q96&lt;97.5)),"GR","")),"*")</f>
        <v>G*</v>
      </c>
      <c r="AO96" s="29">
        <v>0</v>
      </c>
      <c r="AP96" s="28"/>
      <c r="AQ96" s="28"/>
      <c r="AR96" s="28"/>
      <c r="AS96" s="28"/>
      <c r="AT96" s="50" t="str">
        <f>IF(LEN(AN96)&gt;0,IF(AL96="**","$",IF(AL96="***",IF(LEN(AQ96)&gt;0,"$$$","$$"), "")), "")</f>
        <v/>
      </c>
      <c r="AU96" s="48" t="str">
        <f>CONCATENATE(IF(LEN(AN96)&gt;0,IF(AND(AD96="**",AB96="*"),IF(LEN(AQ96)&gt;0,"$$$","$$"),IF(AJ96="***","$$$",IF(AND(AJ96="**",AB96="*"),"$$",IF(AND(OR(AD96="**",AD96="***"),LEN(AQ96)&gt;0),"$$","")))),IF(AND(OR(AD96="**",AD96="***"),LEN(AQ96)&gt;0),"$$","")),IF(AND(T96&lt;2,AQ96="#"),"#",""))</f>
        <v/>
      </c>
      <c r="AV96" s="48" t="str">
        <f>IF(LEN(AN96)&gt;0,IF(AG96="**","$$",IF(AG96="***","$$$",IF(AD96="***",IF(OR(AB96="***",LEN(AQ96)&gt;0),"$$$",""),""))),"")</f>
        <v/>
      </c>
      <c r="AW96" s="26" t="s">
        <v>6</v>
      </c>
      <c r="AX96" s="51">
        <v>8.1</v>
      </c>
      <c r="AY96" s="79">
        <v>1061</v>
      </c>
      <c r="AZ96" s="24" t="s">
        <v>59</v>
      </c>
      <c r="BA96" s="29">
        <v>92.174703213267406</v>
      </c>
      <c r="BB96" s="66">
        <v>91.513369879934004</v>
      </c>
      <c r="BC96" s="54" t="s">
        <v>438</v>
      </c>
      <c r="BD96" s="29">
        <v>3</v>
      </c>
      <c r="BE96" s="100">
        <v>36.363636363636402</v>
      </c>
      <c r="BF96" s="101">
        <v>68.421052631578902</v>
      </c>
      <c r="BG96" s="102">
        <v>11</v>
      </c>
      <c r="BH96" s="102">
        <v>19</v>
      </c>
      <c r="BI96" s="190" t="s">
        <v>439</v>
      </c>
      <c r="BJ96" s="68" t="s">
        <v>440</v>
      </c>
      <c r="BK96" s="68" t="s">
        <v>441</v>
      </c>
      <c r="BL96" s="68" t="s">
        <v>442</v>
      </c>
      <c r="BM96" s="69" t="s">
        <v>443</v>
      </c>
      <c r="BN96" s="68"/>
      <c r="BO96" s="17"/>
      <c r="BP96" s="29">
        <v>127</v>
      </c>
      <c r="BQ96" s="29">
        <v>0</v>
      </c>
      <c r="BR96" s="56">
        <v>99.65</v>
      </c>
      <c r="BS96" s="57" t="s">
        <v>75</v>
      </c>
      <c r="BT96" s="26"/>
      <c r="BU96" s="26"/>
      <c r="BV96" s="49" t="str">
        <f>IF(AND(BD96&gt;2,OR(ISNUMBER(SEARCH("P",AA96)),ISNUMBER(SEARCH("EP",AA96)),ISNUMBER(SEARCH("E",AA96)))),"WP@",IF(BD96&gt;2,"W@",IF(OR(ISNUMBER(SEARCH("P",AA96)),ISNUMBER(SEARCH("EP",AA96)),ISNUMBER(SEARCH("E",AA96))),"P@","@")))</f>
        <v>W@</v>
      </c>
      <c r="BW96" s="26" t="s">
        <v>79</v>
      </c>
      <c r="BX96" s="17"/>
      <c r="BY96" s="17"/>
      <c r="BZ96" s="49" t="str">
        <f>IF(AND(S96&gt;=3,AND(OR(AND(I96&lt;=7,I96-K96&gt;=3),AND(K96&lt;=7,K96-M96&gt;=3)),N96&lt;=4)),6,IF(S96&gt;=3,"3T",IF(AND(OR(AND(I96&lt;=7,I96-K96&gt;=3),AND(K96&lt;=7,K96-M96&gt;=3)),N96&lt;=4),"3P","")))</f>
        <v>3P</v>
      </c>
    </row>
    <row r="97" spans="1:78" ht="20.100000000000001" customHeight="1" x14ac:dyDescent="0.25">
      <c r="A97" s="162"/>
      <c r="B97" s="155"/>
      <c r="C97" s="155"/>
      <c r="D97" s="155"/>
      <c r="E97" s="155"/>
      <c r="F97" s="155"/>
      <c r="G97" s="155"/>
      <c r="H97" s="155"/>
      <c r="I97" s="155"/>
      <c r="J97" s="155"/>
      <c r="K97" s="155"/>
      <c r="L97" s="155"/>
      <c r="M97" s="155"/>
      <c r="N97" s="155"/>
      <c r="O97" s="155"/>
      <c r="P97" s="155"/>
      <c r="Q97" s="155"/>
      <c r="R97" s="155"/>
      <c r="S97" s="155"/>
      <c r="T97" s="155"/>
      <c r="U97" s="155"/>
      <c r="V97" s="155"/>
      <c r="W97" s="155"/>
      <c r="X97" s="155"/>
      <c r="Y97" s="155"/>
      <c r="Z97" s="155"/>
      <c r="AA97" s="155"/>
      <c r="AB97" s="155"/>
      <c r="AC97" s="155"/>
      <c r="AD97" s="155"/>
      <c r="AE97" s="155"/>
      <c r="AF97" s="155"/>
      <c r="AG97" s="155"/>
      <c r="AH97" s="155"/>
      <c r="AI97" s="155"/>
      <c r="AJ97" s="155"/>
      <c r="AK97" s="155"/>
      <c r="AL97" s="155"/>
      <c r="AM97" s="155"/>
      <c r="AN97" s="155"/>
      <c r="AO97" s="155"/>
      <c r="AP97" s="155"/>
      <c r="AQ97" s="155"/>
      <c r="AR97" s="155"/>
      <c r="AS97" s="155"/>
      <c r="AT97" s="155"/>
      <c r="AU97" s="155"/>
      <c r="AV97" s="155"/>
      <c r="AW97" s="155"/>
      <c r="AX97" s="155"/>
      <c r="AY97" s="155"/>
      <c r="AZ97" s="155"/>
      <c r="BA97" s="155"/>
      <c r="BB97" s="155"/>
      <c r="BC97" s="155"/>
      <c r="BD97" s="155"/>
      <c r="BE97" s="155"/>
      <c r="BF97" s="155"/>
      <c r="BG97" s="155"/>
      <c r="BH97" s="155"/>
      <c r="BI97" s="155"/>
      <c r="BJ97" s="155"/>
      <c r="BK97" s="155"/>
      <c r="BL97" s="155"/>
      <c r="BM97" s="155"/>
      <c r="BN97" s="155"/>
      <c r="BO97" s="155"/>
      <c r="BP97" s="155"/>
      <c r="BQ97" s="155"/>
      <c r="BR97" s="155"/>
      <c r="BS97" s="155"/>
      <c r="BT97" s="155"/>
      <c r="BU97" s="155"/>
      <c r="BV97" s="155"/>
      <c r="BW97" s="155"/>
      <c r="BX97" s="155"/>
      <c r="BY97" s="17"/>
      <c r="BZ97" s="49"/>
    </row>
    <row r="98" spans="1:78" ht="18.75" customHeight="1" x14ac:dyDescent="0.25">
      <c r="A98" s="17"/>
      <c r="B98" s="164" t="s">
        <v>58</v>
      </c>
      <c r="C98" s="164"/>
      <c r="D98" s="17"/>
      <c r="E98" s="17"/>
      <c r="F98" s="17"/>
      <c r="G98" s="17"/>
      <c r="H98" s="17"/>
      <c r="I98" s="89" t="s">
        <v>150</v>
      </c>
      <c r="J98" s="17"/>
      <c r="K98" s="17"/>
      <c r="L98" s="17"/>
      <c r="M98" s="17"/>
      <c r="N98" s="17"/>
      <c r="O98" s="17"/>
      <c r="P98" s="17"/>
      <c r="Q98" s="165" t="s">
        <v>444</v>
      </c>
      <c r="R98" s="165"/>
      <c r="S98" s="17"/>
      <c r="T98" s="121" t="s">
        <v>169</v>
      </c>
      <c r="U98" s="17"/>
      <c r="V98" s="17"/>
      <c r="W98" s="17"/>
      <c r="X98" s="91">
        <v>53</v>
      </c>
      <c r="Y98" s="92" t="s">
        <v>445</v>
      </c>
      <c r="Z98" s="93">
        <v>56</v>
      </c>
      <c r="AA98" s="94">
        <v>0</v>
      </c>
      <c r="AB98" s="17"/>
      <c r="AC98" s="17"/>
      <c r="AD98" s="17"/>
      <c r="AE98" s="17"/>
      <c r="AF98" s="17"/>
      <c r="AG98" s="17"/>
      <c r="AH98" s="17"/>
      <c r="AI98" s="91">
        <v>53</v>
      </c>
      <c r="AJ98" s="17"/>
      <c r="AK98" s="17"/>
      <c r="AL98" s="17"/>
      <c r="AM98" s="91">
        <v>53</v>
      </c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4">
        <v>13</v>
      </c>
      <c r="AY98" s="95">
        <v>1057</v>
      </c>
      <c r="AZ98" s="17"/>
      <c r="BA98" s="17"/>
      <c r="BB98" s="17"/>
      <c r="BC98" s="17"/>
      <c r="BD98" s="17"/>
      <c r="BE98" s="17"/>
      <c r="BF98" s="17"/>
      <c r="BG98" s="17"/>
      <c r="BH98" s="17"/>
      <c r="BI98" s="187"/>
      <c r="BJ98" s="17"/>
      <c r="BK98" s="17"/>
      <c r="BL98" s="17"/>
      <c r="BM98" s="17"/>
      <c r="BN98" s="17"/>
      <c r="BO98" s="17"/>
      <c r="BP98" s="92" t="s">
        <v>445</v>
      </c>
      <c r="BQ98" s="17"/>
      <c r="BR98" s="17"/>
      <c r="BS98" s="17"/>
      <c r="BT98" s="17"/>
      <c r="BU98" s="17"/>
      <c r="BV98" s="17"/>
      <c r="BW98" s="17"/>
      <c r="BX98" s="29">
        <v>0</v>
      </c>
      <c r="BY98" s="26" t="s">
        <v>149</v>
      </c>
      <c r="BZ98" s="17"/>
    </row>
    <row r="99" spans="1:78" x14ac:dyDescent="0.25">
      <c r="A99" s="17"/>
      <c r="B99" s="164"/>
      <c r="C99" s="164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68" t="s">
        <v>446</v>
      </c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67"/>
      <c r="AY99" s="105" t="s">
        <v>340</v>
      </c>
      <c r="AZ99" s="17"/>
      <c r="BA99" s="17"/>
      <c r="BB99" s="17"/>
      <c r="BC99" s="17"/>
      <c r="BD99" s="17"/>
      <c r="BE99" s="17"/>
      <c r="BF99" s="17"/>
      <c r="BG99" s="17"/>
      <c r="BH99" s="17"/>
      <c r="BI99" s="18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</row>
    <row r="100" spans="1:78" ht="30" customHeight="1" x14ac:dyDescent="0.25">
      <c r="A100" s="169" t="s">
        <v>447</v>
      </c>
      <c r="B100" s="153"/>
      <c r="C100" s="153"/>
      <c r="D100" s="153"/>
      <c r="E100" s="153"/>
      <c r="F100" s="153"/>
      <c r="G100" s="153"/>
      <c r="H100" s="153"/>
      <c r="I100" s="153"/>
      <c r="J100" s="153"/>
      <c r="K100" s="153"/>
      <c r="L100" s="153"/>
      <c r="M100" s="153"/>
      <c r="N100" s="153"/>
      <c r="O100" s="153"/>
      <c r="P100" s="153"/>
      <c r="Q100" s="153"/>
      <c r="R100" s="153"/>
      <c r="S100" s="153"/>
      <c r="T100" s="153"/>
      <c r="U100" s="153"/>
      <c r="V100" s="153"/>
      <c r="W100" s="153"/>
      <c r="X100" s="153"/>
      <c r="Y100" s="153"/>
      <c r="Z100" s="153"/>
      <c r="AA100" s="153"/>
      <c r="AB100" s="153"/>
      <c r="AC100" s="153"/>
      <c r="AD100" s="153"/>
      <c r="AE100" s="153"/>
      <c r="AF100" s="153"/>
      <c r="AG100" s="153"/>
      <c r="AH100" s="153"/>
      <c r="AI100" s="153"/>
      <c r="AJ100" s="153"/>
      <c r="AK100" s="153"/>
      <c r="AL100" s="153"/>
      <c r="AM100" s="153"/>
      <c r="AN100" s="153"/>
      <c r="AO100" s="153"/>
      <c r="AP100" s="153"/>
      <c r="AQ100" s="153"/>
      <c r="AR100" s="153"/>
      <c r="AS100" s="153"/>
      <c r="AT100" s="153"/>
      <c r="AU100" s="153"/>
      <c r="AV100" s="153"/>
      <c r="AW100" s="153"/>
      <c r="AX100" s="153"/>
      <c r="AY100" s="153"/>
      <c r="AZ100" s="153"/>
      <c r="BA100" s="153"/>
      <c r="BB100" s="153"/>
      <c r="BC100" s="153"/>
      <c r="BD100" s="153"/>
      <c r="BE100" s="153"/>
      <c r="BF100" s="153"/>
      <c r="BG100" s="153"/>
      <c r="BH100" s="153"/>
      <c r="BI100" s="153"/>
      <c r="BJ100" s="153"/>
      <c r="BK100" s="153"/>
      <c r="BL100" s="153"/>
      <c r="BM100" s="153"/>
      <c r="BN100" s="153"/>
      <c r="BO100" s="153"/>
      <c r="BP100" s="153"/>
      <c r="BQ100" s="153"/>
      <c r="BR100" s="153"/>
      <c r="BS100" s="153"/>
      <c r="BT100" s="153"/>
      <c r="BU100" s="153"/>
      <c r="BV100" s="153"/>
      <c r="BW100" s="153"/>
      <c r="BX100" s="153"/>
      <c r="BY100" s="17"/>
      <c r="BZ100" s="17"/>
    </row>
    <row r="101" spans="1:78" x14ac:dyDescent="0.25">
      <c r="A101" s="18" t="s">
        <v>1</v>
      </c>
      <c r="B101" s="18" t="s">
        <v>2</v>
      </c>
      <c r="C101" s="18" t="s">
        <v>3</v>
      </c>
      <c r="D101" s="19"/>
      <c r="E101" s="19"/>
      <c r="F101" s="18" t="s">
        <v>4</v>
      </c>
      <c r="G101" s="20" t="s">
        <v>5</v>
      </c>
      <c r="H101" s="21" t="s">
        <v>6</v>
      </c>
      <c r="I101" s="154" t="s">
        <v>7</v>
      </c>
      <c r="J101" s="155"/>
      <c r="K101" s="155"/>
      <c r="L101" s="155"/>
      <c r="M101" s="155"/>
      <c r="N101" s="155"/>
      <c r="O101" s="21" t="s">
        <v>8</v>
      </c>
      <c r="P101" s="21" t="s">
        <v>9</v>
      </c>
      <c r="Q101" s="22" t="s">
        <v>10</v>
      </c>
      <c r="R101" s="22" t="s">
        <v>11</v>
      </c>
      <c r="S101" s="21" t="s">
        <v>12</v>
      </c>
      <c r="T101" s="21" t="s">
        <v>13</v>
      </c>
      <c r="U101" s="21" t="s">
        <v>14</v>
      </c>
      <c r="V101" s="21" t="s">
        <v>15</v>
      </c>
      <c r="W101" s="23" t="s">
        <v>16</v>
      </c>
      <c r="X101" s="21" t="s">
        <v>17</v>
      </c>
      <c r="Y101" s="21" t="s">
        <v>18</v>
      </c>
      <c r="Z101" s="21" t="s">
        <v>19</v>
      </c>
      <c r="AA101" s="21" t="s">
        <v>20</v>
      </c>
      <c r="AB101" s="21" t="s">
        <v>21</v>
      </c>
      <c r="AC101" s="21" t="s">
        <v>22</v>
      </c>
      <c r="AD101" s="21" t="s">
        <v>23</v>
      </c>
      <c r="AE101" s="21" t="s">
        <v>24</v>
      </c>
      <c r="AF101" s="21" t="s">
        <v>25</v>
      </c>
      <c r="AG101" s="21" t="s">
        <v>26</v>
      </c>
      <c r="AH101" s="21" t="s">
        <v>5</v>
      </c>
      <c r="AI101" s="21" t="s">
        <v>17</v>
      </c>
      <c r="AJ101" s="21" t="s">
        <v>27</v>
      </c>
      <c r="AK101" s="21" t="s">
        <v>28</v>
      </c>
      <c r="AL101" s="21" t="s">
        <v>29</v>
      </c>
      <c r="AM101" s="21" t="s">
        <v>17</v>
      </c>
      <c r="AN101" s="21" t="s">
        <v>30</v>
      </c>
      <c r="AO101" s="21" t="s">
        <v>31</v>
      </c>
      <c r="AP101" s="21" t="s">
        <v>32</v>
      </c>
      <c r="AQ101" s="21" t="s">
        <v>33</v>
      </c>
      <c r="AR101" s="21" t="s">
        <v>34</v>
      </c>
      <c r="AS101" s="21" t="s">
        <v>35</v>
      </c>
      <c r="AT101" s="21" t="s">
        <v>36</v>
      </c>
      <c r="AU101" s="21" t="s">
        <v>37</v>
      </c>
      <c r="AV101" s="21" t="s">
        <v>38</v>
      </c>
      <c r="AW101" s="21" t="s">
        <v>6</v>
      </c>
      <c r="AX101" s="21" t="s">
        <v>39</v>
      </c>
      <c r="AY101" s="21" t="s">
        <v>40</v>
      </c>
      <c r="AZ101" s="24" t="s">
        <v>41</v>
      </c>
      <c r="BA101" s="21" t="s">
        <v>42</v>
      </c>
      <c r="BB101" s="21" t="s">
        <v>43</v>
      </c>
      <c r="BC101" s="21" t="s">
        <v>44</v>
      </c>
      <c r="BD101" s="21" t="s">
        <v>45</v>
      </c>
      <c r="BE101" s="21" t="s">
        <v>46</v>
      </c>
      <c r="BF101" s="21" t="s">
        <v>47</v>
      </c>
      <c r="BG101" s="21" t="s">
        <v>48</v>
      </c>
      <c r="BH101" s="21" t="s">
        <v>49</v>
      </c>
      <c r="BI101" s="186"/>
      <c r="BJ101" s="25"/>
      <c r="BK101" s="25"/>
      <c r="BL101" s="25"/>
      <c r="BM101" s="25"/>
      <c r="BN101" s="25"/>
      <c r="BO101" s="25"/>
      <c r="BP101" s="21" t="s">
        <v>18</v>
      </c>
      <c r="BQ101" s="21" t="s">
        <v>31</v>
      </c>
      <c r="BR101" s="21" t="s">
        <v>50</v>
      </c>
      <c r="BS101" s="21" t="s">
        <v>51</v>
      </c>
      <c r="BT101" s="25"/>
      <c r="BU101" s="25"/>
      <c r="BV101" s="21" t="s">
        <v>24</v>
      </c>
      <c r="BW101" s="21" t="s">
        <v>16</v>
      </c>
      <c r="BX101" s="21" t="s">
        <v>52</v>
      </c>
      <c r="BY101" s="21" t="s">
        <v>53</v>
      </c>
      <c r="BZ101" s="21" t="s">
        <v>28</v>
      </c>
    </row>
    <row r="102" spans="1:78" x14ac:dyDescent="0.25">
      <c r="A102" s="26" t="s">
        <v>448</v>
      </c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8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</row>
    <row r="103" spans="1:78" ht="36" customHeight="1" x14ac:dyDescent="0.25">
      <c r="A103" s="17"/>
      <c r="B103" s="173" t="s">
        <v>67</v>
      </c>
      <c r="C103" s="173"/>
      <c r="D103" s="17"/>
      <c r="E103" s="17"/>
      <c r="F103" s="17"/>
      <c r="G103" s="17"/>
      <c r="H103" s="17"/>
      <c r="I103" s="89" t="s">
        <v>150</v>
      </c>
      <c r="J103" s="89" t="s">
        <v>151</v>
      </c>
      <c r="K103" s="89" t="s">
        <v>453</v>
      </c>
      <c r="L103" s="89" t="s">
        <v>454</v>
      </c>
      <c r="M103" s="89" t="s">
        <v>455</v>
      </c>
      <c r="N103" s="17"/>
      <c r="O103" s="17"/>
      <c r="P103" s="17"/>
      <c r="Q103" s="165" t="s">
        <v>449</v>
      </c>
      <c r="R103" s="165"/>
      <c r="S103" s="17"/>
      <c r="T103" s="121" t="s">
        <v>450</v>
      </c>
      <c r="U103" s="17"/>
      <c r="V103" s="17"/>
      <c r="W103" s="17"/>
      <c r="X103" s="91">
        <v>52</v>
      </c>
      <c r="Y103" s="92" t="s">
        <v>451</v>
      </c>
      <c r="Z103" s="17"/>
      <c r="AA103" s="17"/>
      <c r="AB103" s="17"/>
      <c r="AC103" s="17"/>
      <c r="AD103" s="17"/>
      <c r="AE103" s="17"/>
      <c r="AF103" s="17"/>
      <c r="AG103" s="17"/>
      <c r="AH103" s="17"/>
      <c r="AI103" s="91">
        <v>52</v>
      </c>
      <c r="AJ103" s="17"/>
      <c r="AK103" s="17"/>
      <c r="AL103" s="17"/>
      <c r="AM103" s="91">
        <v>52</v>
      </c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67">
        <v>18</v>
      </c>
      <c r="AY103" s="95">
        <v>1216</v>
      </c>
      <c r="AZ103" s="17"/>
      <c r="BA103" s="17"/>
      <c r="BB103" s="17"/>
      <c r="BC103" s="17"/>
      <c r="BD103" s="17"/>
      <c r="BE103" s="17"/>
      <c r="BF103" s="17"/>
      <c r="BG103" s="17"/>
      <c r="BH103" s="17"/>
      <c r="BI103" s="187"/>
      <c r="BJ103" s="17"/>
      <c r="BK103" s="17"/>
      <c r="BL103" s="17"/>
      <c r="BM103" s="17"/>
      <c r="BN103" s="17"/>
      <c r="BO103" s="17"/>
      <c r="BP103" s="92" t="s">
        <v>451</v>
      </c>
      <c r="BQ103" s="17"/>
      <c r="BR103" s="17"/>
      <c r="BS103" s="17"/>
      <c r="BT103" s="17"/>
      <c r="BU103" s="17"/>
      <c r="BV103" s="17"/>
      <c r="BW103" s="17"/>
      <c r="BX103" s="29">
        <v>0</v>
      </c>
      <c r="BY103" s="26" t="s">
        <v>149</v>
      </c>
      <c r="BZ103" s="17"/>
    </row>
    <row r="104" spans="1:78" x14ac:dyDescent="0.25">
      <c r="A104" s="17"/>
      <c r="B104" s="173"/>
      <c r="C104" s="173"/>
      <c r="D104" s="17"/>
      <c r="E104" s="17"/>
      <c r="F104" s="17"/>
      <c r="G104" s="17"/>
      <c r="H104" s="17"/>
      <c r="I104" s="89" t="s">
        <v>456</v>
      </c>
      <c r="J104" s="89" t="s">
        <v>457</v>
      </c>
      <c r="K104" s="17"/>
      <c r="L104" s="17"/>
      <c r="M104" s="17"/>
      <c r="N104" s="17"/>
      <c r="O104" s="168" t="s">
        <v>452</v>
      </c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8"/>
      <c r="AE104" s="168"/>
      <c r="AF104" s="168"/>
      <c r="AG104" s="168"/>
      <c r="AH104" s="168"/>
      <c r="AI104" s="168"/>
      <c r="AJ104" s="168"/>
      <c r="AK104" s="168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6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8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</row>
    <row r="105" spans="1:78" ht="30" customHeight="1" x14ac:dyDescent="0.25">
      <c r="A105" s="163" t="s">
        <v>458</v>
      </c>
      <c r="B105" s="153"/>
      <c r="C105" s="153"/>
      <c r="D105" s="153"/>
      <c r="E105" s="153"/>
      <c r="F105" s="153"/>
      <c r="G105" s="153"/>
      <c r="H105" s="153"/>
      <c r="I105" s="153"/>
      <c r="J105" s="153"/>
      <c r="K105" s="153"/>
      <c r="L105" s="153"/>
      <c r="M105" s="153"/>
      <c r="N105" s="153"/>
      <c r="O105" s="153"/>
      <c r="P105" s="153"/>
      <c r="Q105" s="153"/>
      <c r="R105" s="153"/>
      <c r="S105" s="153"/>
      <c r="T105" s="153"/>
      <c r="U105" s="153"/>
      <c r="V105" s="153"/>
      <c r="W105" s="153"/>
      <c r="X105" s="153"/>
      <c r="Y105" s="153"/>
      <c r="Z105" s="153"/>
      <c r="AA105" s="153"/>
      <c r="AB105" s="153"/>
      <c r="AC105" s="153"/>
      <c r="AD105" s="153"/>
      <c r="AE105" s="153"/>
      <c r="AF105" s="153"/>
      <c r="AG105" s="153"/>
      <c r="AH105" s="153"/>
      <c r="AI105" s="153"/>
      <c r="AJ105" s="153"/>
      <c r="AK105" s="153"/>
      <c r="AL105" s="153"/>
      <c r="AM105" s="153"/>
      <c r="AN105" s="153"/>
      <c r="AO105" s="153"/>
      <c r="AP105" s="153"/>
      <c r="AQ105" s="153"/>
      <c r="AR105" s="153"/>
      <c r="AS105" s="153"/>
      <c r="AT105" s="153"/>
      <c r="AU105" s="153"/>
      <c r="AV105" s="153"/>
      <c r="AW105" s="153"/>
      <c r="AX105" s="153"/>
      <c r="AY105" s="153"/>
      <c r="AZ105" s="153"/>
      <c r="BA105" s="153"/>
      <c r="BB105" s="153"/>
      <c r="BC105" s="153"/>
      <c r="BD105" s="153"/>
      <c r="BE105" s="153"/>
      <c r="BF105" s="153"/>
      <c r="BG105" s="153"/>
      <c r="BH105" s="153"/>
      <c r="BI105" s="153"/>
      <c r="BJ105" s="153"/>
      <c r="BK105" s="153"/>
      <c r="BL105" s="153"/>
      <c r="BM105" s="153"/>
      <c r="BN105" s="153"/>
      <c r="BO105" s="153"/>
      <c r="BP105" s="153"/>
      <c r="BQ105" s="153"/>
      <c r="BR105" s="153"/>
      <c r="BS105" s="153"/>
      <c r="BT105" s="153"/>
      <c r="BU105" s="153"/>
      <c r="BV105" s="153"/>
      <c r="BW105" s="153"/>
      <c r="BX105" s="153"/>
      <c r="BY105" s="17"/>
      <c r="BZ105" s="17"/>
    </row>
    <row r="106" spans="1:78" x14ac:dyDescent="0.25">
      <c r="A106" s="18" t="s">
        <v>1</v>
      </c>
      <c r="B106" s="18" t="s">
        <v>2</v>
      </c>
      <c r="C106" s="18" t="s">
        <v>3</v>
      </c>
      <c r="D106" s="19"/>
      <c r="E106" s="19"/>
      <c r="F106" s="18" t="s">
        <v>4</v>
      </c>
      <c r="G106" s="20" t="s">
        <v>5</v>
      </c>
      <c r="H106" s="21" t="s">
        <v>6</v>
      </c>
      <c r="I106" s="154" t="s">
        <v>7</v>
      </c>
      <c r="J106" s="155"/>
      <c r="K106" s="155"/>
      <c r="L106" s="155"/>
      <c r="M106" s="155"/>
      <c r="N106" s="155"/>
      <c r="O106" s="21" t="s">
        <v>8</v>
      </c>
      <c r="P106" s="21" t="s">
        <v>9</v>
      </c>
      <c r="Q106" s="22" t="s">
        <v>10</v>
      </c>
      <c r="R106" s="22" t="s">
        <v>11</v>
      </c>
      <c r="S106" s="21" t="s">
        <v>12</v>
      </c>
      <c r="T106" s="21" t="s">
        <v>13</v>
      </c>
      <c r="U106" s="21" t="s">
        <v>14</v>
      </c>
      <c r="V106" s="21" t="s">
        <v>15</v>
      </c>
      <c r="W106" s="23" t="s">
        <v>16</v>
      </c>
      <c r="X106" s="21" t="s">
        <v>17</v>
      </c>
      <c r="Y106" s="21" t="s">
        <v>18</v>
      </c>
      <c r="Z106" s="21" t="s">
        <v>19</v>
      </c>
      <c r="AA106" s="21" t="s">
        <v>20</v>
      </c>
      <c r="AB106" s="21" t="s">
        <v>21</v>
      </c>
      <c r="AC106" s="21" t="s">
        <v>22</v>
      </c>
      <c r="AD106" s="21" t="s">
        <v>23</v>
      </c>
      <c r="AE106" s="21" t="s">
        <v>24</v>
      </c>
      <c r="AF106" s="21" t="s">
        <v>25</v>
      </c>
      <c r="AG106" s="21" t="s">
        <v>26</v>
      </c>
      <c r="AH106" s="21" t="s">
        <v>5</v>
      </c>
      <c r="AI106" s="21" t="s">
        <v>17</v>
      </c>
      <c r="AJ106" s="21" t="s">
        <v>27</v>
      </c>
      <c r="AK106" s="21" t="s">
        <v>28</v>
      </c>
      <c r="AL106" s="21" t="s">
        <v>29</v>
      </c>
      <c r="AM106" s="21" t="s">
        <v>17</v>
      </c>
      <c r="AN106" s="21" t="s">
        <v>30</v>
      </c>
      <c r="AO106" s="21" t="s">
        <v>31</v>
      </c>
      <c r="AP106" s="21" t="s">
        <v>32</v>
      </c>
      <c r="AQ106" s="21" t="s">
        <v>33</v>
      </c>
      <c r="AR106" s="21" t="s">
        <v>34</v>
      </c>
      <c r="AS106" s="21" t="s">
        <v>35</v>
      </c>
      <c r="AT106" s="21" t="s">
        <v>36</v>
      </c>
      <c r="AU106" s="21" t="s">
        <v>37</v>
      </c>
      <c r="AV106" s="21" t="s">
        <v>38</v>
      </c>
      <c r="AW106" s="21" t="s">
        <v>6</v>
      </c>
      <c r="AX106" s="21" t="s">
        <v>39</v>
      </c>
      <c r="AY106" s="21" t="s">
        <v>40</v>
      </c>
      <c r="AZ106" s="24" t="s">
        <v>41</v>
      </c>
      <c r="BA106" s="21" t="s">
        <v>42</v>
      </c>
      <c r="BB106" s="21" t="s">
        <v>43</v>
      </c>
      <c r="BC106" s="21" t="s">
        <v>44</v>
      </c>
      <c r="BD106" s="21" t="s">
        <v>45</v>
      </c>
      <c r="BE106" s="21" t="s">
        <v>46</v>
      </c>
      <c r="BF106" s="21" t="s">
        <v>47</v>
      </c>
      <c r="BG106" s="21" t="s">
        <v>48</v>
      </c>
      <c r="BH106" s="21" t="s">
        <v>49</v>
      </c>
      <c r="BI106" s="186"/>
      <c r="BJ106" s="25"/>
      <c r="BK106" s="25"/>
      <c r="BL106" s="25"/>
      <c r="BM106" s="25"/>
      <c r="BN106" s="25"/>
      <c r="BO106" s="25"/>
      <c r="BP106" s="21" t="s">
        <v>18</v>
      </c>
      <c r="BQ106" s="21" t="s">
        <v>31</v>
      </c>
      <c r="BR106" s="21" t="s">
        <v>50</v>
      </c>
      <c r="BS106" s="21" t="s">
        <v>51</v>
      </c>
      <c r="BT106" s="25"/>
      <c r="BU106" s="25"/>
      <c r="BV106" s="21" t="s">
        <v>24</v>
      </c>
      <c r="BW106" s="21" t="s">
        <v>16</v>
      </c>
      <c r="BX106" s="21" t="s">
        <v>52</v>
      </c>
      <c r="BY106" s="21" t="s">
        <v>53</v>
      </c>
      <c r="BZ106" s="21" t="s">
        <v>28</v>
      </c>
    </row>
    <row r="107" spans="1:78" ht="46.5" x14ac:dyDescent="0.25">
      <c r="A107" s="26" t="s">
        <v>459</v>
      </c>
      <c r="B107" s="26" t="s">
        <v>460</v>
      </c>
      <c r="C107" s="27" t="s">
        <v>417</v>
      </c>
      <c r="D107" s="28"/>
      <c r="E107" s="28"/>
      <c r="F107" s="29">
        <v>1000</v>
      </c>
      <c r="G107" s="30">
        <v>5</v>
      </c>
      <c r="H107" s="31" t="s">
        <v>6</v>
      </c>
      <c r="I107" s="32">
        <v>9</v>
      </c>
      <c r="J107" s="33">
        <v>3</v>
      </c>
      <c r="K107" s="32">
        <v>12</v>
      </c>
      <c r="L107" s="33">
        <v>5</v>
      </c>
      <c r="M107" s="32">
        <v>14</v>
      </c>
      <c r="N107" s="33">
        <v>10</v>
      </c>
      <c r="O107" s="29">
        <v>-1.65</v>
      </c>
      <c r="P107" s="34">
        <v>1.83125</v>
      </c>
      <c r="Q107" s="35">
        <v>87.053574180311301</v>
      </c>
      <c r="R107" s="36">
        <v>1.57678709015563</v>
      </c>
      <c r="S107" s="37">
        <v>-2</v>
      </c>
      <c r="T107" s="61">
        <v>-5.25</v>
      </c>
      <c r="U107" s="29">
        <v>1.9000000000000099</v>
      </c>
      <c r="V107" s="29">
        <v>-2.3499999999999899</v>
      </c>
      <c r="W107" s="39"/>
      <c r="X107" s="62">
        <v>52</v>
      </c>
      <c r="Y107" s="29">
        <v>127</v>
      </c>
      <c r="Z107" s="17"/>
      <c r="AA107" s="26" t="s">
        <v>57</v>
      </c>
      <c r="AB107" s="41" t="s">
        <v>58</v>
      </c>
      <c r="AC107" s="42" t="str">
        <f>"" &amp; IF(AND(S107&lt;=-1.5,NOT(ISBLANK(AQ107))),"Z","")</f>
        <v/>
      </c>
      <c r="AD107" s="48" t="str">
        <f>IF(AND(ISNUMBER(BD107),VALUE(BD107)&gt;=3,VALUE(T107)&gt;=-0.5),IF(AND(VALUE(Q107)&gt;=94,VALUE(Q107)&lt;444), IF(VALUE(P107)&gt;=2,"***","**"),"*"),"")</f>
        <v/>
      </c>
      <c r="AE107" s="44"/>
      <c r="AF107" s="45"/>
      <c r="AG107" s="63" t="str">
        <f>IF(OR(F107&lt;1401,F107&gt;=1600),IF(AND(OR(AB107="*",AB107="***",AB107="E*",AB107="E***"),P107&gt;=2,T107&gt;-2.1),IF(AND(ISNUMBER(BD107),VALUE(BD107)&gt;2),"**","*"),""),"")</f>
        <v/>
      </c>
      <c r="AH107" s="30">
        <v>5</v>
      </c>
      <c r="AI107" s="62">
        <v>52</v>
      </c>
      <c r="AJ107" s="48" t="str">
        <f>IF(AND(S107&gt;=2,T107&gt;=0),IF(AND(ISNUMBER(BD107),VALUE(BD107)&gt;=3),IF(LEN(AQ107)&gt;0,"***","**"),"*"),"")</f>
        <v/>
      </c>
      <c r="AK107" s="42" t="str">
        <f>IF(AND(S107&gt;=3,AND(OR(AND(I107&lt;=7,I107-K107&gt;=3),AND(K107&lt;=7,K107-M107&gt;=3)),N107&lt;=4)),6,IF(S107&gt;=3,"3T",IF(AND(OR(AND(I107&lt;=7,I107-K107&gt;=3),AND(K107&lt;=7,K107-M107&gt;=3)),N107&lt;=4),"3P","")))</f>
        <v/>
      </c>
      <c r="AL107" s="63" t="str">
        <f>IF(OR(K107-M107&gt;=5,T107&gt;4.9,AND(K107-M107&gt;=1,T107&gt;5)),IF(P107&lt;-3,"***",IF(P107&lt;0,"**","*")),"")</f>
        <v/>
      </c>
      <c r="AM107" s="62">
        <v>52</v>
      </c>
      <c r="AN107" s="49" t="str">
        <f>IF(AND(OR(M107=1,M107=2,M107=3,M107=4),Q107&gt;=97.5),"G",IF(OR(AND(N107&lt;=3,M107&lt;8,T107&gt;-1.6,Q107&gt;=95,Q107&lt;300),AND(OR(M107=1,M107=2,M107=3),Q107&lt;97.5)),"GR",""))</f>
        <v/>
      </c>
      <c r="AO107" s="29">
        <v>0</v>
      </c>
      <c r="AP107" s="28"/>
      <c r="AQ107" s="28"/>
      <c r="AR107" s="28"/>
      <c r="AS107" s="28"/>
      <c r="AT107" s="50" t="str">
        <f>IF(LEN(AN107)&gt;0,IF(AL107="**","$",IF(AL107="***",IF(LEN(AQ107)&gt;0,"$$$","$$"), "")), "")</f>
        <v/>
      </c>
      <c r="AU107" s="48" t="str">
        <f>CONCATENATE(IF(LEN(AN107)&gt;0,IF(AND(AD107="**",AB107="*"),IF(LEN(AQ107)&gt;0,"$$$","$$"),IF(AJ107="***","$$$",IF(AND(AJ107="**",AB107="*"),"$$",IF(AND(OR(AD107="**",AD107="***"),LEN(AQ107)&gt;0),"$$","")))),IF(AND(OR(AD107="**",AD107="***"),LEN(AQ107)&gt;0),"$$","")),IF(AND(T107&lt;2,AQ107="#"),"#",""))</f>
        <v/>
      </c>
      <c r="AV107" s="48" t="str">
        <f>IF(LEN(AN107)&gt;0,IF(AG107="**","$$",IF(AG107="***","$$$",IF(AD107="***",IF(OR(AB107="***",LEN(AQ107)&gt;0),"$$$",""),""))),"")</f>
        <v/>
      </c>
      <c r="AW107" s="26" t="s">
        <v>6</v>
      </c>
      <c r="AX107" s="51">
        <v>9.3000000000000007</v>
      </c>
      <c r="AY107" s="65">
        <v>1273</v>
      </c>
      <c r="AZ107" s="24" t="s">
        <v>461</v>
      </c>
      <c r="BA107" s="29">
        <v>78.153574180311296</v>
      </c>
      <c r="BB107" s="53">
        <v>77.900240846977894</v>
      </c>
      <c r="BC107" s="54" t="s">
        <v>462</v>
      </c>
      <c r="BD107" s="29">
        <v>1</v>
      </c>
      <c r="BE107" s="55"/>
      <c r="BF107" s="55"/>
      <c r="BG107" s="55"/>
      <c r="BH107" s="55"/>
      <c r="BI107" s="188" t="s">
        <v>463</v>
      </c>
      <c r="BJ107" s="68" t="s">
        <v>464</v>
      </c>
      <c r="BK107" s="69" t="s">
        <v>180</v>
      </c>
      <c r="BL107" s="68" t="s">
        <v>465</v>
      </c>
      <c r="BM107" s="69" t="s">
        <v>466</v>
      </c>
      <c r="BN107" s="68" t="s">
        <v>467</v>
      </c>
      <c r="BO107" s="17"/>
      <c r="BP107" s="29">
        <v>127</v>
      </c>
      <c r="BQ107" s="29">
        <v>0</v>
      </c>
      <c r="BR107" s="56">
        <v>95.95</v>
      </c>
      <c r="BS107" s="57" t="s">
        <v>126</v>
      </c>
      <c r="BT107" s="26"/>
      <c r="BU107" s="26"/>
      <c r="BV107" s="26"/>
      <c r="BW107" s="26"/>
      <c r="BX107" s="17"/>
      <c r="BY107" s="17"/>
      <c r="BZ107" s="49" t="str">
        <f>IF(AND(S107&gt;=3,AND(OR(AND(I107&lt;=7,I107-K107&gt;=3),AND(K107&lt;=7,K107-M107&gt;=3)),N107&lt;=4)),6,IF(S107&gt;=3,"3T",IF(AND(OR(AND(I107&lt;=7,I107-K107&gt;=3),AND(K107&lt;=7,K107-M107&gt;=3)),N107&lt;=4),"3P","")))</f>
        <v/>
      </c>
    </row>
    <row r="108" spans="1:78" ht="18.95" customHeight="1" x14ac:dyDescent="0.25">
      <c r="A108" s="162"/>
      <c r="B108" s="155"/>
      <c r="C108" s="155"/>
      <c r="D108" s="155"/>
      <c r="E108" s="155"/>
      <c r="F108" s="155"/>
      <c r="G108" s="155"/>
      <c r="H108" s="155"/>
      <c r="I108" s="155"/>
      <c r="J108" s="155"/>
      <c r="K108" s="155"/>
      <c r="L108" s="155"/>
      <c r="M108" s="155"/>
      <c r="N108" s="155"/>
      <c r="O108" s="155"/>
      <c r="P108" s="155"/>
      <c r="Q108" s="155"/>
      <c r="R108" s="155"/>
      <c r="S108" s="155"/>
      <c r="T108" s="155"/>
      <c r="U108" s="155"/>
      <c r="V108" s="155"/>
      <c r="W108" s="155"/>
      <c r="X108" s="155"/>
      <c r="Y108" s="155"/>
      <c r="Z108" s="155"/>
      <c r="AA108" s="155"/>
      <c r="AB108" s="155"/>
      <c r="AC108" s="155"/>
      <c r="AD108" s="155"/>
      <c r="AE108" s="155"/>
      <c r="AF108" s="155"/>
      <c r="AG108" s="155"/>
      <c r="AH108" s="155"/>
      <c r="AI108" s="155"/>
      <c r="AJ108" s="155"/>
      <c r="AK108" s="155"/>
      <c r="AL108" s="155"/>
      <c r="AM108" s="155"/>
      <c r="AN108" s="155"/>
      <c r="AO108" s="155"/>
      <c r="AP108" s="155"/>
      <c r="AQ108" s="155"/>
      <c r="AR108" s="155"/>
      <c r="AS108" s="155"/>
      <c r="AT108" s="155"/>
      <c r="AU108" s="155"/>
      <c r="AV108" s="155"/>
      <c r="AW108" s="155"/>
      <c r="AX108" s="155"/>
      <c r="AY108" s="155"/>
      <c r="AZ108" s="155"/>
      <c r="BA108" s="155"/>
      <c r="BB108" s="155"/>
      <c r="BC108" s="155"/>
      <c r="BD108" s="155"/>
      <c r="BE108" s="155"/>
      <c r="BF108" s="155"/>
      <c r="BG108" s="155"/>
      <c r="BH108" s="155"/>
      <c r="BI108" s="155"/>
      <c r="BJ108" s="155"/>
      <c r="BK108" s="155"/>
      <c r="BL108" s="155"/>
      <c r="BM108" s="155"/>
      <c r="BN108" s="155"/>
      <c r="BO108" s="155"/>
      <c r="BP108" s="155"/>
      <c r="BQ108" s="155"/>
      <c r="BR108" s="155"/>
      <c r="BS108" s="155"/>
      <c r="BT108" s="155"/>
      <c r="BU108" s="155"/>
      <c r="BV108" s="155"/>
      <c r="BW108" s="155"/>
      <c r="BX108" s="155"/>
      <c r="BY108" s="17"/>
      <c r="BZ108" s="49"/>
    </row>
    <row r="109" spans="1:78" ht="46.5" x14ac:dyDescent="0.25">
      <c r="A109" s="26" t="s">
        <v>459</v>
      </c>
      <c r="B109" s="69" t="s">
        <v>403</v>
      </c>
      <c r="C109" s="27" t="s">
        <v>165</v>
      </c>
      <c r="D109" s="28"/>
      <c r="E109" s="28"/>
      <c r="F109" s="29">
        <v>1200</v>
      </c>
      <c r="G109" s="30">
        <v>9</v>
      </c>
      <c r="H109" s="31" t="s">
        <v>6</v>
      </c>
      <c r="I109" s="59">
        <v>14</v>
      </c>
      <c r="J109" s="33">
        <v>9</v>
      </c>
      <c r="K109" s="59">
        <v>14</v>
      </c>
      <c r="L109" s="33">
        <v>7</v>
      </c>
      <c r="M109" s="59">
        <v>9</v>
      </c>
      <c r="N109" s="33">
        <v>2</v>
      </c>
      <c r="O109" s="29">
        <v>1.30000000000001</v>
      </c>
      <c r="P109" s="29">
        <v>0.16428571428574301</v>
      </c>
      <c r="Q109" s="35">
        <v>89.972361722975805</v>
      </c>
      <c r="R109" s="35">
        <v>-3.1638191385121002</v>
      </c>
      <c r="S109" s="37">
        <v>2</v>
      </c>
      <c r="T109" s="38">
        <v>5</v>
      </c>
      <c r="U109" s="29">
        <v>-3.3</v>
      </c>
      <c r="V109" s="29">
        <v>0.64999999999999503</v>
      </c>
      <c r="W109" s="39"/>
      <c r="X109" s="62">
        <v>52</v>
      </c>
      <c r="Y109" s="29">
        <v>130</v>
      </c>
      <c r="Z109" s="87">
        <v>47</v>
      </c>
      <c r="AA109" s="26" t="s">
        <v>57</v>
      </c>
      <c r="AB109" s="41" t="s">
        <v>58</v>
      </c>
      <c r="AC109" s="42" t="str">
        <f>"" &amp; IF(AND(S109&lt;=-1.5,NOT(ISBLANK(AQ109))),"Z","")</f>
        <v/>
      </c>
      <c r="AD109" s="48" t="str">
        <f>IF(AND(ISNUMBER(BD109),VALUE(BD109)&gt;=3,VALUE(T109)&gt;=-0.5),IF(AND(VALUE(Q109)&gt;=94,VALUE(Q109)&lt;444), IF(VALUE(P109)&gt;=2,"***","**"),"*"),"")</f>
        <v/>
      </c>
      <c r="AE109" s="48" t="str">
        <f>IF(AND(BD109&gt;2,OR(ISNUMBER(SEARCH("P",AA109)),ISNUMBER(SEARCH("EP",AA109)),ISNUMBER(SEARCH("E",AA109)))),"WP@",IF(BD109&gt;2,"W@",IF(OR(ISNUMBER(SEARCH("P",AA109)),ISNUMBER(SEARCH("EP",AA109)),ISNUMBER(SEARCH("E",AA109))),"P@","@")))</f>
        <v>@</v>
      </c>
      <c r="AF109" s="45" t="s">
        <v>346</v>
      </c>
      <c r="AG109" s="46" t="str">
        <f>IF(OR(F109&lt;1401,F109&gt;=1600),IF(AND(OR(AB109="*",AB109="***",AB109="E*",AB109="E***"),P109&gt;=2,T109&gt;-2.1),IF(AND(ISNUMBER(BD109),VALUE(BD109)&gt;2),"**","*"),""),"")</f>
        <v/>
      </c>
      <c r="AH109" s="30">
        <v>9</v>
      </c>
      <c r="AI109" s="62">
        <v>52</v>
      </c>
      <c r="AJ109" s="48" t="str">
        <f>IF(AND(S109&gt;=2,T109&gt;=0),IF(AND(ISNUMBER(BD109),VALUE(BD109)&gt;=3),IF(LEN(AQ109)&gt;0,"***","**"),"*"),"")</f>
        <v>*</v>
      </c>
      <c r="AK109" s="42" t="str">
        <f>IF(AND(S109&gt;=3,AND(OR(AND(I109&lt;=7,I109-K109&gt;=3),AND(K109&lt;=7,K109-M109&gt;=3)),N109&lt;=4)),6,IF(S109&gt;=3,"3T",IF(AND(OR(AND(I109&lt;=7,I109-K109&gt;=3),AND(K109&lt;=7,K109-M109&gt;=3)),N109&lt;=4),"3P","")))</f>
        <v/>
      </c>
      <c r="AL109" s="63" t="str">
        <f>IF(OR(K109-M109&gt;=5,T109&gt;4.9,AND(K109-M109&gt;=1,T109&gt;5)),IF(P109&lt;-3,"***",IF(P109&lt;0,"**","*")),"")</f>
        <v>*</v>
      </c>
      <c r="AM109" s="62">
        <v>52</v>
      </c>
      <c r="AN109" s="49" t="str">
        <f>IF(AND(OR(M109=1,M109=2,M109=3,M109=4),Q109&gt;=97.5),"G",IF(OR(AND(N109&lt;=3,M109&lt;8,T109&gt;-1.6,Q109&gt;=95,Q109&lt;300),AND(OR(M109=1,M109=2,M109=3),Q109&lt;97.5)),"GR",""))</f>
        <v/>
      </c>
      <c r="AO109" s="29">
        <v>0</v>
      </c>
      <c r="AP109" s="28"/>
      <c r="AQ109" s="28" t="s">
        <v>33</v>
      </c>
      <c r="AR109" s="28"/>
      <c r="AS109" s="28" t="s">
        <v>66</v>
      </c>
      <c r="AT109" s="50" t="str">
        <f>IF(LEN(AN109)&gt;0,IF(AL109="**","$",IF(AL109="***",IF(LEN(AQ109)&gt;0,"$$$","$$"), "")), "")</f>
        <v/>
      </c>
      <c r="AU109" s="48" t="str">
        <f>CONCATENATE(IF(LEN(AN109)&gt;0,IF(AND(AD109="**",AB109="*"),IF(LEN(AQ109)&gt;0,"$$$","$$"),IF(AJ109="***","$$$",IF(AND(AJ109="**",AB109="*"),"$$",IF(AND(OR(AD109="**",AD109="***"),LEN(AQ109)&gt;0),"$$","")))),IF(AND(OR(AD109="**",AD109="***"),LEN(AQ109)&gt;0),"$$","")),IF(AND(T109&lt;2,AQ109="#"),"#",""))</f>
        <v/>
      </c>
      <c r="AV109" s="48" t="str">
        <f>IF(LEN(AN109)&gt;0,IF(AG109="**","$$",IF(AG109="***","$$$",IF(AD109="***",IF(OR(AB109="***",LEN(AQ109)&gt;0),"$$$",""),""))),"")</f>
        <v/>
      </c>
      <c r="AW109" s="26" t="s">
        <v>6</v>
      </c>
      <c r="AX109" s="64">
        <v>53</v>
      </c>
      <c r="AY109" s="65">
        <v>1255</v>
      </c>
      <c r="AZ109" s="24" t="s">
        <v>468</v>
      </c>
      <c r="BA109" s="29">
        <v>81.172361722975793</v>
      </c>
      <c r="BB109" s="53">
        <v>84.847028389642503</v>
      </c>
      <c r="BC109" s="54" t="s">
        <v>469</v>
      </c>
      <c r="BD109" s="29">
        <v>1</v>
      </c>
      <c r="BE109" s="100">
        <v>20</v>
      </c>
      <c r="BF109" s="55"/>
      <c r="BG109" s="102">
        <v>10</v>
      </c>
      <c r="BH109" s="55"/>
      <c r="BI109" s="191" t="s">
        <v>470</v>
      </c>
      <c r="BJ109" s="68" t="s">
        <v>443</v>
      </c>
      <c r="BK109" s="68" t="s">
        <v>471</v>
      </c>
      <c r="BL109" s="68" t="s">
        <v>472</v>
      </c>
      <c r="BM109" s="68" t="s">
        <v>473</v>
      </c>
      <c r="BN109" s="68" t="s">
        <v>474</v>
      </c>
      <c r="BO109" s="17"/>
      <c r="BP109" s="29">
        <v>130</v>
      </c>
      <c r="BQ109" s="29">
        <v>0</v>
      </c>
      <c r="BR109" s="56">
        <v>93.05</v>
      </c>
      <c r="BS109" s="76" t="s">
        <v>126</v>
      </c>
      <c r="BT109" s="26"/>
      <c r="BU109" s="26"/>
      <c r="BV109" s="49" t="str">
        <f>IF(AND(BD109&gt;2,OR(ISNUMBER(SEARCH("P",AA109)),ISNUMBER(SEARCH("EP",AA109)),ISNUMBER(SEARCH("E",AA109)))),"WP@",IF(BD109&gt;2,"W@",IF(OR(ISNUMBER(SEARCH("P",AA109)),ISNUMBER(SEARCH("EP",AA109)),ISNUMBER(SEARCH("E",AA109))),"P@","@")))</f>
        <v>@</v>
      </c>
      <c r="BW109" s="26"/>
      <c r="BX109" s="17"/>
      <c r="BY109" s="17"/>
      <c r="BZ109" s="49" t="str">
        <f>IF(AND(S109&gt;=3,AND(OR(AND(I109&lt;=7,I109-K109&gt;=3),AND(K109&lt;=7,K109-M109&gt;=3)),N109&lt;=4)),6,IF(S109&gt;=3,"3T",IF(AND(OR(AND(I109&lt;=7,I109-K109&gt;=3),AND(K109&lt;=7,K109-M109&gt;=3)),N109&lt;=4),"3P","")))</f>
        <v/>
      </c>
    </row>
    <row r="110" spans="1:78" ht="18.75" customHeight="1" x14ac:dyDescent="0.25">
      <c r="A110" s="17"/>
      <c r="B110" s="164" t="s">
        <v>475</v>
      </c>
      <c r="C110" s="164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65" t="s">
        <v>476</v>
      </c>
      <c r="R110" s="165"/>
      <c r="S110" s="17"/>
      <c r="T110" s="90" t="s">
        <v>477</v>
      </c>
      <c r="U110" s="17"/>
      <c r="V110" s="17"/>
      <c r="W110" s="17"/>
      <c r="X110" s="91">
        <v>51</v>
      </c>
      <c r="Y110" s="92" t="s">
        <v>478</v>
      </c>
      <c r="Z110" s="95">
        <v>23</v>
      </c>
      <c r="AA110" s="94">
        <v>1</v>
      </c>
      <c r="AB110" s="17"/>
      <c r="AC110" s="17"/>
      <c r="AD110" s="17"/>
      <c r="AE110" s="17"/>
      <c r="AF110" s="17"/>
      <c r="AG110" s="17"/>
      <c r="AH110" s="17"/>
      <c r="AI110" s="91">
        <v>51</v>
      </c>
      <c r="AJ110" s="17"/>
      <c r="AK110" s="17"/>
      <c r="AL110" s="17"/>
      <c r="AM110" s="91">
        <v>51</v>
      </c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66">
        <v>23</v>
      </c>
      <c r="AY110" s="95">
        <v>1270</v>
      </c>
      <c r="AZ110" s="17"/>
      <c r="BA110" s="17"/>
      <c r="BB110" s="17"/>
      <c r="BC110" s="17"/>
      <c r="BD110" s="17"/>
      <c r="BE110" s="17"/>
      <c r="BF110" s="17"/>
      <c r="BG110" s="17"/>
      <c r="BH110" s="17"/>
      <c r="BI110" s="187"/>
      <c r="BJ110" s="17"/>
      <c r="BK110" s="17"/>
      <c r="BL110" s="17"/>
      <c r="BM110" s="17"/>
      <c r="BN110" s="17"/>
      <c r="BO110" s="17"/>
      <c r="BP110" s="92" t="s">
        <v>478</v>
      </c>
      <c r="BQ110" s="17"/>
      <c r="BR110" s="17"/>
      <c r="BS110" s="17"/>
      <c r="BT110" s="17"/>
      <c r="BU110" s="17"/>
      <c r="BV110" s="17"/>
      <c r="BW110" s="17"/>
      <c r="BX110" s="29">
        <v>0</v>
      </c>
      <c r="BY110" s="26" t="s">
        <v>149</v>
      </c>
      <c r="BZ110" s="17"/>
    </row>
    <row r="111" spans="1:78" x14ac:dyDescent="0.25">
      <c r="A111" s="17"/>
      <c r="B111" s="164"/>
      <c r="C111" s="164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68" t="s">
        <v>480</v>
      </c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  <c r="AC111" s="168"/>
      <c r="AD111" s="168"/>
      <c r="AE111" s="168"/>
      <c r="AF111" s="168"/>
      <c r="AG111" s="168"/>
      <c r="AH111" s="168"/>
      <c r="AI111" s="168"/>
      <c r="AJ111" s="168"/>
      <c r="AK111" s="168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67"/>
      <c r="AY111" s="96" t="s">
        <v>479</v>
      </c>
      <c r="AZ111" s="17"/>
      <c r="BA111" s="17"/>
      <c r="BB111" s="17"/>
      <c r="BC111" s="17"/>
      <c r="BD111" s="17"/>
      <c r="BE111" s="17"/>
      <c r="BF111" s="17"/>
      <c r="BG111" s="17"/>
      <c r="BH111" s="17"/>
      <c r="BI111" s="18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</row>
    <row r="112" spans="1:78" ht="30" customHeight="1" x14ac:dyDescent="0.25">
      <c r="A112" s="172" t="s">
        <v>481</v>
      </c>
      <c r="B112" s="153"/>
      <c r="C112" s="153"/>
      <c r="D112" s="153"/>
      <c r="E112" s="153"/>
      <c r="F112" s="153"/>
      <c r="G112" s="153"/>
      <c r="H112" s="153"/>
      <c r="I112" s="153"/>
      <c r="J112" s="153"/>
      <c r="K112" s="153"/>
      <c r="L112" s="153"/>
      <c r="M112" s="153"/>
      <c r="N112" s="153"/>
      <c r="O112" s="153"/>
      <c r="P112" s="153"/>
      <c r="Q112" s="153"/>
      <c r="R112" s="153"/>
      <c r="S112" s="153"/>
      <c r="T112" s="153"/>
      <c r="U112" s="153"/>
      <c r="V112" s="153"/>
      <c r="W112" s="153"/>
      <c r="X112" s="153"/>
      <c r="Y112" s="153"/>
      <c r="Z112" s="153"/>
      <c r="AA112" s="153"/>
      <c r="AB112" s="153"/>
      <c r="AC112" s="153"/>
      <c r="AD112" s="153"/>
      <c r="AE112" s="153"/>
      <c r="AF112" s="153"/>
      <c r="AG112" s="153"/>
      <c r="AH112" s="153"/>
      <c r="AI112" s="153"/>
      <c r="AJ112" s="153"/>
      <c r="AK112" s="153"/>
      <c r="AL112" s="153"/>
      <c r="AM112" s="153"/>
      <c r="AN112" s="153"/>
      <c r="AO112" s="153"/>
      <c r="AP112" s="153"/>
      <c r="AQ112" s="153"/>
      <c r="AR112" s="153"/>
      <c r="AS112" s="153"/>
      <c r="AT112" s="153"/>
      <c r="AU112" s="153"/>
      <c r="AV112" s="153"/>
      <c r="AW112" s="153"/>
      <c r="AX112" s="153"/>
      <c r="AY112" s="153"/>
      <c r="AZ112" s="153"/>
      <c r="BA112" s="153"/>
      <c r="BB112" s="153"/>
      <c r="BC112" s="153"/>
      <c r="BD112" s="153"/>
      <c r="BE112" s="153"/>
      <c r="BF112" s="153"/>
      <c r="BG112" s="153"/>
      <c r="BH112" s="153"/>
      <c r="BI112" s="153"/>
      <c r="BJ112" s="153"/>
      <c r="BK112" s="153"/>
      <c r="BL112" s="153"/>
      <c r="BM112" s="153"/>
      <c r="BN112" s="153"/>
      <c r="BO112" s="153"/>
      <c r="BP112" s="153"/>
      <c r="BQ112" s="153"/>
      <c r="BR112" s="153"/>
      <c r="BS112" s="153"/>
      <c r="BT112" s="153"/>
      <c r="BU112" s="153"/>
      <c r="BV112" s="153"/>
      <c r="BW112" s="153"/>
      <c r="BX112" s="153"/>
      <c r="BY112" s="17"/>
      <c r="BZ112" s="17"/>
    </row>
    <row r="113" spans="1:78" x14ac:dyDescent="0.25">
      <c r="A113" s="18" t="s">
        <v>1</v>
      </c>
      <c r="B113" s="18" t="s">
        <v>2</v>
      </c>
      <c r="C113" s="18" t="s">
        <v>3</v>
      </c>
      <c r="D113" s="19"/>
      <c r="E113" s="19"/>
      <c r="F113" s="18" t="s">
        <v>4</v>
      </c>
      <c r="G113" s="20" t="s">
        <v>5</v>
      </c>
      <c r="H113" s="21" t="s">
        <v>6</v>
      </c>
      <c r="I113" s="154" t="s">
        <v>7</v>
      </c>
      <c r="J113" s="155"/>
      <c r="K113" s="155"/>
      <c r="L113" s="155"/>
      <c r="M113" s="155"/>
      <c r="N113" s="155"/>
      <c r="O113" s="21" t="s">
        <v>8</v>
      </c>
      <c r="P113" s="21" t="s">
        <v>9</v>
      </c>
      <c r="Q113" s="22" t="s">
        <v>10</v>
      </c>
      <c r="R113" s="22" t="s">
        <v>11</v>
      </c>
      <c r="S113" s="21" t="s">
        <v>12</v>
      </c>
      <c r="T113" s="21" t="s">
        <v>13</v>
      </c>
      <c r="U113" s="21" t="s">
        <v>14</v>
      </c>
      <c r="V113" s="21" t="s">
        <v>15</v>
      </c>
      <c r="W113" s="23" t="s">
        <v>16</v>
      </c>
      <c r="X113" s="21" t="s">
        <v>17</v>
      </c>
      <c r="Y113" s="21" t="s">
        <v>18</v>
      </c>
      <c r="Z113" s="21" t="s">
        <v>19</v>
      </c>
      <c r="AA113" s="21" t="s">
        <v>20</v>
      </c>
      <c r="AB113" s="21" t="s">
        <v>21</v>
      </c>
      <c r="AC113" s="21" t="s">
        <v>22</v>
      </c>
      <c r="AD113" s="21" t="s">
        <v>23</v>
      </c>
      <c r="AE113" s="21" t="s">
        <v>24</v>
      </c>
      <c r="AF113" s="21" t="s">
        <v>25</v>
      </c>
      <c r="AG113" s="21" t="s">
        <v>26</v>
      </c>
      <c r="AH113" s="21" t="s">
        <v>5</v>
      </c>
      <c r="AI113" s="21" t="s">
        <v>17</v>
      </c>
      <c r="AJ113" s="21" t="s">
        <v>27</v>
      </c>
      <c r="AK113" s="21" t="s">
        <v>28</v>
      </c>
      <c r="AL113" s="21" t="s">
        <v>29</v>
      </c>
      <c r="AM113" s="21" t="s">
        <v>17</v>
      </c>
      <c r="AN113" s="21" t="s">
        <v>30</v>
      </c>
      <c r="AO113" s="21" t="s">
        <v>31</v>
      </c>
      <c r="AP113" s="21" t="s">
        <v>32</v>
      </c>
      <c r="AQ113" s="21" t="s">
        <v>33</v>
      </c>
      <c r="AR113" s="21" t="s">
        <v>34</v>
      </c>
      <c r="AS113" s="21" t="s">
        <v>35</v>
      </c>
      <c r="AT113" s="21" t="s">
        <v>36</v>
      </c>
      <c r="AU113" s="21" t="s">
        <v>37</v>
      </c>
      <c r="AV113" s="21" t="s">
        <v>38</v>
      </c>
      <c r="AW113" s="21" t="s">
        <v>6</v>
      </c>
      <c r="AX113" s="21" t="s">
        <v>39</v>
      </c>
      <c r="AY113" s="21" t="s">
        <v>40</v>
      </c>
      <c r="AZ113" s="24" t="s">
        <v>41</v>
      </c>
      <c r="BA113" s="21" t="s">
        <v>42</v>
      </c>
      <c r="BB113" s="21" t="s">
        <v>43</v>
      </c>
      <c r="BC113" s="21" t="s">
        <v>44</v>
      </c>
      <c r="BD113" s="21" t="s">
        <v>45</v>
      </c>
      <c r="BE113" s="21" t="s">
        <v>46</v>
      </c>
      <c r="BF113" s="21" t="s">
        <v>47</v>
      </c>
      <c r="BG113" s="21" t="s">
        <v>48</v>
      </c>
      <c r="BH113" s="21" t="s">
        <v>49</v>
      </c>
      <c r="BI113" s="186"/>
      <c r="BJ113" s="25"/>
      <c r="BK113" s="25"/>
      <c r="BL113" s="25"/>
      <c r="BM113" s="25"/>
      <c r="BN113" s="25"/>
      <c r="BO113" s="25"/>
      <c r="BP113" s="21" t="s">
        <v>18</v>
      </c>
      <c r="BQ113" s="21" t="s">
        <v>31</v>
      </c>
      <c r="BR113" s="21" t="s">
        <v>50</v>
      </c>
      <c r="BS113" s="21" t="s">
        <v>51</v>
      </c>
      <c r="BT113" s="25"/>
      <c r="BU113" s="25"/>
      <c r="BV113" s="21" t="s">
        <v>24</v>
      </c>
      <c r="BW113" s="21" t="s">
        <v>16</v>
      </c>
      <c r="BX113" s="21" t="s">
        <v>52</v>
      </c>
      <c r="BY113" s="21" t="s">
        <v>53</v>
      </c>
      <c r="BZ113" s="21" t="s">
        <v>28</v>
      </c>
    </row>
    <row r="114" spans="1:78" ht="46.5" x14ac:dyDescent="0.25">
      <c r="A114" s="26" t="s">
        <v>482</v>
      </c>
      <c r="B114" s="26" t="s">
        <v>483</v>
      </c>
      <c r="C114" s="27" t="s">
        <v>165</v>
      </c>
      <c r="D114" s="28"/>
      <c r="E114" s="28"/>
      <c r="F114" s="58">
        <v>1400</v>
      </c>
      <c r="G114" s="30">
        <v>7</v>
      </c>
      <c r="H114" s="31" t="s">
        <v>6</v>
      </c>
      <c r="I114" s="32">
        <v>9</v>
      </c>
      <c r="J114" s="33">
        <v>7</v>
      </c>
      <c r="K114" s="32">
        <v>9</v>
      </c>
      <c r="L114" s="33">
        <v>4</v>
      </c>
      <c r="M114" s="32">
        <v>8</v>
      </c>
      <c r="N114" s="33">
        <v>6</v>
      </c>
      <c r="O114" s="29">
        <v>-0.85000000000000897</v>
      </c>
      <c r="P114" s="29">
        <v>-2.1812499999999999</v>
      </c>
      <c r="Q114" s="35">
        <v>90.2942120126379</v>
      </c>
      <c r="R114" s="35">
        <v>-0.45289399368101602</v>
      </c>
      <c r="S114" s="37">
        <v>2</v>
      </c>
      <c r="T114" s="61">
        <v>-1</v>
      </c>
      <c r="U114" s="29">
        <v>3.69999999999999</v>
      </c>
      <c r="V114" s="29">
        <v>2.8999999999999901</v>
      </c>
      <c r="W114" s="39" t="s">
        <v>79</v>
      </c>
      <c r="X114" s="40">
        <v>59</v>
      </c>
      <c r="Y114" s="29">
        <v>135</v>
      </c>
      <c r="Z114" s="17"/>
      <c r="AA114" s="26" t="s">
        <v>57</v>
      </c>
      <c r="AB114" s="41" t="s">
        <v>58</v>
      </c>
      <c r="AC114" s="42" t="str">
        <f>"" &amp; IF(AND(S114&lt;=-1.5,NOT(ISBLANK(AQ114))),"Z","")</f>
        <v/>
      </c>
      <c r="AD114" s="43" t="str">
        <f>IF(AND(ISNUMBER(BD114),VALUE(BD114)&gt;=3,VALUE(T114)&gt;=-0.5),IF(AND(VALUE(Q114)&gt;=94,VALUE(Q114)&lt;444), IF(VALUE(P114)&gt;=2,"***","**"),"*"),"")</f>
        <v/>
      </c>
      <c r="AE114" s="44"/>
      <c r="AF114" s="45"/>
      <c r="AG114" s="63" t="str">
        <f>IF(OR(F114&lt;1401,F114&gt;=1600),IF(AND(OR(AB114="*",AB114="***",AB114="E*",AB114="E***"),P114&gt;=2,T114&gt;-2.1),IF(AND(ISNUMBER(BD114),VALUE(BD114)&gt;2),"**","*"),""),"")</f>
        <v/>
      </c>
      <c r="AH114" s="30">
        <v>7</v>
      </c>
      <c r="AI114" s="47">
        <v>59</v>
      </c>
      <c r="AJ114" s="48" t="str">
        <f>IF(AND(S114&gt;=2,T114&gt;=0),IF(AND(ISNUMBER(BD114),VALUE(BD114)&gt;=3),IF(LEN(AQ114)&gt;0,"***","**"),"*"),"")</f>
        <v/>
      </c>
      <c r="AK114" s="42" t="str">
        <f>IF(AND(S114&gt;=3,AND(OR(AND(I114&lt;=7,I114-K114&gt;=3),AND(K114&lt;=7,K114-M114&gt;=3)),N114&lt;=4)),6,IF(S114&gt;=3,"3T",IF(AND(OR(AND(I114&lt;=7,I114-K114&gt;=3),AND(K114&lt;=7,K114-M114&gt;=3)),N114&lt;=4),"3P","")))</f>
        <v/>
      </c>
      <c r="AL114" s="46" t="str">
        <f>IF(OR(K114-M114&gt;=5,T114&gt;4.9,AND(K114-M114&gt;=1,T114&gt;5)),IF(P114&lt;-3,"***",IF(P114&lt;0,"**","*")),"")</f>
        <v/>
      </c>
      <c r="AM114" s="40">
        <v>59</v>
      </c>
      <c r="AN114" s="49" t="str">
        <f>CONCATENATE(IF(AND(OR(M114=1,M114=2,M114=3,M114=4),Q114&gt;=97.5),"G",IF(OR(AND(N114&lt;=3,M114&lt;8,T114&gt;-1.6,Q114&gt;=95,Q114&lt;300),AND(OR(M114=1,M114=2,M114=3),Q114&lt;97.5)),"GR","")),"*")</f>
        <v>*</v>
      </c>
      <c r="AO114" s="82">
        <v>1</v>
      </c>
      <c r="AP114" s="28"/>
      <c r="AQ114" s="28"/>
      <c r="AR114" s="28"/>
      <c r="AS114" s="28" t="s">
        <v>168</v>
      </c>
      <c r="AT114" s="50" t="str">
        <f>IF(LEN(AN114)&gt;0,IF(AL114="**","$",IF(AL114="***",IF(LEN(AQ114)&gt;0,"$$$","$$"), "")), "")</f>
        <v/>
      </c>
      <c r="AU114" s="48" t="str">
        <f>CONCATENATE(IF(LEN(AN114)&gt;0,IF(AND(AD114="**",AB114="*"),IF(LEN(AQ114)&gt;0,"$$$","$$"),IF(AJ114="***","$$$",IF(AND(AJ114="**",AB114="*"),"$$",IF(AND(OR(AD114="**",AD114="***"),LEN(AQ114)&gt;0),"$$","")))),IF(AND(OR(AD114="**",AD114="***"),LEN(AQ114)&gt;0),"$$","")),IF(AND(T114&lt;2,AQ114="#"),"#",""))</f>
        <v/>
      </c>
      <c r="AV114" s="48" t="str">
        <f>IF(LEN(AN114)&gt;0,IF(AG114="**","$$",IF(AG114="***","$$$",IF(AD114="***",IF(OR(AB114="***",LEN(AQ114)&gt;0),"$$$",""),""))),"")</f>
        <v/>
      </c>
      <c r="AW114" s="26" t="s">
        <v>6</v>
      </c>
      <c r="AX114" s="51">
        <v>116</v>
      </c>
      <c r="AY114" s="52">
        <v>1155</v>
      </c>
      <c r="AZ114" s="24" t="s">
        <v>59</v>
      </c>
      <c r="BA114" s="29">
        <v>81.094212012637996</v>
      </c>
      <c r="BB114" s="66">
        <v>89.051545345971306</v>
      </c>
      <c r="BC114" s="54" t="s">
        <v>484</v>
      </c>
      <c r="BD114" s="29">
        <v>1</v>
      </c>
      <c r="BE114" s="55"/>
      <c r="BF114" s="55"/>
      <c r="BG114" s="55"/>
      <c r="BH114" s="55"/>
      <c r="BI114" s="189" t="s">
        <v>485</v>
      </c>
      <c r="BJ114" s="69" t="s">
        <v>380</v>
      </c>
      <c r="BK114" s="69" t="s">
        <v>486</v>
      </c>
      <c r="BL114" s="68" t="s">
        <v>487</v>
      </c>
      <c r="BM114" s="68" t="s">
        <v>488</v>
      </c>
      <c r="BN114" s="69" t="s">
        <v>489</v>
      </c>
      <c r="BO114" s="17"/>
      <c r="BP114" s="29">
        <v>135</v>
      </c>
      <c r="BQ114" s="82">
        <v>1</v>
      </c>
      <c r="BR114" s="56">
        <v>94.3</v>
      </c>
      <c r="BS114" s="76" t="s">
        <v>108</v>
      </c>
      <c r="BT114" s="26"/>
      <c r="BU114" s="26"/>
      <c r="BV114" s="26"/>
      <c r="BW114" s="26" t="s">
        <v>79</v>
      </c>
      <c r="BX114" s="17"/>
      <c r="BY114" s="17"/>
      <c r="BZ114" s="49" t="str">
        <f>IF(AND(S114&gt;=3,AND(OR(AND(I114&lt;=7,I114-K114&gt;=3),AND(K114&lt;=7,K114-M114&gt;=3)),N114&lt;=4)),6,IF(S114&gt;=3,"3T",IF(AND(OR(AND(I114&lt;=7,I114-K114&gt;=3),AND(K114&lt;=7,K114-M114&gt;=3)),N114&lt;=4),"3P","")))</f>
        <v/>
      </c>
    </row>
    <row r="115" spans="1:78" ht="46.5" x14ac:dyDescent="0.25">
      <c r="A115" s="26" t="s">
        <v>482</v>
      </c>
      <c r="B115" s="26" t="s">
        <v>490</v>
      </c>
      <c r="C115" s="106" t="s">
        <v>219</v>
      </c>
      <c r="D115" s="28"/>
      <c r="E115" s="28"/>
      <c r="F115" s="29">
        <v>1650</v>
      </c>
      <c r="G115" s="30">
        <v>8</v>
      </c>
      <c r="H115" s="31" t="s">
        <v>6</v>
      </c>
      <c r="I115" s="59">
        <v>12</v>
      </c>
      <c r="J115" s="33">
        <v>8</v>
      </c>
      <c r="K115" s="59">
        <v>11</v>
      </c>
      <c r="L115" s="33">
        <v>8</v>
      </c>
      <c r="M115" s="59">
        <v>10</v>
      </c>
      <c r="N115" s="33">
        <v>6</v>
      </c>
      <c r="O115" s="29">
        <v>-1.95</v>
      </c>
      <c r="P115" s="60">
        <v>-2.8199999999999799</v>
      </c>
      <c r="Q115" s="35">
        <v>87.883460962438605</v>
      </c>
      <c r="R115" s="35">
        <v>-1.1082695187807401</v>
      </c>
      <c r="S115" s="37">
        <v>0</v>
      </c>
      <c r="T115" s="38">
        <v>1.5</v>
      </c>
      <c r="U115" s="29">
        <v>9.9999999999997896E-2</v>
      </c>
      <c r="V115" s="60">
        <v>1.35</v>
      </c>
      <c r="W115" s="39"/>
      <c r="X115" s="40">
        <v>59</v>
      </c>
      <c r="Y115" s="29">
        <v>135</v>
      </c>
      <c r="Z115" s="29">
        <v>17</v>
      </c>
      <c r="AA115" s="26" t="s">
        <v>57</v>
      </c>
      <c r="AB115" s="41" t="s">
        <v>58</v>
      </c>
      <c r="AC115" s="42" t="str">
        <f>"" &amp; IF(AND(S115&lt;=-1.5,NOT(ISBLANK(AQ115))),"Z","")</f>
        <v/>
      </c>
      <c r="AD115" s="43" t="str">
        <f>IF(AND(ISNUMBER(BD115),VALUE(BD115)&gt;=3,VALUE(T115)&gt;=-0.5),IF(AND(VALUE(Q115)&gt;=94,VALUE(Q115)&lt;444), IF(VALUE(P115)&gt;=2,"***","**"),"*"),"")</f>
        <v/>
      </c>
      <c r="AE115" s="44"/>
      <c r="AF115" s="45"/>
      <c r="AG115" s="46" t="str">
        <f>IF(OR(F115&lt;1401,F115&gt;=1600),IF(AND(OR(AB115="*",AB115="***",AB115="E*",AB115="E***"),P115&gt;=2,T115&gt;-2.1),IF(AND(ISNUMBER(BD115),VALUE(BD115)&gt;2),"**","*"),""),"")</f>
        <v/>
      </c>
      <c r="AH115" s="30">
        <v>8</v>
      </c>
      <c r="AI115" s="47">
        <v>59</v>
      </c>
      <c r="AJ115" s="48" t="str">
        <f>IF(AND(S115&gt;=2,T115&gt;=0),IF(AND(ISNUMBER(BD115),VALUE(BD115)&gt;=3),IF(LEN(AQ115)&gt;0,"***","**"),"*"),"")</f>
        <v/>
      </c>
      <c r="AK115" s="42" t="str">
        <f>IF(AND(S115&gt;=3,AND(OR(AND(I115&lt;=7,I115-K115&gt;=3),AND(K115&lt;=7,K115-M115&gt;=3)),N115&lt;=4)),6,IF(S115&gt;=3,"3T",IF(AND(OR(AND(I115&lt;=7,I115-K115&gt;=3),AND(K115&lt;=7,K115-M115&gt;=3)),N115&lt;=4),"3P","")))</f>
        <v/>
      </c>
      <c r="AL115" s="46" t="str">
        <f>IF(OR(K115-M115&gt;=5,T115&gt;4.9,AND(K115-M115&gt;=1,T115&gt;5)),IF(P115&lt;-3,"***",IF(P115&lt;0,"**","*")),"")</f>
        <v/>
      </c>
      <c r="AM115" s="40">
        <v>59</v>
      </c>
      <c r="AN115" s="49" t="str">
        <f>CONCATENATE(IF(AND(OR(M115=1,M115=2,M115=3,M115=4),Q115&gt;=97.5),"G",IF(OR(AND(N115&lt;=3,M115&lt;8,T115&gt;-1.6,Q115&gt;=95,Q115&lt;300),AND(OR(M115=1,M115=2,M115=3),Q115&lt;97.5)),"GR","")),"*")</f>
        <v>*</v>
      </c>
      <c r="AO115" s="82">
        <v>1</v>
      </c>
      <c r="AP115" s="28"/>
      <c r="AQ115" s="28"/>
      <c r="AR115" s="28"/>
      <c r="AS115" s="28" t="s">
        <v>168</v>
      </c>
      <c r="AT115" s="50" t="str">
        <f>IF(LEN(AN115)&gt;0,IF(AL115="**","$",IF(AL115="***",IF(LEN(AQ115)&gt;0,"$$$","$$"), "")), "")</f>
        <v/>
      </c>
      <c r="AU115" s="48" t="str">
        <f>CONCATENATE(IF(LEN(AN115)&gt;0,IF(AND(AD115="**",AB115="*"),IF(LEN(AQ115)&gt;0,"$$$","$$"),IF(AJ115="***","$$$",IF(AND(AJ115="**",AB115="*"),"$$",IF(AND(OR(AD115="**",AD115="***"),LEN(AQ115)&gt;0),"$$","")))),IF(AND(OR(AD115="**",AD115="***"),LEN(AQ115)&gt;0),"$$","")),IF(AND(T115&lt;2,AQ115="#"),"#",""))</f>
        <v/>
      </c>
      <c r="AV115" s="48" t="str">
        <f>IF(LEN(AN115)&gt;0,IF(AG115="**","$$",IF(AG115="***","$$$",IF(AD115="***",IF(OR(AB115="***",LEN(AQ115)&gt;0),"$$$",""),""))),"")</f>
        <v/>
      </c>
      <c r="AW115" s="26" t="s">
        <v>6</v>
      </c>
      <c r="AX115" s="74">
        <v>44</v>
      </c>
      <c r="AY115" s="52">
        <v>1165</v>
      </c>
      <c r="AZ115" s="24" t="s">
        <v>59</v>
      </c>
      <c r="BA115" s="29">
        <v>78.283460962438497</v>
      </c>
      <c r="BB115" s="53">
        <v>89.131460962438496</v>
      </c>
      <c r="BC115" s="54" t="s">
        <v>491</v>
      </c>
      <c r="BD115" s="29">
        <v>1</v>
      </c>
      <c r="BE115" s="55"/>
      <c r="BF115" s="55"/>
      <c r="BG115" s="55"/>
      <c r="BH115" s="55"/>
      <c r="BI115" s="190" t="s">
        <v>492</v>
      </c>
      <c r="BJ115" s="68" t="s">
        <v>493</v>
      </c>
      <c r="BK115" s="68" t="s">
        <v>275</v>
      </c>
      <c r="BL115" s="68" t="s">
        <v>163</v>
      </c>
      <c r="BM115" s="68" t="s">
        <v>273</v>
      </c>
      <c r="BN115" s="68" t="s">
        <v>494</v>
      </c>
      <c r="BO115" s="17"/>
      <c r="BP115" s="29">
        <v>135</v>
      </c>
      <c r="BQ115" s="82">
        <v>1</v>
      </c>
      <c r="BR115" s="56">
        <v>91.35</v>
      </c>
      <c r="BS115" s="57" t="s">
        <v>75</v>
      </c>
      <c r="BT115" s="26"/>
      <c r="BU115" s="26"/>
      <c r="BV115" s="26"/>
      <c r="BW115" s="26"/>
      <c r="BX115" s="17"/>
      <c r="BY115" s="17"/>
      <c r="BZ115" s="49" t="str">
        <f>IF(AND(S115&gt;=3,AND(OR(AND(I115&lt;=7,I115-K115&gt;=3),AND(K115&lt;=7,K115-M115&gt;=3)),N115&lt;=4)),6,IF(S115&gt;=3,"3T",IF(AND(OR(AND(I115&lt;=7,I115-K115&gt;=3),AND(K115&lt;=7,K115-M115&gt;=3)),N115&lt;=4),"3P","")))</f>
        <v/>
      </c>
    </row>
    <row r="116" spans="1:78" ht="46.5" x14ac:dyDescent="0.25">
      <c r="A116" s="26" t="s">
        <v>482</v>
      </c>
      <c r="B116" s="26" t="s">
        <v>495</v>
      </c>
      <c r="C116" s="106" t="s">
        <v>225</v>
      </c>
      <c r="D116" s="28"/>
      <c r="E116" s="28"/>
      <c r="F116" s="29">
        <v>1650</v>
      </c>
      <c r="G116" s="30">
        <v>11</v>
      </c>
      <c r="H116" s="31" t="s">
        <v>6</v>
      </c>
      <c r="I116" s="59">
        <v>8</v>
      </c>
      <c r="J116" s="33">
        <v>4</v>
      </c>
      <c r="K116" s="59">
        <v>9</v>
      </c>
      <c r="L116" s="33">
        <v>4</v>
      </c>
      <c r="M116" s="59">
        <v>8</v>
      </c>
      <c r="N116" s="33">
        <v>6</v>
      </c>
      <c r="O116" s="29">
        <v>1.1499999999999799</v>
      </c>
      <c r="P116" s="60">
        <v>-2.5499999999999798</v>
      </c>
      <c r="Q116" s="35">
        <v>88.191476089736796</v>
      </c>
      <c r="R116" s="35">
        <v>-1.2042619551316101</v>
      </c>
      <c r="S116" s="37">
        <v>-1</v>
      </c>
      <c r="T116" s="61">
        <v>-1.5</v>
      </c>
      <c r="U116" s="29">
        <v>0.50000000000000699</v>
      </c>
      <c r="V116" s="60">
        <v>-0.60000000000000497</v>
      </c>
      <c r="W116" s="39" t="s">
        <v>79</v>
      </c>
      <c r="X116" s="62">
        <v>57</v>
      </c>
      <c r="Y116" s="29">
        <v>132</v>
      </c>
      <c r="Z116" s="29">
        <v>22</v>
      </c>
      <c r="AA116" s="26" t="s">
        <v>192</v>
      </c>
      <c r="AB116" s="41" t="s">
        <v>58</v>
      </c>
      <c r="AC116" s="42" t="str">
        <f>"" &amp; IF(AND(S116&lt;=-1.5,NOT(ISBLANK(AQ116))),"Z","")</f>
        <v/>
      </c>
      <c r="AD116" s="48" t="str">
        <f>IF(AND(ISNUMBER(BD116),VALUE(BD116)&gt;=3,VALUE(T116)&gt;=-0.5),IF(AND(VALUE(Q116)&gt;=94,VALUE(Q116)&lt;444), IF(VALUE(P116)&gt;=2,"***","**"),"*"),"")</f>
        <v/>
      </c>
      <c r="AE116" s="44"/>
      <c r="AF116" s="45"/>
      <c r="AG116" s="63" t="str">
        <f>IF(OR(F116&lt;1401,F116&gt;=1600),IF(AND(OR(AB116="*",AB116="***",AB116="E*",AB116="E***"),P116&gt;=2,T116&gt;-2.1),IF(AND(ISNUMBER(BD116),VALUE(BD116)&gt;2),"**","*"),""),"")</f>
        <v/>
      </c>
      <c r="AH116" s="30">
        <v>11</v>
      </c>
      <c r="AI116" s="62">
        <v>57</v>
      </c>
      <c r="AJ116" s="48" t="str">
        <f>IF(AND(S116&gt;=2,T116&gt;=0),IF(AND(ISNUMBER(BD116),VALUE(BD116)&gt;=3),IF(LEN(AQ116)&gt;0,"***","**"),"*"),"")</f>
        <v/>
      </c>
      <c r="AK116" s="42" t="str">
        <f>IF(AND(S116&gt;=3,AND(OR(AND(I116&lt;=7,I116-K116&gt;=3),AND(K116&lt;=7,K116-M116&gt;=3)),N116&lt;=4)),6,IF(S116&gt;=3,"3T",IF(AND(OR(AND(I116&lt;=7,I116-K116&gt;=3),AND(K116&lt;=7,K116-M116&gt;=3)),N116&lt;=4),"3P","")))</f>
        <v/>
      </c>
      <c r="AL116" s="63" t="str">
        <f>IF(OR(K116-M116&gt;=5,T116&gt;4.9,AND(K116-M116&gt;=1,T116&gt;5)),IF(P116&lt;-3,"***",IF(P116&lt;0,"**","*")),"")</f>
        <v/>
      </c>
      <c r="AM116" s="62">
        <v>57</v>
      </c>
      <c r="AN116" s="49" t="str">
        <f>IF(AND(OR(M116=1,M116=2,M116=3,M116=4),Q116&gt;=97.5),"G",IF(OR(AND(N116&lt;=3,M116&lt;8,T116&gt;-1.6,Q116&gt;=95,Q116&lt;300),AND(OR(M116=1,M116=2,M116=3),Q116&lt;97.5)),"GR",""))</f>
        <v/>
      </c>
      <c r="AO116" s="29">
        <v>0</v>
      </c>
      <c r="AP116" s="28"/>
      <c r="AQ116" s="28"/>
      <c r="AR116" s="28"/>
      <c r="AS116" s="28"/>
      <c r="AT116" s="50" t="str">
        <f>IF(LEN(AN116)&gt;0,IF(AL116="**","$",IF(AL116="***",IF(LEN(AQ116)&gt;0,"$$$","$$"), "")), "")</f>
        <v/>
      </c>
      <c r="AU116" s="48" t="str">
        <f>CONCATENATE(IF(LEN(AN116)&gt;0,IF(AND(AD116="**",AB116="*"),IF(LEN(AQ116)&gt;0,"$$$","$$"),IF(AJ116="***","$$$",IF(AND(AJ116="**",AB116="*"),"$$",IF(AND(OR(AD116="**",AD116="***"),LEN(AQ116)&gt;0),"$$","")))),IF(AND(OR(AD116="**",AD116="***"),LEN(AQ116)&gt;0),"$$","")),IF(AND(T116&lt;2,AQ116="#"),"#",""))</f>
        <v/>
      </c>
      <c r="AV116" s="48" t="str">
        <f>IF(LEN(AN116)&gt;0,IF(AG116="**","$$",IF(AG116="***","$$$",IF(AD116="***",IF(OR(AB116="***",LEN(AQ116)&gt;0),"$$$",""),""))),"")</f>
        <v/>
      </c>
      <c r="AW116" s="26" t="s">
        <v>6</v>
      </c>
      <c r="AX116" s="64">
        <v>76</v>
      </c>
      <c r="AY116" s="65">
        <v>1177</v>
      </c>
      <c r="AZ116" s="24" t="s">
        <v>59</v>
      </c>
      <c r="BA116" s="29">
        <v>78.591476089736801</v>
      </c>
      <c r="BB116" s="53">
        <v>84.924809423070101</v>
      </c>
      <c r="BC116" s="54" t="s">
        <v>496</v>
      </c>
      <c r="BD116" s="29">
        <v>3</v>
      </c>
      <c r="BE116" s="55"/>
      <c r="BF116" s="55"/>
      <c r="BG116" s="55"/>
      <c r="BH116" s="55"/>
      <c r="BI116" s="188" t="s">
        <v>497</v>
      </c>
      <c r="BJ116" s="69" t="s">
        <v>301</v>
      </c>
      <c r="BK116" s="68" t="s">
        <v>274</v>
      </c>
      <c r="BL116" s="69" t="s">
        <v>272</v>
      </c>
      <c r="BM116" s="68" t="s">
        <v>275</v>
      </c>
      <c r="BN116" s="68" t="s">
        <v>498</v>
      </c>
      <c r="BO116" s="17"/>
      <c r="BP116" s="29">
        <v>132</v>
      </c>
      <c r="BQ116" s="29">
        <v>0</v>
      </c>
      <c r="BR116" s="56">
        <v>97.65</v>
      </c>
      <c r="BS116" s="57" t="s">
        <v>75</v>
      </c>
      <c r="BT116" s="26"/>
      <c r="BU116" s="26"/>
      <c r="BV116" s="26"/>
      <c r="BW116" s="26" t="s">
        <v>79</v>
      </c>
      <c r="BX116" s="17"/>
      <c r="BY116" s="17"/>
      <c r="BZ116" s="49" t="str">
        <f>IF(AND(S116&gt;=3,AND(OR(AND(I116&lt;=7,I116-K116&gt;=3),AND(K116&lt;=7,K116-M116&gt;=3)),N116&lt;=4)),6,IF(S116&gt;=3,"3T",IF(AND(OR(AND(I116&lt;=7,I116-K116&gt;=3),AND(K116&lt;=7,K116-M116&gt;=3)),N116&lt;=4),"3P","")))</f>
        <v/>
      </c>
    </row>
    <row r="117" spans="1:78" ht="46.5" x14ac:dyDescent="0.25">
      <c r="A117" s="26" t="s">
        <v>482</v>
      </c>
      <c r="B117" s="26" t="s">
        <v>268</v>
      </c>
      <c r="C117" s="106" t="s">
        <v>269</v>
      </c>
      <c r="D117" s="28"/>
      <c r="E117" s="28"/>
      <c r="F117" s="29">
        <v>1800</v>
      </c>
      <c r="G117" s="30">
        <v>8</v>
      </c>
      <c r="H117" s="31" t="s">
        <v>6</v>
      </c>
      <c r="I117" s="59">
        <v>5</v>
      </c>
      <c r="J117" s="33">
        <v>4</v>
      </c>
      <c r="K117" s="59">
        <v>5</v>
      </c>
      <c r="L117" s="33">
        <v>3</v>
      </c>
      <c r="M117" s="59">
        <v>9</v>
      </c>
      <c r="N117" s="33">
        <v>6</v>
      </c>
      <c r="O117" s="29">
        <v>8.9000000000000092</v>
      </c>
      <c r="P117" s="37">
        <v>2.57499999999999</v>
      </c>
      <c r="Q117" s="35">
        <v>92.126656294063196</v>
      </c>
      <c r="R117" s="36">
        <v>1.3633281470315901</v>
      </c>
      <c r="S117" s="37">
        <v>1</v>
      </c>
      <c r="T117" s="61">
        <v>-3.5</v>
      </c>
      <c r="U117" s="29">
        <v>-1.5</v>
      </c>
      <c r="V117" s="60">
        <v>-4.4000000000000004</v>
      </c>
      <c r="W117" s="39" t="s">
        <v>79</v>
      </c>
      <c r="X117" s="40">
        <v>55</v>
      </c>
      <c r="Y117" s="29">
        <v>131</v>
      </c>
      <c r="Z117" s="29">
        <v>20</v>
      </c>
      <c r="AA117" s="26" t="s">
        <v>100</v>
      </c>
      <c r="AB117" s="41" t="s">
        <v>32</v>
      </c>
      <c r="AC117" s="42" t="str">
        <f>"" &amp; IF(AND(S117&lt;=-1.5,NOT(ISBLANK(AQ117))),"Z","")</f>
        <v/>
      </c>
      <c r="AD117" s="43" t="str">
        <f>IF(AND(ISNUMBER(BD117),VALUE(BD117)&gt;=3,VALUE(T117)&gt;=-0.5),IF(AND(VALUE(Q117)&gt;=94,VALUE(Q117)&lt;444), IF(VALUE(P117)&gt;=2,"***","**"),"*"),"")</f>
        <v/>
      </c>
      <c r="AE117" s="44"/>
      <c r="AF117" s="45" t="s">
        <v>499</v>
      </c>
      <c r="AG117" s="63" t="str">
        <f>IF(OR(F117&lt;1401,F117&gt;=1600),IF(AND(OR(AB117="*",AB117="***",AB117="E*",AB117="E***"),P117&gt;=2,T117&gt;-2.1),IF(AND(ISNUMBER(BD117),VALUE(BD117)&gt;2),"**","*"),""),"")</f>
        <v/>
      </c>
      <c r="AH117" s="30">
        <v>8</v>
      </c>
      <c r="AI117" s="47">
        <v>55</v>
      </c>
      <c r="AJ117" s="48" t="str">
        <f>IF(AND(S117&gt;=2,T117&gt;=0),IF(AND(ISNUMBER(BD117),VALUE(BD117)&gt;=3),IF(LEN(AQ117)&gt;0,"***","**"),"*"),"")</f>
        <v/>
      </c>
      <c r="AK117" s="42" t="str">
        <f>IF(AND(S117&gt;=3,AND(OR(AND(I117&lt;=7,I117-K117&gt;=3),AND(K117&lt;=7,K117-M117&gt;=3)),N117&lt;=4)),6,IF(S117&gt;=3,"3T",IF(AND(OR(AND(I117&lt;=7,I117-K117&gt;=3),AND(K117&lt;=7,K117-M117&gt;=3)),N117&lt;=4),"3P","")))</f>
        <v/>
      </c>
      <c r="AL117" s="46" t="str">
        <f>IF(OR(K117-M117&gt;=5,T117&gt;4.9,AND(K117-M117&gt;=1,T117&gt;5)),IF(P117&lt;-3,"***",IF(P117&lt;0,"**","*")),"")</f>
        <v/>
      </c>
      <c r="AM117" s="40">
        <v>55</v>
      </c>
      <c r="AN117" s="49" t="str">
        <f>CONCATENATE(IF(AND(OR(M117=1,M117=2,M117=3,M117=4),Q117&gt;=97.5),"G",IF(OR(AND(N117&lt;=3,M117&lt;8,T117&gt;-1.6,Q117&gt;=95,Q117&lt;300),AND(OR(M117=1,M117=2,M117=3),Q117&lt;97.5)),"GR","")),"*")</f>
        <v>*</v>
      </c>
      <c r="AO117" s="29">
        <v>-1</v>
      </c>
      <c r="AP117" s="28"/>
      <c r="AQ117" s="28"/>
      <c r="AR117" s="28"/>
      <c r="AS117" s="28"/>
      <c r="AT117" s="50" t="str">
        <f>IF(LEN(AN117)&gt;0,IF(AL117="**","$",IF(AL117="***",IF(LEN(AQ117)&gt;0,"$$$","$$"), "")), "")</f>
        <v/>
      </c>
      <c r="AU117" s="48" t="str">
        <f>CONCATENATE(IF(LEN(AN117)&gt;0,IF(AND(AD117="**",AB117="*"),IF(LEN(AQ117)&gt;0,"$$$","$$"),IF(AJ117="***","$$$",IF(AND(AJ117="**",AB117="*"),"$$",IF(AND(OR(AD117="**",AD117="***"),LEN(AQ117)&gt;0),"$$","")))),IF(AND(OR(AD117="**",AD117="***"),LEN(AQ117)&gt;0),"$$","")),IF(AND(T117&lt;2,AQ117="#"),"#",""))</f>
        <v/>
      </c>
      <c r="AV117" s="48" t="str">
        <f>IF(LEN(AN117)&gt;0,IF(AG117="**","$$",IF(AG117="***","$$$",IF(AD117="***",IF(OR(AB117="***",LEN(AQ117)&gt;0),"$$$",""),""))),"")</f>
        <v/>
      </c>
      <c r="AW117" s="26" t="s">
        <v>6</v>
      </c>
      <c r="AX117" s="51">
        <v>55</v>
      </c>
      <c r="AY117" s="79">
        <v>1178</v>
      </c>
      <c r="AZ117" s="24" t="s">
        <v>8</v>
      </c>
      <c r="BA117" s="29">
        <v>78.726656294063204</v>
      </c>
      <c r="BB117" s="53">
        <v>89.881322960729804</v>
      </c>
      <c r="BC117" s="54" t="s">
        <v>500</v>
      </c>
      <c r="BD117" s="29">
        <v>1</v>
      </c>
      <c r="BE117" s="55"/>
      <c r="BF117" s="55"/>
      <c r="BG117" s="55"/>
      <c r="BH117" s="55"/>
      <c r="BI117" s="190" t="s">
        <v>501</v>
      </c>
      <c r="BJ117" s="68" t="s">
        <v>502</v>
      </c>
      <c r="BK117" s="68" t="s">
        <v>503</v>
      </c>
      <c r="BL117" s="68" t="s">
        <v>504</v>
      </c>
      <c r="BM117" s="69" t="s">
        <v>505</v>
      </c>
      <c r="BN117" s="68" t="s">
        <v>506</v>
      </c>
      <c r="BO117" s="17"/>
      <c r="BP117" s="29">
        <v>131</v>
      </c>
      <c r="BQ117" s="29">
        <v>-1</v>
      </c>
      <c r="BR117" s="56">
        <v>104.2</v>
      </c>
      <c r="BS117" s="57" t="s">
        <v>223</v>
      </c>
      <c r="BT117" s="26"/>
      <c r="BU117" s="26"/>
      <c r="BV117" s="26"/>
      <c r="BW117" s="26" t="s">
        <v>79</v>
      </c>
      <c r="BX117" s="17"/>
      <c r="BY117" s="17"/>
      <c r="BZ117" s="49" t="str">
        <f>IF(AND(S117&gt;=3,AND(OR(AND(I117&lt;=7,I117-K117&gt;=3),AND(K117&lt;=7,K117-M117&gt;=3)),N117&lt;=4)),6,IF(S117&gt;=3,"3T",IF(AND(OR(AND(I117&lt;=7,I117-K117&gt;=3),AND(K117&lt;=7,K117-M117&gt;=3)),N117&lt;=4),"3P","")))</f>
        <v/>
      </c>
    </row>
    <row r="118" spans="1:78" ht="46.5" x14ac:dyDescent="0.25">
      <c r="A118" s="26" t="s">
        <v>482</v>
      </c>
      <c r="B118" s="110" t="s">
        <v>281</v>
      </c>
      <c r="C118" s="27" t="s">
        <v>77</v>
      </c>
      <c r="D118" s="28"/>
      <c r="E118" s="28"/>
      <c r="F118" s="58">
        <v>1400</v>
      </c>
      <c r="G118" s="30">
        <v>2</v>
      </c>
      <c r="H118" s="31" t="s">
        <v>6</v>
      </c>
      <c r="I118" s="32">
        <v>5</v>
      </c>
      <c r="J118" s="33">
        <v>3</v>
      </c>
      <c r="K118" s="32">
        <v>4</v>
      </c>
      <c r="L118" s="33">
        <v>3</v>
      </c>
      <c r="M118" s="32">
        <v>12</v>
      </c>
      <c r="N118" s="33">
        <v>5</v>
      </c>
      <c r="O118" s="29">
        <v>-0.15000000000000599</v>
      </c>
      <c r="P118" s="34">
        <v>1.925</v>
      </c>
      <c r="Q118" s="35">
        <v>93.033023979502502</v>
      </c>
      <c r="R118" s="36">
        <v>0.26651198975123702</v>
      </c>
      <c r="S118" s="37">
        <v>0</v>
      </c>
      <c r="T118" s="61">
        <v>-2</v>
      </c>
      <c r="U118" s="29">
        <v>-0.75000000000001099</v>
      </c>
      <c r="V118" s="29">
        <v>-2.2999999999999998</v>
      </c>
      <c r="W118" s="39" t="s">
        <v>79</v>
      </c>
      <c r="X118" s="62">
        <v>53</v>
      </c>
      <c r="Y118" s="29">
        <v>128</v>
      </c>
      <c r="Z118" s="29">
        <v>25</v>
      </c>
      <c r="AA118" s="26" t="s">
        <v>137</v>
      </c>
      <c r="AB118" s="41" t="s">
        <v>58</v>
      </c>
      <c r="AC118" s="42" t="str">
        <f>"" &amp; IF(AND(S118&lt;=-1.5,NOT(ISBLANK(AQ118))),"Z","")</f>
        <v/>
      </c>
      <c r="AD118" s="48" t="str">
        <f>IF(AND(ISNUMBER(BD118),VALUE(BD118)&gt;=3,VALUE(T118)&gt;=-0.5),IF(AND(VALUE(Q118)&gt;=94,VALUE(Q118)&lt;444), IF(VALUE(P118)&gt;=2,"***","**"),"*"),"")</f>
        <v/>
      </c>
      <c r="AE118" s="44"/>
      <c r="AF118" s="45"/>
      <c r="AG118" s="63" t="str">
        <f>IF(OR(F118&lt;1401,F118&gt;=1600),IF(AND(OR(AB118="*",AB118="***",AB118="E*",AB118="E***"),P118&gt;=2,T118&gt;-2.1),IF(AND(ISNUMBER(BD118),VALUE(BD118)&gt;2),"**","*"),""),"")</f>
        <v/>
      </c>
      <c r="AH118" s="30">
        <v>2</v>
      </c>
      <c r="AI118" s="62">
        <v>53</v>
      </c>
      <c r="AJ118" s="48" t="str">
        <f>IF(AND(S118&gt;=2,T118&gt;=0),IF(AND(ISNUMBER(BD118),VALUE(BD118)&gt;=3),IF(LEN(AQ118)&gt;0,"***","**"),"*"),"")</f>
        <v/>
      </c>
      <c r="AK118" s="42" t="str">
        <f>IF(AND(S118&gt;=3,AND(OR(AND(I118&lt;=7,I118-K118&gt;=3),AND(K118&lt;=7,K118-M118&gt;=3)),N118&lt;=4)),6,IF(S118&gt;=3,"3T",IF(AND(OR(AND(I118&lt;=7,I118-K118&gt;=3),AND(K118&lt;=7,K118-M118&gt;=3)),N118&lt;=4),"3P","")))</f>
        <v/>
      </c>
      <c r="AL118" s="63" t="str">
        <f>IF(OR(K118-M118&gt;=5,T118&gt;4.9,AND(K118-M118&gt;=1,T118&gt;5)),IF(P118&lt;-3,"***",IF(P118&lt;0,"**","*")),"")</f>
        <v/>
      </c>
      <c r="AM118" s="62">
        <v>53</v>
      </c>
      <c r="AN118" s="49" t="str">
        <f>IF(AND(OR(M118=1,M118=2,M118=3,M118=4),Q118&gt;=97.5),"G",IF(OR(AND(N118&lt;=3,M118&lt;8,T118&gt;-1.6,Q118&gt;=95,Q118&lt;300),AND(OR(M118=1,M118=2,M118=3),Q118&lt;97.5)),"GR",""))</f>
        <v/>
      </c>
      <c r="AO118" s="29">
        <v>0</v>
      </c>
      <c r="AP118" s="28"/>
      <c r="AQ118" s="28"/>
      <c r="AR118" s="28"/>
      <c r="AS118" s="28" t="s">
        <v>66</v>
      </c>
      <c r="AT118" s="50" t="str">
        <f>IF(LEN(AN118)&gt;0,IF(AL118="**","$",IF(AL118="***",IF(LEN(AQ118)&gt;0,"$$$","$$"), "")), "")</f>
        <v/>
      </c>
      <c r="AU118" s="48" t="str">
        <f>CONCATENATE(IF(LEN(AN118)&gt;0,IF(AND(AD118="**",AB118="*"),IF(LEN(AQ118)&gt;0,"$$$","$$"),IF(AJ118="***","$$$",IF(AND(AJ118="**",AB118="*"),"$$",IF(AND(OR(AD118="**",AD118="***"),LEN(AQ118)&gt;0),"$$","")))),IF(AND(OR(AD118="**",AD118="***"),LEN(AQ118)&gt;0),"$$","")),IF(AND(T118&lt;2,AQ118="#"),"#",""))</f>
        <v/>
      </c>
      <c r="AV118" s="48" t="str">
        <f>IF(LEN(AN118)&gt;0,IF(AG118="**","$$",IF(AG118="***","$$$",IF(AD118="***",IF(OR(AB118="***",LEN(AQ118)&gt;0),"$$$",""),""))),"")</f>
        <v/>
      </c>
      <c r="AW118" s="26" t="s">
        <v>6</v>
      </c>
      <c r="AX118" s="51">
        <v>36</v>
      </c>
      <c r="AY118" s="65">
        <v>1161</v>
      </c>
      <c r="AZ118" s="24" t="s">
        <v>507</v>
      </c>
      <c r="BA118" s="29">
        <v>84.033023979502502</v>
      </c>
      <c r="BB118" s="66">
        <v>87.717690646169103</v>
      </c>
      <c r="BC118" s="54" t="s">
        <v>508</v>
      </c>
      <c r="BD118" s="29">
        <v>2</v>
      </c>
      <c r="BE118" s="55"/>
      <c r="BF118" s="55"/>
      <c r="BG118" s="55"/>
      <c r="BH118" s="55"/>
      <c r="BI118" s="190" t="s">
        <v>331</v>
      </c>
      <c r="BJ118" s="68" t="s">
        <v>332</v>
      </c>
      <c r="BK118" s="68" t="s">
        <v>333</v>
      </c>
      <c r="BL118" s="68" t="s">
        <v>334</v>
      </c>
      <c r="BM118" s="68" t="s">
        <v>335</v>
      </c>
      <c r="BN118" s="68" t="s">
        <v>336</v>
      </c>
      <c r="BO118" s="17"/>
      <c r="BP118" s="29">
        <v>128</v>
      </c>
      <c r="BQ118" s="29">
        <v>0</v>
      </c>
      <c r="BR118" s="56">
        <v>98.4</v>
      </c>
      <c r="BS118" s="76" t="s">
        <v>108</v>
      </c>
      <c r="BT118" s="26"/>
      <c r="BU118" s="26"/>
      <c r="BV118" s="26"/>
      <c r="BW118" s="26" t="s">
        <v>79</v>
      </c>
      <c r="BX118" s="17"/>
      <c r="BY118" s="17"/>
      <c r="BZ118" s="49" t="str">
        <f>IF(AND(S118&gt;=3,AND(OR(AND(I118&lt;=7,I118-K118&gt;=3),AND(K118&lt;=7,K118-M118&gt;=3)),N118&lt;=4)),6,IF(S118&gt;=3,"3T",IF(AND(OR(AND(I118&lt;=7,I118-K118&gt;=3),AND(K118&lt;=7,K118-M118&gt;=3)),N118&lt;=4),"3P","")))</f>
        <v/>
      </c>
    </row>
    <row r="119" spans="1:78" ht="18.75" customHeight="1" x14ac:dyDescent="0.25">
      <c r="A119" s="17"/>
      <c r="B119" s="164" t="s">
        <v>507</v>
      </c>
      <c r="C119" s="164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65" t="s">
        <v>509</v>
      </c>
      <c r="R119" s="165"/>
      <c r="S119" s="17"/>
      <c r="T119" s="121" t="s">
        <v>510</v>
      </c>
      <c r="U119" s="17"/>
      <c r="V119" s="17"/>
      <c r="W119" s="17"/>
      <c r="X119" s="91">
        <v>50</v>
      </c>
      <c r="Y119" s="92" t="s">
        <v>511</v>
      </c>
      <c r="Z119" s="95">
        <v>14</v>
      </c>
      <c r="AA119" s="94">
        <v>0</v>
      </c>
      <c r="AB119" s="17"/>
      <c r="AC119" s="17"/>
      <c r="AD119" s="17"/>
      <c r="AE119" s="17"/>
      <c r="AF119" s="17"/>
      <c r="AG119" s="17"/>
      <c r="AH119" s="17"/>
      <c r="AI119" s="91">
        <v>50</v>
      </c>
      <c r="AJ119" s="17"/>
      <c r="AK119" s="17"/>
      <c r="AL119" s="17"/>
      <c r="AM119" s="91">
        <v>50</v>
      </c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66">
        <v>8.6</v>
      </c>
      <c r="AY119" s="95">
        <v>1178</v>
      </c>
      <c r="AZ119" s="17"/>
      <c r="BA119" s="17"/>
      <c r="BB119" s="17"/>
      <c r="BC119" s="17"/>
      <c r="BD119" s="17"/>
      <c r="BE119" s="17"/>
      <c r="BF119" s="17"/>
      <c r="BG119" s="17"/>
      <c r="BH119" s="17"/>
      <c r="BI119" s="187"/>
      <c r="BJ119" s="17"/>
      <c r="BK119" s="17"/>
      <c r="BL119" s="17"/>
      <c r="BM119" s="17"/>
      <c r="BN119" s="17"/>
      <c r="BO119" s="17"/>
      <c r="BP119" s="92" t="s">
        <v>511</v>
      </c>
      <c r="BQ119" s="17"/>
      <c r="BR119" s="17"/>
      <c r="BS119" s="17"/>
      <c r="BT119" s="17"/>
      <c r="BU119" s="17"/>
      <c r="BV119" s="17"/>
      <c r="BW119" s="17"/>
      <c r="BX119" s="29">
        <v>0</v>
      </c>
      <c r="BY119" s="26" t="s">
        <v>149</v>
      </c>
      <c r="BZ119" s="17"/>
    </row>
    <row r="120" spans="1:78" x14ac:dyDescent="0.25">
      <c r="A120" s="17"/>
      <c r="B120" s="164"/>
      <c r="C120" s="164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68" t="s">
        <v>513</v>
      </c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  <c r="AC120" s="168"/>
      <c r="AD120" s="168"/>
      <c r="AE120" s="168"/>
      <c r="AF120" s="168"/>
      <c r="AG120" s="168"/>
      <c r="AH120" s="168"/>
      <c r="AI120" s="168"/>
      <c r="AJ120" s="168"/>
      <c r="AK120" s="168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67"/>
      <c r="AY120" s="96" t="s">
        <v>512</v>
      </c>
      <c r="AZ120" s="17"/>
      <c r="BA120" s="17"/>
      <c r="BB120" s="17"/>
      <c r="BC120" s="17"/>
      <c r="BD120" s="17"/>
      <c r="BE120" s="17"/>
      <c r="BF120" s="17"/>
      <c r="BG120" s="17"/>
      <c r="BH120" s="17"/>
      <c r="BI120" s="18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</row>
    <row r="121" spans="1:78" ht="30" customHeight="1" x14ac:dyDescent="0.25">
      <c r="A121" s="172" t="s">
        <v>514</v>
      </c>
      <c r="B121" s="153"/>
      <c r="C121" s="153"/>
      <c r="D121" s="153"/>
      <c r="E121" s="153"/>
      <c r="F121" s="153"/>
      <c r="G121" s="153"/>
      <c r="H121" s="153"/>
      <c r="I121" s="153"/>
      <c r="J121" s="153"/>
      <c r="K121" s="153"/>
      <c r="L121" s="153"/>
      <c r="M121" s="153"/>
      <c r="N121" s="153"/>
      <c r="O121" s="153"/>
      <c r="P121" s="153"/>
      <c r="Q121" s="153"/>
      <c r="R121" s="153"/>
      <c r="S121" s="153"/>
      <c r="T121" s="153"/>
      <c r="U121" s="153"/>
      <c r="V121" s="153"/>
      <c r="W121" s="153"/>
      <c r="X121" s="153"/>
      <c r="Y121" s="153"/>
      <c r="Z121" s="153"/>
      <c r="AA121" s="153"/>
      <c r="AB121" s="153"/>
      <c r="AC121" s="153"/>
      <c r="AD121" s="153"/>
      <c r="AE121" s="153"/>
      <c r="AF121" s="153"/>
      <c r="AG121" s="153"/>
      <c r="AH121" s="153"/>
      <c r="AI121" s="153"/>
      <c r="AJ121" s="153"/>
      <c r="AK121" s="153"/>
      <c r="AL121" s="153"/>
      <c r="AM121" s="153"/>
      <c r="AN121" s="153"/>
      <c r="AO121" s="153"/>
      <c r="AP121" s="153"/>
      <c r="AQ121" s="153"/>
      <c r="AR121" s="153"/>
      <c r="AS121" s="153"/>
      <c r="AT121" s="153"/>
      <c r="AU121" s="153"/>
      <c r="AV121" s="153"/>
      <c r="AW121" s="153"/>
      <c r="AX121" s="153"/>
      <c r="AY121" s="153"/>
      <c r="AZ121" s="153"/>
      <c r="BA121" s="153"/>
      <c r="BB121" s="153"/>
      <c r="BC121" s="153"/>
      <c r="BD121" s="153"/>
      <c r="BE121" s="153"/>
      <c r="BF121" s="153"/>
      <c r="BG121" s="153"/>
      <c r="BH121" s="153"/>
      <c r="BI121" s="153"/>
      <c r="BJ121" s="153"/>
      <c r="BK121" s="153"/>
      <c r="BL121" s="153"/>
      <c r="BM121" s="153"/>
      <c r="BN121" s="153"/>
      <c r="BO121" s="153"/>
      <c r="BP121" s="153"/>
      <c r="BQ121" s="153"/>
      <c r="BR121" s="153"/>
      <c r="BS121" s="153"/>
      <c r="BT121" s="153"/>
      <c r="BU121" s="153"/>
      <c r="BV121" s="153"/>
      <c r="BW121" s="153"/>
      <c r="BX121" s="153"/>
      <c r="BY121" s="17"/>
      <c r="BZ121" s="17"/>
    </row>
    <row r="122" spans="1:78" x14ac:dyDescent="0.25">
      <c r="A122" s="18" t="s">
        <v>1</v>
      </c>
      <c r="B122" s="18" t="s">
        <v>2</v>
      </c>
      <c r="C122" s="18" t="s">
        <v>3</v>
      </c>
      <c r="D122" s="19"/>
      <c r="E122" s="19"/>
      <c r="F122" s="18" t="s">
        <v>4</v>
      </c>
      <c r="G122" s="20" t="s">
        <v>5</v>
      </c>
      <c r="H122" s="21" t="s">
        <v>6</v>
      </c>
      <c r="I122" s="154" t="s">
        <v>7</v>
      </c>
      <c r="J122" s="155"/>
      <c r="K122" s="155"/>
      <c r="L122" s="155"/>
      <c r="M122" s="155"/>
      <c r="N122" s="155"/>
      <c r="O122" s="21" t="s">
        <v>8</v>
      </c>
      <c r="P122" s="21" t="s">
        <v>9</v>
      </c>
      <c r="Q122" s="22" t="s">
        <v>10</v>
      </c>
      <c r="R122" s="22" t="s">
        <v>11</v>
      </c>
      <c r="S122" s="21" t="s">
        <v>12</v>
      </c>
      <c r="T122" s="21" t="s">
        <v>13</v>
      </c>
      <c r="U122" s="21" t="s">
        <v>14</v>
      </c>
      <c r="V122" s="21" t="s">
        <v>15</v>
      </c>
      <c r="W122" s="23" t="s">
        <v>16</v>
      </c>
      <c r="X122" s="21" t="s">
        <v>17</v>
      </c>
      <c r="Y122" s="21" t="s">
        <v>18</v>
      </c>
      <c r="Z122" s="21" t="s">
        <v>19</v>
      </c>
      <c r="AA122" s="21" t="s">
        <v>20</v>
      </c>
      <c r="AB122" s="21" t="s">
        <v>21</v>
      </c>
      <c r="AC122" s="21" t="s">
        <v>22</v>
      </c>
      <c r="AD122" s="21" t="s">
        <v>23</v>
      </c>
      <c r="AE122" s="21" t="s">
        <v>24</v>
      </c>
      <c r="AF122" s="21" t="s">
        <v>25</v>
      </c>
      <c r="AG122" s="21" t="s">
        <v>26</v>
      </c>
      <c r="AH122" s="21" t="s">
        <v>5</v>
      </c>
      <c r="AI122" s="21" t="s">
        <v>17</v>
      </c>
      <c r="AJ122" s="21" t="s">
        <v>27</v>
      </c>
      <c r="AK122" s="21" t="s">
        <v>28</v>
      </c>
      <c r="AL122" s="21" t="s">
        <v>29</v>
      </c>
      <c r="AM122" s="21" t="s">
        <v>17</v>
      </c>
      <c r="AN122" s="21" t="s">
        <v>30</v>
      </c>
      <c r="AO122" s="21" t="s">
        <v>31</v>
      </c>
      <c r="AP122" s="21" t="s">
        <v>32</v>
      </c>
      <c r="AQ122" s="21" t="s">
        <v>33</v>
      </c>
      <c r="AR122" s="21" t="s">
        <v>34</v>
      </c>
      <c r="AS122" s="21" t="s">
        <v>35</v>
      </c>
      <c r="AT122" s="21" t="s">
        <v>36</v>
      </c>
      <c r="AU122" s="21" t="s">
        <v>37</v>
      </c>
      <c r="AV122" s="21" t="s">
        <v>38</v>
      </c>
      <c r="AW122" s="21" t="s">
        <v>6</v>
      </c>
      <c r="AX122" s="21" t="s">
        <v>39</v>
      </c>
      <c r="AY122" s="21" t="s">
        <v>40</v>
      </c>
      <c r="AZ122" s="24" t="s">
        <v>41</v>
      </c>
      <c r="BA122" s="21" t="s">
        <v>42</v>
      </c>
      <c r="BB122" s="21" t="s">
        <v>43</v>
      </c>
      <c r="BC122" s="21" t="s">
        <v>44</v>
      </c>
      <c r="BD122" s="21" t="s">
        <v>45</v>
      </c>
      <c r="BE122" s="21" t="s">
        <v>46</v>
      </c>
      <c r="BF122" s="21" t="s">
        <v>47</v>
      </c>
      <c r="BG122" s="21" t="s">
        <v>48</v>
      </c>
      <c r="BH122" s="21" t="s">
        <v>49</v>
      </c>
      <c r="BI122" s="186"/>
      <c r="BJ122" s="25"/>
      <c r="BK122" s="25"/>
      <c r="BL122" s="25"/>
      <c r="BM122" s="25"/>
      <c r="BN122" s="25"/>
      <c r="BO122" s="25"/>
      <c r="BP122" s="21" t="s">
        <v>18</v>
      </c>
      <c r="BQ122" s="21" t="s">
        <v>31</v>
      </c>
      <c r="BR122" s="21" t="s">
        <v>50</v>
      </c>
      <c r="BS122" s="21" t="s">
        <v>51</v>
      </c>
      <c r="BT122" s="25"/>
      <c r="BU122" s="25"/>
      <c r="BV122" s="21" t="s">
        <v>24</v>
      </c>
      <c r="BW122" s="21" t="s">
        <v>16</v>
      </c>
      <c r="BX122" s="21" t="s">
        <v>52</v>
      </c>
      <c r="BY122" s="21" t="s">
        <v>53</v>
      </c>
      <c r="BZ122" s="21" t="s">
        <v>28</v>
      </c>
    </row>
    <row r="123" spans="1:78" ht="46.5" x14ac:dyDescent="0.25">
      <c r="A123" s="26" t="s">
        <v>515</v>
      </c>
      <c r="B123" s="26" t="s">
        <v>516</v>
      </c>
      <c r="C123" s="106" t="s">
        <v>216</v>
      </c>
      <c r="D123" s="28"/>
      <c r="E123" s="28"/>
      <c r="F123" s="29">
        <v>1200</v>
      </c>
      <c r="G123" s="30">
        <v>10</v>
      </c>
      <c r="H123" s="31" t="s">
        <v>6</v>
      </c>
      <c r="I123" s="59">
        <v>11</v>
      </c>
      <c r="J123" s="33">
        <v>6</v>
      </c>
      <c r="K123" s="59">
        <v>11</v>
      </c>
      <c r="L123" s="33">
        <v>6</v>
      </c>
      <c r="M123" s="59">
        <v>3</v>
      </c>
      <c r="N123" s="33">
        <v>4</v>
      </c>
      <c r="O123" s="29">
        <v>0</v>
      </c>
      <c r="P123" s="34">
        <v>0.79999999999999305</v>
      </c>
      <c r="Q123" s="35">
        <v>93.855106306194898</v>
      </c>
      <c r="R123" s="36">
        <v>0.12755315309746601</v>
      </c>
      <c r="S123" s="37">
        <v>0</v>
      </c>
      <c r="T123" s="38">
        <v>2</v>
      </c>
      <c r="U123" s="29">
        <v>-0.74999999999999301</v>
      </c>
      <c r="V123" s="29">
        <v>0.85000000000000897</v>
      </c>
      <c r="W123" s="39"/>
      <c r="X123" s="40">
        <v>52</v>
      </c>
      <c r="Y123" s="72">
        <v>128</v>
      </c>
      <c r="Z123" s="17"/>
      <c r="AA123" s="26" t="s">
        <v>57</v>
      </c>
      <c r="AB123" s="41" t="s">
        <v>58</v>
      </c>
      <c r="AC123" s="42" t="str">
        <f>"" &amp; IF(AND(S123&lt;=-1.5,NOT(ISBLANK(AQ123))),"Z","")</f>
        <v/>
      </c>
      <c r="AD123" s="43" t="str">
        <f>IF(AND(ISNUMBER(BD123),VALUE(BD123)&gt;=3,VALUE(T123)&gt;=-0.5),IF(AND(VALUE(Q123)&gt;=94,VALUE(Q123)&lt;444), IF(VALUE(P123)&gt;=2,"***","**"),"*"),"")</f>
        <v/>
      </c>
      <c r="AE123" s="44"/>
      <c r="AF123" s="45"/>
      <c r="AG123" s="46" t="str">
        <f>IF(OR(F123&lt;1401,F123&gt;=1600),IF(AND(OR(AB123="*",AB123="***",AB123="E*",AB123="E***"),P123&gt;=2,T123&gt;-2.1),IF(AND(ISNUMBER(BD123),VALUE(BD123)&gt;2),"**","*"),""),"")</f>
        <v/>
      </c>
      <c r="AH123" s="30">
        <v>10</v>
      </c>
      <c r="AI123" s="47">
        <v>52</v>
      </c>
      <c r="AJ123" s="48" t="str">
        <f>IF(AND(S123&gt;=2,T123&gt;=0),IF(AND(ISNUMBER(BD123),VALUE(BD123)&gt;=3),IF(LEN(AQ123)&gt;0,"***","**"),"*"),"")</f>
        <v/>
      </c>
      <c r="AK123" s="42" t="str">
        <f>IF(AND(S123&gt;=3,AND(OR(AND(I123&lt;=7,I123-K123&gt;=3),AND(K123&lt;=7,K123-M123&gt;=3)),N123&lt;=4)),6,IF(S123&gt;=3,"3T",IF(AND(OR(AND(I123&lt;=7,I123-K123&gt;=3),AND(K123&lt;=7,K123-M123&gt;=3)),N123&lt;=4),"3P","")))</f>
        <v/>
      </c>
      <c r="AL123" s="46" t="str">
        <f>IF(OR(K123-M123&gt;=5,T123&gt;4.9,AND(K123-M123&gt;=1,T123&gt;5)),IF(P123&lt;-3,"***",IF(P123&lt;0,"**","*")),"")</f>
        <v>*</v>
      </c>
      <c r="AM123" s="40">
        <v>52</v>
      </c>
      <c r="AN123" s="81" t="str">
        <f>CONCATENATE(IF(AND(OR(M123=1,M123=2,M123=3,M123=4),Q123&gt;=97.5),"G",IF(OR(AND(N123&lt;=3,M123&lt;8,T123&gt;-1.6,Q123&gt;=95,Q123&lt;300),AND(OR(M123=1,M123=2,M123=3),Q123&lt;97.5)),"GR","")),"*")</f>
        <v>GR*</v>
      </c>
      <c r="AO123" s="29">
        <v>0</v>
      </c>
      <c r="AP123" s="28"/>
      <c r="AQ123" s="28" t="s">
        <v>33</v>
      </c>
      <c r="AR123" s="28"/>
      <c r="AS123" s="28" t="s">
        <v>168</v>
      </c>
      <c r="AT123" s="50" t="str">
        <f>IF(LEN(AN123)&gt;0,IF(AL123="**","$",IF(AL123="***",IF(LEN(AQ123)&gt;0,"$$$","$$"), "")), "")</f>
        <v/>
      </c>
      <c r="AU123" s="48" t="str">
        <f>CONCATENATE(IF(LEN(AN123)&gt;0,IF(AND(AD123="**",AB123="*"),IF(LEN(AQ123)&gt;0,"$$$","$$"),IF(AJ123="***","$$$",IF(AND(AJ123="**",AB123="*"),"$$",IF(AND(OR(AD123="**",AD123="***"),LEN(AQ123)&gt;0),"$$","")))),IF(AND(OR(AD123="**",AD123="***"),LEN(AQ123)&gt;0),"$$","")),IF(AND(T123&lt;2,AQ123="#"),"#",""))</f>
        <v/>
      </c>
      <c r="AV123" s="48" t="str">
        <f>IF(LEN(AN123)&gt;0,IF(AG123="**","$$",IF(AG123="***","$$$",IF(AD123="***",IF(OR(AB123="***",LEN(AQ123)&gt;0),"$$$",""),""))),"")</f>
        <v/>
      </c>
      <c r="AW123" s="26" t="s">
        <v>6</v>
      </c>
      <c r="AX123" s="51">
        <v>15</v>
      </c>
      <c r="AY123" s="52">
        <v>1053</v>
      </c>
      <c r="AZ123" s="24" t="s">
        <v>169</v>
      </c>
      <c r="BA123" s="29">
        <v>85.255106306194904</v>
      </c>
      <c r="BB123" s="53">
        <v>87.425772972861594</v>
      </c>
      <c r="BC123" s="54" t="s">
        <v>517</v>
      </c>
      <c r="BD123" s="29">
        <v>1</v>
      </c>
      <c r="BE123" s="55"/>
      <c r="BF123" s="55"/>
      <c r="BG123" s="55"/>
      <c r="BH123" s="55"/>
      <c r="BI123" s="190" t="s">
        <v>518</v>
      </c>
      <c r="BJ123" s="68" t="s">
        <v>519</v>
      </c>
      <c r="BK123" s="68" t="s">
        <v>85</v>
      </c>
      <c r="BL123" s="68" t="s">
        <v>520</v>
      </c>
      <c r="BM123" s="68" t="s">
        <v>521</v>
      </c>
      <c r="BN123" s="68"/>
      <c r="BO123" s="17"/>
      <c r="BP123" s="29">
        <v>128</v>
      </c>
      <c r="BQ123" s="29">
        <v>0</v>
      </c>
      <c r="BR123" s="56">
        <v>94.7</v>
      </c>
      <c r="BS123" s="76" t="s">
        <v>126</v>
      </c>
      <c r="BT123" s="26"/>
      <c r="BU123" s="26"/>
      <c r="BV123" s="26"/>
      <c r="BW123" s="26"/>
      <c r="BX123" s="17"/>
      <c r="BY123" s="17"/>
      <c r="BZ123" s="49" t="str">
        <f>IF(AND(S123&gt;=3,AND(OR(AND(I123&lt;=7,I123-K123&gt;=3),AND(K123&lt;=7,K123-M123&gt;=3)),N123&lt;=4)),6,IF(S123&gt;=3,"3T",IF(AND(OR(AND(I123&lt;=7,I123-K123&gt;=3),AND(K123&lt;=7,K123-M123&gt;=3)),N123&lt;=4),"3P","")))</f>
        <v/>
      </c>
    </row>
    <row r="124" spans="1:78" ht="46.5" x14ac:dyDescent="0.25">
      <c r="A124" s="26" t="s">
        <v>515</v>
      </c>
      <c r="B124" s="26" t="s">
        <v>522</v>
      </c>
      <c r="C124" s="106" t="s">
        <v>269</v>
      </c>
      <c r="D124" s="28"/>
      <c r="E124" s="28"/>
      <c r="F124" s="29">
        <v>1200</v>
      </c>
      <c r="G124" s="30">
        <v>2</v>
      </c>
      <c r="H124" s="31" t="s">
        <v>6</v>
      </c>
      <c r="I124" s="32">
        <v>2</v>
      </c>
      <c r="J124" s="33">
        <v>0</v>
      </c>
      <c r="K124" s="32">
        <v>4</v>
      </c>
      <c r="L124" s="33">
        <v>1</v>
      </c>
      <c r="M124" s="32">
        <v>8</v>
      </c>
      <c r="N124" s="33">
        <v>4</v>
      </c>
      <c r="O124" s="29">
        <v>1.25</v>
      </c>
      <c r="P124" s="37">
        <v>0.80000000000000704</v>
      </c>
      <c r="Q124" s="35">
        <v>92.985070263070099</v>
      </c>
      <c r="R124" s="35">
        <v>-7.4648684649503104E-3</v>
      </c>
      <c r="S124" s="37">
        <v>-1</v>
      </c>
      <c r="T124" s="61">
        <v>-3.25</v>
      </c>
      <c r="U124" s="29">
        <v>-2.4</v>
      </c>
      <c r="V124" s="60">
        <v>-4.9000000000000004</v>
      </c>
      <c r="W124" s="39" t="s">
        <v>79</v>
      </c>
      <c r="X124" s="62">
        <v>52</v>
      </c>
      <c r="Y124" s="29">
        <v>125</v>
      </c>
      <c r="Z124" s="29">
        <v>17</v>
      </c>
      <c r="AA124" s="26" t="s">
        <v>252</v>
      </c>
      <c r="AB124" s="41" t="s">
        <v>32</v>
      </c>
      <c r="AC124" s="42" t="str">
        <f>"" &amp; IF(AND(S124&lt;=-1.5,NOT(ISBLANK(AQ124))),"Z","")</f>
        <v/>
      </c>
      <c r="AD124" s="48" t="str">
        <f>IF(AND(ISNUMBER(BD124),VALUE(BD124)&gt;=3,VALUE(T124)&gt;=-0.5),IF(AND(VALUE(Q124)&gt;=94,VALUE(Q124)&lt;444), IF(VALUE(P124)&gt;=2,"***","**"),"*"),"")</f>
        <v/>
      </c>
      <c r="AE124" s="44"/>
      <c r="AF124" s="45"/>
      <c r="AG124" s="63" t="str">
        <f>IF(OR(F124&lt;1401,F124&gt;=1600),IF(AND(OR(AB124="*",AB124="***",AB124="E*",AB124="E***"),P124&gt;=2,T124&gt;-2.1),IF(AND(ISNUMBER(BD124),VALUE(BD124)&gt;2),"**","*"),""),"")</f>
        <v/>
      </c>
      <c r="AH124" s="30">
        <v>2</v>
      </c>
      <c r="AI124" s="62">
        <v>52</v>
      </c>
      <c r="AJ124" s="48" t="str">
        <f>IF(AND(S124&gt;=2,T124&gt;=0),IF(AND(ISNUMBER(BD124),VALUE(BD124)&gt;=3),IF(LEN(AQ124)&gt;0,"***","**"),"*"),"")</f>
        <v/>
      </c>
      <c r="AK124" s="42" t="str">
        <f>IF(AND(S124&gt;=3,AND(OR(AND(I124&lt;=7,I124-K124&gt;=3),AND(K124&lt;=7,K124-M124&gt;=3)),N124&lt;=4)),6,IF(S124&gt;=3,"3T",IF(AND(OR(AND(I124&lt;=7,I124-K124&gt;=3),AND(K124&lt;=7,K124-M124&gt;=3)),N124&lt;=4),"3P","")))</f>
        <v/>
      </c>
      <c r="AL124" s="63" t="str">
        <f>IF(OR(K124-M124&gt;=5,T124&gt;4.9,AND(K124-M124&gt;=1,T124&gt;5)),IF(P124&lt;-3,"***",IF(P124&lt;0,"**","*")),"")</f>
        <v/>
      </c>
      <c r="AM124" s="62">
        <v>52</v>
      </c>
      <c r="AN124" s="49" t="str">
        <f>IF(AND(OR(M124=1,M124=2,M124=3,M124=4),Q124&gt;=97.5),"G",IF(OR(AND(N124&lt;=3,M124&lt;8,T124&gt;-1.6,Q124&gt;=95,Q124&lt;300),AND(OR(M124=1,M124=2,M124=3),Q124&lt;97.5)),"GR",""))</f>
        <v/>
      </c>
      <c r="AO124" s="29">
        <v>-1</v>
      </c>
      <c r="AP124" s="28"/>
      <c r="AQ124" s="28"/>
      <c r="AR124" s="28"/>
      <c r="AS124" s="28"/>
      <c r="AT124" s="50" t="str">
        <f>IF(LEN(AN124)&gt;0,IF(AL124="**","$",IF(AL124="***",IF(LEN(AQ124)&gt;0,"$$$","$$"), "")), "")</f>
        <v/>
      </c>
      <c r="AU124" s="48" t="str">
        <f>CONCATENATE(IF(LEN(AN124)&gt;0,IF(AND(AD124="**",AB124="*"),IF(LEN(AQ124)&gt;0,"$$$","$$"),IF(AJ124="***","$$$",IF(AND(AJ124="**",AB124="*"),"$$",IF(AND(OR(AD124="**",AD124="***"),LEN(AQ124)&gt;0),"$$","")))),IF(AND(OR(AD124="**",AD124="***"),LEN(AQ124)&gt;0),"$$","")),IF(AND(T124&lt;2,AQ124="#"),"#",""))</f>
        <v/>
      </c>
      <c r="AV124" s="48" t="str">
        <f>IF(LEN(AN124)&gt;0,IF(AG124="**","$$",IF(AG124="***","$$$",IF(AD124="***",IF(OR(AB124="***",LEN(AQ124)&gt;0),"$$$",""),""))),"")</f>
        <v/>
      </c>
      <c r="AW124" s="26" t="s">
        <v>6</v>
      </c>
      <c r="AX124" s="51">
        <v>10</v>
      </c>
      <c r="AY124" s="65">
        <v>1056</v>
      </c>
      <c r="AZ124" s="24" t="s">
        <v>176</v>
      </c>
      <c r="BA124" s="29">
        <v>83.985070263070099</v>
      </c>
      <c r="BB124" s="53">
        <v>84.3690702630701</v>
      </c>
      <c r="BC124" s="54" t="s">
        <v>523</v>
      </c>
      <c r="BD124" s="29">
        <v>2</v>
      </c>
      <c r="BE124" s="55"/>
      <c r="BF124" s="55"/>
      <c r="BG124" s="55"/>
      <c r="BH124" s="55"/>
      <c r="BI124" s="190" t="s">
        <v>524</v>
      </c>
      <c r="BJ124" s="68" t="s">
        <v>525</v>
      </c>
      <c r="BK124" s="68" t="s">
        <v>286</v>
      </c>
      <c r="BL124" s="68" t="s">
        <v>85</v>
      </c>
      <c r="BM124" s="69" t="s">
        <v>526</v>
      </c>
      <c r="BN124" s="68" t="s">
        <v>527</v>
      </c>
      <c r="BO124" s="17"/>
      <c r="BP124" s="29">
        <v>125</v>
      </c>
      <c r="BQ124" s="29">
        <v>-1</v>
      </c>
      <c r="BR124" s="56">
        <v>100.55</v>
      </c>
      <c r="BS124" s="76" t="s">
        <v>126</v>
      </c>
      <c r="BT124" s="26"/>
      <c r="BU124" s="26"/>
      <c r="BV124" s="26"/>
      <c r="BW124" s="26" t="s">
        <v>79</v>
      </c>
      <c r="BX124" s="17"/>
      <c r="BY124" s="17"/>
      <c r="BZ124" s="49" t="str">
        <f>IF(AND(S124&gt;=3,AND(OR(AND(I124&lt;=7,I124-K124&gt;=3),AND(K124&lt;=7,K124-M124&gt;=3)),N124&lt;=4)),6,IF(S124&gt;=3,"3T",IF(AND(OR(AND(I124&lt;=7,I124-K124&gt;=3),AND(K124&lt;=7,K124-M124&gt;=3)),N124&lt;=4),"3P","")))</f>
        <v/>
      </c>
    </row>
    <row r="125" spans="1:78" ht="15.95" customHeight="1" x14ac:dyDescent="0.25">
      <c r="A125" s="162"/>
      <c r="B125" s="155"/>
      <c r="C125" s="155"/>
      <c r="D125" s="155"/>
      <c r="E125" s="155"/>
      <c r="F125" s="155"/>
      <c r="G125" s="155"/>
      <c r="H125" s="155"/>
      <c r="I125" s="155"/>
      <c r="J125" s="155"/>
      <c r="K125" s="155"/>
      <c r="L125" s="155"/>
      <c r="M125" s="155"/>
      <c r="N125" s="155"/>
      <c r="O125" s="155"/>
      <c r="P125" s="155"/>
      <c r="Q125" s="155"/>
      <c r="R125" s="155"/>
      <c r="S125" s="155"/>
      <c r="T125" s="155"/>
      <c r="U125" s="155"/>
      <c r="V125" s="155"/>
      <c r="W125" s="155"/>
      <c r="X125" s="155"/>
      <c r="Y125" s="155"/>
      <c r="Z125" s="155"/>
      <c r="AA125" s="155"/>
      <c r="AB125" s="155"/>
      <c r="AC125" s="155"/>
      <c r="AD125" s="155"/>
      <c r="AE125" s="155"/>
      <c r="AF125" s="155"/>
      <c r="AG125" s="155"/>
      <c r="AH125" s="155"/>
      <c r="AI125" s="155"/>
      <c r="AJ125" s="155"/>
      <c r="AK125" s="155"/>
      <c r="AL125" s="155"/>
      <c r="AM125" s="155"/>
      <c r="AN125" s="155"/>
      <c r="AO125" s="155"/>
      <c r="AP125" s="155"/>
      <c r="AQ125" s="155"/>
      <c r="AR125" s="155"/>
      <c r="AS125" s="155"/>
      <c r="AT125" s="155"/>
      <c r="AU125" s="155"/>
      <c r="AV125" s="155"/>
      <c r="AW125" s="155"/>
      <c r="AX125" s="155"/>
      <c r="AY125" s="155"/>
      <c r="AZ125" s="155"/>
      <c r="BA125" s="155"/>
      <c r="BB125" s="155"/>
      <c r="BC125" s="155"/>
      <c r="BD125" s="155"/>
      <c r="BE125" s="155"/>
      <c r="BF125" s="155"/>
      <c r="BG125" s="155"/>
      <c r="BH125" s="155"/>
      <c r="BI125" s="155"/>
      <c r="BJ125" s="155"/>
      <c r="BK125" s="155"/>
      <c r="BL125" s="155"/>
      <c r="BM125" s="155"/>
      <c r="BN125" s="155"/>
      <c r="BO125" s="155"/>
      <c r="BP125" s="155"/>
      <c r="BQ125" s="155"/>
      <c r="BR125" s="155"/>
      <c r="BS125" s="155"/>
      <c r="BT125" s="155"/>
      <c r="BU125" s="155"/>
      <c r="BV125" s="155"/>
      <c r="BW125" s="155"/>
      <c r="BX125" s="155"/>
      <c r="BY125" s="17"/>
      <c r="BZ125" s="49"/>
    </row>
    <row r="126" spans="1:78" ht="46.5" x14ac:dyDescent="0.25">
      <c r="A126" s="26" t="s">
        <v>515</v>
      </c>
      <c r="B126" s="26" t="s">
        <v>460</v>
      </c>
      <c r="C126" s="27" t="s">
        <v>417</v>
      </c>
      <c r="D126" s="28"/>
      <c r="E126" s="28"/>
      <c r="F126" s="58">
        <v>1400</v>
      </c>
      <c r="G126" s="30">
        <v>4</v>
      </c>
      <c r="H126" s="31" t="s">
        <v>6</v>
      </c>
      <c r="I126" s="32">
        <v>1</v>
      </c>
      <c r="J126" s="33">
        <v>0</v>
      </c>
      <c r="K126" s="32">
        <v>2</v>
      </c>
      <c r="L126" s="33">
        <v>0</v>
      </c>
      <c r="M126" s="32">
        <v>6</v>
      </c>
      <c r="N126" s="33">
        <v>4</v>
      </c>
      <c r="O126" s="29">
        <v>-2.8999999999999901</v>
      </c>
      <c r="P126" s="34">
        <v>-0.76874999999998495</v>
      </c>
      <c r="Q126" s="86">
        <v>93.265394985342198</v>
      </c>
      <c r="R126" s="86">
        <v>0.282697492671034</v>
      </c>
      <c r="S126" s="37">
        <v>0</v>
      </c>
      <c r="T126" s="34">
        <v>-4.4000000000000004</v>
      </c>
      <c r="U126" s="29">
        <v>4</v>
      </c>
      <c r="V126" s="29">
        <v>0.54999999999999705</v>
      </c>
      <c r="W126" s="39" t="s">
        <v>79</v>
      </c>
      <c r="X126" s="40">
        <v>51</v>
      </c>
      <c r="Y126" s="29">
        <v>126</v>
      </c>
      <c r="Z126" s="29">
        <v>32</v>
      </c>
      <c r="AA126" s="85" t="s">
        <v>119</v>
      </c>
      <c r="AB126" s="41" t="s">
        <v>32</v>
      </c>
      <c r="AC126" s="42" t="str">
        <f>"" &amp; IF(AND(S126&lt;=-1.5,NOT(ISBLANK(AQ126))),"Z","")</f>
        <v/>
      </c>
      <c r="AD126" s="43" t="str">
        <f>IF(AND(ISNUMBER(BD126),VALUE(BD126)&gt;=3,VALUE(T126)&gt;=-0.5),IF(AND(VALUE(Q126)&gt;=94,VALUE(Q126)&lt;444), IF(VALUE(P126)&gt;=2,"***","**"),"*"),"")</f>
        <v/>
      </c>
      <c r="AE126" s="44"/>
      <c r="AF126" s="45"/>
      <c r="AG126" s="63" t="str">
        <f>IF(OR(F126&lt;1401,F126&gt;=1600),IF(AND(OR(AB126="*",AB126="***",AB126="E*",AB126="E***"),P126&gt;=2,T126&gt;-2.1),IF(AND(ISNUMBER(BD126),VALUE(BD126)&gt;2),"**","*"),""),"")</f>
        <v/>
      </c>
      <c r="AH126" s="30">
        <v>4</v>
      </c>
      <c r="AI126" s="47">
        <v>51</v>
      </c>
      <c r="AJ126" s="48" t="str">
        <f>IF(AND(S126&gt;=2,T126&gt;=0),IF(AND(ISNUMBER(BD126),VALUE(BD126)&gt;=3),IF(LEN(AQ126)&gt;0,"***","**"),"*"),"")</f>
        <v/>
      </c>
      <c r="AK126" s="42" t="str">
        <f>IF(AND(S126&gt;=3,AND(OR(AND(I126&lt;=7,I126-K126&gt;=3),AND(K126&lt;=7,K126-M126&gt;=3)),N126&lt;=4)),6,IF(S126&gt;=3,"3T",IF(AND(OR(AND(I126&lt;=7,I126-K126&gt;=3),AND(K126&lt;=7,K126-M126&gt;=3)),N126&lt;=4),"3P","")))</f>
        <v/>
      </c>
      <c r="AL126" s="46" t="str">
        <f>IF(OR(K126-M126&gt;=5,T126&gt;4.9,AND(K126-M126&gt;=1,T126&gt;5)),IF(P126&lt;-3,"***",IF(P126&lt;0,"**","*")),"")</f>
        <v/>
      </c>
      <c r="AM126" s="40">
        <v>51</v>
      </c>
      <c r="AN126" s="49" t="str">
        <f>CONCATENATE(IF(AND(OR(M126=1,M126=2,M126=3,M126=4),Q126&gt;=97.5),"G",IF(OR(AND(N126&lt;=3,M126&lt;8,T126&gt;-1.6,Q126&gt;=95,Q126&lt;300),AND(OR(M126=1,M126=2,M126=3),Q126&lt;97.5)),"GR","")),"*")</f>
        <v>*</v>
      </c>
      <c r="AO126" s="29">
        <v>0</v>
      </c>
      <c r="AP126" s="28"/>
      <c r="AQ126" s="28"/>
      <c r="AR126" s="28"/>
      <c r="AS126" s="28"/>
      <c r="AT126" s="50" t="str">
        <f>IF(LEN(AN126)&gt;0,IF(AL126="**","$",IF(AL126="***",IF(LEN(AQ126)&gt;0,"$$$","$$"), "")), "")</f>
        <v/>
      </c>
      <c r="AU126" s="48" t="str">
        <f>CONCATENATE(IF(LEN(AN126)&gt;0,IF(AND(AD126="**",AB126="*"),IF(LEN(AQ126)&gt;0,"$$$","$$"),IF(AJ126="***","$$$",IF(AND(AJ126="**",AB126="*"),"$$",IF(AND(OR(AD126="**",AD126="***"),LEN(AQ126)&gt;0),"$$","")))),IF(AND(OR(AD126="**",AD126="***"),LEN(AQ126)&gt;0),"$$","")),IF(AND(T126&lt;2,AQ126="#"),"#",""))</f>
        <v/>
      </c>
      <c r="AV126" s="48" t="str">
        <f>IF(LEN(AN126)&gt;0,IF(AG126="**","$$",IF(AG126="***","$$$",IF(AD126="***",IF(OR(AB126="***",LEN(AQ126)&gt;0),"$$$",""),""))),"")</f>
        <v/>
      </c>
      <c r="AW126" s="26" t="s">
        <v>6</v>
      </c>
      <c r="AX126" s="64">
        <v>23</v>
      </c>
      <c r="AY126" s="79">
        <v>1065</v>
      </c>
      <c r="AZ126" s="24" t="s">
        <v>355</v>
      </c>
      <c r="BA126" s="29">
        <v>84.565394985342095</v>
      </c>
      <c r="BB126" s="66">
        <v>85.232061652008696</v>
      </c>
      <c r="BC126" s="54" t="s">
        <v>528</v>
      </c>
      <c r="BD126" s="29">
        <v>1</v>
      </c>
      <c r="BE126" s="55"/>
      <c r="BF126" s="55"/>
      <c r="BG126" s="55"/>
      <c r="BH126" s="55"/>
      <c r="BI126" s="190" t="s">
        <v>529</v>
      </c>
      <c r="BJ126" s="69" t="s">
        <v>530</v>
      </c>
      <c r="BK126" s="68" t="s">
        <v>531</v>
      </c>
      <c r="BL126" s="68" t="s">
        <v>532</v>
      </c>
      <c r="BM126" s="68" t="s">
        <v>487</v>
      </c>
      <c r="BN126" s="68" t="s">
        <v>471</v>
      </c>
      <c r="BO126" s="17"/>
      <c r="BP126" s="29">
        <v>126</v>
      </c>
      <c r="BQ126" s="29">
        <v>0</v>
      </c>
      <c r="BR126" s="56">
        <v>97.85</v>
      </c>
      <c r="BS126" s="57" t="s">
        <v>75</v>
      </c>
      <c r="BT126" s="26"/>
      <c r="BU126" s="26"/>
      <c r="BV126" s="26"/>
      <c r="BW126" s="26" t="s">
        <v>79</v>
      </c>
      <c r="BX126" s="17"/>
      <c r="BY126" s="17"/>
      <c r="BZ126" s="49" t="str">
        <f>IF(AND(S126&gt;=3,AND(OR(AND(I126&lt;=7,I126-K126&gt;=3),AND(K126&lt;=7,K126-M126&gt;=3)),N126&lt;=4)),6,IF(S126&gt;=3,"3T",IF(AND(OR(AND(I126&lt;=7,I126-K126&gt;=3),AND(K126&lt;=7,K126-M126&gt;=3)),N126&lt;=4),"3P","")))</f>
        <v/>
      </c>
    </row>
    <row r="127" spans="1:78" ht="46.5" x14ac:dyDescent="0.25">
      <c r="A127" s="26" t="s">
        <v>515</v>
      </c>
      <c r="B127" s="26" t="s">
        <v>533</v>
      </c>
      <c r="C127" s="106" t="s">
        <v>219</v>
      </c>
      <c r="D127" s="28"/>
      <c r="E127" s="28"/>
      <c r="F127" s="29">
        <v>1200</v>
      </c>
      <c r="G127" s="30">
        <v>5</v>
      </c>
      <c r="H127" s="31" t="s">
        <v>6</v>
      </c>
      <c r="I127" s="32">
        <v>8</v>
      </c>
      <c r="J127" s="33">
        <v>4</v>
      </c>
      <c r="K127" s="32">
        <v>6</v>
      </c>
      <c r="L127" s="33">
        <v>4</v>
      </c>
      <c r="M127" s="32">
        <v>5</v>
      </c>
      <c r="N127" s="33">
        <v>2</v>
      </c>
      <c r="O127" s="29">
        <v>0.19999999999999599</v>
      </c>
      <c r="P127" s="29">
        <v>0.18750000000000699</v>
      </c>
      <c r="Q127" s="35">
        <v>93.624574701923805</v>
      </c>
      <c r="R127" s="35">
        <v>-1.63771264903808</v>
      </c>
      <c r="S127" s="37">
        <v>0</v>
      </c>
      <c r="T127" s="38">
        <v>1.75</v>
      </c>
      <c r="U127" s="29">
        <v>-1.85</v>
      </c>
      <c r="V127" s="29">
        <v>-0.39999999999999097</v>
      </c>
      <c r="W127" s="39"/>
      <c r="X127" s="62">
        <v>49</v>
      </c>
      <c r="Y127" s="29">
        <v>125</v>
      </c>
      <c r="Z127" s="29">
        <v>24</v>
      </c>
      <c r="AA127" s="26" t="s">
        <v>57</v>
      </c>
      <c r="AB127" s="41" t="s">
        <v>65</v>
      </c>
      <c r="AC127" s="42" t="str">
        <f>"" &amp; IF(AND(S127&lt;=-1.5,NOT(ISBLANK(AQ127))),"Z","")</f>
        <v/>
      </c>
      <c r="AD127" s="48" t="str">
        <f>IF(AND(ISNUMBER(BD127),VALUE(BD127)&gt;=3,VALUE(T127)&gt;=-0.5),IF(AND(VALUE(Q127)&gt;=94,VALUE(Q127)&lt;444), IF(VALUE(P127)&gt;=2,"***","**"),"*"),"")</f>
        <v/>
      </c>
      <c r="AE127" s="48" t="str">
        <f>IF(AND(BD127&gt;2,OR(ISNUMBER(SEARCH("P",AA127)),ISNUMBER(SEARCH("EP",AA127)),ISNUMBER(SEARCH("E",AA127)))),"WP@",IF(BD127&gt;2,"W@",IF(OR(ISNUMBER(SEARCH("P",AA127)),ISNUMBER(SEARCH("EP",AA127)),ISNUMBER(SEARCH("E",AA127))),"P@","@")))</f>
        <v>@</v>
      </c>
      <c r="AF127" s="45" t="s">
        <v>346</v>
      </c>
      <c r="AG127" s="46" t="str">
        <f>IF(OR(F127&lt;1401,F127&gt;=1600),IF(AND(OR(AB127="*",AB127="***",AB127="E*",AB127="E***"),P127&gt;=2,T127&gt;-2.1),IF(AND(ISNUMBER(BD127),VALUE(BD127)&gt;2),"**","*"),""),"")</f>
        <v/>
      </c>
      <c r="AH127" s="30">
        <v>5</v>
      </c>
      <c r="AI127" s="62">
        <v>49</v>
      </c>
      <c r="AJ127" s="48" t="str">
        <f>IF(AND(S127&gt;=2,T127&gt;=0),IF(AND(ISNUMBER(BD127),VALUE(BD127)&gt;=3),IF(LEN(AQ127)&gt;0,"***","**"),"*"),"")</f>
        <v/>
      </c>
      <c r="AK127" s="42" t="str">
        <f>IF(AND(S127&gt;=3,AND(OR(AND(I127&lt;=7,I127-K127&gt;=3),AND(K127&lt;=7,K127-M127&gt;=3)),N127&lt;=4)),6,IF(S127&gt;=3,"3T",IF(AND(OR(AND(I127&lt;=7,I127-K127&gt;=3),AND(K127&lt;=7,K127-M127&gt;=3)),N127&lt;=4),"3P","")))</f>
        <v/>
      </c>
      <c r="AL127" s="63" t="str">
        <f>IF(OR(K127-M127&gt;=5,T127&gt;4.9,AND(K127-M127&gt;=1,T127&gt;5)),IF(P127&lt;-3,"***",IF(P127&lt;0,"**","*")),"")</f>
        <v/>
      </c>
      <c r="AM127" s="62">
        <v>49</v>
      </c>
      <c r="AN127" s="49" t="str">
        <f>IF(AND(OR(M127=1,M127=2,M127=3,M127=4),Q127&gt;=97.5),"G",IF(OR(AND(N127&lt;=3,M127&lt;8,T127&gt;-1.6,Q127&gt;=95,Q127&lt;300),AND(OR(M127=1,M127=2,M127=3),Q127&lt;97.5)),"GR",""))</f>
        <v/>
      </c>
      <c r="AO127" s="29">
        <v>0</v>
      </c>
      <c r="AP127" s="28"/>
      <c r="AQ127" s="28"/>
      <c r="AR127" s="28"/>
      <c r="AS127" s="28"/>
      <c r="AT127" s="50" t="str">
        <f>IF(LEN(AN127)&gt;0,IF(AL127="**","$",IF(AL127="***",IF(LEN(AQ127)&gt;0,"$$$","$$"), "")), "")</f>
        <v/>
      </c>
      <c r="AU127" s="48" t="str">
        <f>CONCATENATE(IF(LEN(AN127)&gt;0,IF(AND(AD127="**",AB127="*"),IF(LEN(AQ127)&gt;0,"$$$","$$"),IF(AJ127="***","$$$",IF(AND(AJ127="**",AB127="*"),"$$",IF(AND(OR(AD127="**",AD127="***"),LEN(AQ127)&gt;0),"$$","")))),IF(AND(OR(AD127="**",AD127="***"),LEN(AQ127)&gt;0),"$$","")),IF(AND(T127&lt;2,AQ127="#"),"#",""))</f>
        <v/>
      </c>
      <c r="AV127" s="48" t="str">
        <f>IF(LEN(AN127)&gt;0,IF(AG127="**","$$",IF(AG127="***","$$$",IF(AD127="***",IF(OR(AB127="***",LEN(AQ127)&gt;0),"$$$",""),""))),"")</f>
        <v/>
      </c>
      <c r="AW127" s="26" t="s">
        <v>6</v>
      </c>
      <c r="AX127" s="74">
        <v>11</v>
      </c>
      <c r="AY127" s="65">
        <v>1055</v>
      </c>
      <c r="AZ127" s="24" t="s">
        <v>59</v>
      </c>
      <c r="BA127" s="29">
        <v>85.7245747019238</v>
      </c>
      <c r="BB127" s="53">
        <v>85.740574701923805</v>
      </c>
      <c r="BC127" s="54" t="s">
        <v>534</v>
      </c>
      <c r="BD127" s="29">
        <v>1</v>
      </c>
      <c r="BE127" s="55"/>
      <c r="BF127" s="55"/>
      <c r="BG127" s="55"/>
      <c r="BH127" s="55"/>
      <c r="BI127" s="190" t="s">
        <v>535</v>
      </c>
      <c r="BJ127" s="68" t="s">
        <v>536</v>
      </c>
      <c r="BK127" s="68" t="s">
        <v>525</v>
      </c>
      <c r="BL127" s="68" t="s">
        <v>431</v>
      </c>
      <c r="BM127" s="68" t="s">
        <v>537</v>
      </c>
      <c r="BN127" s="68"/>
      <c r="BO127" s="17"/>
      <c r="BP127" s="29">
        <v>125</v>
      </c>
      <c r="BQ127" s="29">
        <v>0</v>
      </c>
      <c r="BR127" s="56">
        <v>96.5</v>
      </c>
      <c r="BS127" s="57" t="s">
        <v>126</v>
      </c>
      <c r="BT127" s="26"/>
      <c r="BU127" s="26"/>
      <c r="BV127" s="49" t="str">
        <f>IF(AND(BD127&gt;2,OR(ISNUMBER(SEARCH("P",AA127)),ISNUMBER(SEARCH("EP",AA127)),ISNUMBER(SEARCH("E",AA127)))),"WP@",IF(BD127&gt;2,"W@",IF(OR(ISNUMBER(SEARCH("P",AA127)),ISNUMBER(SEARCH("EP",AA127)),ISNUMBER(SEARCH("E",AA127))),"P@","@")))</f>
        <v>@</v>
      </c>
      <c r="BW127" s="26"/>
      <c r="BX127" s="17"/>
      <c r="BY127" s="17"/>
      <c r="BZ127" s="49" t="str">
        <f>IF(AND(S127&gt;=3,AND(OR(AND(I127&lt;=7,I127-K127&gt;=3),AND(K127&lt;=7,K127-M127&gt;=3)),N127&lt;=4)),6,IF(S127&gt;=3,"3T",IF(AND(OR(AND(I127&lt;=7,I127-K127&gt;=3),AND(K127&lt;=7,K127-M127&gt;=3)),N127&lt;=4),"3P","")))</f>
        <v/>
      </c>
    </row>
    <row r="128" spans="1:78" ht="15.95" customHeight="1" x14ac:dyDescent="0.25">
      <c r="A128" s="162"/>
      <c r="B128" s="155"/>
      <c r="C128" s="155"/>
      <c r="D128" s="155"/>
      <c r="E128" s="155"/>
      <c r="F128" s="155"/>
      <c r="G128" s="155"/>
      <c r="H128" s="155"/>
      <c r="I128" s="155"/>
      <c r="J128" s="155"/>
      <c r="K128" s="155"/>
      <c r="L128" s="155"/>
      <c r="M128" s="155"/>
      <c r="N128" s="155"/>
      <c r="O128" s="155"/>
      <c r="P128" s="155"/>
      <c r="Q128" s="155"/>
      <c r="R128" s="155"/>
      <c r="S128" s="155"/>
      <c r="T128" s="155"/>
      <c r="U128" s="155"/>
      <c r="V128" s="155"/>
      <c r="W128" s="155"/>
      <c r="X128" s="155"/>
      <c r="Y128" s="155"/>
      <c r="Z128" s="155"/>
      <c r="AA128" s="155"/>
      <c r="AB128" s="155"/>
      <c r="AC128" s="155"/>
      <c r="AD128" s="155"/>
      <c r="AE128" s="155"/>
      <c r="AF128" s="155"/>
      <c r="AG128" s="155"/>
      <c r="AH128" s="155"/>
      <c r="AI128" s="155"/>
      <c r="AJ128" s="155"/>
      <c r="AK128" s="155"/>
      <c r="AL128" s="155"/>
      <c r="AM128" s="155"/>
      <c r="AN128" s="155"/>
      <c r="AO128" s="155"/>
      <c r="AP128" s="155"/>
      <c r="AQ128" s="155"/>
      <c r="AR128" s="155"/>
      <c r="AS128" s="155"/>
      <c r="AT128" s="155"/>
      <c r="AU128" s="155"/>
      <c r="AV128" s="155"/>
      <c r="AW128" s="155"/>
      <c r="AX128" s="155"/>
      <c r="AY128" s="155"/>
      <c r="AZ128" s="155"/>
      <c r="BA128" s="155"/>
      <c r="BB128" s="155"/>
      <c r="BC128" s="155"/>
      <c r="BD128" s="155"/>
      <c r="BE128" s="155"/>
      <c r="BF128" s="155"/>
      <c r="BG128" s="155"/>
      <c r="BH128" s="155"/>
      <c r="BI128" s="155"/>
      <c r="BJ128" s="155"/>
      <c r="BK128" s="155"/>
      <c r="BL128" s="155"/>
      <c r="BM128" s="155"/>
      <c r="BN128" s="155"/>
      <c r="BO128" s="155"/>
      <c r="BP128" s="155"/>
      <c r="BQ128" s="155"/>
      <c r="BR128" s="155"/>
      <c r="BS128" s="155"/>
      <c r="BT128" s="155"/>
      <c r="BU128" s="155"/>
      <c r="BV128" s="155"/>
      <c r="BW128" s="155"/>
      <c r="BX128" s="155"/>
      <c r="BY128" s="17"/>
      <c r="BZ128" s="49"/>
    </row>
    <row r="129" spans="1:78" ht="46.5" x14ac:dyDescent="0.25">
      <c r="A129" s="26" t="s">
        <v>515</v>
      </c>
      <c r="B129" s="110" t="s">
        <v>281</v>
      </c>
      <c r="C129" s="27" t="s">
        <v>77</v>
      </c>
      <c r="D129" s="28"/>
      <c r="E129" s="28"/>
      <c r="F129" s="58">
        <v>1400</v>
      </c>
      <c r="G129" s="80">
        <v>11</v>
      </c>
      <c r="H129" s="31" t="s">
        <v>6</v>
      </c>
      <c r="I129" s="59">
        <v>13</v>
      </c>
      <c r="J129" s="33">
        <v>6</v>
      </c>
      <c r="K129" s="59">
        <v>11</v>
      </c>
      <c r="L129" s="33">
        <v>4</v>
      </c>
      <c r="M129" s="59">
        <v>2</v>
      </c>
      <c r="N129" s="33">
        <v>0</v>
      </c>
      <c r="O129" s="29">
        <v>-0.15000000000000599</v>
      </c>
      <c r="P129" s="29">
        <v>1.925</v>
      </c>
      <c r="Q129" s="35">
        <v>99.8330239795024</v>
      </c>
      <c r="R129" s="36">
        <v>0.26651198975123702</v>
      </c>
      <c r="S129" s="37">
        <v>2</v>
      </c>
      <c r="T129" s="38">
        <v>4</v>
      </c>
      <c r="U129" s="29">
        <v>-0.75000000000001099</v>
      </c>
      <c r="V129" s="29">
        <v>2.5</v>
      </c>
      <c r="W129" s="39"/>
      <c r="X129" s="40">
        <v>48</v>
      </c>
      <c r="Y129" s="72">
        <v>123</v>
      </c>
      <c r="Z129" s="29">
        <v>32</v>
      </c>
      <c r="AA129" s="26" t="s">
        <v>57</v>
      </c>
      <c r="AB129" s="41" t="s">
        <v>58</v>
      </c>
      <c r="AC129" s="42" t="str">
        <f>"i" &amp; IF(AND(S129&lt;=-1.5,NOT(ISBLANK(AQ129))),"Z","")</f>
        <v>i</v>
      </c>
      <c r="AD129" s="43" t="str">
        <f>IF(AND(ISNUMBER(BD129),VALUE(BD129)&gt;=3,VALUE(T129)&gt;=-0.5),IF(AND(VALUE(Q129)&gt;=94,VALUE(Q129)&lt;444), IF(VALUE(P129)&gt;=2,"***","**"),"*"),"")</f>
        <v>**</v>
      </c>
      <c r="AE129" s="48" t="str">
        <f>IF(AND(BD129&gt;2,OR(ISNUMBER(SEARCH("P",AA129)),ISNUMBER(SEARCH("EP",AA129)),ISNUMBER(SEARCH("E",AA129)))),"WP@",IF(BD129&gt;2,"W@",IF(OR(ISNUMBER(SEARCH("P",AA129)),ISNUMBER(SEARCH("EP",AA129)),ISNUMBER(SEARCH("E",AA129))),"P@","@")))</f>
        <v>W@</v>
      </c>
      <c r="AF129" s="45" t="s">
        <v>102</v>
      </c>
      <c r="AG129" s="46" t="str">
        <f>IF(OR(F129&lt;1401,F129&gt;=1600),IF(AND(OR(AB129="*",AB129="***",AB129="E*",AB129="E***"),P129&gt;=2,T129&gt;-2.1),IF(AND(ISNUMBER(BD129),VALUE(BD129)&gt;2),"**","*"),""),"")</f>
        <v/>
      </c>
      <c r="AH129" s="30">
        <v>11</v>
      </c>
      <c r="AI129" s="47">
        <v>48</v>
      </c>
      <c r="AJ129" s="48" t="str">
        <f>IF(AND(S129&gt;=2,T129&gt;=0),IF(AND(ISNUMBER(BD129),VALUE(BD129)&gt;=3),IF(LEN(AQ129)&gt;0,"***","**"),"*"),"")</f>
        <v>**</v>
      </c>
      <c r="AK129" s="42" t="str">
        <f>IF(AND(S129&gt;=3,AND(OR(AND(I129&lt;=7,I129-K129&gt;=3),AND(K129&lt;=7,K129-M129&gt;=3)),N129&lt;=4)),6,IF(S129&gt;=3,"3T",IF(AND(OR(AND(I129&lt;=7,I129-K129&gt;=3),AND(K129&lt;=7,K129-M129&gt;=3)),N129&lt;=4),"3P","")))</f>
        <v/>
      </c>
      <c r="AL129" s="46" t="str">
        <f>IF(OR(K129-M129&gt;=5,T129&gt;4.9,AND(K129-M129&gt;=1,T129&gt;5)),IF(P129&lt;-3,"***",IF(P129&lt;0,"**","*")),"")</f>
        <v>*</v>
      </c>
      <c r="AM129" s="40">
        <v>48</v>
      </c>
      <c r="AN129" s="81" t="str">
        <f>IF(AND(OR(M129=1,M129=2,M129=3,M129=4),Q129&gt;=97.5),"G",IF(OR(AND(N129&lt;=3,M129&lt;8,T129&gt;-1.6,Q129&gt;=95,Q129&lt;300),AND(OR(M129=1,M129=2,M129=3),Q129&lt;97.5)),"GR",""))</f>
        <v>G</v>
      </c>
      <c r="AO129" s="29">
        <v>0</v>
      </c>
      <c r="AP129" s="28"/>
      <c r="AQ129" s="28"/>
      <c r="AR129" s="28"/>
      <c r="AS129" s="28"/>
      <c r="AT129" s="50" t="str">
        <f>IF(LEN(AN129)&gt;0,IF(AL129="**","$",IF(AL129="***",IF(LEN(AQ129)&gt;0,"$$$","$$"), "")), "")</f>
        <v/>
      </c>
      <c r="AU129" s="48" t="str">
        <f>CONCATENATE(IF(LEN(AN129)&gt;0,IF(AND(AD129="**",AB129="*"),IF(LEN(AQ129)&gt;0,"$$$","$$"),IF(AJ129="***","$$$",IF(AND(AJ129="**",AB129="*"),"$$",IF(AND(OR(AD129="**",AD129="***"),LEN(AQ129)&gt;0),"$$","")))),IF(AND(OR(AD129="**",AD129="***"),LEN(AQ129)&gt;0),"$$","")),IF(AND(T129&lt;2,AQ129="#"),"#",""))</f>
        <v/>
      </c>
      <c r="AV129" s="48" t="str">
        <f>IF(LEN(AN129)&gt;0,IF(AG129="**","$$",IF(AG129="***","$$$",IF(AD129="***",IF(OR(AB129="***",LEN(AQ129)&gt;0),"$$$",""),""))),"")</f>
        <v/>
      </c>
      <c r="AW129" s="26" t="s">
        <v>6</v>
      </c>
      <c r="AX129" s="51">
        <v>13</v>
      </c>
      <c r="AY129" s="79">
        <v>1060</v>
      </c>
      <c r="AZ129" s="24" t="s">
        <v>59</v>
      </c>
      <c r="BA129" s="29">
        <v>92.533023979502502</v>
      </c>
      <c r="BB129" s="66">
        <v>92.643690646169105</v>
      </c>
      <c r="BC129" s="54" t="s">
        <v>538</v>
      </c>
      <c r="BD129" s="29">
        <v>3</v>
      </c>
      <c r="BE129" s="100">
        <v>23.076923076923102</v>
      </c>
      <c r="BF129" s="55"/>
      <c r="BG129" s="102">
        <v>13</v>
      </c>
      <c r="BH129" s="55"/>
      <c r="BI129" s="190" t="s">
        <v>539</v>
      </c>
      <c r="BJ129" s="68" t="s">
        <v>332</v>
      </c>
      <c r="BK129" s="68" t="s">
        <v>334</v>
      </c>
      <c r="BL129" s="68" t="s">
        <v>335</v>
      </c>
      <c r="BM129" s="68" t="s">
        <v>336</v>
      </c>
      <c r="BN129" s="68"/>
      <c r="BO129" s="17"/>
      <c r="BP129" s="29">
        <v>123</v>
      </c>
      <c r="BQ129" s="29">
        <v>0</v>
      </c>
      <c r="BR129" s="56">
        <v>95.6</v>
      </c>
      <c r="BS129" s="76" t="s">
        <v>432</v>
      </c>
      <c r="BT129" s="26"/>
      <c r="BU129" s="26"/>
      <c r="BV129" s="49" t="str">
        <f>IF(AND(BD129&gt;2,OR(ISNUMBER(SEARCH("P",AA129)),ISNUMBER(SEARCH("EP",AA129)),ISNUMBER(SEARCH("E",AA129)))),"WP@",IF(BD129&gt;2,"W@",IF(OR(ISNUMBER(SEARCH("P",AA129)),ISNUMBER(SEARCH("EP",AA129)),ISNUMBER(SEARCH("E",AA129))),"P@","@")))</f>
        <v>W@</v>
      </c>
      <c r="BW129" s="26"/>
      <c r="BX129" s="17"/>
      <c r="BY129" s="17"/>
      <c r="BZ129" s="49" t="str">
        <f>IF(AND(S129&gt;=3,AND(OR(AND(I129&lt;=7,I129-K129&gt;=3),AND(K129&lt;=7,K129-M129&gt;=3)),N129&lt;=4)),6,IF(S129&gt;=3,"3T",IF(AND(OR(AND(I129&lt;=7,I129-K129&gt;=3),AND(K129&lt;=7,K129-M129&gt;=3)),N129&lt;=4),"3P","")))</f>
        <v/>
      </c>
    </row>
    <row r="130" spans="1:78" ht="18.75" customHeight="1" x14ac:dyDescent="0.25">
      <c r="A130" s="17"/>
      <c r="B130" s="164" t="s">
        <v>58</v>
      </c>
      <c r="C130" s="164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65" t="s">
        <v>540</v>
      </c>
      <c r="R130" s="165"/>
      <c r="S130" s="17"/>
      <c r="T130" s="121" t="s">
        <v>541</v>
      </c>
      <c r="U130" s="17"/>
      <c r="V130" s="17"/>
      <c r="W130" s="17"/>
      <c r="X130" s="91">
        <v>50</v>
      </c>
      <c r="Y130" s="113" t="s">
        <v>511</v>
      </c>
      <c r="Z130" s="95">
        <v>14</v>
      </c>
      <c r="AA130" s="94">
        <v>0</v>
      </c>
      <c r="AB130" s="17"/>
      <c r="AC130" s="17"/>
      <c r="AD130" s="17"/>
      <c r="AE130" s="17"/>
      <c r="AF130" s="17"/>
      <c r="AG130" s="17"/>
      <c r="AH130" s="17"/>
      <c r="AI130" s="91">
        <v>50</v>
      </c>
      <c r="AJ130" s="17"/>
      <c r="AK130" s="17"/>
      <c r="AL130" s="17"/>
      <c r="AM130" s="91">
        <v>50</v>
      </c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66">
        <v>3.7</v>
      </c>
      <c r="AY130" s="95">
        <v>1061</v>
      </c>
      <c r="AZ130" s="17"/>
      <c r="BA130" s="17"/>
      <c r="BB130" s="17"/>
      <c r="BC130" s="17"/>
      <c r="BD130" s="17"/>
      <c r="BE130" s="17"/>
      <c r="BF130" s="17"/>
      <c r="BG130" s="17"/>
      <c r="BH130" s="17"/>
      <c r="BI130" s="187"/>
      <c r="BJ130" s="17"/>
      <c r="BK130" s="17"/>
      <c r="BL130" s="17"/>
      <c r="BM130" s="17"/>
      <c r="BN130" s="17"/>
      <c r="BO130" s="17"/>
      <c r="BP130" s="113" t="s">
        <v>511</v>
      </c>
      <c r="BQ130" s="17"/>
      <c r="BR130" s="17"/>
      <c r="BS130" s="17"/>
      <c r="BT130" s="17"/>
      <c r="BU130" s="17"/>
      <c r="BV130" s="17"/>
      <c r="BW130" s="17"/>
      <c r="BX130" s="29">
        <v>0</v>
      </c>
      <c r="BY130" s="26" t="s">
        <v>149</v>
      </c>
      <c r="BZ130" s="17"/>
    </row>
    <row r="131" spans="1:78" x14ac:dyDescent="0.25">
      <c r="A131" s="17"/>
      <c r="B131" s="164"/>
      <c r="C131" s="164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68" t="s">
        <v>542</v>
      </c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  <c r="AC131" s="168"/>
      <c r="AD131" s="168"/>
      <c r="AE131" s="168"/>
      <c r="AF131" s="168"/>
      <c r="AG131" s="168"/>
      <c r="AH131" s="168"/>
      <c r="AI131" s="168"/>
      <c r="AJ131" s="168"/>
      <c r="AK131" s="168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67"/>
      <c r="AY131" s="96" t="s">
        <v>291</v>
      </c>
      <c r="AZ131" s="17"/>
      <c r="BA131" s="17"/>
      <c r="BB131" s="17"/>
      <c r="BC131" s="17"/>
      <c r="BD131" s="17"/>
      <c r="BE131" s="17"/>
      <c r="BF131" s="17"/>
      <c r="BG131" s="17"/>
      <c r="BH131" s="17"/>
      <c r="BI131" s="18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</row>
    <row r="132" spans="1:78" ht="30" customHeight="1" x14ac:dyDescent="0.25">
      <c r="A132" s="163" t="s">
        <v>543</v>
      </c>
      <c r="B132" s="153"/>
      <c r="C132" s="153"/>
      <c r="D132" s="153"/>
      <c r="E132" s="153"/>
      <c r="F132" s="153"/>
      <c r="G132" s="153"/>
      <c r="H132" s="153"/>
      <c r="I132" s="153"/>
      <c r="J132" s="153"/>
      <c r="K132" s="153"/>
      <c r="L132" s="153"/>
      <c r="M132" s="153"/>
      <c r="N132" s="153"/>
      <c r="O132" s="153"/>
      <c r="P132" s="153"/>
      <c r="Q132" s="153"/>
      <c r="R132" s="153"/>
      <c r="S132" s="153"/>
      <c r="T132" s="153"/>
      <c r="U132" s="153"/>
      <c r="V132" s="153"/>
      <c r="W132" s="153"/>
      <c r="X132" s="153"/>
      <c r="Y132" s="153"/>
      <c r="Z132" s="153"/>
      <c r="AA132" s="153"/>
      <c r="AB132" s="153"/>
      <c r="AC132" s="153"/>
      <c r="AD132" s="153"/>
      <c r="AE132" s="153"/>
      <c r="AF132" s="153"/>
      <c r="AG132" s="153"/>
      <c r="AH132" s="153"/>
      <c r="AI132" s="153"/>
      <c r="AJ132" s="153"/>
      <c r="AK132" s="153"/>
      <c r="AL132" s="153"/>
      <c r="AM132" s="153"/>
      <c r="AN132" s="153"/>
      <c r="AO132" s="153"/>
      <c r="AP132" s="153"/>
      <c r="AQ132" s="153"/>
      <c r="AR132" s="153"/>
      <c r="AS132" s="153"/>
      <c r="AT132" s="153"/>
      <c r="AU132" s="153"/>
      <c r="AV132" s="153"/>
      <c r="AW132" s="153"/>
      <c r="AX132" s="153"/>
      <c r="AY132" s="153"/>
      <c r="AZ132" s="153"/>
      <c r="BA132" s="153"/>
      <c r="BB132" s="153"/>
      <c r="BC132" s="153"/>
      <c r="BD132" s="153"/>
      <c r="BE132" s="153"/>
      <c r="BF132" s="153"/>
      <c r="BG132" s="153"/>
      <c r="BH132" s="153"/>
      <c r="BI132" s="153"/>
      <c r="BJ132" s="153"/>
      <c r="BK132" s="153"/>
      <c r="BL132" s="153"/>
      <c r="BM132" s="153"/>
      <c r="BN132" s="153"/>
      <c r="BO132" s="153"/>
      <c r="BP132" s="153"/>
      <c r="BQ132" s="153"/>
      <c r="BR132" s="153"/>
      <c r="BS132" s="153"/>
      <c r="BT132" s="153"/>
      <c r="BU132" s="153"/>
      <c r="BV132" s="153"/>
      <c r="BW132" s="153"/>
      <c r="BX132" s="153"/>
      <c r="BY132" s="17"/>
      <c r="BZ132" s="17"/>
    </row>
    <row r="133" spans="1:78" x14ac:dyDescent="0.25">
      <c r="A133" s="18" t="s">
        <v>1</v>
      </c>
      <c r="B133" s="18" t="s">
        <v>2</v>
      </c>
      <c r="C133" s="18" t="s">
        <v>3</v>
      </c>
      <c r="D133" s="19"/>
      <c r="E133" s="19"/>
      <c r="F133" s="18" t="s">
        <v>4</v>
      </c>
      <c r="G133" s="20" t="s">
        <v>5</v>
      </c>
      <c r="H133" s="21" t="s">
        <v>6</v>
      </c>
      <c r="I133" s="154" t="s">
        <v>7</v>
      </c>
      <c r="J133" s="155"/>
      <c r="K133" s="155"/>
      <c r="L133" s="155"/>
      <c r="M133" s="155"/>
      <c r="N133" s="155"/>
      <c r="O133" s="21" t="s">
        <v>8</v>
      </c>
      <c r="P133" s="21" t="s">
        <v>9</v>
      </c>
      <c r="Q133" s="22" t="s">
        <v>10</v>
      </c>
      <c r="R133" s="22" t="s">
        <v>11</v>
      </c>
      <c r="S133" s="21" t="s">
        <v>12</v>
      </c>
      <c r="T133" s="21" t="s">
        <v>13</v>
      </c>
      <c r="U133" s="21" t="s">
        <v>14</v>
      </c>
      <c r="V133" s="21" t="s">
        <v>15</v>
      </c>
      <c r="W133" s="23" t="s">
        <v>16</v>
      </c>
      <c r="X133" s="21" t="s">
        <v>17</v>
      </c>
      <c r="Y133" s="21" t="s">
        <v>18</v>
      </c>
      <c r="Z133" s="21" t="s">
        <v>19</v>
      </c>
      <c r="AA133" s="21" t="s">
        <v>20</v>
      </c>
      <c r="AB133" s="21" t="s">
        <v>21</v>
      </c>
      <c r="AC133" s="21" t="s">
        <v>22</v>
      </c>
      <c r="AD133" s="21" t="s">
        <v>23</v>
      </c>
      <c r="AE133" s="21" t="s">
        <v>24</v>
      </c>
      <c r="AF133" s="21" t="s">
        <v>25</v>
      </c>
      <c r="AG133" s="21" t="s">
        <v>26</v>
      </c>
      <c r="AH133" s="21" t="s">
        <v>5</v>
      </c>
      <c r="AI133" s="21" t="s">
        <v>17</v>
      </c>
      <c r="AJ133" s="21" t="s">
        <v>27</v>
      </c>
      <c r="AK133" s="21" t="s">
        <v>28</v>
      </c>
      <c r="AL133" s="21" t="s">
        <v>29</v>
      </c>
      <c r="AM133" s="21" t="s">
        <v>17</v>
      </c>
      <c r="AN133" s="21" t="s">
        <v>30</v>
      </c>
      <c r="AO133" s="21" t="s">
        <v>31</v>
      </c>
      <c r="AP133" s="21" t="s">
        <v>32</v>
      </c>
      <c r="AQ133" s="21" t="s">
        <v>33</v>
      </c>
      <c r="AR133" s="21" t="s">
        <v>34</v>
      </c>
      <c r="AS133" s="21" t="s">
        <v>35</v>
      </c>
      <c r="AT133" s="21" t="s">
        <v>36</v>
      </c>
      <c r="AU133" s="21" t="s">
        <v>37</v>
      </c>
      <c r="AV133" s="21" t="s">
        <v>38</v>
      </c>
      <c r="AW133" s="21" t="s">
        <v>6</v>
      </c>
      <c r="AX133" s="21" t="s">
        <v>39</v>
      </c>
      <c r="AY133" s="21" t="s">
        <v>40</v>
      </c>
      <c r="AZ133" s="24" t="s">
        <v>41</v>
      </c>
      <c r="BA133" s="21" t="s">
        <v>42</v>
      </c>
      <c r="BB133" s="21" t="s">
        <v>43</v>
      </c>
      <c r="BC133" s="21" t="s">
        <v>44</v>
      </c>
      <c r="BD133" s="21" t="s">
        <v>45</v>
      </c>
      <c r="BE133" s="21" t="s">
        <v>46</v>
      </c>
      <c r="BF133" s="21" t="s">
        <v>47</v>
      </c>
      <c r="BG133" s="21" t="s">
        <v>48</v>
      </c>
      <c r="BH133" s="21" t="s">
        <v>49</v>
      </c>
      <c r="BI133" s="186"/>
      <c r="BJ133" s="25"/>
      <c r="BK133" s="25"/>
      <c r="BL133" s="25"/>
      <c r="BM133" s="25"/>
      <c r="BN133" s="25"/>
      <c r="BO133" s="25"/>
      <c r="BP133" s="21" t="s">
        <v>18</v>
      </c>
      <c r="BQ133" s="21" t="s">
        <v>31</v>
      </c>
      <c r="BR133" s="21" t="s">
        <v>50</v>
      </c>
      <c r="BS133" s="21" t="s">
        <v>51</v>
      </c>
      <c r="BT133" s="25"/>
      <c r="BU133" s="25"/>
      <c r="BV133" s="21" t="s">
        <v>24</v>
      </c>
      <c r="BW133" s="21" t="s">
        <v>16</v>
      </c>
      <c r="BX133" s="21" t="s">
        <v>52</v>
      </c>
      <c r="BY133" s="21" t="s">
        <v>53</v>
      </c>
      <c r="BZ133" s="21" t="s">
        <v>28</v>
      </c>
    </row>
    <row r="134" spans="1:78" ht="46.5" x14ac:dyDescent="0.25">
      <c r="A134" s="26" t="s">
        <v>544</v>
      </c>
      <c r="B134" s="26" t="s">
        <v>545</v>
      </c>
      <c r="C134" s="27" t="s">
        <v>77</v>
      </c>
      <c r="D134" s="28"/>
      <c r="E134" s="28"/>
      <c r="F134" s="29">
        <v>1200</v>
      </c>
      <c r="G134" s="30">
        <v>7</v>
      </c>
      <c r="H134" s="31" t="s">
        <v>6</v>
      </c>
      <c r="I134" s="32">
        <v>4</v>
      </c>
      <c r="J134" s="33">
        <v>2</v>
      </c>
      <c r="K134" s="32">
        <v>4</v>
      </c>
      <c r="L134" s="33">
        <v>2</v>
      </c>
      <c r="M134" s="32">
        <v>10</v>
      </c>
      <c r="N134" s="33">
        <v>7</v>
      </c>
      <c r="O134" s="29">
        <v>1.19999999999999</v>
      </c>
      <c r="P134" s="37">
        <v>0.60999999999999899</v>
      </c>
      <c r="Q134" s="35">
        <v>86.766590925398404</v>
      </c>
      <c r="R134" s="35">
        <v>-0.96670453730084205</v>
      </c>
      <c r="S134" s="37">
        <v>0</v>
      </c>
      <c r="T134" s="61">
        <v>-4.5</v>
      </c>
      <c r="U134" s="29">
        <v>-1.25</v>
      </c>
      <c r="V134" s="60">
        <v>-4.9000000000000004</v>
      </c>
      <c r="W134" s="39" t="s">
        <v>79</v>
      </c>
      <c r="X134" s="62">
        <v>52</v>
      </c>
      <c r="Y134" s="29">
        <v>128</v>
      </c>
      <c r="Z134" s="17"/>
      <c r="AA134" s="26" t="s">
        <v>100</v>
      </c>
      <c r="AB134" s="41" t="s">
        <v>32</v>
      </c>
      <c r="AC134" s="42" t="str">
        <f>"" &amp; IF(AND(S134&lt;=-1.5,NOT(ISBLANK(AQ134))),"Z","")</f>
        <v/>
      </c>
      <c r="AD134" s="48" t="str">
        <f>IF(AND(ISNUMBER(BD134),VALUE(BD134)&gt;=3,VALUE(T134)&gt;=-0.5),IF(AND(VALUE(Q134)&gt;=94,VALUE(Q134)&lt;444), IF(VALUE(P134)&gt;=2,"***","**"),"*"),"")</f>
        <v/>
      </c>
      <c r="AE134" s="44"/>
      <c r="AF134" s="45"/>
      <c r="AG134" s="63" t="str">
        <f>IF(OR(F134&lt;1401,F134&gt;=1600),IF(AND(OR(AB134="*",AB134="***",AB134="E*",AB134="E***"),P134&gt;=2,T134&gt;-2.1),IF(AND(ISNUMBER(BD134),VALUE(BD134)&gt;2),"**","*"),""),"")</f>
        <v/>
      </c>
      <c r="AH134" s="30">
        <v>7</v>
      </c>
      <c r="AI134" s="62">
        <v>52</v>
      </c>
      <c r="AJ134" s="48" t="str">
        <f>IF(AND(S134&gt;=2,T134&gt;=0),IF(AND(ISNUMBER(BD134),VALUE(BD134)&gt;=3),IF(LEN(AQ134)&gt;0,"***","**"),"*"),"")</f>
        <v/>
      </c>
      <c r="AK134" s="42" t="str">
        <f>IF(AND(S134&gt;=3,AND(OR(AND(I134&lt;=7,I134-K134&gt;=3),AND(K134&lt;=7,K134-M134&gt;=3)),N134&lt;=4)),6,IF(S134&gt;=3,"3T",IF(AND(OR(AND(I134&lt;=7,I134-K134&gt;=3),AND(K134&lt;=7,K134-M134&gt;=3)),N134&lt;=4),"3P","")))</f>
        <v/>
      </c>
      <c r="AL134" s="63" t="str">
        <f>IF(OR(K134-M134&gt;=5,T134&gt;4.9,AND(K134-M134&gt;=1,T134&gt;5)),IF(P134&lt;-3,"***",IF(P134&lt;0,"**","*")),"")</f>
        <v/>
      </c>
      <c r="AM134" s="62">
        <v>52</v>
      </c>
      <c r="AN134" s="49" t="str">
        <f>IF(AND(OR(M134=1,M134=2,M134=3,M134=4),Q134&gt;=97.5),"G",IF(OR(AND(N134&lt;=3,M134&lt;8,T134&gt;-1.6,Q134&gt;=95,Q134&lt;300),AND(OR(M134=1,M134=2,M134=3),Q134&lt;97.5)),"GR",""))</f>
        <v/>
      </c>
      <c r="AO134" s="29">
        <v>-1</v>
      </c>
      <c r="AP134" s="28"/>
      <c r="AQ134" s="28"/>
      <c r="AR134" s="28"/>
      <c r="AS134" s="28" t="s">
        <v>66</v>
      </c>
      <c r="AT134" s="50" t="str">
        <f>IF(LEN(AN134)&gt;0,IF(AL134="**","$",IF(AL134="***",IF(LEN(AQ134)&gt;0,"$$$","$$"), "")), "")</f>
        <v/>
      </c>
      <c r="AU134" s="48" t="str">
        <f>CONCATENATE(IF(LEN(AN134)&gt;0,IF(AND(AD134="**",AB134="*"),IF(LEN(AQ134)&gt;0,"$$$","$$"),IF(AJ134="***","$$$",IF(AND(AJ134="**",AB134="*"),"$$",IF(AND(OR(AD134="**",AD134="***"),LEN(AQ134)&gt;0),"$$","")))),IF(AND(OR(AD134="**",AD134="***"),LEN(AQ134)&gt;0),"$$","")),IF(AND(T134&lt;2,AQ134="#"),"#",""))</f>
        <v/>
      </c>
      <c r="AV134" s="48" t="str">
        <f>IF(LEN(AN134)&gt;0,IF(AG134="**","$$",IF(AG134="***","$$$",IF(AD134="***",IF(OR(AB134="***",LEN(AQ134)&gt;0),"$$$",""),""))),"")</f>
        <v/>
      </c>
      <c r="AW134" s="26" t="s">
        <v>6</v>
      </c>
      <c r="AX134" s="51">
        <v>25</v>
      </c>
      <c r="AY134" s="65">
        <v>1133</v>
      </c>
      <c r="AZ134" s="24" t="s">
        <v>546</v>
      </c>
      <c r="BA134" s="29">
        <v>76.066590925398302</v>
      </c>
      <c r="BB134" s="53">
        <v>79.258590925398295</v>
      </c>
      <c r="BC134" s="54" t="s">
        <v>547</v>
      </c>
      <c r="BD134" s="29">
        <v>4</v>
      </c>
      <c r="BE134" s="55"/>
      <c r="BF134" s="55"/>
      <c r="BG134" s="55"/>
      <c r="BH134" s="55"/>
      <c r="BI134" s="189" t="s">
        <v>548</v>
      </c>
      <c r="BJ134" s="69" t="s">
        <v>420</v>
      </c>
      <c r="BK134" s="69" t="s">
        <v>549</v>
      </c>
      <c r="BL134" s="69" t="s">
        <v>530</v>
      </c>
      <c r="BM134" s="68" t="s">
        <v>550</v>
      </c>
      <c r="BN134" s="68" t="s">
        <v>125</v>
      </c>
      <c r="BO134" s="17"/>
      <c r="BP134" s="29">
        <v>128</v>
      </c>
      <c r="BQ134" s="29">
        <v>-1</v>
      </c>
      <c r="BR134" s="56">
        <v>97.95</v>
      </c>
      <c r="BS134" s="76" t="s">
        <v>126</v>
      </c>
      <c r="BT134" s="26"/>
      <c r="BU134" s="26"/>
      <c r="BV134" s="26"/>
      <c r="BW134" s="26" t="s">
        <v>79</v>
      </c>
      <c r="BX134" s="17"/>
      <c r="BY134" s="17"/>
      <c r="BZ134" s="49" t="str">
        <f>IF(AND(S134&gt;=3,AND(OR(AND(I134&lt;=7,I134-K134&gt;=3),AND(K134&lt;=7,K134-M134&gt;=3)),N134&lt;=4)),6,IF(S134&gt;=3,"3T",IF(AND(OR(AND(I134&lt;=7,I134-K134&gt;=3),AND(K134&lt;=7,K134-M134&gt;=3)),N134&lt;=4),"3P","")))</f>
        <v/>
      </c>
    </row>
    <row r="135" spans="1:78" ht="17.100000000000001" customHeight="1" x14ac:dyDescent="0.25">
      <c r="A135" s="162"/>
      <c r="B135" s="155"/>
      <c r="C135" s="155"/>
      <c r="D135" s="155"/>
      <c r="E135" s="155"/>
      <c r="F135" s="155"/>
      <c r="G135" s="155"/>
      <c r="H135" s="155"/>
      <c r="I135" s="155"/>
      <c r="J135" s="155"/>
      <c r="K135" s="155"/>
      <c r="L135" s="155"/>
      <c r="M135" s="155"/>
      <c r="N135" s="155"/>
      <c r="O135" s="155"/>
      <c r="P135" s="155"/>
      <c r="Q135" s="155"/>
      <c r="R135" s="155"/>
      <c r="S135" s="155"/>
      <c r="T135" s="155"/>
      <c r="U135" s="155"/>
      <c r="V135" s="155"/>
      <c r="W135" s="155"/>
      <c r="X135" s="155"/>
      <c r="Y135" s="155"/>
      <c r="Z135" s="155"/>
      <c r="AA135" s="155"/>
      <c r="AB135" s="155"/>
      <c r="AC135" s="155"/>
      <c r="AD135" s="155"/>
      <c r="AE135" s="155"/>
      <c r="AF135" s="155"/>
      <c r="AG135" s="155"/>
      <c r="AH135" s="155"/>
      <c r="AI135" s="155"/>
      <c r="AJ135" s="155"/>
      <c r="AK135" s="155"/>
      <c r="AL135" s="155"/>
      <c r="AM135" s="155"/>
      <c r="AN135" s="155"/>
      <c r="AO135" s="155"/>
      <c r="AP135" s="155"/>
      <c r="AQ135" s="155"/>
      <c r="AR135" s="155"/>
      <c r="AS135" s="155"/>
      <c r="AT135" s="155"/>
      <c r="AU135" s="155"/>
      <c r="AV135" s="155"/>
      <c r="AW135" s="155"/>
      <c r="AX135" s="155"/>
      <c r="AY135" s="155"/>
      <c r="AZ135" s="155"/>
      <c r="BA135" s="155"/>
      <c r="BB135" s="155"/>
      <c r="BC135" s="155"/>
      <c r="BD135" s="155"/>
      <c r="BE135" s="155"/>
      <c r="BF135" s="155"/>
      <c r="BG135" s="155"/>
      <c r="BH135" s="155"/>
      <c r="BI135" s="155"/>
      <c r="BJ135" s="155"/>
      <c r="BK135" s="155"/>
      <c r="BL135" s="155"/>
      <c r="BM135" s="155"/>
      <c r="BN135" s="155"/>
      <c r="BO135" s="155"/>
      <c r="BP135" s="155"/>
      <c r="BQ135" s="155"/>
      <c r="BR135" s="155"/>
      <c r="BS135" s="155"/>
      <c r="BT135" s="155"/>
      <c r="BU135" s="155"/>
      <c r="BV135" s="155"/>
      <c r="BW135" s="155"/>
      <c r="BX135" s="155"/>
      <c r="BY135" s="17"/>
      <c r="BZ135" s="49"/>
    </row>
    <row r="136" spans="1:78" ht="46.5" x14ac:dyDescent="0.25">
      <c r="A136" s="26" t="s">
        <v>544</v>
      </c>
      <c r="B136" s="26" t="s">
        <v>551</v>
      </c>
      <c r="C136" s="27" t="s">
        <v>77</v>
      </c>
      <c r="D136" s="28"/>
      <c r="E136" s="28"/>
      <c r="F136" s="58">
        <v>1400</v>
      </c>
      <c r="G136" s="80">
        <v>14</v>
      </c>
      <c r="H136" s="31" t="s">
        <v>6</v>
      </c>
      <c r="I136" s="59">
        <v>11</v>
      </c>
      <c r="J136" s="33">
        <v>8</v>
      </c>
      <c r="K136" s="59">
        <v>11</v>
      </c>
      <c r="L136" s="33">
        <v>7</v>
      </c>
      <c r="M136" s="59">
        <v>6</v>
      </c>
      <c r="N136" s="33">
        <v>2</v>
      </c>
      <c r="O136" s="29">
        <v>-3.55</v>
      </c>
      <c r="P136" s="29">
        <v>-2.1</v>
      </c>
      <c r="Q136" s="35">
        <v>95.952387766002303</v>
      </c>
      <c r="R136" s="35">
        <v>-0.12380611699882101</v>
      </c>
      <c r="S136" s="37">
        <v>1</v>
      </c>
      <c r="T136" s="38">
        <v>4.25</v>
      </c>
      <c r="U136" s="29">
        <v>0.29999999999999399</v>
      </c>
      <c r="V136" s="29">
        <v>3.7999999999999901</v>
      </c>
      <c r="W136" s="39"/>
      <c r="X136" s="40">
        <v>52</v>
      </c>
      <c r="Y136" s="72">
        <v>127</v>
      </c>
      <c r="Z136" s="87">
        <v>38</v>
      </c>
      <c r="AA136" s="26" t="s">
        <v>57</v>
      </c>
      <c r="AB136" s="41" t="s">
        <v>58</v>
      </c>
      <c r="AC136" s="42" t="str">
        <f>"i" &amp; IF(AND(S136&lt;=-1.5,NOT(ISBLANK(AQ136))),"Z","")</f>
        <v>i</v>
      </c>
      <c r="AD136" s="43" t="str">
        <f>IF(AND(ISNUMBER(BD136),VALUE(BD136)&gt;=3,VALUE(T136)&gt;=-0.5),IF(AND(VALUE(Q136)&gt;=94,VALUE(Q136)&lt;444), IF(VALUE(P136)&gt;=2,"***","**"),"*"),"")</f>
        <v/>
      </c>
      <c r="AE136" s="48" t="str">
        <f>IF(AND(BD136&gt;2,OR(ISNUMBER(SEARCH("P",AA136)),ISNUMBER(SEARCH("EP",AA136)),ISNUMBER(SEARCH("E",AA136)))),"WP@",IF(BD136&gt;2,"W@",IF(OR(ISNUMBER(SEARCH("P",AA136)),ISNUMBER(SEARCH("EP",AA136)),ISNUMBER(SEARCH("E",AA136))),"P@","@")))</f>
        <v>@</v>
      </c>
      <c r="AF136" s="45" t="s">
        <v>552</v>
      </c>
      <c r="AG136" s="46" t="str">
        <f>IF(OR(F136&lt;1401,F136&gt;=1600),IF(AND(OR(AB136="*",AB136="***",AB136="E*",AB136="E***"),P136&gt;=2,T136&gt;-2.1),IF(AND(ISNUMBER(BD136),VALUE(BD136)&gt;2),"**","*"),""),"")</f>
        <v/>
      </c>
      <c r="AH136" s="30">
        <v>14</v>
      </c>
      <c r="AI136" s="47">
        <v>52</v>
      </c>
      <c r="AJ136" s="48" t="str">
        <f>IF(AND(S136&gt;=2,T136&gt;=0),IF(AND(ISNUMBER(BD136),VALUE(BD136)&gt;=3),IF(LEN(AQ136)&gt;0,"***","**"),"*"),"")</f>
        <v/>
      </c>
      <c r="AK136" s="42" t="str">
        <f>IF(AND(S136&gt;=3,AND(OR(AND(I136&lt;=7,I136-K136&gt;=3),AND(K136&lt;=7,K136-M136&gt;=3)),N136&lt;=4)),6,IF(S136&gt;=3,"3T",IF(AND(OR(AND(I136&lt;=7,I136-K136&gt;=3),AND(K136&lt;=7,K136-M136&gt;=3)),N136&lt;=4),"3P","")))</f>
        <v/>
      </c>
      <c r="AL136" s="46" t="str">
        <f>IF(OR(K136-M136&gt;=5,T136&gt;4.9,AND(K136-M136&gt;=1,T136&gt;5)),IF(P136&lt;-3,"***",IF(P136&lt;0,"**","*")),"")</f>
        <v>**</v>
      </c>
      <c r="AM136" s="40">
        <v>52</v>
      </c>
      <c r="AN136" s="81" t="str">
        <f>IF(AND(OR(M136=1,M136=2,M136=3,M136=4),Q136&gt;=97.5),"G",IF(OR(AND(N136&lt;=3,M136&lt;8,T136&gt;-1.6,Q136&gt;=95,Q136&lt;300),AND(OR(M136=1,M136=2,M136=3),Q136&lt;97.5)),"GR",""))</f>
        <v>GR</v>
      </c>
      <c r="AO136" s="82">
        <v>1</v>
      </c>
      <c r="AP136" s="28" t="s">
        <v>32</v>
      </c>
      <c r="AQ136" s="28" t="s">
        <v>33</v>
      </c>
      <c r="AR136" s="28"/>
      <c r="AS136" s="28" t="s">
        <v>168</v>
      </c>
      <c r="AT136" s="50" t="str">
        <f>IF(LEN(AN136)&gt;0,IF(AL136="**","$",IF(AL136="***",IF(LEN(AQ136)&gt;0,"$$$","$$"), "")), "")</f>
        <v>$</v>
      </c>
      <c r="AU136" s="48" t="str">
        <f>CONCATENATE(IF(LEN(AN136)&gt;0,IF(AND(AD136="**",AB136="*"),IF(LEN(AQ136)&gt;0,"$$$","$$"),IF(AJ136="***","$$$",IF(AND(AJ136="**",AB136="*"),"$$",IF(AND(OR(AD136="**",AD136="***"),LEN(AQ136)&gt;0),"$$","")))),IF(AND(OR(AD136="**",AD136="***"),LEN(AQ136)&gt;0),"$$","")),IF(AND(T136&lt;2,AQ136="#"),"#",""))</f>
        <v/>
      </c>
      <c r="AV136" s="48" t="str">
        <f>IF(LEN(AN136)&gt;0,IF(AG136="**","$$",IF(AG136="***","$$$",IF(AD136="***",IF(OR(AB136="***",LEN(AQ136)&gt;0),"$$$",""),""))),"")</f>
        <v/>
      </c>
      <c r="AW136" s="26" t="s">
        <v>6</v>
      </c>
      <c r="AX136" s="64">
        <v>133</v>
      </c>
      <c r="AY136" s="52">
        <v>1110</v>
      </c>
      <c r="AZ136" s="24" t="s">
        <v>475</v>
      </c>
      <c r="BA136" s="29">
        <v>87.7523877660024</v>
      </c>
      <c r="BB136" s="66">
        <v>91.143721099335707</v>
      </c>
      <c r="BC136" s="54" t="s">
        <v>553</v>
      </c>
      <c r="BD136" s="29">
        <v>2</v>
      </c>
      <c r="BE136" s="100">
        <v>30.769230769230798</v>
      </c>
      <c r="BF136" s="101">
        <v>75</v>
      </c>
      <c r="BG136" s="102">
        <v>13</v>
      </c>
      <c r="BH136" s="102">
        <v>8</v>
      </c>
      <c r="BI136" s="190" t="s">
        <v>554</v>
      </c>
      <c r="BJ136" s="68" t="s">
        <v>130</v>
      </c>
      <c r="BK136" s="68" t="s">
        <v>555</v>
      </c>
      <c r="BL136" s="69" t="s">
        <v>556</v>
      </c>
      <c r="BM136" s="68" t="s">
        <v>557</v>
      </c>
      <c r="BN136" s="68" t="s">
        <v>558</v>
      </c>
      <c r="BO136" s="17"/>
      <c r="BP136" s="29">
        <v>127</v>
      </c>
      <c r="BQ136" s="82">
        <v>1</v>
      </c>
      <c r="BR136" s="56">
        <v>91</v>
      </c>
      <c r="BS136" s="76" t="s">
        <v>432</v>
      </c>
      <c r="BT136" s="26"/>
      <c r="BU136" s="26"/>
      <c r="BV136" s="49" t="str">
        <f>IF(AND(BD136&gt;2,OR(ISNUMBER(SEARCH("P",AA136)),ISNUMBER(SEARCH("EP",AA136)),ISNUMBER(SEARCH("E",AA136)))),"WP@",IF(BD136&gt;2,"W@",IF(OR(ISNUMBER(SEARCH("P",AA136)),ISNUMBER(SEARCH("EP",AA136)),ISNUMBER(SEARCH("E",AA136))),"P@","@")))</f>
        <v>@</v>
      </c>
      <c r="BW136" s="26"/>
      <c r="BX136" s="17"/>
      <c r="BY136" s="17"/>
      <c r="BZ136" s="49" t="str">
        <f>IF(AND(S136&gt;=3,AND(OR(AND(I136&lt;=7,I136-K136&gt;=3),AND(K136&lt;=7,K136-M136&gt;=3)),N136&lt;=4)),6,IF(S136&gt;=3,"3T",IF(AND(OR(AND(I136&lt;=7,I136-K136&gt;=3),AND(K136&lt;=7,K136-M136&gt;=3)),N136&lt;=4),"3P","")))</f>
        <v/>
      </c>
    </row>
    <row r="137" spans="1:78" ht="15" customHeight="1" x14ac:dyDescent="0.25">
      <c r="A137" s="162"/>
      <c r="B137" s="155"/>
      <c r="C137" s="155"/>
      <c r="D137" s="155"/>
      <c r="E137" s="155"/>
      <c r="F137" s="155"/>
      <c r="G137" s="155"/>
      <c r="H137" s="155"/>
      <c r="I137" s="155"/>
      <c r="J137" s="155"/>
      <c r="K137" s="155"/>
      <c r="L137" s="155"/>
      <c r="M137" s="155"/>
      <c r="N137" s="155"/>
      <c r="O137" s="155"/>
      <c r="P137" s="155"/>
      <c r="Q137" s="155"/>
      <c r="R137" s="155"/>
      <c r="S137" s="155"/>
      <c r="T137" s="155"/>
      <c r="U137" s="155"/>
      <c r="V137" s="155"/>
      <c r="W137" s="155"/>
      <c r="X137" s="155"/>
      <c r="Y137" s="155"/>
      <c r="Z137" s="155"/>
      <c r="AA137" s="155"/>
      <c r="AB137" s="155"/>
      <c r="AC137" s="155"/>
      <c r="AD137" s="155"/>
      <c r="AE137" s="155"/>
      <c r="AF137" s="155"/>
      <c r="AG137" s="155"/>
      <c r="AH137" s="155"/>
      <c r="AI137" s="155"/>
      <c r="AJ137" s="155"/>
      <c r="AK137" s="155"/>
      <c r="AL137" s="155"/>
      <c r="AM137" s="155"/>
      <c r="AN137" s="155"/>
      <c r="AO137" s="155"/>
      <c r="AP137" s="155"/>
      <c r="AQ137" s="155"/>
      <c r="AR137" s="155"/>
      <c r="AS137" s="155"/>
      <c r="AT137" s="155"/>
      <c r="AU137" s="155"/>
      <c r="AV137" s="155"/>
      <c r="AW137" s="155"/>
      <c r="AX137" s="155"/>
      <c r="AY137" s="155"/>
      <c r="AZ137" s="155"/>
      <c r="BA137" s="155"/>
      <c r="BB137" s="155"/>
      <c r="BC137" s="155"/>
      <c r="BD137" s="155"/>
      <c r="BE137" s="155"/>
      <c r="BF137" s="155"/>
      <c r="BG137" s="155"/>
      <c r="BH137" s="155"/>
      <c r="BI137" s="155"/>
      <c r="BJ137" s="155"/>
      <c r="BK137" s="155"/>
      <c r="BL137" s="155"/>
      <c r="BM137" s="155"/>
      <c r="BN137" s="155"/>
      <c r="BO137" s="155"/>
      <c r="BP137" s="155"/>
      <c r="BQ137" s="155"/>
      <c r="BR137" s="155"/>
      <c r="BS137" s="155"/>
      <c r="BT137" s="155"/>
      <c r="BU137" s="155"/>
      <c r="BV137" s="155"/>
      <c r="BW137" s="155"/>
      <c r="BX137" s="155"/>
      <c r="BY137" s="17"/>
      <c r="BZ137" s="49"/>
    </row>
    <row r="138" spans="1:78" ht="46.5" x14ac:dyDescent="0.25">
      <c r="A138" s="26" t="s">
        <v>544</v>
      </c>
      <c r="B138" s="110" t="s">
        <v>403</v>
      </c>
      <c r="C138" s="27" t="s">
        <v>165</v>
      </c>
      <c r="D138" s="28"/>
      <c r="E138" s="28"/>
      <c r="F138" s="58">
        <v>1400</v>
      </c>
      <c r="G138" s="30">
        <v>7</v>
      </c>
      <c r="H138" s="31" t="s">
        <v>6</v>
      </c>
      <c r="I138" s="32">
        <v>12</v>
      </c>
      <c r="J138" s="33">
        <v>7</v>
      </c>
      <c r="K138" s="32">
        <v>14</v>
      </c>
      <c r="L138" s="33">
        <v>7</v>
      </c>
      <c r="M138" s="32">
        <v>7</v>
      </c>
      <c r="N138" s="33">
        <v>3</v>
      </c>
      <c r="O138" s="29">
        <v>0.54999999999999705</v>
      </c>
      <c r="P138" s="29">
        <v>-1.0357142857143</v>
      </c>
      <c r="Q138" s="35">
        <v>93.018380523985499</v>
      </c>
      <c r="R138" s="35">
        <v>-1.1408097380072499</v>
      </c>
      <c r="S138" s="37">
        <v>0</v>
      </c>
      <c r="T138" s="38">
        <v>4.25</v>
      </c>
      <c r="U138" s="29">
        <v>-0.95000000000000595</v>
      </c>
      <c r="V138" s="29">
        <v>2.5</v>
      </c>
      <c r="W138" s="39"/>
      <c r="X138" s="62">
        <v>51</v>
      </c>
      <c r="Y138" s="29">
        <v>126</v>
      </c>
      <c r="Z138" s="29">
        <v>30</v>
      </c>
      <c r="AA138" s="26" t="s">
        <v>57</v>
      </c>
      <c r="AB138" s="41" t="s">
        <v>58</v>
      </c>
      <c r="AC138" s="42" t="str">
        <f>"" &amp; IF(AND(S138&lt;=-1.5,NOT(ISBLANK(AQ138))),"Z","")</f>
        <v/>
      </c>
      <c r="AD138" s="48" t="str">
        <f>IF(AND(ISNUMBER(BD138),VALUE(BD138)&gt;=3,VALUE(T138)&gt;=-0.5),IF(AND(VALUE(Q138)&gt;=94,VALUE(Q138)&lt;444), IF(VALUE(P138)&gt;=2,"***","**"),"*"),"")</f>
        <v/>
      </c>
      <c r="AE138" s="48" t="str">
        <f>IF(AND(BD138&gt;2,OR(ISNUMBER(SEARCH("P",AA138)),ISNUMBER(SEARCH("EP",AA138)),ISNUMBER(SEARCH("E",AA138)))),"WP@",IF(BD138&gt;2,"W@",IF(OR(ISNUMBER(SEARCH("P",AA138)),ISNUMBER(SEARCH("EP",AA138)),ISNUMBER(SEARCH("E",AA138))),"P@","@")))</f>
        <v>@</v>
      </c>
      <c r="AF138" s="45" t="s">
        <v>346</v>
      </c>
      <c r="AG138" s="46" t="str">
        <f>IF(OR(F138&lt;1401,F138&gt;=1600),IF(AND(OR(AB138="*",AB138="***",AB138="E*",AB138="E***"),P138&gt;=2,T138&gt;-2.1),IF(AND(ISNUMBER(BD138),VALUE(BD138)&gt;2),"**","*"),""),"")</f>
        <v/>
      </c>
      <c r="AH138" s="30">
        <v>7</v>
      </c>
      <c r="AI138" s="62">
        <v>51</v>
      </c>
      <c r="AJ138" s="48" t="str">
        <f>IF(AND(S138&gt;=2,T138&gt;=0),IF(AND(ISNUMBER(BD138),VALUE(BD138)&gt;=3),IF(LEN(AQ138)&gt;0,"***","**"),"*"),"")</f>
        <v/>
      </c>
      <c r="AK138" s="42" t="str">
        <f>IF(AND(S138&gt;=3,AND(OR(AND(I138&lt;=7,I138-K138&gt;=3),AND(K138&lt;=7,K138-M138&gt;=3)),N138&lt;=4)),6,IF(S138&gt;=3,"3T",IF(AND(OR(AND(I138&lt;=7,I138-K138&gt;=3),AND(K138&lt;=7,K138-M138&gt;=3)),N138&lt;=4),"3P","")))</f>
        <v/>
      </c>
      <c r="AL138" s="63" t="str">
        <f>IF(OR(K138-M138&gt;=5,T138&gt;4.9,AND(K138-M138&gt;=1,T138&gt;5)),IF(P138&lt;-3,"***",IF(P138&lt;0,"**","*")),"")</f>
        <v>**</v>
      </c>
      <c r="AM138" s="62">
        <v>51</v>
      </c>
      <c r="AN138" s="49" t="str">
        <f>IF(AND(OR(M138=1,M138=2,M138=3,M138=4),Q138&gt;=97.5),"G",IF(OR(AND(N138&lt;=3,M138&lt;8,T138&gt;-1.6,Q138&gt;=95,Q138&lt;300),AND(OR(M138=1,M138=2,M138=3),Q138&lt;97.5)),"GR",""))</f>
        <v/>
      </c>
      <c r="AO138" s="29">
        <v>1</v>
      </c>
      <c r="AP138" s="28" t="s">
        <v>32</v>
      </c>
      <c r="AQ138" s="28" t="s">
        <v>33</v>
      </c>
      <c r="AR138" s="28"/>
      <c r="AS138" s="28" t="s">
        <v>66</v>
      </c>
      <c r="AT138" s="50" t="str">
        <f>IF(LEN(AN138)&gt;0,IF(AL138="**","$",IF(AL138="***",IF(LEN(AQ138)&gt;0,"$$$","$$"), "")), "")</f>
        <v/>
      </c>
      <c r="AU138" s="48" t="str">
        <f>CONCATENATE(IF(LEN(AN138)&gt;0,IF(AND(AD138="**",AB138="*"),IF(LEN(AQ138)&gt;0,"$$$","$$"),IF(AJ138="***","$$$",IF(AND(AJ138="**",AB138="*"),"$$",IF(AND(OR(AD138="**",AD138="***"),LEN(AQ138)&gt;0),"$$","")))),IF(AND(OR(AD138="**",AD138="***"),LEN(AQ138)&gt;0),"$$","")),IF(AND(T138&lt;2,AQ138="#"),"#",""))</f>
        <v/>
      </c>
      <c r="AV138" s="48" t="str">
        <f>IF(LEN(AN138)&gt;0,IF(AG138="**","$$",IF(AG138="***","$$$",IF(AD138="***",IF(OR(AB138="***",LEN(AQ138)&gt;0),"$$$",""),""))),"")</f>
        <v/>
      </c>
      <c r="AW138" s="26" t="s">
        <v>6</v>
      </c>
      <c r="AX138" s="74">
        <v>8.6</v>
      </c>
      <c r="AY138" s="65">
        <v>1092</v>
      </c>
      <c r="AZ138" s="24" t="s">
        <v>475</v>
      </c>
      <c r="BA138" s="29">
        <v>84.718380523985502</v>
      </c>
      <c r="BB138" s="66">
        <v>85.851713857318799</v>
      </c>
      <c r="BC138" s="54" t="s">
        <v>559</v>
      </c>
      <c r="BD138" s="29">
        <v>2</v>
      </c>
      <c r="BE138" s="100">
        <v>23.255813953488399</v>
      </c>
      <c r="BF138" s="101">
        <v>44.1860465116279</v>
      </c>
      <c r="BG138" s="102">
        <v>43</v>
      </c>
      <c r="BH138" s="102">
        <v>43</v>
      </c>
      <c r="BI138" s="191" t="s">
        <v>405</v>
      </c>
      <c r="BJ138" s="68" t="s">
        <v>195</v>
      </c>
      <c r="BK138" s="68" t="s">
        <v>406</v>
      </c>
      <c r="BL138" s="68" t="s">
        <v>407</v>
      </c>
      <c r="BM138" s="68" t="s">
        <v>408</v>
      </c>
      <c r="BN138" s="68" t="s">
        <v>409</v>
      </c>
      <c r="BO138" s="17"/>
      <c r="BP138" s="29">
        <v>126</v>
      </c>
      <c r="BQ138" s="29">
        <v>1</v>
      </c>
      <c r="BR138" s="56">
        <v>95.5</v>
      </c>
      <c r="BS138" s="57" t="s">
        <v>75</v>
      </c>
      <c r="BT138" s="26"/>
      <c r="BU138" s="26"/>
      <c r="BV138" s="49" t="str">
        <f>IF(AND(BD138&gt;2,OR(ISNUMBER(SEARCH("P",AA138)),ISNUMBER(SEARCH("EP",AA138)),ISNUMBER(SEARCH("E",AA138)))),"WP@",IF(BD138&gt;2,"W@",IF(OR(ISNUMBER(SEARCH("P",AA138)),ISNUMBER(SEARCH("EP",AA138)),ISNUMBER(SEARCH("E",AA138))),"P@","@")))</f>
        <v>@</v>
      </c>
      <c r="BW138" s="26"/>
      <c r="BX138" s="17"/>
      <c r="BY138" s="17"/>
      <c r="BZ138" s="49" t="str">
        <f>IF(AND(S138&gt;=3,AND(OR(AND(I138&lt;=7,I138-K138&gt;=3),AND(K138&lt;=7,K138-M138&gt;=3)),N138&lt;=4)),6,IF(S138&gt;=3,"3T",IF(AND(OR(AND(I138&lt;=7,I138-K138&gt;=3),AND(K138&lt;=7,K138-M138&gt;=3)),N138&lt;=4),"3P","")))</f>
        <v/>
      </c>
    </row>
    <row r="139" spans="1:78" ht="36" customHeight="1" x14ac:dyDescent="0.25">
      <c r="A139" s="17"/>
      <c r="B139" s="173" t="s">
        <v>561</v>
      </c>
      <c r="C139" s="173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65" t="s">
        <v>562</v>
      </c>
      <c r="R139" s="165"/>
      <c r="S139" s="17"/>
      <c r="T139" s="121" t="s">
        <v>563</v>
      </c>
      <c r="U139" s="17"/>
      <c r="V139" s="17"/>
      <c r="W139" s="17"/>
      <c r="X139" s="91">
        <v>50</v>
      </c>
      <c r="Y139" s="113" t="s">
        <v>511</v>
      </c>
      <c r="Z139" s="95">
        <v>23</v>
      </c>
      <c r="AA139" s="104">
        <v>2</v>
      </c>
      <c r="AB139" s="17"/>
      <c r="AC139" s="17"/>
      <c r="AD139" s="17"/>
      <c r="AE139" s="17"/>
      <c r="AF139" s="17"/>
      <c r="AG139" s="17"/>
      <c r="AH139" s="17"/>
      <c r="AI139" s="91">
        <v>50</v>
      </c>
      <c r="AJ139" s="17"/>
      <c r="AK139" s="17"/>
      <c r="AL139" s="17"/>
      <c r="AM139" s="91">
        <v>50</v>
      </c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66">
        <v>0</v>
      </c>
      <c r="AY139" s="95">
        <v>1095</v>
      </c>
      <c r="AZ139" s="17"/>
      <c r="BA139" s="17"/>
      <c r="BB139" s="17"/>
      <c r="BC139" s="17"/>
      <c r="BD139" s="17"/>
      <c r="BE139" s="17"/>
      <c r="BF139" s="17"/>
      <c r="BG139" s="17"/>
      <c r="BH139" s="17"/>
      <c r="BI139" s="187"/>
      <c r="BJ139" s="17"/>
      <c r="BK139" s="17"/>
      <c r="BL139" s="17"/>
      <c r="BM139" s="17"/>
      <c r="BN139" s="17"/>
      <c r="BO139" s="17"/>
      <c r="BP139" s="113" t="s">
        <v>511</v>
      </c>
      <c r="BQ139" s="17"/>
      <c r="BR139" s="17"/>
      <c r="BS139" s="17"/>
      <c r="BT139" s="17"/>
      <c r="BU139" s="17"/>
      <c r="BV139" s="17"/>
      <c r="BW139" s="17"/>
      <c r="BX139" s="29">
        <v>0</v>
      </c>
      <c r="BY139" s="26" t="s">
        <v>149</v>
      </c>
      <c r="BZ139" s="17"/>
    </row>
    <row r="140" spans="1:78" x14ac:dyDescent="0.25">
      <c r="A140" s="17"/>
      <c r="B140" s="173"/>
      <c r="C140" s="173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68" t="s">
        <v>564</v>
      </c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  <c r="AK140" s="168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67"/>
      <c r="AY140" s="96" t="s">
        <v>412</v>
      </c>
      <c r="AZ140" s="17"/>
      <c r="BA140" s="17"/>
      <c r="BB140" s="17"/>
      <c r="BC140" s="17"/>
      <c r="BD140" s="17"/>
      <c r="BE140" s="17"/>
      <c r="BF140" s="17"/>
      <c r="BG140" s="17"/>
      <c r="BH140" s="17"/>
      <c r="BI140" s="18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</row>
    <row r="141" spans="1:78" ht="30" customHeight="1" x14ac:dyDescent="0.25">
      <c r="A141" s="163" t="s">
        <v>565</v>
      </c>
      <c r="B141" s="153"/>
      <c r="C141" s="153"/>
      <c r="D141" s="153"/>
      <c r="E141" s="153"/>
      <c r="F141" s="153"/>
      <c r="G141" s="153"/>
      <c r="H141" s="153"/>
      <c r="I141" s="153"/>
      <c r="J141" s="153"/>
      <c r="K141" s="153"/>
      <c r="L141" s="153"/>
      <c r="M141" s="153"/>
      <c r="N141" s="153"/>
      <c r="O141" s="153"/>
      <c r="P141" s="153"/>
      <c r="Q141" s="153"/>
      <c r="R141" s="153"/>
      <c r="S141" s="153"/>
      <c r="T141" s="153"/>
      <c r="U141" s="153"/>
      <c r="V141" s="153"/>
      <c r="W141" s="153"/>
      <c r="X141" s="153"/>
      <c r="Y141" s="153"/>
      <c r="Z141" s="153"/>
      <c r="AA141" s="153"/>
      <c r="AB141" s="153"/>
      <c r="AC141" s="153"/>
      <c r="AD141" s="153"/>
      <c r="AE141" s="153"/>
      <c r="AF141" s="153"/>
      <c r="AG141" s="153"/>
      <c r="AH141" s="153"/>
      <c r="AI141" s="153"/>
      <c r="AJ141" s="153"/>
      <c r="AK141" s="153"/>
      <c r="AL141" s="153"/>
      <c r="AM141" s="153"/>
      <c r="AN141" s="153"/>
      <c r="AO141" s="153"/>
      <c r="AP141" s="153"/>
      <c r="AQ141" s="153"/>
      <c r="AR141" s="153"/>
      <c r="AS141" s="153"/>
      <c r="AT141" s="153"/>
      <c r="AU141" s="153"/>
      <c r="AV141" s="153"/>
      <c r="AW141" s="153"/>
      <c r="AX141" s="153"/>
      <c r="AY141" s="153"/>
      <c r="AZ141" s="153"/>
      <c r="BA141" s="153"/>
      <c r="BB141" s="153"/>
      <c r="BC141" s="153"/>
      <c r="BD141" s="153"/>
      <c r="BE141" s="153"/>
      <c r="BF141" s="153"/>
      <c r="BG141" s="153"/>
      <c r="BH141" s="153"/>
      <c r="BI141" s="153"/>
      <c r="BJ141" s="153"/>
      <c r="BK141" s="153"/>
      <c r="BL141" s="153"/>
      <c r="BM141" s="153"/>
      <c r="BN141" s="153"/>
      <c r="BO141" s="153"/>
      <c r="BP141" s="153"/>
      <c r="BQ141" s="153"/>
      <c r="BR141" s="153"/>
      <c r="BS141" s="153"/>
      <c r="BT141" s="153"/>
      <c r="BU141" s="153"/>
      <c r="BV141" s="153"/>
      <c r="BW141" s="153"/>
      <c r="BX141" s="153"/>
      <c r="BY141" s="17"/>
      <c r="BZ141" s="17"/>
    </row>
    <row r="142" spans="1:78" x14ac:dyDescent="0.25">
      <c r="A142" s="18" t="s">
        <v>1</v>
      </c>
      <c r="B142" s="18" t="s">
        <v>2</v>
      </c>
      <c r="C142" s="18" t="s">
        <v>3</v>
      </c>
      <c r="D142" s="19"/>
      <c r="E142" s="19"/>
      <c r="F142" s="18" t="s">
        <v>4</v>
      </c>
      <c r="G142" s="20" t="s">
        <v>5</v>
      </c>
      <c r="H142" s="21" t="s">
        <v>6</v>
      </c>
      <c r="I142" s="154" t="s">
        <v>7</v>
      </c>
      <c r="J142" s="155"/>
      <c r="K142" s="155"/>
      <c r="L142" s="155"/>
      <c r="M142" s="155"/>
      <c r="N142" s="155"/>
      <c r="O142" s="21" t="s">
        <v>8</v>
      </c>
      <c r="P142" s="21" t="s">
        <v>9</v>
      </c>
      <c r="Q142" s="22" t="s">
        <v>10</v>
      </c>
      <c r="R142" s="22" t="s">
        <v>11</v>
      </c>
      <c r="S142" s="21" t="s">
        <v>12</v>
      </c>
      <c r="T142" s="21" t="s">
        <v>13</v>
      </c>
      <c r="U142" s="21" t="s">
        <v>14</v>
      </c>
      <c r="V142" s="21" t="s">
        <v>15</v>
      </c>
      <c r="W142" s="23" t="s">
        <v>16</v>
      </c>
      <c r="X142" s="21" t="s">
        <v>17</v>
      </c>
      <c r="Y142" s="21" t="s">
        <v>18</v>
      </c>
      <c r="Z142" s="21" t="s">
        <v>19</v>
      </c>
      <c r="AA142" s="21" t="s">
        <v>20</v>
      </c>
      <c r="AB142" s="21" t="s">
        <v>21</v>
      </c>
      <c r="AC142" s="21" t="s">
        <v>22</v>
      </c>
      <c r="AD142" s="21" t="s">
        <v>23</v>
      </c>
      <c r="AE142" s="21" t="s">
        <v>24</v>
      </c>
      <c r="AF142" s="21" t="s">
        <v>25</v>
      </c>
      <c r="AG142" s="21" t="s">
        <v>26</v>
      </c>
      <c r="AH142" s="21" t="s">
        <v>5</v>
      </c>
      <c r="AI142" s="21" t="s">
        <v>17</v>
      </c>
      <c r="AJ142" s="21" t="s">
        <v>27</v>
      </c>
      <c r="AK142" s="21" t="s">
        <v>28</v>
      </c>
      <c r="AL142" s="21" t="s">
        <v>29</v>
      </c>
      <c r="AM142" s="21" t="s">
        <v>17</v>
      </c>
      <c r="AN142" s="21" t="s">
        <v>30</v>
      </c>
      <c r="AO142" s="21" t="s">
        <v>31</v>
      </c>
      <c r="AP142" s="21" t="s">
        <v>32</v>
      </c>
      <c r="AQ142" s="21" t="s">
        <v>33</v>
      </c>
      <c r="AR142" s="21" t="s">
        <v>34</v>
      </c>
      <c r="AS142" s="21" t="s">
        <v>35</v>
      </c>
      <c r="AT142" s="21" t="s">
        <v>36</v>
      </c>
      <c r="AU142" s="21" t="s">
        <v>37</v>
      </c>
      <c r="AV142" s="21" t="s">
        <v>38</v>
      </c>
      <c r="AW142" s="21" t="s">
        <v>6</v>
      </c>
      <c r="AX142" s="21" t="s">
        <v>39</v>
      </c>
      <c r="AY142" s="21" t="s">
        <v>40</v>
      </c>
      <c r="AZ142" s="24" t="s">
        <v>41</v>
      </c>
      <c r="BA142" s="21" t="s">
        <v>42</v>
      </c>
      <c r="BB142" s="21" t="s">
        <v>43</v>
      </c>
      <c r="BC142" s="21" t="s">
        <v>44</v>
      </c>
      <c r="BD142" s="21" t="s">
        <v>45</v>
      </c>
      <c r="BE142" s="21" t="s">
        <v>46</v>
      </c>
      <c r="BF142" s="21" t="s">
        <v>47</v>
      </c>
      <c r="BG142" s="21" t="s">
        <v>48</v>
      </c>
      <c r="BH142" s="21" t="s">
        <v>49</v>
      </c>
      <c r="BI142" s="186"/>
      <c r="BJ142" s="25"/>
      <c r="BK142" s="25"/>
      <c r="BL142" s="25"/>
      <c r="BM142" s="25"/>
      <c r="BN142" s="25"/>
      <c r="BO142" s="25"/>
      <c r="BP142" s="21" t="s">
        <v>18</v>
      </c>
      <c r="BQ142" s="21" t="s">
        <v>31</v>
      </c>
      <c r="BR142" s="21" t="s">
        <v>50</v>
      </c>
      <c r="BS142" s="21" t="s">
        <v>51</v>
      </c>
      <c r="BT142" s="25"/>
      <c r="BU142" s="25"/>
      <c r="BV142" s="21" t="s">
        <v>24</v>
      </c>
      <c r="BW142" s="21" t="s">
        <v>16</v>
      </c>
      <c r="BX142" s="21" t="s">
        <v>52</v>
      </c>
      <c r="BY142" s="21" t="s">
        <v>53</v>
      </c>
      <c r="BZ142" s="21" t="s">
        <v>28</v>
      </c>
    </row>
    <row r="143" spans="1:78" ht="46.5" x14ac:dyDescent="0.25">
      <c r="A143" s="26" t="s">
        <v>566</v>
      </c>
      <c r="B143" s="26" t="s">
        <v>567</v>
      </c>
      <c r="C143" s="27" t="s">
        <v>417</v>
      </c>
      <c r="D143" s="28"/>
      <c r="E143" s="28"/>
      <c r="F143" s="29">
        <v>1200</v>
      </c>
      <c r="G143" s="30">
        <v>7</v>
      </c>
      <c r="H143" s="31" t="s">
        <v>6</v>
      </c>
      <c r="I143" s="32">
        <v>8</v>
      </c>
      <c r="J143" s="33">
        <v>5</v>
      </c>
      <c r="K143" s="32">
        <v>8</v>
      </c>
      <c r="L143" s="33">
        <v>3</v>
      </c>
      <c r="M143" s="32">
        <v>6</v>
      </c>
      <c r="N143" s="33">
        <v>3</v>
      </c>
      <c r="O143" s="29">
        <v>-2.15</v>
      </c>
      <c r="P143" s="60">
        <v>-4.46999999999999</v>
      </c>
      <c r="Q143" s="35">
        <v>86.736019883691</v>
      </c>
      <c r="R143" s="35">
        <v>-4.5319900581544896</v>
      </c>
      <c r="S143" s="37">
        <v>2</v>
      </c>
      <c r="T143" s="38">
        <v>0</v>
      </c>
      <c r="U143" s="29">
        <v>0.84999999999999098</v>
      </c>
      <c r="V143" s="60">
        <v>0.94999999999998896</v>
      </c>
      <c r="W143" s="39"/>
      <c r="X143" s="62">
        <v>52</v>
      </c>
      <c r="Y143" s="29">
        <v>128</v>
      </c>
      <c r="Z143" s="122"/>
      <c r="AA143" s="26" t="s">
        <v>57</v>
      </c>
      <c r="AB143" s="41" t="s">
        <v>65</v>
      </c>
      <c r="AC143" s="42" t="str">
        <f>"" &amp; IF(AND(S143&lt;=-1.5,NOT(ISBLANK(AQ143))),"Z","")</f>
        <v/>
      </c>
      <c r="AD143" s="48" t="str">
        <f>IF(AND(ISNUMBER(BD143),VALUE(BD143)&gt;=3,VALUE(T143)&gt;=-0.5),IF(AND(VALUE(Q143)&gt;=94,VALUE(Q143)&lt;444), IF(VALUE(P143)&gt;=2,"***","**"),"*"),"")</f>
        <v/>
      </c>
      <c r="AE143" s="44"/>
      <c r="AF143" s="45"/>
      <c r="AG143" s="46" t="str">
        <f>IF(OR(F143&lt;1401,F143&gt;=1600),IF(AND(OR(AB143="*",AB143="***",AB143="E*",AB143="E***"),P143&gt;=2,T143&gt;-2.1),IF(AND(ISNUMBER(BD143),VALUE(BD143)&gt;2),"**","*"),""),"")</f>
        <v/>
      </c>
      <c r="AH143" s="30">
        <v>7</v>
      </c>
      <c r="AI143" s="62">
        <v>52</v>
      </c>
      <c r="AJ143" s="48" t="str">
        <f>IF(AND(S143&gt;=2,T143&gt;=0),IF(AND(ISNUMBER(BD143),VALUE(BD143)&gt;=3),IF(LEN(AQ143)&gt;0,"***","**"),"*"),"")</f>
        <v>*</v>
      </c>
      <c r="AK143" s="42" t="str">
        <f>IF(AND(S143&gt;=3,AND(OR(AND(I143&lt;=7,I143-K143&gt;=3),AND(K143&lt;=7,K143-M143&gt;=3)),N143&lt;=4)),6,IF(S143&gt;=3,"3T",IF(AND(OR(AND(I143&lt;=7,I143-K143&gt;=3),AND(K143&lt;=7,K143-M143&gt;=3)),N143&lt;=4),"3P","")))</f>
        <v/>
      </c>
      <c r="AL143" s="63" t="str">
        <f>IF(OR(K143-M143&gt;=5,T143&gt;4.9,AND(K143-M143&gt;=1,T143&gt;5)),IF(P143&lt;-3,"***",IF(P143&lt;0,"**","*")),"")</f>
        <v/>
      </c>
      <c r="AM143" s="62">
        <v>52</v>
      </c>
      <c r="AN143" s="49" t="str">
        <f>IF(AND(OR(M143=1,M143=2,M143=3,M143=4),Q143&gt;=97.5),"G",IF(OR(AND(N143&lt;=3,M143&lt;8,T143&gt;-1.6,Q143&gt;=95,Q143&lt;300),AND(OR(M143=1,M143=2,M143=3),Q143&lt;97.5)),"GR",""))</f>
        <v/>
      </c>
      <c r="AO143" s="29">
        <v>1</v>
      </c>
      <c r="AP143" s="28"/>
      <c r="AQ143" s="28"/>
      <c r="AR143" s="28"/>
      <c r="AS143" s="28"/>
      <c r="AT143" s="50" t="str">
        <f>IF(LEN(AN143)&gt;0,IF(AL143="**","$",IF(AL143="***",IF(LEN(AQ143)&gt;0,"$$$","$$"), "")), "")</f>
        <v/>
      </c>
      <c r="AU143" s="48" t="str">
        <f>CONCATENATE(IF(LEN(AN143)&gt;0,IF(AND(AD143="**",AB143="*"),IF(LEN(AQ143)&gt;0,"$$$","$$"),IF(AJ143="***","$$$",IF(AND(AJ143="**",AB143="*"),"$$",IF(AND(OR(AD143="**",AD143="***"),LEN(AQ143)&gt;0),"$$","")))),IF(AND(OR(AD143="**",AD143="***"),LEN(AQ143)&gt;0),"$$","")),IF(AND(T143&lt;2,AQ143="#"),"#",""))</f>
        <v/>
      </c>
      <c r="AV143" s="48" t="str">
        <f>IF(LEN(AN143)&gt;0,IF(AG143="**","$$",IF(AG143="***","$$$",IF(AD143="***",IF(OR(AB143="***",LEN(AQ143)&gt;0),"$$$",""),""))),"")</f>
        <v/>
      </c>
      <c r="AW143" s="26" t="s">
        <v>6</v>
      </c>
      <c r="AX143" s="51">
        <v>23</v>
      </c>
      <c r="AY143" s="65">
        <v>1166</v>
      </c>
      <c r="AZ143" s="24" t="s">
        <v>59</v>
      </c>
      <c r="BA143" s="29">
        <v>77.436019883691003</v>
      </c>
      <c r="BB143" s="53">
        <v>82.236019883691</v>
      </c>
      <c r="BC143" s="54" t="s">
        <v>568</v>
      </c>
      <c r="BD143" s="29">
        <v>2</v>
      </c>
      <c r="BE143" s="55"/>
      <c r="BF143" s="55"/>
      <c r="BG143" s="55"/>
      <c r="BH143" s="55"/>
      <c r="BI143" s="191" t="s">
        <v>569</v>
      </c>
      <c r="BJ143" s="68" t="s">
        <v>131</v>
      </c>
      <c r="BK143" s="68" t="s">
        <v>570</v>
      </c>
      <c r="BL143" s="68" t="s">
        <v>474</v>
      </c>
      <c r="BM143" s="68" t="s">
        <v>571</v>
      </c>
      <c r="BN143" s="68" t="s">
        <v>572</v>
      </c>
      <c r="BO143" s="17"/>
      <c r="BP143" s="29">
        <v>128</v>
      </c>
      <c r="BQ143" s="29">
        <v>1</v>
      </c>
      <c r="BR143" s="56">
        <v>92.8</v>
      </c>
      <c r="BS143" s="57" t="s">
        <v>126</v>
      </c>
      <c r="BT143" s="26"/>
      <c r="BU143" s="26"/>
      <c r="BV143" s="26"/>
      <c r="BW143" s="26"/>
      <c r="BX143" s="17"/>
      <c r="BY143" s="17"/>
      <c r="BZ143" s="49" t="str">
        <f>IF(AND(S143&gt;=3,AND(OR(AND(I143&lt;=7,I143-K143&gt;=3),AND(K143&lt;=7,K143-M143&gt;=3)),N143&lt;=4)),6,IF(S143&gt;=3,"3T",IF(AND(OR(AND(I143&lt;=7,I143-K143&gt;=3),AND(K143&lt;=7,K143-M143&gt;=3)),N143&lt;=4),"3P","")))</f>
        <v/>
      </c>
    </row>
    <row r="144" spans="1:78" ht="46.5" x14ac:dyDescent="0.25">
      <c r="A144" s="26" t="s">
        <v>566</v>
      </c>
      <c r="B144" s="110" t="s">
        <v>403</v>
      </c>
      <c r="C144" s="27" t="s">
        <v>165</v>
      </c>
      <c r="D144" s="28"/>
      <c r="E144" s="28"/>
      <c r="F144" s="29">
        <v>1200</v>
      </c>
      <c r="G144" s="30">
        <v>5</v>
      </c>
      <c r="H144" s="31" t="s">
        <v>6</v>
      </c>
      <c r="I144" s="32">
        <v>6</v>
      </c>
      <c r="J144" s="33">
        <v>3</v>
      </c>
      <c r="K144" s="32">
        <v>8</v>
      </c>
      <c r="L144" s="33">
        <v>4</v>
      </c>
      <c r="M144" s="32">
        <v>11</v>
      </c>
      <c r="N144" s="33">
        <v>6</v>
      </c>
      <c r="O144" s="29">
        <v>-0.50000000000000699</v>
      </c>
      <c r="P144" s="60">
        <v>-0.48571428571430603</v>
      </c>
      <c r="Q144" s="35">
        <v>89.362046810360994</v>
      </c>
      <c r="R144" s="35">
        <v>-6.8976594819503106E-2</v>
      </c>
      <c r="S144" s="37">
        <v>-2</v>
      </c>
      <c r="T144" s="61">
        <v>-2.25</v>
      </c>
      <c r="U144" s="29">
        <v>-0.50000000000000699</v>
      </c>
      <c r="V144" s="60">
        <v>-2.3500000000000099</v>
      </c>
      <c r="W144" s="39" t="s">
        <v>79</v>
      </c>
      <c r="X144" s="40">
        <v>52</v>
      </c>
      <c r="Y144" s="29">
        <v>130</v>
      </c>
      <c r="Z144" s="111">
        <v>19</v>
      </c>
      <c r="AA144" s="26" t="s">
        <v>57</v>
      </c>
      <c r="AB144" s="41" t="s">
        <v>58</v>
      </c>
      <c r="AC144" s="42" t="str">
        <f>"" &amp; IF(AND(S144&lt;=-1.5,NOT(ISBLANK(AQ144))),"Z","")</f>
        <v/>
      </c>
      <c r="AD144" s="43" t="str">
        <f>IF(AND(ISNUMBER(BD144),VALUE(BD144)&gt;=3,VALUE(T144)&gt;=-0.5),IF(AND(VALUE(Q144)&gt;=94,VALUE(Q144)&lt;444), IF(VALUE(P144)&gt;=2,"***","**"),"*"),"")</f>
        <v/>
      </c>
      <c r="AE144" s="44"/>
      <c r="AF144" s="45"/>
      <c r="AG144" s="63" t="str">
        <f>IF(OR(F144&lt;1401,F144&gt;=1600),IF(AND(OR(AB144="*",AB144="***",AB144="E*",AB144="E***"),P144&gt;=2,T144&gt;-2.1),IF(AND(ISNUMBER(BD144),VALUE(BD144)&gt;2),"**","*"),""),"")</f>
        <v/>
      </c>
      <c r="AH144" s="30">
        <v>5</v>
      </c>
      <c r="AI144" s="47">
        <v>52</v>
      </c>
      <c r="AJ144" s="48" t="str">
        <f>IF(AND(S144&gt;=2,T144&gt;=0),IF(AND(ISNUMBER(BD144),VALUE(BD144)&gt;=3),IF(LEN(AQ144)&gt;0,"***","**"),"*"),"")</f>
        <v/>
      </c>
      <c r="AK144" s="42" t="str">
        <f>IF(AND(S144&gt;=3,AND(OR(AND(I144&lt;=7,I144-K144&gt;=3),AND(K144&lt;=7,K144-M144&gt;=3)),N144&lt;=4)),6,IF(S144&gt;=3,"3T",IF(AND(OR(AND(I144&lt;=7,I144-K144&gt;=3),AND(K144&lt;=7,K144-M144&gt;=3)),N144&lt;=4),"3P","")))</f>
        <v/>
      </c>
      <c r="AL144" s="46" t="str">
        <f>IF(OR(K144-M144&gt;=5,T144&gt;4.9,AND(K144-M144&gt;=1,T144&gt;5)),IF(P144&lt;-3,"***",IF(P144&lt;0,"**","*")),"")</f>
        <v/>
      </c>
      <c r="AM144" s="40">
        <v>52</v>
      </c>
      <c r="AN144" s="49" t="str">
        <f>CONCATENATE(IF(AND(OR(M144=1,M144=2,M144=3,M144=4),Q144&gt;=97.5),"G",IF(OR(AND(N144&lt;=3,M144&lt;8,T144&gt;-1.6,Q144&gt;=95,Q144&lt;300),AND(OR(M144=1,M144=2,M144=3),Q144&lt;97.5)),"GR","")),"*")</f>
        <v>*</v>
      </c>
      <c r="AO144" s="29">
        <v>0</v>
      </c>
      <c r="AP144" s="28"/>
      <c r="AQ144" s="28"/>
      <c r="AR144" s="28"/>
      <c r="AS144" s="28"/>
      <c r="AT144" s="50" t="str">
        <f>IF(LEN(AN144)&gt;0,IF(AL144="**","$",IF(AL144="***",IF(LEN(AQ144)&gt;0,"$$$","$$"), "")), "")</f>
        <v/>
      </c>
      <c r="AU144" s="48" t="str">
        <f>CONCATENATE(IF(LEN(AN144)&gt;0,IF(AND(AD144="**",AB144="*"),IF(LEN(AQ144)&gt;0,"$$$","$$"),IF(AJ144="***","$$$",IF(AND(AJ144="**",AB144="*"),"$$",IF(AND(OR(AD144="**",AD144="***"),LEN(AQ144)&gt;0),"$$","")))),IF(AND(OR(AD144="**",AD144="***"),LEN(AQ144)&gt;0),"$$","")),IF(AND(T144&lt;2,AQ144="#"),"#",""))</f>
        <v/>
      </c>
      <c r="AV144" s="48" t="str">
        <f>IF(LEN(AN144)&gt;0,IF(AG144="**","$$",IF(AG144="***","$$$",IF(AD144="***",IF(OR(AB144="***",LEN(AQ144)&gt;0),"$$$",""),""))),"")</f>
        <v/>
      </c>
      <c r="AW144" s="26" t="s">
        <v>6</v>
      </c>
      <c r="AX144" s="64">
        <v>43</v>
      </c>
      <c r="AY144" s="52">
        <v>1151</v>
      </c>
      <c r="AZ144" s="24" t="s">
        <v>67</v>
      </c>
      <c r="BA144" s="29">
        <v>78.862046810360994</v>
      </c>
      <c r="BB144" s="53">
        <v>83.262046810360999</v>
      </c>
      <c r="BC144" s="54" t="s">
        <v>573</v>
      </c>
      <c r="BD144" s="29">
        <v>2</v>
      </c>
      <c r="BE144" s="55"/>
      <c r="BF144" s="55"/>
      <c r="BG144" s="55"/>
      <c r="BH144" s="55"/>
      <c r="BI144" s="190" t="s">
        <v>574</v>
      </c>
      <c r="BJ144" s="68" t="s">
        <v>575</v>
      </c>
      <c r="BK144" s="68" t="s">
        <v>131</v>
      </c>
      <c r="BL144" s="68" t="s">
        <v>576</v>
      </c>
      <c r="BM144" s="68" t="s">
        <v>421</v>
      </c>
      <c r="BN144" s="68" t="s">
        <v>577</v>
      </c>
      <c r="BO144" s="17"/>
      <c r="BP144" s="29">
        <v>130</v>
      </c>
      <c r="BQ144" s="29">
        <v>0</v>
      </c>
      <c r="BR144" s="56">
        <v>96.05</v>
      </c>
      <c r="BS144" s="57" t="s">
        <v>75</v>
      </c>
      <c r="BT144" s="26"/>
      <c r="BU144" s="26"/>
      <c r="BV144" s="26"/>
      <c r="BW144" s="26" t="s">
        <v>79</v>
      </c>
      <c r="BX144" s="17"/>
      <c r="BY144" s="17"/>
      <c r="BZ144" s="49" t="str">
        <f>IF(AND(S144&gt;=3,AND(OR(AND(I144&lt;=7,I144-K144&gt;=3),AND(K144&lt;=7,K144-M144&gt;=3)),N144&lt;=4)),6,IF(S144&gt;=3,"3T",IF(AND(OR(AND(I144&lt;=7,I144-K144&gt;=3),AND(K144&lt;=7,K144-M144&gt;=3)),N144&lt;=4),"3P","")))</f>
        <v/>
      </c>
    </row>
    <row r="145" spans="1:78" ht="36" customHeight="1" x14ac:dyDescent="0.25">
      <c r="A145" s="17"/>
      <c r="B145" s="173" t="s">
        <v>578</v>
      </c>
      <c r="C145" s="173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65" t="s">
        <v>579</v>
      </c>
      <c r="R145" s="165"/>
      <c r="S145" s="17"/>
      <c r="T145" s="121" t="s">
        <v>580</v>
      </c>
      <c r="U145" s="17"/>
      <c r="V145" s="17"/>
      <c r="W145" s="17"/>
      <c r="X145" s="91">
        <v>50</v>
      </c>
      <c r="Y145" s="92" t="s">
        <v>511</v>
      </c>
      <c r="Z145" s="111">
        <v>23</v>
      </c>
      <c r="AA145" s="94">
        <v>0</v>
      </c>
      <c r="AB145" s="17"/>
      <c r="AC145" s="17"/>
      <c r="AD145" s="17"/>
      <c r="AE145" s="17"/>
      <c r="AF145" s="17"/>
      <c r="AG145" s="17"/>
      <c r="AH145" s="17"/>
      <c r="AI145" s="91">
        <v>50</v>
      </c>
      <c r="AJ145" s="17"/>
      <c r="AK145" s="17"/>
      <c r="AL145" s="17"/>
      <c r="AM145" s="91">
        <v>50</v>
      </c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66">
        <v>0</v>
      </c>
      <c r="AY145" s="95">
        <v>1167</v>
      </c>
      <c r="AZ145" s="17"/>
      <c r="BA145" s="17"/>
      <c r="BB145" s="17"/>
      <c r="BC145" s="17"/>
      <c r="BD145" s="17"/>
      <c r="BE145" s="17"/>
      <c r="BF145" s="17"/>
      <c r="BG145" s="17"/>
      <c r="BH145" s="17"/>
      <c r="BI145" s="187"/>
      <c r="BJ145" s="17"/>
      <c r="BK145" s="17"/>
      <c r="BL145" s="17"/>
      <c r="BM145" s="17"/>
      <c r="BN145" s="17"/>
      <c r="BO145" s="17"/>
      <c r="BP145" s="92" t="s">
        <v>511</v>
      </c>
      <c r="BQ145" s="17"/>
      <c r="BR145" s="17"/>
      <c r="BS145" s="17"/>
      <c r="BT145" s="17"/>
      <c r="BU145" s="17"/>
      <c r="BV145" s="17"/>
      <c r="BW145" s="17"/>
      <c r="BX145" s="29">
        <v>0</v>
      </c>
      <c r="BY145" s="26" t="s">
        <v>149</v>
      </c>
      <c r="BZ145" s="17"/>
    </row>
    <row r="146" spans="1:78" x14ac:dyDescent="0.25">
      <c r="A146" s="17"/>
      <c r="B146" s="173"/>
      <c r="C146" s="173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68" t="s">
        <v>581</v>
      </c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  <c r="AC146" s="168"/>
      <c r="AD146" s="168"/>
      <c r="AE146" s="168"/>
      <c r="AF146" s="168"/>
      <c r="AG146" s="168"/>
      <c r="AH146" s="168"/>
      <c r="AI146" s="168"/>
      <c r="AJ146" s="168"/>
      <c r="AK146" s="168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67"/>
      <c r="AY146" s="96" t="s">
        <v>479</v>
      </c>
      <c r="AZ146" s="17"/>
      <c r="BA146" s="17"/>
      <c r="BB146" s="17"/>
      <c r="BC146" s="17"/>
      <c r="BD146" s="17"/>
      <c r="BE146" s="17"/>
      <c r="BF146" s="17"/>
      <c r="BG146" s="17"/>
      <c r="BH146" s="17"/>
      <c r="BI146" s="18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</row>
    <row r="147" spans="1:78" ht="30" customHeight="1" x14ac:dyDescent="0.25">
      <c r="A147" s="152" t="s">
        <v>582</v>
      </c>
      <c r="B147" s="153"/>
      <c r="C147" s="153"/>
      <c r="D147" s="153"/>
      <c r="E147" s="153"/>
      <c r="F147" s="153"/>
      <c r="G147" s="153"/>
      <c r="H147" s="153"/>
      <c r="I147" s="153"/>
      <c r="J147" s="153"/>
      <c r="K147" s="153"/>
      <c r="L147" s="153"/>
      <c r="M147" s="153"/>
      <c r="N147" s="153"/>
      <c r="O147" s="153"/>
      <c r="P147" s="153"/>
      <c r="Q147" s="153"/>
      <c r="R147" s="153"/>
      <c r="S147" s="153"/>
      <c r="T147" s="153"/>
      <c r="U147" s="153"/>
      <c r="V147" s="153"/>
      <c r="W147" s="153"/>
      <c r="X147" s="153"/>
      <c r="Y147" s="153"/>
      <c r="Z147" s="153"/>
      <c r="AA147" s="153"/>
      <c r="AB147" s="153"/>
      <c r="AC147" s="153"/>
      <c r="AD147" s="153"/>
      <c r="AE147" s="153"/>
      <c r="AF147" s="153"/>
      <c r="AG147" s="153"/>
      <c r="AH147" s="153"/>
      <c r="AI147" s="153"/>
      <c r="AJ147" s="153"/>
      <c r="AK147" s="153"/>
      <c r="AL147" s="153"/>
      <c r="AM147" s="153"/>
      <c r="AN147" s="153"/>
      <c r="AO147" s="153"/>
      <c r="AP147" s="153"/>
      <c r="AQ147" s="153"/>
      <c r="AR147" s="153"/>
      <c r="AS147" s="153"/>
      <c r="AT147" s="153"/>
      <c r="AU147" s="153"/>
      <c r="AV147" s="153"/>
      <c r="AW147" s="153"/>
      <c r="AX147" s="153"/>
      <c r="AY147" s="153"/>
      <c r="AZ147" s="153"/>
      <c r="BA147" s="153"/>
      <c r="BB147" s="153"/>
      <c r="BC147" s="153"/>
      <c r="BD147" s="153"/>
      <c r="BE147" s="153"/>
      <c r="BF147" s="153"/>
      <c r="BG147" s="153"/>
      <c r="BH147" s="153"/>
      <c r="BI147" s="153"/>
      <c r="BJ147" s="153"/>
      <c r="BK147" s="153"/>
      <c r="BL147" s="153"/>
      <c r="BM147" s="153"/>
      <c r="BN147" s="153"/>
      <c r="BO147" s="153"/>
      <c r="BP147" s="153"/>
      <c r="BQ147" s="153"/>
      <c r="BR147" s="153"/>
      <c r="BS147" s="153"/>
      <c r="BT147" s="153"/>
      <c r="BU147" s="153"/>
      <c r="BV147" s="153"/>
      <c r="BW147" s="153"/>
      <c r="BX147" s="153"/>
      <c r="BY147" s="17"/>
      <c r="BZ147" s="17"/>
    </row>
    <row r="148" spans="1:78" x14ac:dyDescent="0.25">
      <c r="A148" s="18" t="s">
        <v>1</v>
      </c>
      <c r="B148" s="18" t="s">
        <v>2</v>
      </c>
      <c r="C148" s="18" t="s">
        <v>3</v>
      </c>
      <c r="D148" s="19"/>
      <c r="E148" s="19"/>
      <c r="F148" s="18" t="s">
        <v>4</v>
      </c>
      <c r="G148" s="20" t="s">
        <v>5</v>
      </c>
      <c r="H148" s="21" t="s">
        <v>6</v>
      </c>
      <c r="I148" s="154" t="s">
        <v>7</v>
      </c>
      <c r="J148" s="155"/>
      <c r="K148" s="155"/>
      <c r="L148" s="155"/>
      <c r="M148" s="155"/>
      <c r="N148" s="155"/>
      <c r="O148" s="21" t="s">
        <v>8</v>
      </c>
      <c r="P148" s="21" t="s">
        <v>9</v>
      </c>
      <c r="Q148" s="22" t="s">
        <v>10</v>
      </c>
      <c r="R148" s="22" t="s">
        <v>11</v>
      </c>
      <c r="S148" s="21" t="s">
        <v>12</v>
      </c>
      <c r="T148" s="21" t="s">
        <v>13</v>
      </c>
      <c r="U148" s="21" t="s">
        <v>14</v>
      </c>
      <c r="V148" s="21" t="s">
        <v>15</v>
      </c>
      <c r="W148" s="23" t="s">
        <v>16</v>
      </c>
      <c r="X148" s="21" t="s">
        <v>17</v>
      </c>
      <c r="Y148" s="21" t="s">
        <v>18</v>
      </c>
      <c r="Z148" s="21" t="s">
        <v>19</v>
      </c>
      <c r="AA148" s="21" t="s">
        <v>20</v>
      </c>
      <c r="AB148" s="21" t="s">
        <v>21</v>
      </c>
      <c r="AC148" s="21" t="s">
        <v>22</v>
      </c>
      <c r="AD148" s="21" t="s">
        <v>23</v>
      </c>
      <c r="AE148" s="21" t="s">
        <v>24</v>
      </c>
      <c r="AF148" s="21" t="s">
        <v>25</v>
      </c>
      <c r="AG148" s="21" t="s">
        <v>26</v>
      </c>
      <c r="AH148" s="21" t="s">
        <v>5</v>
      </c>
      <c r="AI148" s="21" t="s">
        <v>17</v>
      </c>
      <c r="AJ148" s="21" t="s">
        <v>27</v>
      </c>
      <c r="AK148" s="21" t="s">
        <v>28</v>
      </c>
      <c r="AL148" s="21" t="s">
        <v>29</v>
      </c>
      <c r="AM148" s="21" t="s">
        <v>17</v>
      </c>
      <c r="AN148" s="21" t="s">
        <v>30</v>
      </c>
      <c r="AO148" s="21" t="s">
        <v>31</v>
      </c>
      <c r="AP148" s="21" t="s">
        <v>32</v>
      </c>
      <c r="AQ148" s="21" t="s">
        <v>33</v>
      </c>
      <c r="AR148" s="21" t="s">
        <v>34</v>
      </c>
      <c r="AS148" s="21" t="s">
        <v>35</v>
      </c>
      <c r="AT148" s="21" t="s">
        <v>36</v>
      </c>
      <c r="AU148" s="21" t="s">
        <v>37</v>
      </c>
      <c r="AV148" s="21" t="s">
        <v>38</v>
      </c>
      <c r="AW148" s="21" t="s">
        <v>6</v>
      </c>
      <c r="AX148" s="21" t="s">
        <v>39</v>
      </c>
      <c r="AY148" s="21" t="s">
        <v>40</v>
      </c>
      <c r="AZ148" s="24" t="s">
        <v>41</v>
      </c>
      <c r="BA148" s="21" t="s">
        <v>42</v>
      </c>
      <c r="BB148" s="21" t="s">
        <v>43</v>
      </c>
      <c r="BC148" s="21" t="s">
        <v>44</v>
      </c>
      <c r="BD148" s="21" t="s">
        <v>45</v>
      </c>
      <c r="BE148" s="21" t="s">
        <v>46</v>
      </c>
      <c r="BF148" s="21" t="s">
        <v>47</v>
      </c>
      <c r="BG148" s="21" t="s">
        <v>48</v>
      </c>
      <c r="BH148" s="21" t="s">
        <v>49</v>
      </c>
      <c r="BI148" s="186"/>
      <c r="BJ148" s="25"/>
      <c r="BK148" s="25"/>
      <c r="BL148" s="25"/>
      <c r="BM148" s="25"/>
      <c r="BN148" s="25"/>
      <c r="BO148" s="25"/>
      <c r="BP148" s="21" t="s">
        <v>18</v>
      </c>
      <c r="BQ148" s="21" t="s">
        <v>31</v>
      </c>
      <c r="BR148" s="21" t="s">
        <v>50</v>
      </c>
      <c r="BS148" s="21" t="s">
        <v>51</v>
      </c>
      <c r="BT148" s="25"/>
      <c r="BU148" s="25"/>
      <c r="BV148" s="21" t="s">
        <v>24</v>
      </c>
      <c r="BW148" s="21" t="s">
        <v>16</v>
      </c>
      <c r="BX148" s="21" t="s">
        <v>52</v>
      </c>
      <c r="BY148" s="21" t="s">
        <v>53</v>
      </c>
      <c r="BZ148" s="21" t="s">
        <v>28</v>
      </c>
    </row>
    <row r="149" spans="1:78" ht="46.5" x14ac:dyDescent="0.25">
      <c r="A149" s="26" t="s">
        <v>583</v>
      </c>
      <c r="B149" s="26" t="s">
        <v>368</v>
      </c>
      <c r="C149" s="27" t="s">
        <v>165</v>
      </c>
      <c r="D149" s="28"/>
      <c r="E149" s="28"/>
      <c r="F149" s="29">
        <v>1200</v>
      </c>
      <c r="G149" s="30">
        <v>14</v>
      </c>
      <c r="H149" s="31" t="s">
        <v>78</v>
      </c>
      <c r="I149" s="59">
        <v>14</v>
      </c>
      <c r="J149" s="33">
        <v>10</v>
      </c>
      <c r="K149" s="59">
        <v>14</v>
      </c>
      <c r="L149" s="33">
        <v>10</v>
      </c>
      <c r="M149" s="59">
        <v>11</v>
      </c>
      <c r="N149" s="33">
        <v>6</v>
      </c>
      <c r="O149" s="29">
        <v>-0.44999999999999901</v>
      </c>
      <c r="P149" s="34">
        <v>0.73571428571429198</v>
      </c>
      <c r="Q149" s="35">
        <v>90.588797390815301</v>
      </c>
      <c r="R149" s="35">
        <v>-0.20560130459237799</v>
      </c>
      <c r="S149" s="37">
        <v>0</v>
      </c>
      <c r="T149" s="38">
        <v>4.25</v>
      </c>
      <c r="U149" s="29">
        <v>0.19999999999999599</v>
      </c>
      <c r="V149" s="29">
        <v>3.69999999999999</v>
      </c>
      <c r="W149" s="39"/>
      <c r="X149" s="62">
        <v>52</v>
      </c>
      <c r="Y149" s="29">
        <v>128</v>
      </c>
      <c r="Z149" s="17"/>
      <c r="AA149" s="26" t="s">
        <v>57</v>
      </c>
      <c r="AB149" s="41" t="s">
        <v>58</v>
      </c>
      <c r="AC149" s="42" t="str">
        <f>"" &amp; IF(AND(S149&lt;=-1.5,NOT(ISBLANK(AQ149))),"Z","")</f>
        <v/>
      </c>
      <c r="AD149" s="48" t="str">
        <f>IF(AND(ISNUMBER(BD149),VALUE(BD149)&gt;=3,VALUE(T149)&gt;=-0.5),IF(AND(VALUE(Q149)&gt;=94,VALUE(Q149)&lt;444), IF(VALUE(P149)&gt;=2,"***","**"),"*"),"")</f>
        <v/>
      </c>
      <c r="AE149" s="48" t="str">
        <f>IF(AND(BD149&gt;2,OR(ISNUMBER(SEARCH("P",AA149)),ISNUMBER(SEARCH("EP",AA149)),ISNUMBER(SEARCH("E",AA149)))),"WP@",IF(BD149&gt;2,"W@",IF(OR(ISNUMBER(SEARCH("P",AA149)),ISNUMBER(SEARCH("EP",AA149)),ISNUMBER(SEARCH("E",AA149))),"P@","@")))</f>
        <v>@</v>
      </c>
      <c r="AF149" s="45" t="s">
        <v>346</v>
      </c>
      <c r="AG149" s="46" t="str">
        <f>IF(OR(F149&lt;1401,F149&gt;=1600),IF(AND(OR(AB149="*",AB149="***",AB149="E*",AB149="E***"),P149&gt;=2,T149&gt;-2.1),IF(AND(ISNUMBER(BD149),VALUE(BD149)&gt;2),"**","*"),""),"")</f>
        <v/>
      </c>
      <c r="AH149" s="30">
        <v>14</v>
      </c>
      <c r="AI149" s="62">
        <v>52</v>
      </c>
      <c r="AJ149" s="48" t="str">
        <f>IF(AND(S149&gt;=2,T149&gt;=0),IF(AND(ISNUMBER(BD149),VALUE(BD149)&gt;=3),IF(LEN(AQ149)&gt;0,"***","**"),"*"),"")</f>
        <v/>
      </c>
      <c r="AK149" s="42" t="str">
        <f>IF(AND(S149&gt;=3,AND(OR(AND(I149&lt;=7,I149-K149&gt;=3),AND(K149&lt;=7,K149-M149&gt;=3)),N149&lt;=4)),6,IF(S149&gt;=3,"3T",IF(AND(OR(AND(I149&lt;=7,I149-K149&gt;=3),AND(K149&lt;=7,K149-M149&gt;=3)),N149&lt;=4),"3P","")))</f>
        <v/>
      </c>
      <c r="AL149" s="63" t="str">
        <f>IF(OR(K149-M149&gt;=5,T149&gt;4.9,AND(K149-M149&gt;=1,T149&gt;5)),IF(P149&lt;-3,"***",IF(P149&lt;0,"**","*")),"")</f>
        <v/>
      </c>
      <c r="AM149" s="62">
        <v>52</v>
      </c>
      <c r="AN149" s="49" t="str">
        <f>IF(AND(OR(M149=1,M149=2,M149=3,M149=4),Q149&gt;=97.5),"G",IF(OR(AND(N149&lt;=3,M149&lt;8,T149&gt;-1.6,Q149&gt;=95,Q149&lt;300),AND(OR(M149=1,M149=2,M149=3),Q149&lt;97.5)),"GR",""))</f>
        <v/>
      </c>
      <c r="AO149" s="29">
        <v>2</v>
      </c>
      <c r="AP149" s="28"/>
      <c r="AQ149" s="28" t="s">
        <v>33</v>
      </c>
      <c r="AR149" s="28"/>
      <c r="AS149" s="28"/>
      <c r="AT149" s="50" t="str">
        <f>IF(LEN(AN149)&gt;0,IF(AL149="**","$",IF(AL149="***",IF(LEN(AQ149)&gt;0,"$$$","$$"), "")), "")</f>
        <v/>
      </c>
      <c r="AU149" s="48" t="str">
        <f>CONCATENATE(IF(LEN(AN149)&gt;0,IF(AND(AD149="**",AB149="*"),IF(LEN(AQ149)&gt;0,"$$$","$$"),IF(AJ149="***","$$$",IF(AND(AJ149="**",AB149="*"),"$$",IF(AND(OR(AD149="**",AD149="***"),LEN(AQ149)&gt;0),"$$","")))),IF(AND(OR(AD149="**",AD149="***"),LEN(AQ149)&gt;0),"$$","")),IF(AND(T149&lt;2,AQ149="#"),"#",""))</f>
        <v/>
      </c>
      <c r="AV149" s="48" t="str">
        <f>IF(LEN(AN149)&gt;0,IF(AG149="**","$$",IF(AG149="***","$$$",IF(AD149="***",IF(OR(AB149="***",LEN(AQ149)&gt;0),"$$$",""),""))),"")</f>
        <v/>
      </c>
      <c r="AW149" s="26" t="s">
        <v>78</v>
      </c>
      <c r="AX149" s="51">
        <v>171</v>
      </c>
      <c r="AY149" s="65">
        <v>1093</v>
      </c>
      <c r="AZ149" s="24" t="s">
        <v>297</v>
      </c>
      <c r="BA149" s="29">
        <v>80.088797390815202</v>
      </c>
      <c r="BB149" s="53">
        <v>87.095797390815306</v>
      </c>
      <c r="BC149" s="54" t="s">
        <v>584</v>
      </c>
      <c r="BD149" s="29">
        <v>1</v>
      </c>
      <c r="BE149" s="55"/>
      <c r="BF149" s="55"/>
      <c r="BG149" s="55"/>
      <c r="BH149" s="55"/>
      <c r="BI149" s="189" t="s">
        <v>585</v>
      </c>
      <c r="BJ149" s="68" t="s">
        <v>586</v>
      </c>
      <c r="BK149" s="69" t="s">
        <v>587</v>
      </c>
      <c r="BL149" s="69" t="s">
        <v>588</v>
      </c>
      <c r="BM149" s="68" t="s">
        <v>589</v>
      </c>
      <c r="BN149" s="68" t="s">
        <v>590</v>
      </c>
      <c r="BO149" s="17"/>
      <c r="BP149" s="29">
        <v>128</v>
      </c>
      <c r="BQ149" s="29">
        <v>2</v>
      </c>
      <c r="BR149" s="56">
        <v>90.1</v>
      </c>
      <c r="BS149" s="76" t="s">
        <v>88</v>
      </c>
      <c r="BT149" s="26"/>
      <c r="BU149" s="26"/>
      <c r="BV149" s="49" t="str">
        <f>IF(AND(BD149&gt;2,OR(ISNUMBER(SEARCH("P",AA149)),ISNUMBER(SEARCH("EP",AA149)),ISNUMBER(SEARCH("E",AA149)))),"WP@",IF(BD149&gt;2,"W@",IF(OR(ISNUMBER(SEARCH("P",AA149)),ISNUMBER(SEARCH("EP",AA149)),ISNUMBER(SEARCH("E",AA149))),"P@","@")))</f>
        <v>@</v>
      </c>
      <c r="BW149" s="26"/>
      <c r="BX149" s="17"/>
      <c r="BY149" s="17"/>
      <c r="BZ149" s="49" t="str">
        <f>IF(AND(S149&gt;=3,AND(OR(AND(I149&lt;=7,I149-K149&gt;=3),AND(K149&lt;=7,K149-M149&gt;=3)),N149&lt;=4)),6,IF(S149&gt;=3,"3T",IF(AND(OR(AND(I149&lt;=7,I149-K149&gt;=3),AND(K149&lt;=7,K149-M149&gt;=3)),N149&lt;=4),"3P","")))</f>
        <v/>
      </c>
    </row>
    <row r="150" spans="1:78" ht="46.5" x14ac:dyDescent="0.25">
      <c r="A150" s="26" t="s">
        <v>583</v>
      </c>
      <c r="B150" s="26" t="s">
        <v>373</v>
      </c>
      <c r="C150" s="27" t="s">
        <v>417</v>
      </c>
      <c r="D150" s="28"/>
      <c r="E150" s="28"/>
      <c r="F150" s="29">
        <v>1200</v>
      </c>
      <c r="G150" s="30">
        <v>2</v>
      </c>
      <c r="H150" s="31" t="s">
        <v>78</v>
      </c>
      <c r="I150" s="32">
        <v>7</v>
      </c>
      <c r="J150" s="33">
        <v>6</v>
      </c>
      <c r="K150" s="32">
        <v>9</v>
      </c>
      <c r="L150" s="33">
        <v>8</v>
      </c>
      <c r="M150" s="32">
        <v>11</v>
      </c>
      <c r="N150" s="33">
        <v>8</v>
      </c>
      <c r="O150" s="29">
        <v>1.05</v>
      </c>
      <c r="P150" s="34">
        <v>1.55000000000002</v>
      </c>
      <c r="Q150" s="35">
        <v>91.2162088592098</v>
      </c>
      <c r="R150" s="36">
        <v>1.6581044296049201</v>
      </c>
      <c r="S150" s="37">
        <v>-2</v>
      </c>
      <c r="T150" s="38">
        <v>0</v>
      </c>
      <c r="U150" s="29">
        <v>-0.15000000000000599</v>
      </c>
      <c r="V150" s="29">
        <v>-0.200000000000014</v>
      </c>
      <c r="W150" s="39"/>
      <c r="X150" s="62">
        <v>52</v>
      </c>
      <c r="Y150" s="29">
        <v>128</v>
      </c>
      <c r="Z150" s="29">
        <v>14</v>
      </c>
      <c r="AA150" s="26" t="s">
        <v>57</v>
      </c>
      <c r="AB150" s="41" t="s">
        <v>58</v>
      </c>
      <c r="AC150" s="42" t="str">
        <f>"" &amp; IF(AND(S150&lt;=-1.5,NOT(ISBLANK(AQ150))),"Z","")</f>
        <v/>
      </c>
      <c r="AD150" s="48" t="str">
        <f>IF(AND(ISNUMBER(BD150),VALUE(BD150)&gt;=3,VALUE(T150)&gt;=-0.5),IF(AND(VALUE(Q150)&gt;=94,VALUE(Q150)&lt;444), IF(VALUE(P150)&gt;=2,"***","**"),"*"),"")</f>
        <v/>
      </c>
      <c r="AE150" s="48" t="str">
        <f>IF(AND(BD150&gt;2,OR(ISNUMBER(SEARCH("P",AA150)),ISNUMBER(SEARCH("EP",AA150)),ISNUMBER(SEARCH("E",AA150)))),"WP@",IF(BD150&gt;2,"W@",IF(OR(ISNUMBER(SEARCH("P",AA150)),ISNUMBER(SEARCH("EP",AA150)),ISNUMBER(SEARCH("E",AA150))),"P@","@")))</f>
        <v>@</v>
      </c>
      <c r="AF150" s="45"/>
      <c r="AG150" s="46" t="str">
        <f>IF(OR(F150&lt;1401,F150&gt;=1600),IF(AND(OR(AB150="*",AB150="***",AB150="E*",AB150="E***"),P150&gt;=2,T150&gt;-2.1),IF(AND(ISNUMBER(BD150),VALUE(BD150)&gt;2),"**","*"),""),"")</f>
        <v/>
      </c>
      <c r="AH150" s="30">
        <v>2</v>
      </c>
      <c r="AI150" s="62">
        <v>52</v>
      </c>
      <c r="AJ150" s="48" t="str">
        <f>IF(AND(S150&gt;=2,T150&gt;=0),IF(AND(ISNUMBER(BD150),VALUE(BD150)&gt;=3),IF(LEN(AQ150)&gt;0,"***","**"),"*"),"")</f>
        <v/>
      </c>
      <c r="AK150" s="42" t="str">
        <f>IF(AND(S150&gt;=3,AND(OR(AND(I150&lt;=7,I150-K150&gt;=3),AND(K150&lt;=7,K150-M150&gt;=3)),N150&lt;=4)),6,IF(S150&gt;=3,"3T",IF(AND(OR(AND(I150&lt;=7,I150-K150&gt;=3),AND(K150&lt;=7,K150-M150&gt;=3)),N150&lt;=4),"3P","")))</f>
        <v/>
      </c>
      <c r="AL150" s="63" t="str">
        <f>IF(OR(K150-M150&gt;=5,T150&gt;4.9,AND(K150-M150&gt;=1,T150&gt;5)),IF(P150&lt;-3,"***",IF(P150&lt;0,"**","*")),"")</f>
        <v/>
      </c>
      <c r="AM150" s="62">
        <v>52</v>
      </c>
      <c r="AN150" s="49" t="str">
        <f>IF(AND(OR(M150=1,M150=2,M150=3,M150=4),Q150&gt;=97.5),"G",IF(OR(AND(N150&lt;=3,M150&lt;8,T150&gt;-1.6,Q150&gt;=95,Q150&lt;300),AND(OR(M150=1,M150=2,M150=3),Q150&lt;97.5)),"GR",""))</f>
        <v/>
      </c>
      <c r="AO150" s="29">
        <v>0</v>
      </c>
      <c r="AP150" s="28"/>
      <c r="AQ150" s="28"/>
      <c r="AR150" s="28"/>
      <c r="AS150" s="28"/>
      <c r="AT150" s="50" t="str">
        <f>IF(LEN(AN150)&gt;0,IF(AL150="**","$",IF(AL150="***",IF(LEN(AQ150)&gt;0,"$$$","$$"), "")), "")</f>
        <v/>
      </c>
      <c r="AU150" s="48" t="str">
        <f>CONCATENATE(IF(LEN(AN150)&gt;0,IF(AND(AD150="**",AB150="*"),IF(LEN(AQ150)&gt;0,"$$$","$$"),IF(AJ150="***","$$$",IF(AND(AJ150="**",AB150="*"),"$$",IF(AND(OR(AD150="**",AD150="***"),LEN(AQ150)&gt;0),"$$","")))),IF(AND(OR(AD150="**",AD150="***"),LEN(AQ150)&gt;0),"$$","")),IF(AND(T150&lt;2,AQ150="#"),"#",""))</f>
        <v/>
      </c>
      <c r="AV150" s="48" t="str">
        <f>IF(LEN(AN150)&gt;0,IF(AG150="**","$$",IF(AG150="***","$$$",IF(AD150="***",IF(OR(AB150="***",LEN(AQ150)&gt;0),"$$$",""),""))),"")</f>
        <v/>
      </c>
      <c r="AW150" s="26" t="s">
        <v>78</v>
      </c>
      <c r="AX150" s="51">
        <v>147</v>
      </c>
      <c r="AY150" s="65">
        <v>1101</v>
      </c>
      <c r="AZ150" s="24" t="s">
        <v>246</v>
      </c>
      <c r="BA150" s="29">
        <v>80.316208859209794</v>
      </c>
      <c r="BB150" s="53">
        <v>87.657542192543204</v>
      </c>
      <c r="BC150" s="54" t="s">
        <v>591</v>
      </c>
      <c r="BD150" s="29">
        <v>1</v>
      </c>
      <c r="BE150" s="55"/>
      <c r="BF150" s="55"/>
      <c r="BG150" s="55"/>
      <c r="BH150" s="55"/>
      <c r="BI150" s="189" t="s">
        <v>592</v>
      </c>
      <c r="BJ150" s="68" t="s">
        <v>593</v>
      </c>
      <c r="BK150" s="69" t="s">
        <v>594</v>
      </c>
      <c r="BL150" s="68" t="s">
        <v>125</v>
      </c>
      <c r="BM150" s="69" t="s">
        <v>595</v>
      </c>
      <c r="BN150" s="68" t="s">
        <v>596</v>
      </c>
      <c r="BO150" s="17"/>
      <c r="BP150" s="29">
        <v>128</v>
      </c>
      <c r="BQ150" s="29">
        <v>0</v>
      </c>
      <c r="BR150" s="56">
        <v>95</v>
      </c>
      <c r="BS150" s="57" t="s">
        <v>126</v>
      </c>
      <c r="BT150" s="26"/>
      <c r="BU150" s="26"/>
      <c r="BV150" s="49" t="str">
        <f>IF(AND(BD150&gt;2,OR(ISNUMBER(SEARCH("P",AA150)),ISNUMBER(SEARCH("EP",AA150)),ISNUMBER(SEARCH("E",AA150)))),"WP@",IF(BD150&gt;2,"W@",IF(OR(ISNUMBER(SEARCH("P",AA150)),ISNUMBER(SEARCH("EP",AA150)),ISNUMBER(SEARCH("E",AA150))),"P@","@")))</f>
        <v>@</v>
      </c>
      <c r="BW150" s="26"/>
      <c r="BX150" s="17"/>
      <c r="BY150" s="17"/>
      <c r="BZ150" s="49" t="str">
        <f>IF(AND(S150&gt;=3,AND(OR(AND(I150&lt;=7,I150-K150&gt;=3),AND(K150&lt;=7,K150-M150&gt;=3)),N150&lt;=4)),6,IF(S150&gt;=3,"3T",IF(AND(OR(AND(I150&lt;=7,I150-K150&gt;=3),AND(K150&lt;=7,K150-M150&gt;=3)),N150&lt;=4),"3P","")))</f>
        <v/>
      </c>
    </row>
    <row r="151" spans="1:78" ht="46.5" x14ac:dyDescent="0.25">
      <c r="A151" s="26" t="s">
        <v>583</v>
      </c>
      <c r="B151" s="26" t="s">
        <v>597</v>
      </c>
      <c r="C151" s="106" t="s">
        <v>225</v>
      </c>
      <c r="D151" s="28"/>
      <c r="E151" s="28"/>
      <c r="F151" s="29">
        <v>1200</v>
      </c>
      <c r="G151" s="30">
        <v>7</v>
      </c>
      <c r="H151" s="31" t="s">
        <v>6</v>
      </c>
      <c r="I151" s="32">
        <v>9</v>
      </c>
      <c r="J151" s="33">
        <v>6</v>
      </c>
      <c r="K151" s="32">
        <v>11</v>
      </c>
      <c r="L151" s="33">
        <v>7</v>
      </c>
      <c r="M151" s="32">
        <v>11</v>
      </c>
      <c r="N151" s="33">
        <v>11</v>
      </c>
      <c r="O151" s="29">
        <v>1.45</v>
      </c>
      <c r="P151" s="37">
        <v>0.59000000000001096</v>
      </c>
      <c r="Q151" s="35">
        <v>86.450908235424606</v>
      </c>
      <c r="R151" s="36">
        <v>1.9754541177123</v>
      </c>
      <c r="S151" s="37">
        <v>-1</v>
      </c>
      <c r="T151" s="61">
        <v>-3.75</v>
      </c>
      <c r="U151" s="29">
        <v>9.9999999999997896E-2</v>
      </c>
      <c r="V151" s="60">
        <v>-2.85</v>
      </c>
      <c r="W151" s="39" t="s">
        <v>79</v>
      </c>
      <c r="X151" s="40">
        <v>50</v>
      </c>
      <c r="Y151" s="29">
        <v>127</v>
      </c>
      <c r="Z151" s="29">
        <v>24</v>
      </c>
      <c r="AA151" s="26" t="s">
        <v>57</v>
      </c>
      <c r="AB151" s="41" t="s">
        <v>58</v>
      </c>
      <c r="AC151" s="42" t="str">
        <f>"" &amp; IF(AND(S151&lt;=-1.5,NOT(ISBLANK(AQ151))),"Z","")</f>
        <v/>
      </c>
      <c r="AD151" s="43" t="str">
        <f>IF(AND(ISNUMBER(BD151),VALUE(BD151)&gt;=3,VALUE(T151)&gt;=-0.5),IF(AND(VALUE(Q151)&gt;=94,VALUE(Q151)&lt;444), IF(VALUE(P151)&gt;=2,"***","**"),"*"),"")</f>
        <v/>
      </c>
      <c r="AE151" s="44"/>
      <c r="AF151" s="45"/>
      <c r="AG151" s="63" t="str">
        <f>IF(OR(F151&lt;1401,F151&gt;=1600),IF(AND(OR(AB151="*",AB151="***",AB151="E*",AB151="E***"),P151&gt;=2,T151&gt;-2.1),IF(AND(ISNUMBER(BD151),VALUE(BD151)&gt;2),"**","*"),""),"")</f>
        <v/>
      </c>
      <c r="AH151" s="30">
        <v>7</v>
      </c>
      <c r="AI151" s="47">
        <v>50</v>
      </c>
      <c r="AJ151" s="48" t="str">
        <f>IF(AND(S151&gt;=2,T151&gt;=0),IF(AND(ISNUMBER(BD151),VALUE(BD151)&gt;=3),IF(LEN(AQ151)&gt;0,"***","**"),"*"),"")</f>
        <v/>
      </c>
      <c r="AK151" s="42" t="str">
        <f>IF(AND(S151&gt;=3,AND(OR(AND(I151&lt;=7,I151-K151&gt;=3),AND(K151&lt;=7,K151-M151&gt;=3)),N151&lt;=4)),6,IF(S151&gt;=3,"3T",IF(AND(OR(AND(I151&lt;=7,I151-K151&gt;=3),AND(K151&lt;=7,K151-M151&gt;=3)),N151&lt;=4),"3P","")))</f>
        <v/>
      </c>
      <c r="AL151" s="46" t="str">
        <f>IF(OR(K151-M151&gt;=5,T151&gt;4.9,AND(K151-M151&gt;=1,T151&gt;5)),IF(P151&lt;-3,"***",IF(P151&lt;0,"**","*")),"")</f>
        <v/>
      </c>
      <c r="AM151" s="40">
        <v>50</v>
      </c>
      <c r="AN151" s="49" t="str">
        <f>CONCATENATE(IF(AND(OR(M151=1,M151=2,M151=3,M151=4),Q151&gt;=97.5),"G",IF(OR(AND(N151&lt;=3,M151&lt;8,T151&gt;-1.6,Q151&gt;=95,Q151&lt;300),AND(OR(M151=1,M151=2,M151=3),Q151&lt;97.5)),"GR","")),"*")</f>
        <v>*</v>
      </c>
      <c r="AO151" s="29">
        <v>0</v>
      </c>
      <c r="AP151" s="28"/>
      <c r="AQ151" s="28"/>
      <c r="AR151" s="28"/>
      <c r="AS151" s="28"/>
      <c r="AT151" s="50" t="str">
        <f>IF(LEN(AN151)&gt;0,IF(AL151="**","$",IF(AL151="***",IF(LEN(AQ151)&gt;0,"$$$","$$"), "")), "")</f>
        <v/>
      </c>
      <c r="AU151" s="48" t="str">
        <f>CONCATENATE(IF(LEN(AN151)&gt;0,IF(AND(AD151="**",AB151="*"),IF(LEN(AQ151)&gt;0,"$$$","$$"),IF(AJ151="***","$$$",IF(AND(AJ151="**",AB151="*"),"$$",IF(AND(OR(AD151="**",AD151="***"),LEN(AQ151)&gt;0),"$$","")))),IF(AND(OR(AD151="**",AD151="***"),LEN(AQ151)&gt;0),"$$","")),IF(AND(T151&lt;2,AQ151="#"),"#",""))</f>
        <v/>
      </c>
      <c r="AV151" s="48" t="str">
        <f>IF(LEN(AN151)&gt;0,IF(AG151="**","$$",IF(AG151="***","$$$",IF(AD151="***",IF(OR(AB151="***",LEN(AQ151)&gt;0),"$$$",""),""))),"")</f>
        <v/>
      </c>
      <c r="AW151" s="26" t="s">
        <v>6</v>
      </c>
      <c r="AX151" s="51">
        <v>77</v>
      </c>
      <c r="AY151" s="79">
        <v>1087</v>
      </c>
      <c r="AZ151" s="24" t="s">
        <v>246</v>
      </c>
      <c r="BA151" s="29">
        <v>74.950908235424606</v>
      </c>
      <c r="BB151" s="53">
        <v>80.356241568757895</v>
      </c>
      <c r="BC151" s="54" t="s">
        <v>598</v>
      </c>
      <c r="BD151" s="29">
        <v>2</v>
      </c>
      <c r="BE151" s="55"/>
      <c r="BF151" s="55"/>
      <c r="BG151" s="55"/>
      <c r="BH151" s="55"/>
      <c r="BI151" s="189" t="s">
        <v>599</v>
      </c>
      <c r="BJ151" s="69" t="s">
        <v>600</v>
      </c>
      <c r="BK151" s="68" t="s">
        <v>601</v>
      </c>
      <c r="BL151" s="68" t="s">
        <v>602</v>
      </c>
      <c r="BM151" s="68" t="s">
        <v>603</v>
      </c>
      <c r="BN151" s="69" t="s">
        <v>604</v>
      </c>
      <c r="BO151" s="17"/>
      <c r="BP151" s="29">
        <v>127</v>
      </c>
      <c r="BQ151" s="29">
        <v>0</v>
      </c>
      <c r="BR151" s="56">
        <v>96.15</v>
      </c>
      <c r="BS151" s="57" t="s">
        <v>75</v>
      </c>
      <c r="BT151" s="26"/>
      <c r="BU151" s="26"/>
      <c r="BV151" s="26"/>
      <c r="BW151" s="26" t="s">
        <v>79</v>
      </c>
      <c r="BX151" s="17"/>
      <c r="BY151" s="17"/>
      <c r="BZ151" s="49" t="str">
        <f>IF(AND(S151&gt;=3,AND(OR(AND(I151&lt;=7,I151-K151&gt;=3),AND(K151&lt;=7,K151-M151&gt;=3)),N151&lt;=4)),6,IF(S151&gt;=3,"3T",IF(AND(OR(AND(I151&lt;=7,I151-K151&gt;=3),AND(K151&lt;=7,K151-M151&gt;=3)),N151&lt;=4),"3P","")))</f>
        <v/>
      </c>
    </row>
    <row r="152" spans="1:78" ht="15.95" customHeight="1" x14ac:dyDescent="0.25">
      <c r="A152" s="162"/>
      <c r="B152" s="155"/>
      <c r="C152" s="155"/>
      <c r="D152" s="155"/>
      <c r="E152" s="155"/>
      <c r="F152" s="155"/>
      <c r="G152" s="155"/>
      <c r="H152" s="155"/>
      <c r="I152" s="155"/>
      <c r="J152" s="155"/>
      <c r="K152" s="155"/>
      <c r="L152" s="155"/>
      <c r="M152" s="155"/>
      <c r="N152" s="155"/>
      <c r="O152" s="155"/>
      <c r="P152" s="155"/>
      <c r="Q152" s="155"/>
      <c r="R152" s="155"/>
      <c r="S152" s="155"/>
      <c r="T152" s="155"/>
      <c r="U152" s="155"/>
      <c r="V152" s="155"/>
      <c r="W152" s="155"/>
      <c r="X152" s="155"/>
      <c r="Y152" s="155"/>
      <c r="Z152" s="155"/>
      <c r="AA152" s="155"/>
      <c r="AB152" s="155"/>
      <c r="AC152" s="155"/>
      <c r="AD152" s="155"/>
      <c r="AE152" s="155"/>
      <c r="AF152" s="155"/>
      <c r="AG152" s="155"/>
      <c r="AH152" s="155"/>
      <c r="AI152" s="155"/>
      <c r="AJ152" s="155"/>
      <c r="AK152" s="155"/>
      <c r="AL152" s="155"/>
      <c r="AM152" s="155"/>
      <c r="AN152" s="155"/>
      <c r="AO152" s="155"/>
      <c r="AP152" s="155"/>
      <c r="AQ152" s="155"/>
      <c r="AR152" s="155"/>
      <c r="AS152" s="155"/>
      <c r="AT152" s="155"/>
      <c r="AU152" s="155"/>
      <c r="AV152" s="155"/>
      <c r="AW152" s="155"/>
      <c r="AX152" s="155"/>
      <c r="AY152" s="155"/>
      <c r="AZ152" s="155"/>
      <c r="BA152" s="155"/>
      <c r="BB152" s="155"/>
      <c r="BC152" s="155"/>
      <c r="BD152" s="155"/>
      <c r="BE152" s="155"/>
      <c r="BF152" s="155"/>
      <c r="BG152" s="155"/>
      <c r="BH152" s="155"/>
      <c r="BI152" s="155"/>
      <c r="BJ152" s="155"/>
      <c r="BK152" s="155"/>
      <c r="BL152" s="155"/>
      <c r="BM152" s="155"/>
      <c r="BN152" s="155"/>
      <c r="BO152" s="155"/>
      <c r="BP152" s="155"/>
      <c r="BQ152" s="155"/>
      <c r="BR152" s="155"/>
      <c r="BS152" s="155"/>
      <c r="BT152" s="155"/>
      <c r="BU152" s="155"/>
      <c r="BV152" s="155"/>
      <c r="BW152" s="155"/>
      <c r="BX152" s="155"/>
      <c r="BY152" s="17"/>
      <c r="BZ152" s="49"/>
    </row>
    <row r="153" spans="1:78" ht="46.5" x14ac:dyDescent="0.25">
      <c r="A153" s="26" t="s">
        <v>583</v>
      </c>
      <c r="B153" s="26" t="s">
        <v>393</v>
      </c>
      <c r="C153" s="27" t="s">
        <v>165</v>
      </c>
      <c r="D153" s="28"/>
      <c r="E153" s="28"/>
      <c r="F153" s="58">
        <v>1400</v>
      </c>
      <c r="G153" s="30">
        <v>14</v>
      </c>
      <c r="H153" s="31" t="s">
        <v>6</v>
      </c>
      <c r="I153" s="59">
        <v>14</v>
      </c>
      <c r="J153" s="33">
        <v>10</v>
      </c>
      <c r="K153" s="59">
        <v>14</v>
      </c>
      <c r="L153" s="33">
        <v>6</v>
      </c>
      <c r="M153" s="59">
        <v>6</v>
      </c>
      <c r="N153" s="33">
        <v>4</v>
      </c>
      <c r="O153" s="29">
        <v>3.7000000000000099</v>
      </c>
      <c r="P153" s="34">
        <v>1.9357142857142899</v>
      </c>
      <c r="Q153" s="35">
        <v>97.130950848238101</v>
      </c>
      <c r="R153" s="36">
        <v>1.46547542411902</v>
      </c>
      <c r="S153" s="37">
        <v>4</v>
      </c>
      <c r="T153" s="38">
        <v>2</v>
      </c>
      <c r="U153" s="29">
        <v>-0.54999999999999705</v>
      </c>
      <c r="V153" s="29">
        <v>1.1499999999999999</v>
      </c>
      <c r="W153" s="39" t="s">
        <v>79</v>
      </c>
      <c r="X153" s="62">
        <v>48</v>
      </c>
      <c r="Y153" s="29">
        <v>123</v>
      </c>
      <c r="Z153" s="29">
        <v>32</v>
      </c>
      <c r="AA153" s="26" t="s">
        <v>57</v>
      </c>
      <c r="AB153" s="41" t="s">
        <v>58</v>
      </c>
      <c r="AC153" s="42" t="str">
        <f>"i" &amp; IF(AND(S153&lt;=-1.5,NOT(ISBLANK(AQ153))),"Z","")</f>
        <v>i</v>
      </c>
      <c r="AD153" s="48" t="str">
        <f>IF(AND(ISNUMBER(BD153),VALUE(BD153)&gt;=3,VALUE(T153)&gt;=-0.5),IF(AND(VALUE(Q153)&gt;=94,VALUE(Q153)&lt;444), IF(VALUE(P153)&gt;=2,"***","**"),"*"),"")</f>
        <v/>
      </c>
      <c r="AE153" s="48" t="str">
        <f>IF(AND(BD153&gt;2,OR(ISNUMBER(SEARCH("P",AA153)),ISNUMBER(SEARCH("EP",AA153)),ISNUMBER(SEARCH("E",AA153)))),"WP@",IF(BD153&gt;2,"W@",IF(OR(ISNUMBER(SEARCH("P",AA153)),ISNUMBER(SEARCH("EP",AA153)),ISNUMBER(SEARCH("E",AA153))),"P@","@")))</f>
        <v>@</v>
      </c>
      <c r="AF153" s="45" t="s">
        <v>233</v>
      </c>
      <c r="AG153" s="46" t="str">
        <f>IF(OR(F153&lt;1401,F153&gt;=1600),IF(AND(OR(AB153="*",AB153="***",AB153="E*",AB153="E***"),P153&gt;=2,T153&gt;-2.1),IF(AND(ISNUMBER(BD153),VALUE(BD153)&gt;2),"**","*"),""),"")</f>
        <v/>
      </c>
      <c r="AH153" s="30">
        <v>14</v>
      </c>
      <c r="AI153" s="62">
        <v>48</v>
      </c>
      <c r="AJ153" s="48" t="str">
        <f>IF(AND(S153&gt;=2,T153&gt;=0),IF(AND(ISNUMBER(BD153),VALUE(BD153)&gt;=3),IF(LEN(AQ153)&gt;0,"***","**"),"*"),"")</f>
        <v>*</v>
      </c>
      <c r="AK153" s="42" t="str">
        <f>IF(AND(S153&gt;=3,AND(OR(AND(I153&lt;=7,I153-K153&gt;=3),AND(K153&lt;=7,K153-M153&gt;=3)),N153&lt;=4)),6,IF(S153&gt;=3,"3T",IF(AND(OR(AND(I153&lt;=7,I153-K153&gt;=3),AND(K153&lt;=7,K153-M153&gt;=3)),N153&lt;=4),"3P","")))</f>
        <v>3T</v>
      </c>
      <c r="AL153" s="63" t="str">
        <f>IF(OR(K153-M153&gt;=5,T153&gt;4.9,AND(K153-M153&gt;=1,T153&gt;5)),IF(P153&lt;-3,"***",IF(P153&lt;0,"**","*")),"")</f>
        <v>*</v>
      </c>
      <c r="AM153" s="62">
        <v>48</v>
      </c>
      <c r="AN153" s="49" t="str">
        <f>IF(AND(OR(M153=1,M153=2,M153=3,M153=4),Q153&gt;=97.5),"G",IF(OR(AND(N153&lt;=3,M153&lt;8,T153&gt;-1.6,Q153&gt;=95,Q153&lt;300),AND(OR(M153=1,M153=2,M153=3),Q153&lt;97.5)),"GR",""))</f>
        <v/>
      </c>
      <c r="AO153" s="29">
        <v>0</v>
      </c>
      <c r="AP153" s="28"/>
      <c r="AQ153" s="28"/>
      <c r="AR153" s="28"/>
      <c r="AS153" s="28"/>
      <c r="AT153" s="50" t="str">
        <f>IF(LEN(AN153)&gt;0,IF(AL153="**","$",IF(AL153="***",IF(LEN(AQ153)&gt;0,"$$$","$$"), "")), "")</f>
        <v/>
      </c>
      <c r="AU153" s="48" t="str">
        <f>CONCATENATE(IF(LEN(AN153)&gt;0,IF(AND(AD153="**",AB153="*"),IF(LEN(AQ153)&gt;0,"$$$","$$"),IF(AJ153="***","$$$",IF(AND(AJ153="**",AB153="*"),"$$",IF(AND(OR(AD153="**",AD153="***"),LEN(AQ153)&gt;0),"$$","")))),IF(AND(OR(AD153="**",AD153="***"),LEN(AQ153)&gt;0),"$$","")),IF(AND(T153&lt;2,AQ153="#"),"#",""))</f>
        <v/>
      </c>
      <c r="AV153" s="48" t="str">
        <f>IF(LEN(AN153)&gt;0,IF(AG153="**","$$",IF(AG153="***","$$$",IF(AD153="***",IF(OR(AB153="***",LEN(AQ153)&gt;0),"$$$",""),""))),"")</f>
        <v/>
      </c>
      <c r="AW153" s="26" t="s">
        <v>6</v>
      </c>
      <c r="AX153" s="64">
        <v>205</v>
      </c>
      <c r="AY153" s="65">
        <v>1101</v>
      </c>
      <c r="AZ153" s="24" t="s">
        <v>605</v>
      </c>
      <c r="BA153" s="29">
        <v>88.430950848237998</v>
      </c>
      <c r="BB153" s="66">
        <v>92.060284181571404</v>
      </c>
      <c r="BC153" s="54" t="s">
        <v>606</v>
      </c>
      <c r="BD153" s="29">
        <v>2</v>
      </c>
      <c r="BE153" s="100">
        <v>22.2222222222222</v>
      </c>
      <c r="BF153" s="101">
        <v>41.6666666666667</v>
      </c>
      <c r="BG153" s="102">
        <v>36</v>
      </c>
      <c r="BH153" s="102">
        <v>36</v>
      </c>
      <c r="BI153" s="188" t="s">
        <v>607</v>
      </c>
      <c r="BJ153" s="68" t="s">
        <v>608</v>
      </c>
      <c r="BK153" s="68" t="s">
        <v>196</v>
      </c>
      <c r="BL153" s="69" t="s">
        <v>131</v>
      </c>
      <c r="BM153" s="68" t="s">
        <v>532</v>
      </c>
      <c r="BN153" s="69" t="s">
        <v>105</v>
      </c>
      <c r="BO153" s="17"/>
      <c r="BP153" s="29">
        <v>123</v>
      </c>
      <c r="BQ153" s="29">
        <v>0</v>
      </c>
      <c r="BR153" s="56">
        <v>96.45</v>
      </c>
      <c r="BS153" s="76" t="s">
        <v>108</v>
      </c>
      <c r="BT153" s="26"/>
      <c r="BU153" s="26"/>
      <c r="BV153" s="49" t="str">
        <f>IF(AND(BD153&gt;2,OR(ISNUMBER(SEARCH("P",AA153)),ISNUMBER(SEARCH("EP",AA153)),ISNUMBER(SEARCH("E",AA153)))),"WP@",IF(BD153&gt;2,"W@",IF(OR(ISNUMBER(SEARCH("P",AA153)),ISNUMBER(SEARCH("EP",AA153)),ISNUMBER(SEARCH("E",AA153))),"P@","@")))</f>
        <v>@</v>
      </c>
      <c r="BW153" s="26" t="s">
        <v>79</v>
      </c>
      <c r="BX153" s="17"/>
      <c r="BY153" s="17"/>
      <c r="BZ153" s="49" t="str">
        <f>IF(AND(S153&gt;=3,AND(OR(AND(I153&lt;=7,I153-K153&gt;=3),AND(K153&lt;=7,K153-M153&gt;=3)),N153&lt;=4)),6,IF(S153&gt;=3,"3T",IF(AND(OR(AND(I153&lt;=7,I153-K153&gt;=3),AND(K153&lt;=7,K153-M153&gt;=3)),N153&lt;=4),"3P","")))</f>
        <v>3T</v>
      </c>
    </row>
    <row r="154" spans="1:78" ht="46.5" x14ac:dyDescent="0.25">
      <c r="A154" s="26" t="s">
        <v>583</v>
      </c>
      <c r="B154" s="26" t="s">
        <v>191</v>
      </c>
      <c r="C154" s="27" t="s">
        <v>63</v>
      </c>
      <c r="D154" s="28"/>
      <c r="E154" s="28"/>
      <c r="F154" s="29">
        <v>1600</v>
      </c>
      <c r="G154" s="30">
        <v>4</v>
      </c>
      <c r="H154" s="31" t="s">
        <v>6</v>
      </c>
      <c r="I154" s="70">
        <v>2</v>
      </c>
      <c r="J154" s="71">
        <v>1</v>
      </c>
      <c r="K154" s="32">
        <v>3</v>
      </c>
      <c r="L154" s="33">
        <v>2</v>
      </c>
      <c r="M154" s="32">
        <v>11</v>
      </c>
      <c r="N154" s="33">
        <v>8</v>
      </c>
      <c r="O154" s="29">
        <v>3.95</v>
      </c>
      <c r="P154" s="60">
        <v>0</v>
      </c>
      <c r="Q154" s="35">
        <v>444</v>
      </c>
      <c r="R154" s="35">
        <v>172</v>
      </c>
      <c r="S154" s="37">
        <v>0</v>
      </c>
      <c r="T154" s="61">
        <v>-6.25</v>
      </c>
      <c r="U154" s="29">
        <v>-2.85</v>
      </c>
      <c r="V154" s="60">
        <v>-7.8999999999999897</v>
      </c>
      <c r="W154" s="39" t="s">
        <v>79</v>
      </c>
      <c r="X154" s="62">
        <v>46</v>
      </c>
      <c r="Y154" s="29">
        <v>122</v>
      </c>
      <c r="Z154" s="29">
        <v>21</v>
      </c>
      <c r="AA154" s="85" t="s">
        <v>252</v>
      </c>
      <c r="AB154" s="41" t="s">
        <v>32</v>
      </c>
      <c r="AC154" s="42" t="str">
        <f>"" &amp; IF(AND(S154&lt;=-1.5,NOT(ISBLANK(AQ154))),"Z","")</f>
        <v/>
      </c>
      <c r="AD154" s="48" t="str">
        <f>IF(AND(ISNUMBER(BD154),VALUE(BD154)&gt;=3,VALUE(T154)&gt;=-0.5),IF(AND(VALUE(Q154)&gt;=94,VALUE(Q154)&lt;444), IF(VALUE(P154)&gt;=2,"***","**"),"*"),"")</f>
        <v/>
      </c>
      <c r="AE154" s="44"/>
      <c r="AF154" s="45"/>
      <c r="AG154" s="63" t="str">
        <f>IF(OR(F154&lt;1401,F154&gt;=1600),IF(AND(OR(AB154="*",AB154="***",AB154="E*",AB154="E***"),P154&gt;=2,T154&gt;-2.1),IF(AND(ISNUMBER(BD154),VALUE(BD154)&gt;2),"**","*"),""),"")</f>
        <v/>
      </c>
      <c r="AH154" s="30">
        <v>4</v>
      </c>
      <c r="AI154" s="62">
        <v>46</v>
      </c>
      <c r="AJ154" s="48" t="str">
        <f>IF(AND(S154&gt;=2,T154&gt;=0),IF(AND(ISNUMBER(BD154),VALUE(BD154)&gt;=3),IF(LEN(AQ154)&gt;0,"***","**"),"*"),"")</f>
        <v/>
      </c>
      <c r="AK154" s="42" t="str">
        <f>IF(AND(S154&gt;=3,AND(OR(AND(I154&lt;=7,I154-K154&gt;=3),AND(K154&lt;=7,K154-M154&gt;=3)),N154&lt;=4)),6,IF(S154&gt;=3,"3T",IF(AND(OR(AND(I154&lt;=7,I154-K154&gt;=3),AND(K154&lt;=7,K154-M154&gt;=3)),N154&lt;=4),"3P","")))</f>
        <v/>
      </c>
      <c r="AL154" s="63" t="str">
        <f>IF(OR(K154-M154&gt;=5,T154&gt;4.9,AND(K154-M154&gt;=1,T154&gt;5)),IF(P154&lt;-3,"***",IF(P154&lt;0,"**","*")),"")</f>
        <v/>
      </c>
      <c r="AM154" s="62">
        <v>46</v>
      </c>
      <c r="AN154" s="49" t="str">
        <f>IF(AND(OR(M154=1,M154=2,M154=3,M154=4),Q154&gt;=97.5),"G",IF(OR(AND(N154&lt;=3,M154&lt;8,T154&gt;-1.6,Q154&gt;=95,Q154&lt;300),AND(OR(M154=1,M154=2,M154=3),Q154&lt;97.5)),"GR",""))</f>
        <v/>
      </c>
      <c r="AO154" s="29">
        <v>-2</v>
      </c>
      <c r="AP154" s="28"/>
      <c r="AQ154" s="28"/>
      <c r="AR154" s="28"/>
      <c r="AS154" s="28"/>
      <c r="AT154" s="50" t="str">
        <f>IF(LEN(AN154)&gt;0,IF(AL154="**","$",IF(AL154="***",IF(LEN(AQ154)&gt;0,"$$$","$$"), "")), "")</f>
        <v/>
      </c>
      <c r="AU154" s="48" t="str">
        <f>CONCATENATE(IF(LEN(AN154)&gt;0,IF(AND(AD154="**",AB154="*"),IF(LEN(AQ154)&gt;0,"$$$","$$"),IF(AJ154="***","$$$",IF(AND(AJ154="**",AB154="*"),"$$",IF(AND(OR(AD154="**",AD154="***"),LEN(AQ154)&gt;0),"$$","")))),IF(AND(OR(AD154="**",AD154="***"),LEN(AQ154)&gt;0),"$$","")),IF(AND(T154&lt;2,AQ154="#"),"#",""))</f>
        <v/>
      </c>
      <c r="AV154" s="48" t="str">
        <f>IF(LEN(AN154)&gt;0,IF(AG154="**","$$",IF(AG154="***","$$$",IF(AD154="***",IF(OR(AB154="***",LEN(AQ154)&gt;0),"$$$",""),""))),"")</f>
        <v/>
      </c>
      <c r="AW154" s="26" t="s">
        <v>6</v>
      </c>
      <c r="AX154" s="74">
        <v>54</v>
      </c>
      <c r="AY154" s="65">
        <v>1088</v>
      </c>
      <c r="AZ154" s="24" t="s">
        <v>609</v>
      </c>
      <c r="BA154" s="29">
        <v>67.5</v>
      </c>
      <c r="BB154" s="53">
        <v>69.5</v>
      </c>
      <c r="BC154" s="54" t="s">
        <v>610</v>
      </c>
      <c r="BD154" s="29">
        <v>2</v>
      </c>
      <c r="BE154" s="55"/>
      <c r="BF154" s="55"/>
      <c r="BG154" s="55"/>
      <c r="BH154" s="55"/>
      <c r="BI154" s="190" t="s">
        <v>611</v>
      </c>
      <c r="BJ154" s="68" t="s">
        <v>612</v>
      </c>
      <c r="BK154" s="68" t="s">
        <v>613</v>
      </c>
      <c r="BL154" s="68" t="s">
        <v>494</v>
      </c>
      <c r="BM154" s="68" t="s">
        <v>614</v>
      </c>
      <c r="BN154" s="68" t="s">
        <v>615</v>
      </c>
      <c r="BO154" s="17"/>
      <c r="BP154" s="29">
        <v>122</v>
      </c>
      <c r="BQ154" s="29">
        <v>-2</v>
      </c>
      <c r="BR154" s="56">
        <v>102.65</v>
      </c>
      <c r="BS154" s="76" t="s">
        <v>108</v>
      </c>
      <c r="BT154" s="26"/>
      <c r="BU154" s="26"/>
      <c r="BV154" s="26"/>
      <c r="BW154" s="26" t="s">
        <v>79</v>
      </c>
      <c r="BX154" s="17"/>
      <c r="BY154" s="17"/>
      <c r="BZ154" s="49" t="str">
        <f>IF(AND(S154&gt;=3,AND(OR(AND(I154&lt;=7,I154-K154&gt;=3),AND(K154&lt;=7,K154-M154&gt;=3)),N154&lt;=4)),6,IF(S154&gt;=3,"3T",IF(AND(OR(AND(I154&lt;=7,I154-K154&gt;=3),AND(K154&lt;=7,K154-M154&gt;=3)),N154&lt;=4),"3P","")))</f>
        <v/>
      </c>
    </row>
    <row r="155" spans="1:78" ht="15.95" customHeight="1" x14ac:dyDescent="0.25">
      <c r="A155" s="162"/>
      <c r="B155" s="155"/>
      <c r="C155" s="155"/>
      <c r="D155" s="155"/>
      <c r="E155" s="155"/>
      <c r="F155" s="155"/>
      <c r="G155" s="155"/>
      <c r="H155" s="155"/>
      <c r="I155" s="155"/>
      <c r="J155" s="155"/>
      <c r="K155" s="155"/>
      <c r="L155" s="155"/>
      <c r="M155" s="155"/>
      <c r="N155" s="155"/>
      <c r="O155" s="155"/>
      <c r="P155" s="155"/>
      <c r="Q155" s="155"/>
      <c r="R155" s="155"/>
      <c r="S155" s="155"/>
      <c r="T155" s="155"/>
      <c r="U155" s="155"/>
      <c r="V155" s="155"/>
      <c r="W155" s="155"/>
      <c r="X155" s="155"/>
      <c r="Y155" s="155"/>
      <c r="Z155" s="155"/>
      <c r="AA155" s="155"/>
      <c r="AB155" s="155"/>
      <c r="AC155" s="155"/>
      <c r="AD155" s="155"/>
      <c r="AE155" s="155"/>
      <c r="AF155" s="155"/>
      <c r="AG155" s="155"/>
      <c r="AH155" s="155"/>
      <c r="AI155" s="155"/>
      <c r="AJ155" s="155"/>
      <c r="AK155" s="155"/>
      <c r="AL155" s="155"/>
      <c r="AM155" s="155"/>
      <c r="AN155" s="155"/>
      <c r="AO155" s="155"/>
      <c r="AP155" s="155"/>
      <c r="AQ155" s="155"/>
      <c r="AR155" s="155"/>
      <c r="AS155" s="155"/>
      <c r="AT155" s="155"/>
      <c r="AU155" s="155"/>
      <c r="AV155" s="155"/>
      <c r="AW155" s="155"/>
      <c r="AX155" s="155"/>
      <c r="AY155" s="155"/>
      <c r="AZ155" s="155"/>
      <c r="BA155" s="155"/>
      <c r="BB155" s="155"/>
      <c r="BC155" s="155"/>
      <c r="BD155" s="155"/>
      <c r="BE155" s="155"/>
      <c r="BF155" s="155"/>
      <c r="BG155" s="155"/>
      <c r="BH155" s="155"/>
      <c r="BI155" s="155"/>
      <c r="BJ155" s="155"/>
      <c r="BK155" s="155"/>
      <c r="BL155" s="155"/>
      <c r="BM155" s="155"/>
      <c r="BN155" s="155"/>
      <c r="BO155" s="155"/>
      <c r="BP155" s="155"/>
      <c r="BQ155" s="155"/>
      <c r="BR155" s="155"/>
      <c r="BS155" s="155"/>
      <c r="BT155" s="155"/>
      <c r="BU155" s="155"/>
      <c r="BV155" s="155"/>
      <c r="BW155" s="155"/>
      <c r="BX155" s="155"/>
      <c r="BY155" s="17"/>
      <c r="BZ155" s="49"/>
    </row>
    <row r="156" spans="1:78" ht="18.75" customHeight="1" x14ac:dyDescent="0.25">
      <c r="A156" s="17"/>
      <c r="B156" s="164" t="s">
        <v>609</v>
      </c>
      <c r="C156" s="164"/>
      <c r="D156" s="17"/>
      <c r="E156" s="17"/>
      <c r="F156" s="17"/>
      <c r="G156" s="17"/>
      <c r="H156" s="17"/>
      <c r="I156" s="89" t="s">
        <v>150</v>
      </c>
      <c r="J156" s="17"/>
      <c r="K156" s="17"/>
      <c r="L156" s="17"/>
      <c r="M156" s="17"/>
      <c r="N156" s="17"/>
      <c r="O156" s="17"/>
      <c r="P156" s="17"/>
      <c r="Q156" s="165" t="s">
        <v>616</v>
      </c>
      <c r="R156" s="165"/>
      <c r="S156" s="17"/>
      <c r="T156" s="90" t="s">
        <v>617</v>
      </c>
      <c r="U156" s="17"/>
      <c r="V156" s="17"/>
      <c r="W156" s="17"/>
      <c r="X156" s="91">
        <v>44</v>
      </c>
      <c r="Y156" s="92" t="s">
        <v>618</v>
      </c>
      <c r="Z156" s="93">
        <v>35</v>
      </c>
      <c r="AA156" s="94">
        <v>0</v>
      </c>
      <c r="AB156" s="17"/>
      <c r="AC156" s="17"/>
      <c r="AD156" s="17"/>
      <c r="AE156" s="17"/>
      <c r="AF156" s="17"/>
      <c r="AG156" s="17"/>
      <c r="AH156" s="17"/>
      <c r="AI156" s="91">
        <v>44</v>
      </c>
      <c r="AJ156" s="17"/>
      <c r="AK156" s="17"/>
      <c r="AL156" s="17"/>
      <c r="AM156" s="91">
        <v>44</v>
      </c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66">
        <v>0</v>
      </c>
      <c r="AY156" s="95">
        <v>1088</v>
      </c>
      <c r="AZ156" s="17"/>
      <c r="BA156" s="17"/>
      <c r="BB156" s="17"/>
      <c r="BC156" s="17"/>
      <c r="BD156" s="17"/>
      <c r="BE156" s="17"/>
      <c r="BF156" s="17"/>
      <c r="BG156" s="17"/>
      <c r="BH156" s="17"/>
      <c r="BI156" s="187"/>
      <c r="BJ156" s="17"/>
      <c r="BK156" s="17"/>
      <c r="BL156" s="17"/>
      <c r="BM156" s="17"/>
      <c r="BN156" s="17"/>
      <c r="BO156" s="17"/>
      <c r="BP156" s="92" t="s">
        <v>618</v>
      </c>
      <c r="BQ156" s="17"/>
      <c r="BR156" s="17"/>
      <c r="BS156" s="17"/>
      <c r="BT156" s="17"/>
      <c r="BU156" s="17"/>
      <c r="BV156" s="17"/>
      <c r="BW156" s="17"/>
      <c r="BX156" s="29">
        <v>0</v>
      </c>
      <c r="BY156" s="26" t="s">
        <v>149</v>
      </c>
      <c r="BZ156" s="17"/>
    </row>
    <row r="157" spans="1:78" x14ac:dyDescent="0.25">
      <c r="A157" s="17"/>
      <c r="B157" s="164"/>
      <c r="C157" s="164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68" t="s">
        <v>619</v>
      </c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  <c r="AK157" s="168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67"/>
      <c r="AY157" s="96" t="s">
        <v>291</v>
      </c>
      <c r="AZ157" s="17"/>
      <c r="BA157" s="17"/>
      <c r="BB157" s="17"/>
      <c r="BC157" s="17"/>
      <c r="BD157" s="17"/>
      <c r="BE157" s="17"/>
      <c r="BF157" s="17"/>
      <c r="BG157" s="17"/>
      <c r="BH157" s="17"/>
      <c r="BI157" s="18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</row>
    <row r="158" spans="1:78" ht="30" customHeight="1" x14ac:dyDescent="0.25">
      <c r="A158" s="176" t="s">
        <v>620</v>
      </c>
      <c r="B158" s="153"/>
      <c r="C158" s="153"/>
      <c r="D158" s="153"/>
      <c r="E158" s="153"/>
      <c r="F158" s="153"/>
      <c r="G158" s="153"/>
      <c r="H158" s="153"/>
      <c r="I158" s="153"/>
      <c r="J158" s="153"/>
      <c r="K158" s="153"/>
      <c r="L158" s="153"/>
      <c r="M158" s="153"/>
      <c r="N158" s="153"/>
      <c r="O158" s="153"/>
      <c r="P158" s="153"/>
      <c r="Q158" s="153"/>
      <c r="R158" s="153"/>
      <c r="S158" s="153"/>
      <c r="T158" s="153"/>
      <c r="U158" s="153"/>
      <c r="V158" s="153"/>
      <c r="W158" s="153"/>
      <c r="X158" s="153"/>
      <c r="Y158" s="153"/>
      <c r="Z158" s="153"/>
      <c r="AA158" s="153"/>
      <c r="AB158" s="153"/>
      <c r="AC158" s="153"/>
      <c r="AD158" s="153"/>
      <c r="AE158" s="153"/>
      <c r="AF158" s="153"/>
      <c r="AG158" s="153"/>
      <c r="AH158" s="153"/>
      <c r="AI158" s="153"/>
      <c r="AJ158" s="153"/>
      <c r="AK158" s="153"/>
      <c r="AL158" s="153"/>
      <c r="AM158" s="153"/>
      <c r="AN158" s="153"/>
      <c r="AO158" s="153"/>
      <c r="AP158" s="153"/>
      <c r="AQ158" s="153"/>
      <c r="AR158" s="153"/>
      <c r="AS158" s="153"/>
      <c r="AT158" s="153"/>
      <c r="AU158" s="153"/>
      <c r="AV158" s="153"/>
      <c r="AW158" s="153"/>
      <c r="AX158" s="153"/>
      <c r="AY158" s="153"/>
      <c r="AZ158" s="153"/>
      <c r="BA158" s="153"/>
      <c r="BB158" s="153"/>
      <c r="BC158" s="153"/>
      <c r="BD158" s="153"/>
      <c r="BE158" s="153"/>
      <c r="BF158" s="153"/>
      <c r="BG158" s="153"/>
      <c r="BH158" s="153"/>
      <c r="BI158" s="153"/>
      <c r="BJ158" s="153"/>
      <c r="BK158" s="153"/>
      <c r="BL158" s="153"/>
      <c r="BM158" s="153"/>
      <c r="BN158" s="153"/>
      <c r="BO158" s="153"/>
      <c r="BP158" s="153"/>
      <c r="BQ158" s="153"/>
      <c r="BR158" s="153"/>
      <c r="BS158" s="153"/>
      <c r="BT158" s="153"/>
      <c r="BU158" s="153"/>
      <c r="BV158" s="153"/>
      <c r="BW158" s="153"/>
      <c r="BX158" s="153"/>
      <c r="BY158" s="17"/>
      <c r="BZ158" s="17"/>
    </row>
    <row r="159" spans="1:78" x14ac:dyDescent="0.25">
      <c r="A159" s="18" t="s">
        <v>1</v>
      </c>
      <c r="B159" s="18" t="s">
        <v>2</v>
      </c>
      <c r="C159" s="18" t="s">
        <v>3</v>
      </c>
      <c r="D159" s="19"/>
      <c r="E159" s="19"/>
      <c r="F159" s="18" t="s">
        <v>4</v>
      </c>
      <c r="G159" s="20" t="s">
        <v>5</v>
      </c>
      <c r="H159" s="21" t="s">
        <v>6</v>
      </c>
      <c r="I159" s="154" t="s">
        <v>7</v>
      </c>
      <c r="J159" s="155"/>
      <c r="K159" s="155"/>
      <c r="L159" s="155"/>
      <c r="M159" s="155"/>
      <c r="N159" s="155"/>
      <c r="O159" s="21" t="s">
        <v>8</v>
      </c>
      <c r="P159" s="21" t="s">
        <v>9</v>
      </c>
      <c r="Q159" s="22" t="s">
        <v>10</v>
      </c>
      <c r="R159" s="22" t="s">
        <v>11</v>
      </c>
      <c r="S159" s="21" t="s">
        <v>12</v>
      </c>
      <c r="T159" s="21" t="s">
        <v>13</v>
      </c>
      <c r="U159" s="21" t="s">
        <v>14</v>
      </c>
      <c r="V159" s="21" t="s">
        <v>15</v>
      </c>
      <c r="W159" s="23" t="s">
        <v>16</v>
      </c>
      <c r="X159" s="21" t="s">
        <v>17</v>
      </c>
      <c r="Y159" s="21" t="s">
        <v>18</v>
      </c>
      <c r="Z159" s="21" t="s">
        <v>19</v>
      </c>
      <c r="AA159" s="21" t="s">
        <v>20</v>
      </c>
      <c r="AB159" s="21" t="s">
        <v>21</v>
      </c>
      <c r="AC159" s="21" t="s">
        <v>22</v>
      </c>
      <c r="AD159" s="21" t="s">
        <v>23</v>
      </c>
      <c r="AE159" s="21" t="s">
        <v>24</v>
      </c>
      <c r="AF159" s="21" t="s">
        <v>25</v>
      </c>
      <c r="AG159" s="21" t="s">
        <v>26</v>
      </c>
      <c r="AH159" s="21" t="s">
        <v>5</v>
      </c>
      <c r="AI159" s="21" t="s">
        <v>17</v>
      </c>
      <c r="AJ159" s="21" t="s">
        <v>27</v>
      </c>
      <c r="AK159" s="21" t="s">
        <v>28</v>
      </c>
      <c r="AL159" s="21" t="s">
        <v>29</v>
      </c>
      <c r="AM159" s="21" t="s">
        <v>17</v>
      </c>
      <c r="AN159" s="21" t="s">
        <v>30</v>
      </c>
      <c r="AO159" s="21" t="s">
        <v>31</v>
      </c>
      <c r="AP159" s="21" t="s">
        <v>32</v>
      </c>
      <c r="AQ159" s="21" t="s">
        <v>33</v>
      </c>
      <c r="AR159" s="21" t="s">
        <v>34</v>
      </c>
      <c r="AS159" s="21" t="s">
        <v>35</v>
      </c>
      <c r="AT159" s="21" t="s">
        <v>36</v>
      </c>
      <c r="AU159" s="21" t="s">
        <v>37</v>
      </c>
      <c r="AV159" s="21" t="s">
        <v>38</v>
      </c>
      <c r="AW159" s="21" t="s">
        <v>6</v>
      </c>
      <c r="AX159" s="21" t="s">
        <v>39</v>
      </c>
      <c r="AY159" s="21" t="s">
        <v>40</v>
      </c>
      <c r="AZ159" s="24" t="s">
        <v>41</v>
      </c>
      <c r="BA159" s="21" t="s">
        <v>42</v>
      </c>
      <c r="BB159" s="21" t="s">
        <v>43</v>
      </c>
      <c r="BC159" s="21" t="s">
        <v>44</v>
      </c>
      <c r="BD159" s="21" t="s">
        <v>45</v>
      </c>
      <c r="BE159" s="21" t="s">
        <v>46</v>
      </c>
      <c r="BF159" s="21" t="s">
        <v>47</v>
      </c>
      <c r="BG159" s="21" t="s">
        <v>48</v>
      </c>
      <c r="BH159" s="21" t="s">
        <v>49</v>
      </c>
      <c r="BI159" s="186"/>
      <c r="BJ159" s="25"/>
      <c r="BK159" s="25"/>
      <c r="BL159" s="25"/>
      <c r="BM159" s="25"/>
      <c r="BN159" s="25"/>
      <c r="BO159" s="25"/>
      <c r="BP159" s="21" t="s">
        <v>18</v>
      </c>
      <c r="BQ159" s="21" t="s">
        <v>31</v>
      </c>
      <c r="BR159" s="21" t="s">
        <v>50</v>
      </c>
      <c r="BS159" s="21" t="s">
        <v>51</v>
      </c>
      <c r="BT159" s="25"/>
      <c r="BU159" s="25"/>
      <c r="BV159" s="21" t="s">
        <v>24</v>
      </c>
      <c r="BW159" s="21" t="s">
        <v>16</v>
      </c>
      <c r="BX159" s="21" t="s">
        <v>52</v>
      </c>
      <c r="BY159" s="21" t="s">
        <v>53</v>
      </c>
      <c r="BZ159" s="21" t="s">
        <v>28</v>
      </c>
    </row>
    <row r="160" spans="1:78" ht="46.5" x14ac:dyDescent="0.25">
      <c r="A160" s="26" t="s">
        <v>621</v>
      </c>
      <c r="B160" s="26" t="s">
        <v>522</v>
      </c>
      <c r="C160" s="106" t="s">
        <v>269</v>
      </c>
      <c r="D160" s="28"/>
      <c r="E160" s="28"/>
      <c r="F160" s="29">
        <v>1200</v>
      </c>
      <c r="G160" s="30">
        <v>12</v>
      </c>
      <c r="H160" s="31" t="s">
        <v>6</v>
      </c>
      <c r="I160" s="59">
        <v>12</v>
      </c>
      <c r="J160" s="33">
        <v>8</v>
      </c>
      <c r="K160" s="59">
        <v>12</v>
      </c>
      <c r="L160" s="33">
        <v>6</v>
      </c>
      <c r="M160" s="59">
        <v>10</v>
      </c>
      <c r="N160" s="33">
        <v>5</v>
      </c>
      <c r="O160" s="29">
        <v>1.25</v>
      </c>
      <c r="P160" s="37">
        <v>0.80000000000000704</v>
      </c>
      <c r="Q160" s="35">
        <v>91.685070263070102</v>
      </c>
      <c r="R160" s="35">
        <v>-7.4648684649503104E-3</v>
      </c>
      <c r="S160" s="37">
        <v>2</v>
      </c>
      <c r="T160" s="38">
        <v>0.75</v>
      </c>
      <c r="U160" s="29">
        <v>-2.4</v>
      </c>
      <c r="V160" s="60">
        <v>-1.74999999999999</v>
      </c>
      <c r="W160" s="39"/>
      <c r="X160" s="62">
        <v>52</v>
      </c>
      <c r="Y160" s="29">
        <v>127</v>
      </c>
      <c r="Z160" s="17"/>
      <c r="AA160" s="26" t="s">
        <v>57</v>
      </c>
      <c r="AB160" s="41" t="s">
        <v>58</v>
      </c>
      <c r="AC160" s="42" t="str">
        <f>"" &amp; IF(AND(S160&lt;=-1.5,NOT(ISBLANK(AQ160))),"Z","")</f>
        <v/>
      </c>
      <c r="AD160" s="48" t="str">
        <f>IF(AND(ISNUMBER(BD160),VALUE(BD160)&gt;=3,VALUE(T160)&gt;=-0.5),IF(AND(VALUE(Q160)&gt;=94,VALUE(Q160)&lt;444), IF(VALUE(P160)&gt;=2,"***","**"),"*"),"")</f>
        <v/>
      </c>
      <c r="AE160" s="44"/>
      <c r="AF160" s="45"/>
      <c r="AG160" s="46" t="str">
        <f>IF(OR(F160&lt;1401,F160&gt;=1600),IF(AND(OR(AB160="*",AB160="***",AB160="E*",AB160="E***"),P160&gt;=2,T160&gt;-2.1),IF(AND(ISNUMBER(BD160),VALUE(BD160)&gt;2),"**","*"),""),"")</f>
        <v/>
      </c>
      <c r="AH160" s="30">
        <v>12</v>
      </c>
      <c r="AI160" s="62">
        <v>52</v>
      </c>
      <c r="AJ160" s="48" t="str">
        <f>IF(AND(S160&gt;=2,T160&gt;=0),IF(AND(ISNUMBER(BD160),VALUE(BD160)&gt;=3),IF(LEN(AQ160)&gt;0,"***","**"),"*"),"")</f>
        <v>*</v>
      </c>
      <c r="AK160" s="42" t="str">
        <f>IF(AND(S160&gt;=3,AND(OR(AND(I160&lt;=7,I160-K160&gt;=3),AND(K160&lt;=7,K160-M160&gt;=3)),N160&lt;=4)),6,IF(S160&gt;=3,"3T",IF(AND(OR(AND(I160&lt;=7,I160-K160&gt;=3),AND(K160&lt;=7,K160-M160&gt;=3)),N160&lt;=4),"3P","")))</f>
        <v/>
      </c>
      <c r="AL160" s="63" t="str">
        <f>IF(OR(K160-M160&gt;=5,T160&gt;4.9,AND(K160-M160&gt;=1,T160&gt;5)),IF(P160&lt;-3,"***",IF(P160&lt;0,"**","*")),"")</f>
        <v/>
      </c>
      <c r="AM160" s="62">
        <v>52</v>
      </c>
      <c r="AN160" s="49" t="str">
        <f>IF(AND(OR(M160=1,M160=2,M160=3,M160=4),Q160&gt;=97.5),"G",IF(OR(AND(N160&lt;=3,M160&lt;8,T160&gt;-1.6,Q160&gt;=95,Q160&lt;300),AND(OR(M160=1,M160=2,M160=3),Q160&lt;97.5)),"GR",""))</f>
        <v/>
      </c>
      <c r="AO160" s="29">
        <v>0</v>
      </c>
      <c r="AP160" s="28"/>
      <c r="AQ160" s="28"/>
      <c r="AR160" s="28"/>
      <c r="AS160" s="28"/>
      <c r="AT160" s="50" t="str">
        <f>IF(LEN(AN160)&gt;0,IF(AL160="**","$",IF(AL160="***",IF(LEN(AQ160)&gt;0,"$$$","$$"), "")), "")</f>
        <v/>
      </c>
      <c r="AU160" s="48" t="str">
        <f>CONCATENATE(IF(LEN(AN160)&gt;0,IF(AND(AD160="**",AB160="*"),IF(LEN(AQ160)&gt;0,"$$$","$$"),IF(AJ160="***","$$$",IF(AND(AJ160="**",AB160="*"),"$$",IF(AND(OR(AD160="**",AD160="***"),LEN(AQ160)&gt;0),"$$","")))),IF(AND(OR(AD160="**",AD160="***"),LEN(AQ160)&gt;0),"$$","")),IF(AND(T160&lt;2,AQ160="#"),"#",""))</f>
        <v/>
      </c>
      <c r="AV160" s="48" t="str">
        <f>IF(LEN(AN160)&gt;0,IF(AG160="**","$$",IF(AG160="***","$$$",IF(AD160="***",IF(OR(AB160="***",LEN(AQ160)&gt;0),"$$$",""),""))),"")</f>
        <v/>
      </c>
      <c r="AW160" s="26" t="s">
        <v>6</v>
      </c>
      <c r="AX160" s="51">
        <v>63</v>
      </c>
      <c r="AY160" s="65">
        <v>1152</v>
      </c>
      <c r="AZ160" s="24" t="s">
        <v>622</v>
      </c>
      <c r="BA160" s="29">
        <v>82.485070263070099</v>
      </c>
      <c r="BB160" s="53">
        <v>85.322403596403404</v>
      </c>
      <c r="BC160" s="54" t="s">
        <v>623</v>
      </c>
      <c r="BD160" s="29">
        <v>1</v>
      </c>
      <c r="BE160" s="55"/>
      <c r="BF160" s="55"/>
      <c r="BG160" s="55"/>
      <c r="BH160" s="55"/>
      <c r="BI160" s="190" t="s">
        <v>524</v>
      </c>
      <c r="BJ160" s="68" t="s">
        <v>525</v>
      </c>
      <c r="BK160" s="68" t="s">
        <v>286</v>
      </c>
      <c r="BL160" s="68" t="s">
        <v>85</v>
      </c>
      <c r="BM160" s="69" t="s">
        <v>526</v>
      </c>
      <c r="BN160" s="68" t="s">
        <v>527</v>
      </c>
      <c r="BO160" s="17"/>
      <c r="BP160" s="29">
        <v>127</v>
      </c>
      <c r="BQ160" s="29">
        <v>0</v>
      </c>
      <c r="BR160" s="56">
        <v>94.75</v>
      </c>
      <c r="BS160" s="76" t="s">
        <v>88</v>
      </c>
      <c r="BT160" s="26"/>
      <c r="BU160" s="26"/>
      <c r="BV160" s="26"/>
      <c r="BW160" s="26"/>
      <c r="BX160" s="17"/>
      <c r="BY160" s="17"/>
      <c r="BZ160" s="49" t="str">
        <f>IF(AND(S160&gt;=3,AND(OR(AND(I160&lt;=7,I160-K160&gt;=3),AND(K160&lt;=7,K160-M160&gt;=3)),N160&lt;=4)),6,IF(S160&gt;=3,"3T",IF(AND(OR(AND(I160&lt;=7,I160-K160&gt;=3),AND(K160&lt;=7,K160-M160&gt;=3)),N160&lt;=4),"3P","")))</f>
        <v/>
      </c>
    </row>
    <row r="161" spans="1:78" ht="15.95" customHeight="1" x14ac:dyDescent="0.25">
      <c r="A161" s="162"/>
      <c r="B161" s="155"/>
      <c r="C161" s="155"/>
      <c r="D161" s="155"/>
      <c r="E161" s="155"/>
      <c r="F161" s="155"/>
      <c r="G161" s="155"/>
      <c r="H161" s="155"/>
      <c r="I161" s="155"/>
      <c r="J161" s="155"/>
      <c r="K161" s="155"/>
      <c r="L161" s="155"/>
      <c r="M161" s="155"/>
      <c r="N161" s="155"/>
      <c r="O161" s="155"/>
      <c r="P161" s="155"/>
      <c r="Q161" s="155"/>
      <c r="R161" s="155"/>
      <c r="S161" s="155"/>
      <c r="T161" s="155"/>
      <c r="U161" s="155"/>
      <c r="V161" s="155"/>
      <c r="W161" s="155"/>
      <c r="X161" s="155"/>
      <c r="Y161" s="155"/>
      <c r="Z161" s="155"/>
      <c r="AA161" s="155"/>
      <c r="AB161" s="155"/>
      <c r="AC161" s="155"/>
      <c r="AD161" s="155"/>
      <c r="AE161" s="155"/>
      <c r="AF161" s="155"/>
      <c r="AG161" s="155"/>
      <c r="AH161" s="155"/>
      <c r="AI161" s="155"/>
      <c r="AJ161" s="155"/>
      <c r="AK161" s="155"/>
      <c r="AL161" s="155"/>
      <c r="AM161" s="155"/>
      <c r="AN161" s="155"/>
      <c r="AO161" s="155"/>
      <c r="AP161" s="155"/>
      <c r="AQ161" s="155"/>
      <c r="AR161" s="155"/>
      <c r="AS161" s="155"/>
      <c r="AT161" s="155"/>
      <c r="AU161" s="155"/>
      <c r="AV161" s="155"/>
      <c r="AW161" s="155"/>
      <c r="AX161" s="155"/>
      <c r="AY161" s="155"/>
      <c r="AZ161" s="155"/>
      <c r="BA161" s="155"/>
      <c r="BB161" s="155"/>
      <c r="BC161" s="155"/>
      <c r="BD161" s="155"/>
      <c r="BE161" s="155"/>
      <c r="BF161" s="155"/>
      <c r="BG161" s="155"/>
      <c r="BH161" s="155"/>
      <c r="BI161" s="155"/>
      <c r="BJ161" s="155"/>
      <c r="BK161" s="155"/>
      <c r="BL161" s="155"/>
      <c r="BM161" s="155"/>
      <c r="BN161" s="155"/>
      <c r="BO161" s="155"/>
      <c r="BP161" s="155"/>
      <c r="BQ161" s="155"/>
      <c r="BR161" s="155"/>
      <c r="BS161" s="155"/>
      <c r="BT161" s="155"/>
      <c r="BU161" s="155"/>
      <c r="BV161" s="155"/>
      <c r="BW161" s="155"/>
      <c r="BX161" s="155"/>
      <c r="BY161" s="17"/>
      <c r="BZ161" s="49"/>
    </row>
    <row r="162" spans="1:78" ht="46.5" x14ac:dyDescent="0.25">
      <c r="A162" s="26" t="s">
        <v>621</v>
      </c>
      <c r="B162" s="26" t="s">
        <v>460</v>
      </c>
      <c r="C162" s="27" t="s">
        <v>417</v>
      </c>
      <c r="D162" s="28"/>
      <c r="E162" s="28"/>
      <c r="F162" s="29">
        <v>1200</v>
      </c>
      <c r="G162" s="30">
        <v>5</v>
      </c>
      <c r="H162" s="31" t="s">
        <v>6</v>
      </c>
      <c r="I162" s="32">
        <v>7</v>
      </c>
      <c r="J162" s="33">
        <v>4</v>
      </c>
      <c r="K162" s="32">
        <v>8</v>
      </c>
      <c r="L162" s="33">
        <v>3</v>
      </c>
      <c r="M162" s="32">
        <v>10</v>
      </c>
      <c r="N162" s="33">
        <v>5</v>
      </c>
      <c r="O162" s="29">
        <v>-3.3500000000000099</v>
      </c>
      <c r="P162" s="29">
        <v>0</v>
      </c>
      <c r="Q162" s="35">
        <v>444</v>
      </c>
      <c r="R162" s="35">
        <v>172</v>
      </c>
      <c r="S162" s="37">
        <v>2</v>
      </c>
      <c r="T162" s="61">
        <v>-2</v>
      </c>
      <c r="U162" s="29">
        <v>4.55</v>
      </c>
      <c r="V162" s="29">
        <v>2.8999999999999901</v>
      </c>
      <c r="W162" s="39" t="s">
        <v>79</v>
      </c>
      <c r="X162" s="62">
        <v>52</v>
      </c>
      <c r="Y162" s="29">
        <v>129</v>
      </c>
      <c r="Z162" s="29">
        <v>32</v>
      </c>
      <c r="AA162" s="26" t="s">
        <v>57</v>
      </c>
      <c r="AB162" s="41" t="s">
        <v>58</v>
      </c>
      <c r="AC162" s="42" t="str">
        <f>"" &amp; IF(AND(S162&lt;=-1.5,NOT(ISBLANK(AQ162))),"Z","")</f>
        <v/>
      </c>
      <c r="AD162" s="48" t="str">
        <f>IF(AND(ISNUMBER(BD162),VALUE(BD162)&gt;=3,VALUE(T162)&gt;=-0.5),IF(AND(VALUE(Q162)&gt;=94,VALUE(Q162)&lt;444), IF(VALUE(P162)&gt;=2,"***","**"),"*"),"")</f>
        <v/>
      </c>
      <c r="AE162" s="44"/>
      <c r="AF162" s="45"/>
      <c r="AG162" s="63" t="str">
        <f>IF(OR(F162&lt;1401,F162&gt;=1600),IF(AND(OR(AB162="*",AB162="***",AB162="E*",AB162="E***"),P162&gt;=2,T162&gt;-2.1),IF(AND(ISNUMBER(BD162),VALUE(BD162)&gt;2),"**","*"),""),"")</f>
        <v/>
      </c>
      <c r="AH162" s="30">
        <v>5</v>
      </c>
      <c r="AI162" s="62">
        <v>52</v>
      </c>
      <c r="AJ162" s="48" t="str">
        <f>IF(AND(S162&gt;=2,T162&gt;=0),IF(AND(ISNUMBER(BD162),VALUE(BD162)&gt;=3),IF(LEN(AQ162)&gt;0,"***","**"),"*"),"")</f>
        <v/>
      </c>
      <c r="AK162" s="42" t="str">
        <f>IF(AND(S162&gt;=3,AND(OR(AND(I162&lt;=7,I162-K162&gt;=3),AND(K162&lt;=7,K162-M162&gt;=3)),N162&lt;=4)),6,IF(S162&gt;=3,"3T",IF(AND(OR(AND(I162&lt;=7,I162-K162&gt;=3),AND(K162&lt;=7,K162-M162&gt;=3)),N162&lt;=4),"3P","")))</f>
        <v/>
      </c>
      <c r="AL162" s="63" t="str">
        <f>IF(OR(K162-M162&gt;=5,T162&gt;4.9,AND(K162-M162&gt;=1,T162&gt;5)),IF(P162&lt;-3,"***",IF(P162&lt;0,"**","*")),"")</f>
        <v/>
      </c>
      <c r="AM162" s="62">
        <v>52</v>
      </c>
      <c r="AN162" s="49" t="str">
        <f>IF(AND(OR(M162=1,M162=2,M162=3,M162=4),Q162&gt;=97.5),"G",IF(OR(AND(N162&lt;=3,M162&lt;8,T162&gt;-1.6,Q162&gt;=95,Q162&lt;300),AND(OR(M162=1,M162=2,M162=3),Q162&lt;97.5)),"GR",""))</f>
        <v/>
      </c>
      <c r="AO162" s="29">
        <v>2</v>
      </c>
      <c r="AP162" s="28"/>
      <c r="AQ162" s="28"/>
      <c r="AR162" s="28"/>
      <c r="AS162" s="28"/>
      <c r="AT162" s="50" t="str">
        <f>IF(LEN(AN162)&gt;0,IF(AL162="**","$",IF(AL162="***",IF(LEN(AQ162)&gt;0,"$$$","$$"), "")), "")</f>
        <v/>
      </c>
      <c r="AU162" s="48" t="str">
        <f>CONCATENATE(IF(LEN(AN162)&gt;0,IF(AND(AD162="**",AB162="*"),IF(LEN(AQ162)&gt;0,"$$$","$$"),IF(AJ162="***","$$$",IF(AND(AJ162="**",AB162="*"),"$$",IF(AND(OR(AD162="**",AD162="***"),LEN(AQ162)&gt;0),"$$","")))),IF(AND(OR(AD162="**",AD162="***"),LEN(AQ162)&gt;0),"$$","")),IF(AND(T162&lt;2,AQ162="#"),"#",""))</f>
        <v/>
      </c>
      <c r="AV162" s="48" t="str">
        <f>IF(LEN(AN162)&gt;0,IF(AG162="**","$$",IF(AG162="***","$$$",IF(AD162="***",IF(OR(AB162="***",LEN(AQ162)&gt;0),"$$$",""),""))),"")</f>
        <v/>
      </c>
      <c r="AW162" s="26" t="s">
        <v>6</v>
      </c>
      <c r="AX162" s="74">
        <v>19</v>
      </c>
      <c r="AY162" s="65">
        <v>1148</v>
      </c>
      <c r="AZ162" s="24" t="s">
        <v>624</v>
      </c>
      <c r="BA162" s="29">
        <v>72</v>
      </c>
      <c r="BB162" s="53">
        <v>77</v>
      </c>
      <c r="BC162" s="54" t="s">
        <v>625</v>
      </c>
      <c r="BD162" s="29">
        <v>2</v>
      </c>
      <c r="BE162" s="55"/>
      <c r="BF162" s="55"/>
      <c r="BG162" s="55"/>
      <c r="BH162" s="55"/>
      <c r="BI162" s="190" t="s">
        <v>626</v>
      </c>
      <c r="BJ162" s="68" t="s">
        <v>627</v>
      </c>
      <c r="BK162" s="68" t="s">
        <v>628</v>
      </c>
      <c r="BL162" s="68" t="s">
        <v>421</v>
      </c>
      <c r="BM162" s="68" t="s">
        <v>629</v>
      </c>
      <c r="BN162" s="68" t="s">
        <v>630</v>
      </c>
      <c r="BO162" s="17"/>
      <c r="BP162" s="29">
        <v>129</v>
      </c>
      <c r="BQ162" s="29">
        <v>2</v>
      </c>
      <c r="BR162" s="56">
        <v>91.8</v>
      </c>
      <c r="BS162" s="57" t="s">
        <v>631</v>
      </c>
      <c r="BT162" s="26"/>
      <c r="BU162" s="26"/>
      <c r="BV162" s="26"/>
      <c r="BW162" s="26" t="s">
        <v>79</v>
      </c>
      <c r="BX162" s="17"/>
      <c r="BY162" s="17"/>
      <c r="BZ162" s="49" t="str">
        <f>IF(AND(S162&gt;=3,AND(OR(AND(I162&lt;=7,I162-K162&gt;=3),AND(K162&lt;=7,K162-M162&gt;=3)),N162&lt;=4)),6,IF(S162&gt;=3,"3T",IF(AND(OR(AND(I162&lt;=7,I162-K162&gt;=3),AND(K162&lt;=7,K162-M162&gt;=3)),N162&lt;=4),"3P","")))</f>
        <v/>
      </c>
    </row>
    <row r="163" spans="1:78" ht="46.5" x14ac:dyDescent="0.25">
      <c r="A163" s="26" t="s">
        <v>621</v>
      </c>
      <c r="B163" s="26" t="s">
        <v>551</v>
      </c>
      <c r="C163" s="27" t="s">
        <v>77</v>
      </c>
      <c r="D163" s="28"/>
      <c r="E163" s="28"/>
      <c r="F163" s="29">
        <v>1200</v>
      </c>
      <c r="G163" s="30">
        <v>11</v>
      </c>
      <c r="H163" s="31" t="s">
        <v>6</v>
      </c>
      <c r="I163" s="59">
        <v>7</v>
      </c>
      <c r="J163" s="33">
        <v>2</v>
      </c>
      <c r="K163" s="59">
        <v>10</v>
      </c>
      <c r="L163" s="33">
        <v>3</v>
      </c>
      <c r="M163" s="59">
        <v>10</v>
      </c>
      <c r="N163" s="33">
        <v>10</v>
      </c>
      <c r="O163" s="29">
        <v>-1.25</v>
      </c>
      <c r="P163" s="37">
        <v>-2.2500000000000102</v>
      </c>
      <c r="Q163" s="35">
        <v>82.897673006950797</v>
      </c>
      <c r="R163" s="35">
        <v>-0.60116349652460599</v>
      </c>
      <c r="S163" s="37">
        <v>0</v>
      </c>
      <c r="T163" s="34">
        <v>-7</v>
      </c>
      <c r="U163" s="29">
        <v>0.35000000000000098</v>
      </c>
      <c r="V163" s="60">
        <v>-5.2000000000000099</v>
      </c>
      <c r="W163" s="39" t="s">
        <v>79</v>
      </c>
      <c r="X163" s="62">
        <v>50</v>
      </c>
      <c r="Y163" s="29">
        <v>123</v>
      </c>
      <c r="Z163" s="29">
        <v>17</v>
      </c>
      <c r="AA163" s="26" t="s">
        <v>80</v>
      </c>
      <c r="AB163" s="41" t="s">
        <v>58</v>
      </c>
      <c r="AC163" s="42" t="str">
        <f>"" &amp; IF(AND(S163&lt;=-1.5,NOT(ISBLANK(AQ163))),"Z","")</f>
        <v/>
      </c>
      <c r="AD163" s="48" t="str">
        <f>IF(AND(ISNUMBER(BD163),VALUE(BD163)&gt;=3,VALUE(T163)&gt;=-0.5),IF(AND(VALUE(Q163)&gt;=94,VALUE(Q163)&lt;444), IF(VALUE(P163)&gt;=2,"***","**"),"*"),"")</f>
        <v/>
      </c>
      <c r="AE163" s="44"/>
      <c r="AF163" s="45"/>
      <c r="AG163" s="63" t="str">
        <f>IF(OR(F163&lt;1401,F163&gt;=1600),IF(AND(OR(AB163="*",AB163="***",AB163="E*",AB163="E***"),P163&gt;=2,T163&gt;-2.1),IF(AND(ISNUMBER(BD163),VALUE(BD163)&gt;2),"**","*"),""),"")</f>
        <v/>
      </c>
      <c r="AH163" s="30">
        <v>11</v>
      </c>
      <c r="AI163" s="62">
        <v>50</v>
      </c>
      <c r="AJ163" s="48" t="str">
        <f>IF(AND(S163&gt;=2,T163&gt;=0),IF(AND(ISNUMBER(BD163),VALUE(BD163)&gt;=3),IF(LEN(AQ163)&gt;0,"***","**"),"*"),"")</f>
        <v/>
      </c>
      <c r="AK163" s="42" t="str">
        <f>IF(AND(S163&gt;=3,AND(OR(AND(I163&lt;=7,I163-K163&gt;=3),AND(K163&lt;=7,K163-M163&gt;=3)),N163&lt;=4)),6,IF(S163&gt;=3,"3T",IF(AND(OR(AND(I163&lt;=7,I163-K163&gt;=3),AND(K163&lt;=7,K163-M163&gt;=3)),N163&lt;=4),"3P","")))</f>
        <v/>
      </c>
      <c r="AL163" s="63" t="str">
        <f>IF(OR(K163-M163&gt;=5,T163&gt;4.9,AND(K163-M163&gt;=1,T163&gt;5)),IF(P163&lt;-3,"***",IF(P163&lt;0,"**","*")),"")</f>
        <v/>
      </c>
      <c r="AM163" s="62">
        <v>50</v>
      </c>
      <c r="AN163" s="49" t="str">
        <f>IF(AND(OR(M163=1,M163=2,M163=3,M163=4),Q163&gt;=97.5),"G",IF(OR(AND(N163&lt;=3,M163&lt;8,T163&gt;-1.6,Q163&gt;=95,Q163&lt;300),AND(OR(M163=1,M163=2,M163=3),Q163&lt;97.5)),"GR",""))</f>
        <v/>
      </c>
      <c r="AO163" s="29">
        <v>0</v>
      </c>
      <c r="AP163" s="28"/>
      <c r="AQ163" s="28"/>
      <c r="AR163" s="28"/>
      <c r="AS163" s="28"/>
      <c r="AT163" s="50" t="str">
        <f>IF(LEN(AN163)&gt;0,IF(AL163="**","$",IF(AL163="***",IF(LEN(AQ163)&gt;0,"$$$","$$"), "")), "")</f>
        <v/>
      </c>
      <c r="AU163" s="48" t="str">
        <f>CONCATENATE(IF(LEN(AN163)&gt;0,IF(AND(AD163="**",AB163="*"),IF(LEN(AQ163)&gt;0,"$$$","$$"),IF(AJ163="***","$$$",IF(AND(AJ163="**",AB163="*"),"$$",IF(AND(OR(AD163="**",AD163="***"),LEN(AQ163)&gt;0),"$$","")))),IF(AND(OR(AD163="**",AD163="***"),LEN(AQ163)&gt;0),"$$","")),IF(AND(T163&lt;2,AQ163="#"),"#",""))</f>
        <v/>
      </c>
      <c r="AV163" s="48" t="str">
        <f>IF(LEN(AN163)&gt;0,IF(AG163="**","$$",IF(AG163="***","$$$",IF(AD163="***",IF(OR(AB163="***",LEN(AQ163)&gt;0),"$$$",""),""))),"")</f>
        <v/>
      </c>
      <c r="AW163" s="26" t="s">
        <v>6</v>
      </c>
      <c r="AX163" s="64">
        <v>107</v>
      </c>
      <c r="AY163" s="65">
        <v>1152</v>
      </c>
      <c r="AZ163" s="24" t="s">
        <v>475</v>
      </c>
      <c r="BA163" s="29">
        <v>70.797673006950802</v>
      </c>
      <c r="BB163" s="53">
        <v>72.855673006950795</v>
      </c>
      <c r="BC163" s="54" t="s">
        <v>632</v>
      </c>
      <c r="BD163" s="29">
        <v>4</v>
      </c>
      <c r="BE163" s="55"/>
      <c r="BF163" s="55"/>
      <c r="BG163" s="55"/>
      <c r="BH163" s="55"/>
      <c r="BI163" s="190" t="s">
        <v>633</v>
      </c>
      <c r="BJ163" s="69" t="s">
        <v>634</v>
      </c>
      <c r="BK163" s="68" t="s">
        <v>635</v>
      </c>
      <c r="BL163" s="68" t="s">
        <v>636</v>
      </c>
      <c r="BM163" s="68" t="s">
        <v>637</v>
      </c>
      <c r="BN163" s="68" t="s">
        <v>471</v>
      </c>
      <c r="BO163" s="17"/>
      <c r="BP163" s="29">
        <v>123</v>
      </c>
      <c r="BQ163" s="29">
        <v>0</v>
      </c>
      <c r="BR163" s="56">
        <v>95.5</v>
      </c>
      <c r="BS163" s="57" t="s">
        <v>75</v>
      </c>
      <c r="BT163" s="26"/>
      <c r="BU163" s="26"/>
      <c r="BV163" s="26"/>
      <c r="BW163" s="26" t="s">
        <v>79</v>
      </c>
      <c r="BX163" s="17"/>
      <c r="BY163" s="17"/>
      <c r="BZ163" s="49" t="str">
        <f>IF(AND(S163&gt;=3,AND(OR(AND(I163&lt;=7,I163-K163&gt;=3),AND(K163&lt;=7,K163-M163&gt;=3)),N163&lt;=4)),6,IF(S163&gt;=3,"3T",IF(AND(OR(AND(I163&lt;=7,I163-K163&gt;=3),AND(K163&lt;=7,K163-M163&gt;=3)),N163&lt;=4),"3P","")))</f>
        <v/>
      </c>
    </row>
    <row r="164" spans="1:78" ht="20.100000000000001" customHeight="1" x14ac:dyDescent="0.25">
      <c r="A164" s="162"/>
      <c r="B164" s="155"/>
      <c r="C164" s="155"/>
      <c r="D164" s="155"/>
      <c r="E164" s="155"/>
      <c r="F164" s="155"/>
      <c r="G164" s="155"/>
      <c r="H164" s="155"/>
      <c r="I164" s="155"/>
      <c r="J164" s="155"/>
      <c r="K164" s="155"/>
      <c r="L164" s="155"/>
      <c r="M164" s="155"/>
      <c r="N164" s="155"/>
      <c r="O164" s="155"/>
      <c r="P164" s="155"/>
      <c r="Q164" s="155"/>
      <c r="R164" s="155"/>
      <c r="S164" s="155"/>
      <c r="T164" s="155"/>
      <c r="U164" s="155"/>
      <c r="V164" s="155"/>
      <c r="W164" s="155"/>
      <c r="X164" s="155"/>
      <c r="Y164" s="155"/>
      <c r="Z164" s="155"/>
      <c r="AA164" s="155"/>
      <c r="AB164" s="155"/>
      <c r="AC164" s="155"/>
      <c r="AD164" s="155"/>
      <c r="AE164" s="155"/>
      <c r="AF164" s="155"/>
      <c r="AG164" s="155"/>
      <c r="AH164" s="155"/>
      <c r="AI164" s="155"/>
      <c r="AJ164" s="155"/>
      <c r="AK164" s="155"/>
      <c r="AL164" s="155"/>
      <c r="AM164" s="155"/>
      <c r="AN164" s="155"/>
      <c r="AO164" s="155"/>
      <c r="AP164" s="155"/>
      <c r="AQ164" s="155"/>
      <c r="AR164" s="155"/>
      <c r="AS164" s="155"/>
      <c r="AT164" s="155"/>
      <c r="AU164" s="155"/>
      <c r="AV164" s="155"/>
      <c r="AW164" s="155"/>
      <c r="AX164" s="155"/>
      <c r="AY164" s="155"/>
      <c r="AZ164" s="155"/>
      <c r="BA164" s="155"/>
      <c r="BB164" s="155"/>
      <c r="BC164" s="155"/>
      <c r="BD164" s="155"/>
      <c r="BE164" s="155"/>
      <c r="BF164" s="155"/>
      <c r="BG164" s="155"/>
      <c r="BH164" s="155"/>
      <c r="BI164" s="155"/>
      <c r="BJ164" s="155"/>
      <c r="BK164" s="155"/>
      <c r="BL164" s="155"/>
      <c r="BM164" s="155"/>
      <c r="BN164" s="155"/>
      <c r="BO164" s="155"/>
      <c r="BP164" s="155"/>
      <c r="BQ164" s="155"/>
      <c r="BR164" s="155"/>
      <c r="BS164" s="155"/>
      <c r="BT164" s="155"/>
      <c r="BU164" s="155"/>
      <c r="BV164" s="155"/>
      <c r="BW164" s="155"/>
      <c r="BX164" s="155"/>
      <c r="BY164" s="17"/>
      <c r="BZ164" s="49"/>
    </row>
    <row r="165" spans="1:78" ht="18.75" customHeight="1" x14ac:dyDescent="0.25">
      <c r="A165" s="17"/>
      <c r="B165" s="164" t="s">
        <v>475</v>
      </c>
      <c r="C165" s="164"/>
      <c r="D165" s="17"/>
      <c r="E165" s="17"/>
      <c r="F165" s="17"/>
      <c r="G165" s="17"/>
      <c r="H165" s="17"/>
      <c r="I165" s="89" t="s">
        <v>150</v>
      </c>
      <c r="J165" s="89" t="s">
        <v>151</v>
      </c>
      <c r="K165" s="17"/>
      <c r="L165" s="17"/>
      <c r="M165" s="17"/>
      <c r="N165" s="17"/>
      <c r="O165" s="17"/>
      <c r="P165" s="17"/>
      <c r="Q165" s="165" t="s">
        <v>58</v>
      </c>
      <c r="R165" s="165"/>
      <c r="S165" s="17"/>
      <c r="T165" s="121" t="s">
        <v>176</v>
      </c>
      <c r="U165" s="17"/>
      <c r="V165" s="17"/>
      <c r="W165" s="17"/>
      <c r="X165" s="91">
        <v>48</v>
      </c>
      <c r="Y165" s="92" t="s">
        <v>638</v>
      </c>
      <c r="Z165" s="93">
        <v>53</v>
      </c>
      <c r="AA165" s="94">
        <v>0</v>
      </c>
      <c r="AB165" s="17"/>
      <c r="AC165" s="17"/>
      <c r="AD165" s="17"/>
      <c r="AE165" s="17"/>
      <c r="AF165" s="17"/>
      <c r="AG165" s="17"/>
      <c r="AH165" s="17"/>
      <c r="AI165" s="91">
        <v>48</v>
      </c>
      <c r="AJ165" s="17"/>
      <c r="AK165" s="17"/>
      <c r="AL165" s="17"/>
      <c r="AM165" s="91">
        <v>48</v>
      </c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66">
        <v>0</v>
      </c>
      <c r="AY165" s="95">
        <v>1144</v>
      </c>
      <c r="AZ165" s="17"/>
      <c r="BA165" s="17"/>
      <c r="BB165" s="17"/>
      <c r="BC165" s="17"/>
      <c r="BD165" s="17"/>
      <c r="BE165" s="17"/>
      <c r="BF165" s="17"/>
      <c r="BG165" s="17"/>
      <c r="BH165" s="17"/>
      <c r="BI165" s="187"/>
      <c r="BJ165" s="17"/>
      <c r="BK165" s="17"/>
      <c r="BL165" s="17"/>
      <c r="BM165" s="17"/>
      <c r="BN165" s="17"/>
      <c r="BO165" s="17"/>
      <c r="BP165" s="92" t="s">
        <v>638</v>
      </c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</row>
    <row r="166" spans="1:78" x14ac:dyDescent="0.25">
      <c r="A166" s="17"/>
      <c r="B166" s="164"/>
      <c r="C166" s="164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68" t="s">
        <v>639</v>
      </c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  <c r="AK166" s="168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67"/>
      <c r="AY166" s="105" t="s">
        <v>147</v>
      </c>
      <c r="AZ166" s="17"/>
      <c r="BA166" s="17"/>
      <c r="BB166" s="17"/>
      <c r="BC166" s="17"/>
      <c r="BD166" s="17"/>
      <c r="BE166" s="17"/>
      <c r="BF166" s="17"/>
      <c r="BG166" s="17"/>
      <c r="BH166" s="17"/>
      <c r="BI166" s="18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</row>
    <row r="167" spans="1:78" ht="30" customHeight="1" x14ac:dyDescent="0.25">
      <c r="A167" s="172" t="s">
        <v>640</v>
      </c>
      <c r="B167" s="153"/>
      <c r="C167" s="153"/>
      <c r="D167" s="153"/>
      <c r="E167" s="153"/>
      <c r="F167" s="153"/>
      <c r="G167" s="153"/>
      <c r="H167" s="153"/>
      <c r="I167" s="153"/>
      <c r="J167" s="153"/>
      <c r="K167" s="153"/>
      <c r="L167" s="153"/>
      <c r="M167" s="153"/>
      <c r="N167" s="153"/>
      <c r="O167" s="153"/>
      <c r="P167" s="153"/>
      <c r="Q167" s="153"/>
      <c r="R167" s="153"/>
      <c r="S167" s="153"/>
      <c r="T167" s="153"/>
      <c r="U167" s="153"/>
      <c r="V167" s="153"/>
      <c r="W167" s="153"/>
      <c r="X167" s="153"/>
      <c r="Y167" s="153"/>
      <c r="Z167" s="153"/>
      <c r="AA167" s="153"/>
      <c r="AB167" s="153"/>
      <c r="AC167" s="153"/>
      <c r="AD167" s="153"/>
      <c r="AE167" s="153"/>
      <c r="AF167" s="153"/>
      <c r="AG167" s="153"/>
      <c r="AH167" s="153"/>
      <c r="AI167" s="153"/>
      <c r="AJ167" s="153"/>
      <c r="AK167" s="153"/>
      <c r="AL167" s="153"/>
      <c r="AM167" s="153"/>
      <c r="AN167" s="153"/>
      <c r="AO167" s="153"/>
      <c r="AP167" s="153"/>
      <c r="AQ167" s="153"/>
      <c r="AR167" s="153"/>
      <c r="AS167" s="153"/>
      <c r="AT167" s="153"/>
      <c r="AU167" s="153"/>
      <c r="AV167" s="153"/>
      <c r="AW167" s="153"/>
      <c r="AX167" s="153"/>
      <c r="AY167" s="153"/>
      <c r="AZ167" s="153"/>
      <c r="BA167" s="153"/>
      <c r="BB167" s="153"/>
      <c r="BC167" s="153"/>
      <c r="BD167" s="153"/>
      <c r="BE167" s="153"/>
      <c r="BF167" s="153"/>
      <c r="BG167" s="153"/>
      <c r="BH167" s="153"/>
      <c r="BI167" s="153"/>
      <c r="BJ167" s="153"/>
      <c r="BK167" s="153"/>
      <c r="BL167" s="153"/>
      <c r="BM167" s="153"/>
      <c r="BN167" s="153"/>
      <c r="BO167" s="153"/>
      <c r="BP167" s="153"/>
      <c r="BQ167" s="153"/>
      <c r="BR167" s="153"/>
      <c r="BS167" s="153"/>
      <c r="BT167" s="153"/>
      <c r="BU167" s="153"/>
      <c r="BV167" s="153"/>
      <c r="BW167" s="153"/>
      <c r="BX167" s="153"/>
      <c r="BY167" s="17"/>
      <c r="BZ167" s="17"/>
    </row>
    <row r="168" spans="1:78" x14ac:dyDescent="0.25">
      <c r="A168" s="18" t="s">
        <v>1</v>
      </c>
      <c r="B168" s="18" t="s">
        <v>2</v>
      </c>
      <c r="C168" s="18" t="s">
        <v>3</v>
      </c>
      <c r="D168" s="19"/>
      <c r="E168" s="19"/>
      <c r="F168" s="18" t="s">
        <v>4</v>
      </c>
      <c r="G168" s="20" t="s">
        <v>5</v>
      </c>
      <c r="H168" s="21" t="s">
        <v>6</v>
      </c>
      <c r="I168" s="154" t="s">
        <v>7</v>
      </c>
      <c r="J168" s="155"/>
      <c r="K168" s="155"/>
      <c r="L168" s="155"/>
      <c r="M168" s="155"/>
      <c r="N168" s="155"/>
      <c r="O168" s="21" t="s">
        <v>8</v>
      </c>
      <c r="P168" s="21" t="s">
        <v>9</v>
      </c>
      <c r="Q168" s="22" t="s">
        <v>10</v>
      </c>
      <c r="R168" s="22" t="s">
        <v>11</v>
      </c>
      <c r="S168" s="21" t="s">
        <v>12</v>
      </c>
      <c r="T168" s="21" t="s">
        <v>13</v>
      </c>
      <c r="U168" s="21" t="s">
        <v>14</v>
      </c>
      <c r="V168" s="21" t="s">
        <v>15</v>
      </c>
      <c r="W168" s="23" t="s">
        <v>16</v>
      </c>
      <c r="X168" s="21" t="s">
        <v>17</v>
      </c>
      <c r="Y168" s="21" t="s">
        <v>18</v>
      </c>
      <c r="Z168" s="21" t="s">
        <v>19</v>
      </c>
      <c r="AA168" s="21" t="s">
        <v>20</v>
      </c>
      <c r="AB168" s="21" t="s">
        <v>21</v>
      </c>
      <c r="AC168" s="21" t="s">
        <v>22</v>
      </c>
      <c r="AD168" s="21" t="s">
        <v>23</v>
      </c>
      <c r="AE168" s="21" t="s">
        <v>24</v>
      </c>
      <c r="AF168" s="21" t="s">
        <v>25</v>
      </c>
      <c r="AG168" s="21" t="s">
        <v>26</v>
      </c>
      <c r="AH168" s="21" t="s">
        <v>5</v>
      </c>
      <c r="AI168" s="21" t="s">
        <v>17</v>
      </c>
      <c r="AJ168" s="21" t="s">
        <v>27</v>
      </c>
      <c r="AK168" s="21" t="s">
        <v>28</v>
      </c>
      <c r="AL168" s="21" t="s">
        <v>29</v>
      </c>
      <c r="AM168" s="21" t="s">
        <v>17</v>
      </c>
      <c r="AN168" s="21" t="s">
        <v>30</v>
      </c>
      <c r="AO168" s="21" t="s">
        <v>31</v>
      </c>
      <c r="AP168" s="21" t="s">
        <v>32</v>
      </c>
      <c r="AQ168" s="21" t="s">
        <v>33</v>
      </c>
      <c r="AR168" s="21" t="s">
        <v>34</v>
      </c>
      <c r="AS168" s="21" t="s">
        <v>35</v>
      </c>
      <c r="AT168" s="21" t="s">
        <v>36</v>
      </c>
      <c r="AU168" s="21" t="s">
        <v>37</v>
      </c>
      <c r="AV168" s="21" t="s">
        <v>38</v>
      </c>
      <c r="AW168" s="21" t="s">
        <v>6</v>
      </c>
      <c r="AX168" s="21" t="s">
        <v>39</v>
      </c>
      <c r="AY168" s="21" t="s">
        <v>40</v>
      </c>
      <c r="AZ168" s="24" t="s">
        <v>41</v>
      </c>
      <c r="BA168" s="21" t="s">
        <v>42</v>
      </c>
      <c r="BB168" s="21" t="s">
        <v>43</v>
      </c>
      <c r="BC168" s="21" t="s">
        <v>44</v>
      </c>
      <c r="BD168" s="21" t="s">
        <v>45</v>
      </c>
      <c r="BE168" s="21" t="s">
        <v>46</v>
      </c>
      <c r="BF168" s="21" t="s">
        <v>47</v>
      </c>
      <c r="BG168" s="21" t="s">
        <v>48</v>
      </c>
      <c r="BH168" s="21" t="s">
        <v>49</v>
      </c>
      <c r="BI168" s="186"/>
      <c r="BJ168" s="25"/>
      <c r="BK168" s="25"/>
      <c r="BL168" s="25"/>
      <c r="BM168" s="25"/>
      <c r="BN168" s="25"/>
      <c r="BO168" s="25"/>
      <c r="BP168" s="21" t="s">
        <v>18</v>
      </c>
      <c r="BQ168" s="21" t="s">
        <v>31</v>
      </c>
      <c r="BR168" s="21" t="s">
        <v>50</v>
      </c>
      <c r="BS168" s="21" t="s">
        <v>51</v>
      </c>
      <c r="BT168" s="25"/>
      <c r="BU168" s="25"/>
      <c r="BV168" s="21" t="s">
        <v>24</v>
      </c>
      <c r="BW168" s="21" t="s">
        <v>16</v>
      </c>
      <c r="BX168" s="21" t="s">
        <v>52</v>
      </c>
      <c r="BY168" s="21" t="s">
        <v>53</v>
      </c>
      <c r="BZ168" s="21" t="s">
        <v>28</v>
      </c>
    </row>
    <row r="169" spans="1:78" ht="46.5" x14ac:dyDescent="0.25">
      <c r="A169" s="26" t="s">
        <v>641</v>
      </c>
      <c r="B169" s="26" t="s">
        <v>642</v>
      </c>
      <c r="C169" s="27" t="s">
        <v>90</v>
      </c>
      <c r="D169" s="28"/>
      <c r="E169" s="28"/>
      <c r="F169" s="29">
        <v>1000</v>
      </c>
      <c r="G169" s="30">
        <v>13</v>
      </c>
      <c r="H169" s="31" t="s">
        <v>6</v>
      </c>
      <c r="I169" s="59">
        <v>13</v>
      </c>
      <c r="J169" s="33">
        <v>6</v>
      </c>
      <c r="K169" s="59">
        <v>13</v>
      </c>
      <c r="L169" s="33">
        <v>6</v>
      </c>
      <c r="M169" s="59">
        <v>8</v>
      </c>
      <c r="N169" s="33">
        <v>2</v>
      </c>
      <c r="O169" s="29">
        <v>1.5</v>
      </c>
      <c r="P169" s="34">
        <v>2.8199999999999599</v>
      </c>
      <c r="Q169" s="35">
        <v>99.286094377607995</v>
      </c>
      <c r="R169" s="36">
        <v>1.5930471888039901</v>
      </c>
      <c r="S169" s="37">
        <v>-1</v>
      </c>
      <c r="T169" s="38">
        <v>4</v>
      </c>
      <c r="U169" s="29">
        <v>-0.149999999999988</v>
      </c>
      <c r="V169" s="29">
        <v>3.1000000000000099</v>
      </c>
      <c r="W169" s="39"/>
      <c r="X169" s="62">
        <v>52</v>
      </c>
      <c r="Y169" s="29">
        <v>128</v>
      </c>
      <c r="Z169" s="17"/>
      <c r="AA169" s="26" t="s">
        <v>57</v>
      </c>
      <c r="AB169" s="41" t="s">
        <v>58</v>
      </c>
      <c r="AC169" s="42" t="str">
        <f>"" &amp; IF(AND(S169&lt;=-1.5,NOT(ISBLANK(AQ169))),"Z","")</f>
        <v/>
      </c>
      <c r="AD169" s="48" t="str">
        <f>IF(AND(ISNUMBER(BD169),VALUE(BD169)&gt;=3,VALUE(T169)&gt;=-0.5),IF(AND(VALUE(Q169)&gt;=94,VALUE(Q169)&lt;444), IF(VALUE(P169)&gt;=2,"***","**"),"*"),"")</f>
        <v/>
      </c>
      <c r="AE169" s="48" t="str">
        <f>IF(AND(BD169&gt;2,OR(ISNUMBER(SEARCH("P",AA169)),ISNUMBER(SEARCH("EP",AA169)),ISNUMBER(SEARCH("E",AA169)))),"WP@",IF(BD169&gt;2,"W@",IF(OR(ISNUMBER(SEARCH("P",AA169)),ISNUMBER(SEARCH("EP",AA169)),ISNUMBER(SEARCH("E",AA169))),"P@","@")))</f>
        <v>@</v>
      </c>
      <c r="AF169" s="45" t="s">
        <v>82</v>
      </c>
      <c r="AG169" s="46" t="str">
        <f>IF(OR(F169&lt;1401,F169&gt;=1600),IF(AND(OR(AB169="*",AB169="***",AB169="E*",AB169="E***"),P169&gt;=2,T169&gt;-2.1),IF(AND(ISNUMBER(BD169),VALUE(BD169)&gt;2),"**","*"),""),"")</f>
        <v/>
      </c>
      <c r="AH169" s="30">
        <v>13</v>
      </c>
      <c r="AI169" s="62">
        <v>52</v>
      </c>
      <c r="AJ169" s="48" t="str">
        <f>IF(AND(S169&gt;=2,T169&gt;=0),IF(AND(ISNUMBER(BD169),VALUE(BD169)&gt;=3),IF(LEN(AQ169)&gt;0,"***","**"),"*"),"")</f>
        <v/>
      </c>
      <c r="AK169" s="42" t="str">
        <f>IF(AND(S169&gt;=3,AND(OR(AND(I169&lt;=7,I169-K169&gt;=3),AND(K169&lt;=7,K169-M169&gt;=3)),N169&lt;=4)),6,IF(S169&gt;=3,"3T",IF(AND(OR(AND(I169&lt;=7,I169-K169&gt;=3),AND(K169&lt;=7,K169-M169&gt;=3)),N169&lt;=4),"3P","")))</f>
        <v/>
      </c>
      <c r="AL169" s="63" t="str">
        <f>IF(OR(K169-M169&gt;=5,T169&gt;4.9,AND(K169-M169&gt;=1,T169&gt;5)),IF(P169&lt;-3,"***",IF(P169&lt;0,"**","*")),"")</f>
        <v>*</v>
      </c>
      <c r="AM169" s="62">
        <v>52</v>
      </c>
      <c r="AN169" s="49" t="str">
        <f>IF(AND(OR(M169=1,M169=2,M169=3,M169=4),Q169&gt;=97.5),"G",IF(OR(AND(N169&lt;=3,M169&lt;8,T169&gt;-1.6,Q169&gt;=95,Q169&lt;300),AND(OR(M169=1,M169=2,M169=3),Q169&lt;97.5)),"GR",""))</f>
        <v/>
      </c>
      <c r="AO169" s="29">
        <v>1</v>
      </c>
      <c r="AP169" s="28" t="s">
        <v>32</v>
      </c>
      <c r="AQ169" s="28"/>
      <c r="AR169" s="28"/>
      <c r="AS169" s="28"/>
      <c r="AT169" s="50" t="str">
        <f>IF(LEN(AN169)&gt;0,IF(AL169="**","$",IF(AL169="***",IF(LEN(AQ169)&gt;0,"$$$","$$"), "")), "")</f>
        <v/>
      </c>
      <c r="AU169" s="48" t="str">
        <f>CONCATENATE(IF(LEN(AN169)&gt;0,IF(AND(AD169="**",AB169="*"),IF(LEN(AQ169)&gt;0,"$$$","$$"),IF(AJ169="***","$$$",IF(AND(AJ169="**",AB169="*"),"$$",IF(AND(OR(AD169="**",AD169="***"),LEN(AQ169)&gt;0),"$$","")))),IF(AND(OR(AD169="**",AD169="***"),LEN(AQ169)&gt;0),"$$","")),IF(AND(T169&lt;2,AQ169="#"),"#",""))</f>
        <v/>
      </c>
      <c r="AV169" s="48" t="str">
        <f>IF(LEN(AN169)&gt;0,IF(AG169="**","$$",IF(AG169="***","$$$",IF(AD169="***",IF(OR(AB169="***",LEN(AQ169)&gt;0),"$$$",""),""))),"")</f>
        <v/>
      </c>
      <c r="AW169" s="26" t="s">
        <v>6</v>
      </c>
      <c r="AX169" s="51">
        <v>12</v>
      </c>
      <c r="AY169" s="65">
        <v>1090</v>
      </c>
      <c r="AZ169" s="24" t="s">
        <v>643</v>
      </c>
      <c r="BA169" s="29">
        <v>93.186094377608001</v>
      </c>
      <c r="BB169" s="53">
        <v>98.610094377607993</v>
      </c>
      <c r="BC169" s="54" t="s">
        <v>644</v>
      </c>
      <c r="BD169" s="29">
        <v>1</v>
      </c>
      <c r="BE169" s="55"/>
      <c r="BF169" s="55"/>
      <c r="BG169" s="55"/>
      <c r="BH169" s="55"/>
      <c r="BI169" s="189" t="s">
        <v>645</v>
      </c>
      <c r="BJ169" s="68" t="s">
        <v>646</v>
      </c>
      <c r="BK169" s="68" t="s">
        <v>647</v>
      </c>
      <c r="BL169" s="69" t="s">
        <v>648</v>
      </c>
      <c r="BM169" s="69" t="s">
        <v>649</v>
      </c>
      <c r="BN169" s="69" t="s">
        <v>650</v>
      </c>
      <c r="BO169" s="17"/>
      <c r="BP169" s="29">
        <v>128</v>
      </c>
      <c r="BQ169" s="29">
        <v>1</v>
      </c>
      <c r="BR169" s="56">
        <v>97.1</v>
      </c>
      <c r="BS169" s="57" t="s">
        <v>126</v>
      </c>
      <c r="BT169" s="26"/>
      <c r="BU169" s="26"/>
      <c r="BV169" s="49" t="str">
        <f>IF(AND(BD169&gt;2,OR(ISNUMBER(SEARCH("P",AA169)),ISNUMBER(SEARCH("EP",AA169)),ISNUMBER(SEARCH("E",AA169)))),"WP@",IF(BD169&gt;2,"W@",IF(OR(ISNUMBER(SEARCH("P",AA169)),ISNUMBER(SEARCH("EP",AA169)),ISNUMBER(SEARCH("E",AA169))),"P@","@")))</f>
        <v>@</v>
      </c>
      <c r="BW169" s="26"/>
      <c r="BX169" s="17"/>
      <c r="BY169" s="17"/>
      <c r="BZ169" s="49" t="str">
        <f>IF(AND(S169&gt;=3,AND(OR(AND(I169&lt;=7,I169-K169&gt;=3),AND(K169&lt;=7,K169-M169&gt;=3)),N169&lt;=4)),6,IF(S169&gt;=3,"3T",IF(AND(OR(AND(I169&lt;=7,I169-K169&gt;=3),AND(K169&lt;=7,K169-M169&gt;=3)),N169&lt;=4),"3P","")))</f>
        <v/>
      </c>
    </row>
    <row r="170" spans="1:78" ht="30" customHeight="1" x14ac:dyDescent="0.25">
      <c r="A170" s="162"/>
      <c r="B170" s="155"/>
      <c r="C170" s="155"/>
      <c r="D170" s="155"/>
      <c r="E170" s="155"/>
      <c r="F170" s="155"/>
      <c r="G170" s="155"/>
      <c r="H170" s="155"/>
      <c r="I170" s="155"/>
      <c r="J170" s="155"/>
      <c r="K170" s="155"/>
      <c r="L170" s="155"/>
      <c r="M170" s="155"/>
      <c r="N170" s="155"/>
      <c r="O170" s="155"/>
      <c r="P170" s="155"/>
      <c r="Q170" s="155"/>
      <c r="R170" s="155"/>
      <c r="S170" s="155"/>
      <c r="T170" s="155"/>
      <c r="U170" s="155"/>
      <c r="V170" s="155"/>
      <c r="W170" s="155"/>
      <c r="X170" s="155"/>
      <c r="Y170" s="155"/>
      <c r="Z170" s="155"/>
      <c r="AA170" s="155"/>
      <c r="AB170" s="155"/>
      <c r="AC170" s="155"/>
      <c r="AD170" s="155"/>
      <c r="AE170" s="155"/>
      <c r="AF170" s="155"/>
      <c r="AG170" s="155"/>
      <c r="AH170" s="155"/>
      <c r="AI170" s="155"/>
      <c r="AJ170" s="155"/>
      <c r="AK170" s="155"/>
      <c r="AL170" s="155"/>
      <c r="AM170" s="155"/>
      <c r="AN170" s="155"/>
      <c r="AO170" s="155"/>
      <c r="AP170" s="155"/>
      <c r="AQ170" s="155"/>
      <c r="AR170" s="155"/>
      <c r="AS170" s="155"/>
      <c r="AT170" s="155"/>
      <c r="AU170" s="155"/>
      <c r="AV170" s="155"/>
      <c r="AW170" s="155"/>
      <c r="AX170" s="155"/>
      <c r="AY170" s="155"/>
      <c r="AZ170" s="155"/>
      <c r="BA170" s="155"/>
      <c r="BB170" s="155"/>
      <c r="BC170" s="155"/>
      <c r="BD170" s="155"/>
      <c r="BE170" s="155"/>
      <c r="BF170" s="155"/>
      <c r="BG170" s="155"/>
      <c r="BH170" s="155"/>
      <c r="BI170" s="155"/>
      <c r="BJ170" s="155"/>
      <c r="BK170" s="155"/>
      <c r="BL170" s="155"/>
      <c r="BM170" s="155"/>
      <c r="BN170" s="155"/>
      <c r="BO170" s="155"/>
      <c r="BP170" s="155"/>
      <c r="BQ170" s="155"/>
      <c r="BR170" s="155"/>
      <c r="BS170" s="155"/>
      <c r="BT170" s="155"/>
      <c r="BU170" s="155"/>
      <c r="BV170" s="155"/>
      <c r="BW170" s="155"/>
      <c r="BX170" s="155"/>
      <c r="BY170" s="17"/>
      <c r="BZ170" s="49"/>
    </row>
    <row r="171" spans="1:78" ht="46.5" x14ac:dyDescent="0.25">
      <c r="A171" s="26" t="s">
        <v>641</v>
      </c>
      <c r="B171" s="26" t="s">
        <v>174</v>
      </c>
      <c r="C171" s="27" t="s">
        <v>56</v>
      </c>
      <c r="D171" s="28"/>
      <c r="E171" s="28"/>
      <c r="F171" s="29">
        <v>1200</v>
      </c>
      <c r="G171" s="30">
        <v>8</v>
      </c>
      <c r="H171" s="31" t="s">
        <v>78</v>
      </c>
      <c r="I171" s="59">
        <v>3</v>
      </c>
      <c r="J171" s="33">
        <v>0</v>
      </c>
      <c r="K171" s="59">
        <v>5</v>
      </c>
      <c r="L171" s="33">
        <v>2</v>
      </c>
      <c r="M171" s="59">
        <v>12</v>
      </c>
      <c r="N171" s="33">
        <v>8</v>
      </c>
      <c r="O171" s="29">
        <v>-3.1000000000000099</v>
      </c>
      <c r="P171" s="37">
        <v>-1.5857142857143101</v>
      </c>
      <c r="Q171" s="86">
        <v>89.389020582164605</v>
      </c>
      <c r="R171" s="86">
        <v>1.2445102910822901</v>
      </c>
      <c r="S171" s="37">
        <v>-2</v>
      </c>
      <c r="T171" s="34">
        <v>-6.25</v>
      </c>
      <c r="U171" s="29">
        <v>3.9999999999999898</v>
      </c>
      <c r="V171" s="60">
        <v>-0.95000000000000595</v>
      </c>
      <c r="W171" s="39" t="s">
        <v>79</v>
      </c>
      <c r="X171" s="40">
        <v>52</v>
      </c>
      <c r="Y171" s="29">
        <v>127</v>
      </c>
      <c r="Z171" s="87">
        <v>104</v>
      </c>
      <c r="AA171" s="26" t="s">
        <v>91</v>
      </c>
      <c r="AB171" s="41" t="s">
        <v>32</v>
      </c>
      <c r="AC171" s="42" t="str">
        <f>"" &amp; IF(AND(S171&lt;=-1.5,NOT(ISBLANK(AQ171))),"Z","")</f>
        <v/>
      </c>
      <c r="AD171" s="43" t="str">
        <f t="shared" ref="AD171:AD177" si="20">IF(AND(ISNUMBER(BD171),VALUE(BD171)&gt;=3,VALUE(T171)&gt;=-0.5),IF(AND(VALUE(Q171)&gt;=94,VALUE(Q171)&lt;444), IF(VALUE(P171)&gt;=2,"***","**"),"*"),"")</f>
        <v/>
      </c>
      <c r="AE171" s="44"/>
      <c r="AF171" s="45"/>
      <c r="AG171" s="63" t="str">
        <f t="shared" ref="AG171:AG177" si="21">IF(OR(F171&lt;1401,F171&gt;=1600),IF(AND(OR(AB171="*",AB171="***",AB171="E*",AB171="E***"),P171&gt;=2,T171&gt;-2.1),IF(AND(ISNUMBER(BD171),VALUE(BD171)&gt;2),"**","*"),""),"")</f>
        <v/>
      </c>
      <c r="AH171" s="30">
        <v>8</v>
      </c>
      <c r="AI171" s="47">
        <v>52</v>
      </c>
      <c r="AJ171" s="48" t="str">
        <f t="shared" ref="AJ171:AJ177" si="22">IF(AND(S171&gt;=2,T171&gt;=0),IF(AND(ISNUMBER(BD171),VALUE(BD171)&gt;=3),IF(LEN(AQ171)&gt;0,"***","**"),"*"),"")</f>
        <v/>
      </c>
      <c r="AK171" s="42" t="str">
        <f t="shared" ref="AK171:AK177" si="23">IF(AND(S171&gt;=3,AND(OR(AND(I171&lt;=7,I171-K171&gt;=3),AND(K171&lt;=7,K171-M171&gt;=3)),N171&lt;=4)),6,IF(S171&gt;=3,"3T",IF(AND(OR(AND(I171&lt;=7,I171-K171&gt;=3),AND(K171&lt;=7,K171-M171&gt;=3)),N171&lt;=4),"3P","")))</f>
        <v/>
      </c>
      <c r="AL171" s="46" t="str">
        <f t="shared" ref="AL171:AL177" si="24">IF(OR(K171-M171&gt;=5,T171&gt;4.9,AND(K171-M171&gt;=1,T171&gt;5)),IF(P171&lt;-3,"***",IF(P171&lt;0,"**","*")),"")</f>
        <v/>
      </c>
      <c r="AM171" s="40">
        <v>52</v>
      </c>
      <c r="AN171" s="49" t="str">
        <f>CONCATENATE(IF(AND(OR(M171=1,M171=2,M171=3,M171=4),Q171&gt;=97.5),"G",IF(OR(AND(N171&lt;=3,M171&lt;8,T171&gt;-1.6,Q171&gt;=95,Q171&lt;300),AND(OR(M171=1,M171=2,M171=3),Q171&lt;97.5)),"GR","")),"*")</f>
        <v>*</v>
      </c>
      <c r="AO171" s="29">
        <v>0</v>
      </c>
      <c r="AP171" s="28"/>
      <c r="AQ171" s="28"/>
      <c r="AR171" s="28"/>
      <c r="AS171" s="28"/>
      <c r="AT171" s="50" t="str">
        <f t="shared" ref="AT171:AT177" si="25">IF(LEN(AN171)&gt;0,IF(AL171="**","$",IF(AL171="***",IF(LEN(AQ171)&gt;0,"$$$","$$"), "")), "")</f>
        <v/>
      </c>
      <c r="AU171" s="48" t="str">
        <f t="shared" ref="AU171:AU177" si="26">CONCATENATE(IF(LEN(AN171)&gt;0,IF(AND(AD171="**",AB171="*"),IF(LEN(AQ171)&gt;0,"$$$","$$"),IF(AJ171="***","$$$",IF(AND(AJ171="**",AB171="*"),"$$",IF(AND(OR(AD171="**",AD171="***"),LEN(AQ171)&gt;0),"$$","")))),IF(AND(OR(AD171="**",AD171="***"),LEN(AQ171)&gt;0),"$$","")),IF(AND(T171&lt;2,AQ171="#"),"#",""))</f>
        <v/>
      </c>
      <c r="AV171" s="48" t="str">
        <f t="shared" ref="AV171:AV177" si="27">IF(LEN(AN171)&gt;0,IF(AG171="**","$$",IF(AG171="***","$$$",IF(AD171="***",IF(OR(AB171="***",LEN(AQ171)&gt;0),"$$$",""),""))),"")</f>
        <v/>
      </c>
      <c r="AW171" s="26" t="s">
        <v>78</v>
      </c>
      <c r="AX171" s="64">
        <v>19</v>
      </c>
      <c r="AY171" s="52">
        <v>1101</v>
      </c>
      <c r="AZ171" s="24" t="s">
        <v>651</v>
      </c>
      <c r="BA171" s="29">
        <v>77.989020582164599</v>
      </c>
      <c r="BB171" s="53">
        <v>83.997020582164595</v>
      </c>
      <c r="BC171" s="54" t="s">
        <v>652</v>
      </c>
      <c r="BD171" s="29">
        <v>2</v>
      </c>
      <c r="BE171" s="55"/>
      <c r="BF171" s="55"/>
      <c r="BG171" s="55"/>
      <c r="BH171" s="55"/>
      <c r="BI171" s="189" t="s">
        <v>653</v>
      </c>
      <c r="BJ171" s="68" t="s">
        <v>654</v>
      </c>
      <c r="BK171" s="69" t="s">
        <v>655</v>
      </c>
      <c r="BL171" s="68" t="s">
        <v>656</v>
      </c>
      <c r="BM171" s="69" t="s">
        <v>440</v>
      </c>
      <c r="BN171" s="68" t="s">
        <v>657</v>
      </c>
      <c r="BO171" s="17"/>
      <c r="BP171" s="29">
        <v>127</v>
      </c>
      <c r="BQ171" s="29">
        <v>0</v>
      </c>
      <c r="BR171" s="56">
        <v>95.25</v>
      </c>
      <c r="BS171" s="76" t="s">
        <v>126</v>
      </c>
      <c r="BT171" s="26"/>
      <c r="BU171" s="26"/>
      <c r="BV171" s="26"/>
      <c r="BW171" s="26" t="s">
        <v>79</v>
      </c>
      <c r="BX171" s="17"/>
      <c r="BY171" s="17"/>
      <c r="BZ171" s="49" t="str">
        <f t="shared" ref="BZ171:BZ177" si="28">IF(AND(S171&gt;=3,AND(OR(AND(I171&lt;=7,I171-K171&gt;=3),AND(K171&lt;=7,K171-M171&gt;=3)),N171&lt;=4)),6,IF(S171&gt;=3,"3T",IF(AND(OR(AND(I171&lt;=7,I171-K171&gt;=3),AND(K171&lt;=7,K171-M171&gt;=3)),N171&lt;=4),"3P","")))</f>
        <v/>
      </c>
    </row>
    <row r="172" spans="1:78" ht="46.5" x14ac:dyDescent="0.25">
      <c r="A172" s="26" t="s">
        <v>641</v>
      </c>
      <c r="B172" s="26" t="s">
        <v>658</v>
      </c>
      <c r="C172" s="106" t="s">
        <v>225</v>
      </c>
      <c r="D172" s="28"/>
      <c r="E172" s="28"/>
      <c r="F172" s="29">
        <v>1200</v>
      </c>
      <c r="G172" s="30">
        <v>12</v>
      </c>
      <c r="H172" s="31" t="s">
        <v>6</v>
      </c>
      <c r="I172" s="59">
        <v>4</v>
      </c>
      <c r="J172" s="33">
        <v>2</v>
      </c>
      <c r="K172" s="59">
        <v>4</v>
      </c>
      <c r="L172" s="33">
        <v>2</v>
      </c>
      <c r="M172" s="59">
        <v>10</v>
      </c>
      <c r="N172" s="33">
        <v>3</v>
      </c>
      <c r="O172" s="29">
        <v>-1.95</v>
      </c>
      <c r="P172" s="60">
        <v>-2.7</v>
      </c>
      <c r="Q172" s="35">
        <v>90.825771701589701</v>
      </c>
      <c r="R172" s="35">
        <v>-2.0371141492051899</v>
      </c>
      <c r="S172" s="37">
        <v>0</v>
      </c>
      <c r="T172" s="61">
        <v>-1</v>
      </c>
      <c r="U172" s="29">
        <v>0.64999999999999503</v>
      </c>
      <c r="V172" s="60">
        <v>-9.9999999999997896E-2</v>
      </c>
      <c r="W172" s="39" t="s">
        <v>79</v>
      </c>
      <c r="X172" s="62">
        <v>50</v>
      </c>
      <c r="Y172" s="29">
        <v>126</v>
      </c>
      <c r="Z172" s="29">
        <v>17</v>
      </c>
      <c r="AA172" s="26" t="s">
        <v>100</v>
      </c>
      <c r="AB172" s="41" t="s">
        <v>101</v>
      </c>
      <c r="AC172" s="42" t="str">
        <f>"" &amp; IF(AND(S172&lt;=-1.5,NOT(ISBLANK(AQ172))),"Z","")</f>
        <v/>
      </c>
      <c r="AD172" s="48" t="str">
        <f t="shared" si="20"/>
        <v/>
      </c>
      <c r="AE172" s="44"/>
      <c r="AF172" s="45"/>
      <c r="AG172" s="63" t="str">
        <f t="shared" si="21"/>
        <v/>
      </c>
      <c r="AH172" s="30">
        <v>12</v>
      </c>
      <c r="AI172" s="62">
        <v>50</v>
      </c>
      <c r="AJ172" s="48" t="str">
        <f t="shared" si="22"/>
        <v/>
      </c>
      <c r="AK172" s="42" t="str">
        <f t="shared" si="23"/>
        <v/>
      </c>
      <c r="AL172" s="63" t="str">
        <f t="shared" si="24"/>
        <v/>
      </c>
      <c r="AM172" s="62">
        <v>50</v>
      </c>
      <c r="AN172" s="49" t="str">
        <f t="shared" ref="AN172:AN177" si="29">IF(AND(OR(M172=1,M172=2,M172=3,M172=4),Q172&gt;=97.5),"G",IF(OR(AND(N172&lt;=3,M172&lt;8,T172&gt;-1.6,Q172&gt;=95,Q172&lt;300),AND(OR(M172=1,M172=2,M172=3),Q172&lt;97.5)),"GR",""))</f>
        <v/>
      </c>
      <c r="AO172" s="29">
        <v>0</v>
      </c>
      <c r="AP172" s="28"/>
      <c r="AQ172" s="28"/>
      <c r="AR172" s="28"/>
      <c r="AS172" s="28"/>
      <c r="AT172" s="50" t="str">
        <f t="shared" si="25"/>
        <v/>
      </c>
      <c r="AU172" s="48" t="str">
        <f t="shared" si="26"/>
        <v/>
      </c>
      <c r="AV172" s="48" t="str">
        <f t="shared" si="27"/>
        <v/>
      </c>
      <c r="AW172" s="26" t="s">
        <v>6</v>
      </c>
      <c r="AX172" s="64">
        <v>57</v>
      </c>
      <c r="AY172" s="65">
        <v>1098</v>
      </c>
      <c r="AZ172" s="24" t="s">
        <v>659</v>
      </c>
      <c r="BA172" s="29">
        <v>82.425771701589596</v>
      </c>
      <c r="BB172" s="53">
        <v>87.397771701589605</v>
      </c>
      <c r="BC172" s="54" t="s">
        <v>660</v>
      </c>
      <c r="BD172" s="29">
        <v>2</v>
      </c>
      <c r="BE172" s="55"/>
      <c r="BF172" s="55"/>
      <c r="BG172" s="55"/>
      <c r="BH172" s="55"/>
      <c r="BI172" s="189" t="s">
        <v>661</v>
      </c>
      <c r="BJ172" s="69" t="s">
        <v>627</v>
      </c>
      <c r="BK172" s="68" t="s">
        <v>662</v>
      </c>
      <c r="BL172" s="68" t="s">
        <v>322</v>
      </c>
      <c r="BM172" s="69" t="s">
        <v>663</v>
      </c>
      <c r="BN172" s="69" t="s">
        <v>536</v>
      </c>
      <c r="BO172" s="17"/>
      <c r="BP172" s="29">
        <v>126</v>
      </c>
      <c r="BQ172" s="29">
        <v>0</v>
      </c>
      <c r="BR172" s="56">
        <v>96.15</v>
      </c>
      <c r="BS172" s="57" t="s">
        <v>75</v>
      </c>
      <c r="BT172" s="26"/>
      <c r="BU172" s="26"/>
      <c r="BV172" s="26"/>
      <c r="BW172" s="26" t="s">
        <v>79</v>
      </c>
      <c r="BX172" s="17"/>
      <c r="BY172" s="17"/>
      <c r="BZ172" s="49" t="str">
        <f t="shared" si="28"/>
        <v/>
      </c>
    </row>
    <row r="173" spans="1:78" ht="46.5" x14ac:dyDescent="0.25">
      <c r="A173" s="26" t="s">
        <v>641</v>
      </c>
      <c r="B173" s="26" t="s">
        <v>664</v>
      </c>
      <c r="C173" s="106" t="s">
        <v>216</v>
      </c>
      <c r="D173" s="28"/>
      <c r="E173" s="28"/>
      <c r="F173" s="29">
        <v>1200</v>
      </c>
      <c r="G173" s="30">
        <v>6</v>
      </c>
      <c r="H173" s="31" t="s">
        <v>221</v>
      </c>
      <c r="I173" s="32">
        <v>4</v>
      </c>
      <c r="J173" s="33">
        <v>2</v>
      </c>
      <c r="K173" s="70">
        <v>5</v>
      </c>
      <c r="L173" s="71">
        <v>2</v>
      </c>
      <c r="M173" s="32">
        <v>12</v>
      </c>
      <c r="N173" s="33">
        <v>12</v>
      </c>
      <c r="O173" s="29">
        <v>1.05</v>
      </c>
      <c r="P173" s="37">
        <v>2.03000000000003</v>
      </c>
      <c r="Q173" s="35">
        <v>83.143673634157594</v>
      </c>
      <c r="R173" s="36">
        <v>1.07183681707873</v>
      </c>
      <c r="S173" s="37">
        <v>0</v>
      </c>
      <c r="T173" s="61">
        <v>-9.75</v>
      </c>
      <c r="U173" s="29">
        <v>-1.6499999999999899</v>
      </c>
      <c r="V173" s="60">
        <v>-9.3500000000000103</v>
      </c>
      <c r="W173" s="39" t="s">
        <v>79</v>
      </c>
      <c r="X173" s="62">
        <v>48</v>
      </c>
      <c r="Y173" s="29">
        <v>126</v>
      </c>
      <c r="Z173" s="29">
        <v>21</v>
      </c>
      <c r="AA173" s="26" t="s">
        <v>100</v>
      </c>
      <c r="AB173" s="41" t="s">
        <v>32</v>
      </c>
      <c r="AC173" s="42" t="str">
        <f>"" &amp; IF(AND(S173&lt;=-1.5,NOT(ISBLANK(AQ173))),"Z","")</f>
        <v/>
      </c>
      <c r="AD173" s="48" t="str">
        <f t="shared" si="20"/>
        <v/>
      </c>
      <c r="AE173" s="44"/>
      <c r="AF173" s="45"/>
      <c r="AG173" s="63" t="str">
        <f t="shared" si="21"/>
        <v/>
      </c>
      <c r="AH173" s="30">
        <v>6</v>
      </c>
      <c r="AI173" s="62">
        <v>48</v>
      </c>
      <c r="AJ173" s="48" t="str">
        <f t="shared" si="22"/>
        <v/>
      </c>
      <c r="AK173" s="42" t="str">
        <f t="shared" si="23"/>
        <v/>
      </c>
      <c r="AL173" s="63" t="str">
        <f t="shared" si="24"/>
        <v/>
      </c>
      <c r="AM173" s="62">
        <v>48</v>
      </c>
      <c r="AN173" s="49" t="str">
        <f t="shared" si="29"/>
        <v/>
      </c>
      <c r="AO173" s="29">
        <v>-2</v>
      </c>
      <c r="AP173" s="28"/>
      <c r="AQ173" s="28"/>
      <c r="AR173" s="28"/>
      <c r="AS173" s="28"/>
      <c r="AT173" s="50" t="str">
        <f t="shared" si="25"/>
        <v/>
      </c>
      <c r="AU173" s="48" t="str">
        <f t="shared" si="26"/>
        <v/>
      </c>
      <c r="AV173" s="48" t="str">
        <f t="shared" si="27"/>
        <v/>
      </c>
      <c r="AW173" s="26" t="s">
        <v>221</v>
      </c>
      <c r="AX173" s="74">
        <v>20</v>
      </c>
      <c r="AY173" s="65">
        <v>1100</v>
      </c>
      <c r="AZ173" s="24" t="s">
        <v>659</v>
      </c>
      <c r="BA173" s="29">
        <v>71.143673634157494</v>
      </c>
      <c r="BB173" s="53">
        <v>77.277006967490806</v>
      </c>
      <c r="BC173" s="54" t="s">
        <v>665</v>
      </c>
      <c r="BD173" s="29">
        <v>2</v>
      </c>
      <c r="BE173" s="55"/>
      <c r="BF173" s="55"/>
      <c r="BG173" s="55"/>
      <c r="BH173" s="55"/>
      <c r="BI173" s="190" t="s">
        <v>666</v>
      </c>
      <c r="BJ173" s="68" t="s">
        <v>667</v>
      </c>
      <c r="BK173" s="68" t="s">
        <v>668</v>
      </c>
      <c r="BL173" s="68" t="s">
        <v>669</v>
      </c>
      <c r="BM173" s="68" t="s">
        <v>589</v>
      </c>
      <c r="BN173" s="68" t="s">
        <v>670</v>
      </c>
      <c r="BO173" s="17"/>
      <c r="BP173" s="29">
        <v>126</v>
      </c>
      <c r="BQ173" s="29">
        <v>-2</v>
      </c>
      <c r="BR173" s="56">
        <v>99.15</v>
      </c>
      <c r="BS173" s="76" t="s">
        <v>108</v>
      </c>
      <c r="BT173" s="26"/>
      <c r="BU173" s="26"/>
      <c r="BV173" s="26"/>
      <c r="BW173" s="26" t="s">
        <v>79</v>
      </c>
      <c r="BX173" s="17"/>
      <c r="BY173" s="17"/>
      <c r="BZ173" s="49" t="str">
        <f t="shared" si="28"/>
        <v/>
      </c>
    </row>
    <row r="174" spans="1:78" ht="46.5" x14ac:dyDescent="0.25">
      <c r="A174" s="26" t="s">
        <v>641</v>
      </c>
      <c r="B174" s="26" t="s">
        <v>460</v>
      </c>
      <c r="C174" s="27" t="s">
        <v>417</v>
      </c>
      <c r="D174" s="28"/>
      <c r="E174" s="28"/>
      <c r="F174" s="29">
        <v>1000</v>
      </c>
      <c r="G174" s="30">
        <v>4</v>
      </c>
      <c r="H174" s="31" t="s">
        <v>6</v>
      </c>
      <c r="I174" s="32">
        <v>8</v>
      </c>
      <c r="J174" s="33">
        <v>3</v>
      </c>
      <c r="K174" s="32">
        <v>9</v>
      </c>
      <c r="L174" s="33">
        <v>3</v>
      </c>
      <c r="M174" s="32">
        <v>8</v>
      </c>
      <c r="N174" s="33">
        <v>3</v>
      </c>
      <c r="O174" s="29">
        <v>-1.65</v>
      </c>
      <c r="P174" s="34">
        <v>1.83125</v>
      </c>
      <c r="Q174" s="35">
        <v>98.053574180311301</v>
      </c>
      <c r="R174" s="36">
        <v>1.57678709015563</v>
      </c>
      <c r="S174" s="37">
        <v>0</v>
      </c>
      <c r="T174" s="38">
        <v>0</v>
      </c>
      <c r="U174" s="29">
        <v>1.9000000000000099</v>
      </c>
      <c r="V174" s="29">
        <v>1.95</v>
      </c>
      <c r="W174" s="39"/>
      <c r="X174" s="62">
        <v>46</v>
      </c>
      <c r="Y174" s="29">
        <v>121</v>
      </c>
      <c r="Z174" s="29">
        <v>25</v>
      </c>
      <c r="AA174" s="26" t="s">
        <v>57</v>
      </c>
      <c r="AB174" s="41" t="s">
        <v>65</v>
      </c>
      <c r="AC174" s="42" t="str">
        <f>"i" &amp; IF(AND(S174&lt;=-1.5,NOT(ISBLANK(AQ174))),"Z","")</f>
        <v>i</v>
      </c>
      <c r="AD174" s="48" t="str">
        <f t="shared" si="20"/>
        <v/>
      </c>
      <c r="AE174" s="44"/>
      <c r="AF174" s="45"/>
      <c r="AG174" s="46" t="str">
        <f t="shared" si="21"/>
        <v/>
      </c>
      <c r="AH174" s="30">
        <v>4</v>
      </c>
      <c r="AI174" s="62">
        <v>46</v>
      </c>
      <c r="AJ174" s="48" t="str">
        <f t="shared" si="22"/>
        <v/>
      </c>
      <c r="AK174" s="42" t="str">
        <f t="shared" si="23"/>
        <v/>
      </c>
      <c r="AL174" s="63" t="str">
        <f t="shared" si="24"/>
        <v/>
      </c>
      <c r="AM174" s="62">
        <v>46</v>
      </c>
      <c r="AN174" s="49" t="str">
        <f t="shared" si="29"/>
        <v/>
      </c>
      <c r="AO174" s="29">
        <v>1</v>
      </c>
      <c r="AP174" s="28"/>
      <c r="AQ174" s="28" t="s">
        <v>33</v>
      </c>
      <c r="AR174" s="28"/>
      <c r="AS174" s="28"/>
      <c r="AT174" s="50" t="str">
        <f t="shared" si="25"/>
        <v/>
      </c>
      <c r="AU174" s="48" t="str">
        <f t="shared" si="26"/>
        <v>#</v>
      </c>
      <c r="AV174" s="48" t="str">
        <f t="shared" si="27"/>
        <v/>
      </c>
      <c r="AW174" s="26" t="s">
        <v>6</v>
      </c>
      <c r="AX174" s="51">
        <v>24</v>
      </c>
      <c r="AY174" s="65">
        <v>1102</v>
      </c>
      <c r="AZ174" s="24" t="s">
        <v>671</v>
      </c>
      <c r="BA174" s="29">
        <v>91.653574180311296</v>
      </c>
      <c r="BB174" s="53">
        <v>91.832240846977896</v>
      </c>
      <c r="BC174" s="54" t="s">
        <v>672</v>
      </c>
      <c r="BD174" s="29">
        <v>1</v>
      </c>
      <c r="BE174" s="55"/>
      <c r="BF174" s="55"/>
      <c r="BG174" s="55"/>
      <c r="BH174" s="55"/>
      <c r="BI174" s="188" t="s">
        <v>463</v>
      </c>
      <c r="BJ174" s="68" t="s">
        <v>464</v>
      </c>
      <c r="BK174" s="69" t="s">
        <v>180</v>
      </c>
      <c r="BL174" s="68" t="s">
        <v>465</v>
      </c>
      <c r="BM174" s="69" t="s">
        <v>466</v>
      </c>
      <c r="BN174" s="68" t="s">
        <v>467</v>
      </c>
      <c r="BO174" s="17"/>
      <c r="BP174" s="29">
        <v>121</v>
      </c>
      <c r="BQ174" s="29">
        <v>1</v>
      </c>
      <c r="BR174" s="56">
        <v>96.15</v>
      </c>
      <c r="BS174" s="76" t="s">
        <v>108</v>
      </c>
      <c r="BT174" s="26"/>
      <c r="BU174" s="26"/>
      <c r="BV174" s="26"/>
      <c r="BW174" s="26"/>
      <c r="BX174" s="17"/>
      <c r="BY174" s="17"/>
      <c r="BZ174" s="49" t="str">
        <f t="shared" si="28"/>
        <v/>
      </c>
    </row>
    <row r="175" spans="1:78" ht="46.5" x14ac:dyDescent="0.25">
      <c r="A175" s="26" t="s">
        <v>641</v>
      </c>
      <c r="B175" s="26" t="s">
        <v>416</v>
      </c>
      <c r="C175" s="27" t="s">
        <v>417</v>
      </c>
      <c r="D175" s="28"/>
      <c r="E175" s="28"/>
      <c r="F175" s="29">
        <v>1200</v>
      </c>
      <c r="G175" s="30">
        <v>7</v>
      </c>
      <c r="H175" s="31" t="s">
        <v>6</v>
      </c>
      <c r="I175" s="32">
        <v>3</v>
      </c>
      <c r="J175" s="33">
        <v>2</v>
      </c>
      <c r="K175" s="32">
        <v>4</v>
      </c>
      <c r="L175" s="33">
        <v>1</v>
      </c>
      <c r="M175" s="32">
        <v>3</v>
      </c>
      <c r="N175" s="33">
        <v>1</v>
      </c>
      <c r="O175" s="29">
        <v>0.19999999999999599</v>
      </c>
      <c r="P175" s="34">
        <v>1.1187499999999899</v>
      </c>
      <c r="Q175" s="35">
        <v>97.964011880845902</v>
      </c>
      <c r="R175" s="35">
        <v>-1.7994059577048901E-2</v>
      </c>
      <c r="S175" s="37">
        <v>0</v>
      </c>
      <c r="T175" s="38">
        <v>0</v>
      </c>
      <c r="U175" s="29">
        <v>0.149999999999988</v>
      </c>
      <c r="V175" s="29">
        <v>0.149999999999988</v>
      </c>
      <c r="W175" s="39"/>
      <c r="X175" s="40">
        <v>44</v>
      </c>
      <c r="Y175" s="72">
        <v>119</v>
      </c>
      <c r="Z175" s="29">
        <v>21</v>
      </c>
      <c r="AA175" s="26" t="s">
        <v>91</v>
      </c>
      <c r="AB175" s="41" t="s">
        <v>101</v>
      </c>
      <c r="AC175" s="42" t="str">
        <f>"" &amp; IF(AND(S175&lt;=-1.5,NOT(ISBLANK(AQ175))),"Z","")</f>
        <v/>
      </c>
      <c r="AD175" s="43" t="str">
        <f t="shared" si="20"/>
        <v/>
      </c>
      <c r="AE175" s="44"/>
      <c r="AF175" s="45"/>
      <c r="AG175" s="46" t="str">
        <f t="shared" si="21"/>
        <v/>
      </c>
      <c r="AH175" s="30">
        <v>7</v>
      </c>
      <c r="AI175" s="47">
        <v>44</v>
      </c>
      <c r="AJ175" s="48" t="str">
        <f t="shared" si="22"/>
        <v/>
      </c>
      <c r="AK175" s="42" t="str">
        <f t="shared" si="23"/>
        <v/>
      </c>
      <c r="AL175" s="46" t="str">
        <f t="shared" si="24"/>
        <v/>
      </c>
      <c r="AM175" s="40">
        <v>44</v>
      </c>
      <c r="AN175" s="81" t="str">
        <f t="shared" si="29"/>
        <v>G</v>
      </c>
      <c r="AO175" s="29">
        <v>0</v>
      </c>
      <c r="AP175" s="28"/>
      <c r="AQ175" s="28"/>
      <c r="AR175" s="28"/>
      <c r="AS175" s="28" t="s">
        <v>66</v>
      </c>
      <c r="AT175" s="50" t="str">
        <f t="shared" si="25"/>
        <v/>
      </c>
      <c r="AU175" s="48" t="str">
        <f t="shared" si="26"/>
        <v/>
      </c>
      <c r="AV175" s="48" t="str">
        <f t="shared" si="27"/>
        <v/>
      </c>
      <c r="AW175" s="26" t="s">
        <v>6</v>
      </c>
      <c r="AX175" s="51">
        <v>23</v>
      </c>
      <c r="AY175" s="52">
        <v>1103</v>
      </c>
      <c r="AZ175" s="24" t="s">
        <v>673</v>
      </c>
      <c r="BA175" s="29">
        <v>89.464011880845902</v>
      </c>
      <c r="BB175" s="53">
        <v>90.523345214179201</v>
      </c>
      <c r="BC175" s="54" t="s">
        <v>674</v>
      </c>
      <c r="BD175" s="29">
        <v>1</v>
      </c>
      <c r="BE175" s="55"/>
      <c r="BF175" s="55"/>
      <c r="BG175" s="55"/>
      <c r="BH175" s="55"/>
      <c r="BI175" s="190" t="s">
        <v>675</v>
      </c>
      <c r="BJ175" s="68" t="s">
        <v>420</v>
      </c>
      <c r="BK175" s="68" t="s">
        <v>421</v>
      </c>
      <c r="BL175" s="68" t="s">
        <v>423</v>
      </c>
      <c r="BM175" s="68" t="s">
        <v>424</v>
      </c>
      <c r="BN175" s="68"/>
      <c r="BO175" s="17"/>
      <c r="BP175" s="29">
        <v>119</v>
      </c>
      <c r="BQ175" s="29">
        <v>0</v>
      </c>
      <c r="BR175" s="56">
        <v>97.75</v>
      </c>
      <c r="BS175" s="76" t="s">
        <v>126</v>
      </c>
      <c r="BT175" s="26"/>
      <c r="BU175" s="26"/>
      <c r="BV175" s="26"/>
      <c r="BW175" s="26"/>
      <c r="BX175" s="17"/>
      <c r="BY175" s="17"/>
      <c r="BZ175" s="49" t="str">
        <f t="shared" si="28"/>
        <v/>
      </c>
    </row>
    <row r="176" spans="1:78" ht="46.5" x14ac:dyDescent="0.25">
      <c r="A176" s="26" t="s">
        <v>641</v>
      </c>
      <c r="B176" s="26" t="s">
        <v>191</v>
      </c>
      <c r="C176" s="27" t="s">
        <v>63</v>
      </c>
      <c r="D176" s="28"/>
      <c r="E176" s="28"/>
      <c r="F176" s="29">
        <v>1200</v>
      </c>
      <c r="G176" s="30">
        <v>9</v>
      </c>
      <c r="H176" s="31" t="s">
        <v>6</v>
      </c>
      <c r="I176" s="59">
        <v>1</v>
      </c>
      <c r="J176" s="33">
        <v>0</v>
      </c>
      <c r="K176" s="59">
        <v>1</v>
      </c>
      <c r="L176" s="33">
        <v>0</v>
      </c>
      <c r="M176" s="59">
        <v>7</v>
      </c>
      <c r="N176" s="33">
        <v>2</v>
      </c>
      <c r="O176" s="29">
        <v>-0.70000000000000295</v>
      </c>
      <c r="P176" s="60">
        <v>-2.7562499999999899</v>
      </c>
      <c r="Q176" s="86">
        <v>88.396355925871902</v>
      </c>
      <c r="R176" s="86">
        <v>-4.1518220370640799</v>
      </c>
      <c r="S176" s="37">
        <v>0</v>
      </c>
      <c r="T176" s="61">
        <v>-2</v>
      </c>
      <c r="U176" s="29">
        <v>0.44999999999999901</v>
      </c>
      <c r="V176" s="60">
        <v>-1.2000000000000099</v>
      </c>
      <c r="W176" s="39" t="s">
        <v>79</v>
      </c>
      <c r="X176" s="62">
        <v>44</v>
      </c>
      <c r="Y176" s="29">
        <v>119</v>
      </c>
      <c r="Z176" s="119">
        <v>14</v>
      </c>
      <c r="AA176" s="109" t="s">
        <v>119</v>
      </c>
      <c r="AB176" s="41" t="s">
        <v>32</v>
      </c>
      <c r="AC176" s="42" t="str">
        <f>"" &amp; IF(AND(S176&lt;=-1.5,NOT(ISBLANK(AQ176))),"Z","")</f>
        <v/>
      </c>
      <c r="AD176" s="48" t="str">
        <f t="shared" si="20"/>
        <v/>
      </c>
      <c r="AE176" s="44"/>
      <c r="AF176" s="45"/>
      <c r="AG176" s="63" t="str">
        <f t="shared" si="21"/>
        <v/>
      </c>
      <c r="AH176" s="30">
        <v>9</v>
      </c>
      <c r="AI176" s="62">
        <v>44</v>
      </c>
      <c r="AJ176" s="48" t="str">
        <f t="shared" si="22"/>
        <v/>
      </c>
      <c r="AK176" s="42" t="str">
        <f t="shared" si="23"/>
        <v/>
      </c>
      <c r="AL176" s="63" t="str">
        <f t="shared" si="24"/>
        <v/>
      </c>
      <c r="AM176" s="62">
        <v>44</v>
      </c>
      <c r="AN176" s="49" t="str">
        <f t="shared" si="29"/>
        <v/>
      </c>
      <c r="AO176" s="29">
        <v>0</v>
      </c>
      <c r="AP176" s="28"/>
      <c r="AQ176" s="28"/>
      <c r="AR176" s="28"/>
      <c r="AS176" s="28"/>
      <c r="AT176" s="50" t="str">
        <f t="shared" si="25"/>
        <v/>
      </c>
      <c r="AU176" s="48" t="str">
        <f t="shared" si="26"/>
        <v/>
      </c>
      <c r="AV176" s="48" t="str">
        <f t="shared" si="27"/>
        <v/>
      </c>
      <c r="AW176" s="26" t="s">
        <v>6</v>
      </c>
      <c r="AX176" s="51">
        <v>13</v>
      </c>
      <c r="AY176" s="65">
        <v>1107</v>
      </c>
      <c r="AZ176" s="24" t="s">
        <v>59</v>
      </c>
      <c r="BA176" s="29">
        <v>79.696355925871799</v>
      </c>
      <c r="BB176" s="53">
        <v>80.029689259205199</v>
      </c>
      <c r="BC176" s="54" t="s">
        <v>676</v>
      </c>
      <c r="BD176" s="29">
        <v>1</v>
      </c>
      <c r="BE176" s="55"/>
      <c r="BF176" s="55"/>
      <c r="BG176" s="55"/>
      <c r="BH176" s="55"/>
      <c r="BI176" s="190" t="s">
        <v>677</v>
      </c>
      <c r="BJ176" s="68" t="s">
        <v>549</v>
      </c>
      <c r="BK176" s="68" t="s">
        <v>678</v>
      </c>
      <c r="BL176" s="68" t="s">
        <v>679</v>
      </c>
      <c r="BM176" s="68" t="s">
        <v>590</v>
      </c>
      <c r="BN176" s="68" t="s">
        <v>680</v>
      </c>
      <c r="BO176" s="17"/>
      <c r="BP176" s="29">
        <v>119</v>
      </c>
      <c r="BQ176" s="29">
        <v>0</v>
      </c>
      <c r="BR176" s="56">
        <v>98.05</v>
      </c>
      <c r="BS176" s="57" t="s">
        <v>61</v>
      </c>
      <c r="BT176" s="26"/>
      <c r="BU176" s="26"/>
      <c r="BV176" s="26"/>
      <c r="BW176" s="26" t="s">
        <v>79</v>
      </c>
      <c r="BX176" s="17"/>
      <c r="BY176" s="17"/>
      <c r="BZ176" s="49" t="str">
        <f t="shared" si="28"/>
        <v/>
      </c>
    </row>
    <row r="177" spans="1:78" ht="46.5" x14ac:dyDescent="0.25">
      <c r="A177" s="26" t="s">
        <v>641</v>
      </c>
      <c r="B177" s="69" t="s">
        <v>281</v>
      </c>
      <c r="C177" s="27" t="s">
        <v>77</v>
      </c>
      <c r="D177" s="28"/>
      <c r="E177" s="28"/>
      <c r="F177" s="29">
        <v>1200</v>
      </c>
      <c r="G177" s="30">
        <v>11</v>
      </c>
      <c r="H177" s="31" t="s">
        <v>6</v>
      </c>
      <c r="I177" s="59">
        <v>11</v>
      </c>
      <c r="J177" s="33">
        <v>6</v>
      </c>
      <c r="K177" s="59">
        <v>10</v>
      </c>
      <c r="L177" s="33">
        <v>4</v>
      </c>
      <c r="M177" s="59">
        <v>2</v>
      </c>
      <c r="N177" s="33">
        <v>0</v>
      </c>
      <c r="O177" s="29">
        <v>-0.999999999999996</v>
      </c>
      <c r="P177" s="38">
        <v>1.4750000000000201</v>
      </c>
      <c r="Q177" s="36">
        <v>101.13231403636</v>
      </c>
      <c r="R177" s="36">
        <v>0.76615701817985404</v>
      </c>
      <c r="S177" s="37">
        <v>1</v>
      </c>
      <c r="T177" s="38">
        <v>3.95</v>
      </c>
      <c r="U177" s="29">
        <v>0</v>
      </c>
      <c r="V177" s="38">
        <v>3.19999999999999</v>
      </c>
      <c r="W177" s="39"/>
      <c r="X177" s="40">
        <v>43</v>
      </c>
      <c r="Y177" s="72">
        <v>119</v>
      </c>
      <c r="Z177" s="119">
        <v>21</v>
      </c>
      <c r="AA177" s="26" t="s">
        <v>57</v>
      </c>
      <c r="AB177" s="41" t="s">
        <v>58</v>
      </c>
      <c r="AC177" s="42" t="str">
        <f>"i" &amp; IF(AND(S177&lt;=-1.5,NOT(ISBLANK(AQ177))),"Z","")</f>
        <v>i</v>
      </c>
      <c r="AD177" s="43" t="str">
        <f t="shared" si="20"/>
        <v>**</v>
      </c>
      <c r="AE177" s="48" t="str">
        <f>IF(AND(BD177&gt;2,OR(ISNUMBER(SEARCH("P",AA177)),ISNUMBER(SEARCH("EP",AA177)),ISNUMBER(SEARCH("E",AA177)))),"WP@",IF(BD177&gt;2,"W@",IF(OR(ISNUMBER(SEARCH("P",AA177)),ISNUMBER(SEARCH("EP",AA177)),ISNUMBER(SEARCH("E",AA177))),"P@","@")))</f>
        <v>W@</v>
      </c>
      <c r="AF177" s="45" t="s">
        <v>681</v>
      </c>
      <c r="AG177" s="46" t="str">
        <f t="shared" si="21"/>
        <v/>
      </c>
      <c r="AH177" s="30">
        <v>11</v>
      </c>
      <c r="AI177" s="47">
        <v>43</v>
      </c>
      <c r="AJ177" s="48" t="str">
        <f t="shared" si="22"/>
        <v/>
      </c>
      <c r="AK177" s="42" t="str">
        <f t="shared" si="23"/>
        <v/>
      </c>
      <c r="AL177" s="46" t="str">
        <f t="shared" si="24"/>
        <v>*</v>
      </c>
      <c r="AM177" s="40">
        <v>43</v>
      </c>
      <c r="AN177" s="103" t="str">
        <f t="shared" si="29"/>
        <v>G</v>
      </c>
      <c r="AO177" s="82">
        <v>1</v>
      </c>
      <c r="AP177" s="28"/>
      <c r="AQ177" s="28"/>
      <c r="AR177" s="28"/>
      <c r="AS177" s="28"/>
      <c r="AT177" s="50" t="str">
        <f t="shared" si="25"/>
        <v/>
      </c>
      <c r="AU177" s="48" t="str">
        <f t="shared" si="26"/>
        <v/>
      </c>
      <c r="AV177" s="48" t="str">
        <f t="shared" si="27"/>
        <v/>
      </c>
      <c r="AW177" s="26" t="s">
        <v>6</v>
      </c>
      <c r="AX177" s="51">
        <v>18</v>
      </c>
      <c r="AY177" s="79">
        <v>1111</v>
      </c>
      <c r="AZ177" s="24" t="s">
        <v>59</v>
      </c>
      <c r="BA177" s="29">
        <v>92.932314036359699</v>
      </c>
      <c r="BB177" s="53">
        <v>94.165647369693005</v>
      </c>
      <c r="BC177" s="54" t="s">
        <v>682</v>
      </c>
      <c r="BD177" s="29">
        <v>3</v>
      </c>
      <c r="BE177" s="100">
        <v>17.943548387096801</v>
      </c>
      <c r="BF177" s="101">
        <v>50.427350427350397</v>
      </c>
      <c r="BG177" s="102">
        <v>496</v>
      </c>
      <c r="BH177" s="102">
        <v>117</v>
      </c>
      <c r="BI177" s="190" t="s">
        <v>283</v>
      </c>
      <c r="BJ177" s="68" t="s">
        <v>683</v>
      </c>
      <c r="BK177" s="68" t="s">
        <v>684</v>
      </c>
      <c r="BL177" s="68" t="s">
        <v>685</v>
      </c>
      <c r="BM177" s="68" t="s">
        <v>172</v>
      </c>
      <c r="BN177" s="68"/>
      <c r="BO177" s="17"/>
      <c r="BP177" s="29">
        <v>119</v>
      </c>
      <c r="BQ177" s="82">
        <v>1</v>
      </c>
      <c r="BR177" s="56">
        <v>93.35</v>
      </c>
      <c r="BS177" s="76" t="s">
        <v>432</v>
      </c>
      <c r="BT177" s="26"/>
      <c r="BU177" s="26"/>
      <c r="BV177" s="49" t="str">
        <f>IF(AND(BD177&gt;2,OR(ISNUMBER(SEARCH("P",AA177)),ISNUMBER(SEARCH("EP",AA177)),ISNUMBER(SEARCH("E",AA177)))),"WP@",IF(BD177&gt;2,"W@",IF(OR(ISNUMBER(SEARCH("P",AA177)),ISNUMBER(SEARCH("EP",AA177)),ISNUMBER(SEARCH("E",AA177))),"P@","@")))</f>
        <v>W@</v>
      </c>
      <c r="BW177" s="26"/>
      <c r="BX177" s="17"/>
      <c r="BY177" s="17"/>
      <c r="BZ177" s="49" t="str">
        <f t="shared" si="28"/>
        <v/>
      </c>
    </row>
    <row r="178" spans="1:78" ht="18.75" customHeight="1" x14ac:dyDescent="0.35">
      <c r="B178" s="177" t="s">
        <v>58</v>
      </c>
      <c r="C178" s="177"/>
      <c r="Q178" s="158" t="s">
        <v>58</v>
      </c>
      <c r="R178" s="158"/>
      <c r="T178" s="15" t="s">
        <v>176</v>
      </c>
      <c r="X178" s="3">
        <v>45</v>
      </c>
      <c r="Y178" s="4" t="s">
        <v>686</v>
      </c>
      <c r="Z178" s="16">
        <v>14</v>
      </c>
      <c r="AA178" s="7">
        <v>7</v>
      </c>
      <c r="AI178" s="3">
        <v>45</v>
      </c>
      <c r="AM178" s="3">
        <v>45</v>
      </c>
      <c r="AX178" s="159">
        <v>0</v>
      </c>
      <c r="AY178" s="5">
        <v>1110</v>
      </c>
      <c r="BP178" s="4" t="s">
        <v>686</v>
      </c>
    </row>
    <row r="179" spans="1:78" x14ac:dyDescent="0.35">
      <c r="B179" s="177"/>
      <c r="C179" s="177"/>
      <c r="O179" s="161" t="s">
        <v>687</v>
      </c>
      <c r="P179" s="161"/>
      <c r="Q179" s="161"/>
      <c r="R179" s="161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X179" s="160"/>
      <c r="AY179" s="12" t="s">
        <v>291</v>
      </c>
    </row>
  </sheetData>
  <mergeCells count="124">
    <mergeCell ref="A1:BX1"/>
    <mergeCell ref="I2:N2"/>
    <mergeCell ref="A10:BX10"/>
    <mergeCell ref="B17:C18"/>
    <mergeCell ref="Q17:R17"/>
    <mergeCell ref="AX17:AX18"/>
    <mergeCell ref="O18:AK18"/>
    <mergeCell ref="A12:BX12"/>
    <mergeCell ref="A13:BX13"/>
    <mergeCell ref="A15:BX15"/>
    <mergeCell ref="A16:BX16"/>
    <mergeCell ref="A19:BX19"/>
    <mergeCell ref="I20:N20"/>
    <mergeCell ref="A22:BX22"/>
    <mergeCell ref="A26:BX26"/>
    <mergeCell ref="B30:C31"/>
    <mergeCell ref="Q30:R30"/>
    <mergeCell ref="AX30:AX31"/>
    <mergeCell ref="O31:AK31"/>
    <mergeCell ref="A29:BX29"/>
    <mergeCell ref="A55:BX55"/>
    <mergeCell ref="I56:N56"/>
    <mergeCell ref="A61:BX61"/>
    <mergeCell ref="B65:C66"/>
    <mergeCell ref="Q65:R65"/>
    <mergeCell ref="AX65:AX66"/>
    <mergeCell ref="O66:AK66"/>
    <mergeCell ref="A63:BX63"/>
    <mergeCell ref="A32:BX32"/>
    <mergeCell ref="I33:N33"/>
    <mergeCell ref="A37:BX37"/>
    <mergeCell ref="A41:BX41"/>
    <mergeCell ref="A43:BX43"/>
    <mergeCell ref="B53:C54"/>
    <mergeCell ref="Q53:R53"/>
    <mergeCell ref="AX53:AX54"/>
    <mergeCell ref="O54:AK54"/>
    <mergeCell ref="A87:BX87"/>
    <mergeCell ref="I88:N88"/>
    <mergeCell ref="B92:C93"/>
    <mergeCell ref="Q92:R92"/>
    <mergeCell ref="AX92:AX93"/>
    <mergeCell ref="O93:AK93"/>
    <mergeCell ref="A90:BX90"/>
    <mergeCell ref="A67:BX67"/>
    <mergeCell ref="I68:N68"/>
    <mergeCell ref="A74:BX74"/>
    <mergeCell ref="A78:BX78"/>
    <mergeCell ref="A82:BX82"/>
    <mergeCell ref="B85:C86"/>
    <mergeCell ref="Q85:R85"/>
    <mergeCell ref="AX85:AX86"/>
    <mergeCell ref="O86:AK86"/>
    <mergeCell ref="A100:BX100"/>
    <mergeCell ref="I101:N101"/>
    <mergeCell ref="B103:C104"/>
    <mergeCell ref="Q103:R103"/>
    <mergeCell ref="AX103:AX104"/>
    <mergeCell ref="O104:AK104"/>
    <mergeCell ref="A94:BX94"/>
    <mergeCell ref="I95:N95"/>
    <mergeCell ref="B98:C99"/>
    <mergeCell ref="Q98:R98"/>
    <mergeCell ref="AX98:AX99"/>
    <mergeCell ref="O99:AK99"/>
    <mergeCell ref="A97:BX97"/>
    <mergeCell ref="A112:BX112"/>
    <mergeCell ref="I113:N113"/>
    <mergeCell ref="B119:C120"/>
    <mergeCell ref="Q119:R119"/>
    <mergeCell ref="AX119:AX120"/>
    <mergeCell ref="O120:AK120"/>
    <mergeCell ref="A105:BX105"/>
    <mergeCell ref="I106:N106"/>
    <mergeCell ref="B110:C111"/>
    <mergeCell ref="Q110:R110"/>
    <mergeCell ref="AX110:AX111"/>
    <mergeCell ref="O111:AK111"/>
    <mergeCell ref="A108:BX108"/>
    <mergeCell ref="A132:BX132"/>
    <mergeCell ref="I133:N133"/>
    <mergeCell ref="A135:BX135"/>
    <mergeCell ref="B139:C140"/>
    <mergeCell ref="Q139:R139"/>
    <mergeCell ref="AX139:AX140"/>
    <mergeCell ref="O140:AK140"/>
    <mergeCell ref="A137:BX137"/>
    <mergeCell ref="A121:BX121"/>
    <mergeCell ref="I122:N122"/>
    <mergeCell ref="A125:BX125"/>
    <mergeCell ref="B130:C131"/>
    <mergeCell ref="Q130:R130"/>
    <mergeCell ref="AX130:AX131"/>
    <mergeCell ref="O131:AK131"/>
    <mergeCell ref="A128:BX128"/>
    <mergeCell ref="A147:BX147"/>
    <mergeCell ref="I148:N148"/>
    <mergeCell ref="A152:BX152"/>
    <mergeCell ref="B156:C157"/>
    <mergeCell ref="Q156:R156"/>
    <mergeCell ref="AX156:AX157"/>
    <mergeCell ref="O157:AK157"/>
    <mergeCell ref="A155:BX155"/>
    <mergeCell ref="A141:BX141"/>
    <mergeCell ref="I142:N142"/>
    <mergeCell ref="B145:C146"/>
    <mergeCell ref="Q145:R145"/>
    <mergeCell ref="AX145:AX146"/>
    <mergeCell ref="O146:AK146"/>
    <mergeCell ref="A167:BX167"/>
    <mergeCell ref="I168:N168"/>
    <mergeCell ref="A170:BX170"/>
    <mergeCell ref="B178:C179"/>
    <mergeCell ref="Q178:R178"/>
    <mergeCell ref="AX178:AX179"/>
    <mergeCell ref="O179:AK179"/>
    <mergeCell ref="A158:BX158"/>
    <mergeCell ref="I159:N159"/>
    <mergeCell ref="A161:BX161"/>
    <mergeCell ref="B165:C166"/>
    <mergeCell ref="Q165:R165"/>
    <mergeCell ref="AX165:AX166"/>
    <mergeCell ref="O166:AK166"/>
    <mergeCell ref="A164:BX164"/>
  </mergeCells>
  <hyperlinks>
    <hyperlink ref="A1" r:id="rId1" tooltip="TOP PEAK (H441) (1)"/>
    <hyperlink ref="C3" r:id="rId2" tooltip="4 S / A+3"/>
    <hyperlink ref="AY3" r:id="rId3" tooltip="1218" display="1218"/>
    <hyperlink ref="C4" r:id="rId4" tooltip="4 S / A"/>
    <hyperlink ref="AY4" r:id="rId5" tooltip="1216" display="1216"/>
    <hyperlink ref="C5" r:id="rId6" tooltip="4 S / C"/>
    <hyperlink ref="AY5" r:id="rId7" tooltip="1216" display="1216"/>
    <hyperlink ref="C6" r:id="rId8" tooltip="4 S / B"/>
    <hyperlink ref="AY6" r:id="rId9" tooltip="1207" display="1207"/>
    <hyperlink ref="C7" r:id="rId10" tooltip="4 S / A"/>
    <hyperlink ref="AY7" r:id="rId11" tooltip="1210" display="1210"/>
    <hyperlink ref="C8" r:id="rId12" tooltip="4 S / A"/>
    <hyperlink ref="AY8" r:id="rId13" tooltip="1216" display="1216"/>
    <hyperlink ref="C9" r:id="rId14" tooltip="4 S / A"/>
    <hyperlink ref="AY9" r:id="rId15" tooltip="1202" display="1202"/>
    <hyperlink ref="C11" r:id="rId16" tooltip="4 S / A+3"/>
    <hyperlink ref="AY11" r:id="rId17" tooltip="1196" display="1196"/>
    <hyperlink ref="C14" r:id="rId18" tooltip="3 S / C+3"/>
    <hyperlink ref="AY14" r:id="rId19" tooltip="1196" display="1196"/>
    <hyperlink ref="I17" r:id="rId20" location="stb2" tooltip="T1"/>
    <hyperlink ref="J17" r:id="rId21" location="hvb4" tooltip="T2"/>
    <hyperlink ref="A19" r:id="rId22" tooltip="ETALON OR (J273) (2)"/>
    <hyperlink ref="C21" r:id="rId23" tooltip="GR S / A"/>
    <hyperlink ref="AY21" r:id="rId24" tooltip="1114" display="1114"/>
    <hyperlink ref="C23" r:id="rId25" tooltip="4 S / B+2"/>
    <hyperlink ref="AY23" r:id="rId26" tooltip="1132" display="1132"/>
    <hyperlink ref="C24" r:id="rId27" tooltip="4 S / A+3"/>
    <hyperlink ref="AY24" r:id="rId28" tooltip="1130" display="1130"/>
    <hyperlink ref="C25" r:id="rId29" tooltip="4 S / A+3"/>
    <hyperlink ref="AY25" r:id="rId30" tooltip="1138" display="1138"/>
    <hyperlink ref="C27" r:id="rId31" tooltip="4 S / A+3"/>
    <hyperlink ref="AY27" r:id="rId32" tooltip="1149" display="1149"/>
    <hyperlink ref="C28" r:id="rId33" tooltip="4 S / A"/>
    <hyperlink ref="AY28" r:id="rId34" tooltip="1162" display="1162"/>
    <hyperlink ref="I30" r:id="rId35" location="chb7" tooltip="T1"/>
    <hyperlink ref="A32" r:id="rId36" tooltip="EXCEL WONGCHOY (J194) (3)"/>
    <hyperlink ref="C34" r:id="rId37" tooltip="3 S / B+2"/>
    <hyperlink ref="AY34" r:id="rId38" tooltip="1103" display="1103"/>
    <hyperlink ref="C35" r:id="rId39" tooltip="3 S / C+3"/>
    <hyperlink ref="AY35" r:id="rId40" tooltip="1115" display="1115"/>
    <hyperlink ref="C36" r:id="rId41" tooltip="3 S / A+3"/>
    <hyperlink ref="AY36" r:id="rId42" tooltip="1105" display="1105"/>
    <hyperlink ref="C38" r:id="rId43" tooltip="4 H / C"/>
    <hyperlink ref="AY38" r:id="rId44" tooltip="1100" display="1100"/>
    <hyperlink ref="C39" r:id="rId45" tooltip="4 H / A"/>
    <hyperlink ref="AY39" r:id="rId46" tooltip="1120" display="1120"/>
    <hyperlink ref="C40" r:id="rId47" tooltip="4 H / C+3"/>
    <hyperlink ref="AY40" r:id="rId48" tooltip="1108" display="1108"/>
    <hyperlink ref="C42" r:id="rId49" tooltip="4 S / AW"/>
    <hyperlink ref="AY42" r:id="rId50" tooltip="1085" display="1085"/>
    <hyperlink ref="C44" r:id="rId51" tooltip="4 S / AW"/>
    <hyperlink ref="AY44" r:id="rId52" tooltip="1085" display="1085"/>
    <hyperlink ref="C45" r:id="rId53" tooltip="4 S / AW"/>
    <hyperlink ref="AY45" r:id="rId54" tooltip="1105" display="1105"/>
    <hyperlink ref="C46" r:id="rId55" tooltip="4 S / AW*"/>
    <hyperlink ref="AY46" r:id="rId56" tooltip="1098" display="1098"/>
    <hyperlink ref="C47" r:id="rId57" tooltip="4 S / AW"/>
    <hyperlink ref="AY47" r:id="rId58" tooltip="1108" display="1108"/>
    <hyperlink ref="C48" r:id="rId59" tooltip="4 S / AW"/>
    <hyperlink ref="AY48" r:id="rId60" tooltip="1097" display="1097"/>
    <hyperlink ref="C49" r:id="rId61" tooltip="4 S / AW*"/>
    <hyperlink ref="AY49" r:id="rId62" tooltip="1098" display="1098"/>
    <hyperlink ref="C50" r:id="rId63" tooltip="4 H / B"/>
    <hyperlink ref="AY50" r:id="rId64" tooltip="1092" display="1092"/>
    <hyperlink ref="C51" r:id="rId65" tooltip="4 S / AW"/>
    <hyperlink ref="AY51" r:id="rId66" tooltip="1088" display="1088"/>
    <hyperlink ref="C52" r:id="rId67" tooltip="4 S / C"/>
    <hyperlink ref="AY52" r:id="rId68" tooltip="1083" display="1083"/>
    <hyperlink ref="A55" r:id="rId69" tooltip="FLYING WROTE (J290) (4)"/>
    <hyperlink ref="C57" r:id="rId70" tooltip="4 H / A"/>
    <hyperlink ref="AY57" r:id="rId71" tooltip="1113" display="1113"/>
    <hyperlink ref="C58" r:id="rId72" tooltip="4 H / C+3"/>
    <hyperlink ref="AY58" r:id="rId73" tooltip="1108" display="1108"/>
    <hyperlink ref="C59" r:id="rId74" tooltip="4 H / B"/>
    <hyperlink ref="AY59" r:id="rId75" tooltip="1106" display="1106"/>
    <hyperlink ref="C60" r:id="rId76" tooltip="4 H / A"/>
    <hyperlink ref="AY60" r:id="rId77" tooltip="1095" display="1095"/>
    <hyperlink ref="C62" r:id="rId78" tooltip="4 H / A"/>
    <hyperlink ref="AY62" r:id="rId79" tooltip="1082" display="1082"/>
    <hyperlink ref="C64" r:id="rId80" tooltip="4 S / C"/>
    <hyperlink ref="AY64" r:id="rId81" tooltip="1104" display="1104"/>
    <hyperlink ref="A67" r:id="rId82" tooltip="LESLIE (E471) (5)"/>
    <hyperlink ref="C69" r:id="rId83" tooltip="3 H / C+3"/>
    <hyperlink ref="AY69" r:id="rId84" tooltip="1169" display="1169"/>
    <hyperlink ref="C70" r:id="rId85" tooltip="3 H / C"/>
    <hyperlink ref="AY70" r:id="rId86" tooltip="1171" display="1171"/>
    <hyperlink ref="C71" r:id="rId87" tooltip="3 S / C"/>
    <hyperlink ref="AY71" r:id="rId88" tooltip="1152" display="1152"/>
    <hyperlink ref="C72" r:id="rId89" tooltip="3 S / C"/>
    <hyperlink ref="AY72" r:id="rId90" tooltip="1156" display="1156"/>
    <hyperlink ref="C73" r:id="rId91" tooltip="3 S / C"/>
    <hyperlink ref="AY73" r:id="rId92" tooltip="1160" display="1160"/>
    <hyperlink ref="C75" r:id="rId93" tooltip="3 S / C"/>
    <hyperlink ref="AY75" r:id="rId94" tooltip="1160" display="1160"/>
    <hyperlink ref="C76" r:id="rId95" tooltip="3 S / B+2"/>
    <hyperlink ref="AY76" r:id="rId96" tooltip="1174" display="1174"/>
    <hyperlink ref="C77" r:id="rId97" tooltip="3 S / C+3"/>
    <hyperlink ref="AY77" r:id="rId98" tooltip="1172" display="1172"/>
    <hyperlink ref="C79" r:id="rId99" tooltip="3 S / A"/>
    <hyperlink ref="AY79" r:id="rId100" tooltip="1182" display="1182"/>
    <hyperlink ref="C80" r:id="rId101" tooltip="3 S / AW*"/>
    <hyperlink ref="AY80" r:id="rId102" tooltip="1176" display="1176"/>
    <hyperlink ref="C81" r:id="rId103" tooltip="3 S / B+2"/>
    <hyperlink ref="AY81" r:id="rId104" tooltip="1177" display="1177"/>
    <hyperlink ref="C83" r:id="rId105" tooltip="4 S / A"/>
    <hyperlink ref="AY83" r:id="rId106" tooltip="1190" display="1190"/>
    <hyperlink ref="C84" r:id="rId107" tooltip="4 S / B+2"/>
    <hyperlink ref="AY84" r:id="rId108" tooltip="1177" display="1177"/>
    <hyperlink ref="A87" r:id="rId109" tooltip="DREAMING WINNER (K046) (6)"/>
    <hyperlink ref="C89" r:id="rId110" tooltip="4 S / C+3"/>
    <hyperlink ref="AY89" r:id="rId111" tooltip="1183" display="1183"/>
    <hyperlink ref="C91" r:id="rId112" tooltip="4 S / C"/>
    <hyperlink ref="AY91" r:id="rId113" tooltip="1151" display="1151"/>
    <hyperlink ref="A94" r:id="rId114" tooltip="SHAMUS STORM (K031) (7)"/>
    <hyperlink ref="C96" r:id="rId115" tooltip="4 S / B+2"/>
    <hyperlink ref="AY96" r:id="rId116" tooltip="1061" display="1061"/>
    <hyperlink ref="I98" r:id="rId117" location="stb2" tooltip="T1"/>
    <hyperlink ref="A100" r:id="rId118" tooltip="MANAPHY (8)"/>
    <hyperlink ref="I103" r:id="rId119" location="chb5" tooltip="T1"/>
    <hyperlink ref="J103" r:id="rId120" location="chb10" tooltip="T2"/>
    <hyperlink ref="K103" r:id="rId121" location="chb10" tooltip="T3"/>
    <hyperlink ref="L103" r:id="rId122" location="chb4" tooltip="T4"/>
    <hyperlink ref="M103" r:id="rId123" location="chb5" tooltip="T5"/>
    <hyperlink ref="I104" r:id="rId124" location="chb2" tooltip="T6"/>
    <hyperlink ref="J104" r:id="rId125" location="stb4" tooltip="T7"/>
    <hyperlink ref="A105" r:id="rId126" tooltip="HAPPY SHOOTER (J427) (9)"/>
    <hyperlink ref="C107" r:id="rId127" tooltip="4 S / C+3"/>
    <hyperlink ref="AY107" r:id="rId128" tooltip="1273" display="1273"/>
    <hyperlink ref="C109" r:id="rId129" tooltip="4 S / B+2"/>
    <hyperlink ref="AY109" r:id="rId130" tooltip="1255" display="1255"/>
    <hyperlink ref="A112" r:id="rId131" tooltip="HAPPY UNIVERSE (J533) (10)"/>
    <hyperlink ref="C114" r:id="rId132" tooltip="4 S / B+2"/>
    <hyperlink ref="AY114" r:id="rId133" tooltip="1155" display="1155"/>
    <hyperlink ref="C115" r:id="rId134" tooltip="4 H / A"/>
    <hyperlink ref="AY115" r:id="rId135" tooltip="1165" display="1165"/>
    <hyperlink ref="C116" r:id="rId136" tooltip="4 H / C+3"/>
    <hyperlink ref="AY116" r:id="rId137" tooltip="1177" display="1177"/>
    <hyperlink ref="C117" r:id="rId138" tooltip="4 H / B"/>
    <hyperlink ref="AY117" r:id="rId139" tooltip="1178" display="1178"/>
    <hyperlink ref="C118" r:id="rId140" tooltip="4 S / C"/>
    <hyperlink ref="AY118" r:id="rId141" tooltip="1161" display="1161"/>
    <hyperlink ref="A121" r:id="rId142" tooltip="LAKESHORE HERO (J288) (11)"/>
    <hyperlink ref="C123" r:id="rId143" tooltip="4 H / C"/>
    <hyperlink ref="AY123" r:id="rId144" tooltip="1053" display="1053"/>
    <hyperlink ref="C124" r:id="rId145" tooltip="4 H / B"/>
    <hyperlink ref="AY124" r:id="rId146" tooltip="1056" display="1056"/>
    <hyperlink ref="C126" r:id="rId147" tooltip="4 S / C+3"/>
    <hyperlink ref="AY126" r:id="rId148" tooltip="1065" display="1065"/>
    <hyperlink ref="C127" r:id="rId149" tooltip="4 H / A"/>
    <hyperlink ref="AY127" r:id="rId150" tooltip="1055" display="1055"/>
    <hyperlink ref="C129" r:id="rId151" tooltip="4 S / C"/>
    <hyperlink ref="AY129" r:id="rId152" tooltip="1060" display="1060"/>
    <hyperlink ref="A132" r:id="rId153" tooltip="MAX QUE (J514) (12)"/>
    <hyperlink ref="C134" r:id="rId154" tooltip="4 S / C"/>
    <hyperlink ref="AY134" r:id="rId155" tooltip="1133" display="1133"/>
    <hyperlink ref="C136" r:id="rId156" tooltip="4 S / C"/>
    <hyperlink ref="AY136" r:id="rId157" tooltip="1110" display="1110"/>
    <hyperlink ref="C138" r:id="rId158" tooltip="4 S / B+2"/>
    <hyperlink ref="AY138" r:id="rId159" tooltip="1092" display="1092"/>
    <hyperlink ref="A141" r:id="rId160" tooltip="VIEW ALL THINGS (K101) (13)"/>
    <hyperlink ref="C143" r:id="rId161" tooltip="4 S / C+3"/>
    <hyperlink ref="AY143" r:id="rId162" tooltip="1166" display="1166"/>
    <hyperlink ref="C144" r:id="rId163" tooltip="4 S / B+2"/>
    <hyperlink ref="AY144" r:id="rId164" tooltip="1151" display="1151"/>
    <hyperlink ref="A147" r:id="rId165" tooltip="CARRYON SMILING (J392) (14)"/>
    <hyperlink ref="C149" r:id="rId166" tooltip="4 S / B+2"/>
    <hyperlink ref="AY149" r:id="rId167" tooltip="1093" display="1093"/>
    <hyperlink ref="C150" r:id="rId168" tooltip="4 S / C+3"/>
    <hyperlink ref="AY150" r:id="rId169" tooltip="1101" display="1101"/>
    <hyperlink ref="C151" r:id="rId170" tooltip="4 H / C+3"/>
    <hyperlink ref="AY151" r:id="rId171" tooltip="1087" display="1087"/>
    <hyperlink ref="C153" r:id="rId172" tooltip="4 S / B+2"/>
    <hyperlink ref="AY153" r:id="rId173" tooltip="1101" display="1101"/>
    <hyperlink ref="C154" r:id="rId174" tooltip="4 S / A"/>
    <hyperlink ref="AY154" r:id="rId175" tooltip="1088" display="1088"/>
    <hyperlink ref="I156" r:id="rId176" location="chb10" tooltip="T1"/>
    <hyperlink ref="A158" r:id="rId177" tooltip="COSMIC SPURS (J380) (101)"/>
    <hyperlink ref="C160" r:id="rId178" tooltip="4 H / B"/>
    <hyperlink ref="AY160" r:id="rId179" tooltip="1152" display="1152"/>
    <hyperlink ref="C162" r:id="rId180" tooltip="4 S / C+3"/>
    <hyperlink ref="AY162" r:id="rId181" tooltip="1148" display="1148"/>
    <hyperlink ref="C163" r:id="rId182" tooltip="4 S / C"/>
    <hyperlink ref="AY163" r:id="rId183" tooltip="1152" display="1152"/>
    <hyperlink ref="I165" r:id="rId184" location="chb6" tooltip="T1"/>
    <hyperlink ref="J165" r:id="rId185" location="chb8" tooltip="T2"/>
    <hyperlink ref="A167" r:id="rId186" tooltip="LOVING VIBES (J359) (102)"/>
    <hyperlink ref="C169" r:id="rId187" tooltip="4 S / B"/>
    <hyperlink ref="AY169" r:id="rId188" tooltip="1090" display="1090"/>
    <hyperlink ref="C171" r:id="rId189" tooltip="4 S / A+3"/>
    <hyperlink ref="AY171" r:id="rId190" tooltip="1101" display="1101"/>
    <hyperlink ref="C172" r:id="rId191" tooltip="4 H / C+3"/>
    <hyperlink ref="AY172" r:id="rId192" tooltip="1098" display="1098"/>
    <hyperlink ref="C173" r:id="rId193" tooltip="4 H / C"/>
    <hyperlink ref="AY173" r:id="rId194" tooltip="1100" display="1100"/>
    <hyperlink ref="C174" r:id="rId195" tooltip="4 S / C+3"/>
    <hyperlink ref="AY174" r:id="rId196" tooltip="1102" display="1102"/>
    <hyperlink ref="C175" r:id="rId197" tooltip="4 S / C+3"/>
    <hyperlink ref="AY175" r:id="rId198" tooltip="1103" display="1103"/>
    <hyperlink ref="C176" r:id="rId199" tooltip="4 S / A"/>
    <hyperlink ref="AY176" r:id="rId200" tooltip="1107" display="1107"/>
    <hyperlink ref="C177" r:id="rId201" tooltip="4 S / C"/>
    <hyperlink ref="AY177" r:id="rId202" tooltip="1111" display="1111"/>
  </hyperlinks>
  <pageMargins left="0.7" right="0.7" top="0.75" bottom="0.75" header="0.3" footer="0.3"/>
  <pageSetup orientation="portrait" r:id="rId203"/>
  <legacyDrawing r:id="rId20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495"/>
  <sheetViews>
    <sheetView zoomScale="80" zoomScaleNormal="80" workbookViewId="0">
      <selection activeCell="BI2" sqref="BI1:BI1048576"/>
    </sheetView>
  </sheetViews>
  <sheetFormatPr defaultRowHeight="21" x14ac:dyDescent="0.35"/>
  <cols>
    <col min="1" max="1" width="28.5703125" bestFit="1" customWidth="1"/>
    <col min="2" max="2" width="12.140625" bestFit="1" customWidth="1"/>
    <col min="3" max="3" width="13.28515625" bestFit="1" customWidth="1"/>
    <col min="4" max="4" width="5.5703125" bestFit="1" customWidth="1"/>
    <col min="5" max="5" width="7.28515625" bestFit="1" customWidth="1"/>
    <col min="6" max="6" width="8" bestFit="1" customWidth="1"/>
    <col min="7" max="7" width="5.85546875" bestFit="1" customWidth="1"/>
    <col min="8" max="8" width="11.42578125" bestFit="1" customWidth="1"/>
    <col min="9" max="9" width="10.42578125" bestFit="1" customWidth="1"/>
    <col min="52" max="52" width="3.28515625" customWidth="1"/>
    <col min="61" max="61" width="11.85546875" style="192" customWidth="1"/>
  </cols>
  <sheetData>
    <row r="1" spans="1:9" ht="35.1" customHeight="1" x14ac:dyDescent="0.35">
      <c r="A1" s="184" t="s">
        <v>688</v>
      </c>
      <c r="B1" s="181"/>
      <c r="C1" s="181"/>
      <c r="D1" s="181"/>
      <c r="E1" s="181"/>
      <c r="F1" s="181"/>
      <c r="G1" s="181"/>
      <c r="H1" s="181"/>
      <c r="I1" s="181"/>
    </row>
    <row r="2" spans="1:9" x14ac:dyDescent="0.35">
      <c r="A2" s="8" t="s">
        <v>1</v>
      </c>
      <c r="B2" s="8" t="s">
        <v>704</v>
      </c>
      <c r="C2" s="8" t="s">
        <v>705</v>
      </c>
      <c r="D2" s="8" t="s">
        <v>706</v>
      </c>
      <c r="E2" s="8" t="s">
        <v>707</v>
      </c>
      <c r="F2" s="8" t="s">
        <v>708</v>
      </c>
      <c r="G2" s="8" t="s">
        <v>709</v>
      </c>
      <c r="H2" s="8" t="s">
        <v>710</v>
      </c>
      <c r="I2" s="8" t="s">
        <v>711</v>
      </c>
    </row>
    <row r="3" spans="1:9" x14ac:dyDescent="0.35">
      <c r="A3" s="8" t="s">
        <v>0</v>
      </c>
      <c r="B3" s="8" t="s">
        <v>135</v>
      </c>
      <c r="C3" s="127">
        <v>1400</v>
      </c>
      <c r="D3" s="127">
        <v>14</v>
      </c>
      <c r="E3" s="127">
        <v>5</v>
      </c>
      <c r="F3" s="127">
        <v>5</v>
      </c>
      <c r="G3" s="8" t="s">
        <v>58</v>
      </c>
      <c r="H3" s="181" t="s">
        <v>713</v>
      </c>
      <c r="I3" s="182" t="s">
        <v>714</v>
      </c>
    </row>
    <row r="4" spans="1:9" x14ac:dyDescent="0.35">
      <c r="A4" s="8" t="s">
        <v>0</v>
      </c>
      <c r="B4" s="8" t="s">
        <v>127</v>
      </c>
      <c r="C4" s="127">
        <v>1400</v>
      </c>
      <c r="D4" s="127">
        <v>5</v>
      </c>
      <c r="E4" s="127">
        <v>2</v>
      </c>
      <c r="F4" s="127">
        <v>7</v>
      </c>
      <c r="G4" s="8" t="s">
        <v>58</v>
      </c>
      <c r="H4" s="181"/>
      <c r="I4" s="183"/>
    </row>
    <row r="5" spans="1:9" x14ac:dyDescent="0.35">
      <c r="A5" s="8" t="s">
        <v>0</v>
      </c>
      <c r="B5" s="8" t="s">
        <v>118</v>
      </c>
      <c r="C5" s="127">
        <v>1400</v>
      </c>
      <c r="D5" s="127">
        <v>12</v>
      </c>
      <c r="E5" s="127">
        <v>2</v>
      </c>
      <c r="F5" s="127">
        <v>2</v>
      </c>
      <c r="G5" s="8" t="s">
        <v>65</v>
      </c>
      <c r="H5" s="181"/>
      <c r="I5" s="183"/>
    </row>
    <row r="6" spans="1:9" x14ac:dyDescent="0.35">
      <c r="A6" s="8" t="s">
        <v>0</v>
      </c>
      <c r="B6" s="8" t="s">
        <v>109</v>
      </c>
      <c r="C6" s="127">
        <v>1400</v>
      </c>
      <c r="D6" s="127">
        <v>7</v>
      </c>
      <c r="E6" s="127">
        <v>6</v>
      </c>
      <c r="F6" s="127">
        <v>5</v>
      </c>
      <c r="G6" s="8" t="s">
        <v>58</v>
      </c>
      <c r="H6" s="181"/>
      <c r="I6" s="183"/>
    </row>
    <row r="7" spans="1:9" x14ac:dyDescent="0.35">
      <c r="A7" s="8" t="s">
        <v>0</v>
      </c>
      <c r="B7" s="8" t="s">
        <v>99</v>
      </c>
      <c r="C7" s="127">
        <v>1400</v>
      </c>
      <c r="D7" s="127">
        <v>6</v>
      </c>
      <c r="E7" s="127">
        <v>5</v>
      </c>
      <c r="F7" s="127">
        <v>4</v>
      </c>
      <c r="G7" s="8" t="s">
        <v>712</v>
      </c>
      <c r="H7" s="181"/>
      <c r="I7" s="183"/>
    </row>
    <row r="8" spans="1:9" x14ac:dyDescent="0.35">
      <c r="A8" s="8" t="s">
        <v>154</v>
      </c>
      <c r="B8" s="8" t="s">
        <v>191</v>
      </c>
      <c r="C8" s="127">
        <v>1400</v>
      </c>
      <c r="D8" s="127">
        <v>9</v>
      </c>
      <c r="E8" s="127">
        <v>7</v>
      </c>
      <c r="F8" s="127">
        <v>6</v>
      </c>
      <c r="G8" s="8" t="s">
        <v>58</v>
      </c>
      <c r="H8" s="181" t="s">
        <v>713</v>
      </c>
      <c r="I8" s="183"/>
    </row>
    <row r="9" spans="1:9" x14ac:dyDescent="0.35">
      <c r="A9" s="8" t="s">
        <v>154</v>
      </c>
      <c r="B9" s="8" t="s">
        <v>187</v>
      </c>
      <c r="C9" s="127">
        <v>1400</v>
      </c>
      <c r="D9" s="127">
        <v>14</v>
      </c>
      <c r="E9" s="127">
        <v>8</v>
      </c>
      <c r="F9" s="127">
        <v>3</v>
      </c>
      <c r="G9" s="8" t="s">
        <v>58</v>
      </c>
      <c r="H9" s="181"/>
      <c r="I9" s="183"/>
    </row>
    <row r="10" spans="1:9" x14ac:dyDescent="0.35">
      <c r="A10" s="8" t="s">
        <v>154</v>
      </c>
      <c r="B10" s="8" t="s">
        <v>182</v>
      </c>
      <c r="C10" s="127">
        <v>1200</v>
      </c>
      <c r="D10" s="127">
        <v>9</v>
      </c>
      <c r="E10" s="127">
        <v>10</v>
      </c>
      <c r="F10" s="127">
        <v>9</v>
      </c>
      <c r="G10" s="8" t="s">
        <v>58</v>
      </c>
      <c r="H10" s="181"/>
      <c r="I10" s="183"/>
    </row>
    <row r="11" spans="1:9" x14ac:dyDescent="0.35">
      <c r="A11" s="8" t="s">
        <v>154</v>
      </c>
      <c r="B11" s="8" t="s">
        <v>174</v>
      </c>
      <c r="C11" s="127">
        <v>1200</v>
      </c>
      <c r="D11" s="127">
        <v>13</v>
      </c>
      <c r="E11" s="127">
        <v>9</v>
      </c>
      <c r="F11" s="127">
        <v>9</v>
      </c>
      <c r="G11" s="8" t="s">
        <v>58</v>
      </c>
      <c r="H11" s="181"/>
      <c r="I11" s="183"/>
    </row>
    <row r="12" spans="1:9" x14ac:dyDescent="0.35">
      <c r="A12" s="8" t="s">
        <v>154</v>
      </c>
      <c r="B12" s="8" t="s">
        <v>164</v>
      </c>
      <c r="C12" s="127">
        <v>1200</v>
      </c>
      <c r="D12" s="127">
        <v>11</v>
      </c>
      <c r="E12" s="127">
        <v>12</v>
      </c>
      <c r="F12" s="127">
        <v>9</v>
      </c>
      <c r="G12" s="8" t="s">
        <v>58</v>
      </c>
      <c r="H12" s="181"/>
      <c r="I12" s="183"/>
    </row>
    <row r="13" spans="1:9" x14ac:dyDescent="0.35">
      <c r="A13" s="8" t="s">
        <v>204</v>
      </c>
      <c r="B13" s="8" t="s">
        <v>281</v>
      </c>
      <c r="C13" s="127">
        <v>1400</v>
      </c>
      <c r="D13" s="127">
        <v>13</v>
      </c>
      <c r="E13" s="127">
        <v>13</v>
      </c>
      <c r="F13" s="127">
        <v>11</v>
      </c>
      <c r="G13" s="8" t="s">
        <v>58</v>
      </c>
      <c r="H13" s="181" t="s">
        <v>713</v>
      </c>
      <c r="I13" s="183"/>
    </row>
    <row r="14" spans="1:9" x14ac:dyDescent="0.35">
      <c r="A14" s="8" t="s">
        <v>204</v>
      </c>
      <c r="B14" s="8" t="s">
        <v>210</v>
      </c>
      <c r="C14" s="127">
        <v>1400</v>
      </c>
      <c r="D14" s="127">
        <v>13</v>
      </c>
      <c r="E14" s="127">
        <v>14</v>
      </c>
      <c r="F14" s="127">
        <v>14</v>
      </c>
      <c r="G14" s="8" t="s">
        <v>58</v>
      </c>
      <c r="H14" s="181"/>
      <c r="I14" s="183"/>
    </row>
    <row r="15" spans="1:9" x14ac:dyDescent="0.35">
      <c r="A15" s="8" t="s">
        <v>204</v>
      </c>
      <c r="B15" s="8" t="s">
        <v>206</v>
      </c>
      <c r="C15" s="127">
        <v>1400</v>
      </c>
      <c r="D15" s="127">
        <v>10</v>
      </c>
      <c r="E15" s="127">
        <v>4</v>
      </c>
      <c r="F15" s="127">
        <v>6</v>
      </c>
      <c r="G15" s="8" t="s">
        <v>58</v>
      </c>
      <c r="H15" s="181"/>
      <c r="I15" s="183"/>
    </row>
    <row r="16" spans="1:9" x14ac:dyDescent="0.35">
      <c r="A16" s="8" t="s">
        <v>204</v>
      </c>
      <c r="B16" s="8" t="s">
        <v>224</v>
      </c>
      <c r="C16" s="127">
        <v>1200</v>
      </c>
      <c r="D16" s="127">
        <v>9</v>
      </c>
      <c r="E16" s="127">
        <v>10</v>
      </c>
      <c r="F16" s="127">
        <v>8</v>
      </c>
      <c r="G16" s="8" t="s">
        <v>58</v>
      </c>
      <c r="H16" s="181"/>
      <c r="I16" s="183"/>
    </row>
    <row r="17" spans="1:9" x14ac:dyDescent="0.35">
      <c r="A17" s="8" t="s">
        <v>293</v>
      </c>
      <c r="B17" s="8" t="s">
        <v>281</v>
      </c>
      <c r="C17" s="127">
        <v>1400</v>
      </c>
      <c r="D17" s="127">
        <v>4</v>
      </c>
      <c r="E17" s="127">
        <v>8</v>
      </c>
      <c r="F17" s="127">
        <v>8</v>
      </c>
      <c r="G17" s="8" t="s">
        <v>58</v>
      </c>
      <c r="H17" s="181" t="s">
        <v>713</v>
      </c>
      <c r="I17" s="183"/>
    </row>
    <row r="18" spans="1:9" x14ac:dyDescent="0.35">
      <c r="A18" s="8" t="s">
        <v>293</v>
      </c>
      <c r="B18" s="8" t="s">
        <v>323</v>
      </c>
      <c r="C18" s="127">
        <v>1200</v>
      </c>
      <c r="D18" s="127">
        <v>6</v>
      </c>
      <c r="E18" s="127">
        <v>5</v>
      </c>
      <c r="F18" s="127">
        <v>5</v>
      </c>
      <c r="G18" s="8" t="s">
        <v>58</v>
      </c>
      <c r="H18" s="181"/>
      <c r="I18" s="183"/>
    </row>
    <row r="19" spans="1:9" x14ac:dyDescent="0.35">
      <c r="A19" s="8" t="s">
        <v>293</v>
      </c>
      <c r="B19" s="8" t="s">
        <v>317</v>
      </c>
      <c r="C19" s="127">
        <v>1200</v>
      </c>
      <c r="D19" s="127">
        <v>2</v>
      </c>
      <c r="E19" s="127">
        <v>8</v>
      </c>
      <c r="F19" s="127">
        <v>9</v>
      </c>
      <c r="G19" s="8" t="s">
        <v>58</v>
      </c>
      <c r="H19" s="181"/>
      <c r="I19" s="183"/>
    </row>
    <row r="20" spans="1:9" x14ac:dyDescent="0.35">
      <c r="A20" s="8" t="s">
        <v>293</v>
      </c>
      <c r="B20" s="8" t="s">
        <v>310</v>
      </c>
      <c r="C20" s="127">
        <v>1200</v>
      </c>
      <c r="D20" s="127">
        <v>8</v>
      </c>
      <c r="E20" s="127">
        <v>1</v>
      </c>
      <c r="F20" s="127">
        <v>1</v>
      </c>
      <c r="G20" s="8" t="s">
        <v>65</v>
      </c>
      <c r="H20" s="181"/>
      <c r="I20" s="183"/>
    </row>
    <row r="21" spans="1:9" x14ac:dyDescent="0.35">
      <c r="A21" s="8" t="s">
        <v>293</v>
      </c>
      <c r="B21" s="8" t="s">
        <v>224</v>
      </c>
      <c r="C21" s="127">
        <v>1200</v>
      </c>
      <c r="D21" s="127">
        <v>3</v>
      </c>
      <c r="E21" s="127">
        <v>2</v>
      </c>
      <c r="F21" s="127">
        <v>3</v>
      </c>
      <c r="G21" s="8" t="s">
        <v>712</v>
      </c>
      <c r="H21" s="181"/>
      <c r="I21" s="183"/>
    </row>
    <row r="22" spans="1:9" x14ac:dyDescent="0.35">
      <c r="A22" s="8" t="s">
        <v>342</v>
      </c>
      <c r="B22" s="8" t="s">
        <v>403</v>
      </c>
      <c r="C22" s="127">
        <v>1400</v>
      </c>
      <c r="D22" s="127">
        <v>4</v>
      </c>
      <c r="E22" s="127">
        <v>8</v>
      </c>
      <c r="F22" s="127">
        <v>9</v>
      </c>
      <c r="G22" s="8" t="s">
        <v>58</v>
      </c>
      <c r="H22" s="181" t="s">
        <v>713</v>
      </c>
      <c r="I22" s="183"/>
    </row>
    <row r="23" spans="1:9" x14ac:dyDescent="0.35">
      <c r="A23" s="8" t="s">
        <v>342</v>
      </c>
      <c r="B23" s="8" t="s">
        <v>191</v>
      </c>
      <c r="C23" s="127">
        <v>1400</v>
      </c>
      <c r="D23" s="127">
        <v>14</v>
      </c>
      <c r="E23" s="127">
        <v>14</v>
      </c>
      <c r="F23" s="127">
        <v>14</v>
      </c>
      <c r="G23" s="8" t="s">
        <v>58</v>
      </c>
      <c r="H23" s="181"/>
      <c r="I23" s="183"/>
    </row>
    <row r="24" spans="1:9" x14ac:dyDescent="0.35">
      <c r="A24" s="8" t="s">
        <v>342</v>
      </c>
      <c r="B24" s="8" t="s">
        <v>393</v>
      </c>
      <c r="C24" s="127">
        <v>1400</v>
      </c>
      <c r="D24" s="127">
        <v>9</v>
      </c>
      <c r="E24" s="127">
        <v>6</v>
      </c>
      <c r="F24" s="127">
        <v>6</v>
      </c>
      <c r="G24" s="8" t="s">
        <v>58</v>
      </c>
      <c r="H24" s="181"/>
      <c r="I24" s="183"/>
    </row>
    <row r="25" spans="1:9" x14ac:dyDescent="0.35">
      <c r="A25" s="8" t="s">
        <v>342</v>
      </c>
      <c r="B25" s="8" t="s">
        <v>377</v>
      </c>
      <c r="C25" s="127">
        <v>1400</v>
      </c>
      <c r="D25" s="127">
        <v>2</v>
      </c>
      <c r="E25" s="127">
        <v>9</v>
      </c>
      <c r="F25" s="127">
        <v>10</v>
      </c>
      <c r="G25" s="8" t="s">
        <v>58</v>
      </c>
      <c r="H25" s="181"/>
      <c r="I25" s="183"/>
    </row>
    <row r="26" spans="1:9" x14ac:dyDescent="0.35">
      <c r="A26" s="8" t="s">
        <v>342</v>
      </c>
      <c r="B26" s="8" t="s">
        <v>373</v>
      </c>
      <c r="C26" s="127">
        <v>1400</v>
      </c>
      <c r="D26" s="127">
        <v>5</v>
      </c>
      <c r="E26" s="127">
        <v>13</v>
      </c>
      <c r="F26" s="127">
        <v>11</v>
      </c>
      <c r="G26" s="8" t="s">
        <v>58</v>
      </c>
      <c r="H26" s="181"/>
      <c r="I26" s="183"/>
    </row>
    <row r="27" spans="1:9" x14ac:dyDescent="0.35">
      <c r="A27" s="8" t="s">
        <v>414</v>
      </c>
      <c r="B27" s="8" t="s">
        <v>281</v>
      </c>
      <c r="C27" s="127">
        <v>1200</v>
      </c>
      <c r="D27" s="127">
        <v>2</v>
      </c>
      <c r="E27" s="127">
        <v>8</v>
      </c>
      <c r="F27" s="127">
        <v>7</v>
      </c>
      <c r="G27" s="8" t="s">
        <v>58</v>
      </c>
      <c r="H27" s="181" t="s">
        <v>713</v>
      </c>
      <c r="I27" s="183"/>
    </row>
    <row r="28" spans="1:9" x14ac:dyDescent="0.35">
      <c r="A28" s="8" t="s">
        <v>414</v>
      </c>
      <c r="B28" s="8" t="s">
        <v>416</v>
      </c>
      <c r="C28" s="127">
        <v>1200</v>
      </c>
      <c r="D28" s="127">
        <v>10</v>
      </c>
      <c r="E28" s="127">
        <v>6</v>
      </c>
      <c r="F28" s="127">
        <v>6</v>
      </c>
      <c r="G28" s="8" t="s">
        <v>58</v>
      </c>
      <c r="H28" s="181"/>
      <c r="I28" s="183"/>
    </row>
    <row r="29" spans="1:9" x14ac:dyDescent="0.35">
      <c r="A29" s="8" t="s">
        <v>436</v>
      </c>
      <c r="B29" s="8" t="s">
        <v>393</v>
      </c>
      <c r="C29" s="127">
        <v>1400</v>
      </c>
      <c r="D29" s="127">
        <v>13</v>
      </c>
      <c r="E29" s="127">
        <v>7</v>
      </c>
      <c r="F29" s="127">
        <v>7</v>
      </c>
      <c r="G29" s="8" t="s">
        <v>58</v>
      </c>
      <c r="H29" s="133" t="s">
        <v>713</v>
      </c>
      <c r="I29" s="183"/>
    </row>
    <row r="30" spans="1:9" x14ac:dyDescent="0.35">
      <c r="A30" s="8" t="s">
        <v>458</v>
      </c>
      <c r="B30" s="8" t="s">
        <v>403</v>
      </c>
      <c r="C30" s="127">
        <v>1200</v>
      </c>
      <c r="D30" s="127">
        <v>9</v>
      </c>
      <c r="E30" s="127">
        <v>14</v>
      </c>
      <c r="F30" s="127">
        <v>14</v>
      </c>
      <c r="G30" s="8" t="s">
        <v>58</v>
      </c>
      <c r="H30" s="181" t="s">
        <v>713</v>
      </c>
      <c r="I30" s="183"/>
    </row>
    <row r="31" spans="1:9" x14ac:dyDescent="0.35">
      <c r="A31" s="8" t="s">
        <v>458</v>
      </c>
      <c r="B31" s="8" t="s">
        <v>460</v>
      </c>
      <c r="C31" s="127">
        <v>1000</v>
      </c>
      <c r="D31" s="127">
        <v>5</v>
      </c>
      <c r="E31" s="127">
        <v>9</v>
      </c>
      <c r="F31" s="127">
        <v>12</v>
      </c>
      <c r="G31" s="8" t="s">
        <v>58</v>
      </c>
      <c r="H31" s="181"/>
      <c r="I31" s="183"/>
    </row>
    <row r="32" spans="1:9" x14ac:dyDescent="0.35">
      <c r="A32" s="8" t="s">
        <v>481</v>
      </c>
      <c r="B32" s="8" t="s">
        <v>281</v>
      </c>
      <c r="C32" s="127">
        <v>1400</v>
      </c>
      <c r="D32" s="127">
        <v>2</v>
      </c>
      <c r="E32" s="127">
        <v>5</v>
      </c>
      <c r="F32" s="127">
        <v>4</v>
      </c>
      <c r="G32" s="8" t="s">
        <v>712</v>
      </c>
      <c r="H32" s="181" t="s">
        <v>712</v>
      </c>
      <c r="I32" s="183"/>
    </row>
    <row r="33" spans="1:9" x14ac:dyDescent="0.35">
      <c r="A33" s="8" t="s">
        <v>481</v>
      </c>
      <c r="B33" s="8" t="s">
        <v>483</v>
      </c>
      <c r="C33" s="127">
        <v>1400</v>
      </c>
      <c r="D33" s="127">
        <v>7</v>
      </c>
      <c r="E33" s="127">
        <v>9</v>
      </c>
      <c r="F33" s="127">
        <v>9</v>
      </c>
      <c r="G33" s="8" t="s">
        <v>58</v>
      </c>
      <c r="H33" s="181"/>
      <c r="I33" s="183"/>
    </row>
    <row r="34" spans="1:9" x14ac:dyDescent="0.35">
      <c r="A34" s="8" t="s">
        <v>514</v>
      </c>
      <c r="B34" s="8" t="s">
        <v>281</v>
      </c>
      <c r="C34" s="127">
        <v>1400</v>
      </c>
      <c r="D34" s="127">
        <v>11</v>
      </c>
      <c r="E34" s="127">
        <v>13</v>
      </c>
      <c r="F34" s="127">
        <v>11</v>
      </c>
      <c r="G34" s="8" t="s">
        <v>58</v>
      </c>
      <c r="H34" s="181" t="s">
        <v>713</v>
      </c>
      <c r="I34" s="183"/>
    </row>
    <row r="35" spans="1:9" x14ac:dyDescent="0.35">
      <c r="A35" s="8" t="s">
        <v>514</v>
      </c>
      <c r="B35" s="8" t="s">
        <v>460</v>
      </c>
      <c r="C35" s="127">
        <v>1400</v>
      </c>
      <c r="D35" s="127">
        <v>4</v>
      </c>
      <c r="E35" s="127">
        <v>1</v>
      </c>
      <c r="F35" s="127">
        <v>2</v>
      </c>
      <c r="G35" s="8" t="s">
        <v>65</v>
      </c>
      <c r="H35" s="181"/>
      <c r="I35" s="183"/>
    </row>
    <row r="36" spans="1:9" x14ac:dyDescent="0.35">
      <c r="A36" s="8" t="s">
        <v>514</v>
      </c>
      <c r="B36" s="8" t="s">
        <v>533</v>
      </c>
      <c r="C36" s="127">
        <v>1200</v>
      </c>
      <c r="D36" s="127">
        <v>5</v>
      </c>
      <c r="E36" s="127">
        <v>8</v>
      </c>
      <c r="F36" s="127">
        <v>6</v>
      </c>
      <c r="G36" s="8" t="s">
        <v>58</v>
      </c>
      <c r="H36" s="181"/>
      <c r="I36" s="183"/>
    </row>
    <row r="37" spans="1:9" x14ac:dyDescent="0.35">
      <c r="A37" s="8" t="s">
        <v>514</v>
      </c>
      <c r="B37" s="8" t="s">
        <v>522</v>
      </c>
      <c r="C37" s="127">
        <v>1200</v>
      </c>
      <c r="D37" s="127">
        <v>2</v>
      </c>
      <c r="E37" s="127">
        <v>2</v>
      </c>
      <c r="F37" s="127">
        <v>4</v>
      </c>
      <c r="G37" s="8" t="s">
        <v>712</v>
      </c>
      <c r="H37" s="181"/>
      <c r="I37" s="183"/>
    </row>
    <row r="38" spans="1:9" x14ac:dyDescent="0.35">
      <c r="A38" s="8" t="s">
        <v>514</v>
      </c>
      <c r="B38" s="8" t="s">
        <v>516</v>
      </c>
      <c r="C38" s="127">
        <v>1200</v>
      </c>
      <c r="D38" s="127">
        <v>10</v>
      </c>
      <c r="E38" s="127">
        <v>11</v>
      </c>
      <c r="F38" s="127">
        <v>11</v>
      </c>
      <c r="G38" s="8" t="s">
        <v>58</v>
      </c>
      <c r="H38" s="181"/>
      <c r="I38" s="183"/>
    </row>
    <row r="39" spans="1:9" x14ac:dyDescent="0.35">
      <c r="A39" s="8" t="s">
        <v>543</v>
      </c>
      <c r="B39" s="8" t="s">
        <v>403</v>
      </c>
      <c r="C39" s="127">
        <v>1400</v>
      </c>
      <c r="D39" s="127">
        <v>7</v>
      </c>
      <c r="E39" s="127">
        <v>12</v>
      </c>
      <c r="F39" s="127">
        <v>14</v>
      </c>
      <c r="G39" s="8" t="s">
        <v>58</v>
      </c>
      <c r="H39" s="181" t="s">
        <v>713</v>
      </c>
      <c r="I39" s="183"/>
    </row>
    <row r="40" spans="1:9" x14ac:dyDescent="0.35">
      <c r="A40" s="8" t="s">
        <v>543</v>
      </c>
      <c r="B40" s="8" t="s">
        <v>551</v>
      </c>
      <c r="C40" s="127">
        <v>1400</v>
      </c>
      <c r="D40" s="127">
        <v>14</v>
      </c>
      <c r="E40" s="127">
        <v>11</v>
      </c>
      <c r="F40" s="127">
        <v>11</v>
      </c>
      <c r="G40" s="8" t="s">
        <v>58</v>
      </c>
      <c r="H40" s="181"/>
      <c r="I40" s="183"/>
    </row>
    <row r="41" spans="1:9" x14ac:dyDescent="0.35">
      <c r="A41" s="8" t="s">
        <v>543</v>
      </c>
      <c r="B41" s="8" t="s">
        <v>545</v>
      </c>
      <c r="C41" s="127">
        <v>1200</v>
      </c>
      <c r="D41" s="127">
        <v>7</v>
      </c>
      <c r="E41" s="127">
        <v>4</v>
      </c>
      <c r="F41" s="127">
        <v>4</v>
      </c>
      <c r="G41" s="8" t="s">
        <v>712</v>
      </c>
      <c r="H41" s="181"/>
      <c r="I41" s="183"/>
    </row>
    <row r="42" spans="1:9" x14ac:dyDescent="0.35">
      <c r="A42" s="8" t="s">
        <v>565</v>
      </c>
      <c r="B42" s="8" t="s">
        <v>403</v>
      </c>
      <c r="C42" s="127">
        <v>1200</v>
      </c>
      <c r="D42" s="127">
        <v>5</v>
      </c>
      <c r="E42" s="127">
        <v>6</v>
      </c>
      <c r="F42" s="127">
        <v>8</v>
      </c>
      <c r="G42" s="8" t="s">
        <v>58</v>
      </c>
      <c r="H42" s="181" t="s">
        <v>713</v>
      </c>
      <c r="I42" s="183"/>
    </row>
    <row r="43" spans="1:9" x14ac:dyDescent="0.35">
      <c r="A43" s="8" t="s">
        <v>565</v>
      </c>
      <c r="B43" s="8" t="s">
        <v>567</v>
      </c>
      <c r="C43" s="127">
        <v>1200</v>
      </c>
      <c r="D43" s="127">
        <v>7</v>
      </c>
      <c r="E43" s="127">
        <v>8</v>
      </c>
      <c r="F43" s="127">
        <v>8</v>
      </c>
      <c r="G43" s="8" t="s">
        <v>58</v>
      </c>
      <c r="H43" s="181"/>
      <c r="I43" s="183"/>
    </row>
    <row r="44" spans="1:9" x14ac:dyDescent="0.35">
      <c r="A44" s="8" t="s">
        <v>582</v>
      </c>
      <c r="B44" s="8" t="s">
        <v>393</v>
      </c>
      <c r="C44" s="127">
        <v>1400</v>
      </c>
      <c r="D44" s="127">
        <v>14</v>
      </c>
      <c r="E44" s="127">
        <v>14</v>
      </c>
      <c r="F44" s="127">
        <v>14</v>
      </c>
      <c r="G44" s="8" t="s">
        <v>58</v>
      </c>
      <c r="H44" s="181" t="s">
        <v>713</v>
      </c>
      <c r="I44" s="183"/>
    </row>
    <row r="45" spans="1:9" x14ac:dyDescent="0.35">
      <c r="A45" s="8" t="s">
        <v>582</v>
      </c>
      <c r="B45" s="8" t="s">
        <v>597</v>
      </c>
      <c r="C45" s="127">
        <v>1200</v>
      </c>
      <c r="D45" s="127">
        <v>7</v>
      </c>
      <c r="E45" s="127">
        <v>9</v>
      </c>
      <c r="F45" s="127">
        <v>11</v>
      </c>
      <c r="G45" s="8" t="s">
        <v>58</v>
      </c>
      <c r="H45" s="181"/>
      <c r="I45" s="183"/>
    </row>
    <row r="46" spans="1:9" x14ac:dyDescent="0.35">
      <c r="A46" s="8" t="s">
        <v>582</v>
      </c>
      <c r="B46" s="8" t="s">
        <v>373</v>
      </c>
      <c r="C46" s="127">
        <v>1200</v>
      </c>
      <c r="D46" s="127">
        <v>2</v>
      </c>
      <c r="E46" s="127">
        <v>7</v>
      </c>
      <c r="F46" s="127">
        <v>9</v>
      </c>
      <c r="G46" s="8" t="s">
        <v>58</v>
      </c>
      <c r="H46" s="181"/>
      <c r="I46" s="183"/>
    </row>
    <row r="47" spans="1:9" x14ac:dyDescent="0.35">
      <c r="A47" s="8" t="s">
        <v>582</v>
      </c>
      <c r="B47" s="8" t="s">
        <v>368</v>
      </c>
      <c r="C47" s="127">
        <v>1200</v>
      </c>
      <c r="D47" s="127">
        <v>14</v>
      </c>
      <c r="E47" s="127">
        <v>14</v>
      </c>
      <c r="F47" s="127">
        <v>14</v>
      </c>
      <c r="G47" s="8" t="s">
        <v>58</v>
      </c>
      <c r="H47" s="181"/>
      <c r="I47" s="183"/>
    </row>
    <row r="50" spans="1:9" ht="35.1" customHeight="1" x14ac:dyDescent="0.35">
      <c r="A50" s="184" t="s">
        <v>1032</v>
      </c>
      <c r="B50" s="181"/>
      <c r="C50" s="181"/>
      <c r="D50" s="181"/>
      <c r="E50" s="181"/>
      <c r="F50" s="181"/>
      <c r="G50" s="181"/>
      <c r="H50" s="181"/>
      <c r="I50" s="181"/>
    </row>
    <row r="51" spans="1:9" x14ac:dyDescent="0.35">
      <c r="A51" s="8" t="s">
        <v>1</v>
      </c>
      <c r="B51" s="8" t="s">
        <v>704</v>
      </c>
      <c r="C51" s="8" t="s">
        <v>705</v>
      </c>
      <c r="D51" s="8" t="s">
        <v>706</v>
      </c>
      <c r="E51" s="8" t="s">
        <v>707</v>
      </c>
      <c r="F51" s="8" t="s">
        <v>708</v>
      </c>
      <c r="G51" s="8" t="s">
        <v>709</v>
      </c>
      <c r="H51" s="8" t="s">
        <v>710</v>
      </c>
      <c r="I51" s="8" t="s">
        <v>711</v>
      </c>
    </row>
    <row r="52" spans="1:9" x14ac:dyDescent="0.35">
      <c r="A52" s="8" t="s">
        <v>715</v>
      </c>
      <c r="B52" s="8" t="s">
        <v>551</v>
      </c>
      <c r="C52" s="127">
        <v>1000</v>
      </c>
      <c r="D52" s="127">
        <v>5</v>
      </c>
      <c r="E52" s="127">
        <v>2</v>
      </c>
      <c r="F52" s="127">
        <v>2</v>
      </c>
      <c r="G52" s="8" t="s">
        <v>65</v>
      </c>
      <c r="H52" s="181" t="s">
        <v>65</v>
      </c>
      <c r="I52" s="182" t="s">
        <v>1035</v>
      </c>
    </row>
    <row r="53" spans="1:9" x14ac:dyDescent="0.35">
      <c r="A53" s="8" t="s">
        <v>715</v>
      </c>
      <c r="B53" s="8" t="s">
        <v>182</v>
      </c>
      <c r="C53" s="127">
        <v>1000</v>
      </c>
      <c r="D53" s="127">
        <v>5</v>
      </c>
      <c r="E53" s="127">
        <v>3</v>
      </c>
      <c r="F53" s="127">
        <v>1</v>
      </c>
      <c r="G53" s="8" t="s">
        <v>58</v>
      </c>
      <c r="H53" s="181"/>
      <c r="I53" s="183"/>
    </row>
    <row r="54" spans="1:9" x14ac:dyDescent="0.35">
      <c r="A54" s="8" t="s">
        <v>715</v>
      </c>
      <c r="B54" s="8" t="s">
        <v>730</v>
      </c>
      <c r="C54" s="127">
        <v>1000</v>
      </c>
      <c r="D54" s="127">
        <v>6</v>
      </c>
      <c r="E54" s="127">
        <v>2</v>
      </c>
      <c r="F54" s="127">
        <v>1</v>
      </c>
      <c r="G54" s="8" t="s">
        <v>65</v>
      </c>
      <c r="H54" s="181"/>
      <c r="I54" s="183"/>
    </row>
    <row r="55" spans="1:9" x14ac:dyDescent="0.35">
      <c r="A55" s="8" t="s">
        <v>715</v>
      </c>
      <c r="B55" s="8" t="s">
        <v>127</v>
      </c>
      <c r="C55" s="127">
        <v>1000</v>
      </c>
      <c r="D55" s="127">
        <v>10</v>
      </c>
      <c r="E55" s="127">
        <v>2</v>
      </c>
      <c r="F55" s="127">
        <v>1</v>
      </c>
      <c r="G55" s="8" t="s">
        <v>65</v>
      </c>
      <c r="H55" s="181"/>
      <c r="I55" s="183"/>
    </row>
    <row r="56" spans="1:9" x14ac:dyDescent="0.35">
      <c r="A56" s="8" t="s">
        <v>715</v>
      </c>
      <c r="B56" s="8" t="s">
        <v>310</v>
      </c>
      <c r="C56" s="127">
        <v>1000</v>
      </c>
      <c r="D56" s="127">
        <v>4</v>
      </c>
      <c r="E56" s="127">
        <v>7</v>
      </c>
      <c r="F56" s="127">
        <v>8</v>
      </c>
      <c r="G56" s="8" t="s">
        <v>58</v>
      </c>
      <c r="H56" s="181"/>
      <c r="I56" s="183"/>
    </row>
    <row r="57" spans="1:9" x14ac:dyDescent="0.35">
      <c r="A57" s="8" t="s">
        <v>764</v>
      </c>
      <c r="B57" s="8" t="s">
        <v>268</v>
      </c>
      <c r="C57" s="127">
        <v>1000</v>
      </c>
      <c r="D57" s="127">
        <v>1</v>
      </c>
      <c r="E57" s="127">
        <v>3</v>
      </c>
      <c r="F57" s="127">
        <v>3</v>
      </c>
      <c r="G57" s="8" t="s">
        <v>712</v>
      </c>
      <c r="H57" s="181" t="s">
        <v>65</v>
      </c>
      <c r="I57" s="183"/>
    </row>
    <row r="58" spans="1:9" x14ac:dyDescent="0.35">
      <c r="A58" s="8" t="s">
        <v>764</v>
      </c>
      <c r="B58" s="8" t="s">
        <v>99</v>
      </c>
      <c r="C58" s="127">
        <v>1000</v>
      </c>
      <c r="D58" s="127">
        <v>3</v>
      </c>
      <c r="E58" s="127">
        <v>2</v>
      </c>
      <c r="F58" s="127">
        <v>2</v>
      </c>
      <c r="G58" s="8" t="s">
        <v>65</v>
      </c>
      <c r="H58" s="181"/>
      <c r="I58" s="183"/>
    </row>
    <row r="59" spans="1:9" x14ac:dyDescent="0.35">
      <c r="A59" s="8" t="s">
        <v>764</v>
      </c>
      <c r="B59" s="8" t="s">
        <v>89</v>
      </c>
      <c r="C59" s="127">
        <v>1000</v>
      </c>
      <c r="D59" s="127">
        <v>7</v>
      </c>
      <c r="E59" s="127">
        <v>7</v>
      </c>
      <c r="F59" s="127">
        <v>3</v>
      </c>
      <c r="G59" s="8" t="s">
        <v>58</v>
      </c>
      <c r="H59" s="181"/>
      <c r="I59" s="183"/>
    </row>
    <row r="60" spans="1:9" x14ac:dyDescent="0.35">
      <c r="A60" s="8" t="s">
        <v>857</v>
      </c>
      <c r="B60" s="8" t="s">
        <v>268</v>
      </c>
      <c r="C60" s="127">
        <v>1000</v>
      </c>
      <c r="D60" s="127">
        <v>8</v>
      </c>
      <c r="E60" s="127">
        <v>1</v>
      </c>
      <c r="F60" s="127">
        <v>2</v>
      </c>
      <c r="G60" s="8" t="s">
        <v>65</v>
      </c>
      <c r="H60" s="181" t="s">
        <v>65</v>
      </c>
      <c r="I60" s="183"/>
    </row>
    <row r="61" spans="1:9" x14ac:dyDescent="0.35">
      <c r="A61" s="8" t="s">
        <v>857</v>
      </c>
      <c r="B61" s="8" t="s">
        <v>551</v>
      </c>
      <c r="C61" s="127">
        <v>1000</v>
      </c>
      <c r="D61" s="127">
        <v>6</v>
      </c>
      <c r="E61" s="127">
        <v>1</v>
      </c>
      <c r="F61" s="127">
        <v>1</v>
      </c>
      <c r="G61" s="8" t="s">
        <v>65</v>
      </c>
      <c r="H61" s="181"/>
      <c r="I61" s="183"/>
    </row>
    <row r="62" spans="1:9" x14ac:dyDescent="0.35">
      <c r="A62" s="8" t="s">
        <v>857</v>
      </c>
      <c r="B62" s="8" t="s">
        <v>182</v>
      </c>
      <c r="C62" s="127">
        <v>1000</v>
      </c>
      <c r="D62" s="127">
        <v>1</v>
      </c>
      <c r="E62" s="127">
        <v>7</v>
      </c>
      <c r="F62" s="127">
        <v>7</v>
      </c>
      <c r="G62" s="8" t="s">
        <v>58</v>
      </c>
      <c r="H62" s="181"/>
      <c r="I62" s="183"/>
    </row>
    <row r="63" spans="1:9" x14ac:dyDescent="0.35">
      <c r="A63" s="8" t="s">
        <v>857</v>
      </c>
      <c r="B63" s="8" t="s">
        <v>730</v>
      </c>
      <c r="C63" s="127">
        <v>1000</v>
      </c>
      <c r="D63" s="127">
        <v>9</v>
      </c>
      <c r="E63" s="127">
        <v>3</v>
      </c>
      <c r="F63" s="127">
        <v>5</v>
      </c>
      <c r="G63" s="8" t="s">
        <v>712</v>
      </c>
      <c r="H63" s="181"/>
      <c r="I63" s="183"/>
    </row>
    <row r="64" spans="1:9" x14ac:dyDescent="0.35">
      <c r="A64" s="8" t="s">
        <v>857</v>
      </c>
      <c r="B64" s="8" t="s">
        <v>317</v>
      </c>
      <c r="C64" s="127">
        <v>1000</v>
      </c>
      <c r="D64" s="127">
        <v>1</v>
      </c>
      <c r="E64" s="127">
        <v>2</v>
      </c>
      <c r="F64" s="127">
        <v>2</v>
      </c>
      <c r="G64" s="8" t="s">
        <v>65</v>
      </c>
      <c r="H64" s="181"/>
      <c r="I64" s="183"/>
    </row>
    <row r="65" spans="1:9" x14ac:dyDescent="0.35">
      <c r="A65" s="8" t="s">
        <v>929</v>
      </c>
      <c r="B65" s="8" t="s">
        <v>460</v>
      </c>
      <c r="C65" s="127">
        <v>1000</v>
      </c>
      <c r="D65" s="127">
        <v>7</v>
      </c>
      <c r="E65" s="127">
        <v>3</v>
      </c>
      <c r="F65" s="127">
        <v>3</v>
      </c>
      <c r="G65" s="8" t="s">
        <v>712</v>
      </c>
      <c r="H65" s="181" t="s">
        <v>712</v>
      </c>
      <c r="I65" s="183"/>
    </row>
    <row r="66" spans="1:9" x14ac:dyDescent="0.35">
      <c r="A66" s="8" t="s">
        <v>929</v>
      </c>
      <c r="B66" s="8" t="s">
        <v>931</v>
      </c>
      <c r="C66" s="127">
        <v>1000</v>
      </c>
      <c r="D66" s="127">
        <v>11</v>
      </c>
      <c r="E66" s="127">
        <v>6</v>
      </c>
      <c r="F66" s="127">
        <v>6</v>
      </c>
      <c r="G66" s="8" t="s">
        <v>58</v>
      </c>
      <c r="H66" s="181"/>
      <c r="I66" s="183"/>
    </row>
    <row r="67" spans="1:9" x14ac:dyDescent="0.35">
      <c r="A67" s="8" t="s">
        <v>964</v>
      </c>
      <c r="B67" s="8" t="s">
        <v>268</v>
      </c>
      <c r="C67" s="127">
        <v>1000</v>
      </c>
      <c r="D67" s="127">
        <v>9</v>
      </c>
      <c r="E67" s="127">
        <v>5</v>
      </c>
      <c r="F67" s="127">
        <v>5</v>
      </c>
      <c r="G67" s="8" t="s">
        <v>58</v>
      </c>
      <c r="H67" s="181" t="s">
        <v>713</v>
      </c>
      <c r="I67" s="183"/>
    </row>
    <row r="68" spans="1:9" x14ac:dyDescent="0.35">
      <c r="A68" s="8" t="s">
        <v>964</v>
      </c>
      <c r="B68" s="8" t="s">
        <v>460</v>
      </c>
      <c r="C68" s="127">
        <v>1000</v>
      </c>
      <c r="D68" s="127">
        <v>6</v>
      </c>
      <c r="E68" s="127">
        <v>1</v>
      </c>
      <c r="F68" s="127">
        <v>1</v>
      </c>
      <c r="G68" s="8" t="s">
        <v>65</v>
      </c>
      <c r="H68" s="181"/>
      <c r="I68" s="183"/>
    </row>
    <row r="69" spans="1:9" x14ac:dyDescent="0.35">
      <c r="A69" s="8" t="s">
        <v>964</v>
      </c>
      <c r="B69" s="8" t="s">
        <v>135</v>
      </c>
      <c r="C69" s="127">
        <v>1000</v>
      </c>
      <c r="D69" s="127">
        <v>4</v>
      </c>
      <c r="E69" s="127">
        <v>3</v>
      </c>
      <c r="F69" s="127">
        <v>1</v>
      </c>
      <c r="G69" s="8" t="s">
        <v>58</v>
      </c>
      <c r="H69" s="181"/>
      <c r="I69" s="183"/>
    </row>
    <row r="70" spans="1:9" x14ac:dyDescent="0.35">
      <c r="A70" s="8" t="s">
        <v>964</v>
      </c>
      <c r="B70" s="8" t="s">
        <v>483</v>
      </c>
      <c r="C70" s="127">
        <v>1000</v>
      </c>
      <c r="D70" s="127">
        <v>8</v>
      </c>
      <c r="E70" s="127">
        <v>6</v>
      </c>
      <c r="F70" s="127">
        <v>8</v>
      </c>
      <c r="G70" s="8" t="s">
        <v>58</v>
      </c>
      <c r="H70" s="181"/>
      <c r="I70" s="183"/>
    </row>
    <row r="71" spans="1:9" x14ac:dyDescent="0.35">
      <c r="A71" s="8" t="s">
        <v>964</v>
      </c>
      <c r="B71" s="8" t="s">
        <v>127</v>
      </c>
      <c r="C71" s="127">
        <v>1000</v>
      </c>
      <c r="D71" s="127">
        <v>14</v>
      </c>
      <c r="E71" s="127">
        <v>1</v>
      </c>
      <c r="F71" s="127">
        <v>2</v>
      </c>
      <c r="G71" s="8" t="s">
        <v>65</v>
      </c>
      <c r="H71" s="181"/>
      <c r="I71" s="183"/>
    </row>
    <row r="72" spans="1:9" x14ac:dyDescent="0.35">
      <c r="A72" s="8" t="s">
        <v>987</v>
      </c>
      <c r="B72" s="8" t="s">
        <v>1027</v>
      </c>
      <c r="C72" s="127">
        <v>1000</v>
      </c>
      <c r="D72" s="127">
        <v>2</v>
      </c>
      <c r="E72" s="127">
        <v>8</v>
      </c>
      <c r="F72" s="127">
        <v>7</v>
      </c>
      <c r="G72" s="8" t="s">
        <v>58</v>
      </c>
      <c r="H72" s="181" t="s">
        <v>713</v>
      </c>
      <c r="I72" s="183"/>
    </row>
    <row r="73" spans="1:9" x14ac:dyDescent="0.35">
      <c r="A73" s="8" t="s">
        <v>987</v>
      </c>
      <c r="B73" s="8" t="s">
        <v>268</v>
      </c>
      <c r="C73" s="127">
        <v>1000</v>
      </c>
      <c r="D73" s="127">
        <v>6</v>
      </c>
      <c r="E73" s="127">
        <v>7</v>
      </c>
      <c r="F73" s="127">
        <v>7</v>
      </c>
      <c r="G73" s="8" t="s">
        <v>58</v>
      </c>
      <c r="H73" s="181"/>
      <c r="I73" s="183"/>
    </row>
    <row r="74" spans="1:9" x14ac:dyDescent="0.35">
      <c r="A74" s="8" t="s">
        <v>987</v>
      </c>
      <c r="B74" s="8" t="s">
        <v>393</v>
      </c>
      <c r="C74" s="127">
        <v>1000</v>
      </c>
      <c r="D74" s="127">
        <v>10</v>
      </c>
      <c r="E74" s="127">
        <v>7</v>
      </c>
      <c r="F74" s="127">
        <v>6</v>
      </c>
      <c r="G74" s="8" t="s">
        <v>58</v>
      </c>
      <c r="H74" s="181"/>
      <c r="I74" s="183"/>
    </row>
    <row r="75" spans="1:9" x14ac:dyDescent="0.35">
      <c r="A75" s="8" t="s">
        <v>987</v>
      </c>
      <c r="B75" s="8" t="s">
        <v>460</v>
      </c>
      <c r="C75" s="127">
        <v>1000</v>
      </c>
      <c r="D75" s="127">
        <v>8</v>
      </c>
      <c r="E75" s="127">
        <v>4</v>
      </c>
      <c r="F75" s="127">
        <v>6</v>
      </c>
      <c r="G75" s="8" t="s">
        <v>58</v>
      </c>
      <c r="H75" s="181"/>
      <c r="I75" s="183"/>
    </row>
    <row r="76" spans="1:9" x14ac:dyDescent="0.35">
      <c r="A76" s="8" t="s">
        <v>987</v>
      </c>
      <c r="B76" s="8" t="s">
        <v>135</v>
      </c>
      <c r="C76" s="127">
        <v>1000</v>
      </c>
      <c r="D76" s="127">
        <v>7</v>
      </c>
      <c r="E76" s="127">
        <v>5</v>
      </c>
      <c r="F76" s="127">
        <v>4</v>
      </c>
      <c r="G76" s="8" t="s">
        <v>712</v>
      </c>
      <c r="H76" s="181"/>
      <c r="I76" s="183"/>
    </row>
    <row r="79" spans="1:9" ht="35.1" customHeight="1" x14ac:dyDescent="0.35">
      <c r="A79" s="184" t="s">
        <v>1387</v>
      </c>
      <c r="B79" s="181"/>
      <c r="C79" s="181"/>
      <c r="D79" s="181"/>
      <c r="E79" s="181"/>
      <c r="F79" s="181"/>
      <c r="G79" s="181"/>
      <c r="H79" s="181"/>
      <c r="I79" s="181"/>
    </row>
    <row r="80" spans="1:9" x14ac:dyDescent="0.35">
      <c r="A80" s="8" t="s">
        <v>1</v>
      </c>
      <c r="B80" s="8" t="s">
        <v>704</v>
      </c>
      <c r="C80" s="8" t="s">
        <v>705</v>
      </c>
      <c r="D80" s="8" t="s">
        <v>706</v>
      </c>
      <c r="E80" s="8" t="s">
        <v>707</v>
      </c>
      <c r="F80" s="8" t="s">
        <v>708</v>
      </c>
      <c r="G80" s="8" t="s">
        <v>709</v>
      </c>
      <c r="H80" s="8" t="s">
        <v>710</v>
      </c>
      <c r="I80" s="8" t="s">
        <v>711</v>
      </c>
    </row>
    <row r="81" spans="1:9" x14ac:dyDescent="0.35">
      <c r="A81" s="8" t="s">
        <v>1036</v>
      </c>
      <c r="B81" s="8" t="s">
        <v>281</v>
      </c>
      <c r="C81" s="127">
        <v>1400</v>
      </c>
      <c r="D81" s="127">
        <v>14</v>
      </c>
      <c r="E81" s="127">
        <v>13</v>
      </c>
      <c r="F81" s="127">
        <v>12</v>
      </c>
      <c r="G81" s="8" t="s">
        <v>58</v>
      </c>
      <c r="H81" s="181" t="s">
        <v>713</v>
      </c>
      <c r="I81" s="182" t="s">
        <v>1388</v>
      </c>
    </row>
    <row r="82" spans="1:9" x14ac:dyDescent="0.35">
      <c r="A82" s="8" t="s">
        <v>1036</v>
      </c>
      <c r="B82" s="8" t="s">
        <v>483</v>
      </c>
      <c r="C82" s="127">
        <v>1400</v>
      </c>
      <c r="D82" s="127">
        <v>3</v>
      </c>
      <c r="E82" s="127">
        <v>7</v>
      </c>
      <c r="F82" s="127">
        <v>9</v>
      </c>
      <c r="G82" s="8" t="s">
        <v>58</v>
      </c>
      <c r="H82" s="181"/>
      <c r="I82" s="183"/>
    </row>
    <row r="83" spans="1:9" x14ac:dyDescent="0.35">
      <c r="A83" s="8" t="s">
        <v>1036</v>
      </c>
      <c r="B83" s="8" t="s">
        <v>368</v>
      </c>
      <c r="C83" s="127">
        <v>1400</v>
      </c>
      <c r="D83" s="127">
        <v>10</v>
      </c>
      <c r="E83" s="127">
        <v>13</v>
      </c>
      <c r="F83" s="127">
        <v>13</v>
      </c>
      <c r="G83" s="8" t="s">
        <v>58</v>
      </c>
      <c r="H83" s="181"/>
      <c r="I83" s="183"/>
    </row>
    <row r="84" spans="1:9" x14ac:dyDescent="0.35">
      <c r="A84" s="8" t="s">
        <v>1036</v>
      </c>
      <c r="B84" s="8" t="s">
        <v>730</v>
      </c>
      <c r="C84" s="127">
        <v>1400</v>
      </c>
      <c r="D84" s="127">
        <v>12</v>
      </c>
      <c r="E84" s="127">
        <v>13</v>
      </c>
      <c r="F84" s="127">
        <v>12</v>
      </c>
      <c r="G84" s="8" t="s">
        <v>58</v>
      </c>
      <c r="H84" s="181"/>
      <c r="I84" s="183"/>
    </row>
    <row r="85" spans="1:9" x14ac:dyDescent="0.35">
      <c r="A85" s="8" t="s">
        <v>1036</v>
      </c>
      <c r="B85" s="8" t="s">
        <v>99</v>
      </c>
      <c r="C85" s="127">
        <v>1400</v>
      </c>
      <c r="D85" s="127">
        <v>10</v>
      </c>
      <c r="E85" s="127">
        <v>11</v>
      </c>
      <c r="F85" s="127">
        <v>9</v>
      </c>
      <c r="G85" s="8" t="s">
        <v>58</v>
      </c>
      <c r="H85" s="181"/>
      <c r="I85" s="183"/>
    </row>
    <row r="86" spans="1:9" x14ac:dyDescent="0.35">
      <c r="A86" s="8" t="s">
        <v>1081</v>
      </c>
      <c r="B86" s="8" t="s">
        <v>1027</v>
      </c>
      <c r="C86" s="127">
        <v>1200</v>
      </c>
      <c r="D86" s="127">
        <v>11</v>
      </c>
      <c r="E86" s="127">
        <v>11</v>
      </c>
      <c r="F86" s="127">
        <v>10</v>
      </c>
      <c r="G86" s="8" t="s">
        <v>58</v>
      </c>
      <c r="H86" s="181" t="s">
        <v>713</v>
      </c>
      <c r="I86" s="183"/>
    </row>
    <row r="87" spans="1:9" x14ac:dyDescent="0.35">
      <c r="A87" s="8" t="s">
        <v>1081</v>
      </c>
      <c r="B87" s="8" t="s">
        <v>268</v>
      </c>
      <c r="C87" s="127">
        <v>1200</v>
      </c>
      <c r="D87" s="127">
        <v>5</v>
      </c>
      <c r="E87" s="127">
        <v>6</v>
      </c>
      <c r="F87" s="127">
        <v>8</v>
      </c>
      <c r="G87" s="8" t="s">
        <v>58</v>
      </c>
      <c r="H87" s="181"/>
      <c r="I87" s="183"/>
    </row>
    <row r="88" spans="1:9" x14ac:dyDescent="0.35">
      <c r="A88" s="8" t="s">
        <v>1091</v>
      </c>
      <c r="B88" s="8" t="s">
        <v>1027</v>
      </c>
      <c r="C88" s="127">
        <v>1200</v>
      </c>
      <c r="D88" s="127">
        <v>12</v>
      </c>
      <c r="E88" s="127">
        <v>2</v>
      </c>
      <c r="F88" s="127">
        <v>2</v>
      </c>
      <c r="G88" s="8" t="s">
        <v>65</v>
      </c>
      <c r="H88" s="181" t="s">
        <v>65</v>
      </c>
      <c r="I88" s="183"/>
    </row>
    <row r="89" spans="1:9" x14ac:dyDescent="0.35">
      <c r="A89" s="8" t="s">
        <v>1091</v>
      </c>
      <c r="B89" s="8" t="s">
        <v>268</v>
      </c>
      <c r="C89" s="127">
        <v>1200</v>
      </c>
      <c r="D89" s="127">
        <v>12</v>
      </c>
      <c r="E89" s="127">
        <v>2</v>
      </c>
      <c r="F89" s="127">
        <v>2</v>
      </c>
      <c r="G89" s="8" t="s">
        <v>65</v>
      </c>
      <c r="H89" s="181"/>
      <c r="I89" s="183"/>
    </row>
    <row r="90" spans="1:9" x14ac:dyDescent="0.35">
      <c r="A90" s="8" t="s">
        <v>1091</v>
      </c>
      <c r="B90" s="8" t="s">
        <v>263</v>
      </c>
      <c r="C90" s="127">
        <v>1200</v>
      </c>
      <c r="D90" s="127">
        <v>2</v>
      </c>
      <c r="E90" s="127">
        <v>2</v>
      </c>
      <c r="F90" s="127">
        <v>2</v>
      </c>
      <c r="G90" s="8" t="s">
        <v>65</v>
      </c>
      <c r="H90" s="181"/>
      <c r="I90" s="183"/>
    </row>
    <row r="91" spans="1:9" x14ac:dyDescent="0.35">
      <c r="A91" s="8" t="s">
        <v>1091</v>
      </c>
      <c r="B91" s="8" t="s">
        <v>545</v>
      </c>
      <c r="C91" s="127">
        <v>1200</v>
      </c>
      <c r="D91" s="127">
        <v>10</v>
      </c>
      <c r="E91" s="127">
        <v>3</v>
      </c>
      <c r="F91" s="127">
        <v>4</v>
      </c>
      <c r="G91" s="8" t="s">
        <v>712</v>
      </c>
      <c r="H91" s="181"/>
      <c r="I91" s="183"/>
    </row>
    <row r="92" spans="1:9" x14ac:dyDescent="0.35">
      <c r="A92" s="8" t="s">
        <v>1091</v>
      </c>
      <c r="B92" s="8" t="s">
        <v>368</v>
      </c>
      <c r="C92" s="127">
        <v>1200</v>
      </c>
      <c r="D92" s="127">
        <v>12</v>
      </c>
      <c r="E92" s="127">
        <v>6</v>
      </c>
      <c r="F92" s="127">
        <v>6</v>
      </c>
      <c r="G92" s="8" t="s">
        <v>58</v>
      </c>
      <c r="H92" s="181"/>
      <c r="I92" s="183"/>
    </row>
    <row r="93" spans="1:9" x14ac:dyDescent="0.35">
      <c r="A93" s="8" t="s">
        <v>1131</v>
      </c>
      <c r="B93" s="8" t="s">
        <v>191</v>
      </c>
      <c r="C93" s="127">
        <v>1400</v>
      </c>
      <c r="D93" s="127">
        <v>12</v>
      </c>
      <c r="E93" s="127">
        <v>3</v>
      </c>
      <c r="F93" s="127">
        <v>4</v>
      </c>
      <c r="G93" s="8" t="s">
        <v>712</v>
      </c>
      <c r="H93" s="181" t="s">
        <v>712</v>
      </c>
      <c r="I93" s="183"/>
    </row>
    <row r="94" spans="1:9" x14ac:dyDescent="0.35">
      <c r="A94" s="8" t="s">
        <v>1131</v>
      </c>
      <c r="B94" s="8" t="s">
        <v>730</v>
      </c>
      <c r="C94" s="127">
        <v>1400</v>
      </c>
      <c r="D94" s="127">
        <v>5</v>
      </c>
      <c r="E94" s="127">
        <v>4</v>
      </c>
      <c r="F94" s="127">
        <v>3</v>
      </c>
      <c r="G94" s="8" t="s">
        <v>712</v>
      </c>
      <c r="H94" s="181"/>
      <c r="I94" s="183"/>
    </row>
    <row r="95" spans="1:9" x14ac:dyDescent="0.35">
      <c r="A95" s="8" t="s">
        <v>1131</v>
      </c>
      <c r="B95" s="8" t="s">
        <v>109</v>
      </c>
      <c r="C95" s="127">
        <v>1400</v>
      </c>
      <c r="D95" s="127">
        <v>9</v>
      </c>
      <c r="E95" s="127">
        <v>4</v>
      </c>
      <c r="F95" s="127">
        <v>5</v>
      </c>
      <c r="G95" s="8" t="s">
        <v>712</v>
      </c>
      <c r="H95" s="181"/>
      <c r="I95" s="183"/>
    </row>
    <row r="96" spans="1:9" x14ac:dyDescent="0.35">
      <c r="A96" s="8" t="s">
        <v>1131</v>
      </c>
      <c r="B96" s="8" t="s">
        <v>939</v>
      </c>
      <c r="C96" s="127">
        <v>1400</v>
      </c>
      <c r="D96" s="127">
        <v>4</v>
      </c>
      <c r="E96" s="127">
        <v>6</v>
      </c>
      <c r="F96" s="127">
        <v>4</v>
      </c>
      <c r="G96" s="8" t="s">
        <v>58</v>
      </c>
      <c r="H96" s="181"/>
      <c r="I96" s="183"/>
    </row>
    <row r="97" spans="1:9" x14ac:dyDescent="0.35">
      <c r="A97" s="8" t="s">
        <v>1131</v>
      </c>
      <c r="B97" s="8" t="s">
        <v>351</v>
      </c>
      <c r="C97" s="127">
        <v>1400</v>
      </c>
      <c r="D97" s="127">
        <v>10</v>
      </c>
      <c r="E97" s="127">
        <v>4</v>
      </c>
      <c r="F97" s="127">
        <v>3</v>
      </c>
      <c r="G97" s="8" t="s">
        <v>712</v>
      </c>
      <c r="H97" s="181"/>
      <c r="I97" s="183"/>
    </row>
    <row r="98" spans="1:9" x14ac:dyDescent="0.35">
      <c r="A98" s="8" t="s">
        <v>1171</v>
      </c>
      <c r="B98" s="8" t="s">
        <v>393</v>
      </c>
      <c r="C98" s="127">
        <v>1200</v>
      </c>
      <c r="D98" s="127">
        <v>2</v>
      </c>
      <c r="E98" s="127">
        <v>7</v>
      </c>
      <c r="F98" s="127">
        <v>7</v>
      </c>
      <c r="G98" s="8" t="s">
        <v>58</v>
      </c>
      <c r="H98" s="133" t="s">
        <v>713</v>
      </c>
      <c r="I98" s="183"/>
    </row>
    <row r="99" spans="1:9" x14ac:dyDescent="0.35">
      <c r="A99" s="8" t="s">
        <v>1181</v>
      </c>
      <c r="B99" s="8" t="s">
        <v>281</v>
      </c>
      <c r="C99" s="127">
        <v>1400</v>
      </c>
      <c r="D99" s="127">
        <v>8</v>
      </c>
      <c r="E99" s="127">
        <v>10</v>
      </c>
      <c r="F99" s="127">
        <v>12</v>
      </c>
      <c r="G99" s="8" t="s">
        <v>58</v>
      </c>
      <c r="H99" s="133" t="s">
        <v>713</v>
      </c>
      <c r="I99" s="183"/>
    </row>
    <row r="100" spans="1:9" x14ac:dyDescent="0.35">
      <c r="A100" s="8" t="s">
        <v>1186</v>
      </c>
      <c r="B100" s="8" t="s">
        <v>276</v>
      </c>
      <c r="C100" s="127">
        <v>1400</v>
      </c>
      <c r="D100" s="127">
        <v>12</v>
      </c>
      <c r="E100" s="127">
        <v>13</v>
      </c>
      <c r="F100" s="127">
        <v>14</v>
      </c>
      <c r="G100" s="8" t="s">
        <v>58</v>
      </c>
      <c r="H100" s="133" t="s">
        <v>713</v>
      </c>
      <c r="I100" s="183"/>
    </row>
    <row r="101" spans="1:9" x14ac:dyDescent="0.35">
      <c r="A101" s="8" t="s">
        <v>1191</v>
      </c>
      <c r="B101" s="8" t="s">
        <v>281</v>
      </c>
      <c r="C101" s="127">
        <v>1400</v>
      </c>
      <c r="D101" s="127">
        <v>10</v>
      </c>
      <c r="E101" s="127">
        <v>10</v>
      </c>
      <c r="F101" s="127">
        <v>10</v>
      </c>
      <c r="G101" s="8" t="s">
        <v>58</v>
      </c>
      <c r="H101" s="181" t="s">
        <v>712</v>
      </c>
      <c r="I101" s="183"/>
    </row>
    <row r="102" spans="1:9" x14ac:dyDescent="0.35">
      <c r="A102" s="8" t="s">
        <v>1191</v>
      </c>
      <c r="B102" s="8" t="s">
        <v>191</v>
      </c>
      <c r="C102" s="127">
        <v>1400</v>
      </c>
      <c r="D102" s="127">
        <v>11</v>
      </c>
      <c r="E102" s="127">
        <v>6</v>
      </c>
      <c r="F102" s="127">
        <v>5</v>
      </c>
      <c r="G102" s="8" t="s">
        <v>58</v>
      </c>
      <c r="H102" s="181"/>
      <c r="I102" s="183"/>
    </row>
    <row r="103" spans="1:9" x14ac:dyDescent="0.35">
      <c r="A103" s="8" t="s">
        <v>1191</v>
      </c>
      <c r="B103" s="8" t="s">
        <v>551</v>
      </c>
      <c r="C103" s="127">
        <v>1400</v>
      </c>
      <c r="D103" s="127">
        <v>9</v>
      </c>
      <c r="E103" s="127">
        <v>3</v>
      </c>
      <c r="F103" s="127">
        <v>3</v>
      </c>
      <c r="G103" s="8" t="s">
        <v>712</v>
      </c>
      <c r="H103" s="181"/>
      <c r="I103" s="183"/>
    </row>
    <row r="104" spans="1:9" x14ac:dyDescent="0.35">
      <c r="A104" s="8" t="s">
        <v>1191</v>
      </c>
      <c r="B104" s="8" t="s">
        <v>127</v>
      </c>
      <c r="C104" s="127">
        <v>1400</v>
      </c>
      <c r="D104" s="127">
        <v>8</v>
      </c>
      <c r="E104" s="127">
        <v>4</v>
      </c>
      <c r="F104" s="127">
        <v>3</v>
      </c>
      <c r="G104" s="8" t="s">
        <v>712</v>
      </c>
      <c r="H104" s="181"/>
      <c r="I104" s="183"/>
    </row>
    <row r="105" spans="1:9" x14ac:dyDescent="0.35">
      <c r="A105" s="8" t="s">
        <v>1191</v>
      </c>
      <c r="B105" s="8" t="s">
        <v>816</v>
      </c>
      <c r="C105" s="127">
        <v>1400</v>
      </c>
      <c r="D105" s="127">
        <v>14</v>
      </c>
      <c r="E105" s="127">
        <v>2</v>
      </c>
      <c r="F105" s="127">
        <v>3</v>
      </c>
      <c r="G105" s="8" t="s">
        <v>712</v>
      </c>
      <c r="H105" s="181"/>
      <c r="I105" s="183"/>
    </row>
    <row r="106" spans="1:9" x14ac:dyDescent="0.35">
      <c r="A106" s="8" t="s">
        <v>1228</v>
      </c>
      <c r="B106" s="8" t="s">
        <v>403</v>
      </c>
      <c r="C106" s="127">
        <v>1200</v>
      </c>
      <c r="D106" s="127">
        <v>8</v>
      </c>
      <c r="E106" s="127">
        <v>11</v>
      </c>
      <c r="F106" s="127">
        <v>11</v>
      </c>
      <c r="G106" s="8" t="s">
        <v>58</v>
      </c>
      <c r="H106" s="181" t="s">
        <v>713</v>
      </c>
      <c r="I106" s="183"/>
    </row>
    <row r="107" spans="1:9" x14ac:dyDescent="0.35">
      <c r="A107" s="8" t="s">
        <v>1228</v>
      </c>
      <c r="B107" s="8" t="s">
        <v>533</v>
      </c>
      <c r="C107" s="127">
        <v>1200</v>
      </c>
      <c r="D107" s="127">
        <v>7</v>
      </c>
      <c r="E107" s="127">
        <v>9</v>
      </c>
      <c r="F107" s="127">
        <v>9</v>
      </c>
      <c r="G107" s="8" t="s">
        <v>58</v>
      </c>
      <c r="H107" s="181"/>
      <c r="I107" s="183"/>
    </row>
    <row r="108" spans="1:9" x14ac:dyDescent="0.35">
      <c r="A108" s="8" t="s">
        <v>1228</v>
      </c>
      <c r="B108" s="8" t="s">
        <v>490</v>
      </c>
      <c r="C108" s="127">
        <v>1200</v>
      </c>
      <c r="D108" s="127">
        <v>5</v>
      </c>
      <c r="E108" s="127">
        <v>8</v>
      </c>
      <c r="F108" s="127">
        <v>10</v>
      </c>
      <c r="G108" s="8" t="s">
        <v>58</v>
      </c>
      <c r="H108" s="181"/>
      <c r="I108" s="183"/>
    </row>
    <row r="109" spans="1:9" x14ac:dyDescent="0.35">
      <c r="A109" s="8" t="s">
        <v>1242</v>
      </c>
      <c r="B109" s="8" t="s">
        <v>567</v>
      </c>
      <c r="C109" s="127">
        <v>1400</v>
      </c>
      <c r="D109" s="127">
        <v>12</v>
      </c>
      <c r="E109" s="127">
        <v>1</v>
      </c>
      <c r="F109" s="127">
        <v>1</v>
      </c>
      <c r="G109" s="8" t="s">
        <v>65</v>
      </c>
      <c r="H109" s="181" t="s">
        <v>65</v>
      </c>
      <c r="I109" s="183"/>
    </row>
    <row r="110" spans="1:9" x14ac:dyDescent="0.35">
      <c r="A110" s="8" t="s">
        <v>1242</v>
      </c>
      <c r="B110" s="8" t="s">
        <v>393</v>
      </c>
      <c r="C110" s="127">
        <v>1400</v>
      </c>
      <c r="D110" s="127">
        <v>5</v>
      </c>
      <c r="E110" s="127">
        <v>2</v>
      </c>
      <c r="F110" s="127">
        <v>1</v>
      </c>
      <c r="G110" s="8" t="s">
        <v>65</v>
      </c>
      <c r="H110" s="181"/>
      <c r="I110" s="183"/>
    </row>
    <row r="111" spans="1:9" x14ac:dyDescent="0.35">
      <c r="A111" s="8" t="s">
        <v>1242</v>
      </c>
      <c r="B111" s="8" t="s">
        <v>483</v>
      </c>
      <c r="C111" s="127">
        <v>1400</v>
      </c>
      <c r="D111" s="127">
        <v>13</v>
      </c>
      <c r="E111" s="127">
        <v>2</v>
      </c>
      <c r="F111" s="127">
        <v>2</v>
      </c>
      <c r="G111" s="8" t="s">
        <v>65</v>
      </c>
      <c r="H111" s="181"/>
      <c r="I111" s="183"/>
    </row>
    <row r="112" spans="1:9" x14ac:dyDescent="0.35">
      <c r="A112" s="8" t="s">
        <v>1242</v>
      </c>
      <c r="B112" s="8" t="s">
        <v>368</v>
      </c>
      <c r="C112" s="127">
        <v>1400</v>
      </c>
      <c r="D112" s="127">
        <v>10</v>
      </c>
      <c r="E112" s="127">
        <v>1</v>
      </c>
      <c r="F112" s="127">
        <v>1</v>
      </c>
      <c r="G112" s="8" t="s">
        <v>65</v>
      </c>
      <c r="H112" s="181"/>
      <c r="I112" s="183"/>
    </row>
    <row r="113" spans="1:9" x14ac:dyDescent="0.35">
      <c r="A113" s="8" t="s">
        <v>1242</v>
      </c>
      <c r="B113" s="8" t="s">
        <v>164</v>
      </c>
      <c r="C113" s="127">
        <v>1200</v>
      </c>
      <c r="D113" s="127">
        <v>7</v>
      </c>
      <c r="E113" s="127">
        <v>3</v>
      </c>
      <c r="F113" s="127">
        <v>4</v>
      </c>
      <c r="G113" s="8" t="s">
        <v>712</v>
      </c>
      <c r="H113" s="181"/>
      <c r="I113" s="183"/>
    </row>
    <row r="114" spans="1:9" x14ac:dyDescent="0.35">
      <c r="A114" s="8" t="s">
        <v>1263</v>
      </c>
      <c r="B114" s="8" t="s">
        <v>403</v>
      </c>
      <c r="C114" s="127">
        <v>1200</v>
      </c>
      <c r="D114" s="127">
        <v>12</v>
      </c>
      <c r="E114" s="127">
        <v>10</v>
      </c>
      <c r="F114" s="127">
        <v>10</v>
      </c>
      <c r="G114" s="8" t="s">
        <v>58</v>
      </c>
      <c r="H114" s="181" t="s">
        <v>713</v>
      </c>
      <c r="I114" s="183"/>
    </row>
    <row r="115" spans="1:9" x14ac:dyDescent="0.35">
      <c r="A115" s="8" t="s">
        <v>1263</v>
      </c>
      <c r="B115" s="8" t="s">
        <v>533</v>
      </c>
      <c r="C115" s="127">
        <v>1200</v>
      </c>
      <c r="D115" s="127">
        <v>11</v>
      </c>
      <c r="E115" s="127">
        <v>10</v>
      </c>
      <c r="F115" s="127">
        <v>9</v>
      </c>
      <c r="G115" s="8" t="s">
        <v>58</v>
      </c>
      <c r="H115" s="181"/>
      <c r="I115" s="183"/>
    </row>
    <row r="116" spans="1:9" x14ac:dyDescent="0.35">
      <c r="A116" s="8" t="s">
        <v>1263</v>
      </c>
      <c r="B116" s="8" t="s">
        <v>1285</v>
      </c>
      <c r="C116" s="127">
        <v>1200</v>
      </c>
      <c r="D116" s="127">
        <v>2</v>
      </c>
      <c r="E116" s="127">
        <v>3</v>
      </c>
      <c r="F116" s="127">
        <v>3</v>
      </c>
      <c r="G116" s="8" t="s">
        <v>712</v>
      </c>
      <c r="H116" s="181"/>
      <c r="I116" s="183"/>
    </row>
    <row r="117" spans="1:9" x14ac:dyDescent="0.35">
      <c r="A117" s="8" t="s">
        <v>1263</v>
      </c>
      <c r="B117" s="8" t="s">
        <v>522</v>
      </c>
      <c r="C117" s="127">
        <v>1200</v>
      </c>
      <c r="D117" s="127">
        <v>5</v>
      </c>
      <c r="E117" s="127">
        <v>5</v>
      </c>
      <c r="F117" s="127">
        <v>5</v>
      </c>
      <c r="G117" s="8" t="s">
        <v>58</v>
      </c>
      <c r="H117" s="181"/>
      <c r="I117" s="183"/>
    </row>
    <row r="118" spans="1:9" x14ac:dyDescent="0.35">
      <c r="A118" s="8" t="s">
        <v>1263</v>
      </c>
      <c r="B118" s="8" t="s">
        <v>1005</v>
      </c>
      <c r="C118" s="127">
        <v>1200</v>
      </c>
      <c r="D118" s="127">
        <v>1</v>
      </c>
      <c r="E118" s="127">
        <v>5</v>
      </c>
      <c r="F118" s="127">
        <v>5</v>
      </c>
      <c r="G118" s="8" t="s">
        <v>58</v>
      </c>
      <c r="H118" s="181"/>
      <c r="I118" s="183"/>
    </row>
    <row r="119" spans="1:9" x14ac:dyDescent="0.35">
      <c r="A119" s="8" t="s">
        <v>1300</v>
      </c>
      <c r="B119" s="8" t="s">
        <v>551</v>
      </c>
      <c r="C119" s="127">
        <v>1400</v>
      </c>
      <c r="D119" s="127">
        <v>13</v>
      </c>
      <c r="E119" s="127">
        <v>12</v>
      </c>
      <c r="F119" s="127">
        <v>12</v>
      </c>
      <c r="G119" s="8" t="s">
        <v>58</v>
      </c>
      <c r="H119" s="181" t="s">
        <v>713</v>
      </c>
      <c r="I119" s="183"/>
    </row>
    <row r="120" spans="1:9" x14ac:dyDescent="0.35">
      <c r="A120" s="8" t="s">
        <v>1300</v>
      </c>
      <c r="B120" s="8" t="s">
        <v>483</v>
      </c>
      <c r="C120" s="127">
        <v>1400</v>
      </c>
      <c r="D120" s="127">
        <v>14</v>
      </c>
      <c r="E120" s="127">
        <v>13</v>
      </c>
      <c r="F120" s="127">
        <v>12</v>
      </c>
      <c r="G120" s="8" t="s">
        <v>58</v>
      </c>
      <c r="H120" s="181"/>
      <c r="I120" s="183"/>
    </row>
    <row r="121" spans="1:9" x14ac:dyDescent="0.35">
      <c r="A121" s="8" t="s">
        <v>1300</v>
      </c>
      <c r="B121" s="8" t="s">
        <v>368</v>
      </c>
      <c r="C121" s="127">
        <v>1400</v>
      </c>
      <c r="D121" s="127">
        <v>11</v>
      </c>
      <c r="E121" s="127">
        <v>11</v>
      </c>
      <c r="F121" s="127">
        <v>10</v>
      </c>
      <c r="G121" s="8" t="s">
        <v>58</v>
      </c>
      <c r="H121" s="181"/>
      <c r="I121" s="183"/>
    </row>
    <row r="122" spans="1:9" x14ac:dyDescent="0.35">
      <c r="A122" s="8" t="s">
        <v>1300</v>
      </c>
      <c r="B122" s="8" t="s">
        <v>939</v>
      </c>
      <c r="C122" s="127">
        <v>1400</v>
      </c>
      <c r="D122" s="127">
        <v>7</v>
      </c>
      <c r="E122" s="127">
        <v>9</v>
      </c>
      <c r="F122" s="127">
        <v>7</v>
      </c>
      <c r="G122" s="8" t="s">
        <v>58</v>
      </c>
      <c r="H122" s="181"/>
      <c r="I122" s="183"/>
    </row>
    <row r="123" spans="1:9" x14ac:dyDescent="0.35">
      <c r="A123" s="8" t="s">
        <v>1300</v>
      </c>
      <c r="B123" s="8" t="s">
        <v>351</v>
      </c>
      <c r="C123" s="127">
        <v>1400</v>
      </c>
      <c r="D123" s="127">
        <v>13</v>
      </c>
      <c r="E123" s="127">
        <v>10</v>
      </c>
      <c r="F123" s="127">
        <v>10</v>
      </c>
      <c r="G123" s="8" t="s">
        <v>58</v>
      </c>
      <c r="H123" s="181"/>
      <c r="I123" s="183"/>
    </row>
    <row r="126" spans="1:9" ht="35.1" customHeight="1" x14ac:dyDescent="0.35">
      <c r="A126" s="184" t="s">
        <v>1629</v>
      </c>
      <c r="B126" s="181"/>
      <c r="C126" s="181"/>
      <c r="D126" s="181"/>
      <c r="E126" s="181"/>
      <c r="F126" s="181"/>
      <c r="G126" s="181"/>
      <c r="H126" s="181"/>
      <c r="I126" s="181"/>
    </row>
    <row r="127" spans="1:9" x14ac:dyDescent="0.35">
      <c r="A127" s="8" t="s">
        <v>1</v>
      </c>
      <c r="B127" s="8" t="s">
        <v>704</v>
      </c>
      <c r="C127" s="8" t="s">
        <v>705</v>
      </c>
      <c r="D127" s="8" t="s">
        <v>706</v>
      </c>
      <c r="E127" s="8" t="s">
        <v>707</v>
      </c>
      <c r="F127" s="8" t="s">
        <v>708</v>
      </c>
      <c r="G127" s="8" t="s">
        <v>709</v>
      </c>
      <c r="H127" s="8" t="s">
        <v>710</v>
      </c>
      <c r="I127" s="8" t="s">
        <v>711</v>
      </c>
    </row>
    <row r="128" spans="1:9" x14ac:dyDescent="0.35">
      <c r="A128" s="8" t="s">
        <v>1389</v>
      </c>
      <c r="B128" s="8" t="s">
        <v>187</v>
      </c>
      <c r="C128" s="127">
        <v>1200</v>
      </c>
      <c r="D128" s="127">
        <v>9</v>
      </c>
      <c r="E128" s="127">
        <v>6</v>
      </c>
      <c r="F128" s="127">
        <v>6</v>
      </c>
      <c r="G128" s="8" t="s">
        <v>58</v>
      </c>
      <c r="H128" s="181" t="s">
        <v>713</v>
      </c>
      <c r="I128" s="182" t="s">
        <v>1631</v>
      </c>
    </row>
    <row r="129" spans="1:9" x14ac:dyDescent="0.35">
      <c r="A129" s="8" t="s">
        <v>1389</v>
      </c>
      <c r="B129" s="8" t="s">
        <v>373</v>
      </c>
      <c r="C129" s="127">
        <v>1200</v>
      </c>
      <c r="D129" s="127">
        <v>7</v>
      </c>
      <c r="E129" s="127">
        <v>11</v>
      </c>
      <c r="F129" s="127">
        <v>10</v>
      </c>
      <c r="G129" s="8" t="s">
        <v>58</v>
      </c>
      <c r="H129" s="181"/>
      <c r="I129" s="183"/>
    </row>
    <row r="130" spans="1:9" x14ac:dyDescent="0.35">
      <c r="A130" s="8" t="s">
        <v>1389</v>
      </c>
      <c r="B130" s="8" t="s">
        <v>236</v>
      </c>
      <c r="C130" s="127">
        <v>1200</v>
      </c>
      <c r="D130" s="127">
        <v>11</v>
      </c>
      <c r="E130" s="127">
        <v>12</v>
      </c>
      <c r="F130" s="127">
        <v>12</v>
      </c>
      <c r="G130" s="8" t="s">
        <v>58</v>
      </c>
      <c r="H130" s="181"/>
      <c r="I130" s="183"/>
    </row>
    <row r="131" spans="1:9" x14ac:dyDescent="0.35">
      <c r="A131" s="8" t="s">
        <v>1389</v>
      </c>
      <c r="B131" s="8" t="s">
        <v>118</v>
      </c>
      <c r="C131" s="127">
        <v>1200</v>
      </c>
      <c r="D131" s="127">
        <v>5</v>
      </c>
      <c r="E131" s="127">
        <v>9</v>
      </c>
      <c r="F131" s="127">
        <v>7</v>
      </c>
      <c r="G131" s="8" t="s">
        <v>58</v>
      </c>
      <c r="H131" s="181"/>
      <c r="I131" s="183"/>
    </row>
    <row r="132" spans="1:9" x14ac:dyDescent="0.35">
      <c r="A132" s="8" t="s">
        <v>1389</v>
      </c>
      <c r="B132" s="8" t="s">
        <v>109</v>
      </c>
      <c r="C132" s="127">
        <v>1200</v>
      </c>
      <c r="D132" s="127">
        <v>7</v>
      </c>
      <c r="E132" s="127">
        <v>6</v>
      </c>
      <c r="F132" s="127">
        <v>6</v>
      </c>
      <c r="G132" s="8" t="s">
        <v>58</v>
      </c>
      <c r="H132" s="181"/>
      <c r="I132" s="183"/>
    </row>
    <row r="133" spans="1:9" x14ac:dyDescent="0.35">
      <c r="A133" s="8" t="s">
        <v>1426</v>
      </c>
      <c r="B133" s="8" t="s">
        <v>276</v>
      </c>
      <c r="C133" s="127">
        <v>1000</v>
      </c>
      <c r="D133" s="127">
        <v>4</v>
      </c>
      <c r="E133" s="127">
        <v>12</v>
      </c>
      <c r="F133" s="127">
        <v>10</v>
      </c>
      <c r="G133" s="8" t="s">
        <v>58</v>
      </c>
      <c r="H133" s="181" t="s">
        <v>65</v>
      </c>
      <c r="I133" s="183"/>
    </row>
    <row r="134" spans="1:9" x14ac:dyDescent="0.35">
      <c r="A134" s="8" t="s">
        <v>1426</v>
      </c>
      <c r="B134" s="8" t="s">
        <v>416</v>
      </c>
      <c r="C134" s="127">
        <v>1000</v>
      </c>
      <c r="D134" s="127">
        <v>6</v>
      </c>
      <c r="E134" s="127">
        <v>3</v>
      </c>
      <c r="F134" s="127">
        <v>3</v>
      </c>
      <c r="G134" s="8" t="s">
        <v>712</v>
      </c>
      <c r="H134" s="181"/>
      <c r="I134" s="183"/>
    </row>
    <row r="135" spans="1:9" x14ac:dyDescent="0.35">
      <c r="A135" s="8" t="s">
        <v>1426</v>
      </c>
      <c r="B135" s="8" t="s">
        <v>545</v>
      </c>
      <c r="C135" s="127">
        <v>1000</v>
      </c>
      <c r="D135" s="127">
        <v>12</v>
      </c>
      <c r="E135" s="127">
        <v>2</v>
      </c>
      <c r="F135" s="127">
        <v>2</v>
      </c>
      <c r="G135" s="8" t="s">
        <v>65</v>
      </c>
      <c r="H135" s="181"/>
      <c r="I135" s="183"/>
    </row>
    <row r="136" spans="1:9" x14ac:dyDescent="0.35">
      <c r="A136" s="8" t="s">
        <v>1440</v>
      </c>
      <c r="B136" s="8" t="s">
        <v>210</v>
      </c>
      <c r="C136" s="127">
        <v>1200</v>
      </c>
      <c r="D136" s="127">
        <v>12</v>
      </c>
      <c r="E136" s="127">
        <v>12</v>
      </c>
      <c r="F136" s="127">
        <v>12</v>
      </c>
      <c r="G136" s="8" t="s">
        <v>58</v>
      </c>
      <c r="H136" s="181" t="s">
        <v>713</v>
      </c>
      <c r="I136" s="183"/>
    </row>
    <row r="137" spans="1:9" x14ac:dyDescent="0.35">
      <c r="A137" s="8" t="s">
        <v>1440</v>
      </c>
      <c r="B137" s="8" t="s">
        <v>281</v>
      </c>
      <c r="C137" s="127">
        <v>1000</v>
      </c>
      <c r="D137" s="127">
        <v>12</v>
      </c>
      <c r="E137" s="127">
        <v>3</v>
      </c>
      <c r="F137" s="127">
        <v>8</v>
      </c>
      <c r="G137" s="8" t="s">
        <v>58</v>
      </c>
      <c r="H137" s="181"/>
      <c r="I137" s="183"/>
    </row>
    <row r="138" spans="1:9" x14ac:dyDescent="0.35">
      <c r="A138" s="8" t="s">
        <v>1440</v>
      </c>
      <c r="B138" s="8" t="s">
        <v>416</v>
      </c>
      <c r="C138" s="127">
        <v>1000</v>
      </c>
      <c r="D138" s="127">
        <v>1</v>
      </c>
      <c r="E138" s="127">
        <v>6</v>
      </c>
      <c r="F138" s="127">
        <v>11</v>
      </c>
      <c r="G138" s="8" t="s">
        <v>58</v>
      </c>
      <c r="H138" s="181"/>
      <c r="I138" s="183"/>
    </row>
    <row r="139" spans="1:9" x14ac:dyDescent="0.35">
      <c r="A139" s="8" t="s">
        <v>1440</v>
      </c>
      <c r="B139" s="8" t="s">
        <v>460</v>
      </c>
      <c r="C139" s="127">
        <v>1000</v>
      </c>
      <c r="D139" s="127">
        <v>10</v>
      </c>
      <c r="E139" s="127">
        <v>2</v>
      </c>
      <c r="F139" s="127">
        <v>2</v>
      </c>
      <c r="G139" s="8" t="s">
        <v>65</v>
      </c>
      <c r="H139" s="181"/>
      <c r="I139" s="183"/>
    </row>
    <row r="140" spans="1:9" x14ac:dyDescent="0.35">
      <c r="A140" s="8" t="s">
        <v>1440</v>
      </c>
      <c r="B140" s="8" t="s">
        <v>516</v>
      </c>
      <c r="C140" s="127">
        <v>1000</v>
      </c>
      <c r="D140" s="127">
        <v>2</v>
      </c>
      <c r="E140" s="127">
        <v>12</v>
      </c>
      <c r="F140" s="127">
        <v>12</v>
      </c>
      <c r="G140" s="8" t="s">
        <v>58</v>
      </c>
      <c r="H140" s="181"/>
      <c r="I140" s="183"/>
    </row>
    <row r="141" spans="1:9" x14ac:dyDescent="0.35">
      <c r="A141" s="8" t="s">
        <v>1457</v>
      </c>
      <c r="B141" s="8" t="s">
        <v>416</v>
      </c>
      <c r="C141" s="127">
        <v>1000</v>
      </c>
      <c r="D141" s="127">
        <v>2</v>
      </c>
      <c r="E141" s="127">
        <v>14</v>
      </c>
      <c r="F141" s="127">
        <v>14</v>
      </c>
      <c r="G141" s="8" t="s">
        <v>58</v>
      </c>
      <c r="H141" s="133" t="s">
        <v>713</v>
      </c>
      <c r="I141" s="183"/>
    </row>
    <row r="142" spans="1:9" x14ac:dyDescent="0.35">
      <c r="A142" s="8" t="s">
        <v>1460</v>
      </c>
      <c r="B142" s="8" t="s">
        <v>403</v>
      </c>
      <c r="C142" s="127">
        <v>1200</v>
      </c>
      <c r="D142" s="127">
        <v>10</v>
      </c>
      <c r="E142" s="127">
        <v>8</v>
      </c>
      <c r="F142" s="127">
        <v>8</v>
      </c>
      <c r="G142" s="8" t="s">
        <v>58</v>
      </c>
      <c r="H142" s="133" t="s">
        <v>713</v>
      </c>
      <c r="I142" s="183"/>
    </row>
    <row r="143" spans="1:9" x14ac:dyDescent="0.35">
      <c r="A143" s="8" t="s">
        <v>1472</v>
      </c>
      <c r="B143" s="8" t="s">
        <v>281</v>
      </c>
      <c r="C143" s="127">
        <v>1200</v>
      </c>
      <c r="D143" s="127">
        <v>3</v>
      </c>
      <c r="E143" s="127">
        <v>4</v>
      </c>
      <c r="F143" s="127">
        <v>2</v>
      </c>
      <c r="G143" s="8" t="s">
        <v>712</v>
      </c>
      <c r="H143" s="181" t="s">
        <v>713</v>
      </c>
      <c r="I143" s="183"/>
    </row>
    <row r="144" spans="1:9" x14ac:dyDescent="0.35">
      <c r="A144" s="8" t="s">
        <v>1472</v>
      </c>
      <c r="B144" s="8" t="s">
        <v>416</v>
      </c>
      <c r="C144" s="127">
        <v>1200</v>
      </c>
      <c r="D144" s="127">
        <v>8</v>
      </c>
      <c r="E144" s="127">
        <v>11</v>
      </c>
      <c r="F144" s="127">
        <v>7</v>
      </c>
      <c r="G144" s="8" t="s">
        <v>58</v>
      </c>
      <c r="H144" s="181"/>
      <c r="I144" s="183"/>
    </row>
    <row r="145" spans="1:9" x14ac:dyDescent="0.35">
      <c r="A145" s="8" t="s">
        <v>1472</v>
      </c>
      <c r="B145" s="8" t="s">
        <v>460</v>
      </c>
      <c r="C145" s="127">
        <v>1200</v>
      </c>
      <c r="D145" s="127">
        <v>11</v>
      </c>
      <c r="E145" s="127">
        <v>12</v>
      </c>
      <c r="F145" s="127">
        <v>11</v>
      </c>
      <c r="G145" s="8" t="s">
        <v>58</v>
      </c>
      <c r="H145" s="181"/>
      <c r="I145" s="183"/>
    </row>
    <row r="146" spans="1:9" x14ac:dyDescent="0.35">
      <c r="A146" s="8" t="s">
        <v>1472</v>
      </c>
      <c r="B146" s="8" t="s">
        <v>135</v>
      </c>
      <c r="C146" s="127">
        <v>1200</v>
      </c>
      <c r="D146" s="127">
        <v>9</v>
      </c>
      <c r="E146" s="127">
        <v>8</v>
      </c>
      <c r="F146" s="127">
        <v>9</v>
      </c>
      <c r="G146" s="8" t="s">
        <v>58</v>
      </c>
      <c r="H146" s="181"/>
      <c r="I146" s="183"/>
    </row>
    <row r="147" spans="1:9" x14ac:dyDescent="0.35">
      <c r="A147" s="8" t="s">
        <v>1472</v>
      </c>
      <c r="B147" s="8" t="s">
        <v>368</v>
      </c>
      <c r="C147" s="127">
        <v>1200</v>
      </c>
      <c r="D147" s="127">
        <v>13</v>
      </c>
      <c r="E147" s="127">
        <v>13</v>
      </c>
      <c r="F147" s="127">
        <v>12</v>
      </c>
      <c r="G147" s="8" t="s">
        <v>58</v>
      </c>
      <c r="H147" s="181"/>
      <c r="I147" s="183"/>
    </row>
    <row r="148" spans="1:9" x14ac:dyDescent="0.35">
      <c r="A148" s="8" t="s">
        <v>1497</v>
      </c>
      <c r="B148" s="8" t="s">
        <v>191</v>
      </c>
      <c r="C148" s="127">
        <v>1200</v>
      </c>
      <c r="D148" s="127">
        <v>1</v>
      </c>
      <c r="E148" s="127">
        <v>4</v>
      </c>
      <c r="F148" s="127">
        <v>7</v>
      </c>
      <c r="G148" s="8" t="s">
        <v>58</v>
      </c>
      <c r="H148" s="133" t="s">
        <v>713</v>
      </c>
      <c r="I148" s="183"/>
    </row>
    <row r="149" spans="1:9" x14ac:dyDescent="0.35">
      <c r="A149" s="8" t="s">
        <v>1501</v>
      </c>
      <c r="B149" s="8" t="s">
        <v>1285</v>
      </c>
      <c r="C149" s="127">
        <v>1200</v>
      </c>
      <c r="D149" s="127">
        <v>8</v>
      </c>
      <c r="E149" s="127">
        <v>11</v>
      </c>
      <c r="F149" s="127">
        <v>12</v>
      </c>
      <c r="G149" s="8" t="s">
        <v>58</v>
      </c>
      <c r="H149" s="133" t="s">
        <v>713</v>
      </c>
      <c r="I149" s="183"/>
    </row>
    <row r="150" spans="1:9" x14ac:dyDescent="0.35">
      <c r="A150" s="8" t="s">
        <v>1513</v>
      </c>
      <c r="B150" s="8" t="s">
        <v>191</v>
      </c>
      <c r="C150" s="127">
        <v>1200</v>
      </c>
      <c r="D150" s="127">
        <v>8</v>
      </c>
      <c r="E150" s="127">
        <v>10</v>
      </c>
      <c r="F150" s="127">
        <v>10</v>
      </c>
      <c r="G150" s="8" t="s">
        <v>58</v>
      </c>
      <c r="H150" s="181" t="s">
        <v>713</v>
      </c>
      <c r="I150" s="183"/>
    </row>
    <row r="151" spans="1:9" x14ac:dyDescent="0.35">
      <c r="A151" s="8" t="s">
        <v>1513</v>
      </c>
      <c r="B151" s="8" t="s">
        <v>393</v>
      </c>
      <c r="C151" s="127">
        <v>1200</v>
      </c>
      <c r="D151" s="127">
        <v>14</v>
      </c>
      <c r="E151" s="127">
        <v>13</v>
      </c>
      <c r="F151" s="127">
        <v>12</v>
      </c>
      <c r="G151" s="8" t="s">
        <v>58</v>
      </c>
      <c r="H151" s="181"/>
      <c r="I151" s="183"/>
    </row>
    <row r="152" spans="1:9" x14ac:dyDescent="0.35">
      <c r="A152" s="8" t="s">
        <v>1513</v>
      </c>
      <c r="B152" s="8" t="s">
        <v>483</v>
      </c>
      <c r="C152" s="127">
        <v>1200</v>
      </c>
      <c r="D152" s="127">
        <v>14</v>
      </c>
      <c r="E152" s="127">
        <v>14</v>
      </c>
      <c r="F152" s="127">
        <v>12</v>
      </c>
      <c r="G152" s="8" t="s">
        <v>58</v>
      </c>
      <c r="H152" s="181"/>
      <c r="I152" s="183"/>
    </row>
    <row r="153" spans="1:9" x14ac:dyDescent="0.35">
      <c r="A153" s="8" t="s">
        <v>1513</v>
      </c>
      <c r="B153" s="8" t="s">
        <v>368</v>
      </c>
      <c r="C153" s="127">
        <v>1200</v>
      </c>
      <c r="D153" s="127">
        <v>3</v>
      </c>
      <c r="E153" s="127">
        <v>7</v>
      </c>
      <c r="F153" s="127">
        <v>7</v>
      </c>
      <c r="G153" s="8" t="s">
        <v>58</v>
      </c>
      <c r="H153" s="181"/>
      <c r="I153" s="183"/>
    </row>
    <row r="154" spans="1:9" x14ac:dyDescent="0.35">
      <c r="A154" s="8" t="s">
        <v>1513</v>
      </c>
      <c r="B154" s="8" t="s">
        <v>730</v>
      </c>
      <c r="C154" s="127">
        <v>1200</v>
      </c>
      <c r="D154" s="127">
        <v>3</v>
      </c>
      <c r="E154" s="127">
        <v>8</v>
      </c>
      <c r="F154" s="127">
        <v>7</v>
      </c>
      <c r="G154" s="8" t="s">
        <v>58</v>
      </c>
      <c r="H154" s="181"/>
      <c r="I154" s="183"/>
    </row>
    <row r="155" spans="1:9" x14ac:dyDescent="0.35">
      <c r="A155" s="8" t="s">
        <v>1536</v>
      </c>
      <c r="B155" s="8" t="s">
        <v>403</v>
      </c>
      <c r="C155" s="127">
        <v>1200</v>
      </c>
      <c r="D155" s="127">
        <v>9</v>
      </c>
      <c r="E155" s="127">
        <v>4</v>
      </c>
      <c r="F155" s="127">
        <v>4</v>
      </c>
      <c r="G155" s="8" t="s">
        <v>712</v>
      </c>
      <c r="H155" s="181" t="s">
        <v>712</v>
      </c>
      <c r="I155" s="183"/>
    </row>
    <row r="156" spans="1:9" x14ac:dyDescent="0.35">
      <c r="A156" s="8" t="s">
        <v>1536</v>
      </c>
      <c r="B156" s="8" t="s">
        <v>416</v>
      </c>
      <c r="C156" s="127">
        <v>1200</v>
      </c>
      <c r="D156" s="127">
        <v>5</v>
      </c>
      <c r="E156" s="127">
        <v>8</v>
      </c>
      <c r="F156" s="127">
        <v>5</v>
      </c>
      <c r="G156" s="8" t="s">
        <v>58</v>
      </c>
      <c r="H156" s="181"/>
      <c r="I156" s="183"/>
    </row>
    <row r="157" spans="1:9" x14ac:dyDescent="0.35">
      <c r="A157" s="8" t="s">
        <v>1536</v>
      </c>
      <c r="B157" s="8" t="s">
        <v>460</v>
      </c>
      <c r="C157" s="127">
        <v>1200</v>
      </c>
      <c r="D157" s="127">
        <v>3</v>
      </c>
      <c r="E157" s="127">
        <v>5</v>
      </c>
      <c r="F157" s="127">
        <v>4</v>
      </c>
      <c r="G157" s="8" t="s">
        <v>712</v>
      </c>
      <c r="H157" s="181"/>
      <c r="I157" s="183"/>
    </row>
    <row r="158" spans="1:9" x14ac:dyDescent="0.35">
      <c r="A158" s="8" t="s">
        <v>1536</v>
      </c>
      <c r="B158" s="8" t="s">
        <v>368</v>
      </c>
      <c r="C158" s="127">
        <v>1200</v>
      </c>
      <c r="D158" s="127">
        <v>3</v>
      </c>
      <c r="E158" s="127">
        <v>8</v>
      </c>
      <c r="F158" s="127">
        <v>8</v>
      </c>
      <c r="G158" s="8" t="s">
        <v>58</v>
      </c>
      <c r="H158" s="181"/>
      <c r="I158" s="183"/>
    </row>
    <row r="159" spans="1:9" x14ac:dyDescent="0.35">
      <c r="A159" s="8" t="s">
        <v>1536</v>
      </c>
      <c r="B159" s="8" t="s">
        <v>359</v>
      </c>
      <c r="C159" s="127">
        <v>1200</v>
      </c>
      <c r="D159" s="127">
        <v>5</v>
      </c>
      <c r="E159" s="127">
        <v>5</v>
      </c>
      <c r="F159" s="127">
        <v>4</v>
      </c>
      <c r="G159" s="8" t="s">
        <v>712</v>
      </c>
      <c r="H159" s="181"/>
      <c r="I159" s="183"/>
    </row>
    <row r="160" spans="1:9" x14ac:dyDescent="0.35">
      <c r="A160" s="8" t="s">
        <v>1560</v>
      </c>
      <c r="B160" s="8" t="s">
        <v>1027</v>
      </c>
      <c r="C160" s="127">
        <v>1200</v>
      </c>
      <c r="D160" s="127">
        <v>7</v>
      </c>
      <c r="E160" s="127">
        <v>7</v>
      </c>
      <c r="F160" s="127">
        <v>5</v>
      </c>
      <c r="G160" s="8" t="s">
        <v>58</v>
      </c>
      <c r="H160" s="181" t="s">
        <v>713</v>
      </c>
      <c r="I160" s="183"/>
    </row>
    <row r="161" spans="1:9" x14ac:dyDescent="0.35">
      <c r="A161" s="8" t="s">
        <v>1560</v>
      </c>
      <c r="B161" s="8" t="s">
        <v>1584</v>
      </c>
      <c r="C161" s="127">
        <v>1200</v>
      </c>
      <c r="D161" s="127">
        <v>2</v>
      </c>
      <c r="E161" s="127">
        <v>2</v>
      </c>
      <c r="F161" s="127">
        <v>3</v>
      </c>
      <c r="G161" s="8" t="s">
        <v>712</v>
      </c>
      <c r="H161" s="181"/>
      <c r="I161" s="183"/>
    </row>
    <row r="162" spans="1:9" x14ac:dyDescent="0.35">
      <c r="A162" s="8" t="s">
        <v>1560</v>
      </c>
      <c r="B162" s="8" t="s">
        <v>533</v>
      </c>
      <c r="C162" s="127">
        <v>1200</v>
      </c>
      <c r="D162" s="127">
        <v>10</v>
      </c>
      <c r="E162" s="127">
        <v>9</v>
      </c>
      <c r="F162" s="127">
        <v>10</v>
      </c>
      <c r="G162" s="8" t="s">
        <v>58</v>
      </c>
      <c r="H162" s="181"/>
      <c r="I162" s="183"/>
    </row>
    <row r="163" spans="1:9" x14ac:dyDescent="0.35">
      <c r="A163" s="8" t="s">
        <v>1560</v>
      </c>
      <c r="B163" s="8" t="s">
        <v>597</v>
      </c>
      <c r="C163" s="127">
        <v>1200</v>
      </c>
      <c r="D163" s="127">
        <v>8</v>
      </c>
      <c r="E163" s="127">
        <v>8</v>
      </c>
      <c r="F163" s="127">
        <v>9</v>
      </c>
      <c r="G163" s="8" t="s">
        <v>58</v>
      </c>
      <c r="H163" s="181"/>
      <c r="I163" s="183"/>
    </row>
    <row r="164" spans="1:9" x14ac:dyDescent="0.35">
      <c r="A164" s="8" t="s">
        <v>1560</v>
      </c>
      <c r="B164" s="8" t="s">
        <v>164</v>
      </c>
      <c r="C164" s="127">
        <v>1200</v>
      </c>
      <c r="D164" s="127">
        <v>6</v>
      </c>
      <c r="E164" s="127">
        <v>7</v>
      </c>
      <c r="F164" s="127">
        <v>7</v>
      </c>
      <c r="G164" s="8" t="s">
        <v>58</v>
      </c>
      <c r="H164" s="181"/>
      <c r="I164" s="183"/>
    </row>
    <row r="167" spans="1:9" ht="35.1" customHeight="1" x14ac:dyDescent="0.35">
      <c r="A167" s="184" t="s">
        <v>1818</v>
      </c>
      <c r="B167" s="181"/>
      <c r="C167" s="181"/>
      <c r="D167" s="181"/>
      <c r="E167" s="181"/>
      <c r="F167" s="181"/>
      <c r="G167" s="181"/>
      <c r="H167" s="181"/>
      <c r="I167" s="181"/>
    </row>
    <row r="168" spans="1:9" x14ac:dyDescent="0.35">
      <c r="A168" s="8" t="s">
        <v>1</v>
      </c>
      <c r="B168" s="8" t="s">
        <v>704</v>
      </c>
      <c r="C168" s="8" t="s">
        <v>705</v>
      </c>
      <c r="D168" s="8" t="s">
        <v>706</v>
      </c>
      <c r="E168" s="8" t="s">
        <v>707</v>
      </c>
      <c r="F168" s="8" t="s">
        <v>708</v>
      </c>
      <c r="G168" s="8" t="s">
        <v>709</v>
      </c>
      <c r="H168" s="8" t="s">
        <v>710</v>
      </c>
      <c r="I168" s="8" t="s">
        <v>711</v>
      </c>
    </row>
    <row r="169" spans="1:9" x14ac:dyDescent="0.35">
      <c r="A169" s="8" t="s">
        <v>1632</v>
      </c>
      <c r="B169" s="8" t="s">
        <v>191</v>
      </c>
      <c r="C169" s="127">
        <v>1200</v>
      </c>
      <c r="D169" s="127">
        <v>8</v>
      </c>
      <c r="E169" s="127">
        <v>1</v>
      </c>
      <c r="F169" s="127">
        <v>1</v>
      </c>
      <c r="G169" s="8" t="s">
        <v>65</v>
      </c>
      <c r="H169" s="181" t="s">
        <v>712</v>
      </c>
      <c r="I169" s="182" t="s">
        <v>1820</v>
      </c>
    </row>
    <row r="170" spans="1:9" x14ac:dyDescent="0.35">
      <c r="A170" s="8" t="s">
        <v>1632</v>
      </c>
      <c r="B170" s="8" t="s">
        <v>377</v>
      </c>
      <c r="C170" s="127">
        <v>1200</v>
      </c>
      <c r="D170" s="127">
        <v>11</v>
      </c>
      <c r="E170" s="127">
        <v>3</v>
      </c>
      <c r="F170" s="127">
        <v>2</v>
      </c>
      <c r="G170" s="8" t="s">
        <v>712</v>
      </c>
      <c r="H170" s="181"/>
      <c r="I170" s="183"/>
    </row>
    <row r="171" spans="1:9" x14ac:dyDescent="0.35">
      <c r="A171" s="8" t="s">
        <v>1632</v>
      </c>
      <c r="B171" s="8" t="s">
        <v>483</v>
      </c>
      <c r="C171" s="127">
        <v>1200</v>
      </c>
      <c r="D171" s="127">
        <v>10</v>
      </c>
      <c r="E171" s="127">
        <v>3</v>
      </c>
      <c r="F171" s="127">
        <v>3</v>
      </c>
      <c r="G171" s="8" t="s">
        <v>712</v>
      </c>
      <c r="H171" s="181"/>
      <c r="I171" s="183"/>
    </row>
    <row r="172" spans="1:9" x14ac:dyDescent="0.35">
      <c r="A172" s="8" t="s">
        <v>1632</v>
      </c>
      <c r="B172" s="8" t="s">
        <v>368</v>
      </c>
      <c r="C172" s="127">
        <v>1200</v>
      </c>
      <c r="D172" s="127">
        <v>9</v>
      </c>
      <c r="E172" s="127">
        <v>3</v>
      </c>
      <c r="F172" s="127">
        <v>3</v>
      </c>
      <c r="G172" s="8" t="s">
        <v>712</v>
      </c>
      <c r="H172" s="181"/>
      <c r="I172" s="183"/>
    </row>
    <row r="173" spans="1:9" x14ac:dyDescent="0.35">
      <c r="A173" s="8" t="s">
        <v>1632</v>
      </c>
      <c r="B173" s="8" t="s">
        <v>907</v>
      </c>
      <c r="C173" s="127">
        <v>1200</v>
      </c>
      <c r="D173" s="127">
        <v>7</v>
      </c>
      <c r="E173" s="127">
        <v>2</v>
      </c>
      <c r="F173" s="127">
        <v>2</v>
      </c>
      <c r="G173" s="8" t="s">
        <v>65</v>
      </c>
      <c r="H173" s="181"/>
      <c r="I173" s="183"/>
    </row>
    <row r="174" spans="1:9" x14ac:dyDescent="0.35">
      <c r="A174" s="8" t="s">
        <v>1657</v>
      </c>
      <c r="B174" s="8" t="s">
        <v>551</v>
      </c>
      <c r="C174" s="127">
        <v>1400</v>
      </c>
      <c r="D174" s="127">
        <v>6</v>
      </c>
      <c r="E174" s="127">
        <v>2</v>
      </c>
      <c r="F174" s="127">
        <v>4</v>
      </c>
      <c r="G174" s="8" t="s">
        <v>712</v>
      </c>
      <c r="H174" s="181" t="s">
        <v>65</v>
      </c>
      <c r="I174" s="183"/>
    </row>
    <row r="175" spans="1:9" x14ac:dyDescent="0.35">
      <c r="A175" s="8" t="s">
        <v>1657</v>
      </c>
      <c r="B175" s="8" t="s">
        <v>109</v>
      </c>
      <c r="C175" s="127">
        <v>1400</v>
      </c>
      <c r="D175" s="127">
        <v>6</v>
      </c>
      <c r="E175" s="127">
        <v>1</v>
      </c>
      <c r="F175" s="127">
        <v>1</v>
      </c>
      <c r="G175" s="8" t="s">
        <v>65</v>
      </c>
      <c r="H175" s="181"/>
      <c r="I175" s="183"/>
    </row>
    <row r="176" spans="1:9" x14ac:dyDescent="0.35">
      <c r="A176" s="8" t="s">
        <v>1657</v>
      </c>
      <c r="B176" s="8" t="s">
        <v>931</v>
      </c>
      <c r="C176" s="127">
        <v>1400</v>
      </c>
      <c r="D176" s="127">
        <v>3</v>
      </c>
      <c r="E176" s="127">
        <v>1</v>
      </c>
      <c r="F176" s="127">
        <v>1</v>
      </c>
      <c r="G176" s="8" t="s">
        <v>65</v>
      </c>
      <c r="H176" s="181"/>
      <c r="I176" s="183"/>
    </row>
    <row r="177" spans="1:9" x14ac:dyDescent="0.35">
      <c r="A177" s="8" t="s">
        <v>1657</v>
      </c>
      <c r="B177" s="8" t="s">
        <v>377</v>
      </c>
      <c r="C177" s="127">
        <v>1200</v>
      </c>
      <c r="D177" s="127">
        <v>2</v>
      </c>
      <c r="E177" s="127">
        <v>1</v>
      </c>
      <c r="F177" s="127">
        <v>1</v>
      </c>
      <c r="G177" s="8" t="s">
        <v>65</v>
      </c>
      <c r="H177" s="181"/>
      <c r="I177" s="183"/>
    </row>
    <row r="178" spans="1:9" x14ac:dyDescent="0.35">
      <c r="A178" s="8" t="s">
        <v>1657</v>
      </c>
      <c r="B178" s="8" t="s">
        <v>483</v>
      </c>
      <c r="C178" s="127">
        <v>1200</v>
      </c>
      <c r="D178" s="127">
        <v>4</v>
      </c>
      <c r="E178" s="127">
        <v>4</v>
      </c>
      <c r="F178" s="127">
        <v>4</v>
      </c>
      <c r="G178" s="8" t="s">
        <v>712</v>
      </c>
      <c r="H178" s="181"/>
      <c r="I178" s="183"/>
    </row>
    <row r="179" spans="1:9" x14ac:dyDescent="0.35">
      <c r="A179" s="8" t="s">
        <v>1680</v>
      </c>
      <c r="B179" s="8" t="s">
        <v>931</v>
      </c>
      <c r="C179" s="127">
        <v>1400</v>
      </c>
      <c r="D179" s="127">
        <v>6</v>
      </c>
      <c r="E179" s="127">
        <v>8</v>
      </c>
      <c r="F179" s="127">
        <v>7</v>
      </c>
      <c r="G179" s="8" t="s">
        <v>58</v>
      </c>
      <c r="H179" s="133" t="s">
        <v>713</v>
      </c>
      <c r="I179" s="183"/>
    </row>
    <row r="180" spans="1:9" x14ac:dyDescent="0.35">
      <c r="A180" s="8" t="s">
        <v>1702</v>
      </c>
      <c r="B180" s="8" t="s">
        <v>191</v>
      </c>
      <c r="C180" s="127">
        <v>1200</v>
      </c>
      <c r="D180" s="127">
        <v>7</v>
      </c>
      <c r="E180" s="127">
        <v>8</v>
      </c>
      <c r="F180" s="127">
        <v>7</v>
      </c>
      <c r="G180" s="8" t="s">
        <v>58</v>
      </c>
      <c r="H180" s="181" t="s">
        <v>713</v>
      </c>
      <c r="I180" s="183"/>
    </row>
    <row r="181" spans="1:9" x14ac:dyDescent="0.35">
      <c r="A181" s="8" t="s">
        <v>1702</v>
      </c>
      <c r="B181" s="8" t="s">
        <v>377</v>
      </c>
      <c r="C181" s="127">
        <v>1200</v>
      </c>
      <c r="D181" s="127">
        <v>1</v>
      </c>
      <c r="E181" s="127">
        <v>11</v>
      </c>
      <c r="F181" s="127">
        <v>10</v>
      </c>
      <c r="G181" s="8" t="s">
        <v>58</v>
      </c>
      <c r="H181" s="181"/>
      <c r="I181" s="183"/>
    </row>
    <row r="182" spans="1:9" x14ac:dyDescent="0.35">
      <c r="A182" s="8" t="s">
        <v>1702</v>
      </c>
      <c r="B182" s="8" t="s">
        <v>483</v>
      </c>
      <c r="C182" s="127">
        <v>1200</v>
      </c>
      <c r="D182" s="127">
        <v>6</v>
      </c>
      <c r="E182" s="127">
        <v>9</v>
      </c>
      <c r="F182" s="127">
        <v>8</v>
      </c>
      <c r="G182" s="8" t="s">
        <v>58</v>
      </c>
      <c r="H182" s="181"/>
      <c r="I182" s="183"/>
    </row>
    <row r="183" spans="1:9" x14ac:dyDescent="0.35">
      <c r="A183" s="8" t="s">
        <v>1702</v>
      </c>
      <c r="B183" s="8" t="s">
        <v>368</v>
      </c>
      <c r="C183" s="127">
        <v>1200</v>
      </c>
      <c r="D183" s="127">
        <v>13</v>
      </c>
      <c r="E183" s="127">
        <v>13</v>
      </c>
      <c r="F183" s="127">
        <v>12</v>
      </c>
      <c r="G183" s="8" t="s">
        <v>58</v>
      </c>
      <c r="H183" s="181"/>
      <c r="I183" s="183"/>
    </row>
    <row r="184" spans="1:9" x14ac:dyDescent="0.35">
      <c r="A184" s="8" t="s">
        <v>1724</v>
      </c>
      <c r="B184" s="8" t="s">
        <v>191</v>
      </c>
      <c r="C184" s="127">
        <v>1200</v>
      </c>
      <c r="D184" s="127">
        <v>3</v>
      </c>
      <c r="E184" s="127">
        <v>6</v>
      </c>
      <c r="F184" s="127">
        <v>5</v>
      </c>
      <c r="G184" s="8" t="s">
        <v>58</v>
      </c>
      <c r="H184" s="181" t="s">
        <v>713</v>
      </c>
      <c r="I184" s="183"/>
    </row>
    <row r="185" spans="1:9" x14ac:dyDescent="0.35">
      <c r="A185" s="8" t="s">
        <v>1724</v>
      </c>
      <c r="B185" s="8" t="s">
        <v>377</v>
      </c>
      <c r="C185" s="127">
        <v>1200</v>
      </c>
      <c r="D185" s="127">
        <v>6</v>
      </c>
      <c r="E185" s="127">
        <v>13</v>
      </c>
      <c r="F185" s="127">
        <v>13</v>
      </c>
      <c r="G185" s="8" t="s">
        <v>58</v>
      </c>
      <c r="H185" s="181"/>
      <c r="I185" s="183"/>
    </row>
    <row r="186" spans="1:9" x14ac:dyDescent="0.35">
      <c r="A186" s="8" t="s">
        <v>1724</v>
      </c>
      <c r="B186" s="8" t="s">
        <v>483</v>
      </c>
      <c r="C186" s="127">
        <v>1200</v>
      </c>
      <c r="D186" s="127">
        <v>5</v>
      </c>
      <c r="E186" s="127">
        <v>10</v>
      </c>
      <c r="F186" s="127">
        <v>10</v>
      </c>
      <c r="G186" s="8" t="s">
        <v>58</v>
      </c>
      <c r="H186" s="181"/>
      <c r="I186" s="183"/>
    </row>
    <row r="187" spans="1:9" x14ac:dyDescent="0.35">
      <c r="A187" s="8" t="s">
        <v>1724</v>
      </c>
      <c r="B187" s="8" t="s">
        <v>368</v>
      </c>
      <c r="C187" s="127">
        <v>1200</v>
      </c>
      <c r="D187" s="127">
        <v>2</v>
      </c>
      <c r="E187" s="127">
        <v>11</v>
      </c>
      <c r="F187" s="127">
        <v>11</v>
      </c>
      <c r="G187" s="8" t="s">
        <v>58</v>
      </c>
      <c r="H187" s="181"/>
      <c r="I187" s="183"/>
    </row>
    <row r="188" spans="1:9" x14ac:dyDescent="0.35">
      <c r="A188" s="8" t="s">
        <v>1724</v>
      </c>
      <c r="B188" s="8" t="s">
        <v>939</v>
      </c>
      <c r="C188" s="127">
        <v>1200</v>
      </c>
      <c r="D188" s="127">
        <v>1</v>
      </c>
      <c r="E188" s="127">
        <v>7</v>
      </c>
      <c r="F188" s="127">
        <v>7</v>
      </c>
      <c r="G188" s="8" t="s">
        <v>58</v>
      </c>
      <c r="H188" s="181"/>
      <c r="I188" s="183"/>
    </row>
    <row r="189" spans="1:9" x14ac:dyDescent="0.35">
      <c r="A189" s="8" t="s">
        <v>1742</v>
      </c>
      <c r="B189" s="8" t="s">
        <v>191</v>
      </c>
      <c r="C189" s="127">
        <v>1200</v>
      </c>
      <c r="D189" s="127">
        <v>6</v>
      </c>
      <c r="E189" s="127">
        <v>7</v>
      </c>
      <c r="F189" s="127">
        <v>8</v>
      </c>
      <c r="G189" s="8" t="s">
        <v>58</v>
      </c>
      <c r="H189" s="181" t="s">
        <v>713</v>
      </c>
      <c r="I189" s="183"/>
    </row>
    <row r="190" spans="1:9" x14ac:dyDescent="0.35">
      <c r="A190" s="8" t="s">
        <v>1742</v>
      </c>
      <c r="B190" s="8" t="s">
        <v>377</v>
      </c>
      <c r="C190" s="127">
        <v>1200</v>
      </c>
      <c r="D190" s="127">
        <v>12</v>
      </c>
      <c r="E190" s="127">
        <v>12</v>
      </c>
      <c r="F190" s="127">
        <v>11</v>
      </c>
      <c r="G190" s="8" t="s">
        <v>58</v>
      </c>
      <c r="H190" s="181"/>
      <c r="I190" s="183"/>
    </row>
    <row r="191" spans="1:9" x14ac:dyDescent="0.35">
      <c r="A191" s="8" t="s">
        <v>1742</v>
      </c>
      <c r="B191" s="8" t="s">
        <v>483</v>
      </c>
      <c r="C191" s="127">
        <v>1200</v>
      </c>
      <c r="D191" s="127">
        <v>11</v>
      </c>
      <c r="E191" s="127">
        <v>6</v>
      </c>
      <c r="F191" s="127">
        <v>6</v>
      </c>
      <c r="G191" s="8" t="s">
        <v>58</v>
      </c>
      <c r="H191" s="181"/>
      <c r="I191" s="183"/>
    </row>
    <row r="192" spans="1:9" x14ac:dyDescent="0.35">
      <c r="A192" s="8" t="s">
        <v>1742</v>
      </c>
      <c r="B192" s="8" t="s">
        <v>368</v>
      </c>
      <c r="C192" s="127">
        <v>1200</v>
      </c>
      <c r="D192" s="127">
        <v>5</v>
      </c>
      <c r="E192" s="127">
        <v>4</v>
      </c>
      <c r="F192" s="127">
        <v>4</v>
      </c>
      <c r="G192" s="8" t="s">
        <v>712</v>
      </c>
      <c r="H192" s="181"/>
      <c r="I192" s="183"/>
    </row>
    <row r="193" spans="1:9" x14ac:dyDescent="0.35">
      <c r="A193" s="8" t="s">
        <v>1742</v>
      </c>
      <c r="B193" s="8" t="s">
        <v>939</v>
      </c>
      <c r="C193" s="127">
        <v>1200</v>
      </c>
      <c r="D193" s="127">
        <v>2</v>
      </c>
      <c r="E193" s="127">
        <v>3</v>
      </c>
      <c r="F193" s="127">
        <v>3</v>
      </c>
      <c r="G193" s="8" t="s">
        <v>712</v>
      </c>
      <c r="H193" s="181"/>
      <c r="I193" s="183"/>
    </row>
    <row r="194" spans="1:9" x14ac:dyDescent="0.35">
      <c r="A194" s="8" t="s">
        <v>1758</v>
      </c>
      <c r="B194" s="8" t="s">
        <v>551</v>
      </c>
      <c r="C194" s="127">
        <v>1400</v>
      </c>
      <c r="D194" s="127">
        <v>9</v>
      </c>
      <c r="E194" s="127">
        <v>6</v>
      </c>
      <c r="F194" s="127">
        <v>5</v>
      </c>
      <c r="G194" s="8" t="s">
        <v>58</v>
      </c>
      <c r="H194" s="181" t="s">
        <v>712</v>
      </c>
      <c r="I194" s="183"/>
    </row>
    <row r="195" spans="1:9" x14ac:dyDescent="0.35">
      <c r="A195" s="8" t="s">
        <v>1758</v>
      </c>
      <c r="B195" s="8" t="s">
        <v>931</v>
      </c>
      <c r="C195" s="127">
        <v>1400</v>
      </c>
      <c r="D195" s="127">
        <v>2</v>
      </c>
      <c r="E195" s="127">
        <v>3</v>
      </c>
      <c r="F195" s="127">
        <v>3</v>
      </c>
      <c r="G195" s="8" t="s">
        <v>712</v>
      </c>
      <c r="H195" s="181"/>
      <c r="I195" s="183"/>
    </row>
    <row r="196" spans="1:9" x14ac:dyDescent="0.35">
      <c r="A196" s="8" t="s">
        <v>1770</v>
      </c>
      <c r="B196" s="8" t="s">
        <v>551</v>
      </c>
      <c r="C196" s="127">
        <v>1400</v>
      </c>
      <c r="D196" s="127">
        <v>7</v>
      </c>
      <c r="E196" s="127">
        <v>4</v>
      </c>
      <c r="F196" s="127">
        <v>3</v>
      </c>
      <c r="G196" s="8" t="s">
        <v>712</v>
      </c>
      <c r="H196" s="181" t="s">
        <v>713</v>
      </c>
      <c r="I196" s="183"/>
    </row>
    <row r="197" spans="1:9" x14ac:dyDescent="0.35">
      <c r="A197" s="8" t="s">
        <v>1770</v>
      </c>
      <c r="B197" s="8" t="s">
        <v>730</v>
      </c>
      <c r="C197" s="127">
        <v>1400</v>
      </c>
      <c r="D197" s="127">
        <v>4</v>
      </c>
      <c r="E197" s="127">
        <v>6</v>
      </c>
      <c r="F197" s="127">
        <v>4</v>
      </c>
      <c r="G197" s="8" t="s">
        <v>58</v>
      </c>
      <c r="H197" s="181"/>
      <c r="I197" s="183"/>
    </row>
    <row r="198" spans="1:9" x14ac:dyDescent="0.35">
      <c r="A198" s="8" t="s">
        <v>1770</v>
      </c>
      <c r="B198" s="8" t="s">
        <v>118</v>
      </c>
      <c r="C198" s="127">
        <v>1400</v>
      </c>
      <c r="D198" s="127">
        <v>6</v>
      </c>
      <c r="E198" s="127">
        <v>6</v>
      </c>
      <c r="F198" s="127">
        <v>5</v>
      </c>
      <c r="G198" s="8" t="s">
        <v>58</v>
      </c>
      <c r="H198" s="181"/>
      <c r="I198" s="183"/>
    </row>
    <row r="199" spans="1:9" x14ac:dyDescent="0.35">
      <c r="A199" s="8" t="s">
        <v>1770</v>
      </c>
      <c r="B199" s="8" t="s">
        <v>997</v>
      </c>
      <c r="C199" s="127">
        <v>1400</v>
      </c>
      <c r="D199" s="127">
        <v>7</v>
      </c>
      <c r="E199" s="127">
        <v>5</v>
      </c>
      <c r="F199" s="127">
        <v>4</v>
      </c>
      <c r="G199" s="8" t="s">
        <v>712</v>
      </c>
      <c r="H199" s="181"/>
      <c r="I199" s="183"/>
    </row>
    <row r="200" spans="1:9" x14ac:dyDescent="0.35">
      <c r="A200" s="8" t="s">
        <v>1770</v>
      </c>
      <c r="B200" s="8" t="s">
        <v>820</v>
      </c>
      <c r="C200" s="127">
        <v>1400</v>
      </c>
      <c r="D200" s="127">
        <v>9</v>
      </c>
      <c r="E200" s="127">
        <v>5</v>
      </c>
      <c r="F200" s="127">
        <v>6</v>
      </c>
      <c r="G200" s="8" t="s">
        <v>58</v>
      </c>
      <c r="H200" s="181"/>
      <c r="I200" s="183"/>
    </row>
    <row r="201" spans="1:9" x14ac:dyDescent="0.35">
      <c r="A201" s="8" t="s">
        <v>1804</v>
      </c>
      <c r="B201" s="8" t="s">
        <v>109</v>
      </c>
      <c r="C201" s="127">
        <v>1400</v>
      </c>
      <c r="D201" s="127">
        <v>3</v>
      </c>
      <c r="E201" s="127">
        <v>7</v>
      </c>
      <c r="F201" s="127">
        <v>6</v>
      </c>
      <c r="G201" s="8" t="s">
        <v>58</v>
      </c>
      <c r="H201" s="181" t="s">
        <v>713</v>
      </c>
      <c r="I201" s="183"/>
    </row>
    <row r="202" spans="1:9" x14ac:dyDescent="0.35">
      <c r="A202" s="8" t="s">
        <v>1804</v>
      </c>
      <c r="B202" s="8" t="s">
        <v>483</v>
      </c>
      <c r="C202" s="127">
        <v>1200</v>
      </c>
      <c r="D202" s="127">
        <v>2</v>
      </c>
      <c r="E202" s="127">
        <v>11</v>
      </c>
      <c r="F202" s="127">
        <v>12</v>
      </c>
      <c r="G202" s="8" t="s">
        <v>58</v>
      </c>
      <c r="H202" s="181"/>
      <c r="I202" s="183"/>
    </row>
    <row r="203" spans="1:9" x14ac:dyDescent="0.35">
      <c r="A203" s="8" t="s">
        <v>1804</v>
      </c>
      <c r="B203" s="8" t="s">
        <v>939</v>
      </c>
      <c r="C203" s="127">
        <v>1200</v>
      </c>
      <c r="D203" s="127">
        <v>4</v>
      </c>
      <c r="E203" s="127">
        <v>8</v>
      </c>
      <c r="F203" s="127">
        <v>8</v>
      </c>
      <c r="G203" s="8" t="s">
        <v>58</v>
      </c>
      <c r="H203" s="181"/>
      <c r="I203" s="183"/>
    </row>
    <row r="204" spans="1:9" x14ac:dyDescent="0.35">
      <c r="A204" s="8" t="s">
        <v>1804</v>
      </c>
      <c r="B204" s="8" t="s">
        <v>816</v>
      </c>
      <c r="C204" s="127">
        <v>1200</v>
      </c>
      <c r="D204" s="127">
        <v>9</v>
      </c>
      <c r="E204" s="127">
        <v>11</v>
      </c>
      <c r="F204" s="127">
        <v>9</v>
      </c>
      <c r="G204" s="8" t="s">
        <v>58</v>
      </c>
      <c r="H204" s="181"/>
      <c r="I204" s="183"/>
    </row>
    <row r="207" spans="1:9" ht="35.1" customHeight="1" x14ac:dyDescent="0.35">
      <c r="A207" s="184" t="s">
        <v>2213</v>
      </c>
      <c r="B207" s="181"/>
      <c r="C207" s="181"/>
      <c r="D207" s="181"/>
      <c r="E207" s="181"/>
      <c r="F207" s="181"/>
      <c r="G207" s="181"/>
      <c r="H207" s="181"/>
      <c r="I207" s="181"/>
    </row>
    <row r="208" spans="1:9" x14ac:dyDescent="0.35">
      <c r="A208" s="8" t="s">
        <v>1</v>
      </c>
      <c r="B208" s="8" t="s">
        <v>704</v>
      </c>
      <c r="C208" s="8" t="s">
        <v>705</v>
      </c>
      <c r="D208" s="8" t="s">
        <v>706</v>
      </c>
      <c r="E208" s="8" t="s">
        <v>707</v>
      </c>
      <c r="F208" s="8" t="s">
        <v>708</v>
      </c>
      <c r="G208" s="8" t="s">
        <v>709</v>
      </c>
      <c r="H208" s="8" t="s">
        <v>710</v>
      </c>
      <c r="I208" s="8" t="s">
        <v>711</v>
      </c>
    </row>
    <row r="209" spans="1:9" x14ac:dyDescent="0.35">
      <c r="A209" s="8" t="s">
        <v>1821</v>
      </c>
      <c r="B209" s="8" t="s">
        <v>460</v>
      </c>
      <c r="C209" s="127">
        <v>1600</v>
      </c>
      <c r="D209" s="127">
        <v>5</v>
      </c>
      <c r="E209" s="127">
        <v>8</v>
      </c>
      <c r="F209" s="127">
        <v>11</v>
      </c>
      <c r="G209" s="8" t="s">
        <v>58</v>
      </c>
      <c r="H209" s="181" t="s">
        <v>713</v>
      </c>
      <c r="I209" s="182" t="s">
        <v>2214</v>
      </c>
    </row>
    <row r="210" spans="1:9" x14ac:dyDescent="0.35">
      <c r="A210" s="8" t="s">
        <v>1821</v>
      </c>
      <c r="B210" s="8" t="s">
        <v>545</v>
      </c>
      <c r="C210" s="127">
        <v>1600</v>
      </c>
      <c r="D210" s="127">
        <v>11</v>
      </c>
      <c r="E210" s="127">
        <v>9</v>
      </c>
      <c r="F210" s="127">
        <v>12</v>
      </c>
      <c r="G210" s="8" t="s">
        <v>58</v>
      </c>
      <c r="H210" s="181"/>
      <c r="I210" s="183"/>
    </row>
    <row r="211" spans="1:9" x14ac:dyDescent="0.35">
      <c r="A211" s="8" t="s">
        <v>1821</v>
      </c>
      <c r="B211" s="8" t="s">
        <v>373</v>
      </c>
      <c r="C211" s="127">
        <v>1400</v>
      </c>
      <c r="D211" s="127">
        <v>1</v>
      </c>
      <c r="E211" s="127">
        <v>9</v>
      </c>
      <c r="F211" s="127">
        <v>13</v>
      </c>
      <c r="G211" s="8" t="s">
        <v>58</v>
      </c>
      <c r="H211" s="181"/>
      <c r="I211" s="183"/>
    </row>
    <row r="212" spans="1:9" x14ac:dyDescent="0.35">
      <c r="A212" s="8" t="s">
        <v>1844</v>
      </c>
      <c r="B212" s="8" t="s">
        <v>191</v>
      </c>
      <c r="C212" s="127">
        <v>1600</v>
      </c>
      <c r="D212" s="127">
        <v>12</v>
      </c>
      <c r="E212" s="127">
        <v>7</v>
      </c>
      <c r="F212" s="127">
        <v>5</v>
      </c>
      <c r="G212" s="8" t="s">
        <v>58</v>
      </c>
      <c r="H212" s="181" t="s">
        <v>713</v>
      </c>
      <c r="I212" s="183"/>
    </row>
    <row r="213" spans="1:9" x14ac:dyDescent="0.35">
      <c r="A213" s="8" t="s">
        <v>1844</v>
      </c>
      <c r="B213" s="8" t="s">
        <v>551</v>
      </c>
      <c r="C213" s="127">
        <v>1600</v>
      </c>
      <c r="D213" s="127">
        <v>9</v>
      </c>
      <c r="E213" s="127">
        <v>8</v>
      </c>
      <c r="F213" s="127">
        <v>6</v>
      </c>
      <c r="G213" s="8" t="s">
        <v>58</v>
      </c>
      <c r="H213" s="181"/>
      <c r="I213" s="183"/>
    </row>
    <row r="214" spans="1:9" x14ac:dyDescent="0.35">
      <c r="A214" s="8" t="s">
        <v>1844</v>
      </c>
      <c r="B214" s="8" t="s">
        <v>545</v>
      </c>
      <c r="C214" s="127">
        <v>1600</v>
      </c>
      <c r="D214" s="127">
        <v>3</v>
      </c>
      <c r="E214" s="127">
        <v>5</v>
      </c>
      <c r="F214" s="127">
        <v>4</v>
      </c>
      <c r="G214" s="8" t="s">
        <v>712</v>
      </c>
      <c r="H214" s="181"/>
      <c r="I214" s="183"/>
    </row>
    <row r="215" spans="1:9" x14ac:dyDescent="0.35">
      <c r="A215" s="8" t="s">
        <v>1844</v>
      </c>
      <c r="B215" s="8" t="s">
        <v>373</v>
      </c>
      <c r="C215" s="127">
        <v>1400</v>
      </c>
      <c r="D215" s="127">
        <v>12</v>
      </c>
      <c r="E215" s="127">
        <v>14</v>
      </c>
      <c r="F215" s="127">
        <v>14</v>
      </c>
      <c r="G215" s="8" t="s">
        <v>58</v>
      </c>
      <c r="H215" s="181"/>
      <c r="I215" s="183"/>
    </row>
    <row r="216" spans="1:9" x14ac:dyDescent="0.35">
      <c r="A216" s="8" t="s">
        <v>1844</v>
      </c>
      <c r="B216" s="8" t="s">
        <v>89</v>
      </c>
      <c r="C216" s="127">
        <v>1400</v>
      </c>
      <c r="D216" s="127">
        <v>12</v>
      </c>
      <c r="E216" s="127">
        <v>9</v>
      </c>
      <c r="F216" s="127">
        <v>10</v>
      </c>
      <c r="G216" s="8" t="s">
        <v>58</v>
      </c>
      <c r="H216" s="181"/>
      <c r="I216" s="183"/>
    </row>
    <row r="217" spans="1:9" x14ac:dyDescent="0.35">
      <c r="A217" s="8" t="s">
        <v>1875</v>
      </c>
      <c r="B217" s="8" t="s">
        <v>191</v>
      </c>
      <c r="C217" s="127">
        <v>1600</v>
      </c>
      <c r="D217" s="127">
        <v>10</v>
      </c>
      <c r="E217" s="127">
        <v>13</v>
      </c>
      <c r="F217" s="127">
        <v>11</v>
      </c>
      <c r="G217" s="8" t="s">
        <v>58</v>
      </c>
      <c r="H217" s="181" t="s">
        <v>713</v>
      </c>
      <c r="I217" s="183"/>
    </row>
    <row r="218" spans="1:9" x14ac:dyDescent="0.35">
      <c r="A218" s="8" t="s">
        <v>1875</v>
      </c>
      <c r="B218" s="8" t="s">
        <v>368</v>
      </c>
      <c r="C218" s="127">
        <v>1400</v>
      </c>
      <c r="D218" s="127">
        <v>13</v>
      </c>
      <c r="E218" s="127">
        <v>13</v>
      </c>
      <c r="F218" s="127">
        <v>12</v>
      </c>
      <c r="G218" s="8" t="s">
        <v>58</v>
      </c>
      <c r="H218" s="181"/>
      <c r="I218" s="183"/>
    </row>
    <row r="219" spans="1:9" x14ac:dyDescent="0.35">
      <c r="A219" s="8" t="s">
        <v>1875</v>
      </c>
      <c r="B219" s="8" t="s">
        <v>127</v>
      </c>
      <c r="C219" s="127">
        <v>1400</v>
      </c>
      <c r="D219" s="127">
        <v>11</v>
      </c>
      <c r="E219" s="127">
        <v>9</v>
      </c>
      <c r="F219" s="127">
        <v>7</v>
      </c>
      <c r="G219" s="8" t="s">
        <v>58</v>
      </c>
      <c r="H219" s="181"/>
      <c r="I219" s="183"/>
    </row>
    <row r="220" spans="1:9" x14ac:dyDescent="0.35">
      <c r="A220" s="8" t="s">
        <v>1875</v>
      </c>
      <c r="B220" s="8" t="s">
        <v>642</v>
      </c>
      <c r="C220" s="127">
        <v>1400</v>
      </c>
      <c r="D220" s="127">
        <v>3</v>
      </c>
      <c r="E220" s="127">
        <v>7</v>
      </c>
      <c r="F220" s="127">
        <v>8</v>
      </c>
      <c r="G220" s="8" t="s">
        <v>58</v>
      </c>
      <c r="H220" s="181"/>
      <c r="I220" s="183"/>
    </row>
    <row r="221" spans="1:9" x14ac:dyDescent="0.35">
      <c r="A221" s="8" t="s">
        <v>1875</v>
      </c>
      <c r="B221" s="8" t="s">
        <v>820</v>
      </c>
      <c r="C221" s="127">
        <v>1200</v>
      </c>
      <c r="D221" s="127">
        <v>1</v>
      </c>
      <c r="E221" s="127">
        <v>10</v>
      </c>
      <c r="F221" s="127">
        <v>10</v>
      </c>
      <c r="G221" s="8" t="s">
        <v>58</v>
      </c>
      <c r="H221" s="181"/>
      <c r="I221" s="183"/>
    </row>
    <row r="222" spans="1:9" x14ac:dyDescent="0.35">
      <c r="A222" s="8" t="s">
        <v>1897</v>
      </c>
      <c r="B222" s="8" t="s">
        <v>191</v>
      </c>
      <c r="C222" s="127">
        <v>1600</v>
      </c>
      <c r="D222" s="127">
        <v>7</v>
      </c>
      <c r="E222" s="127">
        <v>9</v>
      </c>
      <c r="F222" s="127">
        <v>6</v>
      </c>
      <c r="G222" s="8" t="s">
        <v>58</v>
      </c>
      <c r="H222" s="181" t="s">
        <v>713</v>
      </c>
      <c r="I222" s="183"/>
    </row>
    <row r="223" spans="1:9" x14ac:dyDescent="0.35">
      <c r="A223" s="8" t="s">
        <v>1897</v>
      </c>
      <c r="B223" s="8" t="s">
        <v>460</v>
      </c>
      <c r="C223" s="127">
        <v>1600</v>
      </c>
      <c r="D223" s="127">
        <v>6</v>
      </c>
      <c r="E223" s="127">
        <v>9</v>
      </c>
      <c r="F223" s="127">
        <v>9</v>
      </c>
      <c r="G223" s="8" t="s">
        <v>58</v>
      </c>
      <c r="H223" s="181"/>
      <c r="I223" s="183"/>
    </row>
    <row r="224" spans="1:9" x14ac:dyDescent="0.35">
      <c r="A224" s="8" t="s">
        <v>1897</v>
      </c>
      <c r="B224" s="8" t="s">
        <v>182</v>
      </c>
      <c r="C224" s="127">
        <v>1400</v>
      </c>
      <c r="D224" s="127">
        <v>11</v>
      </c>
      <c r="E224" s="127">
        <v>12</v>
      </c>
      <c r="F224" s="127">
        <v>11</v>
      </c>
      <c r="G224" s="8" t="s">
        <v>58</v>
      </c>
      <c r="H224" s="181"/>
      <c r="I224" s="183"/>
    </row>
    <row r="225" spans="1:9" x14ac:dyDescent="0.35">
      <c r="A225" s="8" t="s">
        <v>1897</v>
      </c>
      <c r="B225" s="8" t="s">
        <v>236</v>
      </c>
      <c r="C225" s="127">
        <v>1200</v>
      </c>
      <c r="D225" s="127">
        <v>6</v>
      </c>
      <c r="E225" s="127">
        <v>6</v>
      </c>
      <c r="F225" s="127">
        <v>6</v>
      </c>
      <c r="G225" s="8" t="s">
        <v>58</v>
      </c>
      <c r="H225" s="181"/>
      <c r="I225" s="183"/>
    </row>
    <row r="226" spans="1:9" x14ac:dyDescent="0.35">
      <c r="A226" s="8" t="s">
        <v>1906</v>
      </c>
      <c r="B226" s="8" t="s">
        <v>403</v>
      </c>
      <c r="C226" s="127">
        <v>1600</v>
      </c>
      <c r="D226" s="127">
        <v>11</v>
      </c>
      <c r="E226" s="127">
        <v>2</v>
      </c>
      <c r="F226" s="127">
        <v>1</v>
      </c>
      <c r="G226" s="8" t="s">
        <v>65</v>
      </c>
      <c r="H226" s="181" t="s">
        <v>65</v>
      </c>
      <c r="I226" s="183"/>
    </row>
    <row r="227" spans="1:9" x14ac:dyDescent="0.35">
      <c r="A227" s="8" t="s">
        <v>1906</v>
      </c>
      <c r="B227" s="8" t="s">
        <v>460</v>
      </c>
      <c r="C227" s="127">
        <v>1600</v>
      </c>
      <c r="D227" s="127">
        <v>10</v>
      </c>
      <c r="E227" s="127">
        <v>8</v>
      </c>
      <c r="F227" s="127">
        <v>7</v>
      </c>
      <c r="G227" s="8" t="s">
        <v>58</v>
      </c>
      <c r="H227" s="181"/>
      <c r="I227" s="183"/>
    </row>
    <row r="228" spans="1:9" x14ac:dyDescent="0.35">
      <c r="A228" s="8" t="s">
        <v>1906</v>
      </c>
      <c r="B228" s="8" t="s">
        <v>997</v>
      </c>
      <c r="C228" s="127">
        <v>1600</v>
      </c>
      <c r="D228" s="127">
        <v>11</v>
      </c>
      <c r="E228" s="127">
        <v>1</v>
      </c>
      <c r="F228" s="127">
        <v>1</v>
      </c>
      <c r="G228" s="8" t="s">
        <v>65</v>
      </c>
      <c r="H228" s="181"/>
      <c r="I228" s="183"/>
    </row>
    <row r="229" spans="1:9" x14ac:dyDescent="0.35">
      <c r="A229" s="8" t="s">
        <v>1906</v>
      </c>
      <c r="B229" s="8" t="s">
        <v>820</v>
      </c>
      <c r="C229" s="127">
        <v>1600</v>
      </c>
      <c r="D229" s="127">
        <v>13</v>
      </c>
      <c r="E229" s="127">
        <v>4</v>
      </c>
      <c r="F229" s="127">
        <v>4</v>
      </c>
      <c r="G229" s="8" t="s">
        <v>712</v>
      </c>
      <c r="H229" s="181"/>
      <c r="I229" s="183"/>
    </row>
    <row r="230" spans="1:9" x14ac:dyDescent="0.35">
      <c r="A230" s="8" t="s">
        <v>1906</v>
      </c>
      <c r="B230" s="8" t="s">
        <v>567</v>
      </c>
      <c r="C230" s="127">
        <v>1400</v>
      </c>
      <c r="D230" s="127">
        <v>13</v>
      </c>
      <c r="E230" s="127">
        <v>12</v>
      </c>
      <c r="F230" s="127">
        <v>13</v>
      </c>
      <c r="G230" s="8" t="s">
        <v>58</v>
      </c>
      <c r="H230" s="181"/>
      <c r="I230" s="183"/>
    </row>
    <row r="231" spans="1:9" x14ac:dyDescent="0.35">
      <c r="A231" s="8" t="s">
        <v>1938</v>
      </c>
      <c r="B231" s="8" t="s">
        <v>730</v>
      </c>
      <c r="C231" s="127">
        <v>1400</v>
      </c>
      <c r="D231" s="127">
        <v>12</v>
      </c>
      <c r="E231" s="127">
        <v>3</v>
      </c>
      <c r="F231" s="127">
        <v>4</v>
      </c>
      <c r="G231" s="8" t="s">
        <v>712</v>
      </c>
      <c r="H231" s="181" t="s">
        <v>712</v>
      </c>
      <c r="I231" s="183"/>
    </row>
    <row r="232" spans="1:9" x14ac:dyDescent="0.35">
      <c r="A232" s="8" t="s">
        <v>1938</v>
      </c>
      <c r="B232" s="8" t="s">
        <v>907</v>
      </c>
      <c r="C232" s="127">
        <v>1400</v>
      </c>
      <c r="D232" s="127">
        <v>8</v>
      </c>
      <c r="E232" s="127">
        <v>1</v>
      </c>
      <c r="F232" s="127">
        <v>1</v>
      </c>
      <c r="G232" s="8" t="s">
        <v>65</v>
      </c>
      <c r="H232" s="181"/>
      <c r="I232" s="183"/>
    </row>
    <row r="233" spans="1:9" x14ac:dyDescent="0.35">
      <c r="A233" s="8" t="s">
        <v>1938</v>
      </c>
      <c r="B233" s="8" t="s">
        <v>357</v>
      </c>
      <c r="C233" s="127">
        <v>1400</v>
      </c>
      <c r="D233" s="127">
        <v>14</v>
      </c>
      <c r="E233" s="127">
        <v>5</v>
      </c>
      <c r="F233" s="127">
        <v>4</v>
      </c>
      <c r="G233" s="8" t="s">
        <v>712</v>
      </c>
      <c r="H233" s="181"/>
      <c r="I233" s="183"/>
    </row>
    <row r="234" spans="1:9" x14ac:dyDescent="0.35">
      <c r="A234" s="8" t="s">
        <v>1938</v>
      </c>
      <c r="B234" s="8" t="s">
        <v>109</v>
      </c>
      <c r="C234" s="127">
        <v>1400</v>
      </c>
      <c r="D234" s="127">
        <v>6</v>
      </c>
      <c r="E234" s="127">
        <v>3</v>
      </c>
      <c r="F234" s="127">
        <v>3</v>
      </c>
      <c r="G234" s="8" t="s">
        <v>712</v>
      </c>
      <c r="H234" s="181"/>
      <c r="I234" s="183"/>
    </row>
    <row r="235" spans="1:9" x14ac:dyDescent="0.35">
      <c r="A235" s="8" t="s">
        <v>1938</v>
      </c>
      <c r="B235" s="8" t="s">
        <v>820</v>
      </c>
      <c r="C235" s="127">
        <v>1400</v>
      </c>
      <c r="D235" s="127">
        <v>12</v>
      </c>
      <c r="E235" s="127">
        <v>4</v>
      </c>
      <c r="F235" s="127">
        <v>4</v>
      </c>
      <c r="G235" s="8" t="s">
        <v>712</v>
      </c>
      <c r="H235" s="181"/>
      <c r="I235" s="183"/>
    </row>
    <row r="236" spans="1:9" x14ac:dyDescent="0.35">
      <c r="A236" s="8" t="s">
        <v>1964</v>
      </c>
      <c r="B236" s="8" t="s">
        <v>403</v>
      </c>
      <c r="C236" s="127">
        <v>1600</v>
      </c>
      <c r="D236" s="127">
        <v>9</v>
      </c>
      <c r="E236" s="127">
        <v>9</v>
      </c>
      <c r="F236" s="127">
        <v>8</v>
      </c>
      <c r="G236" s="8" t="s">
        <v>58</v>
      </c>
      <c r="H236" s="181" t="s">
        <v>713</v>
      </c>
      <c r="I236" s="183"/>
    </row>
    <row r="237" spans="1:9" x14ac:dyDescent="0.35">
      <c r="A237" s="8" t="s">
        <v>1964</v>
      </c>
      <c r="B237" s="8" t="s">
        <v>551</v>
      </c>
      <c r="C237" s="127">
        <v>1600</v>
      </c>
      <c r="D237" s="127">
        <v>3</v>
      </c>
      <c r="E237" s="127">
        <v>13</v>
      </c>
      <c r="F237" s="127">
        <v>13</v>
      </c>
      <c r="G237" s="8" t="s">
        <v>58</v>
      </c>
      <c r="H237" s="181"/>
      <c r="I237" s="183"/>
    </row>
    <row r="238" spans="1:9" x14ac:dyDescent="0.35">
      <c r="A238" s="8" t="s">
        <v>1964</v>
      </c>
      <c r="B238" s="8" t="s">
        <v>357</v>
      </c>
      <c r="C238" s="127">
        <v>1600</v>
      </c>
      <c r="D238" s="127">
        <v>11</v>
      </c>
      <c r="E238" s="127">
        <v>12</v>
      </c>
      <c r="F238" s="127">
        <v>12</v>
      </c>
      <c r="G238" s="8" t="s">
        <v>58</v>
      </c>
      <c r="H238" s="181"/>
      <c r="I238" s="183"/>
    </row>
    <row r="239" spans="1:9" x14ac:dyDescent="0.35">
      <c r="A239" s="8" t="s">
        <v>1964</v>
      </c>
      <c r="B239" s="8" t="s">
        <v>236</v>
      </c>
      <c r="C239" s="127">
        <v>1400</v>
      </c>
      <c r="D239" s="127">
        <v>11</v>
      </c>
      <c r="E239" s="127">
        <v>9</v>
      </c>
      <c r="F239" s="127">
        <v>9</v>
      </c>
      <c r="G239" s="8" t="s">
        <v>58</v>
      </c>
      <c r="H239" s="181"/>
      <c r="I239" s="183"/>
    </row>
    <row r="240" spans="1:9" x14ac:dyDescent="0.35">
      <c r="A240" s="8" t="s">
        <v>1964</v>
      </c>
      <c r="B240" s="8" t="s">
        <v>127</v>
      </c>
      <c r="C240" s="127">
        <v>1400</v>
      </c>
      <c r="D240" s="127">
        <v>5</v>
      </c>
      <c r="E240" s="127">
        <v>12</v>
      </c>
      <c r="F240" s="127">
        <v>10</v>
      </c>
      <c r="G240" s="8" t="s">
        <v>58</v>
      </c>
      <c r="H240" s="181"/>
      <c r="I240" s="183"/>
    </row>
    <row r="241" spans="1:9" x14ac:dyDescent="0.35">
      <c r="A241" s="8" t="s">
        <v>1991</v>
      </c>
      <c r="B241" s="8" t="s">
        <v>403</v>
      </c>
      <c r="C241" s="127">
        <v>1600</v>
      </c>
      <c r="D241" s="127">
        <v>6</v>
      </c>
      <c r="E241" s="127">
        <v>4</v>
      </c>
      <c r="F241" s="127">
        <v>3</v>
      </c>
      <c r="G241" s="8" t="s">
        <v>712</v>
      </c>
      <c r="H241" s="181" t="s">
        <v>713</v>
      </c>
      <c r="I241" s="183"/>
    </row>
    <row r="242" spans="1:9" x14ac:dyDescent="0.35">
      <c r="A242" s="8" t="s">
        <v>1991</v>
      </c>
      <c r="B242" s="8" t="s">
        <v>191</v>
      </c>
      <c r="C242" s="127">
        <v>1600</v>
      </c>
      <c r="D242" s="127">
        <v>9</v>
      </c>
      <c r="E242" s="127">
        <v>12</v>
      </c>
      <c r="F242" s="127">
        <v>12</v>
      </c>
      <c r="G242" s="8" t="s">
        <v>58</v>
      </c>
      <c r="H242" s="181"/>
      <c r="I242" s="183"/>
    </row>
    <row r="243" spans="1:9" x14ac:dyDescent="0.35">
      <c r="A243" s="8" t="s">
        <v>1991</v>
      </c>
      <c r="B243" s="8" t="s">
        <v>187</v>
      </c>
      <c r="C243" s="127">
        <v>1400</v>
      </c>
      <c r="D243" s="127">
        <v>13</v>
      </c>
      <c r="E243" s="127">
        <v>14</v>
      </c>
      <c r="F243" s="127">
        <v>13</v>
      </c>
      <c r="G243" s="8" t="s">
        <v>58</v>
      </c>
      <c r="H243" s="181"/>
      <c r="I243" s="183"/>
    </row>
    <row r="244" spans="1:9" x14ac:dyDescent="0.35">
      <c r="A244" s="8" t="s">
        <v>1991</v>
      </c>
      <c r="B244" s="8" t="s">
        <v>135</v>
      </c>
      <c r="C244" s="127">
        <v>1400</v>
      </c>
      <c r="D244" s="127">
        <v>12</v>
      </c>
      <c r="E244" s="127">
        <v>13</v>
      </c>
      <c r="F244" s="127">
        <v>13</v>
      </c>
      <c r="G244" s="8" t="s">
        <v>58</v>
      </c>
      <c r="H244" s="181"/>
      <c r="I244" s="183"/>
    </row>
    <row r="245" spans="1:9" x14ac:dyDescent="0.35">
      <c r="A245" s="8" t="s">
        <v>1991</v>
      </c>
      <c r="B245" s="8" t="s">
        <v>373</v>
      </c>
      <c r="C245" s="127">
        <v>1400</v>
      </c>
      <c r="D245" s="127">
        <v>5</v>
      </c>
      <c r="E245" s="127">
        <v>10</v>
      </c>
      <c r="F245" s="127">
        <v>8</v>
      </c>
      <c r="G245" s="8" t="s">
        <v>58</v>
      </c>
      <c r="H245" s="181"/>
      <c r="I245" s="183"/>
    </row>
    <row r="246" spans="1:9" x14ac:dyDescent="0.35">
      <c r="A246" s="8" t="s">
        <v>2013</v>
      </c>
      <c r="B246" s="8" t="s">
        <v>187</v>
      </c>
      <c r="C246" s="127">
        <v>1400</v>
      </c>
      <c r="D246" s="127">
        <v>10</v>
      </c>
      <c r="E246" s="127">
        <v>13</v>
      </c>
      <c r="F246" s="127">
        <v>14</v>
      </c>
      <c r="G246" s="8" t="s">
        <v>58</v>
      </c>
      <c r="H246" s="181" t="s">
        <v>713</v>
      </c>
      <c r="I246" s="183"/>
    </row>
    <row r="247" spans="1:9" x14ac:dyDescent="0.35">
      <c r="A247" s="8" t="s">
        <v>2013</v>
      </c>
      <c r="B247" s="8" t="s">
        <v>55</v>
      </c>
      <c r="C247" s="127">
        <v>1400</v>
      </c>
      <c r="D247" s="127">
        <v>5</v>
      </c>
      <c r="E247" s="127">
        <v>7</v>
      </c>
      <c r="F247" s="127">
        <v>6</v>
      </c>
      <c r="G247" s="8" t="s">
        <v>58</v>
      </c>
      <c r="H247" s="181"/>
      <c r="I247" s="183"/>
    </row>
    <row r="248" spans="1:9" x14ac:dyDescent="0.35">
      <c r="A248" s="8" t="s">
        <v>2013</v>
      </c>
      <c r="B248" s="8" t="s">
        <v>490</v>
      </c>
      <c r="C248" s="127">
        <v>1200</v>
      </c>
      <c r="D248" s="127">
        <v>7</v>
      </c>
      <c r="E248" s="127">
        <v>9</v>
      </c>
      <c r="F248" s="127">
        <v>9</v>
      </c>
      <c r="G248" s="8" t="s">
        <v>58</v>
      </c>
      <c r="H248" s="181"/>
      <c r="I248" s="183"/>
    </row>
    <row r="249" spans="1:9" x14ac:dyDescent="0.35">
      <c r="A249" s="8" t="s">
        <v>2013</v>
      </c>
      <c r="B249" s="8" t="s">
        <v>826</v>
      </c>
      <c r="C249" s="127">
        <v>1200</v>
      </c>
      <c r="D249" s="127">
        <v>11</v>
      </c>
      <c r="E249" s="127">
        <v>12</v>
      </c>
      <c r="F249" s="127">
        <v>12</v>
      </c>
      <c r="G249" s="8" t="s">
        <v>58</v>
      </c>
      <c r="H249" s="181"/>
      <c r="I249" s="183"/>
    </row>
    <row r="250" spans="1:9" x14ac:dyDescent="0.35">
      <c r="A250" s="8" t="s">
        <v>2037</v>
      </c>
      <c r="B250" s="8" t="s">
        <v>281</v>
      </c>
      <c r="C250" s="127">
        <v>1400</v>
      </c>
      <c r="D250" s="127">
        <v>8</v>
      </c>
      <c r="E250" s="127">
        <v>11</v>
      </c>
      <c r="F250" s="127">
        <v>12</v>
      </c>
      <c r="G250" s="8" t="s">
        <v>58</v>
      </c>
      <c r="H250" s="181" t="s">
        <v>713</v>
      </c>
      <c r="I250" s="183"/>
    </row>
    <row r="251" spans="1:9" x14ac:dyDescent="0.35">
      <c r="A251" s="8" t="s">
        <v>2037</v>
      </c>
      <c r="B251" s="8" t="s">
        <v>533</v>
      </c>
      <c r="C251" s="127">
        <v>1200</v>
      </c>
      <c r="D251" s="127">
        <v>5</v>
      </c>
      <c r="E251" s="127">
        <v>7</v>
      </c>
      <c r="F251" s="127">
        <v>6</v>
      </c>
      <c r="G251" s="8" t="s">
        <v>58</v>
      </c>
      <c r="H251" s="181"/>
      <c r="I251" s="183"/>
    </row>
    <row r="252" spans="1:9" x14ac:dyDescent="0.35">
      <c r="A252" s="8" t="s">
        <v>2037</v>
      </c>
      <c r="B252" s="8" t="s">
        <v>495</v>
      </c>
      <c r="C252" s="127">
        <v>1200</v>
      </c>
      <c r="D252" s="127">
        <v>5</v>
      </c>
      <c r="E252" s="127">
        <v>9</v>
      </c>
      <c r="F252" s="127">
        <v>10</v>
      </c>
      <c r="G252" s="8" t="s">
        <v>58</v>
      </c>
      <c r="H252" s="181"/>
      <c r="I252" s="183"/>
    </row>
    <row r="253" spans="1:9" x14ac:dyDescent="0.35">
      <c r="A253" s="8" t="s">
        <v>2037</v>
      </c>
      <c r="B253" s="8" t="s">
        <v>1285</v>
      </c>
      <c r="C253" s="127">
        <v>1200</v>
      </c>
      <c r="D253" s="127">
        <v>8</v>
      </c>
      <c r="E253" s="127">
        <v>8</v>
      </c>
      <c r="F253" s="127">
        <v>7</v>
      </c>
      <c r="G253" s="8" t="s">
        <v>58</v>
      </c>
      <c r="H253" s="181"/>
      <c r="I253" s="183"/>
    </row>
    <row r="254" spans="1:9" x14ac:dyDescent="0.35">
      <c r="A254" s="8" t="s">
        <v>2037</v>
      </c>
      <c r="B254" s="8" t="s">
        <v>368</v>
      </c>
      <c r="C254" s="127">
        <v>1200</v>
      </c>
      <c r="D254" s="127">
        <v>10</v>
      </c>
      <c r="E254" s="127">
        <v>12</v>
      </c>
      <c r="F254" s="127">
        <v>13</v>
      </c>
      <c r="G254" s="8" t="s">
        <v>58</v>
      </c>
      <c r="H254" s="181"/>
      <c r="I254" s="183"/>
    </row>
    <row r="255" spans="1:9" x14ac:dyDescent="0.35">
      <c r="A255" s="8" t="s">
        <v>2053</v>
      </c>
      <c r="B255" s="8" t="s">
        <v>191</v>
      </c>
      <c r="C255" s="127">
        <v>1600</v>
      </c>
      <c r="D255" s="127">
        <v>5</v>
      </c>
      <c r="E255" s="127">
        <v>4</v>
      </c>
      <c r="F255" s="127">
        <v>2</v>
      </c>
      <c r="G255" s="8" t="s">
        <v>712</v>
      </c>
      <c r="H255" s="181" t="s">
        <v>712</v>
      </c>
      <c r="I255" s="183"/>
    </row>
    <row r="256" spans="1:9" x14ac:dyDescent="0.35">
      <c r="A256" s="8" t="s">
        <v>2053</v>
      </c>
      <c r="B256" s="8" t="s">
        <v>373</v>
      </c>
      <c r="C256" s="127">
        <v>1600</v>
      </c>
      <c r="D256" s="127">
        <v>14</v>
      </c>
      <c r="E256" s="127">
        <v>10</v>
      </c>
      <c r="F256" s="127">
        <v>9</v>
      </c>
      <c r="G256" s="8" t="s">
        <v>58</v>
      </c>
      <c r="H256" s="181"/>
      <c r="I256" s="183"/>
    </row>
    <row r="257" spans="1:9" x14ac:dyDescent="0.35">
      <c r="A257" s="8" t="s">
        <v>2053</v>
      </c>
      <c r="B257" s="8" t="s">
        <v>127</v>
      </c>
      <c r="C257" s="127">
        <v>1600</v>
      </c>
      <c r="D257" s="127">
        <v>2</v>
      </c>
      <c r="E257" s="127">
        <v>4</v>
      </c>
      <c r="F257" s="127">
        <v>4</v>
      </c>
      <c r="G257" s="8" t="s">
        <v>712</v>
      </c>
      <c r="H257" s="181"/>
      <c r="I257" s="183"/>
    </row>
    <row r="258" spans="1:9" x14ac:dyDescent="0.35">
      <c r="A258" s="8" t="s">
        <v>2053</v>
      </c>
      <c r="B258" s="8" t="s">
        <v>99</v>
      </c>
      <c r="C258" s="127">
        <v>1600</v>
      </c>
      <c r="D258" s="127">
        <v>3</v>
      </c>
      <c r="E258" s="127">
        <v>3</v>
      </c>
      <c r="F258" s="127">
        <v>4</v>
      </c>
      <c r="G258" s="8" t="s">
        <v>712</v>
      </c>
      <c r="H258" s="181"/>
      <c r="I258" s="183"/>
    </row>
    <row r="259" spans="1:9" x14ac:dyDescent="0.35">
      <c r="A259" s="8" t="s">
        <v>2053</v>
      </c>
      <c r="B259" s="8" t="s">
        <v>89</v>
      </c>
      <c r="C259" s="127">
        <v>1600</v>
      </c>
      <c r="D259" s="127">
        <v>12</v>
      </c>
      <c r="E259" s="127">
        <v>2</v>
      </c>
      <c r="F259" s="127">
        <v>2</v>
      </c>
      <c r="G259" s="8" t="s">
        <v>65</v>
      </c>
      <c r="H259" s="181"/>
      <c r="I259" s="183"/>
    </row>
    <row r="260" spans="1:9" x14ac:dyDescent="0.35">
      <c r="A260" s="8" t="s">
        <v>2086</v>
      </c>
      <c r="B260" s="8" t="s">
        <v>276</v>
      </c>
      <c r="C260" s="127">
        <v>1400</v>
      </c>
      <c r="D260" s="127">
        <v>1</v>
      </c>
      <c r="E260" s="127">
        <v>6</v>
      </c>
      <c r="F260" s="127">
        <v>5</v>
      </c>
      <c r="G260" s="8" t="s">
        <v>58</v>
      </c>
      <c r="H260" s="181" t="s">
        <v>713</v>
      </c>
      <c r="I260" s="183"/>
    </row>
    <row r="261" spans="1:9" x14ac:dyDescent="0.35">
      <c r="A261" s="8" t="s">
        <v>2086</v>
      </c>
      <c r="B261" s="8" t="s">
        <v>460</v>
      </c>
      <c r="C261" s="127">
        <v>1400</v>
      </c>
      <c r="D261" s="127">
        <v>3</v>
      </c>
      <c r="E261" s="127">
        <v>9</v>
      </c>
      <c r="F261" s="127">
        <v>10</v>
      </c>
      <c r="G261" s="8" t="s">
        <v>58</v>
      </c>
      <c r="H261" s="181"/>
      <c r="I261" s="183"/>
    </row>
    <row r="262" spans="1:9" x14ac:dyDescent="0.35">
      <c r="A262" s="8" t="s">
        <v>2086</v>
      </c>
      <c r="B262" s="8" t="s">
        <v>109</v>
      </c>
      <c r="C262" s="127">
        <v>1400</v>
      </c>
      <c r="D262" s="127">
        <v>7</v>
      </c>
      <c r="E262" s="127">
        <v>10</v>
      </c>
      <c r="F262" s="127">
        <v>10</v>
      </c>
      <c r="G262" s="8" t="s">
        <v>58</v>
      </c>
      <c r="H262" s="181"/>
      <c r="I262" s="183"/>
    </row>
    <row r="263" spans="1:9" x14ac:dyDescent="0.35">
      <c r="A263" s="8" t="s">
        <v>2086</v>
      </c>
      <c r="B263" s="8" t="s">
        <v>368</v>
      </c>
      <c r="C263" s="127">
        <v>1200</v>
      </c>
      <c r="D263" s="127">
        <v>8</v>
      </c>
      <c r="E263" s="127">
        <v>11</v>
      </c>
      <c r="F263" s="127">
        <v>12</v>
      </c>
      <c r="G263" s="8" t="s">
        <v>58</v>
      </c>
      <c r="H263" s="181"/>
      <c r="I263" s="183"/>
    </row>
    <row r="264" spans="1:9" x14ac:dyDescent="0.35">
      <c r="A264" s="8" t="s">
        <v>2086</v>
      </c>
      <c r="B264" s="8" t="s">
        <v>730</v>
      </c>
      <c r="C264" s="127">
        <v>1200</v>
      </c>
      <c r="D264" s="127">
        <v>9</v>
      </c>
      <c r="E264" s="127">
        <v>10</v>
      </c>
      <c r="F264" s="127">
        <v>10</v>
      </c>
      <c r="G264" s="8" t="s">
        <v>58</v>
      </c>
      <c r="H264" s="181"/>
      <c r="I264" s="183"/>
    </row>
    <row r="265" spans="1:9" x14ac:dyDescent="0.35">
      <c r="A265" s="8" t="s">
        <v>2116</v>
      </c>
      <c r="B265" s="8" t="s">
        <v>187</v>
      </c>
      <c r="C265" s="127">
        <v>1600</v>
      </c>
      <c r="D265" s="127">
        <v>3</v>
      </c>
      <c r="E265" s="127">
        <v>11</v>
      </c>
      <c r="F265" s="127">
        <v>10</v>
      </c>
      <c r="G265" s="8" t="s">
        <v>58</v>
      </c>
      <c r="H265" s="181" t="s">
        <v>713</v>
      </c>
      <c r="I265" s="183"/>
    </row>
    <row r="266" spans="1:9" x14ac:dyDescent="0.35">
      <c r="A266" s="8" t="s">
        <v>2116</v>
      </c>
      <c r="B266" s="8" t="s">
        <v>359</v>
      </c>
      <c r="C266" s="127">
        <v>1400</v>
      </c>
      <c r="D266" s="127">
        <v>9</v>
      </c>
      <c r="E266" s="127">
        <v>7</v>
      </c>
      <c r="F266" s="127">
        <v>6</v>
      </c>
      <c r="G266" s="8" t="s">
        <v>58</v>
      </c>
      <c r="H266" s="181"/>
      <c r="I266" s="183"/>
    </row>
    <row r="267" spans="1:9" x14ac:dyDescent="0.35">
      <c r="A267" s="8" t="s">
        <v>2116</v>
      </c>
      <c r="B267" s="8" t="s">
        <v>109</v>
      </c>
      <c r="C267" s="127">
        <v>1400</v>
      </c>
      <c r="D267" s="127">
        <v>9</v>
      </c>
      <c r="E267" s="127">
        <v>10</v>
      </c>
      <c r="F267" s="127">
        <v>9</v>
      </c>
      <c r="G267" s="8" t="s">
        <v>58</v>
      </c>
      <c r="H267" s="181"/>
      <c r="I267" s="183"/>
    </row>
    <row r="268" spans="1:9" x14ac:dyDescent="0.35">
      <c r="A268" s="8" t="s">
        <v>2155</v>
      </c>
      <c r="B268" s="8" t="s">
        <v>551</v>
      </c>
      <c r="C268" s="127">
        <v>1600</v>
      </c>
      <c r="D268" s="127">
        <v>4</v>
      </c>
      <c r="E268" s="127">
        <v>6</v>
      </c>
      <c r="F268" s="127">
        <v>7</v>
      </c>
      <c r="G268" s="8" t="s">
        <v>58</v>
      </c>
      <c r="H268" s="181" t="s">
        <v>713</v>
      </c>
      <c r="I268" s="183"/>
    </row>
    <row r="269" spans="1:9" x14ac:dyDescent="0.35">
      <c r="A269" s="8" t="s">
        <v>2155</v>
      </c>
      <c r="B269" s="8" t="s">
        <v>814</v>
      </c>
      <c r="C269" s="127">
        <v>1600</v>
      </c>
      <c r="D269" s="127">
        <v>3</v>
      </c>
      <c r="E269" s="127">
        <v>8</v>
      </c>
      <c r="F269" s="127">
        <v>6</v>
      </c>
      <c r="G269" s="8" t="s">
        <v>58</v>
      </c>
      <c r="H269" s="181"/>
      <c r="I269" s="183"/>
    </row>
    <row r="270" spans="1:9" x14ac:dyDescent="0.35">
      <c r="A270" s="8" t="s">
        <v>2155</v>
      </c>
      <c r="B270" s="8" t="s">
        <v>281</v>
      </c>
      <c r="C270" s="127">
        <v>1400</v>
      </c>
      <c r="D270" s="127">
        <v>1</v>
      </c>
      <c r="E270" s="127">
        <v>9</v>
      </c>
      <c r="F270" s="127">
        <v>10</v>
      </c>
      <c r="G270" s="8" t="s">
        <v>58</v>
      </c>
      <c r="H270" s="181"/>
      <c r="I270" s="183"/>
    </row>
    <row r="271" spans="1:9" x14ac:dyDescent="0.35">
      <c r="A271" s="8" t="s">
        <v>2155</v>
      </c>
      <c r="B271" s="8" t="s">
        <v>377</v>
      </c>
      <c r="C271" s="127">
        <v>1400</v>
      </c>
      <c r="D271" s="127">
        <v>8</v>
      </c>
      <c r="E271" s="127">
        <v>11</v>
      </c>
      <c r="F271" s="127">
        <v>12</v>
      </c>
      <c r="G271" s="8" t="s">
        <v>58</v>
      </c>
      <c r="H271" s="181"/>
      <c r="I271" s="183"/>
    </row>
    <row r="272" spans="1:9" x14ac:dyDescent="0.35">
      <c r="A272" s="8" t="s">
        <v>2155</v>
      </c>
      <c r="B272" s="8" t="s">
        <v>182</v>
      </c>
      <c r="C272" s="127">
        <v>1400</v>
      </c>
      <c r="D272" s="127">
        <v>6</v>
      </c>
      <c r="E272" s="127">
        <v>6</v>
      </c>
      <c r="F272" s="127">
        <v>6</v>
      </c>
      <c r="G272" s="8" t="s">
        <v>58</v>
      </c>
      <c r="H272" s="181"/>
      <c r="I272" s="183"/>
    </row>
    <row r="275" spans="1:9" ht="35.1" customHeight="1" x14ac:dyDescent="0.35">
      <c r="A275" s="184" t="s">
        <v>2410</v>
      </c>
      <c r="B275" s="181"/>
      <c r="C275" s="181"/>
      <c r="D275" s="181"/>
      <c r="E275" s="181"/>
      <c r="F275" s="181"/>
      <c r="G275" s="181"/>
      <c r="H275" s="181"/>
      <c r="I275" s="181"/>
    </row>
    <row r="276" spans="1:9" x14ac:dyDescent="0.35">
      <c r="A276" s="8" t="s">
        <v>1</v>
      </c>
      <c r="B276" s="8" t="s">
        <v>704</v>
      </c>
      <c r="C276" s="8" t="s">
        <v>705</v>
      </c>
      <c r="D276" s="8" t="s">
        <v>706</v>
      </c>
      <c r="E276" s="8" t="s">
        <v>707</v>
      </c>
      <c r="F276" s="8" t="s">
        <v>708</v>
      </c>
      <c r="G276" s="8" t="s">
        <v>709</v>
      </c>
      <c r="H276" s="8" t="s">
        <v>710</v>
      </c>
      <c r="I276" s="8" t="s">
        <v>711</v>
      </c>
    </row>
    <row r="277" spans="1:9" x14ac:dyDescent="0.35">
      <c r="A277" s="8" t="s">
        <v>2215</v>
      </c>
      <c r="B277" s="8" t="s">
        <v>55</v>
      </c>
      <c r="C277" s="127">
        <v>2000</v>
      </c>
      <c r="D277" s="127">
        <v>7</v>
      </c>
      <c r="E277" s="127">
        <v>5</v>
      </c>
      <c r="F277" s="127">
        <v>2</v>
      </c>
      <c r="G277" s="8" t="s">
        <v>58</v>
      </c>
      <c r="H277" s="181" t="s">
        <v>65</v>
      </c>
      <c r="I277" s="182" t="s">
        <v>2412</v>
      </c>
    </row>
    <row r="278" spans="1:9" x14ac:dyDescent="0.35">
      <c r="A278" s="8" t="s">
        <v>2215</v>
      </c>
      <c r="B278" s="8" t="s">
        <v>191</v>
      </c>
      <c r="C278" s="127">
        <v>1600</v>
      </c>
      <c r="D278" s="127">
        <v>4</v>
      </c>
      <c r="E278" s="127">
        <v>4</v>
      </c>
      <c r="F278" s="127">
        <v>1</v>
      </c>
      <c r="G278" s="8" t="s">
        <v>58</v>
      </c>
      <c r="H278" s="181"/>
      <c r="I278" s="183"/>
    </row>
    <row r="279" spans="1:9" x14ac:dyDescent="0.35">
      <c r="A279" s="8" t="s">
        <v>2215</v>
      </c>
      <c r="B279" s="8" t="s">
        <v>377</v>
      </c>
      <c r="C279" s="127">
        <v>1600</v>
      </c>
      <c r="D279" s="127">
        <v>5</v>
      </c>
      <c r="E279" s="127">
        <v>2</v>
      </c>
      <c r="F279" s="127">
        <v>2</v>
      </c>
      <c r="G279" s="8" t="s">
        <v>65</v>
      </c>
      <c r="H279" s="181"/>
      <c r="I279" s="183"/>
    </row>
    <row r="280" spans="1:9" x14ac:dyDescent="0.35">
      <c r="A280" s="8" t="s">
        <v>2215</v>
      </c>
      <c r="B280" s="8" t="s">
        <v>483</v>
      </c>
      <c r="C280" s="127">
        <v>1600</v>
      </c>
      <c r="D280" s="127">
        <v>9</v>
      </c>
      <c r="E280" s="127">
        <v>2</v>
      </c>
      <c r="F280" s="127">
        <v>1</v>
      </c>
      <c r="G280" s="8" t="s">
        <v>65</v>
      </c>
      <c r="H280" s="181"/>
      <c r="I280" s="183"/>
    </row>
    <row r="281" spans="1:9" x14ac:dyDescent="0.35">
      <c r="A281" s="8" t="s">
        <v>2215</v>
      </c>
      <c r="B281" s="8" t="s">
        <v>174</v>
      </c>
      <c r="C281" s="127">
        <v>1600</v>
      </c>
      <c r="D281" s="127">
        <v>8</v>
      </c>
      <c r="E281" s="127">
        <v>5</v>
      </c>
      <c r="F281" s="127">
        <v>3</v>
      </c>
      <c r="G281" s="8" t="s">
        <v>712</v>
      </c>
      <c r="H281" s="181"/>
      <c r="I281" s="183"/>
    </row>
    <row r="282" spans="1:9" x14ac:dyDescent="0.35">
      <c r="A282" s="8" t="s">
        <v>2230</v>
      </c>
      <c r="B282" s="8" t="s">
        <v>62</v>
      </c>
      <c r="C282" s="127">
        <v>2000</v>
      </c>
      <c r="D282" s="127">
        <v>14</v>
      </c>
      <c r="E282" s="127">
        <v>14</v>
      </c>
      <c r="F282" s="127">
        <v>12</v>
      </c>
      <c r="G282" s="8" t="s">
        <v>58</v>
      </c>
      <c r="H282" s="181" t="s">
        <v>713</v>
      </c>
      <c r="I282" s="183"/>
    </row>
    <row r="283" spans="1:9" x14ac:dyDescent="0.35">
      <c r="A283" s="8" t="s">
        <v>2230</v>
      </c>
      <c r="B283" s="8" t="s">
        <v>109</v>
      </c>
      <c r="C283" s="127">
        <v>1800</v>
      </c>
      <c r="D283" s="127">
        <v>10</v>
      </c>
      <c r="E283" s="127">
        <v>10</v>
      </c>
      <c r="F283" s="127">
        <v>10</v>
      </c>
      <c r="G283" s="8" t="s">
        <v>58</v>
      </c>
      <c r="H283" s="181"/>
      <c r="I283" s="183"/>
    </row>
    <row r="284" spans="1:9" x14ac:dyDescent="0.35">
      <c r="A284" s="8" t="s">
        <v>2230</v>
      </c>
      <c r="B284" s="8" t="s">
        <v>191</v>
      </c>
      <c r="C284" s="127">
        <v>1600</v>
      </c>
      <c r="D284" s="127">
        <v>3</v>
      </c>
      <c r="E284" s="127">
        <v>8</v>
      </c>
      <c r="F284" s="127">
        <v>7</v>
      </c>
      <c r="G284" s="8" t="s">
        <v>58</v>
      </c>
      <c r="H284" s="181"/>
      <c r="I284" s="183"/>
    </row>
    <row r="285" spans="1:9" x14ac:dyDescent="0.35">
      <c r="A285" s="8" t="s">
        <v>2230</v>
      </c>
      <c r="B285" s="8" t="s">
        <v>377</v>
      </c>
      <c r="C285" s="127">
        <v>1600</v>
      </c>
      <c r="D285" s="127">
        <v>14</v>
      </c>
      <c r="E285" s="127">
        <v>13</v>
      </c>
      <c r="F285" s="127">
        <v>12</v>
      </c>
      <c r="G285" s="8" t="s">
        <v>58</v>
      </c>
      <c r="H285" s="181"/>
      <c r="I285" s="183"/>
    </row>
    <row r="286" spans="1:9" x14ac:dyDescent="0.35">
      <c r="A286" s="8" t="s">
        <v>2230</v>
      </c>
      <c r="B286" s="8" t="s">
        <v>483</v>
      </c>
      <c r="C286" s="127">
        <v>1600</v>
      </c>
      <c r="D286" s="127">
        <v>5</v>
      </c>
      <c r="E286" s="127">
        <v>6</v>
      </c>
      <c r="F286" s="127">
        <v>5</v>
      </c>
      <c r="G286" s="8" t="s">
        <v>58</v>
      </c>
      <c r="H286" s="181"/>
      <c r="I286" s="183"/>
    </row>
    <row r="287" spans="1:9" x14ac:dyDescent="0.35">
      <c r="A287" s="8" t="s">
        <v>2250</v>
      </c>
      <c r="B287" s="8" t="s">
        <v>62</v>
      </c>
      <c r="C287" s="127">
        <v>2000</v>
      </c>
      <c r="D287" s="127">
        <v>9</v>
      </c>
      <c r="E287" s="127">
        <v>2</v>
      </c>
      <c r="F287" s="127">
        <v>2</v>
      </c>
      <c r="G287" s="8" t="s">
        <v>65</v>
      </c>
      <c r="H287" s="181" t="s">
        <v>65</v>
      </c>
      <c r="I287" s="183"/>
    </row>
    <row r="288" spans="1:9" x14ac:dyDescent="0.35">
      <c r="A288" s="8" t="s">
        <v>2250</v>
      </c>
      <c r="B288" s="8" t="s">
        <v>403</v>
      </c>
      <c r="C288" s="127">
        <v>1800</v>
      </c>
      <c r="D288" s="127">
        <v>9</v>
      </c>
      <c r="E288" s="127">
        <v>2</v>
      </c>
      <c r="F288" s="127">
        <v>2</v>
      </c>
      <c r="G288" s="8" t="s">
        <v>65</v>
      </c>
      <c r="H288" s="181"/>
      <c r="I288" s="183"/>
    </row>
    <row r="289" spans="1:9" x14ac:dyDescent="0.35">
      <c r="A289" s="8" t="s">
        <v>2250</v>
      </c>
      <c r="B289" s="8" t="s">
        <v>373</v>
      </c>
      <c r="C289" s="127">
        <v>1800</v>
      </c>
      <c r="D289" s="127">
        <v>7</v>
      </c>
      <c r="E289" s="127">
        <v>7</v>
      </c>
      <c r="F289" s="127">
        <v>8</v>
      </c>
      <c r="G289" s="8" t="s">
        <v>58</v>
      </c>
      <c r="H289" s="181"/>
      <c r="I289" s="183"/>
    </row>
    <row r="290" spans="1:9" x14ac:dyDescent="0.35">
      <c r="A290" s="8" t="s">
        <v>2250</v>
      </c>
      <c r="B290" s="8" t="s">
        <v>109</v>
      </c>
      <c r="C290" s="127">
        <v>1800</v>
      </c>
      <c r="D290" s="127">
        <v>6</v>
      </c>
      <c r="E290" s="127">
        <v>4</v>
      </c>
      <c r="F290" s="127">
        <v>3</v>
      </c>
      <c r="G290" s="8" t="s">
        <v>712</v>
      </c>
      <c r="H290" s="181"/>
      <c r="I290" s="183"/>
    </row>
    <row r="291" spans="1:9" x14ac:dyDescent="0.35">
      <c r="A291" s="8" t="s">
        <v>2250</v>
      </c>
      <c r="B291" s="8" t="s">
        <v>206</v>
      </c>
      <c r="C291" s="127">
        <v>1800</v>
      </c>
      <c r="D291" s="127">
        <v>13</v>
      </c>
      <c r="E291" s="127">
        <v>3</v>
      </c>
      <c r="F291" s="127">
        <v>3</v>
      </c>
      <c r="G291" s="8" t="s">
        <v>712</v>
      </c>
      <c r="H291" s="181"/>
      <c r="I291" s="183"/>
    </row>
    <row r="292" spans="1:9" x14ac:dyDescent="0.35">
      <c r="A292" s="8" t="s">
        <v>2275</v>
      </c>
      <c r="B292" s="8" t="s">
        <v>483</v>
      </c>
      <c r="C292" s="127">
        <v>2000</v>
      </c>
      <c r="D292" s="127">
        <v>11</v>
      </c>
      <c r="E292" s="127">
        <v>6</v>
      </c>
      <c r="F292" s="127">
        <v>8</v>
      </c>
      <c r="G292" s="8" t="s">
        <v>58</v>
      </c>
      <c r="H292" s="181" t="s">
        <v>713</v>
      </c>
      <c r="I292" s="183"/>
    </row>
    <row r="293" spans="1:9" x14ac:dyDescent="0.35">
      <c r="A293" s="8" t="s">
        <v>2275</v>
      </c>
      <c r="B293" s="8" t="s">
        <v>174</v>
      </c>
      <c r="C293" s="127">
        <v>2000</v>
      </c>
      <c r="D293" s="127">
        <v>5</v>
      </c>
      <c r="E293" s="127">
        <v>4</v>
      </c>
      <c r="F293" s="127">
        <v>3</v>
      </c>
      <c r="G293" s="8" t="s">
        <v>712</v>
      </c>
      <c r="H293" s="181"/>
      <c r="I293" s="183"/>
    </row>
    <row r="294" spans="1:9" x14ac:dyDescent="0.35">
      <c r="A294" s="8" t="s">
        <v>2275</v>
      </c>
      <c r="B294" s="8" t="s">
        <v>62</v>
      </c>
      <c r="C294" s="127">
        <v>2000</v>
      </c>
      <c r="D294" s="127">
        <v>12</v>
      </c>
      <c r="E294" s="127">
        <v>5</v>
      </c>
      <c r="F294" s="127">
        <v>11</v>
      </c>
      <c r="G294" s="8" t="s">
        <v>58</v>
      </c>
      <c r="H294" s="181"/>
      <c r="I294" s="183"/>
    </row>
    <row r="295" spans="1:9" x14ac:dyDescent="0.35">
      <c r="A295" s="8" t="s">
        <v>2275</v>
      </c>
      <c r="B295" s="8" t="s">
        <v>403</v>
      </c>
      <c r="C295" s="127">
        <v>1800</v>
      </c>
      <c r="D295" s="127">
        <v>10</v>
      </c>
      <c r="E295" s="127">
        <v>8</v>
      </c>
      <c r="F295" s="127">
        <v>7</v>
      </c>
      <c r="G295" s="8" t="s">
        <v>58</v>
      </c>
      <c r="H295" s="181"/>
      <c r="I295" s="183"/>
    </row>
    <row r="296" spans="1:9" x14ac:dyDescent="0.35">
      <c r="A296" s="8" t="s">
        <v>2275</v>
      </c>
      <c r="B296" s="8" t="s">
        <v>373</v>
      </c>
      <c r="C296" s="127">
        <v>1800</v>
      </c>
      <c r="D296" s="127">
        <v>13</v>
      </c>
      <c r="E296" s="127">
        <v>5</v>
      </c>
      <c r="F296" s="127">
        <v>5</v>
      </c>
      <c r="G296" s="8" t="s">
        <v>58</v>
      </c>
      <c r="H296" s="181"/>
      <c r="I296" s="183"/>
    </row>
    <row r="297" spans="1:9" x14ac:dyDescent="0.35">
      <c r="A297" s="8" t="s">
        <v>2292</v>
      </c>
      <c r="B297" s="8" t="s">
        <v>816</v>
      </c>
      <c r="C297" s="127">
        <v>2000</v>
      </c>
      <c r="D297" s="127">
        <v>7</v>
      </c>
      <c r="E297" s="127">
        <v>6</v>
      </c>
      <c r="F297" s="127">
        <v>6</v>
      </c>
      <c r="G297" s="8" t="s">
        <v>58</v>
      </c>
      <c r="H297" s="181" t="s">
        <v>713</v>
      </c>
      <c r="I297" s="183"/>
    </row>
    <row r="298" spans="1:9" x14ac:dyDescent="0.35">
      <c r="A298" s="8" t="s">
        <v>2292</v>
      </c>
      <c r="B298" s="8" t="s">
        <v>403</v>
      </c>
      <c r="C298" s="127">
        <v>1800</v>
      </c>
      <c r="D298" s="127">
        <v>4</v>
      </c>
      <c r="E298" s="127">
        <v>6</v>
      </c>
      <c r="F298" s="127">
        <v>5</v>
      </c>
      <c r="G298" s="8" t="s">
        <v>58</v>
      </c>
      <c r="H298" s="181"/>
      <c r="I298" s="183"/>
    </row>
    <row r="299" spans="1:9" x14ac:dyDescent="0.35">
      <c r="A299" s="8" t="s">
        <v>2292</v>
      </c>
      <c r="B299" s="8" t="s">
        <v>533</v>
      </c>
      <c r="C299" s="127">
        <v>1800</v>
      </c>
      <c r="D299" s="127">
        <v>10</v>
      </c>
      <c r="E299" s="127">
        <v>11</v>
      </c>
      <c r="F299" s="127">
        <v>9</v>
      </c>
      <c r="G299" s="8" t="s">
        <v>58</v>
      </c>
      <c r="H299" s="181"/>
      <c r="I299" s="183"/>
    </row>
    <row r="300" spans="1:9" x14ac:dyDescent="0.35">
      <c r="A300" s="8" t="s">
        <v>2292</v>
      </c>
      <c r="B300" s="8" t="s">
        <v>109</v>
      </c>
      <c r="C300" s="127">
        <v>1800</v>
      </c>
      <c r="D300" s="127">
        <v>4</v>
      </c>
      <c r="E300" s="127">
        <v>5</v>
      </c>
      <c r="F300" s="127">
        <v>4</v>
      </c>
      <c r="G300" s="8" t="s">
        <v>712</v>
      </c>
      <c r="H300" s="181"/>
      <c r="I300" s="183"/>
    </row>
    <row r="301" spans="1:9" x14ac:dyDescent="0.35">
      <c r="A301" s="8" t="s">
        <v>2292</v>
      </c>
      <c r="B301" s="8" t="s">
        <v>931</v>
      </c>
      <c r="C301" s="127">
        <v>1800</v>
      </c>
      <c r="D301" s="127">
        <v>2</v>
      </c>
      <c r="E301" s="127">
        <v>5</v>
      </c>
      <c r="F301" s="127">
        <v>5</v>
      </c>
      <c r="G301" s="8" t="s">
        <v>58</v>
      </c>
      <c r="H301" s="181"/>
      <c r="I301" s="183"/>
    </row>
    <row r="302" spans="1:9" x14ac:dyDescent="0.35">
      <c r="A302" s="8" t="s">
        <v>2315</v>
      </c>
      <c r="B302" s="8" t="s">
        <v>377</v>
      </c>
      <c r="C302" s="127">
        <v>2000</v>
      </c>
      <c r="D302" s="127">
        <v>4</v>
      </c>
      <c r="E302" s="127">
        <v>7</v>
      </c>
      <c r="F302" s="127">
        <v>7</v>
      </c>
      <c r="G302" s="8" t="s">
        <v>58</v>
      </c>
      <c r="H302" s="181" t="s">
        <v>713</v>
      </c>
      <c r="I302" s="183"/>
    </row>
    <row r="303" spans="1:9" x14ac:dyDescent="0.35">
      <c r="A303" s="8" t="s">
        <v>2315</v>
      </c>
      <c r="B303" s="8" t="s">
        <v>816</v>
      </c>
      <c r="C303" s="127">
        <v>2000</v>
      </c>
      <c r="D303" s="127">
        <v>6</v>
      </c>
      <c r="E303" s="127">
        <v>10</v>
      </c>
      <c r="F303" s="127">
        <v>11</v>
      </c>
      <c r="G303" s="8" t="s">
        <v>58</v>
      </c>
      <c r="H303" s="181"/>
      <c r="I303" s="183"/>
    </row>
    <row r="304" spans="1:9" x14ac:dyDescent="0.35">
      <c r="A304" s="8" t="s">
        <v>2315</v>
      </c>
      <c r="B304" s="8" t="s">
        <v>55</v>
      </c>
      <c r="C304" s="127">
        <v>2000</v>
      </c>
      <c r="D304" s="127">
        <v>6</v>
      </c>
      <c r="E304" s="127">
        <v>8</v>
      </c>
      <c r="F304" s="127">
        <v>8</v>
      </c>
      <c r="G304" s="8" t="s">
        <v>58</v>
      </c>
      <c r="H304" s="181"/>
      <c r="I304" s="183"/>
    </row>
    <row r="305" spans="1:9" x14ac:dyDescent="0.35">
      <c r="A305" s="8" t="s">
        <v>2315</v>
      </c>
      <c r="B305" s="8" t="s">
        <v>403</v>
      </c>
      <c r="C305" s="127">
        <v>1800</v>
      </c>
      <c r="D305" s="127">
        <v>11</v>
      </c>
      <c r="E305" s="127">
        <v>10</v>
      </c>
      <c r="F305" s="127">
        <v>10</v>
      </c>
      <c r="G305" s="8" t="s">
        <v>58</v>
      </c>
      <c r="H305" s="181"/>
      <c r="I305" s="183"/>
    </row>
    <row r="306" spans="1:9" x14ac:dyDescent="0.35">
      <c r="A306" s="8" t="s">
        <v>2315</v>
      </c>
      <c r="B306" s="8" t="s">
        <v>483</v>
      </c>
      <c r="C306" s="127">
        <v>1600</v>
      </c>
      <c r="D306" s="127">
        <v>8</v>
      </c>
      <c r="E306" s="127">
        <v>9</v>
      </c>
      <c r="F306" s="127">
        <v>7</v>
      </c>
      <c r="G306" s="8" t="s">
        <v>58</v>
      </c>
      <c r="H306" s="181"/>
      <c r="I306" s="183"/>
    </row>
    <row r="307" spans="1:9" x14ac:dyDescent="0.35">
      <c r="A307" s="8" t="s">
        <v>2332</v>
      </c>
      <c r="B307" s="8" t="s">
        <v>483</v>
      </c>
      <c r="C307" s="127">
        <v>2000</v>
      </c>
      <c r="D307" s="127">
        <v>9</v>
      </c>
      <c r="E307" s="127">
        <v>11</v>
      </c>
      <c r="F307" s="127">
        <v>11</v>
      </c>
      <c r="G307" s="8" t="s">
        <v>58</v>
      </c>
      <c r="H307" s="181" t="s">
        <v>713</v>
      </c>
      <c r="I307" s="183"/>
    </row>
    <row r="308" spans="1:9" x14ac:dyDescent="0.35">
      <c r="A308" s="8" t="s">
        <v>2332</v>
      </c>
      <c r="B308" s="8" t="s">
        <v>816</v>
      </c>
      <c r="C308" s="127">
        <v>2000</v>
      </c>
      <c r="D308" s="127">
        <v>8</v>
      </c>
      <c r="E308" s="127">
        <v>11</v>
      </c>
      <c r="F308" s="127">
        <v>10</v>
      </c>
      <c r="G308" s="8" t="s">
        <v>58</v>
      </c>
      <c r="H308" s="181"/>
      <c r="I308" s="183"/>
    </row>
    <row r="309" spans="1:9" x14ac:dyDescent="0.35">
      <c r="A309" s="8" t="s">
        <v>2332</v>
      </c>
      <c r="B309" s="8" t="s">
        <v>55</v>
      </c>
      <c r="C309" s="127">
        <v>2000</v>
      </c>
      <c r="D309" s="127">
        <v>3</v>
      </c>
      <c r="E309" s="127">
        <v>9</v>
      </c>
      <c r="F309" s="127">
        <v>9</v>
      </c>
      <c r="G309" s="8" t="s">
        <v>58</v>
      </c>
      <c r="H309" s="181"/>
      <c r="I309" s="183"/>
    </row>
    <row r="310" spans="1:9" x14ac:dyDescent="0.35">
      <c r="A310" s="8" t="s">
        <v>2332</v>
      </c>
      <c r="B310" s="8" t="s">
        <v>403</v>
      </c>
      <c r="C310" s="127">
        <v>1800</v>
      </c>
      <c r="D310" s="127">
        <v>5</v>
      </c>
      <c r="E310" s="127">
        <v>7</v>
      </c>
      <c r="F310" s="127">
        <v>8</v>
      </c>
      <c r="G310" s="8" t="s">
        <v>58</v>
      </c>
      <c r="H310" s="181"/>
      <c r="I310" s="183"/>
    </row>
    <row r="311" spans="1:9" x14ac:dyDescent="0.35">
      <c r="A311" s="8" t="s">
        <v>2332</v>
      </c>
      <c r="B311" s="8" t="s">
        <v>533</v>
      </c>
      <c r="C311" s="127">
        <v>1800</v>
      </c>
      <c r="D311" s="127">
        <v>3</v>
      </c>
      <c r="E311" s="127">
        <v>8</v>
      </c>
      <c r="F311" s="127">
        <v>8</v>
      </c>
      <c r="G311" s="8" t="s">
        <v>58</v>
      </c>
      <c r="H311" s="181"/>
      <c r="I311" s="183"/>
    </row>
    <row r="312" spans="1:9" x14ac:dyDescent="0.35">
      <c r="A312" s="8" t="s">
        <v>2352</v>
      </c>
      <c r="B312" s="8" t="s">
        <v>483</v>
      </c>
      <c r="C312" s="127">
        <v>2000</v>
      </c>
      <c r="D312" s="127">
        <v>5</v>
      </c>
      <c r="E312" s="127">
        <v>9</v>
      </c>
      <c r="F312" s="127">
        <v>10</v>
      </c>
      <c r="G312" s="8" t="s">
        <v>58</v>
      </c>
      <c r="H312" s="181" t="s">
        <v>713</v>
      </c>
      <c r="I312" s="183"/>
    </row>
    <row r="313" spans="1:9" x14ac:dyDescent="0.35">
      <c r="A313" s="8" t="s">
        <v>2352</v>
      </c>
      <c r="B313" s="8" t="s">
        <v>403</v>
      </c>
      <c r="C313" s="127">
        <v>1800</v>
      </c>
      <c r="D313" s="127">
        <v>1</v>
      </c>
      <c r="E313" s="127">
        <v>5</v>
      </c>
      <c r="F313" s="127">
        <v>6</v>
      </c>
      <c r="G313" s="8" t="s">
        <v>58</v>
      </c>
      <c r="H313" s="181"/>
      <c r="I313" s="183"/>
    </row>
    <row r="314" spans="1:9" x14ac:dyDescent="0.35">
      <c r="A314" s="8" t="s">
        <v>2352</v>
      </c>
      <c r="B314" s="8" t="s">
        <v>533</v>
      </c>
      <c r="C314" s="127">
        <v>1800</v>
      </c>
      <c r="D314" s="127">
        <v>11</v>
      </c>
      <c r="E314" s="127">
        <v>12</v>
      </c>
      <c r="F314" s="127">
        <v>12</v>
      </c>
      <c r="G314" s="8" t="s">
        <v>58</v>
      </c>
      <c r="H314" s="181"/>
      <c r="I314" s="183"/>
    </row>
    <row r="315" spans="1:9" x14ac:dyDescent="0.35">
      <c r="A315" s="8" t="s">
        <v>2352</v>
      </c>
      <c r="B315" s="8" t="s">
        <v>373</v>
      </c>
      <c r="C315" s="127">
        <v>1800</v>
      </c>
      <c r="D315" s="127">
        <v>4</v>
      </c>
      <c r="E315" s="127">
        <v>4</v>
      </c>
      <c r="F315" s="127">
        <v>4</v>
      </c>
      <c r="G315" s="8" t="s">
        <v>712</v>
      </c>
      <c r="H315" s="181"/>
      <c r="I315" s="183"/>
    </row>
    <row r="316" spans="1:9" x14ac:dyDescent="0.35">
      <c r="A316" s="8" t="s">
        <v>2352</v>
      </c>
      <c r="B316" s="8" t="s">
        <v>109</v>
      </c>
      <c r="C316" s="127">
        <v>1800</v>
      </c>
      <c r="D316" s="127">
        <v>7</v>
      </c>
      <c r="E316" s="127">
        <v>9</v>
      </c>
      <c r="F316" s="127">
        <v>9</v>
      </c>
      <c r="G316" s="8" t="s">
        <v>58</v>
      </c>
      <c r="H316" s="181"/>
      <c r="I316" s="183"/>
    </row>
    <row r="317" spans="1:9" x14ac:dyDescent="0.35">
      <c r="A317" s="8" t="s">
        <v>2364</v>
      </c>
      <c r="B317" s="8" t="s">
        <v>483</v>
      </c>
      <c r="C317" s="127">
        <v>2000</v>
      </c>
      <c r="D317" s="127">
        <v>10</v>
      </c>
      <c r="E317" s="127">
        <v>1</v>
      </c>
      <c r="F317" s="127">
        <v>1</v>
      </c>
      <c r="G317" s="8" t="s">
        <v>65</v>
      </c>
      <c r="H317" s="181" t="s">
        <v>65</v>
      </c>
      <c r="I317" s="183"/>
    </row>
    <row r="318" spans="1:9" x14ac:dyDescent="0.35">
      <c r="A318" s="8" t="s">
        <v>2364</v>
      </c>
      <c r="B318" s="8" t="s">
        <v>816</v>
      </c>
      <c r="C318" s="127">
        <v>2000</v>
      </c>
      <c r="D318" s="127">
        <v>4</v>
      </c>
      <c r="E318" s="127">
        <v>3</v>
      </c>
      <c r="F318" s="127">
        <v>8</v>
      </c>
      <c r="G318" s="8" t="s">
        <v>58</v>
      </c>
      <c r="H318" s="181"/>
      <c r="I318" s="183"/>
    </row>
    <row r="319" spans="1:9" x14ac:dyDescent="0.35">
      <c r="A319" s="8" t="s">
        <v>2364</v>
      </c>
      <c r="B319" s="8" t="s">
        <v>55</v>
      </c>
      <c r="C319" s="127">
        <v>2000</v>
      </c>
      <c r="D319" s="127">
        <v>5</v>
      </c>
      <c r="E319" s="127">
        <v>1</v>
      </c>
      <c r="F319" s="127">
        <v>1</v>
      </c>
      <c r="G319" s="8" t="s">
        <v>65</v>
      </c>
      <c r="H319" s="181"/>
      <c r="I319" s="183"/>
    </row>
    <row r="320" spans="1:9" x14ac:dyDescent="0.35">
      <c r="A320" s="8" t="s">
        <v>2364</v>
      </c>
      <c r="B320" s="8" t="s">
        <v>403</v>
      </c>
      <c r="C320" s="127">
        <v>1800</v>
      </c>
      <c r="D320" s="127">
        <v>3</v>
      </c>
      <c r="E320" s="127">
        <v>1</v>
      </c>
      <c r="F320" s="127">
        <v>1</v>
      </c>
      <c r="G320" s="8" t="s">
        <v>65</v>
      </c>
      <c r="H320" s="181"/>
      <c r="I320" s="183"/>
    </row>
    <row r="321" spans="1:9" x14ac:dyDescent="0.35">
      <c r="A321" s="8" t="s">
        <v>2364</v>
      </c>
      <c r="B321" s="8" t="s">
        <v>373</v>
      </c>
      <c r="C321" s="127">
        <v>1800</v>
      </c>
      <c r="D321" s="127">
        <v>10</v>
      </c>
      <c r="E321" s="127">
        <v>3</v>
      </c>
      <c r="F321" s="127">
        <v>3</v>
      </c>
      <c r="G321" s="8" t="s">
        <v>712</v>
      </c>
      <c r="H321" s="181"/>
      <c r="I321" s="183"/>
    </row>
    <row r="322" spans="1:9" x14ac:dyDescent="0.35">
      <c r="A322" s="8" t="s">
        <v>2382</v>
      </c>
      <c r="B322" s="8" t="s">
        <v>191</v>
      </c>
      <c r="C322" s="127">
        <v>2000</v>
      </c>
      <c r="D322" s="127">
        <v>4</v>
      </c>
      <c r="E322" s="127">
        <v>3</v>
      </c>
      <c r="F322" s="127">
        <v>2</v>
      </c>
      <c r="G322" s="8" t="s">
        <v>712</v>
      </c>
      <c r="H322" s="181" t="s">
        <v>712</v>
      </c>
      <c r="I322" s="183"/>
    </row>
    <row r="323" spans="1:9" x14ac:dyDescent="0.35">
      <c r="A323" s="8" t="s">
        <v>2382</v>
      </c>
      <c r="B323" s="8" t="s">
        <v>393</v>
      </c>
      <c r="C323" s="127">
        <v>2000</v>
      </c>
      <c r="D323" s="127">
        <v>4</v>
      </c>
      <c r="E323" s="127">
        <v>3</v>
      </c>
      <c r="F323" s="127">
        <v>3</v>
      </c>
      <c r="G323" s="8" t="s">
        <v>712</v>
      </c>
      <c r="H323" s="181"/>
      <c r="I323" s="183"/>
    </row>
    <row r="324" spans="1:9" x14ac:dyDescent="0.35">
      <c r="A324" s="8" t="s">
        <v>2382</v>
      </c>
      <c r="B324" s="8" t="s">
        <v>483</v>
      </c>
      <c r="C324" s="127">
        <v>2000</v>
      </c>
      <c r="D324" s="127">
        <v>8</v>
      </c>
      <c r="E324" s="127">
        <v>2</v>
      </c>
      <c r="F324" s="127">
        <v>5</v>
      </c>
      <c r="G324" s="8" t="s">
        <v>58</v>
      </c>
      <c r="H324" s="181"/>
      <c r="I324" s="183"/>
    </row>
    <row r="325" spans="1:9" x14ac:dyDescent="0.35">
      <c r="A325" s="8" t="s">
        <v>2382</v>
      </c>
      <c r="B325" s="8" t="s">
        <v>174</v>
      </c>
      <c r="C325" s="127">
        <v>2000</v>
      </c>
      <c r="D325" s="127">
        <v>3</v>
      </c>
      <c r="E325" s="127">
        <v>3</v>
      </c>
      <c r="F325" s="127">
        <v>5</v>
      </c>
      <c r="G325" s="8" t="s">
        <v>712</v>
      </c>
      <c r="H325" s="181"/>
      <c r="I325" s="183"/>
    </row>
    <row r="326" spans="1:9" x14ac:dyDescent="0.35">
      <c r="A326" s="8" t="s">
        <v>2382</v>
      </c>
      <c r="B326" s="8" t="s">
        <v>109</v>
      </c>
      <c r="C326" s="127">
        <v>2000</v>
      </c>
      <c r="D326" s="127">
        <v>7</v>
      </c>
      <c r="E326" s="127">
        <v>8</v>
      </c>
      <c r="F326" s="127">
        <v>7</v>
      </c>
      <c r="G326" s="8" t="s">
        <v>58</v>
      </c>
      <c r="H326" s="181"/>
      <c r="I326" s="183"/>
    </row>
    <row r="329" spans="1:9" ht="35.1" customHeight="1" x14ac:dyDescent="0.35">
      <c r="A329" s="184" t="s">
        <v>2684</v>
      </c>
      <c r="B329" s="181"/>
      <c r="C329" s="181"/>
      <c r="D329" s="181"/>
      <c r="E329" s="181"/>
      <c r="F329" s="181"/>
      <c r="G329" s="181"/>
      <c r="H329" s="181"/>
      <c r="I329" s="181"/>
    </row>
    <row r="330" spans="1:9" x14ac:dyDescent="0.35">
      <c r="A330" s="8" t="s">
        <v>1</v>
      </c>
      <c r="B330" s="8" t="s">
        <v>704</v>
      </c>
      <c r="C330" s="8" t="s">
        <v>705</v>
      </c>
      <c r="D330" s="8" t="s">
        <v>706</v>
      </c>
      <c r="E330" s="8" t="s">
        <v>707</v>
      </c>
      <c r="F330" s="8" t="s">
        <v>708</v>
      </c>
      <c r="G330" s="8" t="s">
        <v>709</v>
      </c>
      <c r="H330" s="8" t="s">
        <v>710</v>
      </c>
      <c r="I330" s="8" t="s">
        <v>711</v>
      </c>
    </row>
    <row r="331" spans="1:9" x14ac:dyDescent="0.35">
      <c r="A331" s="8" t="s">
        <v>2413</v>
      </c>
      <c r="B331" s="8" t="s">
        <v>567</v>
      </c>
      <c r="C331" s="127">
        <v>1200</v>
      </c>
      <c r="D331" s="127">
        <v>8</v>
      </c>
      <c r="E331" s="127">
        <v>7</v>
      </c>
      <c r="F331" s="127">
        <v>8</v>
      </c>
      <c r="G331" s="8" t="s">
        <v>58</v>
      </c>
      <c r="H331" s="181" t="s">
        <v>713</v>
      </c>
      <c r="I331" s="182" t="s">
        <v>2685</v>
      </c>
    </row>
    <row r="332" spans="1:9" x14ac:dyDescent="0.35">
      <c r="A332" s="8" t="s">
        <v>2413</v>
      </c>
      <c r="B332" s="8" t="s">
        <v>545</v>
      </c>
      <c r="C332" s="127">
        <v>1200</v>
      </c>
      <c r="D332" s="127">
        <v>8</v>
      </c>
      <c r="E332" s="127">
        <v>9</v>
      </c>
      <c r="F332" s="127">
        <v>9</v>
      </c>
      <c r="G332" s="8" t="s">
        <v>58</v>
      </c>
      <c r="H332" s="181"/>
      <c r="I332" s="183"/>
    </row>
    <row r="333" spans="1:9" x14ac:dyDescent="0.35">
      <c r="A333" s="8" t="s">
        <v>2425</v>
      </c>
      <c r="B333" s="8" t="s">
        <v>281</v>
      </c>
      <c r="C333" s="127">
        <v>1400</v>
      </c>
      <c r="D333" s="127">
        <v>4</v>
      </c>
      <c r="E333" s="127">
        <v>3</v>
      </c>
      <c r="F333" s="127">
        <v>3</v>
      </c>
      <c r="G333" s="8" t="s">
        <v>712</v>
      </c>
      <c r="H333" s="181" t="s">
        <v>712</v>
      </c>
      <c r="I333" s="183"/>
    </row>
    <row r="334" spans="1:9" x14ac:dyDescent="0.35">
      <c r="A334" s="8" t="s">
        <v>2425</v>
      </c>
      <c r="B334" s="8" t="s">
        <v>416</v>
      </c>
      <c r="C334" s="127">
        <v>1400</v>
      </c>
      <c r="D334" s="127">
        <v>9</v>
      </c>
      <c r="E334" s="127">
        <v>6</v>
      </c>
      <c r="F334" s="127">
        <v>6</v>
      </c>
      <c r="G334" s="8" t="s">
        <v>58</v>
      </c>
      <c r="H334" s="181"/>
      <c r="I334" s="183"/>
    </row>
    <row r="335" spans="1:9" x14ac:dyDescent="0.35">
      <c r="A335" s="8" t="s">
        <v>2425</v>
      </c>
      <c r="B335" s="8" t="s">
        <v>377</v>
      </c>
      <c r="C335" s="127">
        <v>1400</v>
      </c>
      <c r="D335" s="127">
        <v>12</v>
      </c>
      <c r="E335" s="127">
        <v>7</v>
      </c>
      <c r="F335" s="127">
        <v>4</v>
      </c>
      <c r="G335" s="8" t="s">
        <v>58</v>
      </c>
      <c r="H335" s="181"/>
      <c r="I335" s="183"/>
    </row>
    <row r="336" spans="1:9" x14ac:dyDescent="0.35">
      <c r="A336" s="8" t="s">
        <v>2425</v>
      </c>
      <c r="B336" s="8" t="s">
        <v>730</v>
      </c>
      <c r="C336" s="127">
        <v>1400</v>
      </c>
      <c r="D336" s="127">
        <v>9</v>
      </c>
      <c r="E336" s="127">
        <v>3</v>
      </c>
      <c r="F336" s="127">
        <v>3</v>
      </c>
      <c r="G336" s="8" t="s">
        <v>712</v>
      </c>
      <c r="H336" s="181"/>
      <c r="I336" s="183"/>
    </row>
    <row r="337" spans="1:9" x14ac:dyDescent="0.35">
      <c r="A337" s="8" t="s">
        <v>2425</v>
      </c>
      <c r="B337" s="8" t="s">
        <v>907</v>
      </c>
      <c r="C337" s="127">
        <v>1400</v>
      </c>
      <c r="D337" s="127">
        <v>2</v>
      </c>
      <c r="E337" s="127">
        <v>3</v>
      </c>
      <c r="F337" s="127">
        <v>3</v>
      </c>
      <c r="G337" s="8" t="s">
        <v>712</v>
      </c>
      <c r="H337" s="181"/>
      <c r="I337" s="183"/>
    </row>
    <row r="338" spans="1:9" x14ac:dyDescent="0.35">
      <c r="A338" s="8" t="s">
        <v>2450</v>
      </c>
      <c r="B338" s="8" t="s">
        <v>191</v>
      </c>
      <c r="C338" s="127">
        <v>1400</v>
      </c>
      <c r="D338" s="127">
        <v>6</v>
      </c>
      <c r="E338" s="127">
        <v>5</v>
      </c>
      <c r="F338" s="127">
        <v>7</v>
      </c>
      <c r="G338" s="8" t="s">
        <v>58</v>
      </c>
      <c r="H338" s="181" t="s">
        <v>713</v>
      </c>
      <c r="I338" s="183"/>
    </row>
    <row r="339" spans="1:9" x14ac:dyDescent="0.35">
      <c r="A339" s="8" t="s">
        <v>2450</v>
      </c>
      <c r="B339" s="8" t="s">
        <v>416</v>
      </c>
      <c r="C339" s="127">
        <v>1400</v>
      </c>
      <c r="D339" s="127">
        <v>10</v>
      </c>
      <c r="E339" s="127">
        <v>11</v>
      </c>
      <c r="F339" s="127">
        <v>11</v>
      </c>
      <c r="G339" s="8" t="s">
        <v>58</v>
      </c>
      <c r="H339" s="181"/>
      <c r="I339" s="183"/>
    </row>
    <row r="340" spans="1:9" x14ac:dyDescent="0.35">
      <c r="A340" s="8" t="s">
        <v>2450</v>
      </c>
      <c r="B340" s="8" t="s">
        <v>377</v>
      </c>
      <c r="C340" s="127">
        <v>1200</v>
      </c>
      <c r="D340" s="127">
        <v>3</v>
      </c>
      <c r="E340" s="127">
        <v>10</v>
      </c>
      <c r="F340" s="127">
        <v>11</v>
      </c>
      <c r="G340" s="8" t="s">
        <v>58</v>
      </c>
      <c r="H340" s="181"/>
      <c r="I340" s="183"/>
    </row>
    <row r="341" spans="1:9" x14ac:dyDescent="0.35">
      <c r="A341" s="8" t="s">
        <v>2450</v>
      </c>
      <c r="B341" s="8" t="s">
        <v>483</v>
      </c>
      <c r="C341" s="127">
        <v>1200</v>
      </c>
      <c r="D341" s="127">
        <v>10</v>
      </c>
      <c r="E341" s="127">
        <v>11</v>
      </c>
      <c r="F341" s="127">
        <v>8</v>
      </c>
      <c r="G341" s="8" t="s">
        <v>58</v>
      </c>
      <c r="H341" s="181"/>
      <c r="I341" s="183"/>
    </row>
    <row r="342" spans="1:9" x14ac:dyDescent="0.35">
      <c r="A342" s="8" t="s">
        <v>2450</v>
      </c>
      <c r="B342" s="8" t="s">
        <v>174</v>
      </c>
      <c r="C342" s="127">
        <v>1200</v>
      </c>
      <c r="D342" s="127">
        <v>8</v>
      </c>
      <c r="E342" s="127">
        <v>10</v>
      </c>
      <c r="F342" s="127">
        <v>10</v>
      </c>
      <c r="G342" s="8" t="s">
        <v>58</v>
      </c>
      <c r="H342" s="181"/>
      <c r="I342" s="183"/>
    </row>
    <row r="343" spans="1:9" x14ac:dyDescent="0.35">
      <c r="A343" s="8" t="s">
        <v>2474</v>
      </c>
      <c r="B343" s="8" t="s">
        <v>281</v>
      </c>
      <c r="C343" s="127">
        <v>1400</v>
      </c>
      <c r="D343" s="127">
        <v>12</v>
      </c>
      <c r="E343" s="127">
        <v>12</v>
      </c>
      <c r="F343" s="127">
        <v>13</v>
      </c>
      <c r="G343" s="8" t="s">
        <v>58</v>
      </c>
      <c r="H343" s="181" t="s">
        <v>712</v>
      </c>
      <c r="I343" s="183"/>
    </row>
    <row r="344" spans="1:9" x14ac:dyDescent="0.35">
      <c r="A344" s="8" t="s">
        <v>2474</v>
      </c>
      <c r="B344" s="8" t="s">
        <v>393</v>
      </c>
      <c r="C344" s="127">
        <v>1400</v>
      </c>
      <c r="D344" s="127">
        <v>3</v>
      </c>
      <c r="E344" s="127">
        <v>4</v>
      </c>
      <c r="F344" s="127">
        <v>3</v>
      </c>
      <c r="G344" s="8" t="s">
        <v>712</v>
      </c>
      <c r="H344" s="181"/>
      <c r="I344" s="183"/>
    </row>
    <row r="345" spans="1:9" x14ac:dyDescent="0.35">
      <c r="A345" s="8" t="s">
        <v>2474</v>
      </c>
      <c r="B345" s="8" t="s">
        <v>135</v>
      </c>
      <c r="C345" s="127">
        <v>1400</v>
      </c>
      <c r="D345" s="127">
        <v>10</v>
      </c>
      <c r="E345" s="127">
        <v>8</v>
      </c>
      <c r="F345" s="127">
        <v>7</v>
      </c>
      <c r="G345" s="8" t="s">
        <v>58</v>
      </c>
      <c r="H345" s="181"/>
      <c r="I345" s="183"/>
    </row>
    <row r="346" spans="1:9" x14ac:dyDescent="0.35">
      <c r="A346" s="8" t="s">
        <v>2474</v>
      </c>
      <c r="B346" s="8" t="s">
        <v>174</v>
      </c>
      <c r="C346" s="127">
        <v>1400</v>
      </c>
      <c r="D346" s="127">
        <v>10</v>
      </c>
      <c r="E346" s="127">
        <v>2</v>
      </c>
      <c r="F346" s="127">
        <v>2</v>
      </c>
      <c r="G346" s="8" t="s">
        <v>65</v>
      </c>
      <c r="H346" s="181"/>
      <c r="I346" s="183"/>
    </row>
    <row r="347" spans="1:9" x14ac:dyDescent="0.35">
      <c r="A347" s="8" t="s">
        <v>2474</v>
      </c>
      <c r="B347" s="8" t="s">
        <v>939</v>
      </c>
      <c r="C347" s="127">
        <v>1400</v>
      </c>
      <c r="D347" s="127">
        <v>9</v>
      </c>
      <c r="E347" s="127">
        <v>4</v>
      </c>
      <c r="F347" s="127">
        <v>3</v>
      </c>
      <c r="G347" s="8" t="s">
        <v>712</v>
      </c>
      <c r="H347" s="181"/>
      <c r="I347" s="183"/>
    </row>
    <row r="348" spans="1:9" x14ac:dyDescent="0.35">
      <c r="A348" s="8" t="s">
        <v>2495</v>
      </c>
      <c r="B348" s="8" t="s">
        <v>55</v>
      </c>
      <c r="C348" s="127">
        <v>1400</v>
      </c>
      <c r="D348" s="127">
        <v>10</v>
      </c>
      <c r="E348" s="127">
        <v>10</v>
      </c>
      <c r="F348" s="127">
        <v>7</v>
      </c>
      <c r="G348" s="8" t="s">
        <v>58</v>
      </c>
      <c r="H348" s="133" t="s">
        <v>713</v>
      </c>
      <c r="I348" s="183"/>
    </row>
    <row r="349" spans="1:9" x14ac:dyDescent="0.35">
      <c r="A349" s="8" t="s">
        <v>2518</v>
      </c>
      <c r="B349" s="8" t="s">
        <v>191</v>
      </c>
      <c r="C349" s="127">
        <v>1200</v>
      </c>
      <c r="D349" s="127">
        <v>1</v>
      </c>
      <c r="E349" s="127">
        <v>7</v>
      </c>
      <c r="F349" s="127">
        <v>7</v>
      </c>
      <c r="G349" s="8" t="s">
        <v>58</v>
      </c>
      <c r="H349" s="181" t="s">
        <v>713</v>
      </c>
      <c r="I349" s="183"/>
    </row>
    <row r="350" spans="1:9" x14ac:dyDescent="0.35">
      <c r="A350" s="8" t="s">
        <v>2518</v>
      </c>
      <c r="B350" s="8" t="s">
        <v>551</v>
      </c>
      <c r="C350" s="127">
        <v>1200</v>
      </c>
      <c r="D350" s="127">
        <v>12</v>
      </c>
      <c r="E350" s="127">
        <v>10</v>
      </c>
      <c r="F350" s="127">
        <v>11</v>
      </c>
      <c r="G350" s="8" t="s">
        <v>58</v>
      </c>
      <c r="H350" s="181"/>
      <c r="I350" s="183"/>
    </row>
    <row r="351" spans="1:9" x14ac:dyDescent="0.35">
      <c r="A351" s="8" t="s">
        <v>2526</v>
      </c>
      <c r="B351" s="8" t="s">
        <v>281</v>
      </c>
      <c r="C351" s="127">
        <v>1400</v>
      </c>
      <c r="D351" s="127">
        <v>4</v>
      </c>
      <c r="E351" s="127">
        <v>8</v>
      </c>
      <c r="F351" s="127">
        <v>9</v>
      </c>
      <c r="G351" s="8" t="s">
        <v>58</v>
      </c>
      <c r="H351" s="133" t="s">
        <v>713</v>
      </c>
      <c r="I351" s="183"/>
    </row>
    <row r="352" spans="1:9" x14ac:dyDescent="0.35">
      <c r="A352" s="8" t="s">
        <v>2529</v>
      </c>
      <c r="B352" s="8" t="s">
        <v>281</v>
      </c>
      <c r="C352" s="127">
        <v>1400</v>
      </c>
      <c r="D352" s="127">
        <v>10</v>
      </c>
      <c r="E352" s="127">
        <v>2</v>
      </c>
      <c r="F352" s="127">
        <v>2</v>
      </c>
      <c r="G352" s="8" t="s">
        <v>65</v>
      </c>
      <c r="H352" s="181" t="s">
        <v>65</v>
      </c>
      <c r="I352" s="183"/>
    </row>
    <row r="353" spans="1:9" x14ac:dyDescent="0.35">
      <c r="A353" s="8" t="s">
        <v>2529</v>
      </c>
      <c r="B353" s="8" t="s">
        <v>567</v>
      </c>
      <c r="C353" s="127">
        <v>1400</v>
      </c>
      <c r="D353" s="127">
        <v>2</v>
      </c>
      <c r="E353" s="127">
        <v>9</v>
      </c>
      <c r="F353" s="127">
        <v>6</v>
      </c>
      <c r="G353" s="8" t="s">
        <v>58</v>
      </c>
      <c r="H353" s="181"/>
      <c r="I353" s="183"/>
    </row>
    <row r="354" spans="1:9" x14ac:dyDescent="0.35">
      <c r="A354" s="8" t="s">
        <v>2529</v>
      </c>
      <c r="B354" s="8" t="s">
        <v>187</v>
      </c>
      <c r="C354" s="127">
        <v>1400</v>
      </c>
      <c r="D354" s="127">
        <v>13</v>
      </c>
      <c r="E354" s="127">
        <v>2</v>
      </c>
      <c r="F354" s="127">
        <v>2</v>
      </c>
      <c r="G354" s="8" t="s">
        <v>65</v>
      </c>
      <c r="H354" s="181"/>
      <c r="I354" s="183"/>
    </row>
    <row r="355" spans="1:9" x14ac:dyDescent="0.35">
      <c r="A355" s="8" t="s">
        <v>2529</v>
      </c>
      <c r="B355" s="8" t="s">
        <v>182</v>
      </c>
      <c r="C355" s="127">
        <v>1200</v>
      </c>
      <c r="D355" s="127">
        <v>2</v>
      </c>
      <c r="E355" s="127">
        <v>4</v>
      </c>
      <c r="F355" s="127">
        <v>3</v>
      </c>
      <c r="G355" s="8" t="s">
        <v>712</v>
      </c>
      <c r="H355" s="181"/>
      <c r="I355" s="183"/>
    </row>
    <row r="356" spans="1:9" x14ac:dyDescent="0.35">
      <c r="A356" s="8" t="s">
        <v>2529</v>
      </c>
      <c r="B356" s="8" t="s">
        <v>174</v>
      </c>
      <c r="C356" s="127">
        <v>1200</v>
      </c>
      <c r="D356" s="127">
        <v>12</v>
      </c>
      <c r="E356" s="127">
        <v>7</v>
      </c>
      <c r="F356" s="127">
        <v>6</v>
      </c>
      <c r="G356" s="8" t="s">
        <v>58</v>
      </c>
      <c r="H356" s="181"/>
      <c r="I356" s="183"/>
    </row>
    <row r="357" spans="1:9" x14ac:dyDescent="0.35">
      <c r="A357" s="8" t="s">
        <v>2539</v>
      </c>
      <c r="B357" s="8" t="s">
        <v>191</v>
      </c>
      <c r="C357" s="127">
        <v>1200</v>
      </c>
      <c r="D357" s="127">
        <v>13</v>
      </c>
      <c r="E357" s="127">
        <v>11</v>
      </c>
      <c r="F357" s="127">
        <v>11</v>
      </c>
      <c r="G357" s="8" t="s">
        <v>58</v>
      </c>
      <c r="H357" s="181" t="s">
        <v>713</v>
      </c>
      <c r="I357" s="183"/>
    </row>
    <row r="358" spans="1:9" x14ac:dyDescent="0.35">
      <c r="A358" s="8" t="s">
        <v>2539</v>
      </c>
      <c r="B358" s="8" t="s">
        <v>187</v>
      </c>
      <c r="C358" s="127">
        <v>1200</v>
      </c>
      <c r="D358" s="127">
        <v>7</v>
      </c>
      <c r="E358" s="127">
        <v>9</v>
      </c>
      <c r="F358" s="127">
        <v>10</v>
      </c>
      <c r="G358" s="8" t="s">
        <v>58</v>
      </c>
      <c r="H358" s="181"/>
      <c r="I358" s="183"/>
    </row>
    <row r="359" spans="1:9" x14ac:dyDescent="0.35">
      <c r="A359" s="8" t="s">
        <v>2539</v>
      </c>
      <c r="B359" s="8" t="s">
        <v>377</v>
      </c>
      <c r="C359" s="127">
        <v>1200</v>
      </c>
      <c r="D359" s="127">
        <v>13</v>
      </c>
      <c r="E359" s="127">
        <v>2</v>
      </c>
      <c r="F359" s="127">
        <v>2</v>
      </c>
      <c r="G359" s="8" t="s">
        <v>65</v>
      </c>
      <c r="H359" s="181"/>
      <c r="I359" s="183"/>
    </row>
    <row r="360" spans="1:9" x14ac:dyDescent="0.35">
      <c r="A360" s="8" t="s">
        <v>2539</v>
      </c>
      <c r="B360" s="8" t="s">
        <v>483</v>
      </c>
      <c r="C360" s="127">
        <v>1200</v>
      </c>
      <c r="D360" s="127">
        <v>1</v>
      </c>
      <c r="E360" s="127">
        <v>4</v>
      </c>
      <c r="F360" s="127">
        <v>3</v>
      </c>
      <c r="G360" s="8" t="s">
        <v>712</v>
      </c>
      <c r="H360" s="181"/>
      <c r="I360" s="183"/>
    </row>
    <row r="361" spans="1:9" x14ac:dyDescent="0.35">
      <c r="A361" s="8" t="s">
        <v>2539</v>
      </c>
      <c r="B361" s="8" t="s">
        <v>516</v>
      </c>
      <c r="C361" s="127">
        <v>1000</v>
      </c>
      <c r="D361" s="127">
        <v>5</v>
      </c>
      <c r="E361" s="127">
        <v>9</v>
      </c>
      <c r="F361" s="127">
        <v>11</v>
      </c>
      <c r="G361" s="8" t="s">
        <v>58</v>
      </c>
      <c r="H361" s="181"/>
      <c r="I361" s="183"/>
    </row>
    <row r="362" spans="1:9" x14ac:dyDescent="0.35">
      <c r="A362" s="8" t="s">
        <v>2550</v>
      </c>
      <c r="B362" s="8" t="s">
        <v>403</v>
      </c>
      <c r="C362" s="127">
        <v>1200</v>
      </c>
      <c r="D362" s="127">
        <v>8</v>
      </c>
      <c r="E362" s="127">
        <v>8</v>
      </c>
      <c r="F362" s="127">
        <v>8</v>
      </c>
      <c r="G362" s="8" t="s">
        <v>58</v>
      </c>
      <c r="H362" s="181" t="s">
        <v>712</v>
      </c>
      <c r="I362" s="183"/>
    </row>
    <row r="363" spans="1:9" x14ac:dyDescent="0.35">
      <c r="A363" s="8" t="s">
        <v>2550</v>
      </c>
      <c r="B363" s="8" t="s">
        <v>567</v>
      </c>
      <c r="C363" s="127">
        <v>1200</v>
      </c>
      <c r="D363" s="127">
        <v>7</v>
      </c>
      <c r="E363" s="127">
        <v>3</v>
      </c>
      <c r="F363" s="127">
        <v>2</v>
      </c>
      <c r="G363" s="8" t="s">
        <v>712</v>
      </c>
      <c r="H363" s="181"/>
      <c r="I363" s="183"/>
    </row>
    <row r="364" spans="1:9" x14ac:dyDescent="0.35">
      <c r="A364" s="8" t="s">
        <v>2559</v>
      </c>
      <c r="B364" s="8" t="s">
        <v>403</v>
      </c>
      <c r="C364" s="127">
        <v>1400</v>
      </c>
      <c r="D364" s="127">
        <v>12</v>
      </c>
      <c r="E364" s="127">
        <v>1</v>
      </c>
      <c r="F364" s="127">
        <v>1</v>
      </c>
      <c r="G364" s="8" t="s">
        <v>65</v>
      </c>
      <c r="H364" s="181" t="s">
        <v>65</v>
      </c>
      <c r="I364" s="183"/>
    </row>
    <row r="365" spans="1:9" x14ac:dyDescent="0.35">
      <c r="A365" s="8" t="s">
        <v>2559</v>
      </c>
      <c r="B365" s="8" t="s">
        <v>416</v>
      </c>
      <c r="C365" s="127">
        <v>1400</v>
      </c>
      <c r="D365" s="127">
        <v>4</v>
      </c>
      <c r="E365" s="127">
        <v>1</v>
      </c>
      <c r="F365" s="127">
        <v>1</v>
      </c>
      <c r="G365" s="8" t="s">
        <v>65</v>
      </c>
      <c r="H365" s="181"/>
      <c r="I365" s="183"/>
    </row>
    <row r="366" spans="1:9" x14ac:dyDescent="0.35">
      <c r="A366" s="8" t="s">
        <v>2565</v>
      </c>
      <c r="B366" s="8" t="s">
        <v>403</v>
      </c>
      <c r="C366" s="127">
        <v>1400</v>
      </c>
      <c r="D366" s="127">
        <v>8</v>
      </c>
      <c r="E366" s="127">
        <v>12</v>
      </c>
      <c r="F366" s="127">
        <v>14</v>
      </c>
      <c r="G366" s="8" t="s">
        <v>58</v>
      </c>
      <c r="H366" s="181" t="s">
        <v>713</v>
      </c>
      <c r="I366" s="183"/>
    </row>
    <row r="367" spans="1:9" x14ac:dyDescent="0.35">
      <c r="A367" s="8" t="s">
        <v>2565</v>
      </c>
      <c r="B367" s="8" t="s">
        <v>393</v>
      </c>
      <c r="C367" s="127">
        <v>1400</v>
      </c>
      <c r="D367" s="127">
        <v>9</v>
      </c>
      <c r="E367" s="127">
        <v>13</v>
      </c>
      <c r="F367" s="127">
        <v>12</v>
      </c>
      <c r="G367" s="8" t="s">
        <v>58</v>
      </c>
      <c r="H367" s="181"/>
      <c r="I367" s="183"/>
    </row>
    <row r="368" spans="1:9" x14ac:dyDescent="0.35">
      <c r="A368" s="8" t="s">
        <v>2565</v>
      </c>
      <c r="B368" s="8" t="s">
        <v>118</v>
      </c>
      <c r="C368" s="127">
        <v>1400</v>
      </c>
      <c r="D368" s="127">
        <v>8</v>
      </c>
      <c r="E368" s="127">
        <v>9</v>
      </c>
      <c r="F368" s="127">
        <v>12</v>
      </c>
      <c r="G368" s="8" t="s">
        <v>58</v>
      </c>
      <c r="H368" s="181"/>
      <c r="I368" s="183"/>
    </row>
    <row r="369" spans="1:9" x14ac:dyDescent="0.35">
      <c r="A369" s="8" t="s">
        <v>2565</v>
      </c>
      <c r="B369" s="8" t="s">
        <v>820</v>
      </c>
      <c r="C369" s="127">
        <v>1400</v>
      </c>
      <c r="D369" s="127">
        <v>8</v>
      </c>
      <c r="E369" s="127">
        <v>9</v>
      </c>
      <c r="F369" s="127">
        <v>10</v>
      </c>
      <c r="G369" s="8" t="s">
        <v>58</v>
      </c>
      <c r="H369" s="181"/>
      <c r="I369" s="183"/>
    </row>
    <row r="370" spans="1:9" x14ac:dyDescent="0.35">
      <c r="A370" s="8" t="s">
        <v>2565</v>
      </c>
      <c r="B370" s="8" t="s">
        <v>76</v>
      </c>
      <c r="C370" s="127">
        <v>1400</v>
      </c>
      <c r="D370" s="127">
        <v>12</v>
      </c>
      <c r="E370" s="127">
        <v>11</v>
      </c>
      <c r="F370" s="127">
        <v>11</v>
      </c>
      <c r="G370" s="8" t="s">
        <v>58</v>
      </c>
      <c r="H370" s="181"/>
      <c r="I370" s="183"/>
    </row>
    <row r="371" spans="1:9" x14ac:dyDescent="0.35">
      <c r="A371" s="8" t="s">
        <v>2588</v>
      </c>
      <c r="B371" s="8" t="s">
        <v>403</v>
      </c>
      <c r="C371" s="127">
        <v>1400</v>
      </c>
      <c r="D371" s="127">
        <v>6</v>
      </c>
      <c r="E371" s="127">
        <v>11</v>
      </c>
      <c r="F371" s="127">
        <v>8</v>
      </c>
      <c r="G371" s="8" t="s">
        <v>58</v>
      </c>
      <c r="H371" s="181" t="s">
        <v>713</v>
      </c>
      <c r="I371" s="183"/>
    </row>
    <row r="372" spans="1:9" x14ac:dyDescent="0.35">
      <c r="A372" s="8" t="s">
        <v>2588</v>
      </c>
      <c r="B372" s="8" t="s">
        <v>191</v>
      </c>
      <c r="C372" s="127">
        <v>1400</v>
      </c>
      <c r="D372" s="127">
        <v>12</v>
      </c>
      <c r="E372" s="127">
        <v>12</v>
      </c>
      <c r="F372" s="127">
        <v>12</v>
      </c>
      <c r="G372" s="8" t="s">
        <v>58</v>
      </c>
      <c r="H372" s="181"/>
      <c r="I372" s="183"/>
    </row>
    <row r="373" spans="1:9" x14ac:dyDescent="0.35">
      <c r="A373" s="8" t="s">
        <v>2588</v>
      </c>
      <c r="B373" s="8" t="s">
        <v>460</v>
      </c>
      <c r="C373" s="127">
        <v>1400</v>
      </c>
      <c r="D373" s="127">
        <v>7</v>
      </c>
      <c r="E373" s="127">
        <v>10</v>
      </c>
      <c r="F373" s="127">
        <v>8</v>
      </c>
      <c r="G373" s="8" t="s">
        <v>58</v>
      </c>
      <c r="H373" s="181"/>
      <c r="I373" s="183"/>
    </row>
    <row r="374" spans="1:9" x14ac:dyDescent="0.35">
      <c r="A374" s="8" t="s">
        <v>2588</v>
      </c>
      <c r="B374" s="8" t="s">
        <v>373</v>
      </c>
      <c r="C374" s="127">
        <v>1400</v>
      </c>
      <c r="D374" s="127">
        <v>13</v>
      </c>
      <c r="E374" s="127">
        <v>10</v>
      </c>
      <c r="F374" s="127">
        <v>8</v>
      </c>
      <c r="G374" s="8" t="s">
        <v>58</v>
      </c>
      <c r="H374" s="181"/>
      <c r="I374" s="183"/>
    </row>
    <row r="375" spans="1:9" x14ac:dyDescent="0.35">
      <c r="A375" s="8" t="s">
        <v>2588</v>
      </c>
      <c r="B375" s="8" t="s">
        <v>76</v>
      </c>
      <c r="C375" s="127">
        <v>1400</v>
      </c>
      <c r="D375" s="127">
        <v>12</v>
      </c>
      <c r="E375" s="127">
        <v>12</v>
      </c>
      <c r="F375" s="127">
        <v>12</v>
      </c>
      <c r="G375" s="8" t="s">
        <v>58</v>
      </c>
      <c r="H375" s="181"/>
      <c r="I375" s="183"/>
    </row>
    <row r="376" spans="1:9" x14ac:dyDescent="0.35">
      <c r="A376" s="8" t="s">
        <v>2608</v>
      </c>
      <c r="B376" s="8" t="s">
        <v>191</v>
      </c>
      <c r="C376" s="127">
        <v>1400</v>
      </c>
      <c r="D376" s="127">
        <v>14</v>
      </c>
      <c r="E376" s="127">
        <v>14</v>
      </c>
      <c r="F376" s="127">
        <v>13</v>
      </c>
      <c r="G376" s="8" t="s">
        <v>58</v>
      </c>
      <c r="H376" s="181" t="s">
        <v>713</v>
      </c>
      <c r="I376" s="183"/>
    </row>
    <row r="377" spans="1:9" x14ac:dyDescent="0.35">
      <c r="A377" s="8" t="s">
        <v>2608</v>
      </c>
      <c r="B377" s="8" t="s">
        <v>373</v>
      </c>
      <c r="C377" s="127">
        <v>1400</v>
      </c>
      <c r="D377" s="127">
        <v>4</v>
      </c>
      <c r="E377" s="127">
        <v>7</v>
      </c>
      <c r="F377" s="127">
        <v>7</v>
      </c>
      <c r="G377" s="8" t="s">
        <v>58</v>
      </c>
      <c r="H377" s="181"/>
      <c r="I377" s="183"/>
    </row>
    <row r="378" spans="1:9" x14ac:dyDescent="0.35">
      <c r="A378" s="8" t="s">
        <v>2608</v>
      </c>
      <c r="B378" s="8" t="s">
        <v>359</v>
      </c>
      <c r="C378" s="127">
        <v>1400</v>
      </c>
      <c r="D378" s="127">
        <v>10</v>
      </c>
      <c r="E378" s="127">
        <v>9</v>
      </c>
      <c r="F378" s="127">
        <v>9</v>
      </c>
      <c r="G378" s="8" t="s">
        <v>58</v>
      </c>
      <c r="H378" s="181"/>
      <c r="I378" s="183"/>
    </row>
    <row r="379" spans="1:9" x14ac:dyDescent="0.35">
      <c r="A379" s="8" t="s">
        <v>2608</v>
      </c>
      <c r="B379" s="8" t="s">
        <v>393</v>
      </c>
      <c r="C379" s="127">
        <v>1200</v>
      </c>
      <c r="D379" s="127">
        <v>10</v>
      </c>
      <c r="E379" s="127">
        <v>10</v>
      </c>
      <c r="F379" s="127">
        <v>9</v>
      </c>
      <c r="G379" s="8" t="s">
        <v>58</v>
      </c>
      <c r="H379" s="181"/>
      <c r="I379" s="183"/>
    </row>
    <row r="380" spans="1:9" x14ac:dyDescent="0.35">
      <c r="A380" s="8" t="s">
        <v>2608</v>
      </c>
      <c r="B380" s="8" t="s">
        <v>377</v>
      </c>
      <c r="C380" s="127">
        <v>1200</v>
      </c>
      <c r="D380" s="127">
        <v>10</v>
      </c>
      <c r="E380" s="127">
        <v>11</v>
      </c>
      <c r="F380" s="127">
        <v>10</v>
      </c>
      <c r="G380" s="8" t="s">
        <v>58</v>
      </c>
      <c r="H380" s="181"/>
      <c r="I380" s="183"/>
    </row>
    <row r="383" spans="1:9" ht="35.1" customHeight="1" x14ac:dyDescent="0.35">
      <c r="A383" s="184" t="s">
        <v>2926</v>
      </c>
      <c r="B383" s="181"/>
      <c r="C383" s="181"/>
      <c r="D383" s="181"/>
      <c r="E383" s="181"/>
      <c r="F383" s="181"/>
      <c r="G383" s="181"/>
      <c r="H383" s="181"/>
      <c r="I383" s="181"/>
    </row>
    <row r="384" spans="1:9" x14ac:dyDescent="0.35">
      <c r="A384" s="8" t="s">
        <v>1</v>
      </c>
      <c r="B384" s="8" t="s">
        <v>704</v>
      </c>
      <c r="C384" s="8" t="s">
        <v>705</v>
      </c>
      <c r="D384" s="8" t="s">
        <v>706</v>
      </c>
      <c r="E384" s="8" t="s">
        <v>707</v>
      </c>
      <c r="F384" s="8" t="s">
        <v>708</v>
      </c>
      <c r="G384" s="8" t="s">
        <v>709</v>
      </c>
      <c r="H384" s="8" t="s">
        <v>710</v>
      </c>
      <c r="I384" s="8" t="s">
        <v>711</v>
      </c>
    </row>
    <row r="385" spans="1:9" x14ac:dyDescent="0.35">
      <c r="A385" s="8" t="s">
        <v>2686</v>
      </c>
      <c r="B385" s="8" t="s">
        <v>191</v>
      </c>
      <c r="C385" s="127">
        <v>1400</v>
      </c>
      <c r="D385" s="127">
        <v>7</v>
      </c>
      <c r="E385" s="127">
        <v>1</v>
      </c>
      <c r="F385" s="127">
        <v>1</v>
      </c>
      <c r="G385" s="8" t="s">
        <v>65</v>
      </c>
      <c r="H385" s="181" t="s">
        <v>65</v>
      </c>
      <c r="I385" s="182" t="s">
        <v>2927</v>
      </c>
    </row>
    <row r="386" spans="1:9" x14ac:dyDescent="0.35">
      <c r="A386" s="8" t="s">
        <v>2686</v>
      </c>
      <c r="B386" s="8" t="s">
        <v>187</v>
      </c>
      <c r="C386" s="127">
        <v>1400</v>
      </c>
      <c r="D386" s="127">
        <v>5</v>
      </c>
      <c r="E386" s="127">
        <v>4</v>
      </c>
      <c r="F386" s="127">
        <v>3</v>
      </c>
      <c r="G386" s="8" t="s">
        <v>712</v>
      </c>
      <c r="H386" s="181"/>
      <c r="I386" s="183"/>
    </row>
    <row r="387" spans="1:9" x14ac:dyDescent="0.35">
      <c r="A387" s="8" t="s">
        <v>2686</v>
      </c>
      <c r="B387" s="8" t="s">
        <v>182</v>
      </c>
      <c r="C387" s="127">
        <v>1400</v>
      </c>
      <c r="D387" s="127">
        <v>7</v>
      </c>
      <c r="E387" s="127">
        <v>3</v>
      </c>
      <c r="F387" s="127">
        <v>3</v>
      </c>
      <c r="G387" s="8" t="s">
        <v>712</v>
      </c>
      <c r="H387" s="181"/>
      <c r="I387" s="183"/>
    </row>
    <row r="388" spans="1:9" x14ac:dyDescent="0.35">
      <c r="A388" s="8" t="s">
        <v>2686</v>
      </c>
      <c r="B388" s="8" t="s">
        <v>730</v>
      </c>
      <c r="C388" s="127">
        <v>1400</v>
      </c>
      <c r="D388" s="127">
        <v>5</v>
      </c>
      <c r="E388" s="127">
        <v>4</v>
      </c>
      <c r="F388" s="127">
        <v>6</v>
      </c>
      <c r="G388" s="8" t="s">
        <v>58</v>
      </c>
      <c r="H388" s="181"/>
      <c r="I388" s="183"/>
    </row>
    <row r="389" spans="1:9" x14ac:dyDescent="0.35">
      <c r="A389" s="8" t="s">
        <v>2686</v>
      </c>
      <c r="B389" s="8" t="s">
        <v>907</v>
      </c>
      <c r="C389" s="127">
        <v>1400</v>
      </c>
      <c r="D389" s="127">
        <v>7</v>
      </c>
      <c r="E389" s="127">
        <v>2</v>
      </c>
      <c r="F389" s="127">
        <v>2</v>
      </c>
      <c r="G389" s="8" t="s">
        <v>65</v>
      </c>
      <c r="H389" s="181"/>
      <c r="I389" s="183"/>
    </row>
    <row r="390" spans="1:9" x14ac:dyDescent="0.35">
      <c r="A390" s="8" t="s">
        <v>2703</v>
      </c>
      <c r="B390" s="8" t="s">
        <v>281</v>
      </c>
      <c r="C390" s="127">
        <v>1400</v>
      </c>
      <c r="D390" s="127">
        <v>3</v>
      </c>
      <c r="E390" s="127">
        <v>7</v>
      </c>
      <c r="F390" s="127">
        <v>7</v>
      </c>
      <c r="G390" s="8" t="s">
        <v>58</v>
      </c>
      <c r="H390" s="181" t="s">
        <v>713</v>
      </c>
      <c r="I390" s="183"/>
    </row>
    <row r="391" spans="1:9" x14ac:dyDescent="0.35">
      <c r="A391" s="8" t="s">
        <v>2703</v>
      </c>
      <c r="B391" s="8" t="s">
        <v>191</v>
      </c>
      <c r="C391" s="127">
        <v>1400</v>
      </c>
      <c r="D391" s="127">
        <v>9</v>
      </c>
      <c r="E391" s="127">
        <v>13</v>
      </c>
      <c r="F391" s="127">
        <v>14</v>
      </c>
      <c r="G391" s="8" t="s">
        <v>58</v>
      </c>
      <c r="H391" s="181"/>
      <c r="I391" s="183"/>
    </row>
    <row r="392" spans="1:9" x14ac:dyDescent="0.35">
      <c r="A392" s="8" t="s">
        <v>2703</v>
      </c>
      <c r="B392" s="8" t="s">
        <v>393</v>
      </c>
      <c r="C392" s="127">
        <v>1400</v>
      </c>
      <c r="D392" s="127">
        <v>14</v>
      </c>
      <c r="E392" s="127">
        <v>14</v>
      </c>
      <c r="F392" s="127">
        <v>14</v>
      </c>
      <c r="G392" s="8" t="s">
        <v>58</v>
      </c>
      <c r="H392" s="181"/>
      <c r="I392" s="183"/>
    </row>
    <row r="393" spans="1:9" x14ac:dyDescent="0.35">
      <c r="A393" s="8" t="s">
        <v>2703</v>
      </c>
      <c r="B393" s="8" t="s">
        <v>545</v>
      </c>
      <c r="C393" s="127">
        <v>1400</v>
      </c>
      <c r="D393" s="127">
        <v>4</v>
      </c>
      <c r="E393" s="127">
        <v>9</v>
      </c>
      <c r="F393" s="127">
        <v>11</v>
      </c>
      <c r="G393" s="8" t="s">
        <v>58</v>
      </c>
      <c r="H393" s="181"/>
      <c r="I393" s="183"/>
    </row>
    <row r="394" spans="1:9" x14ac:dyDescent="0.35">
      <c r="A394" s="8" t="s">
        <v>2703</v>
      </c>
      <c r="B394" s="8" t="s">
        <v>730</v>
      </c>
      <c r="C394" s="127">
        <v>1400</v>
      </c>
      <c r="D394" s="127">
        <v>11</v>
      </c>
      <c r="E394" s="127">
        <v>12</v>
      </c>
      <c r="F394" s="127">
        <v>13</v>
      </c>
      <c r="G394" s="8" t="s">
        <v>58</v>
      </c>
      <c r="H394" s="181"/>
      <c r="I394" s="183"/>
    </row>
    <row r="395" spans="1:9" x14ac:dyDescent="0.35">
      <c r="A395" s="8" t="s">
        <v>2723</v>
      </c>
      <c r="B395" s="8" t="s">
        <v>281</v>
      </c>
      <c r="C395" s="127">
        <v>1400</v>
      </c>
      <c r="D395" s="127">
        <v>11</v>
      </c>
      <c r="E395" s="127">
        <v>11</v>
      </c>
      <c r="F395" s="127">
        <v>10</v>
      </c>
      <c r="G395" s="8" t="s">
        <v>58</v>
      </c>
      <c r="H395" s="181" t="s">
        <v>713</v>
      </c>
      <c r="I395" s="183"/>
    </row>
    <row r="396" spans="1:9" x14ac:dyDescent="0.35">
      <c r="A396" s="8" t="s">
        <v>2723</v>
      </c>
      <c r="B396" s="8" t="s">
        <v>393</v>
      </c>
      <c r="C396" s="127">
        <v>1400</v>
      </c>
      <c r="D396" s="127">
        <v>5</v>
      </c>
      <c r="E396" s="127">
        <v>5</v>
      </c>
      <c r="F396" s="127">
        <v>5</v>
      </c>
      <c r="G396" s="8" t="s">
        <v>58</v>
      </c>
      <c r="H396" s="181"/>
      <c r="I396" s="183"/>
    </row>
    <row r="397" spans="1:9" x14ac:dyDescent="0.35">
      <c r="A397" s="8" t="s">
        <v>2723</v>
      </c>
      <c r="B397" s="8" t="s">
        <v>187</v>
      </c>
      <c r="C397" s="127">
        <v>1400</v>
      </c>
      <c r="D397" s="127">
        <v>3</v>
      </c>
      <c r="E397" s="127">
        <v>7</v>
      </c>
      <c r="F397" s="127">
        <v>7</v>
      </c>
      <c r="G397" s="8" t="s">
        <v>58</v>
      </c>
      <c r="H397" s="181"/>
      <c r="I397" s="183"/>
    </row>
    <row r="398" spans="1:9" x14ac:dyDescent="0.35">
      <c r="A398" s="8" t="s">
        <v>2723</v>
      </c>
      <c r="B398" s="8" t="s">
        <v>377</v>
      </c>
      <c r="C398" s="127">
        <v>1400</v>
      </c>
      <c r="D398" s="127">
        <v>5</v>
      </c>
      <c r="E398" s="127">
        <v>8</v>
      </c>
      <c r="F398" s="127">
        <v>6</v>
      </c>
      <c r="G398" s="8" t="s">
        <v>58</v>
      </c>
      <c r="H398" s="181"/>
      <c r="I398" s="183"/>
    </row>
    <row r="399" spans="1:9" x14ac:dyDescent="0.35">
      <c r="A399" s="8" t="s">
        <v>2723</v>
      </c>
      <c r="B399" s="8" t="s">
        <v>483</v>
      </c>
      <c r="C399" s="127">
        <v>1400</v>
      </c>
      <c r="D399" s="127">
        <v>4</v>
      </c>
      <c r="E399" s="127">
        <v>5</v>
      </c>
      <c r="F399" s="127">
        <v>3</v>
      </c>
      <c r="G399" s="8" t="s">
        <v>712</v>
      </c>
      <c r="H399" s="181"/>
      <c r="I399" s="183"/>
    </row>
    <row r="400" spans="1:9" x14ac:dyDescent="0.35">
      <c r="A400" s="8" t="s">
        <v>2742</v>
      </c>
      <c r="B400" s="8" t="s">
        <v>191</v>
      </c>
      <c r="C400" s="127">
        <v>1400</v>
      </c>
      <c r="D400" s="127">
        <v>3</v>
      </c>
      <c r="E400" s="127">
        <v>6</v>
      </c>
      <c r="F400" s="127">
        <v>6</v>
      </c>
      <c r="G400" s="8" t="s">
        <v>58</v>
      </c>
      <c r="H400" s="181" t="s">
        <v>713</v>
      </c>
      <c r="I400" s="183"/>
    </row>
    <row r="401" spans="1:9" x14ac:dyDescent="0.35">
      <c r="A401" s="8" t="s">
        <v>2742</v>
      </c>
      <c r="B401" s="8" t="s">
        <v>344</v>
      </c>
      <c r="C401" s="127">
        <v>1200</v>
      </c>
      <c r="D401" s="127">
        <v>11</v>
      </c>
      <c r="E401" s="127">
        <v>11</v>
      </c>
      <c r="F401" s="127">
        <v>12</v>
      </c>
      <c r="G401" s="8" t="s">
        <v>58</v>
      </c>
      <c r="H401" s="181"/>
      <c r="I401" s="183"/>
    </row>
    <row r="402" spans="1:9" x14ac:dyDescent="0.35">
      <c r="A402" s="8" t="s">
        <v>2742</v>
      </c>
      <c r="B402" s="8" t="s">
        <v>894</v>
      </c>
      <c r="C402" s="127">
        <v>1200</v>
      </c>
      <c r="D402" s="127">
        <v>4</v>
      </c>
      <c r="E402" s="127">
        <v>7</v>
      </c>
      <c r="F402" s="127">
        <v>8</v>
      </c>
      <c r="G402" s="8" t="s">
        <v>58</v>
      </c>
      <c r="H402" s="181"/>
      <c r="I402" s="183"/>
    </row>
    <row r="403" spans="1:9" x14ac:dyDescent="0.35">
      <c r="A403" s="8" t="s">
        <v>2767</v>
      </c>
      <c r="B403" s="8" t="s">
        <v>187</v>
      </c>
      <c r="C403" s="127">
        <v>1400</v>
      </c>
      <c r="D403" s="127">
        <v>10</v>
      </c>
      <c r="E403" s="127">
        <v>12</v>
      </c>
      <c r="F403" s="127">
        <v>11</v>
      </c>
      <c r="G403" s="8" t="s">
        <v>58</v>
      </c>
      <c r="H403" s="181" t="s">
        <v>713</v>
      </c>
      <c r="I403" s="183"/>
    </row>
    <row r="404" spans="1:9" x14ac:dyDescent="0.35">
      <c r="A404" s="8" t="s">
        <v>2767</v>
      </c>
      <c r="B404" s="8" t="s">
        <v>545</v>
      </c>
      <c r="C404" s="127">
        <v>1400</v>
      </c>
      <c r="D404" s="127">
        <v>3</v>
      </c>
      <c r="E404" s="127">
        <v>8</v>
      </c>
      <c r="F404" s="127">
        <v>6</v>
      </c>
      <c r="G404" s="8" t="s">
        <v>58</v>
      </c>
      <c r="H404" s="181"/>
      <c r="I404" s="183"/>
    </row>
    <row r="405" spans="1:9" x14ac:dyDescent="0.35">
      <c r="A405" s="8" t="s">
        <v>2767</v>
      </c>
      <c r="B405" s="8" t="s">
        <v>820</v>
      </c>
      <c r="C405" s="127">
        <v>1400</v>
      </c>
      <c r="D405" s="127">
        <v>8</v>
      </c>
      <c r="E405" s="127">
        <v>12</v>
      </c>
      <c r="F405" s="127">
        <v>12</v>
      </c>
      <c r="G405" s="8" t="s">
        <v>58</v>
      </c>
      <c r="H405" s="181"/>
      <c r="I405" s="183"/>
    </row>
    <row r="406" spans="1:9" x14ac:dyDescent="0.35">
      <c r="A406" s="8" t="s">
        <v>2775</v>
      </c>
      <c r="B406" s="8" t="s">
        <v>191</v>
      </c>
      <c r="C406" s="127">
        <v>1400</v>
      </c>
      <c r="D406" s="127">
        <v>2</v>
      </c>
      <c r="E406" s="127">
        <v>7</v>
      </c>
      <c r="F406" s="127">
        <v>5</v>
      </c>
      <c r="G406" s="8" t="s">
        <v>58</v>
      </c>
      <c r="H406" s="181" t="s">
        <v>713</v>
      </c>
      <c r="I406" s="183"/>
    </row>
    <row r="407" spans="1:9" x14ac:dyDescent="0.35">
      <c r="A407" s="8" t="s">
        <v>2775</v>
      </c>
      <c r="B407" s="8" t="s">
        <v>99</v>
      </c>
      <c r="C407" s="127">
        <v>1400</v>
      </c>
      <c r="D407" s="127">
        <v>1</v>
      </c>
      <c r="E407" s="127">
        <v>5</v>
      </c>
      <c r="F407" s="127">
        <v>4</v>
      </c>
      <c r="G407" s="8" t="s">
        <v>712</v>
      </c>
      <c r="H407" s="181"/>
      <c r="I407" s="183"/>
    </row>
    <row r="408" spans="1:9" x14ac:dyDescent="0.35">
      <c r="A408" s="8" t="s">
        <v>2775</v>
      </c>
      <c r="B408" s="8" t="s">
        <v>281</v>
      </c>
      <c r="C408" s="127">
        <v>1200</v>
      </c>
      <c r="D408" s="127">
        <v>1</v>
      </c>
      <c r="E408" s="127">
        <v>8</v>
      </c>
      <c r="F408" s="127">
        <v>7</v>
      </c>
      <c r="G408" s="8" t="s">
        <v>58</v>
      </c>
      <c r="H408" s="181"/>
      <c r="I408" s="183"/>
    </row>
    <row r="409" spans="1:9" x14ac:dyDescent="0.35">
      <c r="A409" s="8" t="s">
        <v>2775</v>
      </c>
      <c r="B409" s="8" t="s">
        <v>393</v>
      </c>
      <c r="C409" s="127">
        <v>1200</v>
      </c>
      <c r="D409" s="127">
        <v>4</v>
      </c>
      <c r="E409" s="127">
        <v>11</v>
      </c>
      <c r="F409" s="127">
        <v>9</v>
      </c>
      <c r="G409" s="8" t="s">
        <v>58</v>
      </c>
      <c r="H409" s="181"/>
      <c r="I409" s="183"/>
    </row>
    <row r="410" spans="1:9" x14ac:dyDescent="0.35">
      <c r="A410" s="8" t="s">
        <v>2775</v>
      </c>
      <c r="B410" s="8" t="s">
        <v>516</v>
      </c>
      <c r="C410" s="127">
        <v>1200</v>
      </c>
      <c r="D410" s="127">
        <v>4</v>
      </c>
      <c r="E410" s="127">
        <v>8</v>
      </c>
      <c r="F410" s="127">
        <v>10</v>
      </c>
      <c r="G410" s="8" t="s">
        <v>58</v>
      </c>
      <c r="H410" s="181"/>
      <c r="I410" s="183"/>
    </row>
    <row r="411" spans="1:9" x14ac:dyDescent="0.35">
      <c r="A411" s="8" t="s">
        <v>2796</v>
      </c>
      <c r="B411" s="8" t="s">
        <v>403</v>
      </c>
      <c r="C411" s="127">
        <v>1400</v>
      </c>
      <c r="D411" s="127">
        <v>3</v>
      </c>
      <c r="E411" s="127">
        <v>10</v>
      </c>
      <c r="F411" s="127">
        <v>10</v>
      </c>
      <c r="G411" s="8" t="s">
        <v>58</v>
      </c>
      <c r="H411" s="181" t="s">
        <v>713</v>
      </c>
      <c r="I411" s="183"/>
    </row>
    <row r="412" spans="1:9" x14ac:dyDescent="0.35">
      <c r="A412" s="8" t="s">
        <v>2796</v>
      </c>
      <c r="B412" s="8" t="s">
        <v>393</v>
      </c>
      <c r="C412" s="127">
        <v>1400</v>
      </c>
      <c r="D412" s="127">
        <v>11</v>
      </c>
      <c r="E412" s="127">
        <v>9</v>
      </c>
      <c r="F412" s="127">
        <v>7</v>
      </c>
      <c r="G412" s="8" t="s">
        <v>58</v>
      </c>
      <c r="H412" s="181"/>
      <c r="I412" s="183"/>
    </row>
    <row r="413" spans="1:9" x14ac:dyDescent="0.35">
      <c r="A413" s="8" t="s">
        <v>2796</v>
      </c>
      <c r="B413" s="8" t="s">
        <v>377</v>
      </c>
      <c r="C413" s="127">
        <v>1400</v>
      </c>
      <c r="D413" s="127">
        <v>13</v>
      </c>
      <c r="E413" s="127">
        <v>12</v>
      </c>
      <c r="F413" s="127">
        <v>13</v>
      </c>
      <c r="G413" s="8" t="s">
        <v>58</v>
      </c>
      <c r="H413" s="181"/>
      <c r="I413" s="183"/>
    </row>
    <row r="414" spans="1:9" x14ac:dyDescent="0.35">
      <c r="A414" s="8" t="s">
        <v>2796</v>
      </c>
      <c r="B414" s="8" t="s">
        <v>210</v>
      </c>
      <c r="C414" s="127">
        <v>1400</v>
      </c>
      <c r="D414" s="127">
        <v>5</v>
      </c>
      <c r="E414" s="127">
        <v>9</v>
      </c>
      <c r="F414" s="127">
        <v>9</v>
      </c>
      <c r="G414" s="8" t="s">
        <v>58</v>
      </c>
      <c r="H414" s="181"/>
      <c r="I414" s="183"/>
    </row>
    <row r="415" spans="1:9" x14ac:dyDescent="0.35">
      <c r="A415" s="8" t="s">
        <v>2796</v>
      </c>
      <c r="B415" s="8" t="s">
        <v>55</v>
      </c>
      <c r="C415" s="127">
        <v>1400</v>
      </c>
      <c r="D415" s="127">
        <v>5</v>
      </c>
      <c r="E415" s="127">
        <v>6</v>
      </c>
      <c r="F415" s="127">
        <v>6</v>
      </c>
      <c r="G415" s="8" t="s">
        <v>58</v>
      </c>
      <c r="H415" s="181"/>
      <c r="I415" s="183"/>
    </row>
    <row r="416" spans="1:9" x14ac:dyDescent="0.35">
      <c r="A416" s="8" t="s">
        <v>2811</v>
      </c>
      <c r="B416" s="8" t="s">
        <v>1027</v>
      </c>
      <c r="C416" s="127">
        <v>1200</v>
      </c>
      <c r="D416" s="127">
        <v>7</v>
      </c>
      <c r="E416" s="127">
        <v>3</v>
      </c>
      <c r="F416" s="127">
        <v>3</v>
      </c>
      <c r="G416" s="8" t="s">
        <v>712</v>
      </c>
      <c r="H416" s="181" t="s">
        <v>713</v>
      </c>
      <c r="I416" s="183"/>
    </row>
    <row r="417" spans="1:9" x14ac:dyDescent="0.35">
      <c r="A417" s="8" t="s">
        <v>2811</v>
      </c>
      <c r="B417" s="8" t="s">
        <v>533</v>
      </c>
      <c r="C417" s="127">
        <v>1200</v>
      </c>
      <c r="D417" s="127">
        <v>9</v>
      </c>
      <c r="E417" s="127">
        <v>2</v>
      </c>
      <c r="F417" s="127">
        <v>2</v>
      </c>
      <c r="G417" s="8" t="s">
        <v>65</v>
      </c>
      <c r="H417" s="181"/>
      <c r="I417" s="183"/>
    </row>
    <row r="418" spans="1:9" x14ac:dyDescent="0.35">
      <c r="A418" s="8" t="s">
        <v>2811</v>
      </c>
      <c r="B418" s="8" t="s">
        <v>490</v>
      </c>
      <c r="C418" s="127">
        <v>1200</v>
      </c>
      <c r="D418" s="127">
        <v>6</v>
      </c>
      <c r="E418" s="127">
        <v>6</v>
      </c>
      <c r="F418" s="127">
        <v>5</v>
      </c>
      <c r="G418" s="8" t="s">
        <v>58</v>
      </c>
      <c r="H418" s="181"/>
      <c r="I418" s="183"/>
    </row>
    <row r="419" spans="1:9" x14ac:dyDescent="0.35">
      <c r="A419" s="8" t="s">
        <v>2811</v>
      </c>
      <c r="B419" s="8" t="s">
        <v>658</v>
      </c>
      <c r="C419" s="127">
        <v>1200</v>
      </c>
      <c r="D419" s="127">
        <v>12</v>
      </c>
      <c r="E419" s="127">
        <v>12</v>
      </c>
      <c r="F419" s="127">
        <v>12</v>
      </c>
      <c r="G419" s="8" t="s">
        <v>58</v>
      </c>
      <c r="H419" s="181"/>
      <c r="I419" s="183"/>
    </row>
    <row r="420" spans="1:9" x14ac:dyDescent="0.35">
      <c r="A420" s="8" t="s">
        <v>2811</v>
      </c>
      <c r="B420" s="8" t="s">
        <v>1148</v>
      </c>
      <c r="C420" s="127">
        <v>1200</v>
      </c>
      <c r="D420" s="127">
        <v>12</v>
      </c>
      <c r="E420" s="127">
        <v>6</v>
      </c>
      <c r="F420" s="127">
        <v>7</v>
      </c>
      <c r="G420" s="8" t="s">
        <v>58</v>
      </c>
      <c r="H420" s="181"/>
      <c r="I420" s="183"/>
    </row>
    <row r="421" spans="1:9" x14ac:dyDescent="0.35">
      <c r="A421" s="8" t="s">
        <v>2837</v>
      </c>
      <c r="B421" s="8" t="s">
        <v>281</v>
      </c>
      <c r="C421" s="127">
        <v>1400</v>
      </c>
      <c r="D421" s="127">
        <v>2</v>
      </c>
      <c r="E421" s="127">
        <v>10</v>
      </c>
      <c r="F421" s="127">
        <v>10</v>
      </c>
      <c r="G421" s="8" t="s">
        <v>58</v>
      </c>
      <c r="H421" s="133" t="s">
        <v>713</v>
      </c>
      <c r="I421" s="183"/>
    </row>
    <row r="422" spans="1:9" x14ac:dyDescent="0.35">
      <c r="A422" s="8" t="s">
        <v>2840</v>
      </c>
      <c r="B422" s="8" t="s">
        <v>276</v>
      </c>
      <c r="C422" s="127">
        <v>1400</v>
      </c>
      <c r="D422" s="127">
        <v>5</v>
      </c>
      <c r="E422" s="127">
        <v>7</v>
      </c>
      <c r="F422" s="127">
        <v>5</v>
      </c>
      <c r="G422" s="8" t="s">
        <v>58</v>
      </c>
      <c r="H422" s="181" t="s">
        <v>713</v>
      </c>
      <c r="I422" s="183"/>
    </row>
    <row r="423" spans="1:9" x14ac:dyDescent="0.35">
      <c r="A423" s="8" t="s">
        <v>2840</v>
      </c>
      <c r="B423" s="8" t="s">
        <v>551</v>
      </c>
      <c r="C423" s="127">
        <v>1400</v>
      </c>
      <c r="D423" s="127">
        <v>4</v>
      </c>
      <c r="E423" s="127">
        <v>10</v>
      </c>
      <c r="F423" s="127">
        <v>10</v>
      </c>
      <c r="G423" s="8" t="s">
        <v>58</v>
      </c>
      <c r="H423" s="181"/>
      <c r="I423" s="183"/>
    </row>
    <row r="424" spans="1:9" x14ac:dyDescent="0.35">
      <c r="A424" s="8" t="s">
        <v>2840</v>
      </c>
      <c r="B424" s="8" t="s">
        <v>460</v>
      </c>
      <c r="C424" s="127">
        <v>1400</v>
      </c>
      <c r="D424" s="127">
        <v>11</v>
      </c>
      <c r="E424" s="127">
        <v>8</v>
      </c>
      <c r="F424" s="127">
        <v>10</v>
      </c>
      <c r="G424" s="8" t="s">
        <v>58</v>
      </c>
      <c r="H424" s="181"/>
      <c r="I424" s="183"/>
    </row>
    <row r="425" spans="1:9" x14ac:dyDescent="0.35">
      <c r="A425" s="8" t="s">
        <v>2840</v>
      </c>
      <c r="B425" s="8" t="s">
        <v>373</v>
      </c>
      <c r="C425" s="127">
        <v>1400</v>
      </c>
      <c r="D425" s="127">
        <v>8</v>
      </c>
      <c r="E425" s="127">
        <v>8</v>
      </c>
      <c r="F425" s="127">
        <v>5</v>
      </c>
      <c r="G425" s="8" t="s">
        <v>58</v>
      </c>
      <c r="H425" s="181"/>
      <c r="I425" s="183"/>
    </row>
    <row r="426" spans="1:9" x14ac:dyDescent="0.35">
      <c r="A426" s="8" t="s">
        <v>2840</v>
      </c>
      <c r="B426" s="8" t="s">
        <v>730</v>
      </c>
      <c r="C426" s="127">
        <v>1400</v>
      </c>
      <c r="D426" s="127">
        <v>2</v>
      </c>
      <c r="E426" s="127">
        <v>9</v>
      </c>
      <c r="F426" s="127">
        <v>10</v>
      </c>
      <c r="G426" s="8" t="s">
        <v>58</v>
      </c>
      <c r="H426" s="181"/>
      <c r="I426" s="183"/>
    </row>
    <row r="427" spans="1:9" x14ac:dyDescent="0.35">
      <c r="A427" s="8" t="s">
        <v>2857</v>
      </c>
      <c r="B427" s="8" t="s">
        <v>403</v>
      </c>
      <c r="C427" s="127">
        <v>1400</v>
      </c>
      <c r="D427" s="127">
        <v>8</v>
      </c>
      <c r="E427" s="127">
        <v>10</v>
      </c>
      <c r="F427" s="127">
        <v>11</v>
      </c>
      <c r="G427" s="8" t="s">
        <v>58</v>
      </c>
      <c r="H427" s="181" t="s">
        <v>713</v>
      </c>
      <c r="I427" s="183"/>
    </row>
    <row r="428" spans="1:9" x14ac:dyDescent="0.35">
      <c r="A428" s="8" t="s">
        <v>2857</v>
      </c>
      <c r="B428" s="8" t="s">
        <v>191</v>
      </c>
      <c r="C428" s="127">
        <v>1400</v>
      </c>
      <c r="D428" s="127">
        <v>8</v>
      </c>
      <c r="E428" s="127">
        <v>4</v>
      </c>
      <c r="F428" s="127">
        <v>4</v>
      </c>
      <c r="G428" s="8" t="s">
        <v>712</v>
      </c>
      <c r="H428" s="181"/>
      <c r="I428" s="183"/>
    </row>
    <row r="429" spans="1:9" x14ac:dyDescent="0.35">
      <c r="A429" s="8" t="s">
        <v>2857</v>
      </c>
      <c r="B429" s="8" t="s">
        <v>551</v>
      </c>
      <c r="C429" s="127">
        <v>1400</v>
      </c>
      <c r="D429" s="127">
        <v>6</v>
      </c>
      <c r="E429" s="127">
        <v>9</v>
      </c>
      <c r="F429" s="127">
        <v>10</v>
      </c>
      <c r="G429" s="8" t="s">
        <v>58</v>
      </c>
      <c r="H429" s="181"/>
      <c r="I429" s="183"/>
    </row>
    <row r="430" spans="1:9" x14ac:dyDescent="0.35">
      <c r="A430" s="8" t="s">
        <v>2857</v>
      </c>
      <c r="B430" s="8" t="s">
        <v>118</v>
      </c>
      <c r="C430" s="127">
        <v>1400</v>
      </c>
      <c r="D430" s="127">
        <v>1</v>
      </c>
      <c r="E430" s="127">
        <v>4</v>
      </c>
      <c r="F430" s="127">
        <v>3</v>
      </c>
      <c r="G430" s="8" t="s">
        <v>712</v>
      </c>
      <c r="H430" s="181"/>
      <c r="I430" s="183"/>
    </row>
    <row r="431" spans="1:9" x14ac:dyDescent="0.35">
      <c r="A431" s="8" t="s">
        <v>2857</v>
      </c>
      <c r="B431" s="8" t="s">
        <v>377</v>
      </c>
      <c r="C431" s="127">
        <v>1200</v>
      </c>
      <c r="D431" s="127">
        <v>9</v>
      </c>
      <c r="E431" s="127">
        <v>7</v>
      </c>
      <c r="F431" s="127">
        <v>7</v>
      </c>
      <c r="G431" s="8" t="s">
        <v>58</v>
      </c>
      <c r="H431" s="181"/>
      <c r="I431" s="183"/>
    </row>
    <row r="432" spans="1:9" x14ac:dyDescent="0.35">
      <c r="A432" s="8" t="s">
        <v>2872</v>
      </c>
      <c r="B432" s="8" t="s">
        <v>403</v>
      </c>
      <c r="C432" s="127">
        <v>1400</v>
      </c>
      <c r="D432" s="127">
        <v>5</v>
      </c>
      <c r="E432" s="127">
        <v>13</v>
      </c>
      <c r="F432" s="127">
        <v>13</v>
      </c>
      <c r="G432" s="8" t="s">
        <v>58</v>
      </c>
      <c r="H432" s="181" t="s">
        <v>713</v>
      </c>
      <c r="I432" s="183"/>
    </row>
    <row r="433" spans="1:9" x14ac:dyDescent="0.35">
      <c r="A433" s="8" t="s">
        <v>2872</v>
      </c>
      <c r="B433" s="8" t="s">
        <v>551</v>
      </c>
      <c r="C433" s="127">
        <v>1400</v>
      </c>
      <c r="D433" s="127">
        <v>10</v>
      </c>
      <c r="E433" s="127">
        <v>9</v>
      </c>
      <c r="F433" s="127">
        <v>7</v>
      </c>
      <c r="G433" s="8" t="s">
        <v>58</v>
      </c>
      <c r="H433" s="181"/>
      <c r="I433" s="183"/>
    </row>
    <row r="434" spans="1:9" x14ac:dyDescent="0.35">
      <c r="A434" s="8" t="s">
        <v>2872</v>
      </c>
      <c r="B434" s="8" t="s">
        <v>373</v>
      </c>
      <c r="C434" s="127">
        <v>1400</v>
      </c>
      <c r="D434" s="127">
        <v>3</v>
      </c>
      <c r="E434" s="127">
        <v>5</v>
      </c>
      <c r="F434" s="127">
        <v>6</v>
      </c>
      <c r="G434" s="8" t="s">
        <v>58</v>
      </c>
      <c r="H434" s="181"/>
      <c r="I434" s="183"/>
    </row>
    <row r="435" spans="1:9" x14ac:dyDescent="0.35">
      <c r="A435" s="8" t="s">
        <v>2872</v>
      </c>
      <c r="B435" s="8" t="s">
        <v>236</v>
      </c>
      <c r="C435" s="127">
        <v>1400</v>
      </c>
      <c r="D435" s="127">
        <v>10</v>
      </c>
      <c r="E435" s="127">
        <v>10</v>
      </c>
      <c r="F435" s="127">
        <v>12</v>
      </c>
      <c r="G435" s="8" t="s">
        <v>58</v>
      </c>
      <c r="H435" s="181"/>
      <c r="I435" s="183"/>
    </row>
    <row r="436" spans="1:9" x14ac:dyDescent="0.35">
      <c r="A436" s="8" t="s">
        <v>2872</v>
      </c>
      <c r="B436" s="8" t="s">
        <v>907</v>
      </c>
      <c r="C436" s="127">
        <v>1400</v>
      </c>
      <c r="D436" s="127">
        <v>9</v>
      </c>
      <c r="E436" s="127">
        <v>9</v>
      </c>
      <c r="F436" s="127">
        <v>10</v>
      </c>
      <c r="G436" s="8" t="s">
        <v>58</v>
      </c>
      <c r="H436" s="181"/>
      <c r="I436" s="183"/>
    </row>
    <row r="437" spans="1:9" x14ac:dyDescent="0.35">
      <c r="A437" s="8" t="s">
        <v>2890</v>
      </c>
      <c r="B437" s="8" t="s">
        <v>416</v>
      </c>
      <c r="C437" s="127">
        <v>1400</v>
      </c>
      <c r="D437" s="127">
        <v>14</v>
      </c>
      <c r="E437" s="127">
        <v>14</v>
      </c>
      <c r="F437" s="127">
        <v>14</v>
      </c>
      <c r="G437" s="8" t="s">
        <v>58</v>
      </c>
      <c r="H437" s="181" t="s">
        <v>713</v>
      </c>
      <c r="I437" s="183"/>
    </row>
    <row r="438" spans="1:9" x14ac:dyDescent="0.35">
      <c r="A438" s="8" t="s">
        <v>2890</v>
      </c>
      <c r="B438" s="8" t="s">
        <v>373</v>
      </c>
      <c r="C438" s="127">
        <v>1400</v>
      </c>
      <c r="D438" s="127">
        <v>4</v>
      </c>
      <c r="E438" s="127">
        <v>5</v>
      </c>
      <c r="F438" s="127">
        <v>5</v>
      </c>
      <c r="G438" s="8" t="s">
        <v>58</v>
      </c>
      <c r="H438" s="181"/>
      <c r="I438" s="183"/>
    </row>
    <row r="439" spans="1:9" x14ac:dyDescent="0.35">
      <c r="A439" s="8" t="s">
        <v>2890</v>
      </c>
      <c r="B439" s="8" t="s">
        <v>174</v>
      </c>
      <c r="C439" s="127">
        <v>1400</v>
      </c>
      <c r="D439" s="127">
        <v>5</v>
      </c>
      <c r="E439" s="127">
        <v>10</v>
      </c>
      <c r="F439" s="127">
        <v>9</v>
      </c>
      <c r="G439" s="8" t="s">
        <v>58</v>
      </c>
      <c r="H439" s="181"/>
      <c r="I439" s="183"/>
    </row>
    <row r="440" spans="1:9" x14ac:dyDescent="0.35">
      <c r="A440" s="8" t="s">
        <v>2890</v>
      </c>
      <c r="B440" s="8" t="s">
        <v>997</v>
      </c>
      <c r="C440" s="127">
        <v>1400</v>
      </c>
      <c r="D440" s="127">
        <v>4</v>
      </c>
      <c r="E440" s="127">
        <v>6</v>
      </c>
      <c r="F440" s="127">
        <v>5</v>
      </c>
      <c r="G440" s="8" t="s">
        <v>58</v>
      </c>
      <c r="H440" s="181"/>
      <c r="I440" s="183"/>
    </row>
    <row r="441" spans="1:9" x14ac:dyDescent="0.35">
      <c r="A441" s="8" t="s">
        <v>2890</v>
      </c>
      <c r="B441" s="8" t="s">
        <v>820</v>
      </c>
      <c r="C441" s="127">
        <v>1400</v>
      </c>
      <c r="D441" s="127">
        <v>4</v>
      </c>
      <c r="E441" s="127">
        <v>13</v>
      </c>
      <c r="F441" s="127">
        <v>14</v>
      </c>
      <c r="G441" s="8" t="s">
        <v>58</v>
      </c>
      <c r="H441" s="181"/>
      <c r="I441" s="183"/>
    </row>
    <row r="442" spans="1:9" x14ac:dyDescent="0.35">
      <c r="A442" s="8" t="s">
        <v>2911</v>
      </c>
      <c r="B442" s="8" t="s">
        <v>281</v>
      </c>
      <c r="C442" s="127">
        <v>1400</v>
      </c>
      <c r="D442" s="127">
        <v>1</v>
      </c>
      <c r="E442" s="127">
        <v>10</v>
      </c>
      <c r="F442" s="127">
        <v>11</v>
      </c>
      <c r="G442" s="8" t="s">
        <v>58</v>
      </c>
      <c r="H442" s="181" t="s">
        <v>713</v>
      </c>
      <c r="I442" s="183"/>
    </row>
    <row r="443" spans="1:9" x14ac:dyDescent="0.35">
      <c r="A443" s="8" t="s">
        <v>2911</v>
      </c>
      <c r="B443" s="8" t="s">
        <v>191</v>
      </c>
      <c r="C443" s="127">
        <v>1200</v>
      </c>
      <c r="D443" s="127">
        <v>7</v>
      </c>
      <c r="E443" s="127">
        <v>13</v>
      </c>
      <c r="F443" s="127">
        <v>12</v>
      </c>
      <c r="G443" s="8" t="s">
        <v>58</v>
      </c>
      <c r="H443" s="181"/>
      <c r="I443" s="183"/>
    </row>
    <row r="444" spans="1:9" x14ac:dyDescent="0.35">
      <c r="A444" s="8" t="s">
        <v>2911</v>
      </c>
      <c r="B444" s="8" t="s">
        <v>187</v>
      </c>
      <c r="C444" s="127">
        <v>1200</v>
      </c>
      <c r="D444" s="127">
        <v>4</v>
      </c>
      <c r="E444" s="127">
        <v>14</v>
      </c>
      <c r="F444" s="127">
        <v>14</v>
      </c>
      <c r="G444" s="8" t="s">
        <v>58</v>
      </c>
      <c r="H444" s="181"/>
      <c r="I444" s="183"/>
    </row>
    <row r="447" spans="1:9" ht="35.1" customHeight="1" x14ac:dyDescent="0.35">
      <c r="A447" s="184" t="s">
        <v>3110</v>
      </c>
      <c r="B447" s="181"/>
      <c r="C447" s="181"/>
      <c r="D447" s="181"/>
      <c r="E447" s="181"/>
      <c r="F447" s="181"/>
      <c r="G447" s="181"/>
      <c r="H447" s="181"/>
      <c r="I447" s="181"/>
    </row>
    <row r="448" spans="1:9" x14ac:dyDescent="0.35">
      <c r="A448" s="8" t="s">
        <v>1</v>
      </c>
      <c r="B448" s="8" t="s">
        <v>704</v>
      </c>
      <c r="C448" s="8" t="s">
        <v>705</v>
      </c>
      <c r="D448" s="8" t="s">
        <v>706</v>
      </c>
      <c r="E448" s="8" t="s">
        <v>707</v>
      </c>
      <c r="F448" s="8" t="s">
        <v>708</v>
      </c>
      <c r="G448" s="8" t="s">
        <v>709</v>
      </c>
      <c r="H448" s="8" t="s">
        <v>710</v>
      </c>
      <c r="I448" s="8" t="s">
        <v>711</v>
      </c>
    </row>
    <row r="449" spans="1:9" x14ac:dyDescent="0.35">
      <c r="A449" s="8" t="s">
        <v>2928</v>
      </c>
      <c r="B449" s="8" t="s">
        <v>403</v>
      </c>
      <c r="C449" s="127">
        <v>1200</v>
      </c>
      <c r="D449" s="127">
        <v>1</v>
      </c>
      <c r="E449" s="127">
        <v>1</v>
      </c>
      <c r="F449" s="127">
        <v>1</v>
      </c>
      <c r="G449" s="8" t="s">
        <v>65</v>
      </c>
      <c r="H449" s="181" t="s">
        <v>65</v>
      </c>
      <c r="I449" s="182" t="s">
        <v>3111</v>
      </c>
    </row>
    <row r="450" spans="1:9" x14ac:dyDescent="0.35">
      <c r="A450" s="8" t="s">
        <v>2928</v>
      </c>
      <c r="B450" s="8" t="s">
        <v>567</v>
      </c>
      <c r="C450" s="127">
        <v>1200</v>
      </c>
      <c r="D450" s="127">
        <v>5</v>
      </c>
      <c r="E450" s="127">
        <v>1</v>
      </c>
      <c r="F450" s="127">
        <v>1</v>
      </c>
      <c r="G450" s="8" t="s">
        <v>65</v>
      </c>
      <c r="H450" s="181"/>
      <c r="I450" s="183"/>
    </row>
    <row r="451" spans="1:9" x14ac:dyDescent="0.35">
      <c r="A451" s="8" t="s">
        <v>2928</v>
      </c>
      <c r="B451" s="8" t="s">
        <v>187</v>
      </c>
      <c r="C451" s="127">
        <v>1200</v>
      </c>
      <c r="D451" s="127">
        <v>2</v>
      </c>
      <c r="E451" s="127">
        <v>3</v>
      </c>
      <c r="F451" s="127">
        <v>2</v>
      </c>
      <c r="G451" s="8" t="s">
        <v>712</v>
      </c>
      <c r="H451" s="181"/>
      <c r="I451" s="183"/>
    </row>
    <row r="452" spans="1:9" x14ac:dyDescent="0.35">
      <c r="A452" s="8" t="s">
        <v>2928</v>
      </c>
      <c r="B452" s="8" t="s">
        <v>377</v>
      </c>
      <c r="C452" s="127">
        <v>1200</v>
      </c>
      <c r="D452" s="127">
        <v>14</v>
      </c>
      <c r="E452" s="127">
        <v>1</v>
      </c>
      <c r="F452" s="127">
        <v>1</v>
      </c>
      <c r="G452" s="8" t="s">
        <v>65</v>
      </c>
      <c r="H452" s="181"/>
      <c r="I452" s="183"/>
    </row>
    <row r="453" spans="1:9" x14ac:dyDescent="0.35">
      <c r="A453" s="8" t="s">
        <v>2928</v>
      </c>
      <c r="B453" s="8" t="s">
        <v>483</v>
      </c>
      <c r="C453" s="127">
        <v>1200</v>
      </c>
      <c r="D453" s="127">
        <v>4</v>
      </c>
      <c r="E453" s="127">
        <v>1</v>
      </c>
      <c r="F453" s="127">
        <v>1</v>
      </c>
      <c r="G453" s="8" t="s">
        <v>65</v>
      </c>
      <c r="H453" s="181"/>
      <c r="I453" s="183"/>
    </row>
    <row r="454" spans="1:9" x14ac:dyDescent="0.35">
      <c r="A454" s="8" t="s">
        <v>2942</v>
      </c>
      <c r="B454" s="8" t="s">
        <v>416</v>
      </c>
      <c r="C454" s="127">
        <v>1200</v>
      </c>
      <c r="D454" s="127">
        <v>1</v>
      </c>
      <c r="E454" s="127">
        <v>4</v>
      </c>
      <c r="F454" s="127">
        <v>4</v>
      </c>
      <c r="G454" s="8" t="s">
        <v>712</v>
      </c>
      <c r="H454" s="181" t="s">
        <v>712</v>
      </c>
      <c r="I454" s="183"/>
    </row>
    <row r="455" spans="1:9" x14ac:dyDescent="0.35">
      <c r="A455" s="8" t="s">
        <v>2942</v>
      </c>
      <c r="B455" s="8" t="s">
        <v>187</v>
      </c>
      <c r="C455" s="127">
        <v>1200</v>
      </c>
      <c r="D455" s="127">
        <v>5</v>
      </c>
      <c r="E455" s="127">
        <v>4</v>
      </c>
      <c r="F455" s="127">
        <v>4</v>
      </c>
      <c r="G455" s="8" t="s">
        <v>712</v>
      </c>
      <c r="H455" s="181"/>
      <c r="I455" s="183"/>
    </row>
    <row r="456" spans="1:9" x14ac:dyDescent="0.35">
      <c r="A456" s="8" t="s">
        <v>2942</v>
      </c>
      <c r="B456" s="8" t="s">
        <v>135</v>
      </c>
      <c r="C456" s="127">
        <v>1200</v>
      </c>
      <c r="D456" s="127">
        <v>10</v>
      </c>
      <c r="E456" s="127">
        <v>1</v>
      </c>
      <c r="F456" s="127">
        <v>1</v>
      </c>
      <c r="G456" s="8" t="s">
        <v>65</v>
      </c>
      <c r="H456" s="181"/>
      <c r="I456" s="183"/>
    </row>
    <row r="457" spans="1:9" x14ac:dyDescent="0.35">
      <c r="A457" s="8" t="s">
        <v>2942</v>
      </c>
      <c r="B457" s="8" t="s">
        <v>483</v>
      </c>
      <c r="C457" s="127">
        <v>1200</v>
      </c>
      <c r="D457" s="127">
        <v>12</v>
      </c>
      <c r="E457" s="127">
        <v>8</v>
      </c>
      <c r="F457" s="127">
        <v>7</v>
      </c>
      <c r="G457" s="8" t="s">
        <v>58</v>
      </c>
      <c r="H457" s="181"/>
      <c r="I457" s="183"/>
    </row>
    <row r="458" spans="1:9" x14ac:dyDescent="0.35">
      <c r="A458" s="8" t="s">
        <v>2942</v>
      </c>
      <c r="B458" s="8" t="s">
        <v>368</v>
      </c>
      <c r="C458" s="127">
        <v>1200</v>
      </c>
      <c r="D458" s="127">
        <v>5</v>
      </c>
      <c r="E458" s="127">
        <v>2</v>
      </c>
      <c r="F458" s="127">
        <v>3</v>
      </c>
      <c r="G458" s="8" t="s">
        <v>712</v>
      </c>
      <c r="H458" s="181"/>
      <c r="I458" s="183"/>
    </row>
    <row r="459" spans="1:9" x14ac:dyDescent="0.35">
      <c r="A459" s="8" t="s">
        <v>2964</v>
      </c>
      <c r="B459" s="8" t="s">
        <v>276</v>
      </c>
      <c r="C459" s="127">
        <v>1200</v>
      </c>
      <c r="D459" s="127">
        <v>12</v>
      </c>
      <c r="E459" s="127">
        <v>9</v>
      </c>
      <c r="F459" s="127">
        <v>10</v>
      </c>
      <c r="G459" s="8" t="s">
        <v>58</v>
      </c>
      <c r="H459" s="181" t="s">
        <v>713</v>
      </c>
      <c r="I459" s="183"/>
    </row>
    <row r="460" spans="1:9" x14ac:dyDescent="0.35">
      <c r="A460" s="8" t="s">
        <v>2964</v>
      </c>
      <c r="B460" s="8" t="s">
        <v>268</v>
      </c>
      <c r="C460" s="127">
        <v>1200</v>
      </c>
      <c r="D460" s="127">
        <v>6</v>
      </c>
      <c r="E460" s="127">
        <v>7</v>
      </c>
      <c r="F460" s="127">
        <v>6</v>
      </c>
      <c r="G460" s="8" t="s">
        <v>58</v>
      </c>
      <c r="H460" s="181"/>
      <c r="I460" s="183"/>
    </row>
    <row r="461" spans="1:9" x14ac:dyDescent="0.35">
      <c r="A461" s="8" t="s">
        <v>2964</v>
      </c>
      <c r="B461" s="8" t="s">
        <v>551</v>
      </c>
      <c r="C461" s="127">
        <v>1200</v>
      </c>
      <c r="D461" s="127">
        <v>5</v>
      </c>
      <c r="E461" s="127">
        <v>3</v>
      </c>
      <c r="F461" s="127">
        <v>2</v>
      </c>
      <c r="G461" s="8" t="s">
        <v>712</v>
      </c>
      <c r="H461" s="181"/>
      <c r="I461" s="183"/>
    </row>
    <row r="462" spans="1:9" x14ac:dyDescent="0.35">
      <c r="A462" s="8" t="s">
        <v>2964</v>
      </c>
      <c r="B462" s="8" t="s">
        <v>490</v>
      </c>
      <c r="C462" s="127">
        <v>1200</v>
      </c>
      <c r="D462" s="127">
        <v>4</v>
      </c>
      <c r="E462" s="127">
        <v>5</v>
      </c>
      <c r="F462" s="127">
        <v>7</v>
      </c>
      <c r="G462" s="8" t="s">
        <v>58</v>
      </c>
      <c r="H462" s="181"/>
      <c r="I462" s="183"/>
    </row>
    <row r="463" spans="1:9" x14ac:dyDescent="0.35">
      <c r="A463" s="8" t="s">
        <v>2964</v>
      </c>
      <c r="B463" s="8" t="s">
        <v>826</v>
      </c>
      <c r="C463" s="127">
        <v>1200</v>
      </c>
      <c r="D463" s="127">
        <v>10</v>
      </c>
      <c r="E463" s="127">
        <v>9</v>
      </c>
      <c r="F463" s="127">
        <v>9</v>
      </c>
      <c r="G463" s="8" t="s">
        <v>58</v>
      </c>
      <c r="H463" s="181"/>
      <c r="I463" s="183"/>
    </row>
    <row r="464" spans="1:9" x14ac:dyDescent="0.35">
      <c r="A464" s="8" t="s">
        <v>2985</v>
      </c>
      <c r="B464" s="8" t="s">
        <v>403</v>
      </c>
      <c r="C464" s="127">
        <v>1200</v>
      </c>
      <c r="D464" s="127">
        <v>13</v>
      </c>
      <c r="E464" s="127">
        <v>5</v>
      </c>
      <c r="F464" s="127">
        <v>5</v>
      </c>
      <c r="G464" s="8" t="s">
        <v>58</v>
      </c>
      <c r="H464" s="181" t="s">
        <v>712</v>
      </c>
      <c r="I464" s="183"/>
    </row>
    <row r="465" spans="1:9" x14ac:dyDescent="0.35">
      <c r="A465" s="8" t="s">
        <v>2985</v>
      </c>
      <c r="B465" s="8" t="s">
        <v>567</v>
      </c>
      <c r="C465" s="127">
        <v>1200</v>
      </c>
      <c r="D465" s="127">
        <v>4</v>
      </c>
      <c r="E465" s="127">
        <v>4</v>
      </c>
      <c r="F465" s="127">
        <v>4</v>
      </c>
      <c r="G465" s="8" t="s">
        <v>712</v>
      </c>
      <c r="H465" s="181"/>
      <c r="I465" s="183"/>
    </row>
    <row r="466" spans="1:9" x14ac:dyDescent="0.35">
      <c r="A466" s="8" t="s">
        <v>2985</v>
      </c>
      <c r="B466" s="8" t="s">
        <v>187</v>
      </c>
      <c r="C466" s="127">
        <v>1200</v>
      </c>
      <c r="D466" s="127">
        <v>10</v>
      </c>
      <c r="E466" s="127">
        <v>5</v>
      </c>
      <c r="F466" s="127">
        <v>4</v>
      </c>
      <c r="G466" s="8" t="s">
        <v>712</v>
      </c>
      <c r="H466" s="181"/>
      <c r="I466" s="183"/>
    </row>
    <row r="467" spans="1:9" x14ac:dyDescent="0.35">
      <c r="A467" s="8" t="s">
        <v>2985</v>
      </c>
      <c r="B467" s="8" t="s">
        <v>490</v>
      </c>
      <c r="C467" s="127">
        <v>1200</v>
      </c>
      <c r="D467" s="127">
        <v>11</v>
      </c>
      <c r="E467" s="127">
        <v>2</v>
      </c>
      <c r="F467" s="127">
        <v>2</v>
      </c>
      <c r="G467" s="8" t="s">
        <v>65</v>
      </c>
      <c r="H467" s="181"/>
      <c r="I467" s="183"/>
    </row>
    <row r="468" spans="1:9" x14ac:dyDescent="0.35">
      <c r="A468" s="8" t="s">
        <v>2985</v>
      </c>
      <c r="B468" s="8" t="s">
        <v>826</v>
      </c>
      <c r="C468" s="127">
        <v>1200</v>
      </c>
      <c r="D468" s="127">
        <v>11</v>
      </c>
      <c r="E468" s="127">
        <v>10</v>
      </c>
      <c r="F468" s="127">
        <v>11</v>
      </c>
      <c r="G468" s="8" t="s">
        <v>58</v>
      </c>
      <c r="H468" s="181"/>
      <c r="I468" s="183"/>
    </row>
    <row r="469" spans="1:9" x14ac:dyDescent="0.35">
      <c r="A469" s="8" t="s">
        <v>3003</v>
      </c>
      <c r="B469" s="8" t="s">
        <v>416</v>
      </c>
      <c r="C469" s="127">
        <v>1200</v>
      </c>
      <c r="D469" s="127">
        <v>7</v>
      </c>
      <c r="E469" s="127">
        <v>2</v>
      </c>
      <c r="F469" s="127">
        <v>2</v>
      </c>
      <c r="G469" s="8" t="s">
        <v>65</v>
      </c>
      <c r="H469" s="133" t="s">
        <v>65</v>
      </c>
      <c r="I469" s="183"/>
    </row>
    <row r="470" spans="1:9" x14ac:dyDescent="0.35">
      <c r="A470" s="8" t="s">
        <v>3008</v>
      </c>
      <c r="B470" s="8" t="s">
        <v>403</v>
      </c>
      <c r="C470" s="127">
        <v>1200</v>
      </c>
      <c r="D470" s="127">
        <v>12</v>
      </c>
      <c r="E470" s="127">
        <v>10</v>
      </c>
      <c r="F470" s="127">
        <v>11</v>
      </c>
      <c r="G470" s="8" t="s">
        <v>58</v>
      </c>
      <c r="H470" s="181" t="s">
        <v>713</v>
      </c>
      <c r="I470" s="183"/>
    </row>
    <row r="471" spans="1:9" x14ac:dyDescent="0.35">
      <c r="A471" s="8" t="s">
        <v>3008</v>
      </c>
      <c r="B471" s="8" t="s">
        <v>551</v>
      </c>
      <c r="C471" s="127">
        <v>1200</v>
      </c>
      <c r="D471" s="127">
        <v>12</v>
      </c>
      <c r="E471" s="127">
        <v>11</v>
      </c>
      <c r="F471" s="127">
        <v>10</v>
      </c>
      <c r="G471" s="8" t="s">
        <v>58</v>
      </c>
      <c r="H471" s="181"/>
      <c r="I471" s="183"/>
    </row>
    <row r="472" spans="1:9" x14ac:dyDescent="0.35">
      <c r="A472" s="8" t="s">
        <v>3008</v>
      </c>
      <c r="B472" s="8" t="s">
        <v>351</v>
      </c>
      <c r="C472" s="127">
        <v>1200</v>
      </c>
      <c r="D472" s="127">
        <v>5</v>
      </c>
      <c r="E472" s="127">
        <v>8</v>
      </c>
      <c r="F472" s="127">
        <v>5</v>
      </c>
      <c r="G472" s="8" t="s">
        <v>58</v>
      </c>
      <c r="H472" s="181"/>
      <c r="I472" s="183"/>
    </row>
    <row r="473" spans="1:9" x14ac:dyDescent="0.35">
      <c r="A473" s="8" t="s">
        <v>3008</v>
      </c>
      <c r="B473" s="8" t="s">
        <v>76</v>
      </c>
      <c r="C473" s="127">
        <v>1200</v>
      </c>
      <c r="D473" s="127">
        <v>10</v>
      </c>
      <c r="E473" s="127">
        <v>9</v>
      </c>
      <c r="F473" s="127">
        <v>8</v>
      </c>
      <c r="G473" s="8" t="s">
        <v>58</v>
      </c>
      <c r="H473" s="181"/>
      <c r="I473" s="183"/>
    </row>
    <row r="474" spans="1:9" x14ac:dyDescent="0.35">
      <c r="A474" s="8" t="s">
        <v>3008</v>
      </c>
      <c r="B474" s="8" t="s">
        <v>211</v>
      </c>
      <c r="C474" s="127">
        <v>1200</v>
      </c>
      <c r="D474" s="127">
        <v>1</v>
      </c>
      <c r="E474" s="127">
        <v>1</v>
      </c>
      <c r="F474" s="127">
        <v>1</v>
      </c>
      <c r="G474" s="8" t="s">
        <v>65</v>
      </c>
      <c r="H474" s="181"/>
      <c r="I474" s="183"/>
    </row>
    <row r="475" spans="1:9" x14ac:dyDescent="0.35">
      <c r="A475" s="8" t="s">
        <v>3028</v>
      </c>
      <c r="B475" s="8" t="s">
        <v>3046</v>
      </c>
      <c r="C475" s="127">
        <v>1200</v>
      </c>
      <c r="D475" s="127">
        <v>4</v>
      </c>
      <c r="E475" s="127">
        <v>10</v>
      </c>
      <c r="F475" s="127">
        <v>8</v>
      </c>
      <c r="G475" s="8" t="s">
        <v>58</v>
      </c>
      <c r="H475" s="181" t="s">
        <v>713</v>
      </c>
      <c r="I475" s="183"/>
    </row>
    <row r="476" spans="1:9" x14ac:dyDescent="0.35">
      <c r="A476" s="8" t="s">
        <v>3028</v>
      </c>
      <c r="B476" s="8" t="s">
        <v>276</v>
      </c>
      <c r="C476" s="127">
        <v>1200</v>
      </c>
      <c r="D476" s="127">
        <v>7</v>
      </c>
      <c r="E476" s="127">
        <v>10</v>
      </c>
      <c r="F476" s="127">
        <v>9</v>
      </c>
      <c r="G476" s="8" t="s">
        <v>58</v>
      </c>
      <c r="H476" s="181"/>
      <c r="I476" s="183"/>
    </row>
    <row r="477" spans="1:9" x14ac:dyDescent="0.35">
      <c r="A477" s="8" t="s">
        <v>3028</v>
      </c>
      <c r="B477" s="8" t="s">
        <v>551</v>
      </c>
      <c r="C477" s="127">
        <v>1200</v>
      </c>
      <c r="D477" s="127">
        <v>11</v>
      </c>
      <c r="E477" s="127">
        <v>10</v>
      </c>
      <c r="F477" s="127">
        <v>11</v>
      </c>
      <c r="G477" s="8" t="s">
        <v>58</v>
      </c>
      <c r="H477" s="181"/>
      <c r="I477" s="183"/>
    </row>
    <row r="478" spans="1:9" x14ac:dyDescent="0.35">
      <c r="A478" s="8" t="s">
        <v>3028</v>
      </c>
      <c r="B478" s="8" t="s">
        <v>187</v>
      </c>
      <c r="C478" s="127">
        <v>1200</v>
      </c>
      <c r="D478" s="127">
        <v>3</v>
      </c>
      <c r="E478" s="127">
        <v>10</v>
      </c>
      <c r="F478" s="127">
        <v>7</v>
      </c>
      <c r="G478" s="8" t="s">
        <v>58</v>
      </c>
      <c r="H478" s="181"/>
      <c r="I478" s="183"/>
    </row>
    <row r="479" spans="1:9" x14ac:dyDescent="0.35">
      <c r="A479" s="8" t="s">
        <v>3028</v>
      </c>
      <c r="B479" s="8" t="s">
        <v>377</v>
      </c>
      <c r="C479" s="127">
        <v>1200</v>
      </c>
      <c r="D479" s="127">
        <v>6</v>
      </c>
      <c r="E479" s="127">
        <v>11</v>
      </c>
      <c r="F479" s="127">
        <v>10</v>
      </c>
      <c r="G479" s="8" t="s">
        <v>58</v>
      </c>
      <c r="H479" s="181"/>
      <c r="I479" s="183"/>
    </row>
    <row r="480" spans="1:9" x14ac:dyDescent="0.35">
      <c r="A480" s="8" t="s">
        <v>3049</v>
      </c>
      <c r="B480" s="8" t="s">
        <v>403</v>
      </c>
      <c r="C480" s="127">
        <v>1200</v>
      </c>
      <c r="D480" s="127">
        <v>11</v>
      </c>
      <c r="E480" s="127">
        <v>7</v>
      </c>
      <c r="F480" s="127">
        <v>7</v>
      </c>
      <c r="G480" s="8" t="s">
        <v>58</v>
      </c>
      <c r="H480" s="181" t="s">
        <v>65</v>
      </c>
      <c r="I480" s="183"/>
    </row>
    <row r="481" spans="1:9" x14ac:dyDescent="0.35">
      <c r="A481" s="8" t="s">
        <v>3049</v>
      </c>
      <c r="B481" s="8" t="s">
        <v>357</v>
      </c>
      <c r="C481" s="127">
        <v>1200</v>
      </c>
      <c r="D481" s="127">
        <v>7</v>
      </c>
      <c r="E481" s="127">
        <v>2</v>
      </c>
      <c r="F481" s="127">
        <v>2</v>
      </c>
      <c r="G481" s="8" t="s">
        <v>65</v>
      </c>
      <c r="H481" s="181"/>
      <c r="I481" s="183"/>
    </row>
    <row r="482" spans="1:9" x14ac:dyDescent="0.35">
      <c r="A482" s="8" t="s">
        <v>3049</v>
      </c>
      <c r="B482" s="8" t="s">
        <v>353</v>
      </c>
      <c r="C482" s="127">
        <v>1200</v>
      </c>
      <c r="D482" s="127">
        <v>6</v>
      </c>
      <c r="E482" s="127">
        <v>1</v>
      </c>
      <c r="F482" s="127">
        <v>1</v>
      </c>
      <c r="G482" s="8" t="s">
        <v>65</v>
      </c>
      <c r="H482" s="181"/>
      <c r="I482" s="183"/>
    </row>
    <row r="483" spans="1:9" x14ac:dyDescent="0.35">
      <c r="A483" s="8" t="s">
        <v>3049</v>
      </c>
      <c r="B483" s="8" t="s">
        <v>351</v>
      </c>
      <c r="C483" s="127">
        <v>1200</v>
      </c>
      <c r="D483" s="127">
        <v>9</v>
      </c>
      <c r="E483" s="127">
        <v>3</v>
      </c>
      <c r="F483" s="127">
        <v>2</v>
      </c>
      <c r="G483" s="8" t="s">
        <v>712</v>
      </c>
      <c r="H483" s="181"/>
      <c r="I483" s="183"/>
    </row>
    <row r="484" spans="1:9" x14ac:dyDescent="0.35">
      <c r="A484" s="8" t="s">
        <v>3049</v>
      </c>
      <c r="B484" s="8" t="s">
        <v>76</v>
      </c>
      <c r="C484" s="127">
        <v>1200</v>
      </c>
      <c r="D484" s="127">
        <v>10</v>
      </c>
      <c r="E484" s="127">
        <v>2</v>
      </c>
      <c r="F484" s="127">
        <v>2</v>
      </c>
      <c r="G484" s="8" t="s">
        <v>65</v>
      </c>
      <c r="H484" s="181"/>
      <c r="I484" s="183"/>
    </row>
    <row r="485" spans="1:9" x14ac:dyDescent="0.35">
      <c r="A485" s="8" t="s">
        <v>3066</v>
      </c>
      <c r="B485" s="8" t="s">
        <v>281</v>
      </c>
      <c r="C485" s="127">
        <v>1200</v>
      </c>
      <c r="D485" s="127">
        <v>8</v>
      </c>
      <c r="E485" s="127">
        <v>2</v>
      </c>
      <c r="F485" s="127">
        <v>2</v>
      </c>
      <c r="G485" s="8" t="s">
        <v>65</v>
      </c>
      <c r="H485" s="181" t="s">
        <v>65</v>
      </c>
      <c r="I485" s="183"/>
    </row>
    <row r="486" spans="1:9" x14ac:dyDescent="0.35">
      <c r="A486" s="8" t="s">
        <v>3066</v>
      </c>
      <c r="B486" s="8" t="s">
        <v>460</v>
      </c>
      <c r="C486" s="127">
        <v>1200</v>
      </c>
      <c r="D486" s="127">
        <v>8</v>
      </c>
      <c r="E486" s="127">
        <v>1</v>
      </c>
      <c r="F486" s="127">
        <v>1</v>
      </c>
      <c r="G486" s="8" t="s">
        <v>65</v>
      </c>
      <c r="H486" s="181"/>
      <c r="I486" s="183"/>
    </row>
    <row r="487" spans="1:9" x14ac:dyDescent="0.35">
      <c r="A487" s="8" t="s">
        <v>3066</v>
      </c>
      <c r="B487" s="8" t="s">
        <v>664</v>
      </c>
      <c r="C487" s="127">
        <v>1200</v>
      </c>
      <c r="D487" s="127">
        <v>8</v>
      </c>
      <c r="E487" s="127">
        <v>8</v>
      </c>
      <c r="F487" s="127">
        <v>8</v>
      </c>
      <c r="G487" s="8" t="s">
        <v>58</v>
      </c>
      <c r="H487" s="181"/>
      <c r="I487" s="183"/>
    </row>
    <row r="488" spans="1:9" x14ac:dyDescent="0.35">
      <c r="A488" s="8" t="s">
        <v>3066</v>
      </c>
      <c r="B488" s="8" t="s">
        <v>658</v>
      </c>
      <c r="C488" s="127">
        <v>1200</v>
      </c>
      <c r="D488" s="127">
        <v>5</v>
      </c>
      <c r="E488" s="127">
        <v>2</v>
      </c>
      <c r="F488" s="127">
        <v>2</v>
      </c>
      <c r="G488" s="8" t="s">
        <v>65</v>
      </c>
      <c r="H488" s="181"/>
      <c r="I488" s="183"/>
    </row>
    <row r="489" spans="1:9" x14ac:dyDescent="0.35">
      <c r="A489" s="8" t="s">
        <v>3078</v>
      </c>
      <c r="B489" s="8" t="s">
        <v>281</v>
      </c>
      <c r="C489" s="127">
        <v>1200</v>
      </c>
      <c r="D489" s="127">
        <v>12</v>
      </c>
      <c r="E489" s="127">
        <v>12</v>
      </c>
      <c r="F489" s="127">
        <v>12</v>
      </c>
      <c r="G489" s="8" t="s">
        <v>58</v>
      </c>
      <c r="H489" s="133" t="s">
        <v>713</v>
      </c>
      <c r="I489" s="183"/>
    </row>
    <row r="490" spans="1:9" x14ac:dyDescent="0.35">
      <c r="A490" s="8" t="s">
        <v>3082</v>
      </c>
      <c r="B490" s="8" t="s">
        <v>191</v>
      </c>
      <c r="C490" s="127">
        <v>1200</v>
      </c>
      <c r="D490" s="127">
        <v>6</v>
      </c>
      <c r="E490" s="127">
        <v>5</v>
      </c>
      <c r="F490" s="127">
        <v>4</v>
      </c>
      <c r="G490" s="8" t="s">
        <v>712</v>
      </c>
      <c r="H490" s="181" t="s">
        <v>712</v>
      </c>
      <c r="I490" s="183"/>
    </row>
    <row r="491" spans="1:9" x14ac:dyDescent="0.35">
      <c r="A491" s="8" t="s">
        <v>3082</v>
      </c>
      <c r="B491" s="8" t="s">
        <v>551</v>
      </c>
      <c r="C491" s="127">
        <v>1200</v>
      </c>
      <c r="D491" s="127">
        <v>5</v>
      </c>
      <c r="E491" s="127">
        <v>3</v>
      </c>
      <c r="F491" s="127">
        <v>3</v>
      </c>
      <c r="G491" s="8" t="s">
        <v>712</v>
      </c>
      <c r="H491" s="181"/>
      <c r="I491" s="183"/>
    </row>
    <row r="492" spans="1:9" x14ac:dyDescent="0.35">
      <c r="A492" s="8" t="s">
        <v>3082</v>
      </c>
      <c r="B492" s="8" t="s">
        <v>1027</v>
      </c>
      <c r="C492" s="127">
        <v>1000</v>
      </c>
      <c r="D492" s="127">
        <v>11</v>
      </c>
      <c r="E492" s="127">
        <v>4</v>
      </c>
      <c r="F492" s="127">
        <v>5</v>
      </c>
      <c r="G492" s="8" t="s">
        <v>712</v>
      </c>
      <c r="H492" s="181"/>
      <c r="I492" s="183"/>
    </row>
    <row r="493" spans="1:9" x14ac:dyDescent="0.35">
      <c r="A493" s="8" t="s">
        <v>3082</v>
      </c>
      <c r="B493" s="8" t="s">
        <v>460</v>
      </c>
      <c r="C493" s="127">
        <v>1000</v>
      </c>
      <c r="D493" s="127">
        <v>9</v>
      </c>
      <c r="E493" s="127">
        <v>7</v>
      </c>
      <c r="F493" s="127">
        <v>7</v>
      </c>
      <c r="G493" s="8" t="s">
        <v>58</v>
      </c>
      <c r="H493" s="181"/>
      <c r="I493" s="183"/>
    </row>
    <row r="494" spans="1:9" x14ac:dyDescent="0.35">
      <c r="A494" s="8" t="s">
        <v>3082</v>
      </c>
      <c r="B494" s="8" t="s">
        <v>545</v>
      </c>
      <c r="C494" s="127">
        <v>1000</v>
      </c>
      <c r="D494" s="127">
        <v>1</v>
      </c>
      <c r="E494" s="127">
        <v>6</v>
      </c>
      <c r="F494" s="127">
        <v>7</v>
      </c>
      <c r="G494" s="8" t="s">
        <v>58</v>
      </c>
      <c r="H494" s="181"/>
      <c r="I494" s="183"/>
    </row>
    <row r="495" spans="1:9" x14ac:dyDescent="0.35">
      <c r="A495" s="8" t="s">
        <v>3100</v>
      </c>
      <c r="B495" s="8" t="s">
        <v>403</v>
      </c>
      <c r="C495" s="127">
        <v>1200</v>
      </c>
      <c r="D495" s="127">
        <v>4</v>
      </c>
      <c r="E495" s="127">
        <v>7</v>
      </c>
      <c r="F495" s="127">
        <v>6</v>
      </c>
      <c r="G495" s="8" t="s">
        <v>58</v>
      </c>
      <c r="H495" s="133" t="s">
        <v>713</v>
      </c>
      <c r="I495" s="183"/>
    </row>
  </sheetData>
  <mergeCells count="120">
    <mergeCell ref="A1:I1"/>
    <mergeCell ref="H3:H7"/>
    <mergeCell ref="H8:H12"/>
    <mergeCell ref="H13:H16"/>
    <mergeCell ref="H17:H21"/>
    <mergeCell ref="H22:H26"/>
    <mergeCell ref="H65:H66"/>
    <mergeCell ref="H67:H71"/>
    <mergeCell ref="H72:H76"/>
    <mergeCell ref="I52:I76"/>
    <mergeCell ref="A79:I79"/>
    <mergeCell ref="H81:H85"/>
    <mergeCell ref="H44:H47"/>
    <mergeCell ref="I3:I47"/>
    <mergeCell ref="A50:I50"/>
    <mergeCell ref="H52:H56"/>
    <mergeCell ref="H57:H59"/>
    <mergeCell ref="H60:H64"/>
    <mergeCell ref="H27:H28"/>
    <mergeCell ref="H30:H31"/>
    <mergeCell ref="H32:H33"/>
    <mergeCell ref="H34:H38"/>
    <mergeCell ref="H39:H41"/>
    <mergeCell ref="H42:H43"/>
    <mergeCell ref="H136:H140"/>
    <mergeCell ref="H143:H147"/>
    <mergeCell ref="H150:H154"/>
    <mergeCell ref="H155:H159"/>
    <mergeCell ref="H160:H164"/>
    <mergeCell ref="I128:I164"/>
    <mergeCell ref="H114:H118"/>
    <mergeCell ref="H119:H123"/>
    <mergeCell ref="I81:I123"/>
    <mergeCell ref="A126:I126"/>
    <mergeCell ref="H128:H132"/>
    <mergeCell ref="H133:H135"/>
    <mergeCell ref="H86:H87"/>
    <mergeCell ref="H88:H92"/>
    <mergeCell ref="H93:H97"/>
    <mergeCell ref="H101:H105"/>
    <mergeCell ref="H106:H108"/>
    <mergeCell ref="H109:H113"/>
    <mergeCell ref="H194:H195"/>
    <mergeCell ref="H196:H200"/>
    <mergeCell ref="H201:H204"/>
    <mergeCell ref="I169:I204"/>
    <mergeCell ref="A207:I207"/>
    <mergeCell ref="H209:H211"/>
    <mergeCell ref="A167:I167"/>
    <mergeCell ref="H169:H173"/>
    <mergeCell ref="H174:H178"/>
    <mergeCell ref="H180:H183"/>
    <mergeCell ref="H184:H188"/>
    <mergeCell ref="H189:H193"/>
    <mergeCell ref="H268:H272"/>
    <mergeCell ref="I209:I272"/>
    <mergeCell ref="A275:I275"/>
    <mergeCell ref="H277:H281"/>
    <mergeCell ref="H282:H286"/>
    <mergeCell ref="H287:H291"/>
    <mergeCell ref="H241:H245"/>
    <mergeCell ref="H246:H249"/>
    <mergeCell ref="H250:H254"/>
    <mergeCell ref="H255:H259"/>
    <mergeCell ref="H260:H264"/>
    <mergeCell ref="H265:H267"/>
    <mergeCell ref="H212:H216"/>
    <mergeCell ref="H217:H221"/>
    <mergeCell ref="H222:H225"/>
    <mergeCell ref="H226:H230"/>
    <mergeCell ref="H231:H235"/>
    <mergeCell ref="H236:H240"/>
    <mergeCell ref="H322:H326"/>
    <mergeCell ref="I277:I326"/>
    <mergeCell ref="A329:I329"/>
    <mergeCell ref="H331:H332"/>
    <mergeCell ref="H333:H337"/>
    <mergeCell ref="H338:H342"/>
    <mergeCell ref="H292:H296"/>
    <mergeCell ref="H297:H301"/>
    <mergeCell ref="H302:H306"/>
    <mergeCell ref="H307:H311"/>
    <mergeCell ref="H312:H316"/>
    <mergeCell ref="H317:H321"/>
    <mergeCell ref="H366:H370"/>
    <mergeCell ref="H371:H375"/>
    <mergeCell ref="H376:H380"/>
    <mergeCell ref="I331:I380"/>
    <mergeCell ref="A383:I383"/>
    <mergeCell ref="H385:H389"/>
    <mergeCell ref="I385:I444"/>
    <mergeCell ref="H343:H347"/>
    <mergeCell ref="H349:H350"/>
    <mergeCell ref="H352:H356"/>
    <mergeCell ref="H357:H361"/>
    <mergeCell ref="H362:H363"/>
    <mergeCell ref="H364:H365"/>
    <mergeCell ref="H416:H420"/>
    <mergeCell ref="H422:H426"/>
    <mergeCell ref="H427:H431"/>
    <mergeCell ref="H432:H436"/>
    <mergeCell ref="H437:H441"/>
    <mergeCell ref="H442:H444"/>
    <mergeCell ref="H390:H394"/>
    <mergeCell ref="H395:H399"/>
    <mergeCell ref="H400:H402"/>
    <mergeCell ref="H403:H405"/>
    <mergeCell ref="H406:H410"/>
    <mergeCell ref="H411:H415"/>
    <mergeCell ref="H475:H479"/>
    <mergeCell ref="H480:H484"/>
    <mergeCell ref="H485:H488"/>
    <mergeCell ref="H490:H494"/>
    <mergeCell ref="I449:I495"/>
    <mergeCell ref="A447:I447"/>
    <mergeCell ref="H449:H453"/>
    <mergeCell ref="H454:H458"/>
    <mergeCell ref="H459:H463"/>
    <mergeCell ref="H464:H468"/>
    <mergeCell ref="H470:H47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725"/>
  <sheetViews>
    <sheetView zoomScale="80" zoomScaleNormal="80" workbookViewId="0">
      <selection activeCell="BI2" sqref="BI1:BI1048576"/>
    </sheetView>
  </sheetViews>
  <sheetFormatPr defaultRowHeight="21" x14ac:dyDescent="0.35"/>
  <cols>
    <col min="16" max="16" width="12" customWidth="1"/>
    <col min="17" max="17" width="13.5703125" customWidth="1"/>
    <col min="52" max="52" width="3.28515625" customWidth="1"/>
    <col min="61" max="61" width="11.85546875" style="192" customWidth="1"/>
  </cols>
  <sheetData>
    <row r="1" spans="1:17" ht="35.1" customHeight="1" x14ac:dyDescent="0.35">
      <c r="A1" s="184" t="s">
        <v>688</v>
      </c>
      <c r="B1" s="181"/>
      <c r="C1" s="181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81"/>
      <c r="P1" s="181"/>
      <c r="Q1" s="181"/>
    </row>
    <row r="3" spans="1:17" ht="51.75" customHeight="1" x14ac:dyDescent="0.35">
      <c r="A3" s="185" t="s">
        <v>154</v>
      </c>
      <c r="B3" s="181"/>
      <c r="C3" s="181"/>
      <c r="D3" s="181"/>
      <c r="E3" s="181"/>
      <c r="F3" s="181"/>
      <c r="G3" s="181"/>
      <c r="H3" s="181"/>
      <c r="I3" s="181"/>
      <c r="J3" s="181"/>
      <c r="K3" s="181"/>
      <c r="L3" s="181"/>
      <c r="M3" s="181"/>
      <c r="N3" s="181"/>
      <c r="O3" s="181"/>
      <c r="P3" s="181"/>
      <c r="Q3" s="181"/>
    </row>
    <row r="4" spans="1:17" x14ac:dyDescent="0.35">
      <c r="A4" s="8" t="s">
        <v>689</v>
      </c>
      <c r="B4" s="123" t="s">
        <v>690</v>
      </c>
      <c r="D4" s="123" t="s">
        <v>690</v>
      </c>
      <c r="F4" s="123" t="s">
        <v>690</v>
      </c>
      <c r="H4" s="123" t="s">
        <v>690</v>
      </c>
      <c r="J4" s="123" t="s">
        <v>690</v>
      </c>
      <c r="L4" s="123" t="s">
        <v>690</v>
      </c>
      <c r="N4" s="124" t="s">
        <v>691</v>
      </c>
      <c r="O4" s="125" t="s">
        <v>692</v>
      </c>
      <c r="P4" s="126" t="s">
        <v>693</v>
      </c>
      <c r="Q4" s="126" t="s">
        <v>694</v>
      </c>
    </row>
    <row r="5" spans="1:17" x14ac:dyDescent="0.35">
      <c r="A5" s="127">
        <v>1</v>
      </c>
      <c r="B5" s="123" t="s">
        <v>21</v>
      </c>
      <c r="C5" s="128" t="s">
        <v>65</v>
      </c>
      <c r="D5" s="123" t="s">
        <v>22</v>
      </c>
      <c r="E5" s="128" t="s">
        <v>695</v>
      </c>
      <c r="F5" s="123" t="s">
        <v>24</v>
      </c>
      <c r="G5" s="128" t="s">
        <v>696</v>
      </c>
      <c r="N5" s="129">
        <v>40</v>
      </c>
      <c r="O5" s="130">
        <v>60</v>
      </c>
      <c r="P5" s="131">
        <v>10</v>
      </c>
      <c r="Q5" s="131">
        <v>10</v>
      </c>
    </row>
    <row r="6" spans="1:17" x14ac:dyDescent="0.35">
      <c r="A6" s="127">
        <v>1</v>
      </c>
      <c r="B6" s="123" t="s">
        <v>22</v>
      </c>
      <c r="C6" s="128" t="s">
        <v>695</v>
      </c>
      <c r="D6" s="123" t="s">
        <v>24</v>
      </c>
      <c r="E6" s="128" t="s">
        <v>696</v>
      </c>
      <c r="F6" s="123" t="s">
        <v>28</v>
      </c>
      <c r="G6" s="128" t="s">
        <v>697</v>
      </c>
      <c r="N6" s="129">
        <v>40</v>
      </c>
      <c r="O6" s="130">
        <v>50</v>
      </c>
      <c r="P6" s="131">
        <v>10</v>
      </c>
      <c r="Q6" s="131">
        <v>10</v>
      </c>
    </row>
    <row r="7" spans="1:17" x14ac:dyDescent="0.35">
      <c r="A7" s="127">
        <v>1</v>
      </c>
      <c r="B7" s="123" t="s">
        <v>24</v>
      </c>
      <c r="C7" s="128" t="s">
        <v>696</v>
      </c>
      <c r="D7" s="123" t="s">
        <v>28</v>
      </c>
      <c r="E7" s="128" t="s">
        <v>697</v>
      </c>
      <c r="N7" s="129">
        <v>31.818181818181799</v>
      </c>
      <c r="O7" s="130">
        <v>54.545454545454497</v>
      </c>
      <c r="P7" s="131">
        <v>22</v>
      </c>
      <c r="Q7" s="131">
        <v>22</v>
      </c>
    </row>
    <row r="8" spans="1:17" x14ac:dyDescent="0.35">
      <c r="A8" s="127">
        <v>1</v>
      </c>
      <c r="B8" s="123" t="s">
        <v>21</v>
      </c>
      <c r="C8" s="128" t="s">
        <v>65</v>
      </c>
      <c r="D8" s="123" t="s">
        <v>24</v>
      </c>
      <c r="E8" s="128" t="s">
        <v>696</v>
      </c>
      <c r="F8" s="123" t="s">
        <v>28</v>
      </c>
      <c r="G8" s="128" t="s">
        <v>697</v>
      </c>
      <c r="N8" s="129">
        <v>27.272727272727298</v>
      </c>
      <c r="O8" s="130">
        <v>54.545454545454497</v>
      </c>
      <c r="P8" s="131">
        <v>11</v>
      </c>
      <c r="Q8" s="131">
        <v>11</v>
      </c>
    </row>
    <row r="9" spans="1:17" x14ac:dyDescent="0.35">
      <c r="A9" s="127">
        <v>1</v>
      </c>
      <c r="B9" s="123" t="s">
        <v>22</v>
      </c>
      <c r="C9" s="128" t="s">
        <v>695</v>
      </c>
      <c r="D9" s="123" t="s">
        <v>23</v>
      </c>
      <c r="E9" s="132" t="s">
        <v>698</v>
      </c>
      <c r="F9" s="123" t="s">
        <v>24</v>
      </c>
      <c r="G9" s="128" t="s">
        <v>696</v>
      </c>
      <c r="N9" s="129">
        <v>25</v>
      </c>
      <c r="O9" s="130">
        <v>50</v>
      </c>
      <c r="P9" s="131">
        <v>8</v>
      </c>
      <c r="Q9" s="131">
        <v>8</v>
      </c>
    </row>
    <row r="10" spans="1:17" x14ac:dyDescent="0.35">
      <c r="A10" s="127">
        <v>1</v>
      </c>
      <c r="B10" s="123" t="s">
        <v>23</v>
      </c>
      <c r="C10" s="132" t="s">
        <v>698</v>
      </c>
      <c r="D10" s="123" t="s">
        <v>28</v>
      </c>
      <c r="E10" s="128" t="s">
        <v>697</v>
      </c>
      <c r="F10" s="123" t="s">
        <v>30</v>
      </c>
      <c r="G10" s="132" t="s">
        <v>6</v>
      </c>
      <c r="O10" s="130">
        <v>53.846153846153797</v>
      </c>
      <c r="Q10" s="131">
        <v>26</v>
      </c>
    </row>
    <row r="11" spans="1:17" x14ac:dyDescent="0.35">
      <c r="A11" s="127">
        <v>1</v>
      </c>
      <c r="B11" s="123" t="s">
        <v>25</v>
      </c>
      <c r="C11" s="128" t="s">
        <v>93</v>
      </c>
      <c r="D11" s="123" t="s">
        <v>28</v>
      </c>
      <c r="E11" s="128" t="s">
        <v>697</v>
      </c>
      <c r="N11" s="129">
        <v>18.644067796610202</v>
      </c>
      <c r="O11" s="130">
        <v>40.677966101694899</v>
      </c>
      <c r="P11" s="131">
        <v>59</v>
      </c>
      <c r="Q11" s="131">
        <v>59</v>
      </c>
    </row>
    <row r="12" spans="1:17" x14ac:dyDescent="0.35">
      <c r="A12" s="127">
        <v>1</v>
      </c>
      <c r="B12" s="123" t="s">
        <v>21</v>
      </c>
      <c r="C12" s="128" t="s">
        <v>65</v>
      </c>
      <c r="D12" s="123" t="s">
        <v>24</v>
      </c>
      <c r="E12" s="128" t="s">
        <v>696</v>
      </c>
      <c r="N12" s="129">
        <v>18.518518518518501</v>
      </c>
      <c r="O12" s="130">
        <v>48.148148148148103</v>
      </c>
      <c r="P12" s="131">
        <v>27</v>
      </c>
      <c r="Q12" s="131">
        <v>27</v>
      </c>
    </row>
    <row r="13" spans="1:17" x14ac:dyDescent="0.35">
      <c r="A13" s="127">
        <v>2</v>
      </c>
      <c r="B13" s="123" t="s">
        <v>21</v>
      </c>
      <c r="C13" s="128" t="s">
        <v>65</v>
      </c>
      <c r="D13" s="123" t="s">
        <v>24</v>
      </c>
      <c r="E13" s="128" t="s">
        <v>696</v>
      </c>
      <c r="N13" s="129">
        <v>15.068493150684899</v>
      </c>
      <c r="O13" s="130">
        <v>41.095890410958901</v>
      </c>
      <c r="P13" s="131">
        <v>73</v>
      </c>
      <c r="Q13" s="131">
        <v>73</v>
      </c>
    </row>
    <row r="14" spans="1:17" x14ac:dyDescent="0.35">
      <c r="A14" s="127">
        <v>1</v>
      </c>
      <c r="B14" s="123" t="s">
        <v>21</v>
      </c>
      <c r="C14" s="128" t="s">
        <v>65</v>
      </c>
      <c r="D14" s="123" t="s">
        <v>23</v>
      </c>
      <c r="E14" s="132" t="s">
        <v>698</v>
      </c>
      <c r="F14" s="123" t="s">
        <v>28</v>
      </c>
      <c r="G14" s="128" t="s">
        <v>697</v>
      </c>
      <c r="H14" s="123" t="s">
        <v>30</v>
      </c>
      <c r="I14" s="132" t="s">
        <v>6</v>
      </c>
      <c r="O14" s="130">
        <v>62.5</v>
      </c>
      <c r="Q14" s="131">
        <v>16</v>
      </c>
    </row>
    <row r="15" spans="1:17" x14ac:dyDescent="0.35">
      <c r="A15" s="127">
        <v>1</v>
      </c>
      <c r="B15" s="123" t="s">
        <v>21</v>
      </c>
      <c r="C15" s="128" t="s">
        <v>65</v>
      </c>
      <c r="D15" s="123" t="s">
        <v>23</v>
      </c>
      <c r="E15" s="132" t="s">
        <v>698</v>
      </c>
      <c r="F15" s="123" t="s">
        <v>25</v>
      </c>
      <c r="G15" s="128" t="s">
        <v>93</v>
      </c>
      <c r="N15" s="129">
        <v>17.647058823529399</v>
      </c>
      <c r="O15" s="130">
        <v>41.176470588235297</v>
      </c>
      <c r="P15" s="131">
        <v>17</v>
      </c>
      <c r="Q15" s="131">
        <v>17</v>
      </c>
    </row>
    <row r="16" spans="1:17" x14ac:dyDescent="0.35">
      <c r="A16" s="127">
        <v>1</v>
      </c>
      <c r="B16" s="123" t="s">
        <v>21</v>
      </c>
      <c r="C16" s="128" t="s">
        <v>65</v>
      </c>
      <c r="D16" s="123" t="s">
        <v>22</v>
      </c>
      <c r="E16" s="128" t="s">
        <v>695</v>
      </c>
      <c r="F16" s="123" t="s">
        <v>23</v>
      </c>
      <c r="G16" s="132" t="s">
        <v>698</v>
      </c>
      <c r="H16" s="123" t="s">
        <v>28</v>
      </c>
      <c r="I16" s="128" t="s">
        <v>697</v>
      </c>
      <c r="O16" s="130">
        <v>57.142857142857103</v>
      </c>
      <c r="Q16" s="131">
        <v>21</v>
      </c>
    </row>
    <row r="17" spans="1:17" x14ac:dyDescent="0.35">
      <c r="A17" s="127">
        <v>1</v>
      </c>
      <c r="B17" s="123" t="s">
        <v>23</v>
      </c>
      <c r="C17" s="132" t="s">
        <v>698</v>
      </c>
      <c r="D17" s="123" t="s">
        <v>24</v>
      </c>
      <c r="E17" s="128" t="s">
        <v>696</v>
      </c>
      <c r="N17" s="129">
        <v>16.6666666666667</v>
      </c>
      <c r="O17" s="130">
        <v>41.6666666666667</v>
      </c>
      <c r="P17" s="131">
        <v>12</v>
      </c>
      <c r="Q17" s="131">
        <v>12</v>
      </c>
    </row>
    <row r="18" spans="1:17" x14ac:dyDescent="0.35">
      <c r="A18" s="127">
        <v>1</v>
      </c>
      <c r="B18" s="123" t="s">
        <v>28</v>
      </c>
      <c r="C18" s="128" t="s">
        <v>697</v>
      </c>
      <c r="D18" s="123" t="s">
        <v>30</v>
      </c>
      <c r="E18" s="132" t="s">
        <v>6</v>
      </c>
      <c r="N18" s="129">
        <v>16.6015625</v>
      </c>
      <c r="O18" s="130">
        <v>41.6015625</v>
      </c>
      <c r="P18" s="131">
        <v>512</v>
      </c>
      <c r="Q18" s="131">
        <v>512</v>
      </c>
    </row>
    <row r="19" spans="1:17" x14ac:dyDescent="0.35">
      <c r="A19" s="127">
        <v>1</v>
      </c>
      <c r="B19" s="123" t="s">
        <v>22</v>
      </c>
      <c r="C19" s="128" t="s">
        <v>695</v>
      </c>
      <c r="D19" s="123" t="s">
        <v>23</v>
      </c>
      <c r="E19" s="132" t="s">
        <v>698</v>
      </c>
      <c r="F19" s="123" t="s">
        <v>28</v>
      </c>
      <c r="G19" s="128" t="s">
        <v>697</v>
      </c>
      <c r="H19" s="123" t="s">
        <v>30</v>
      </c>
      <c r="I19" s="132" t="s">
        <v>6</v>
      </c>
      <c r="O19" s="130">
        <v>44.4444444444444</v>
      </c>
      <c r="Q19" s="131">
        <v>18</v>
      </c>
    </row>
    <row r="20" spans="1:17" x14ac:dyDescent="0.35">
      <c r="A20" s="127">
        <v>1</v>
      </c>
      <c r="B20" s="123" t="s">
        <v>21</v>
      </c>
      <c r="C20" s="128" t="s">
        <v>65</v>
      </c>
      <c r="D20" s="123" t="s">
        <v>28</v>
      </c>
      <c r="E20" s="128" t="s">
        <v>697</v>
      </c>
      <c r="F20" s="123" t="s">
        <v>30</v>
      </c>
      <c r="G20" s="132" t="s">
        <v>6</v>
      </c>
      <c r="N20" s="129">
        <v>16.228070175438599</v>
      </c>
      <c r="O20" s="130">
        <v>40.789473684210499</v>
      </c>
      <c r="P20" s="131">
        <v>228</v>
      </c>
      <c r="Q20" s="131">
        <v>228</v>
      </c>
    </row>
    <row r="21" spans="1:17" x14ac:dyDescent="0.35">
      <c r="A21" s="127">
        <v>1</v>
      </c>
      <c r="B21" s="123" t="s">
        <v>21</v>
      </c>
      <c r="C21" s="128" t="s">
        <v>65</v>
      </c>
      <c r="D21" s="123" t="s">
        <v>22</v>
      </c>
      <c r="E21" s="128" t="s">
        <v>695</v>
      </c>
      <c r="F21" s="123" t="s">
        <v>23</v>
      </c>
      <c r="G21" s="132" t="s">
        <v>698</v>
      </c>
      <c r="N21" s="129">
        <v>16.2162162162162</v>
      </c>
      <c r="O21" s="130">
        <v>48.648648648648702</v>
      </c>
      <c r="P21" s="131">
        <v>37</v>
      </c>
      <c r="Q21" s="131">
        <v>37</v>
      </c>
    </row>
    <row r="22" spans="1:17" x14ac:dyDescent="0.35">
      <c r="A22" s="127">
        <v>1</v>
      </c>
      <c r="B22" s="123" t="s">
        <v>21</v>
      </c>
      <c r="C22" s="128" t="s">
        <v>65</v>
      </c>
      <c r="D22" s="123" t="s">
        <v>22</v>
      </c>
      <c r="E22" s="128" t="s">
        <v>695</v>
      </c>
      <c r="F22" s="123" t="s">
        <v>23</v>
      </c>
      <c r="G22" s="132" t="s">
        <v>698</v>
      </c>
      <c r="H22" s="123" t="s">
        <v>28</v>
      </c>
      <c r="I22" s="128" t="s">
        <v>697</v>
      </c>
      <c r="J22" s="123" t="s">
        <v>30</v>
      </c>
      <c r="K22" s="132" t="s">
        <v>6</v>
      </c>
      <c r="O22" s="130">
        <v>54.545454545454497</v>
      </c>
      <c r="Q22" s="131">
        <v>11</v>
      </c>
    </row>
    <row r="23" spans="1:17" x14ac:dyDescent="0.35">
      <c r="A23" s="127">
        <v>1</v>
      </c>
      <c r="B23" s="123" t="s">
        <v>23</v>
      </c>
      <c r="C23" s="132" t="s">
        <v>698</v>
      </c>
      <c r="D23" s="123" t="s">
        <v>28</v>
      </c>
      <c r="E23" s="128" t="s">
        <v>697</v>
      </c>
      <c r="O23" s="130">
        <v>56.25</v>
      </c>
      <c r="Q23" s="131">
        <v>48</v>
      </c>
    </row>
    <row r="24" spans="1:17" x14ac:dyDescent="0.35">
      <c r="A24" s="127">
        <v>1</v>
      </c>
      <c r="B24" s="123" t="s">
        <v>22</v>
      </c>
      <c r="C24" s="128" t="s">
        <v>695</v>
      </c>
      <c r="D24" s="123" t="s">
        <v>23</v>
      </c>
      <c r="E24" s="132" t="s">
        <v>698</v>
      </c>
      <c r="F24" s="123" t="s">
        <v>28</v>
      </c>
      <c r="G24" s="128" t="s">
        <v>697</v>
      </c>
      <c r="O24" s="130">
        <v>52.941176470588204</v>
      </c>
      <c r="Q24" s="131">
        <v>34</v>
      </c>
    </row>
    <row r="25" spans="1:17" x14ac:dyDescent="0.35">
      <c r="A25" s="127">
        <v>1</v>
      </c>
      <c r="B25" s="123" t="s">
        <v>23</v>
      </c>
      <c r="C25" s="132" t="s">
        <v>698</v>
      </c>
      <c r="D25" s="123" t="s">
        <v>25</v>
      </c>
      <c r="E25" s="128" t="s">
        <v>93</v>
      </c>
      <c r="N25" s="129">
        <v>15.1515151515152</v>
      </c>
      <c r="P25" s="131">
        <v>33</v>
      </c>
    </row>
    <row r="26" spans="1:17" x14ac:dyDescent="0.35">
      <c r="A26" s="127">
        <v>1</v>
      </c>
      <c r="B26" s="123" t="s">
        <v>21</v>
      </c>
      <c r="C26" s="128" t="s">
        <v>65</v>
      </c>
      <c r="D26" s="123" t="s">
        <v>23</v>
      </c>
      <c r="E26" s="132" t="s">
        <v>698</v>
      </c>
      <c r="F26" s="123" t="s">
        <v>28</v>
      </c>
      <c r="G26" s="128" t="s">
        <v>697</v>
      </c>
      <c r="O26" s="130">
        <v>60</v>
      </c>
      <c r="Q26" s="131">
        <v>30</v>
      </c>
    </row>
    <row r="27" spans="1:17" x14ac:dyDescent="0.35">
      <c r="A27" s="127">
        <v>1</v>
      </c>
      <c r="B27" s="123" t="s">
        <v>21</v>
      </c>
      <c r="C27" s="128" t="s">
        <v>65</v>
      </c>
      <c r="D27" s="123" t="s">
        <v>25</v>
      </c>
      <c r="E27" s="128" t="s">
        <v>93</v>
      </c>
      <c r="N27" s="129">
        <v>15.476190476190499</v>
      </c>
      <c r="O27" s="130">
        <v>41.6666666666667</v>
      </c>
      <c r="P27" s="131">
        <v>84</v>
      </c>
      <c r="Q27" s="131">
        <v>84</v>
      </c>
    </row>
    <row r="28" spans="1:17" x14ac:dyDescent="0.35">
      <c r="A28" s="127">
        <v>1</v>
      </c>
      <c r="B28" s="123" t="s">
        <v>21</v>
      </c>
      <c r="C28" s="128" t="s">
        <v>65</v>
      </c>
      <c r="D28" s="123" t="s">
        <v>23</v>
      </c>
      <c r="E28" s="132" t="s">
        <v>698</v>
      </c>
      <c r="F28" s="123" t="s">
        <v>30</v>
      </c>
      <c r="G28" s="132" t="s">
        <v>6</v>
      </c>
      <c r="O28" s="130">
        <v>46.6666666666667</v>
      </c>
      <c r="Q28" s="131">
        <v>30</v>
      </c>
    </row>
    <row r="29" spans="1:17" x14ac:dyDescent="0.35">
      <c r="A29" s="127">
        <v>1</v>
      </c>
      <c r="B29" s="123" t="s">
        <v>21</v>
      </c>
      <c r="C29" s="128" t="s">
        <v>65</v>
      </c>
      <c r="D29" s="123" t="s">
        <v>23</v>
      </c>
      <c r="E29" s="132" t="s">
        <v>698</v>
      </c>
      <c r="O29" s="130">
        <v>46.478873239436602</v>
      </c>
      <c r="Q29" s="131">
        <v>71</v>
      </c>
    </row>
    <row r="30" spans="1:17" x14ac:dyDescent="0.35">
      <c r="A30" s="127">
        <v>1</v>
      </c>
      <c r="B30" s="123" t="s">
        <v>21</v>
      </c>
      <c r="C30" s="128" t="s">
        <v>65</v>
      </c>
      <c r="D30" s="123" t="s">
        <v>22</v>
      </c>
      <c r="E30" s="128" t="s">
        <v>695</v>
      </c>
      <c r="F30" s="123" t="s">
        <v>23</v>
      </c>
      <c r="G30" s="132" t="s">
        <v>698</v>
      </c>
      <c r="H30" s="123" t="s">
        <v>30</v>
      </c>
      <c r="I30" s="132" t="s">
        <v>6</v>
      </c>
      <c r="O30" s="130">
        <v>41.176470588235297</v>
      </c>
      <c r="Q30" s="131">
        <v>17</v>
      </c>
    </row>
    <row r="31" spans="1:17" x14ac:dyDescent="0.35">
      <c r="A31" s="127">
        <v>1</v>
      </c>
      <c r="B31" s="123" t="s">
        <v>22</v>
      </c>
      <c r="C31" s="128" t="s">
        <v>695</v>
      </c>
      <c r="D31" s="123" t="s">
        <v>23</v>
      </c>
      <c r="E31" s="132" t="s">
        <v>698</v>
      </c>
      <c r="O31" s="130">
        <v>41.721854304635798</v>
      </c>
      <c r="Q31" s="131">
        <v>151</v>
      </c>
    </row>
    <row r="32" spans="1:17" x14ac:dyDescent="0.35">
      <c r="A32" s="127">
        <v>1</v>
      </c>
      <c r="B32" s="123" t="s">
        <v>22</v>
      </c>
      <c r="C32" s="128" t="s">
        <v>695</v>
      </c>
      <c r="D32" s="123" t="s">
        <v>23</v>
      </c>
      <c r="E32" s="132" t="s">
        <v>698</v>
      </c>
      <c r="F32" s="123" t="s">
        <v>30</v>
      </c>
      <c r="G32" s="132" t="s">
        <v>6</v>
      </c>
      <c r="O32" s="130">
        <v>44.615384615384599</v>
      </c>
      <c r="Q32" s="131">
        <v>65</v>
      </c>
    </row>
    <row r="33" spans="1:17" x14ac:dyDescent="0.35">
      <c r="A33" s="127">
        <v>1</v>
      </c>
      <c r="B33" s="123" t="s">
        <v>23</v>
      </c>
      <c r="C33" s="132" t="s">
        <v>698</v>
      </c>
      <c r="D33" s="123" t="s">
        <v>30</v>
      </c>
      <c r="E33" s="132" t="s">
        <v>6</v>
      </c>
      <c r="O33" s="130">
        <v>43.010752688171998</v>
      </c>
      <c r="Q33" s="131">
        <v>93</v>
      </c>
    </row>
    <row r="34" spans="1:17" x14ac:dyDescent="0.35">
      <c r="A34" s="127">
        <v>2</v>
      </c>
      <c r="B34" s="123" t="s">
        <v>21</v>
      </c>
      <c r="C34" s="128" t="s">
        <v>65</v>
      </c>
      <c r="D34" s="123" t="s">
        <v>22</v>
      </c>
      <c r="E34" s="128" t="s">
        <v>695</v>
      </c>
      <c r="F34" s="123" t="s">
        <v>23</v>
      </c>
      <c r="G34" s="132" t="s">
        <v>699</v>
      </c>
      <c r="H34" s="123" t="s">
        <v>27</v>
      </c>
      <c r="I34" s="128" t="s">
        <v>699</v>
      </c>
      <c r="N34" s="129">
        <v>19.191919191919201</v>
      </c>
      <c r="O34" s="130">
        <v>48.484848484848499</v>
      </c>
      <c r="P34" s="131">
        <v>99</v>
      </c>
      <c r="Q34" s="131">
        <v>99</v>
      </c>
    </row>
    <row r="35" spans="1:17" x14ac:dyDescent="0.35">
      <c r="A35" s="127">
        <v>2</v>
      </c>
      <c r="B35" s="123" t="s">
        <v>21</v>
      </c>
      <c r="C35" s="128" t="s">
        <v>65</v>
      </c>
      <c r="D35" s="123" t="s">
        <v>22</v>
      </c>
      <c r="E35" s="128" t="s">
        <v>695</v>
      </c>
      <c r="F35" s="123" t="s">
        <v>27</v>
      </c>
      <c r="G35" s="128" t="s">
        <v>699</v>
      </c>
      <c r="N35" s="129">
        <v>16</v>
      </c>
      <c r="O35" s="130">
        <v>42</v>
      </c>
      <c r="P35" s="131">
        <v>150</v>
      </c>
      <c r="Q35" s="131">
        <v>150</v>
      </c>
    </row>
    <row r="36" spans="1:17" x14ac:dyDescent="0.35">
      <c r="A36" s="127">
        <v>2</v>
      </c>
      <c r="B36" s="123" t="s">
        <v>24</v>
      </c>
      <c r="C36" s="128" t="s">
        <v>696</v>
      </c>
      <c r="D36" s="123" t="s">
        <v>30</v>
      </c>
      <c r="E36" s="128" t="s">
        <v>30</v>
      </c>
      <c r="N36" s="129">
        <v>17.647058823529399</v>
      </c>
      <c r="O36" s="130">
        <v>41.176470588235297</v>
      </c>
      <c r="P36" s="131">
        <v>102</v>
      </c>
      <c r="Q36" s="131">
        <v>102</v>
      </c>
    </row>
    <row r="37" spans="1:17" x14ac:dyDescent="0.35">
      <c r="A37" s="127">
        <v>2</v>
      </c>
      <c r="B37" s="123" t="s">
        <v>23</v>
      </c>
      <c r="C37" s="132" t="s">
        <v>699</v>
      </c>
      <c r="D37" s="123" t="s">
        <v>24</v>
      </c>
      <c r="E37" s="128" t="s">
        <v>696</v>
      </c>
      <c r="F37" s="123" t="s">
        <v>30</v>
      </c>
      <c r="G37" s="128" t="s">
        <v>30</v>
      </c>
      <c r="N37" s="129">
        <v>17.910447761194</v>
      </c>
      <c r="O37" s="130">
        <v>43.283582089552198</v>
      </c>
      <c r="P37" s="131">
        <v>67</v>
      </c>
      <c r="Q37" s="131">
        <v>67</v>
      </c>
    </row>
    <row r="38" spans="1:17" x14ac:dyDescent="0.35">
      <c r="A38" s="127">
        <v>2</v>
      </c>
      <c r="B38" s="123" t="s">
        <v>22</v>
      </c>
      <c r="C38" s="128" t="s">
        <v>695</v>
      </c>
      <c r="D38" s="123" t="s">
        <v>24</v>
      </c>
      <c r="E38" s="128" t="s">
        <v>696</v>
      </c>
      <c r="F38" s="123" t="s">
        <v>27</v>
      </c>
      <c r="G38" s="128" t="s">
        <v>699</v>
      </c>
      <c r="O38" s="130">
        <v>40.540540540540498</v>
      </c>
      <c r="Q38" s="131">
        <v>37</v>
      </c>
    </row>
    <row r="39" spans="1:17" x14ac:dyDescent="0.35">
      <c r="A39" s="127">
        <v>2</v>
      </c>
      <c r="B39" s="123" t="s">
        <v>21</v>
      </c>
      <c r="C39" s="128" t="s">
        <v>65</v>
      </c>
      <c r="D39" s="123" t="s">
        <v>23</v>
      </c>
      <c r="E39" s="132" t="s">
        <v>699</v>
      </c>
      <c r="F39" s="123" t="s">
        <v>27</v>
      </c>
      <c r="G39" s="128" t="s">
        <v>699</v>
      </c>
      <c r="O39" s="130">
        <v>43.684210526315802</v>
      </c>
      <c r="Q39" s="131">
        <v>190</v>
      </c>
    </row>
    <row r="40" spans="1:17" x14ac:dyDescent="0.35">
      <c r="A40" s="127">
        <v>2</v>
      </c>
      <c r="B40" s="123" t="s">
        <v>21</v>
      </c>
      <c r="C40" s="128" t="s">
        <v>65</v>
      </c>
      <c r="D40" s="123" t="s">
        <v>23</v>
      </c>
      <c r="E40" s="132" t="s">
        <v>699</v>
      </c>
      <c r="F40" s="123" t="s">
        <v>24</v>
      </c>
      <c r="G40" s="128" t="s">
        <v>696</v>
      </c>
      <c r="H40" s="123" t="s">
        <v>27</v>
      </c>
      <c r="I40" s="128" t="s">
        <v>699</v>
      </c>
      <c r="N40" s="129">
        <v>20</v>
      </c>
      <c r="O40" s="130">
        <v>50</v>
      </c>
      <c r="P40" s="131">
        <v>10</v>
      </c>
      <c r="Q40" s="131">
        <v>10</v>
      </c>
    </row>
    <row r="41" spans="1:17" x14ac:dyDescent="0.35">
      <c r="A41" s="127">
        <v>2</v>
      </c>
      <c r="B41" s="123" t="s">
        <v>21</v>
      </c>
      <c r="C41" s="128" t="s">
        <v>65</v>
      </c>
      <c r="D41" s="123" t="s">
        <v>24</v>
      </c>
      <c r="E41" s="128" t="s">
        <v>696</v>
      </c>
      <c r="F41" s="123" t="s">
        <v>27</v>
      </c>
      <c r="G41" s="128" t="s">
        <v>699</v>
      </c>
      <c r="N41" s="129">
        <v>18.181818181818201</v>
      </c>
      <c r="O41" s="130">
        <v>45.454545454545503</v>
      </c>
      <c r="P41" s="131">
        <v>11</v>
      </c>
      <c r="Q41" s="131">
        <v>11</v>
      </c>
    </row>
    <row r="42" spans="1:17" x14ac:dyDescent="0.35">
      <c r="A42" s="127">
        <v>2</v>
      </c>
      <c r="B42" s="123" t="s">
        <v>22</v>
      </c>
      <c r="C42" s="128" t="s">
        <v>695</v>
      </c>
      <c r="D42" s="123" t="s">
        <v>23</v>
      </c>
      <c r="E42" s="132" t="s">
        <v>699</v>
      </c>
      <c r="F42" s="123" t="s">
        <v>30</v>
      </c>
      <c r="G42" s="128" t="s">
        <v>30</v>
      </c>
      <c r="N42" s="129">
        <v>15.3688524590164</v>
      </c>
      <c r="P42" s="131">
        <v>488</v>
      </c>
    </row>
    <row r="43" spans="1:17" x14ac:dyDescent="0.35">
      <c r="A43" s="127">
        <v>2</v>
      </c>
      <c r="B43" s="123" t="s">
        <v>23</v>
      </c>
      <c r="C43" s="132" t="s">
        <v>699</v>
      </c>
      <c r="D43" s="123" t="s">
        <v>30</v>
      </c>
      <c r="E43" s="128" t="s">
        <v>30</v>
      </c>
      <c r="N43" s="129">
        <v>15.5056179775281</v>
      </c>
      <c r="P43" s="131">
        <v>890</v>
      </c>
    </row>
    <row r="44" spans="1:17" x14ac:dyDescent="0.35">
      <c r="A44" s="127">
        <v>2</v>
      </c>
      <c r="B44" s="123" t="s">
        <v>21</v>
      </c>
      <c r="C44" s="128" t="s">
        <v>65</v>
      </c>
      <c r="D44" s="123" t="s">
        <v>22</v>
      </c>
      <c r="E44" s="128" t="s">
        <v>695</v>
      </c>
      <c r="F44" s="123" t="s">
        <v>23</v>
      </c>
      <c r="G44" s="132" t="s">
        <v>699</v>
      </c>
      <c r="H44" s="123" t="s">
        <v>27</v>
      </c>
      <c r="I44" s="128" t="s">
        <v>699</v>
      </c>
      <c r="J44" s="123" t="s">
        <v>30</v>
      </c>
      <c r="K44" s="128" t="s">
        <v>30</v>
      </c>
      <c r="N44" s="129">
        <v>15.909090909090899</v>
      </c>
      <c r="O44" s="130">
        <v>45.454545454545503</v>
      </c>
      <c r="P44" s="131">
        <v>44</v>
      </c>
      <c r="Q44" s="131">
        <v>44</v>
      </c>
    </row>
    <row r="45" spans="1:17" x14ac:dyDescent="0.35">
      <c r="A45" s="127">
        <v>2</v>
      </c>
      <c r="B45" s="123" t="s">
        <v>22</v>
      </c>
      <c r="C45" s="128" t="s">
        <v>695</v>
      </c>
      <c r="D45" s="123" t="s">
        <v>24</v>
      </c>
      <c r="E45" s="128" t="s">
        <v>696</v>
      </c>
      <c r="F45" s="123" t="s">
        <v>27</v>
      </c>
      <c r="G45" s="128" t="s">
        <v>699</v>
      </c>
      <c r="H45" s="123" t="s">
        <v>30</v>
      </c>
      <c r="I45" s="128" t="s">
        <v>30</v>
      </c>
      <c r="O45" s="130">
        <v>45.454545454545503</v>
      </c>
      <c r="Q45" s="131">
        <v>11</v>
      </c>
    </row>
    <row r="46" spans="1:17" x14ac:dyDescent="0.35">
      <c r="A46" s="127">
        <v>2</v>
      </c>
      <c r="B46" s="123" t="s">
        <v>21</v>
      </c>
      <c r="C46" s="128" t="s">
        <v>65</v>
      </c>
      <c r="D46" s="123" t="s">
        <v>22</v>
      </c>
      <c r="E46" s="128" t="s">
        <v>695</v>
      </c>
      <c r="F46" s="123" t="s">
        <v>27</v>
      </c>
      <c r="G46" s="128" t="s">
        <v>699</v>
      </c>
      <c r="H46" s="123" t="s">
        <v>30</v>
      </c>
      <c r="I46" s="128" t="s">
        <v>30</v>
      </c>
      <c r="O46" s="130">
        <v>40.322580645161302</v>
      </c>
      <c r="Q46" s="131">
        <v>62</v>
      </c>
    </row>
    <row r="47" spans="1:17" x14ac:dyDescent="0.35">
      <c r="A47" s="127">
        <v>2</v>
      </c>
      <c r="B47" s="123" t="s">
        <v>21</v>
      </c>
      <c r="C47" s="128" t="s">
        <v>65</v>
      </c>
      <c r="D47" s="123" t="s">
        <v>23</v>
      </c>
      <c r="E47" s="132" t="s">
        <v>699</v>
      </c>
      <c r="F47" s="123" t="s">
        <v>30</v>
      </c>
      <c r="G47" s="128" t="s">
        <v>30</v>
      </c>
      <c r="N47" s="129">
        <v>15.365853658536601</v>
      </c>
      <c r="P47" s="131">
        <v>410</v>
      </c>
    </row>
    <row r="48" spans="1:17" x14ac:dyDescent="0.35">
      <c r="A48" s="127">
        <v>2</v>
      </c>
      <c r="B48" s="123" t="s">
        <v>23</v>
      </c>
      <c r="C48" s="132" t="s">
        <v>699</v>
      </c>
      <c r="D48" s="123" t="s">
        <v>24</v>
      </c>
      <c r="E48" s="128" t="s">
        <v>696</v>
      </c>
      <c r="F48" s="123" t="s">
        <v>27</v>
      </c>
      <c r="G48" s="128" t="s">
        <v>699</v>
      </c>
      <c r="H48" s="123" t="s">
        <v>30</v>
      </c>
      <c r="I48" s="128" t="s">
        <v>30</v>
      </c>
      <c r="O48" s="130">
        <v>45</v>
      </c>
      <c r="Q48" s="131">
        <v>20</v>
      </c>
    </row>
    <row r="49" spans="1:17" x14ac:dyDescent="0.35">
      <c r="A49" s="127">
        <v>2</v>
      </c>
      <c r="B49" s="123" t="s">
        <v>21</v>
      </c>
      <c r="C49" s="128" t="s">
        <v>65</v>
      </c>
      <c r="D49" s="123" t="s">
        <v>24</v>
      </c>
      <c r="E49" s="128" t="s">
        <v>696</v>
      </c>
      <c r="F49" s="123" t="s">
        <v>30</v>
      </c>
      <c r="G49" s="128" t="s">
        <v>30</v>
      </c>
      <c r="O49" s="130">
        <v>41.6666666666667</v>
      </c>
      <c r="Q49" s="131">
        <v>36</v>
      </c>
    </row>
    <row r="50" spans="1:17" x14ac:dyDescent="0.35">
      <c r="A50" s="127">
        <v>2</v>
      </c>
      <c r="B50" s="123" t="s">
        <v>23</v>
      </c>
      <c r="C50" s="132" t="s">
        <v>699</v>
      </c>
      <c r="D50" s="123" t="s">
        <v>24</v>
      </c>
      <c r="E50" s="128" t="s">
        <v>696</v>
      </c>
      <c r="O50" s="130">
        <v>40.579710144927503</v>
      </c>
      <c r="Q50" s="131">
        <v>138</v>
      </c>
    </row>
    <row r="51" spans="1:17" x14ac:dyDescent="0.35">
      <c r="A51" s="127">
        <v>2</v>
      </c>
      <c r="B51" s="123" t="s">
        <v>23</v>
      </c>
      <c r="C51" s="132" t="s">
        <v>699</v>
      </c>
      <c r="D51" s="123" t="s">
        <v>24</v>
      </c>
      <c r="E51" s="128" t="s">
        <v>696</v>
      </c>
      <c r="F51" s="123" t="s">
        <v>27</v>
      </c>
      <c r="G51" s="128" t="s">
        <v>699</v>
      </c>
      <c r="O51" s="130">
        <v>40.909090909090899</v>
      </c>
      <c r="Q51" s="131">
        <v>44</v>
      </c>
    </row>
    <row r="52" spans="1:17" x14ac:dyDescent="0.35">
      <c r="A52" s="127">
        <v>2</v>
      </c>
      <c r="B52" s="123" t="s">
        <v>21</v>
      </c>
      <c r="C52" s="128" t="s">
        <v>65</v>
      </c>
      <c r="D52" s="123" t="s">
        <v>22</v>
      </c>
      <c r="E52" s="128" t="s">
        <v>695</v>
      </c>
      <c r="F52" s="123" t="s">
        <v>24</v>
      </c>
      <c r="G52" s="128" t="s">
        <v>696</v>
      </c>
      <c r="H52" s="123" t="s">
        <v>27</v>
      </c>
      <c r="I52" s="128" t="s">
        <v>699</v>
      </c>
      <c r="O52" s="130">
        <v>50</v>
      </c>
      <c r="Q52" s="131">
        <v>8</v>
      </c>
    </row>
    <row r="53" spans="1:17" x14ac:dyDescent="0.35">
      <c r="A53" s="127">
        <v>2</v>
      </c>
      <c r="B53" s="123" t="s">
        <v>21</v>
      </c>
      <c r="C53" s="128" t="s">
        <v>65</v>
      </c>
      <c r="D53" s="123" t="s">
        <v>22</v>
      </c>
      <c r="E53" s="128" t="s">
        <v>695</v>
      </c>
      <c r="F53" s="123" t="s">
        <v>23</v>
      </c>
      <c r="G53" s="132" t="s">
        <v>699</v>
      </c>
      <c r="H53" s="123" t="s">
        <v>24</v>
      </c>
      <c r="I53" s="128" t="s">
        <v>696</v>
      </c>
      <c r="J53" s="123" t="s">
        <v>27</v>
      </c>
      <c r="K53" s="128" t="s">
        <v>699</v>
      </c>
      <c r="O53" s="130">
        <v>50</v>
      </c>
      <c r="Q53" s="131">
        <v>8</v>
      </c>
    </row>
    <row r="54" spans="1:17" x14ac:dyDescent="0.35">
      <c r="A54" s="127">
        <v>2</v>
      </c>
      <c r="B54" s="123" t="s">
        <v>21</v>
      </c>
      <c r="C54" s="128" t="s">
        <v>65</v>
      </c>
      <c r="D54" s="123" t="s">
        <v>23</v>
      </c>
      <c r="E54" s="132" t="s">
        <v>699</v>
      </c>
      <c r="F54" s="123" t="s">
        <v>24</v>
      </c>
      <c r="G54" s="128" t="s">
        <v>696</v>
      </c>
      <c r="O54" s="130">
        <v>47.619047619047599</v>
      </c>
      <c r="Q54" s="131">
        <v>42</v>
      </c>
    </row>
    <row r="55" spans="1:17" x14ac:dyDescent="0.35">
      <c r="A55" s="127">
        <v>2</v>
      </c>
      <c r="B55" s="123" t="s">
        <v>21</v>
      </c>
      <c r="C55" s="128" t="s">
        <v>65</v>
      </c>
      <c r="D55" s="123" t="s">
        <v>23</v>
      </c>
      <c r="E55" s="132" t="s">
        <v>699</v>
      </c>
      <c r="F55" s="123" t="s">
        <v>24</v>
      </c>
      <c r="G55" s="128" t="s">
        <v>696</v>
      </c>
      <c r="H55" s="123" t="s">
        <v>30</v>
      </c>
      <c r="I55" s="128" t="s">
        <v>30</v>
      </c>
      <c r="O55" s="130">
        <v>41.6666666666667</v>
      </c>
      <c r="Q55" s="131">
        <v>24</v>
      </c>
    </row>
    <row r="56" spans="1:17" x14ac:dyDescent="0.35">
      <c r="A56" s="127">
        <v>3</v>
      </c>
      <c r="B56" s="123" t="s">
        <v>24</v>
      </c>
      <c r="C56" s="128" t="s">
        <v>81</v>
      </c>
      <c r="D56" s="123" t="s">
        <v>25</v>
      </c>
      <c r="E56" s="128" t="s">
        <v>183</v>
      </c>
      <c r="N56" s="129">
        <v>19.4444444444444</v>
      </c>
      <c r="O56" s="130">
        <v>47.2222222222222</v>
      </c>
      <c r="P56" s="131">
        <v>36</v>
      </c>
      <c r="Q56" s="131">
        <v>36</v>
      </c>
    </row>
    <row r="57" spans="1:17" x14ac:dyDescent="0.35">
      <c r="A57" s="127">
        <v>3</v>
      </c>
      <c r="B57" s="123" t="s">
        <v>27</v>
      </c>
      <c r="C57" s="128" t="s">
        <v>32</v>
      </c>
      <c r="D57" s="123" t="s">
        <v>29</v>
      </c>
      <c r="E57" s="132" t="s">
        <v>698</v>
      </c>
      <c r="F57" s="123" t="s">
        <v>33</v>
      </c>
      <c r="G57" s="128" t="s">
        <v>33</v>
      </c>
      <c r="N57" s="129">
        <v>19.512195121951201</v>
      </c>
      <c r="O57" s="130">
        <v>43.902439024390198</v>
      </c>
      <c r="P57" s="131">
        <v>123</v>
      </c>
      <c r="Q57" s="131">
        <v>123</v>
      </c>
    </row>
    <row r="58" spans="1:17" x14ac:dyDescent="0.35">
      <c r="A58" s="127">
        <v>3</v>
      </c>
      <c r="B58" s="123" t="s">
        <v>24</v>
      </c>
      <c r="C58" s="128" t="s">
        <v>81</v>
      </c>
      <c r="D58" s="123" t="s">
        <v>25</v>
      </c>
      <c r="E58" s="128" t="s">
        <v>183</v>
      </c>
      <c r="F58" s="123" t="s">
        <v>33</v>
      </c>
      <c r="G58" s="128" t="s">
        <v>33</v>
      </c>
      <c r="N58" s="129">
        <v>22.580645161290299</v>
      </c>
      <c r="O58" s="130">
        <v>51.612903225806399</v>
      </c>
      <c r="P58" s="131">
        <v>31</v>
      </c>
      <c r="Q58" s="131">
        <v>31</v>
      </c>
    </row>
    <row r="59" spans="1:17" x14ac:dyDescent="0.35">
      <c r="A59" s="127">
        <v>3</v>
      </c>
      <c r="B59" s="123" t="s">
        <v>25</v>
      </c>
      <c r="C59" s="128" t="s">
        <v>183</v>
      </c>
      <c r="D59" s="123" t="s">
        <v>27</v>
      </c>
      <c r="E59" s="128" t="s">
        <v>32</v>
      </c>
      <c r="F59" s="123" t="s">
        <v>29</v>
      </c>
      <c r="G59" s="132" t="s">
        <v>698</v>
      </c>
      <c r="H59" s="123" t="s">
        <v>33</v>
      </c>
      <c r="I59" s="128" t="s">
        <v>33</v>
      </c>
      <c r="N59" s="129">
        <v>18.367346938775501</v>
      </c>
      <c r="P59" s="131">
        <v>49</v>
      </c>
    </row>
    <row r="60" spans="1:17" x14ac:dyDescent="0.35">
      <c r="A60" s="127">
        <v>3</v>
      </c>
      <c r="B60" s="123" t="s">
        <v>36</v>
      </c>
      <c r="C60" s="128" t="s">
        <v>700</v>
      </c>
      <c r="N60" s="129">
        <v>19.631901840490801</v>
      </c>
      <c r="O60" s="130">
        <v>41.104294478527599</v>
      </c>
      <c r="P60" s="131">
        <v>163</v>
      </c>
      <c r="Q60" s="131">
        <v>163</v>
      </c>
    </row>
    <row r="61" spans="1:17" x14ac:dyDescent="0.35">
      <c r="A61" s="127">
        <v>3</v>
      </c>
      <c r="B61" s="123" t="s">
        <v>33</v>
      </c>
      <c r="C61" s="128" t="s">
        <v>33</v>
      </c>
      <c r="D61" s="123" t="s">
        <v>36</v>
      </c>
      <c r="E61" s="128" t="s">
        <v>700</v>
      </c>
      <c r="N61" s="129">
        <v>19.631901840490801</v>
      </c>
      <c r="O61" s="130">
        <v>41.104294478527599</v>
      </c>
      <c r="P61" s="131">
        <v>163</v>
      </c>
      <c r="Q61" s="131">
        <v>163</v>
      </c>
    </row>
    <row r="62" spans="1:17" x14ac:dyDescent="0.35">
      <c r="A62" s="127">
        <v>3</v>
      </c>
      <c r="B62" s="123" t="s">
        <v>29</v>
      </c>
      <c r="C62" s="132" t="s">
        <v>698</v>
      </c>
      <c r="D62" s="123" t="s">
        <v>33</v>
      </c>
      <c r="E62" s="128" t="s">
        <v>33</v>
      </c>
      <c r="N62" s="129">
        <v>16.260162601626</v>
      </c>
      <c r="O62" s="130">
        <v>41.463414634146297</v>
      </c>
      <c r="P62" s="131">
        <v>246</v>
      </c>
      <c r="Q62" s="131">
        <v>246</v>
      </c>
    </row>
    <row r="63" spans="1:17" x14ac:dyDescent="0.35">
      <c r="A63" s="127">
        <v>3</v>
      </c>
      <c r="B63" s="123" t="s">
        <v>29</v>
      </c>
      <c r="C63" s="132" t="s">
        <v>698</v>
      </c>
      <c r="D63" s="123" t="s">
        <v>30</v>
      </c>
      <c r="E63" s="128" t="s">
        <v>30</v>
      </c>
      <c r="F63" s="123" t="s">
        <v>33</v>
      </c>
      <c r="G63" s="128" t="s">
        <v>33</v>
      </c>
      <c r="N63" s="129">
        <v>16.019417475728201</v>
      </c>
      <c r="O63" s="130">
        <v>42.233009708737903</v>
      </c>
      <c r="P63" s="131">
        <v>206</v>
      </c>
      <c r="Q63" s="131">
        <v>206</v>
      </c>
    </row>
    <row r="64" spans="1:17" x14ac:dyDescent="0.35">
      <c r="A64" s="127">
        <v>3</v>
      </c>
      <c r="B64" s="123" t="s">
        <v>24</v>
      </c>
      <c r="C64" s="128" t="s">
        <v>81</v>
      </c>
      <c r="D64" s="123" t="s">
        <v>36</v>
      </c>
      <c r="E64" s="128" t="s">
        <v>700</v>
      </c>
      <c r="N64" s="129">
        <v>20</v>
      </c>
      <c r="P64" s="131">
        <v>20</v>
      </c>
    </row>
    <row r="65" spans="1:17" x14ac:dyDescent="0.35">
      <c r="A65" s="127">
        <v>3</v>
      </c>
      <c r="B65" s="123" t="s">
        <v>24</v>
      </c>
      <c r="C65" s="128" t="s">
        <v>81</v>
      </c>
      <c r="D65" s="123" t="s">
        <v>33</v>
      </c>
      <c r="E65" s="128" t="s">
        <v>33</v>
      </c>
      <c r="F65" s="123" t="s">
        <v>36</v>
      </c>
      <c r="G65" s="128" t="s">
        <v>700</v>
      </c>
      <c r="N65" s="129">
        <v>20</v>
      </c>
      <c r="P65" s="131">
        <v>20</v>
      </c>
    </row>
    <row r="66" spans="1:17" x14ac:dyDescent="0.35">
      <c r="A66" s="127">
        <v>3</v>
      </c>
      <c r="B66" s="123" t="s">
        <v>27</v>
      </c>
      <c r="C66" s="128" t="s">
        <v>32</v>
      </c>
      <c r="D66" s="123" t="s">
        <v>29</v>
      </c>
      <c r="E66" s="132" t="s">
        <v>698</v>
      </c>
      <c r="N66" s="129">
        <v>15.517241379310301</v>
      </c>
      <c r="P66" s="131">
        <v>232</v>
      </c>
    </row>
    <row r="67" spans="1:17" x14ac:dyDescent="0.35">
      <c r="A67" s="127">
        <v>3</v>
      </c>
      <c r="B67" s="123" t="s">
        <v>25</v>
      </c>
      <c r="C67" s="128" t="s">
        <v>183</v>
      </c>
      <c r="D67" s="123" t="s">
        <v>29</v>
      </c>
      <c r="E67" s="132" t="s">
        <v>698</v>
      </c>
      <c r="F67" s="123" t="s">
        <v>33</v>
      </c>
      <c r="G67" s="128" t="s">
        <v>33</v>
      </c>
      <c r="N67" s="129">
        <v>16.438356164383599</v>
      </c>
      <c r="P67" s="131">
        <v>73</v>
      </c>
    </row>
    <row r="68" spans="1:17" x14ac:dyDescent="0.35">
      <c r="A68" s="127">
        <v>3</v>
      </c>
      <c r="B68" s="123" t="s">
        <v>25</v>
      </c>
      <c r="C68" s="128" t="s">
        <v>183</v>
      </c>
      <c r="D68" s="123" t="s">
        <v>27</v>
      </c>
      <c r="E68" s="128" t="s">
        <v>32</v>
      </c>
      <c r="F68" s="123" t="s">
        <v>33</v>
      </c>
      <c r="G68" s="128" t="s">
        <v>33</v>
      </c>
      <c r="N68" s="129">
        <v>16.759776536312799</v>
      </c>
      <c r="P68" s="131">
        <v>179</v>
      </c>
    </row>
    <row r="69" spans="1:17" x14ac:dyDescent="0.35">
      <c r="A69" s="127">
        <v>3</v>
      </c>
      <c r="B69" s="123" t="s">
        <v>25</v>
      </c>
      <c r="C69" s="128" t="s">
        <v>183</v>
      </c>
      <c r="D69" s="123" t="s">
        <v>27</v>
      </c>
      <c r="E69" s="128" t="s">
        <v>32</v>
      </c>
      <c r="F69" s="123" t="s">
        <v>29</v>
      </c>
      <c r="G69" s="132" t="s">
        <v>698</v>
      </c>
      <c r="N69" s="129">
        <v>16.6666666666667</v>
      </c>
      <c r="P69" s="131">
        <v>66</v>
      </c>
    </row>
    <row r="70" spans="1:17" x14ac:dyDescent="0.35">
      <c r="A70" s="127">
        <v>3</v>
      </c>
      <c r="B70" s="123" t="s">
        <v>25</v>
      </c>
      <c r="C70" s="128" t="s">
        <v>183</v>
      </c>
      <c r="D70" s="123" t="s">
        <v>33</v>
      </c>
      <c r="E70" s="128" t="s">
        <v>33</v>
      </c>
      <c r="N70" s="129">
        <v>15.7509157509158</v>
      </c>
      <c r="P70" s="131">
        <v>273</v>
      </c>
    </row>
    <row r="71" spans="1:17" x14ac:dyDescent="0.35">
      <c r="A71" s="127">
        <v>3</v>
      </c>
      <c r="B71" s="123" t="s">
        <v>24</v>
      </c>
      <c r="C71" s="128" t="s">
        <v>81</v>
      </c>
      <c r="D71" s="123" t="s">
        <v>25</v>
      </c>
      <c r="E71" s="128" t="s">
        <v>183</v>
      </c>
      <c r="F71" s="123" t="s">
        <v>30</v>
      </c>
      <c r="G71" s="128" t="s">
        <v>30</v>
      </c>
      <c r="H71" s="123" t="s">
        <v>33</v>
      </c>
      <c r="I71" s="128" t="s">
        <v>33</v>
      </c>
      <c r="O71" s="130">
        <v>50</v>
      </c>
      <c r="Q71" s="131">
        <v>16</v>
      </c>
    </row>
    <row r="72" spans="1:17" x14ac:dyDescent="0.35">
      <c r="A72" s="127">
        <v>3</v>
      </c>
      <c r="B72" s="123" t="s">
        <v>24</v>
      </c>
      <c r="C72" s="128" t="s">
        <v>81</v>
      </c>
      <c r="D72" s="123" t="s">
        <v>25</v>
      </c>
      <c r="E72" s="128" t="s">
        <v>183</v>
      </c>
      <c r="F72" s="123" t="s">
        <v>30</v>
      </c>
      <c r="G72" s="128" t="s">
        <v>30</v>
      </c>
      <c r="O72" s="130">
        <v>44.4444444444444</v>
      </c>
      <c r="Q72" s="131">
        <v>18</v>
      </c>
    </row>
    <row r="74" spans="1:17" ht="51.75" customHeight="1" x14ac:dyDescent="0.35">
      <c r="A74" s="185" t="s">
        <v>204</v>
      </c>
      <c r="B74" s="181"/>
      <c r="C74" s="181"/>
      <c r="D74" s="181"/>
      <c r="E74" s="181"/>
      <c r="F74" s="181"/>
      <c r="G74" s="181"/>
      <c r="H74" s="181"/>
      <c r="I74" s="181"/>
      <c r="J74" s="181"/>
      <c r="K74" s="181"/>
      <c r="L74" s="181"/>
      <c r="M74" s="181"/>
      <c r="N74" s="181"/>
      <c r="O74" s="181"/>
      <c r="P74" s="181"/>
      <c r="Q74" s="181"/>
    </row>
    <row r="75" spans="1:17" x14ac:dyDescent="0.35">
      <c r="A75" s="8" t="s">
        <v>689</v>
      </c>
      <c r="B75" s="123" t="s">
        <v>690</v>
      </c>
      <c r="D75" s="123" t="s">
        <v>690</v>
      </c>
      <c r="F75" s="123" t="s">
        <v>690</v>
      </c>
      <c r="H75" s="123" t="s">
        <v>690</v>
      </c>
      <c r="J75" s="123" t="s">
        <v>690</v>
      </c>
      <c r="L75" s="123" t="s">
        <v>690</v>
      </c>
      <c r="N75" s="124" t="s">
        <v>691</v>
      </c>
      <c r="O75" s="125" t="s">
        <v>692</v>
      </c>
      <c r="P75" s="126" t="s">
        <v>693</v>
      </c>
      <c r="Q75" s="126" t="s">
        <v>694</v>
      </c>
    </row>
    <row r="76" spans="1:17" x14ac:dyDescent="0.35">
      <c r="A76" s="127">
        <v>1</v>
      </c>
      <c r="B76" s="123" t="s">
        <v>25</v>
      </c>
      <c r="C76" s="128" t="s">
        <v>183</v>
      </c>
      <c r="D76" s="123" t="s">
        <v>28</v>
      </c>
      <c r="E76" s="128" t="s">
        <v>701</v>
      </c>
      <c r="N76" s="129">
        <v>15.789473684210501</v>
      </c>
      <c r="P76" s="131">
        <v>57</v>
      </c>
    </row>
    <row r="78" spans="1:17" ht="51.75" customHeight="1" x14ac:dyDescent="0.35">
      <c r="A78" s="185" t="s">
        <v>342</v>
      </c>
      <c r="B78" s="181"/>
      <c r="C78" s="181"/>
      <c r="D78" s="181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</row>
    <row r="79" spans="1:17" x14ac:dyDescent="0.35">
      <c r="A79" s="8" t="s">
        <v>689</v>
      </c>
      <c r="B79" s="123" t="s">
        <v>690</v>
      </c>
      <c r="D79" s="123" t="s">
        <v>690</v>
      </c>
      <c r="F79" s="123" t="s">
        <v>690</v>
      </c>
      <c r="H79" s="123" t="s">
        <v>690</v>
      </c>
      <c r="J79" s="123" t="s">
        <v>690</v>
      </c>
      <c r="L79" s="123" t="s">
        <v>690</v>
      </c>
      <c r="N79" s="124" t="s">
        <v>691</v>
      </c>
      <c r="O79" s="125" t="s">
        <v>692</v>
      </c>
      <c r="P79" s="126" t="s">
        <v>693</v>
      </c>
      <c r="Q79" s="126" t="s">
        <v>694</v>
      </c>
    </row>
    <row r="80" spans="1:17" x14ac:dyDescent="0.35">
      <c r="A80" s="127">
        <v>2</v>
      </c>
      <c r="B80" s="123" t="s">
        <v>27</v>
      </c>
      <c r="C80" s="132" t="s">
        <v>32</v>
      </c>
      <c r="D80" s="123" t="s">
        <v>30</v>
      </c>
      <c r="E80" s="128" t="s">
        <v>30</v>
      </c>
      <c r="F80" s="123" t="s">
        <v>34</v>
      </c>
      <c r="G80" s="128" t="s">
        <v>34</v>
      </c>
      <c r="N80" s="129">
        <v>17.1875</v>
      </c>
      <c r="P80" s="131">
        <v>64</v>
      </c>
    </row>
    <row r="81" spans="1:17" x14ac:dyDescent="0.35">
      <c r="A81" s="127">
        <v>2</v>
      </c>
      <c r="B81" s="123" t="s">
        <v>22</v>
      </c>
      <c r="C81" s="128" t="s">
        <v>695</v>
      </c>
      <c r="D81" s="123" t="s">
        <v>24</v>
      </c>
      <c r="E81" s="128" t="s">
        <v>81</v>
      </c>
      <c r="F81" s="123" t="s">
        <v>27</v>
      </c>
      <c r="G81" s="132" t="s">
        <v>32</v>
      </c>
      <c r="H81" s="123" t="s">
        <v>30</v>
      </c>
      <c r="I81" s="128" t="s">
        <v>30</v>
      </c>
      <c r="N81" s="129">
        <v>16.6666666666667</v>
      </c>
      <c r="P81" s="131">
        <v>24</v>
      </c>
    </row>
    <row r="82" spans="1:17" x14ac:dyDescent="0.35">
      <c r="A82" s="127">
        <v>2</v>
      </c>
      <c r="B82" s="123" t="s">
        <v>22</v>
      </c>
      <c r="C82" s="128" t="s">
        <v>695</v>
      </c>
      <c r="D82" s="123" t="s">
        <v>24</v>
      </c>
      <c r="E82" s="128" t="s">
        <v>81</v>
      </c>
      <c r="F82" s="123" t="s">
        <v>27</v>
      </c>
      <c r="G82" s="132" t="s">
        <v>32</v>
      </c>
      <c r="N82" s="129">
        <v>17.7777777777778</v>
      </c>
      <c r="P82" s="131">
        <v>90</v>
      </c>
    </row>
    <row r="83" spans="1:17" x14ac:dyDescent="0.35">
      <c r="A83" s="127">
        <v>2</v>
      </c>
      <c r="B83" s="123" t="s">
        <v>24</v>
      </c>
      <c r="C83" s="128" t="s">
        <v>81</v>
      </c>
      <c r="D83" s="123" t="s">
        <v>27</v>
      </c>
      <c r="E83" s="132" t="s">
        <v>32</v>
      </c>
      <c r="N83" s="129">
        <v>16.6666666666667</v>
      </c>
      <c r="P83" s="131">
        <v>108</v>
      </c>
    </row>
    <row r="84" spans="1:17" x14ac:dyDescent="0.35">
      <c r="A84" s="127">
        <v>2</v>
      </c>
      <c r="B84" s="123" t="s">
        <v>24</v>
      </c>
      <c r="C84" s="128" t="s">
        <v>81</v>
      </c>
      <c r="D84" s="123" t="s">
        <v>27</v>
      </c>
      <c r="E84" s="132" t="s">
        <v>32</v>
      </c>
      <c r="F84" s="123" t="s">
        <v>30</v>
      </c>
      <c r="G84" s="128" t="s">
        <v>30</v>
      </c>
      <c r="N84" s="129">
        <v>17.241379310344801</v>
      </c>
      <c r="P84" s="131">
        <v>29</v>
      </c>
    </row>
    <row r="86" spans="1:17" ht="51.75" customHeight="1" x14ac:dyDescent="0.35">
      <c r="A86" s="185" t="s">
        <v>414</v>
      </c>
      <c r="B86" s="181"/>
      <c r="C86" s="181"/>
      <c r="D86" s="181"/>
      <c r="E86" s="181"/>
      <c r="F86" s="181"/>
      <c r="G86" s="181"/>
      <c r="H86" s="181"/>
      <c r="I86" s="181"/>
      <c r="J86" s="181"/>
      <c r="K86" s="181"/>
      <c r="L86" s="181"/>
      <c r="M86" s="181"/>
      <c r="N86" s="181"/>
      <c r="O86" s="181"/>
      <c r="P86" s="181"/>
      <c r="Q86" s="181"/>
    </row>
    <row r="87" spans="1:17" x14ac:dyDescent="0.35">
      <c r="A87" s="8" t="s">
        <v>689</v>
      </c>
      <c r="B87" s="123" t="s">
        <v>690</v>
      </c>
      <c r="D87" s="123" t="s">
        <v>690</v>
      </c>
      <c r="F87" s="123" t="s">
        <v>690</v>
      </c>
      <c r="H87" s="123" t="s">
        <v>690</v>
      </c>
      <c r="J87" s="123" t="s">
        <v>690</v>
      </c>
      <c r="L87" s="123" t="s">
        <v>690</v>
      </c>
      <c r="N87" s="124" t="s">
        <v>691</v>
      </c>
      <c r="O87" s="125" t="s">
        <v>692</v>
      </c>
      <c r="P87" s="126" t="s">
        <v>693</v>
      </c>
      <c r="Q87" s="126" t="s">
        <v>694</v>
      </c>
    </row>
    <row r="88" spans="1:17" x14ac:dyDescent="0.35">
      <c r="A88" s="127">
        <v>1</v>
      </c>
      <c r="B88" s="123" t="s">
        <v>24</v>
      </c>
      <c r="C88" s="128" t="s">
        <v>81</v>
      </c>
      <c r="D88" s="123" t="s">
        <v>27</v>
      </c>
      <c r="E88" s="128" t="s">
        <v>32</v>
      </c>
      <c r="F88" s="123" t="s">
        <v>30</v>
      </c>
      <c r="G88" s="128" t="s">
        <v>30</v>
      </c>
      <c r="N88" s="129">
        <v>15.789473684210501</v>
      </c>
      <c r="P88" s="131">
        <v>19</v>
      </c>
    </row>
    <row r="89" spans="1:17" x14ac:dyDescent="0.35">
      <c r="A89" s="127">
        <v>1</v>
      </c>
      <c r="B89" s="123" t="s">
        <v>25</v>
      </c>
      <c r="C89" s="128" t="s">
        <v>102</v>
      </c>
      <c r="D89" s="123" t="s">
        <v>30</v>
      </c>
      <c r="E89" s="128" t="s">
        <v>30</v>
      </c>
      <c r="F89" s="123" t="s">
        <v>33</v>
      </c>
      <c r="G89" s="128" t="s">
        <v>33</v>
      </c>
      <c r="N89" s="129">
        <v>15.412186379928301</v>
      </c>
      <c r="P89" s="131">
        <v>279</v>
      </c>
    </row>
    <row r="90" spans="1:17" x14ac:dyDescent="0.35">
      <c r="A90" s="127">
        <v>1</v>
      </c>
      <c r="B90" s="123" t="s">
        <v>25</v>
      </c>
      <c r="C90" s="128" t="s">
        <v>102</v>
      </c>
      <c r="D90" s="123" t="s">
        <v>27</v>
      </c>
      <c r="E90" s="128" t="s">
        <v>32</v>
      </c>
      <c r="F90" s="123" t="s">
        <v>29</v>
      </c>
      <c r="G90" s="132" t="s">
        <v>32</v>
      </c>
      <c r="H90" s="123" t="s">
        <v>33</v>
      </c>
      <c r="I90" s="128" t="s">
        <v>33</v>
      </c>
      <c r="N90" s="129">
        <v>15.5555555555556</v>
      </c>
      <c r="P90" s="131">
        <v>45</v>
      </c>
    </row>
    <row r="91" spans="1:17" x14ac:dyDescent="0.35">
      <c r="A91" s="127">
        <v>1</v>
      </c>
      <c r="B91" s="123" t="s">
        <v>24</v>
      </c>
      <c r="C91" s="128" t="s">
        <v>81</v>
      </c>
      <c r="D91" s="123" t="s">
        <v>30</v>
      </c>
      <c r="E91" s="128" t="s">
        <v>30</v>
      </c>
      <c r="N91" s="129">
        <v>15.4471544715447</v>
      </c>
      <c r="P91" s="131">
        <v>123</v>
      </c>
    </row>
    <row r="92" spans="1:17" x14ac:dyDescent="0.35">
      <c r="A92" s="127">
        <v>1</v>
      </c>
      <c r="B92" s="123" t="s">
        <v>27</v>
      </c>
      <c r="C92" s="128" t="s">
        <v>32</v>
      </c>
      <c r="D92" s="123" t="s">
        <v>30</v>
      </c>
      <c r="E92" s="128" t="s">
        <v>30</v>
      </c>
      <c r="F92" s="123" t="s">
        <v>33</v>
      </c>
      <c r="G92" s="128" t="s">
        <v>33</v>
      </c>
      <c r="O92" s="130">
        <v>40.397350993377501</v>
      </c>
      <c r="Q92" s="131">
        <v>151</v>
      </c>
    </row>
    <row r="93" spans="1:17" x14ac:dyDescent="0.35">
      <c r="A93" s="127">
        <v>1</v>
      </c>
      <c r="B93" s="123" t="s">
        <v>24</v>
      </c>
      <c r="C93" s="128" t="s">
        <v>81</v>
      </c>
      <c r="D93" s="123" t="s">
        <v>25</v>
      </c>
      <c r="E93" s="128" t="s">
        <v>102</v>
      </c>
      <c r="F93" s="123" t="s">
        <v>30</v>
      </c>
      <c r="G93" s="128" t="s">
        <v>30</v>
      </c>
      <c r="H93" s="123" t="s">
        <v>33</v>
      </c>
      <c r="I93" s="128" t="s">
        <v>33</v>
      </c>
      <c r="O93" s="130">
        <v>43.75</v>
      </c>
      <c r="Q93" s="131">
        <v>16</v>
      </c>
    </row>
    <row r="95" spans="1:17" ht="51.75" customHeight="1" x14ac:dyDescent="0.35">
      <c r="A95" s="185" t="s">
        <v>436</v>
      </c>
      <c r="B95" s="181"/>
      <c r="C95" s="181"/>
      <c r="D95" s="181"/>
      <c r="E95" s="181"/>
      <c r="F95" s="181"/>
      <c r="G95" s="181"/>
      <c r="H95" s="181"/>
      <c r="I95" s="181"/>
      <c r="J95" s="181"/>
      <c r="K95" s="181"/>
      <c r="L95" s="181"/>
      <c r="M95" s="181"/>
      <c r="N95" s="181"/>
      <c r="O95" s="181"/>
      <c r="P95" s="181"/>
      <c r="Q95" s="181"/>
    </row>
    <row r="96" spans="1:17" x14ac:dyDescent="0.35">
      <c r="A96" s="8" t="s">
        <v>689</v>
      </c>
      <c r="B96" s="123" t="s">
        <v>690</v>
      </c>
      <c r="D96" s="123" t="s">
        <v>690</v>
      </c>
      <c r="F96" s="123" t="s">
        <v>690</v>
      </c>
      <c r="H96" s="123" t="s">
        <v>690</v>
      </c>
      <c r="J96" s="123" t="s">
        <v>690</v>
      </c>
      <c r="L96" s="123" t="s">
        <v>690</v>
      </c>
      <c r="N96" s="124" t="s">
        <v>691</v>
      </c>
      <c r="O96" s="125" t="s">
        <v>692</v>
      </c>
      <c r="P96" s="126" t="s">
        <v>693</v>
      </c>
      <c r="Q96" s="126" t="s">
        <v>694</v>
      </c>
    </row>
    <row r="97" spans="1:17" x14ac:dyDescent="0.35">
      <c r="A97" s="127">
        <v>1</v>
      </c>
      <c r="B97" s="123" t="s">
        <v>21</v>
      </c>
      <c r="C97" s="128" t="s">
        <v>65</v>
      </c>
      <c r="D97" s="123" t="s">
        <v>23</v>
      </c>
      <c r="E97" s="132" t="s">
        <v>699</v>
      </c>
      <c r="F97" s="123" t="s">
        <v>28</v>
      </c>
      <c r="G97" s="128" t="s">
        <v>697</v>
      </c>
      <c r="H97" s="123" t="s">
        <v>30</v>
      </c>
      <c r="I97" s="128" t="s">
        <v>702</v>
      </c>
      <c r="N97" s="129">
        <v>36.363636363636402</v>
      </c>
      <c r="O97" s="130">
        <v>63.636363636363598</v>
      </c>
      <c r="P97" s="131">
        <v>11</v>
      </c>
      <c r="Q97" s="131">
        <v>11</v>
      </c>
    </row>
    <row r="98" spans="1:17" x14ac:dyDescent="0.35">
      <c r="A98" s="127">
        <v>1</v>
      </c>
      <c r="B98" s="123" t="s">
        <v>24</v>
      </c>
      <c r="C98" s="128" t="s">
        <v>696</v>
      </c>
      <c r="D98" s="123" t="s">
        <v>28</v>
      </c>
      <c r="E98" s="128" t="s">
        <v>697</v>
      </c>
      <c r="N98" s="129">
        <v>31.818181818181799</v>
      </c>
      <c r="O98" s="130">
        <v>54.545454545454497</v>
      </c>
      <c r="P98" s="131">
        <v>22</v>
      </c>
      <c r="Q98" s="131">
        <v>22</v>
      </c>
    </row>
    <row r="99" spans="1:17" x14ac:dyDescent="0.35">
      <c r="A99" s="127">
        <v>1</v>
      </c>
      <c r="B99" s="123" t="s">
        <v>21</v>
      </c>
      <c r="C99" s="128" t="s">
        <v>65</v>
      </c>
      <c r="D99" s="123" t="s">
        <v>23</v>
      </c>
      <c r="E99" s="132" t="s">
        <v>699</v>
      </c>
      <c r="F99" s="123" t="s">
        <v>30</v>
      </c>
      <c r="G99" s="128" t="s">
        <v>702</v>
      </c>
      <c r="N99" s="129">
        <v>30.769230769230798</v>
      </c>
      <c r="O99" s="130">
        <v>61.538461538461497</v>
      </c>
      <c r="P99" s="131">
        <v>13</v>
      </c>
      <c r="Q99" s="131">
        <v>13</v>
      </c>
    </row>
    <row r="100" spans="1:17" x14ac:dyDescent="0.35">
      <c r="A100" s="127">
        <v>1</v>
      </c>
      <c r="B100" s="123" t="s">
        <v>21</v>
      </c>
      <c r="C100" s="128" t="s">
        <v>65</v>
      </c>
      <c r="D100" s="123" t="s">
        <v>24</v>
      </c>
      <c r="E100" s="128" t="s">
        <v>696</v>
      </c>
      <c r="F100" s="123" t="s">
        <v>28</v>
      </c>
      <c r="G100" s="128" t="s">
        <v>697</v>
      </c>
      <c r="N100" s="129">
        <v>27.272727272727298</v>
      </c>
      <c r="O100" s="130">
        <v>54.545454545454497</v>
      </c>
      <c r="P100" s="131">
        <v>11</v>
      </c>
      <c r="Q100" s="131">
        <v>11</v>
      </c>
    </row>
    <row r="101" spans="1:17" x14ac:dyDescent="0.35">
      <c r="A101" s="127">
        <v>1</v>
      </c>
      <c r="B101" s="123" t="s">
        <v>25</v>
      </c>
      <c r="C101" s="128" t="s">
        <v>102</v>
      </c>
      <c r="D101" s="123" t="s">
        <v>28</v>
      </c>
      <c r="E101" s="128" t="s">
        <v>697</v>
      </c>
      <c r="F101" s="123" t="s">
        <v>30</v>
      </c>
      <c r="G101" s="128" t="s">
        <v>702</v>
      </c>
      <c r="N101" s="129">
        <v>25</v>
      </c>
      <c r="O101" s="130">
        <v>52.7777777777778</v>
      </c>
      <c r="P101" s="131">
        <v>36</v>
      </c>
      <c r="Q101" s="131">
        <v>36</v>
      </c>
    </row>
    <row r="102" spans="1:17" x14ac:dyDescent="0.35">
      <c r="A102" s="127">
        <v>1</v>
      </c>
      <c r="B102" s="123" t="s">
        <v>21</v>
      </c>
      <c r="C102" s="128" t="s">
        <v>65</v>
      </c>
      <c r="D102" s="123" t="s">
        <v>23</v>
      </c>
      <c r="E102" s="132" t="s">
        <v>699</v>
      </c>
      <c r="F102" s="123" t="s">
        <v>24</v>
      </c>
      <c r="G102" s="128" t="s">
        <v>696</v>
      </c>
      <c r="H102" s="123" t="s">
        <v>28</v>
      </c>
      <c r="I102" s="128" t="s">
        <v>697</v>
      </c>
      <c r="N102" s="129">
        <v>25</v>
      </c>
      <c r="O102" s="130">
        <v>50</v>
      </c>
      <c r="P102" s="131">
        <v>8</v>
      </c>
      <c r="Q102" s="131">
        <v>8</v>
      </c>
    </row>
    <row r="103" spans="1:17" x14ac:dyDescent="0.35">
      <c r="A103" s="127">
        <v>1</v>
      </c>
      <c r="B103" s="123" t="s">
        <v>23</v>
      </c>
      <c r="C103" s="132" t="s">
        <v>699</v>
      </c>
      <c r="D103" s="123" t="s">
        <v>24</v>
      </c>
      <c r="E103" s="128" t="s">
        <v>696</v>
      </c>
      <c r="F103" s="123" t="s">
        <v>28</v>
      </c>
      <c r="G103" s="128" t="s">
        <v>697</v>
      </c>
      <c r="N103" s="129">
        <v>23.529411764705898</v>
      </c>
      <c r="O103" s="130">
        <v>47.058823529411796</v>
      </c>
      <c r="P103" s="131">
        <v>17</v>
      </c>
      <c r="Q103" s="131">
        <v>17</v>
      </c>
    </row>
    <row r="104" spans="1:17" x14ac:dyDescent="0.35">
      <c r="A104" s="127">
        <v>1</v>
      </c>
      <c r="B104" s="123" t="s">
        <v>23</v>
      </c>
      <c r="C104" s="132" t="s">
        <v>699</v>
      </c>
      <c r="D104" s="123" t="s">
        <v>28</v>
      </c>
      <c r="E104" s="128" t="s">
        <v>697</v>
      </c>
      <c r="F104" s="123" t="s">
        <v>30</v>
      </c>
      <c r="G104" s="128" t="s">
        <v>702</v>
      </c>
      <c r="N104" s="129">
        <v>21.052631578947398</v>
      </c>
      <c r="O104" s="130">
        <v>68.421052631578902</v>
      </c>
      <c r="P104" s="131">
        <v>19</v>
      </c>
      <c r="Q104" s="131">
        <v>19</v>
      </c>
    </row>
    <row r="105" spans="1:17" x14ac:dyDescent="0.35">
      <c r="A105" s="127">
        <v>1</v>
      </c>
      <c r="B105" s="123" t="s">
        <v>23</v>
      </c>
      <c r="C105" s="132" t="s">
        <v>699</v>
      </c>
      <c r="D105" s="123" t="s">
        <v>30</v>
      </c>
      <c r="E105" s="128" t="s">
        <v>702</v>
      </c>
      <c r="N105" s="129">
        <v>19.148936170212799</v>
      </c>
      <c r="O105" s="130">
        <v>51.063829787233999</v>
      </c>
      <c r="P105" s="131">
        <v>47</v>
      </c>
      <c r="Q105" s="131">
        <v>47</v>
      </c>
    </row>
    <row r="106" spans="1:17" x14ac:dyDescent="0.35">
      <c r="A106" s="127">
        <v>1</v>
      </c>
      <c r="B106" s="123" t="s">
        <v>28</v>
      </c>
      <c r="C106" s="128" t="s">
        <v>697</v>
      </c>
      <c r="D106" s="123" t="s">
        <v>30</v>
      </c>
      <c r="E106" s="128" t="s">
        <v>702</v>
      </c>
      <c r="N106" s="129">
        <v>18.556701030927801</v>
      </c>
      <c r="O106" s="130">
        <v>49.4845360824742</v>
      </c>
      <c r="P106" s="131">
        <v>194</v>
      </c>
      <c r="Q106" s="131">
        <v>194</v>
      </c>
    </row>
    <row r="107" spans="1:17" x14ac:dyDescent="0.35">
      <c r="A107" s="127">
        <v>1</v>
      </c>
      <c r="B107" s="123" t="s">
        <v>21</v>
      </c>
      <c r="C107" s="128" t="s">
        <v>65</v>
      </c>
      <c r="D107" s="123" t="s">
        <v>24</v>
      </c>
      <c r="E107" s="128" t="s">
        <v>696</v>
      </c>
      <c r="N107" s="129">
        <v>18.518518518518501</v>
      </c>
      <c r="O107" s="130">
        <v>48.148148148148103</v>
      </c>
      <c r="P107" s="131">
        <v>27</v>
      </c>
      <c r="Q107" s="131">
        <v>27</v>
      </c>
    </row>
    <row r="108" spans="1:17" x14ac:dyDescent="0.35">
      <c r="A108" s="127">
        <v>1</v>
      </c>
      <c r="B108" s="123" t="s">
        <v>23</v>
      </c>
      <c r="C108" s="132" t="s">
        <v>699</v>
      </c>
      <c r="D108" s="123" t="s">
        <v>28</v>
      </c>
      <c r="E108" s="128" t="s">
        <v>697</v>
      </c>
      <c r="N108" s="129">
        <v>17.410714285714299</v>
      </c>
      <c r="O108" s="130">
        <v>50</v>
      </c>
      <c r="P108" s="131">
        <v>224</v>
      </c>
      <c r="Q108" s="131">
        <v>224</v>
      </c>
    </row>
    <row r="109" spans="1:17" x14ac:dyDescent="0.35">
      <c r="A109" s="127">
        <v>1</v>
      </c>
      <c r="B109" s="123" t="s">
        <v>21</v>
      </c>
      <c r="C109" s="128" t="s">
        <v>65</v>
      </c>
      <c r="D109" s="123" t="s">
        <v>23</v>
      </c>
      <c r="E109" s="132" t="s">
        <v>699</v>
      </c>
      <c r="F109" s="123" t="s">
        <v>28</v>
      </c>
      <c r="G109" s="128" t="s">
        <v>697</v>
      </c>
      <c r="O109" s="130">
        <v>45.614035087719301</v>
      </c>
      <c r="Q109" s="131">
        <v>114</v>
      </c>
    </row>
    <row r="110" spans="1:17" x14ac:dyDescent="0.35">
      <c r="A110" s="127">
        <v>1</v>
      </c>
      <c r="B110" s="123" t="s">
        <v>21</v>
      </c>
      <c r="C110" s="128" t="s">
        <v>65</v>
      </c>
      <c r="D110" s="123" t="s">
        <v>28</v>
      </c>
      <c r="E110" s="128" t="s">
        <v>697</v>
      </c>
      <c r="F110" s="123" t="s">
        <v>30</v>
      </c>
      <c r="G110" s="128" t="s">
        <v>702</v>
      </c>
      <c r="N110" s="129">
        <v>15.714285714285699</v>
      </c>
      <c r="O110" s="130">
        <v>44.285714285714299</v>
      </c>
      <c r="P110" s="131">
        <v>70</v>
      </c>
      <c r="Q110" s="131">
        <v>70</v>
      </c>
    </row>
    <row r="111" spans="1:17" x14ac:dyDescent="0.35">
      <c r="A111" s="127">
        <v>1</v>
      </c>
      <c r="B111" s="123" t="s">
        <v>25</v>
      </c>
      <c r="C111" s="128" t="s">
        <v>102</v>
      </c>
      <c r="D111" s="123" t="s">
        <v>28</v>
      </c>
      <c r="E111" s="128" t="s">
        <v>697</v>
      </c>
      <c r="N111" s="129">
        <v>16.582914572864301</v>
      </c>
      <c r="P111" s="131">
        <v>398</v>
      </c>
    </row>
    <row r="112" spans="1:17" x14ac:dyDescent="0.35">
      <c r="A112" s="127">
        <v>1</v>
      </c>
      <c r="B112" s="123" t="s">
        <v>25</v>
      </c>
      <c r="C112" s="128" t="s">
        <v>102</v>
      </c>
      <c r="D112" s="123" t="s">
        <v>30</v>
      </c>
      <c r="E112" s="128" t="s">
        <v>702</v>
      </c>
      <c r="N112" s="129">
        <v>15.730337078651701</v>
      </c>
      <c r="O112" s="130">
        <v>40.449438202247201</v>
      </c>
      <c r="P112" s="131">
        <v>89</v>
      </c>
      <c r="Q112" s="131">
        <v>89</v>
      </c>
    </row>
    <row r="113" spans="1:17" x14ac:dyDescent="0.35">
      <c r="A113" s="127">
        <v>1</v>
      </c>
      <c r="B113" s="123" t="s">
        <v>21</v>
      </c>
      <c r="C113" s="128" t="s">
        <v>65</v>
      </c>
      <c r="D113" s="123" t="s">
        <v>23</v>
      </c>
      <c r="E113" s="132" t="s">
        <v>699</v>
      </c>
      <c r="F113" s="123" t="s">
        <v>25</v>
      </c>
      <c r="G113" s="128" t="s">
        <v>102</v>
      </c>
      <c r="H113" s="123" t="s">
        <v>29</v>
      </c>
      <c r="I113" s="132" t="s">
        <v>32</v>
      </c>
      <c r="O113" s="130">
        <v>42.857142857142897</v>
      </c>
      <c r="Q113" s="131">
        <v>21</v>
      </c>
    </row>
    <row r="114" spans="1:17" x14ac:dyDescent="0.35">
      <c r="A114" s="127">
        <v>1</v>
      </c>
      <c r="B114" s="123" t="s">
        <v>21</v>
      </c>
      <c r="C114" s="128" t="s">
        <v>65</v>
      </c>
      <c r="D114" s="123" t="s">
        <v>30</v>
      </c>
      <c r="E114" s="128" t="s">
        <v>702</v>
      </c>
      <c r="O114" s="130">
        <v>42.142857142857103</v>
      </c>
      <c r="Q114" s="131">
        <v>140</v>
      </c>
    </row>
    <row r="115" spans="1:17" x14ac:dyDescent="0.35">
      <c r="A115" s="127">
        <v>1</v>
      </c>
      <c r="B115" s="123" t="s">
        <v>21</v>
      </c>
      <c r="C115" s="128" t="s">
        <v>65</v>
      </c>
      <c r="D115" s="123" t="s">
        <v>23</v>
      </c>
      <c r="E115" s="132" t="s">
        <v>699</v>
      </c>
      <c r="F115" s="123" t="s">
        <v>24</v>
      </c>
      <c r="G115" s="128" t="s">
        <v>696</v>
      </c>
      <c r="O115" s="130">
        <v>47.058823529411796</v>
      </c>
      <c r="Q115" s="131">
        <v>17</v>
      </c>
    </row>
    <row r="117" spans="1:17" ht="51.75" customHeight="1" x14ac:dyDescent="0.35">
      <c r="A117" s="185" t="s">
        <v>458</v>
      </c>
      <c r="B117" s="181"/>
      <c r="C117" s="181"/>
      <c r="D117" s="181"/>
      <c r="E117" s="181"/>
      <c r="F117" s="181"/>
      <c r="G117" s="181"/>
      <c r="H117" s="181"/>
      <c r="I117" s="181"/>
      <c r="J117" s="181"/>
      <c r="K117" s="181"/>
      <c r="L117" s="181"/>
      <c r="M117" s="181"/>
      <c r="N117" s="181"/>
      <c r="O117" s="181"/>
      <c r="P117" s="181"/>
      <c r="Q117" s="181"/>
    </row>
    <row r="118" spans="1:17" x14ac:dyDescent="0.35">
      <c r="A118" s="8" t="s">
        <v>689</v>
      </c>
      <c r="B118" s="123" t="s">
        <v>690</v>
      </c>
      <c r="D118" s="123" t="s">
        <v>690</v>
      </c>
      <c r="F118" s="123" t="s">
        <v>690</v>
      </c>
      <c r="H118" s="123" t="s">
        <v>690</v>
      </c>
      <c r="J118" s="123" t="s">
        <v>690</v>
      </c>
      <c r="L118" s="123" t="s">
        <v>690</v>
      </c>
      <c r="N118" s="124" t="s">
        <v>691</v>
      </c>
      <c r="O118" s="125" t="s">
        <v>692</v>
      </c>
      <c r="P118" s="126" t="s">
        <v>693</v>
      </c>
      <c r="Q118" s="126" t="s">
        <v>694</v>
      </c>
    </row>
    <row r="119" spans="1:17" x14ac:dyDescent="0.35">
      <c r="A119" s="127">
        <v>1</v>
      </c>
      <c r="B119" s="123" t="s">
        <v>24</v>
      </c>
      <c r="C119" s="128" t="s">
        <v>81</v>
      </c>
      <c r="D119" s="123" t="s">
        <v>25</v>
      </c>
      <c r="E119" s="128" t="s">
        <v>346</v>
      </c>
      <c r="F119" s="123" t="s">
        <v>33</v>
      </c>
      <c r="G119" s="128" t="s">
        <v>33</v>
      </c>
      <c r="N119" s="129">
        <v>20</v>
      </c>
      <c r="P119" s="131">
        <v>10</v>
      </c>
    </row>
    <row r="121" spans="1:17" ht="51.75" customHeight="1" x14ac:dyDescent="0.35">
      <c r="A121" s="185" t="s">
        <v>514</v>
      </c>
      <c r="B121" s="181"/>
      <c r="C121" s="181"/>
      <c r="D121" s="181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</row>
    <row r="122" spans="1:17" x14ac:dyDescent="0.35">
      <c r="A122" s="8" t="s">
        <v>689</v>
      </c>
      <c r="B122" s="123" t="s">
        <v>690</v>
      </c>
      <c r="D122" s="123" t="s">
        <v>690</v>
      </c>
      <c r="F122" s="123" t="s">
        <v>690</v>
      </c>
      <c r="H122" s="123" t="s">
        <v>690</v>
      </c>
      <c r="J122" s="123" t="s">
        <v>690</v>
      </c>
      <c r="L122" s="123" t="s">
        <v>690</v>
      </c>
      <c r="N122" s="124" t="s">
        <v>691</v>
      </c>
      <c r="O122" s="125" t="s">
        <v>692</v>
      </c>
      <c r="P122" s="126" t="s">
        <v>693</v>
      </c>
      <c r="Q122" s="126" t="s">
        <v>694</v>
      </c>
    </row>
    <row r="123" spans="1:17" x14ac:dyDescent="0.35">
      <c r="A123" s="127">
        <v>1</v>
      </c>
      <c r="B123" s="123" t="s">
        <v>22</v>
      </c>
      <c r="C123" s="128" t="s">
        <v>695</v>
      </c>
      <c r="D123" s="123" t="s">
        <v>24</v>
      </c>
      <c r="E123" s="128" t="s">
        <v>696</v>
      </c>
      <c r="F123" s="123" t="s">
        <v>27</v>
      </c>
      <c r="G123" s="128" t="s">
        <v>699</v>
      </c>
      <c r="N123" s="129">
        <v>23.076923076923102</v>
      </c>
      <c r="P123" s="131">
        <v>13</v>
      </c>
    </row>
    <row r="124" spans="1:17" x14ac:dyDescent="0.35">
      <c r="A124" s="127">
        <v>1</v>
      </c>
      <c r="B124" s="123" t="s">
        <v>22</v>
      </c>
      <c r="C124" s="128" t="s">
        <v>695</v>
      </c>
      <c r="D124" s="123" t="s">
        <v>23</v>
      </c>
      <c r="E124" s="132" t="s">
        <v>699</v>
      </c>
      <c r="F124" s="123" t="s">
        <v>24</v>
      </c>
      <c r="G124" s="128" t="s">
        <v>696</v>
      </c>
      <c r="H124" s="123" t="s">
        <v>27</v>
      </c>
      <c r="I124" s="128" t="s">
        <v>699</v>
      </c>
      <c r="N124" s="129">
        <v>20</v>
      </c>
      <c r="P124" s="131">
        <v>10</v>
      </c>
    </row>
    <row r="126" spans="1:17" ht="51.75" customHeight="1" x14ac:dyDescent="0.35">
      <c r="A126" s="185" t="s">
        <v>543</v>
      </c>
      <c r="B126" s="181"/>
      <c r="C126" s="181"/>
      <c r="D126" s="181"/>
      <c r="E126" s="181"/>
      <c r="F126" s="181"/>
      <c r="G126" s="181"/>
      <c r="H126" s="181"/>
      <c r="I126" s="181"/>
      <c r="J126" s="181"/>
      <c r="K126" s="181"/>
      <c r="L126" s="181"/>
      <c r="M126" s="181"/>
      <c r="N126" s="181"/>
      <c r="O126" s="181"/>
      <c r="P126" s="181"/>
      <c r="Q126" s="181"/>
    </row>
    <row r="127" spans="1:17" x14ac:dyDescent="0.35">
      <c r="A127" s="8" t="s">
        <v>689</v>
      </c>
      <c r="B127" s="123" t="s">
        <v>690</v>
      </c>
      <c r="D127" s="123" t="s">
        <v>690</v>
      </c>
      <c r="F127" s="123" t="s">
        <v>690</v>
      </c>
      <c r="H127" s="123" t="s">
        <v>690</v>
      </c>
      <c r="J127" s="123" t="s">
        <v>690</v>
      </c>
      <c r="L127" s="123" t="s">
        <v>690</v>
      </c>
      <c r="N127" s="124" t="s">
        <v>691</v>
      </c>
      <c r="O127" s="125" t="s">
        <v>692</v>
      </c>
      <c r="P127" s="126" t="s">
        <v>693</v>
      </c>
      <c r="Q127" s="126" t="s">
        <v>694</v>
      </c>
    </row>
    <row r="128" spans="1:17" x14ac:dyDescent="0.35">
      <c r="A128" s="127">
        <v>1</v>
      </c>
      <c r="B128" s="123" t="s">
        <v>24</v>
      </c>
      <c r="C128" s="128" t="s">
        <v>81</v>
      </c>
      <c r="D128" s="123" t="s">
        <v>32</v>
      </c>
      <c r="E128" s="128" t="s">
        <v>32</v>
      </c>
      <c r="F128" s="123" t="s">
        <v>33</v>
      </c>
      <c r="G128" s="128" t="s">
        <v>33</v>
      </c>
      <c r="N128" s="129">
        <v>23.255813953488399</v>
      </c>
      <c r="O128" s="130">
        <v>44.1860465116279</v>
      </c>
      <c r="P128" s="131">
        <v>43</v>
      </c>
      <c r="Q128" s="131">
        <v>43</v>
      </c>
    </row>
    <row r="129" spans="1:17" x14ac:dyDescent="0.35">
      <c r="A129" s="127">
        <v>2</v>
      </c>
      <c r="B129" s="123" t="s">
        <v>24</v>
      </c>
      <c r="C129" s="128" t="s">
        <v>81</v>
      </c>
      <c r="D129" s="123" t="s">
        <v>32</v>
      </c>
      <c r="E129" s="128" t="s">
        <v>32</v>
      </c>
      <c r="F129" s="123" t="s">
        <v>33</v>
      </c>
      <c r="G129" s="128" t="s">
        <v>33</v>
      </c>
      <c r="N129" s="129">
        <v>17.96875</v>
      </c>
      <c r="O129" s="130">
        <v>41.40625</v>
      </c>
      <c r="P129" s="131">
        <v>128</v>
      </c>
      <c r="Q129" s="131">
        <v>128</v>
      </c>
    </row>
    <row r="130" spans="1:17" x14ac:dyDescent="0.35">
      <c r="A130" s="127">
        <v>1</v>
      </c>
      <c r="B130" s="123" t="s">
        <v>25</v>
      </c>
      <c r="C130" s="128" t="s">
        <v>346</v>
      </c>
      <c r="D130" s="123" t="s">
        <v>29</v>
      </c>
      <c r="E130" s="128" t="s">
        <v>699</v>
      </c>
      <c r="F130" s="123" t="s">
        <v>32</v>
      </c>
      <c r="G130" s="128" t="s">
        <v>32</v>
      </c>
      <c r="N130" s="129">
        <v>21.428571428571399</v>
      </c>
      <c r="P130" s="131">
        <v>14</v>
      </c>
    </row>
    <row r="131" spans="1:17" x14ac:dyDescent="0.35">
      <c r="A131" s="127">
        <v>1</v>
      </c>
      <c r="B131" s="123" t="s">
        <v>24</v>
      </c>
      <c r="C131" s="128" t="s">
        <v>81</v>
      </c>
      <c r="D131" s="123" t="s">
        <v>32</v>
      </c>
      <c r="E131" s="128" t="s">
        <v>32</v>
      </c>
      <c r="N131" s="129">
        <v>20.270270270270299</v>
      </c>
      <c r="O131" s="130">
        <v>41.891891891891902</v>
      </c>
      <c r="P131" s="131">
        <v>74</v>
      </c>
      <c r="Q131" s="131">
        <v>74</v>
      </c>
    </row>
    <row r="132" spans="1:17" x14ac:dyDescent="0.35">
      <c r="A132" s="127">
        <v>1</v>
      </c>
      <c r="B132" s="123" t="s">
        <v>24</v>
      </c>
      <c r="C132" s="128" t="s">
        <v>81</v>
      </c>
      <c r="D132" s="123" t="s">
        <v>25</v>
      </c>
      <c r="E132" s="128" t="s">
        <v>346</v>
      </c>
      <c r="F132" s="123" t="s">
        <v>33</v>
      </c>
      <c r="G132" s="128" t="s">
        <v>33</v>
      </c>
      <c r="N132" s="129">
        <v>20</v>
      </c>
      <c r="P132" s="131">
        <v>10</v>
      </c>
    </row>
    <row r="133" spans="1:17" x14ac:dyDescent="0.35">
      <c r="A133" s="127">
        <v>1</v>
      </c>
      <c r="B133" s="123" t="s">
        <v>32</v>
      </c>
      <c r="C133" s="128" t="s">
        <v>32</v>
      </c>
      <c r="D133" s="123" t="s">
        <v>33</v>
      </c>
      <c r="E133" s="128" t="s">
        <v>33</v>
      </c>
      <c r="N133" s="129">
        <v>17.056856187291</v>
      </c>
      <c r="O133" s="130">
        <v>41.806020066889602</v>
      </c>
      <c r="P133" s="131">
        <v>897</v>
      </c>
      <c r="Q133" s="131">
        <v>897</v>
      </c>
    </row>
    <row r="134" spans="1:17" x14ac:dyDescent="0.35">
      <c r="A134" s="127">
        <v>2</v>
      </c>
      <c r="B134" s="123" t="s">
        <v>32</v>
      </c>
      <c r="C134" s="128" t="s">
        <v>32</v>
      </c>
      <c r="D134" s="123" t="s">
        <v>33</v>
      </c>
      <c r="E134" s="128" t="s">
        <v>33</v>
      </c>
      <c r="N134" s="129">
        <v>15.8543417366947</v>
      </c>
      <c r="P134" s="131">
        <v>1785</v>
      </c>
    </row>
    <row r="135" spans="1:17" x14ac:dyDescent="0.35">
      <c r="A135" s="127">
        <v>1</v>
      </c>
      <c r="B135" s="123" t="s">
        <v>32</v>
      </c>
      <c r="C135" s="128" t="s">
        <v>32</v>
      </c>
      <c r="N135" s="129">
        <v>18.351870576339699</v>
      </c>
      <c r="O135" s="130">
        <v>41.860465116279101</v>
      </c>
      <c r="P135" s="131">
        <v>1978</v>
      </c>
      <c r="Q135" s="131">
        <v>1978</v>
      </c>
    </row>
    <row r="136" spans="1:17" x14ac:dyDescent="0.35">
      <c r="A136" s="127">
        <v>2</v>
      </c>
      <c r="B136" s="123" t="s">
        <v>32</v>
      </c>
      <c r="C136" s="128" t="s">
        <v>32</v>
      </c>
      <c r="N136" s="129">
        <v>15.3124083308888</v>
      </c>
      <c r="P136" s="131">
        <v>3409</v>
      </c>
    </row>
    <row r="137" spans="1:17" x14ac:dyDescent="0.35">
      <c r="A137" s="127">
        <v>2</v>
      </c>
      <c r="B137" s="123" t="s">
        <v>22</v>
      </c>
      <c r="C137" s="128" t="s">
        <v>695</v>
      </c>
      <c r="D137" s="123" t="s">
        <v>24</v>
      </c>
      <c r="E137" s="128" t="s">
        <v>81</v>
      </c>
      <c r="F137" s="123" t="s">
        <v>32</v>
      </c>
      <c r="G137" s="128" t="s">
        <v>32</v>
      </c>
      <c r="H137" s="123" t="s">
        <v>33</v>
      </c>
      <c r="I137" s="128" t="s">
        <v>33</v>
      </c>
      <c r="N137" s="129">
        <v>19.7368421052632</v>
      </c>
      <c r="P137" s="131">
        <v>76</v>
      </c>
    </row>
    <row r="138" spans="1:17" x14ac:dyDescent="0.35">
      <c r="A138" s="127">
        <v>2</v>
      </c>
      <c r="B138" s="123" t="s">
        <v>22</v>
      </c>
      <c r="C138" s="128" t="s">
        <v>695</v>
      </c>
      <c r="D138" s="123" t="s">
        <v>24</v>
      </c>
      <c r="E138" s="128" t="s">
        <v>81</v>
      </c>
      <c r="F138" s="123" t="s">
        <v>32</v>
      </c>
      <c r="G138" s="128" t="s">
        <v>32</v>
      </c>
      <c r="N138" s="129">
        <v>17.475728155339802</v>
      </c>
      <c r="P138" s="131">
        <v>103</v>
      </c>
    </row>
    <row r="139" spans="1:17" x14ac:dyDescent="0.35">
      <c r="A139" s="127">
        <v>2</v>
      </c>
      <c r="B139" s="123" t="s">
        <v>24</v>
      </c>
      <c r="C139" s="128" t="s">
        <v>81</v>
      </c>
      <c r="D139" s="123" t="s">
        <v>25</v>
      </c>
      <c r="E139" s="128" t="s">
        <v>552</v>
      </c>
      <c r="N139" s="129">
        <v>30.769230769230798</v>
      </c>
      <c r="O139" s="130">
        <v>69.230769230769198</v>
      </c>
      <c r="P139" s="131">
        <v>13</v>
      </c>
      <c r="Q139" s="131">
        <v>13</v>
      </c>
    </row>
    <row r="140" spans="1:17" x14ac:dyDescent="0.35">
      <c r="A140" s="127">
        <v>2</v>
      </c>
      <c r="B140" s="123" t="s">
        <v>25</v>
      </c>
      <c r="C140" s="128" t="s">
        <v>552</v>
      </c>
      <c r="D140" s="123" t="s">
        <v>30</v>
      </c>
      <c r="E140" s="128" t="s">
        <v>30</v>
      </c>
      <c r="F140" s="123" t="s">
        <v>32</v>
      </c>
      <c r="G140" s="128" t="s">
        <v>32</v>
      </c>
      <c r="N140" s="129">
        <v>17.241379310344801</v>
      </c>
      <c r="P140" s="131">
        <v>29</v>
      </c>
    </row>
    <row r="141" spans="1:17" x14ac:dyDescent="0.35">
      <c r="A141" s="127">
        <v>2</v>
      </c>
      <c r="B141" s="123" t="s">
        <v>24</v>
      </c>
      <c r="C141" s="128" t="s">
        <v>81</v>
      </c>
      <c r="D141" s="123" t="s">
        <v>32</v>
      </c>
      <c r="E141" s="128" t="s">
        <v>32</v>
      </c>
      <c r="F141" s="123" t="s">
        <v>36</v>
      </c>
      <c r="G141" s="128" t="s">
        <v>703</v>
      </c>
      <c r="O141" s="130">
        <v>41.860465116279101</v>
      </c>
      <c r="Q141" s="131">
        <v>43</v>
      </c>
    </row>
    <row r="142" spans="1:17" x14ac:dyDescent="0.35">
      <c r="A142" s="127">
        <v>2</v>
      </c>
      <c r="B142" s="123" t="s">
        <v>25</v>
      </c>
      <c r="C142" s="128" t="s">
        <v>552</v>
      </c>
      <c r="D142" s="123" t="s">
        <v>30</v>
      </c>
      <c r="E142" s="128" t="s">
        <v>30</v>
      </c>
      <c r="F142" s="123" t="s">
        <v>33</v>
      </c>
      <c r="G142" s="128" t="s">
        <v>33</v>
      </c>
      <c r="N142" s="129">
        <v>17.1428571428571</v>
      </c>
      <c r="O142" s="130">
        <v>42.857142857142897</v>
      </c>
      <c r="P142" s="131">
        <v>35</v>
      </c>
      <c r="Q142" s="131">
        <v>35</v>
      </c>
    </row>
    <row r="143" spans="1:17" x14ac:dyDescent="0.35">
      <c r="A143" s="127">
        <v>2</v>
      </c>
      <c r="B143" s="123" t="s">
        <v>24</v>
      </c>
      <c r="C143" s="128" t="s">
        <v>81</v>
      </c>
      <c r="D143" s="123" t="s">
        <v>25</v>
      </c>
      <c r="E143" s="128" t="s">
        <v>552</v>
      </c>
      <c r="F143" s="123" t="s">
        <v>33</v>
      </c>
      <c r="G143" s="128" t="s">
        <v>33</v>
      </c>
      <c r="N143" s="129">
        <v>25</v>
      </c>
      <c r="O143" s="130">
        <v>75</v>
      </c>
      <c r="P143" s="131">
        <v>8</v>
      </c>
      <c r="Q143" s="131">
        <v>8</v>
      </c>
    </row>
    <row r="144" spans="1:17" x14ac:dyDescent="0.35">
      <c r="A144" s="127">
        <v>2</v>
      </c>
      <c r="B144" s="123" t="s">
        <v>22</v>
      </c>
      <c r="C144" s="128" t="s">
        <v>695</v>
      </c>
      <c r="D144" s="123" t="s">
        <v>25</v>
      </c>
      <c r="E144" s="128" t="s">
        <v>552</v>
      </c>
      <c r="N144" s="129">
        <v>19.2982456140351</v>
      </c>
      <c r="P144" s="131">
        <v>57</v>
      </c>
    </row>
    <row r="145" spans="1:17" x14ac:dyDescent="0.35">
      <c r="A145" s="127">
        <v>2</v>
      </c>
      <c r="B145" s="123" t="s">
        <v>24</v>
      </c>
      <c r="C145" s="128" t="s">
        <v>81</v>
      </c>
      <c r="D145" s="123" t="s">
        <v>30</v>
      </c>
      <c r="E145" s="128" t="s">
        <v>30</v>
      </c>
      <c r="F145" s="123" t="s">
        <v>32</v>
      </c>
      <c r="G145" s="128" t="s">
        <v>32</v>
      </c>
      <c r="N145" s="129">
        <v>17.1428571428571</v>
      </c>
      <c r="P145" s="131">
        <v>70</v>
      </c>
    </row>
    <row r="146" spans="1:17" x14ac:dyDescent="0.35">
      <c r="A146" s="127">
        <v>2</v>
      </c>
      <c r="B146" s="123" t="s">
        <v>22</v>
      </c>
      <c r="C146" s="128" t="s">
        <v>695</v>
      </c>
      <c r="D146" s="123" t="s">
        <v>24</v>
      </c>
      <c r="E146" s="128" t="s">
        <v>81</v>
      </c>
      <c r="F146" s="123" t="s">
        <v>30</v>
      </c>
      <c r="G146" s="128" t="s">
        <v>30</v>
      </c>
      <c r="H146" s="123" t="s">
        <v>32</v>
      </c>
      <c r="I146" s="128" t="s">
        <v>32</v>
      </c>
      <c r="J146" s="123" t="s">
        <v>33</v>
      </c>
      <c r="K146" s="128" t="s">
        <v>33</v>
      </c>
      <c r="N146" s="129">
        <v>22.2222222222222</v>
      </c>
      <c r="P146" s="131">
        <v>27</v>
      </c>
    </row>
    <row r="147" spans="1:17" x14ac:dyDescent="0.35">
      <c r="A147" s="127">
        <v>2</v>
      </c>
      <c r="B147" s="123" t="s">
        <v>32</v>
      </c>
      <c r="C147" s="128" t="s">
        <v>32</v>
      </c>
      <c r="D147" s="123" t="s">
        <v>33</v>
      </c>
      <c r="E147" s="128" t="s">
        <v>33</v>
      </c>
      <c r="F147" s="123" t="s">
        <v>36</v>
      </c>
      <c r="G147" s="128" t="s">
        <v>703</v>
      </c>
      <c r="N147" s="129">
        <v>17.0483460559796</v>
      </c>
      <c r="O147" s="130">
        <v>42.748091603053403</v>
      </c>
      <c r="P147" s="131">
        <v>393</v>
      </c>
      <c r="Q147" s="131">
        <v>393</v>
      </c>
    </row>
    <row r="148" spans="1:17" x14ac:dyDescent="0.35">
      <c r="A148" s="127">
        <v>2</v>
      </c>
      <c r="B148" s="123" t="s">
        <v>29</v>
      </c>
      <c r="C148" s="132" t="s">
        <v>699</v>
      </c>
      <c r="D148" s="123" t="s">
        <v>32</v>
      </c>
      <c r="E148" s="128" t="s">
        <v>32</v>
      </c>
      <c r="F148" s="123" t="s">
        <v>33</v>
      </c>
      <c r="G148" s="128" t="s">
        <v>33</v>
      </c>
      <c r="N148" s="129">
        <v>17.0483460559796</v>
      </c>
      <c r="O148" s="130">
        <v>42.748091603053403</v>
      </c>
      <c r="P148" s="131">
        <v>393</v>
      </c>
      <c r="Q148" s="131">
        <v>393</v>
      </c>
    </row>
    <row r="149" spans="1:17" x14ac:dyDescent="0.35">
      <c r="A149" s="127">
        <v>2</v>
      </c>
      <c r="B149" s="123" t="s">
        <v>29</v>
      </c>
      <c r="C149" s="132" t="s">
        <v>699</v>
      </c>
      <c r="D149" s="123" t="s">
        <v>30</v>
      </c>
      <c r="E149" s="128" t="s">
        <v>30</v>
      </c>
      <c r="F149" s="123" t="s">
        <v>32</v>
      </c>
      <c r="G149" s="128" t="s">
        <v>32</v>
      </c>
      <c r="H149" s="123" t="s">
        <v>33</v>
      </c>
      <c r="I149" s="128" t="s">
        <v>33</v>
      </c>
      <c r="N149" s="129">
        <v>18.7772925764192</v>
      </c>
      <c r="O149" s="130">
        <v>41.048034934497799</v>
      </c>
      <c r="P149" s="131">
        <v>229</v>
      </c>
      <c r="Q149" s="131">
        <v>229</v>
      </c>
    </row>
    <row r="150" spans="1:17" x14ac:dyDescent="0.35">
      <c r="A150" s="127">
        <v>2</v>
      </c>
      <c r="B150" s="123" t="s">
        <v>24</v>
      </c>
      <c r="C150" s="128" t="s">
        <v>81</v>
      </c>
      <c r="D150" s="123" t="s">
        <v>25</v>
      </c>
      <c r="E150" s="128" t="s">
        <v>552</v>
      </c>
      <c r="F150" s="123" t="s">
        <v>32</v>
      </c>
      <c r="G150" s="128" t="s">
        <v>32</v>
      </c>
      <c r="O150" s="130">
        <v>50</v>
      </c>
      <c r="Q150" s="131">
        <v>8</v>
      </c>
    </row>
    <row r="151" spans="1:17" x14ac:dyDescent="0.35">
      <c r="A151" s="127">
        <v>2</v>
      </c>
      <c r="B151" s="123" t="s">
        <v>22</v>
      </c>
      <c r="C151" s="128" t="s">
        <v>695</v>
      </c>
      <c r="D151" s="123" t="s">
        <v>24</v>
      </c>
      <c r="E151" s="128" t="s">
        <v>81</v>
      </c>
      <c r="F151" s="123" t="s">
        <v>30</v>
      </c>
      <c r="G151" s="128" t="s">
        <v>30</v>
      </c>
      <c r="H151" s="123" t="s">
        <v>32</v>
      </c>
      <c r="I151" s="128" t="s">
        <v>32</v>
      </c>
      <c r="N151" s="129">
        <v>20</v>
      </c>
      <c r="P151" s="131">
        <v>40</v>
      </c>
    </row>
    <row r="152" spans="1:17" x14ac:dyDescent="0.35">
      <c r="A152" s="127">
        <v>2</v>
      </c>
      <c r="B152" s="123" t="s">
        <v>25</v>
      </c>
      <c r="C152" s="128" t="s">
        <v>552</v>
      </c>
      <c r="D152" s="123" t="s">
        <v>30</v>
      </c>
      <c r="E152" s="128" t="s">
        <v>30</v>
      </c>
      <c r="N152" s="129">
        <v>19.4444444444444</v>
      </c>
      <c r="O152" s="130">
        <v>41.6666666666667</v>
      </c>
      <c r="P152" s="131">
        <v>72</v>
      </c>
      <c r="Q152" s="131">
        <v>72</v>
      </c>
    </row>
    <row r="153" spans="1:17" x14ac:dyDescent="0.35">
      <c r="A153" s="127">
        <v>2</v>
      </c>
      <c r="B153" s="123" t="s">
        <v>30</v>
      </c>
      <c r="C153" s="128" t="s">
        <v>30</v>
      </c>
      <c r="D153" s="123" t="s">
        <v>32</v>
      </c>
      <c r="E153" s="128" t="s">
        <v>32</v>
      </c>
      <c r="F153" s="123" t="s">
        <v>33</v>
      </c>
      <c r="G153" s="128" t="s">
        <v>33</v>
      </c>
      <c r="N153" s="129">
        <v>17.2463768115942</v>
      </c>
      <c r="O153" s="130">
        <v>40.434782608695599</v>
      </c>
      <c r="P153" s="131">
        <v>690</v>
      </c>
      <c r="Q153" s="131">
        <v>690</v>
      </c>
    </row>
    <row r="154" spans="1:17" x14ac:dyDescent="0.35">
      <c r="A154" s="127">
        <v>2</v>
      </c>
      <c r="B154" s="123" t="s">
        <v>30</v>
      </c>
      <c r="C154" s="128" t="s">
        <v>30</v>
      </c>
      <c r="D154" s="123" t="s">
        <v>32</v>
      </c>
      <c r="E154" s="128" t="s">
        <v>32</v>
      </c>
      <c r="N154" s="129">
        <v>17.247879359095201</v>
      </c>
      <c r="O154" s="130">
        <v>40.904806786050898</v>
      </c>
      <c r="P154" s="131">
        <v>1061</v>
      </c>
      <c r="Q154" s="131">
        <v>1061</v>
      </c>
    </row>
    <row r="155" spans="1:17" x14ac:dyDescent="0.35">
      <c r="A155" s="127">
        <v>2</v>
      </c>
      <c r="B155" s="123" t="s">
        <v>32</v>
      </c>
      <c r="C155" s="128" t="s">
        <v>32</v>
      </c>
      <c r="D155" s="123" t="s">
        <v>36</v>
      </c>
      <c r="E155" s="128" t="s">
        <v>703</v>
      </c>
      <c r="N155" s="129">
        <v>15.9554730983302</v>
      </c>
      <c r="O155" s="130">
        <v>41.929499072356201</v>
      </c>
      <c r="P155" s="131">
        <v>539</v>
      </c>
      <c r="Q155" s="131">
        <v>539</v>
      </c>
    </row>
    <row r="156" spans="1:17" x14ac:dyDescent="0.35">
      <c r="A156" s="127">
        <v>2</v>
      </c>
      <c r="B156" s="123" t="s">
        <v>29</v>
      </c>
      <c r="C156" s="132" t="s">
        <v>699</v>
      </c>
      <c r="D156" s="123" t="s">
        <v>32</v>
      </c>
      <c r="E156" s="128" t="s">
        <v>32</v>
      </c>
      <c r="N156" s="129">
        <v>15.9554730983302</v>
      </c>
      <c r="O156" s="130">
        <v>41.929499072356201</v>
      </c>
      <c r="P156" s="131">
        <v>539</v>
      </c>
      <c r="Q156" s="131">
        <v>539</v>
      </c>
    </row>
    <row r="157" spans="1:17" x14ac:dyDescent="0.35">
      <c r="A157" s="127">
        <v>2</v>
      </c>
      <c r="B157" s="123" t="s">
        <v>24</v>
      </c>
      <c r="C157" s="128" t="s">
        <v>81</v>
      </c>
      <c r="D157" s="123" t="s">
        <v>30</v>
      </c>
      <c r="E157" s="128" t="s">
        <v>30</v>
      </c>
      <c r="F157" s="123" t="s">
        <v>32</v>
      </c>
      <c r="G157" s="128" t="s">
        <v>32</v>
      </c>
      <c r="H157" s="123" t="s">
        <v>33</v>
      </c>
      <c r="I157" s="128" t="s">
        <v>33</v>
      </c>
      <c r="N157" s="129">
        <v>18.867924528301899</v>
      </c>
      <c r="P157" s="131">
        <v>53</v>
      </c>
    </row>
    <row r="158" spans="1:17" x14ac:dyDescent="0.35">
      <c r="A158" s="127">
        <v>2</v>
      </c>
      <c r="B158" s="123" t="s">
        <v>29</v>
      </c>
      <c r="C158" s="132" t="s">
        <v>699</v>
      </c>
      <c r="D158" s="123" t="s">
        <v>30</v>
      </c>
      <c r="E158" s="128" t="s">
        <v>30</v>
      </c>
      <c r="F158" s="123" t="s">
        <v>32</v>
      </c>
      <c r="G158" s="128" t="s">
        <v>32</v>
      </c>
      <c r="N158" s="129">
        <v>18.0272108843537</v>
      </c>
      <c r="O158" s="130">
        <v>41.496598639455797</v>
      </c>
      <c r="P158" s="131">
        <v>294</v>
      </c>
      <c r="Q158" s="131">
        <v>294</v>
      </c>
    </row>
    <row r="159" spans="1:17" x14ac:dyDescent="0.35">
      <c r="A159" s="127">
        <v>2</v>
      </c>
      <c r="B159" s="123" t="s">
        <v>22</v>
      </c>
      <c r="C159" s="128" t="s">
        <v>695</v>
      </c>
      <c r="D159" s="123" t="s">
        <v>30</v>
      </c>
      <c r="E159" s="128" t="s">
        <v>30</v>
      </c>
      <c r="F159" s="123" t="s">
        <v>32</v>
      </c>
      <c r="G159" s="128" t="s">
        <v>32</v>
      </c>
      <c r="H159" s="123" t="s">
        <v>33</v>
      </c>
      <c r="I159" s="128" t="s">
        <v>33</v>
      </c>
      <c r="N159" s="129">
        <v>18.205128205128201</v>
      </c>
      <c r="O159" s="130">
        <v>41.282051282051299</v>
      </c>
      <c r="P159" s="131">
        <v>390</v>
      </c>
      <c r="Q159" s="131">
        <v>390</v>
      </c>
    </row>
    <row r="160" spans="1:17" x14ac:dyDescent="0.35">
      <c r="A160" s="127">
        <v>2</v>
      </c>
      <c r="B160" s="123" t="s">
        <v>22</v>
      </c>
      <c r="C160" s="128" t="s">
        <v>695</v>
      </c>
      <c r="D160" s="123" t="s">
        <v>30</v>
      </c>
      <c r="E160" s="128" t="s">
        <v>30</v>
      </c>
      <c r="F160" s="123" t="s">
        <v>32</v>
      </c>
      <c r="G160" s="128" t="s">
        <v>32</v>
      </c>
      <c r="N160" s="129">
        <v>17.981072555204999</v>
      </c>
      <c r="O160" s="130">
        <v>41.324921135646697</v>
      </c>
      <c r="P160" s="131">
        <v>634</v>
      </c>
      <c r="Q160" s="131">
        <v>634</v>
      </c>
    </row>
    <row r="161" spans="1:17" x14ac:dyDescent="0.35">
      <c r="A161" s="127">
        <v>2</v>
      </c>
      <c r="B161" s="123" t="s">
        <v>22</v>
      </c>
      <c r="C161" s="128" t="s">
        <v>695</v>
      </c>
      <c r="D161" s="123" t="s">
        <v>32</v>
      </c>
      <c r="E161" s="128" t="s">
        <v>32</v>
      </c>
      <c r="N161" s="129">
        <v>16.057312252964401</v>
      </c>
      <c r="P161" s="131">
        <v>2024</v>
      </c>
    </row>
    <row r="162" spans="1:17" x14ac:dyDescent="0.35">
      <c r="A162" s="127">
        <v>2</v>
      </c>
      <c r="B162" s="123" t="s">
        <v>22</v>
      </c>
      <c r="C162" s="128" t="s">
        <v>695</v>
      </c>
      <c r="D162" s="123" t="s">
        <v>32</v>
      </c>
      <c r="E162" s="128" t="s">
        <v>32</v>
      </c>
      <c r="F162" s="123" t="s">
        <v>33</v>
      </c>
      <c r="G162" s="128" t="s">
        <v>33</v>
      </c>
      <c r="N162" s="129">
        <v>17.1287128712871</v>
      </c>
      <c r="O162" s="130">
        <v>41.188118811881203</v>
      </c>
      <c r="P162" s="131">
        <v>1010</v>
      </c>
      <c r="Q162" s="131">
        <v>1010</v>
      </c>
    </row>
    <row r="163" spans="1:17" x14ac:dyDescent="0.35">
      <c r="A163" s="127">
        <v>2</v>
      </c>
      <c r="B163" s="123" t="s">
        <v>29</v>
      </c>
      <c r="C163" s="132" t="s">
        <v>699</v>
      </c>
      <c r="D163" s="123" t="s">
        <v>30</v>
      </c>
      <c r="E163" s="128" t="s">
        <v>30</v>
      </c>
      <c r="F163" s="123" t="s">
        <v>33</v>
      </c>
      <c r="G163" s="128" t="s">
        <v>33</v>
      </c>
      <c r="N163" s="129">
        <v>15.540540540540499</v>
      </c>
      <c r="P163" s="131">
        <v>592</v>
      </c>
    </row>
    <row r="164" spans="1:17" x14ac:dyDescent="0.35">
      <c r="A164" s="127">
        <v>2</v>
      </c>
      <c r="B164" s="123" t="s">
        <v>24</v>
      </c>
      <c r="C164" s="128" t="s">
        <v>81</v>
      </c>
      <c r="D164" s="123" t="s">
        <v>32</v>
      </c>
      <c r="E164" s="128" t="s">
        <v>32</v>
      </c>
      <c r="F164" s="123" t="s">
        <v>33</v>
      </c>
      <c r="G164" s="128" t="s">
        <v>33</v>
      </c>
      <c r="H164" s="123" t="s">
        <v>36</v>
      </c>
      <c r="I164" s="128" t="s">
        <v>703</v>
      </c>
      <c r="O164" s="130">
        <v>42.857142857142897</v>
      </c>
      <c r="Q164" s="131">
        <v>35</v>
      </c>
    </row>
    <row r="165" spans="1:17" x14ac:dyDescent="0.35">
      <c r="A165" s="127">
        <v>2</v>
      </c>
      <c r="B165" s="123" t="s">
        <v>25</v>
      </c>
      <c r="C165" s="128" t="s">
        <v>552</v>
      </c>
      <c r="D165" s="123" t="s">
        <v>29</v>
      </c>
      <c r="E165" s="132" t="s">
        <v>699</v>
      </c>
      <c r="O165" s="130">
        <v>42.424242424242401</v>
      </c>
      <c r="Q165" s="131">
        <v>33</v>
      </c>
    </row>
    <row r="166" spans="1:17" x14ac:dyDescent="0.35">
      <c r="A166" s="127">
        <v>2</v>
      </c>
      <c r="B166" s="123" t="s">
        <v>25</v>
      </c>
      <c r="C166" s="128" t="s">
        <v>552</v>
      </c>
      <c r="D166" s="123" t="s">
        <v>29</v>
      </c>
      <c r="E166" s="132" t="s">
        <v>699</v>
      </c>
      <c r="F166" s="123" t="s">
        <v>32</v>
      </c>
      <c r="G166" s="128" t="s">
        <v>32</v>
      </c>
      <c r="O166" s="130">
        <v>44.4444444444444</v>
      </c>
      <c r="Q166" s="131">
        <v>18</v>
      </c>
    </row>
    <row r="167" spans="1:17" x14ac:dyDescent="0.35">
      <c r="A167" s="127">
        <v>2</v>
      </c>
      <c r="B167" s="123" t="s">
        <v>25</v>
      </c>
      <c r="C167" s="128" t="s">
        <v>552</v>
      </c>
      <c r="D167" s="123" t="s">
        <v>29</v>
      </c>
      <c r="E167" s="132" t="s">
        <v>699</v>
      </c>
      <c r="F167" s="123" t="s">
        <v>32</v>
      </c>
      <c r="G167" s="128" t="s">
        <v>32</v>
      </c>
      <c r="H167" s="123" t="s">
        <v>33</v>
      </c>
      <c r="I167" s="128" t="s">
        <v>33</v>
      </c>
      <c r="O167" s="130">
        <v>41.176470588235297</v>
      </c>
      <c r="Q167" s="131">
        <v>17</v>
      </c>
    </row>
    <row r="169" spans="1:17" ht="51.75" customHeight="1" x14ac:dyDescent="0.35">
      <c r="A169" s="185" t="s">
        <v>582</v>
      </c>
      <c r="B169" s="181"/>
      <c r="C169" s="181"/>
      <c r="D169" s="181"/>
      <c r="E169" s="181"/>
      <c r="F169" s="181"/>
      <c r="G169" s="181"/>
      <c r="H169" s="181"/>
      <c r="I169" s="181"/>
      <c r="J169" s="181"/>
      <c r="K169" s="181"/>
      <c r="L169" s="181"/>
      <c r="M169" s="181"/>
      <c r="N169" s="181"/>
      <c r="O169" s="181"/>
      <c r="P169" s="181"/>
      <c r="Q169" s="181"/>
    </row>
    <row r="170" spans="1:17" x14ac:dyDescent="0.35">
      <c r="A170" s="8" t="s">
        <v>689</v>
      </c>
      <c r="B170" s="123" t="s">
        <v>690</v>
      </c>
      <c r="D170" s="123" t="s">
        <v>690</v>
      </c>
      <c r="F170" s="123" t="s">
        <v>690</v>
      </c>
      <c r="H170" s="123" t="s">
        <v>690</v>
      </c>
      <c r="J170" s="123" t="s">
        <v>690</v>
      </c>
      <c r="L170" s="123" t="s">
        <v>690</v>
      </c>
      <c r="N170" s="124" t="s">
        <v>691</v>
      </c>
      <c r="O170" s="125" t="s">
        <v>692</v>
      </c>
      <c r="P170" s="126" t="s">
        <v>693</v>
      </c>
      <c r="Q170" s="126" t="s">
        <v>694</v>
      </c>
    </row>
    <row r="171" spans="1:17" x14ac:dyDescent="0.35">
      <c r="A171" s="127">
        <v>2</v>
      </c>
      <c r="B171" s="123" t="s">
        <v>24</v>
      </c>
      <c r="C171" s="128" t="s">
        <v>81</v>
      </c>
      <c r="D171" s="123" t="s">
        <v>25</v>
      </c>
      <c r="E171" s="128" t="s">
        <v>233</v>
      </c>
      <c r="F171" s="123" t="s">
        <v>28</v>
      </c>
      <c r="G171" s="128" t="s">
        <v>701</v>
      </c>
      <c r="N171" s="129">
        <v>22.2222222222222</v>
      </c>
      <c r="O171" s="130">
        <v>41.6666666666667</v>
      </c>
      <c r="P171" s="131">
        <v>36</v>
      </c>
      <c r="Q171" s="131">
        <v>36</v>
      </c>
    </row>
    <row r="172" spans="1:17" x14ac:dyDescent="0.35">
      <c r="A172" s="127">
        <v>2</v>
      </c>
      <c r="B172" s="123" t="s">
        <v>24</v>
      </c>
      <c r="C172" s="128" t="s">
        <v>81</v>
      </c>
      <c r="D172" s="123" t="s">
        <v>25</v>
      </c>
      <c r="E172" s="128" t="s">
        <v>233</v>
      </c>
      <c r="N172" s="129">
        <v>15.116279069767399</v>
      </c>
      <c r="P172" s="131">
        <v>86</v>
      </c>
    </row>
    <row r="174" spans="1:17" ht="51.75" customHeight="1" x14ac:dyDescent="0.35">
      <c r="A174" s="185" t="s">
        <v>640</v>
      </c>
      <c r="B174" s="181"/>
      <c r="C174" s="181"/>
      <c r="D174" s="181"/>
      <c r="E174" s="181"/>
      <c r="F174" s="181"/>
      <c r="G174" s="181"/>
      <c r="H174" s="181"/>
      <c r="I174" s="181"/>
      <c r="J174" s="181"/>
      <c r="K174" s="181"/>
      <c r="L174" s="181"/>
      <c r="M174" s="181"/>
      <c r="N174" s="181"/>
      <c r="O174" s="181"/>
      <c r="P174" s="181"/>
      <c r="Q174" s="181"/>
    </row>
    <row r="175" spans="1:17" x14ac:dyDescent="0.35">
      <c r="A175" s="8" t="s">
        <v>689</v>
      </c>
      <c r="B175" s="123" t="s">
        <v>690</v>
      </c>
      <c r="D175" s="123" t="s">
        <v>690</v>
      </c>
      <c r="F175" s="123" t="s">
        <v>690</v>
      </c>
      <c r="H175" s="123" t="s">
        <v>690</v>
      </c>
      <c r="J175" s="123" t="s">
        <v>690</v>
      </c>
      <c r="L175" s="123" t="s">
        <v>690</v>
      </c>
      <c r="N175" s="124" t="s">
        <v>691</v>
      </c>
      <c r="O175" s="125" t="s">
        <v>692</v>
      </c>
      <c r="P175" s="126" t="s">
        <v>693</v>
      </c>
      <c r="Q175" s="126" t="s">
        <v>694</v>
      </c>
    </row>
    <row r="176" spans="1:17" x14ac:dyDescent="0.35">
      <c r="A176" s="127">
        <v>1</v>
      </c>
      <c r="B176" s="123" t="s">
        <v>23</v>
      </c>
      <c r="C176" s="132" t="s">
        <v>699</v>
      </c>
      <c r="D176" s="123" t="s">
        <v>25</v>
      </c>
      <c r="E176" s="128" t="s">
        <v>681</v>
      </c>
      <c r="F176" s="123" t="s">
        <v>29</v>
      </c>
      <c r="G176" s="132" t="s">
        <v>32</v>
      </c>
      <c r="N176" s="129">
        <v>16.6666666666667</v>
      </c>
      <c r="O176" s="130">
        <v>50</v>
      </c>
      <c r="P176" s="131">
        <v>36</v>
      </c>
      <c r="Q176" s="131">
        <v>36</v>
      </c>
    </row>
    <row r="177" spans="1:17" x14ac:dyDescent="0.35">
      <c r="A177" s="127">
        <v>1</v>
      </c>
      <c r="B177" s="123" t="s">
        <v>23</v>
      </c>
      <c r="C177" s="132" t="s">
        <v>699</v>
      </c>
      <c r="D177" s="123" t="s">
        <v>25</v>
      </c>
      <c r="E177" s="128" t="s">
        <v>681</v>
      </c>
      <c r="N177" s="129">
        <v>16.239316239316199</v>
      </c>
      <c r="O177" s="130">
        <v>50.427350427350397</v>
      </c>
      <c r="P177" s="131">
        <v>117</v>
      </c>
      <c r="Q177" s="131">
        <v>117</v>
      </c>
    </row>
    <row r="178" spans="1:17" x14ac:dyDescent="0.35">
      <c r="A178" s="127">
        <v>1</v>
      </c>
      <c r="B178" s="123" t="s">
        <v>23</v>
      </c>
      <c r="C178" s="132" t="s">
        <v>699</v>
      </c>
      <c r="D178" s="123" t="s">
        <v>30</v>
      </c>
      <c r="E178" s="132" t="s">
        <v>6</v>
      </c>
      <c r="N178" s="129">
        <v>16.883116883116902</v>
      </c>
      <c r="O178" s="130">
        <v>44.1558441558442</v>
      </c>
      <c r="P178" s="131">
        <v>154</v>
      </c>
      <c r="Q178" s="131">
        <v>154</v>
      </c>
    </row>
    <row r="179" spans="1:17" x14ac:dyDescent="0.35">
      <c r="A179" s="127">
        <v>1</v>
      </c>
      <c r="B179" s="123" t="s">
        <v>22</v>
      </c>
      <c r="C179" s="128" t="s">
        <v>695</v>
      </c>
      <c r="D179" s="123" t="s">
        <v>23</v>
      </c>
      <c r="E179" s="132" t="s">
        <v>699</v>
      </c>
      <c r="F179" s="123" t="s">
        <v>30</v>
      </c>
      <c r="G179" s="132" t="s">
        <v>6</v>
      </c>
      <c r="O179" s="130">
        <v>41.860465116279101</v>
      </c>
      <c r="Q179" s="131">
        <v>86</v>
      </c>
    </row>
    <row r="180" spans="1:17" x14ac:dyDescent="0.35">
      <c r="A180" s="127">
        <v>1</v>
      </c>
      <c r="B180" s="123" t="s">
        <v>25</v>
      </c>
      <c r="C180" s="128" t="s">
        <v>681</v>
      </c>
      <c r="D180" s="123" t="s">
        <v>30</v>
      </c>
      <c r="E180" s="132" t="s">
        <v>6</v>
      </c>
      <c r="N180" s="129">
        <v>17.943548387096801</v>
      </c>
      <c r="O180" s="130">
        <v>43.346774193548399</v>
      </c>
      <c r="P180" s="131">
        <v>496</v>
      </c>
      <c r="Q180" s="131">
        <v>496</v>
      </c>
    </row>
    <row r="181" spans="1:17" x14ac:dyDescent="0.35">
      <c r="A181" s="127">
        <v>1</v>
      </c>
      <c r="B181" s="123" t="s">
        <v>22</v>
      </c>
      <c r="C181" s="128" t="s">
        <v>695</v>
      </c>
      <c r="D181" s="123" t="s">
        <v>25</v>
      </c>
      <c r="E181" s="128" t="s">
        <v>681</v>
      </c>
      <c r="N181" s="129">
        <v>16.6666666666667</v>
      </c>
      <c r="O181" s="130">
        <v>43.661971830985898</v>
      </c>
      <c r="P181" s="131">
        <v>426</v>
      </c>
      <c r="Q181" s="131">
        <v>426</v>
      </c>
    </row>
    <row r="182" spans="1:17" x14ac:dyDescent="0.35">
      <c r="A182" s="127">
        <v>1</v>
      </c>
      <c r="B182" s="123" t="s">
        <v>25</v>
      </c>
      <c r="C182" s="128" t="s">
        <v>681</v>
      </c>
      <c r="D182" s="123" t="s">
        <v>29</v>
      </c>
      <c r="E182" s="132" t="s">
        <v>32</v>
      </c>
      <c r="N182" s="129">
        <v>15.625</v>
      </c>
      <c r="O182" s="130">
        <v>44.2708333333333</v>
      </c>
      <c r="P182" s="131">
        <v>192</v>
      </c>
      <c r="Q182" s="131">
        <v>192</v>
      </c>
    </row>
    <row r="185" spans="1:17" ht="35.1" customHeight="1" x14ac:dyDescent="0.35">
      <c r="A185" s="184" t="s">
        <v>1032</v>
      </c>
      <c r="B185" s="181"/>
      <c r="C185" s="181"/>
      <c r="D185" s="181"/>
      <c r="E185" s="181"/>
      <c r="F185" s="181"/>
      <c r="G185" s="181"/>
      <c r="H185" s="181"/>
      <c r="I185" s="181"/>
      <c r="J185" s="181"/>
      <c r="K185" s="181"/>
      <c r="L185" s="181"/>
      <c r="M185" s="181"/>
      <c r="N185" s="181"/>
      <c r="O185" s="181"/>
      <c r="P185" s="181"/>
      <c r="Q185" s="181"/>
    </row>
    <row r="187" spans="1:17" ht="51.75" customHeight="1" x14ac:dyDescent="0.35">
      <c r="A187" s="185" t="s">
        <v>715</v>
      </c>
      <c r="B187" s="181"/>
      <c r="C187" s="181"/>
      <c r="D187" s="181"/>
      <c r="E187" s="181"/>
      <c r="F187" s="181"/>
      <c r="G187" s="181"/>
      <c r="H187" s="181"/>
      <c r="I187" s="181"/>
      <c r="J187" s="181"/>
      <c r="K187" s="181"/>
      <c r="L187" s="181"/>
      <c r="M187" s="181"/>
      <c r="N187" s="181"/>
      <c r="O187" s="181"/>
      <c r="P187" s="181"/>
      <c r="Q187" s="181"/>
    </row>
    <row r="188" spans="1:17" x14ac:dyDescent="0.35">
      <c r="A188" s="8" t="s">
        <v>689</v>
      </c>
      <c r="B188" s="123" t="s">
        <v>690</v>
      </c>
      <c r="D188" s="123" t="s">
        <v>690</v>
      </c>
      <c r="F188" s="123" t="s">
        <v>690</v>
      </c>
      <c r="H188" s="123" t="s">
        <v>690</v>
      </c>
      <c r="J188" s="123" t="s">
        <v>690</v>
      </c>
      <c r="L188" s="123" t="s">
        <v>690</v>
      </c>
      <c r="N188" s="124" t="s">
        <v>691</v>
      </c>
      <c r="O188" s="125" t="s">
        <v>692</v>
      </c>
      <c r="P188" s="126" t="s">
        <v>693</v>
      </c>
      <c r="Q188" s="126" t="s">
        <v>694</v>
      </c>
    </row>
    <row r="189" spans="1:17" x14ac:dyDescent="0.35">
      <c r="A189" s="127">
        <v>3</v>
      </c>
      <c r="B189" s="123" t="s">
        <v>21</v>
      </c>
      <c r="C189" s="128" t="s">
        <v>101</v>
      </c>
      <c r="D189" s="123" t="s">
        <v>30</v>
      </c>
      <c r="E189" s="128" t="s">
        <v>702</v>
      </c>
      <c r="N189" s="129">
        <v>16.614664586583501</v>
      </c>
      <c r="O189" s="130">
        <v>41.965678627145103</v>
      </c>
      <c r="P189" s="131">
        <v>1282</v>
      </c>
      <c r="Q189" s="131">
        <v>1282</v>
      </c>
    </row>
    <row r="190" spans="1:17" x14ac:dyDescent="0.35">
      <c r="A190" s="127">
        <v>3</v>
      </c>
      <c r="B190" s="123" t="s">
        <v>21</v>
      </c>
      <c r="C190" s="128" t="s">
        <v>101</v>
      </c>
      <c r="D190" s="123" t="s">
        <v>22</v>
      </c>
      <c r="E190" s="128" t="s">
        <v>695</v>
      </c>
      <c r="F190" s="123" t="s">
        <v>30</v>
      </c>
      <c r="G190" s="128" t="s">
        <v>702</v>
      </c>
      <c r="N190" s="129">
        <v>16.7973124300112</v>
      </c>
      <c r="O190" s="130">
        <v>43.113101903695402</v>
      </c>
      <c r="P190" s="131">
        <v>893</v>
      </c>
      <c r="Q190" s="131">
        <v>893</v>
      </c>
    </row>
    <row r="192" spans="1:17" ht="51.75" customHeight="1" x14ac:dyDescent="0.35">
      <c r="A192" s="185" t="s">
        <v>764</v>
      </c>
      <c r="B192" s="181"/>
      <c r="C192" s="181"/>
      <c r="D192" s="181"/>
      <c r="E192" s="181"/>
      <c r="F192" s="181"/>
      <c r="G192" s="181"/>
      <c r="H192" s="181"/>
      <c r="I192" s="181"/>
      <c r="J192" s="181"/>
      <c r="K192" s="181"/>
      <c r="L192" s="181"/>
      <c r="M192" s="181"/>
      <c r="N192" s="181"/>
      <c r="O192" s="181"/>
      <c r="P192" s="181"/>
      <c r="Q192" s="181"/>
    </row>
    <row r="193" spans="1:17" x14ac:dyDescent="0.35">
      <c r="A193" s="8" t="s">
        <v>689</v>
      </c>
      <c r="B193" s="123" t="s">
        <v>690</v>
      </c>
      <c r="D193" s="123" t="s">
        <v>690</v>
      </c>
      <c r="F193" s="123" t="s">
        <v>690</v>
      </c>
      <c r="H193" s="123" t="s">
        <v>690</v>
      </c>
      <c r="J193" s="123" t="s">
        <v>690</v>
      </c>
      <c r="L193" s="123" t="s">
        <v>690</v>
      </c>
      <c r="N193" s="124" t="s">
        <v>691</v>
      </c>
      <c r="O193" s="125" t="s">
        <v>692</v>
      </c>
      <c r="P193" s="126" t="s">
        <v>693</v>
      </c>
      <c r="Q193" s="126" t="s">
        <v>694</v>
      </c>
    </row>
    <row r="194" spans="1:17" x14ac:dyDescent="0.35">
      <c r="A194" s="127">
        <v>1</v>
      </c>
      <c r="B194" s="123" t="s">
        <v>21</v>
      </c>
      <c r="C194" s="128" t="s">
        <v>92</v>
      </c>
      <c r="D194" s="123" t="s">
        <v>22</v>
      </c>
      <c r="E194" s="128" t="s">
        <v>695</v>
      </c>
      <c r="N194" s="129">
        <v>15.4716981132075</v>
      </c>
      <c r="P194" s="131">
        <v>265</v>
      </c>
    </row>
    <row r="195" spans="1:17" x14ac:dyDescent="0.35">
      <c r="A195" s="127">
        <v>1</v>
      </c>
      <c r="B195" s="123" t="s">
        <v>25</v>
      </c>
      <c r="C195" s="128" t="s">
        <v>110</v>
      </c>
      <c r="D195" s="123" t="s">
        <v>30</v>
      </c>
      <c r="E195" s="132" t="s">
        <v>6</v>
      </c>
      <c r="O195" s="130">
        <v>40.7792207792208</v>
      </c>
      <c r="Q195" s="131">
        <v>385</v>
      </c>
    </row>
    <row r="197" spans="1:17" ht="51.75" customHeight="1" x14ac:dyDescent="0.35">
      <c r="A197" s="185" t="s">
        <v>810</v>
      </c>
      <c r="B197" s="181"/>
      <c r="C197" s="181"/>
      <c r="D197" s="181"/>
      <c r="E197" s="181"/>
      <c r="F197" s="181"/>
      <c r="G197" s="181"/>
      <c r="H197" s="181"/>
      <c r="I197" s="181"/>
      <c r="J197" s="181"/>
      <c r="K197" s="181"/>
      <c r="L197" s="181"/>
      <c r="M197" s="181"/>
      <c r="N197" s="181"/>
      <c r="O197" s="181"/>
      <c r="P197" s="181"/>
      <c r="Q197" s="181"/>
    </row>
    <row r="198" spans="1:17" x14ac:dyDescent="0.35">
      <c r="A198" s="8" t="s">
        <v>689</v>
      </c>
      <c r="B198" s="123" t="s">
        <v>690</v>
      </c>
      <c r="D198" s="123" t="s">
        <v>690</v>
      </c>
      <c r="F198" s="123" t="s">
        <v>690</v>
      </c>
      <c r="H198" s="123" t="s">
        <v>690</v>
      </c>
      <c r="J198" s="123" t="s">
        <v>690</v>
      </c>
      <c r="L198" s="123" t="s">
        <v>690</v>
      </c>
      <c r="N198" s="124" t="s">
        <v>691</v>
      </c>
      <c r="O198" s="125" t="s">
        <v>692</v>
      </c>
      <c r="P198" s="126" t="s">
        <v>693</v>
      </c>
      <c r="Q198" s="126" t="s">
        <v>694</v>
      </c>
    </row>
    <row r="199" spans="1:17" x14ac:dyDescent="0.35">
      <c r="A199" s="127">
        <v>1</v>
      </c>
      <c r="B199" s="123" t="s">
        <v>21</v>
      </c>
      <c r="C199" s="128" t="s">
        <v>101</v>
      </c>
      <c r="D199" s="123" t="s">
        <v>23</v>
      </c>
      <c r="E199" s="132" t="s">
        <v>699</v>
      </c>
      <c r="F199" s="123" t="s">
        <v>30</v>
      </c>
      <c r="G199" s="132" t="s">
        <v>6</v>
      </c>
      <c r="N199" s="129">
        <v>21.739130434782599</v>
      </c>
      <c r="O199" s="130">
        <v>54.347826086956502</v>
      </c>
      <c r="P199" s="131">
        <v>46</v>
      </c>
      <c r="Q199" s="131">
        <v>46</v>
      </c>
    </row>
    <row r="200" spans="1:17" x14ac:dyDescent="0.35">
      <c r="A200" s="127">
        <v>1</v>
      </c>
      <c r="B200" s="123" t="s">
        <v>23</v>
      </c>
      <c r="C200" s="132" t="s">
        <v>699</v>
      </c>
      <c r="D200" s="123" t="s">
        <v>30</v>
      </c>
      <c r="E200" s="132" t="s">
        <v>6</v>
      </c>
      <c r="N200" s="129">
        <v>16.883116883116902</v>
      </c>
      <c r="O200" s="130">
        <v>44.1558441558442</v>
      </c>
      <c r="P200" s="131">
        <v>154</v>
      </c>
      <c r="Q200" s="131">
        <v>154</v>
      </c>
    </row>
    <row r="201" spans="1:17" x14ac:dyDescent="0.35">
      <c r="A201" s="127">
        <v>1</v>
      </c>
      <c r="B201" s="123" t="s">
        <v>21</v>
      </c>
      <c r="C201" s="128" t="s">
        <v>101</v>
      </c>
      <c r="D201" s="123" t="s">
        <v>23</v>
      </c>
      <c r="E201" s="132" t="s">
        <v>699</v>
      </c>
      <c r="N201" s="129">
        <v>19.4312796208531</v>
      </c>
      <c r="O201" s="130">
        <v>45.497630331753598</v>
      </c>
      <c r="P201" s="131">
        <v>211</v>
      </c>
      <c r="Q201" s="131">
        <v>211</v>
      </c>
    </row>
    <row r="202" spans="1:17" x14ac:dyDescent="0.35">
      <c r="A202" s="127">
        <v>1</v>
      </c>
      <c r="B202" s="123" t="s">
        <v>21</v>
      </c>
      <c r="C202" s="128" t="s">
        <v>101</v>
      </c>
      <c r="D202" s="123" t="s">
        <v>30</v>
      </c>
      <c r="E202" s="132" t="s">
        <v>6</v>
      </c>
      <c r="N202" s="129">
        <v>17.982456140350902</v>
      </c>
      <c r="O202" s="130">
        <v>46.783625730994103</v>
      </c>
      <c r="P202" s="131">
        <v>684</v>
      </c>
      <c r="Q202" s="131">
        <v>684</v>
      </c>
    </row>
    <row r="203" spans="1:17" x14ac:dyDescent="0.35">
      <c r="A203" s="127">
        <v>2</v>
      </c>
      <c r="B203" s="123" t="s">
        <v>21</v>
      </c>
      <c r="C203" s="128" t="s">
        <v>65</v>
      </c>
      <c r="D203" s="123" t="s">
        <v>25</v>
      </c>
      <c r="E203" s="128" t="s">
        <v>797</v>
      </c>
      <c r="F203" s="123" t="s">
        <v>27</v>
      </c>
      <c r="G203" s="132" t="s">
        <v>32</v>
      </c>
      <c r="N203" s="129">
        <v>16.6666666666667</v>
      </c>
      <c r="P203" s="131">
        <v>24</v>
      </c>
    </row>
    <row r="204" spans="1:17" x14ac:dyDescent="0.35">
      <c r="A204" s="127">
        <v>2</v>
      </c>
      <c r="B204" s="123" t="s">
        <v>21</v>
      </c>
      <c r="C204" s="128" t="s">
        <v>65</v>
      </c>
      <c r="D204" s="123" t="s">
        <v>27</v>
      </c>
      <c r="E204" s="132" t="s">
        <v>32</v>
      </c>
      <c r="F204" s="123" t="s">
        <v>30</v>
      </c>
      <c r="G204" s="128" t="s">
        <v>6</v>
      </c>
      <c r="N204" s="129">
        <v>18.518518518518501</v>
      </c>
      <c r="P204" s="131">
        <v>54</v>
      </c>
    </row>
    <row r="205" spans="1:17" x14ac:dyDescent="0.35">
      <c r="A205" s="127">
        <v>2</v>
      </c>
      <c r="B205" s="123" t="s">
        <v>25</v>
      </c>
      <c r="C205" s="128" t="s">
        <v>797</v>
      </c>
      <c r="D205" s="123" t="s">
        <v>27</v>
      </c>
      <c r="E205" s="132" t="s">
        <v>32</v>
      </c>
      <c r="N205" s="129">
        <v>20</v>
      </c>
      <c r="P205" s="131">
        <v>30</v>
      </c>
    </row>
    <row r="206" spans="1:17" x14ac:dyDescent="0.35">
      <c r="A206" s="127">
        <v>2</v>
      </c>
      <c r="B206" s="123" t="s">
        <v>27</v>
      </c>
      <c r="C206" s="132" t="s">
        <v>32</v>
      </c>
      <c r="D206" s="123" t="s">
        <v>30</v>
      </c>
      <c r="E206" s="128" t="s">
        <v>6</v>
      </c>
      <c r="N206" s="129">
        <v>16.2921348314607</v>
      </c>
      <c r="P206" s="131">
        <v>178</v>
      </c>
    </row>
    <row r="208" spans="1:17" ht="51.75" customHeight="1" x14ac:dyDescent="0.35">
      <c r="A208" s="185" t="s">
        <v>857</v>
      </c>
      <c r="B208" s="181"/>
      <c r="C208" s="181"/>
      <c r="D208" s="181"/>
      <c r="E208" s="181"/>
      <c r="F208" s="181"/>
      <c r="G208" s="181"/>
      <c r="H208" s="181"/>
      <c r="I208" s="181"/>
      <c r="J208" s="181"/>
      <c r="K208" s="181"/>
      <c r="L208" s="181"/>
      <c r="M208" s="181"/>
      <c r="N208" s="181"/>
      <c r="O208" s="181"/>
      <c r="P208" s="181"/>
      <c r="Q208" s="181"/>
    </row>
    <row r="209" spans="1:17" x14ac:dyDescent="0.35">
      <c r="A209" s="8" t="s">
        <v>689</v>
      </c>
      <c r="B209" s="123" t="s">
        <v>690</v>
      </c>
      <c r="D209" s="123" t="s">
        <v>690</v>
      </c>
      <c r="F209" s="123" t="s">
        <v>690</v>
      </c>
      <c r="H209" s="123" t="s">
        <v>690</v>
      </c>
      <c r="J209" s="123" t="s">
        <v>690</v>
      </c>
      <c r="L209" s="123" t="s">
        <v>690</v>
      </c>
      <c r="N209" s="124" t="s">
        <v>691</v>
      </c>
      <c r="O209" s="125" t="s">
        <v>692</v>
      </c>
      <c r="P209" s="126" t="s">
        <v>693</v>
      </c>
      <c r="Q209" s="126" t="s">
        <v>694</v>
      </c>
    </row>
    <row r="210" spans="1:17" x14ac:dyDescent="0.35">
      <c r="A210" s="127">
        <v>1</v>
      </c>
      <c r="B210" s="123" t="s">
        <v>21</v>
      </c>
      <c r="C210" s="128" t="s">
        <v>92</v>
      </c>
      <c r="D210" s="123" t="s">
        <v>22</v>
      </c>
      <c r="E210" s="128" t="s">
        <v>695</v>
      </c>
      <c r="N210" s="129">
        <v>15.4716981132075</v>
      </c>
      <c r="P210" s="131">
        <v>265</v>
      </c>
    </row>
    <row r="211" spans="1:17" x14ac:dyDescent="0.35">
      <c r="A211" s="127">
        <v>1</v>
      </c>
      <c r="B211" s="123" t="s">
        <v>21</v>
      </c>
      <c r="C211" s="128" t="s">
        <v>92</v>
      </c>
      <c r="D211" s="123" t="s">
        <v>22</v>
      </c>
      <c r="E211" s="128" t="s">
        <v>695</v>
      </c>
      <c r="F211" s="123" t="s">
        <v>26</v>
      </c>
      <c r="G211" s="128" t="s">
        <v>32</v>
      </c>
      <c r="N211" s="129">
        <v>15.3061224489796</v>
      </c>
      <c r="P211" s="131">
        <v>98</v>
      </c>
    </row>
    <row r="213" spans="1:17" ht="51.75" customHeight="1" x14ac:dyDescent="0.35">
      <c r="A213" s="185" t="s">
        <v>964</v>
      </c>
      <c r="B213" s="181"/>
      <c r="C213" s="181"/>
      <c r="D213" s="181"/>
      <c r="E213" s="181"/>
      <c r="F213" s="181"/>
      <c r="G213" s="181"/>
      <c r="H213" s="181"/>
      <c r="I213" s="181"/>
      <c r="J213" s="181"/>
      <c r="K213" s="181"/>
      <c r="L213" s="181"/>
      <c r="M213" s="181"/>
      <c r="N213" s="181"/>
      <c r="O213" s="181"/>
      <c r="P213" s="181"/>
      <c r="Q213" s="181"/>
    </row>
    <row r="214" spans="1:17" x14ac:dyDescent="0.35">
      <c r="A214" s="8" t="s">
        <v>689</v>
      </c>
      <c r="B214" s="123" t="s">
        <v>690</v>
      </c>
      <c r="D214" s="123" t="s">
        <v>690</v>
      </c>
      <c r="F214" s="123" t="s">
        <v>690</v>
      </c>
      <c r="H214" s="123" t="s">
        <v>690</v>
      </c>
      <c r="J214" s="123" t="s">
        <v>690</v>
      </c>
      <c r="L214" s="123" t="s">
        <v>690</v>
      </c>
      <c r="N214" s="124" t="s">
        <v>691</v>
      </c>
      <c r="O214" s="125" t="s">
        <v>692</v>
      </c>
      <c r="P214" s="126" t="s">
        <v>693</v>
      </c>
      <c r="Q214" s="126" t="s">
        <v>694</v>
      </c>
    </row>
    <row r="215" spans="1:17" x14ac:dyDescent="0.35">
      <c r="A215" s="127">
        <v>1</v>
      </c>
      <c r="B215" s="123" t="s">
        <v>22</v>
      </c>
      <c r="C215" s="128" t="s">
        <v>1033</v>
      </c>
      <c r="D215" s="123" t="s">
        <v>30</v>
      </c>
      <c r="E215" s="132" t="s">
        <v>6</v>
      </c>
      <c r="F215" s="123" t="s">
        <v>33</v>
      </c>
      <c r="G215" s="128" t="s">
        <v>33</v>
      </c>
      <c r="N215" s="129">
        <v>30</v>
      </c>
      <c r="O215" s="130">
        <v>50</v>
      </c>
      <c r="P215" s="131">
        <v>10</v>
      </c>
      <c r="Q215" s="131">
        <v>10</v>
      </c>
    </row>
    <row r="216" spans="1:17" x14ac:dyDescent="0.35">
      <c r="A216" s="127">
        <v>1</v>
      </c>
      <c r="B216" s="123" t="s">
        <v>22</v>
      </c>
      <c r="C216" s="128" t="s">
        <v>1033</v>
      </c>
      <c r="D216" s="123" t="s">
        <v>30</v>
      </c>
      <c r="E216" s="132" t="s">
        <v>6</v>
      </c>
      <c r="N216" s="129">
        <v>30</v>
      </c>
      <c r="O216" s="130">
        <v>50</v>
      </c>
      <c r="P216" s="131">
        <v>10</v>
      </c>
      <c r="Q216" s="131">
        <v>10</v>
      </c>
    </row>
    <row r="217" spans="1:17" x14ac:dyDescent="0.35">
      <c r="A217" s="127">
        <v>1</v>
      </c>
      <c r="B217" s="123" t="s">
        <v>24</v>
      </c>
      <c r="C217" s="128" t="s">
        <v>1034</v>
      </c>
      <c r="D217" s="123" t="s">
        <v>33</v>
      </c>
      <c r="E217" s="128" t="s">
        <v>33</v>
      </c>
      <c r="N217" s="129">
        <v>19.047619047619001</v>
      </c>
      <c r="P217" s="131">
        <v>21</v>
      </c>
    </row>
    <row r="218" spans="1:17" x14ac:dyDescent="0.35">
      <c r="A218" s="127">
        <v>1</v>
      </c>
      <c r="B218" s="123" t="s">
        <v>24</v>
      </c>
      <c r="C218" s="128" t="s">
        <v>1034</v>
      </c>
      <c r="D218" s="123" t="s">
        <v>28</v>
      </c>
      <c r="E218" s="128" t="s">
        <v>697</v>
      </c>
      <c r="N218" s="129">
        <v>17.647058823529399</v>
      </c>
      <c r="P218" s="131">
        <v>34</v>
      </c>
    </row>
    <row r="219" spans="1:17" x14ac:dyDescent="0.35">
      <c r="A219" s="127">
        <v>1</v>
      </c>
      <c r="B219" s="123" t="s">
        <v>28</v>
      </c>
      <c r="C219" s="128" t="s">
        <v>697</v>
      </c>
      <c r="D219" s="123" t="s">
        <v>30</v>
      </c>
      <c r="E219" s="132" t="s">
        <v>6</v>
      </c>
      <c r="N219" s="129">
        <v>16.6015625</v>
      </c>
      <c r="O219" s="130">
        <v>41.6015625</v>
      </c>
      <c r="P219" s="131">
        <v>512</v>
      </c>
      <c r="Q219" s="131">
        <v>512</v>
      </c>
    </row>
    <row r="220" spans="1:17" x14ac:dyDescent="0.35">
      <c r="A220" s="127">
        <v>1</v>
      </c>
      <c r="B220" s="123" t="s">
        <v>24</v>
      </c>
      <c r="C220" s="128" t="s">
        <v>1034</v>
      </c>
      <c r="D220" s="123" t="s">
        <v>28</v>
      </c>
      <c r="E220" s="128" t="s">
        <v>697</v>
      </c>
      <c r="F220" s="123" t="s">
        <v>33</v>
      </c>
      <c r="G220" s="128" t="s">
        <v>33</v>
      </c>
      <c r="N220" s="129">
        <v>15.384615384615399</v>
      </c>
      <c r="P220" s="131">
        <v>13</v>
      </c>
    </row>
    <row r="221" spans="1:17" x14ac:dyDescent="0.35">
      <c r="A221" s="127">
        <v>1</v>
      </c>
      <c r="B221" s="123" t="s">
        <v>22</v>
      </c>
      <c r="C221" s="128" t="s">
        <v>1033</v>
      </c>
      <c r="D221" s="123" t="s">
        <v>28</v>
      </c>
      <c r="E221" s="128" t="s">
        <v>697</v>
      </c>
      <c r="F221" s="123" t="s">
        <v>33</v>
      </c>
      <c r="G221" s="128" t="s">
        <v>33</v>
      </c>
      <c r="O221" s="130">
        <v>40.740740740740698</v>
      </c>
      <c r="Q221" s="131">
        <v>54</v>
      </c>
    </row>
    <row r="222" spans="1:17" x14ac:dyDescent="0.35">
      <c r="A222" s="127">
        <v>1</v>
      </c>
      <c r="B222" s="123" t="s">
        <v>22</v>
      </c>
      <c r="C222" s="128" t="s">
        <v>1033</v>
      </c>
      <c r="D222" s="123" t="s">
        <v>28</v>
      </c>
      <c r="E222" s="128" t="s">
        <v>697</v>
      </c>
      <c r="O222" s="130">
        <v>40.740740740740698</v>
      </c>
      <c r="Q222" s="131">
        <v>54</v>
      </c>
    </row>
    <row r="223" spans="1:17" x14ac:dyDescent="0.35">
      <c r="A223" s="127">
        <v>2</v>
      </c>
      <c r="B223" s="123" t="s">
        <v>21</v>
      </c>
      <c r="C223" s="128" t="s">
        <v>101</v>
      </c>
      <c r="D223" s="123" t="s">
        <v>30</v>
      </c>
      <c r="E223" s="132" t="s">
        <v>6</v>
      </c>
      <c r="N223" s="129">
        <v>15.0885766646304</v>
      </c>
      <c r="O223" s="130">
        <v>41.111789859499098</v>
      </c>
      <c r="P223" s="131">
        <v>1637</v>
      </c>
      <c r="Q223" s="131">
        <v>1637</v>
      </c>
    </row>
    <row r="225" spans="1:17" ht="51.75" customHeight="1" x14ac:dyDescent="0.35">
      <c r="A225" s="185" t="s">
        <v>987</v>
      </c>
      <c r="B225" s="181"/>
      <c r="C225" s="181"/>
      <c r="D225" s="181"/>
      <c r="E225" s="181"/>
      <c r="F225" s="181"/>
      <c r="G225" s="181"/>
      <c r="H225" s="181"/>
      <c r="I225" s="181"/>
      <c r="J225" s="181"/>
      <c r="K225" s="181"/>
      <c r="L225" s="181"/>
      <c r="M225" s="181"/>
      <c r="N225" s="181"/>
      <c r="O225" s="181"/>
      <c r="P225" s="181"/>
      <c r="Q225" s="181"/>
    </row>
    <row r="226" spans="1:17" x14ac:dyDescent="0.35">
      <c r="A226" s="8" t="s">
        <v>689</v>
      </c>
      <c r="B226" s="123" t="s">
        <v>690</v>
      </c>
      <c r="D226" s="123" t="s">
        <v>690</v>
      </c>
      <c r="F226" s="123" t="s">
        <v>690</v>
      </c>
      <c r="H226" s="123" t="s">
        <v>690</v>
      </c>
      <c r="J226" s="123" t="s">
        <v>690</v>
      </c>
      <c r="L226" s="123" t="s">
        <v>690</v>
      </c>
      <c r="N226" s="124" t="s">
        <v>691</v>
      </c>
      <c r="O226" s="125" t="s">
        <v>692</v>
      </c>
      <c r="P226" s="126" t="s">
        <v>693</v>
      </c>
      <c r="Q226" s="126" t="s">
        <v>694</v>
      </c>
    </row>
    <row r="227" spans="1:17" x14ac:dyDescent="0.35">
      <c r="A227" s="127">
        <v>2</v>
      </c>
      <c r="B227" s="123" t="s">
        <v>22</v>
      </c>
      <c r="C227" s="128" t="s">
        <v>22</v>
      </c>
      <c r="D227" s="123" t="s">
        <v>24</v>
      </c>
      <c r="E227" s="128" t="s">
        <v>81</v>
      </c>
      <c r="F227" s="123" t="s">
        <v>30</v>
      </c>
      <c r="G227" s="128" t="s">
        <v>30</v>
      </c>
      <c r="O227" s="130">
        <v>53.846153846153797</v>
      </c>
      <c r="Q227" s="131">
        <v>13</v>
      </c>
    </row>
    <row r="228" spans="1:17" x14ac:dyDescent="0.35">
      <c r="A228" s="127">
        <v>2</v>
      </c>
      <c r="B228" s="123" t="s">
        <v>22</v>
      </c>
      <c r="C228" s="128" t="s">
        <v>22</v>
      </c>
      <c r="D228" s="123" t="s">
        <v>24</v>
      </c>
      <c r="E228" s="128" t="s">
        <v>81</v>
      </c>
      <c r="F228" s="123" t="s">
        <v>30</v>
      </c>
      <c r="G228" s="128" t="s">
        <v>30</v>
      </c>
      <c r="H228" s="123" t="s">
        <v>33</v>
      </c>
      <c r="I228" s="128" t="s">
        <v>33</v>
      </c>
      <c r="O228" s="130">
        <v>53.846153846153797</v>
      </c>
      <c r="Q228" s="131">
        <v>13</v>
      </c>
    </row>
    <row r="231" spans="1:17" ht="35.1" customHeight="1" x14ac:dyDescent="0.35">
      <c r="A231" s="184" t="s">
        <v>1387</v>
      </c>
      <c r="B231" s="181"/>
      <c r="C231" s="181"/>
      <c r="D231" s="181"/>
      <c r="E231" s="181"/>
      <c r="F231" s="181"/>
      <c r="G231" s="181"/>
      <c r="H231" s="181"/>
      <c r="I231" s="181"/>
      <c r="J231" s="181"/>
      <c r="K231" s="181"/>
      <c r="L231" s="181"/>
      <c r="M231" s="181"/>
      <c r="N231" s="181"/>
      <c r="O231" s="181"/>
      <c r="P231" s="181"/>
      <c r="Q231" s="181"/>
    </row>
    <row r="233" spans="1:17" ht="51.75" customHeight="1" x14ac:dyDescent="0.35">
      <c r="A233" s="185" t="s">
        <v>1036</v>
      </c>
      <c r="B233" s="181"/>
      <c r="C233" s="181"/>
      <c r="D233" s="181"/>
      <c r="E233" s="181"/>
      <c r="F233" s="181"/>
      <c r="G233" s="181"/>
      <c r="H233" s="181"/>
      <c r="I233" s="181"/>
      <c r="J233" s="181"/>
      <c r="K233" s="181"/>
      <c r="L233" s="181"/>
      <c r="M233" s="181"/>
      <c r="N233" s="181"/>
      <c r="O233" s="181"/>
      <c r="P233" s="181"/>
      <c r="Q233" s="181"/>
    </row>
    <row r="234" spans="1:17" x14ac:dyDescent="0.35">
      <c r="A234" s="8" t="s">
        <v>689</v>
      </c>
      <c r="B234" s="123" t="s">
        <v>690</v>
      </c>
      <c r="D234" s="123" t="s">
        <v>690</v>
      </c>
      <c r="F234" s="123" t="s">
        <v>690</v>
      </c>
      <c r="H234" s="123" t="s">
        <v>690</v>
      </c>
      <c r="J234" s="123" t="s">
        <v>690</v>
      </c>
      <c r="L234" s="123" t="s">
        <v>690</v>
      </c>
      <c r="N234" s="124" t="s">
        <v>691</v>
      </c>
      <c r="O234" s="125" t="s">
        <v>692</v>
      </c>
      <c r="P234" s="126" t="s">
        <v>693</v>
      </c>
      <c r="Q234" s="126" t="s">
        <v>694</v>
      </c>
    </row>
    <row r="235" spans="1:17" x14ac:dyDescent="0.35">
      <c r="A235" s="127">
        <v>2</v>
      </c>
      <c r="B235" s="123" t="s">
        <v>21</v>
      </c>
      <c r="C235" s="128" t="s">
        <v>101</v>
      </c>
      <c r="D235" s="123" t="s">
        <v>25</v>
      </c>
      <c r="E235" s="128" t="s">
        <v>253</v>
      </c>
      <c r="O235" s="130">
        <v>41.3333333333333</v>
      </c>
      <c r="Q235" s="131">
        <v>150</v>
      </c>
    </row>
    <row r="236" spans="1:17" x14ac:dyDescent="0.35">
      <c r="A236" s="127">
        <v>2</v>
      </c>
      <c r="B236" s="123" t="s">
        <v>21</v>
      </c>
      <c r="C236" s="128" t="s">
        <v>101</v>
      </c>
      <c r="D236" s="123" t="s">
        <v>30</v>
      </c>
      <c r="E236" s="132" t="s">
        <v>6</v>
      </c>
      <c r="N236" s="129">
        <v>15.0885766646304</v>
      </c>
      <c r="O236" s="130">
        <v>41.111789859499098</v>
      </c>
      <c r="P236" s="131">
        <v>1637</v>
      </c>
      <c r="Q236" s="131">
        <v>1637</v>
      </c>
    </row>
    <row r="238" spans="1:17" ht="51.75" customHeight="1" x14ac:dyDescent="0.35">
      <c r="A238" s="185" t="s">
        <v>1081</v>
      </c>
      <c r="B238" s="181"/>
      <c r="C238" s="181"/>
      <c r="D238" s="181"/>
      <c r="E238" s="181"/>
      <c r="F238" s="181"/>
      <c r="G238" s="181"/>
      <c r="H238" s="181"/>
      <c r="I238" s="181"/>
      <c r="J238" s="181"/>
      <c r="K238" s="181"/>
      <c r="L238" s="181"/>
      <c r="M238" s="181"/>
      <c r="N238" s="181"/>
      <c r="O238" s="181"/>
      <c r="P238" s="181"/>
      <c r="Q238" s="181"/>
    </row>
    <row r="239" spans="1:17" x14ac:dyDescent="0.35">
      <c r="A239" s="8" t="s">
        <v>689</v>
      </c>
      <c r="B239" s="123" t="s">
        <v>690</v>
      </c>
      <c r="D239" s="123" t="s">
        <v>690</v>
      </c>
      <c r="F239" s="123" t="s">
        <v>690</v>
      </c>
      <c r="H239" s="123" t="s">
        <v>690</v>
      </c>
      <c r="J239" s="123" t="s">
        <v>690</v>
      </c>
      <c r="L239" s="123" t="s">
        <v>690</v>
      </c>
      <c r="N239" s="124" t="s">
        <v>691</v>
      </c>
      <c r="O239" s="125" t="s">
        <v>692</v>
      </c>
      <c r="P239" s="126" t="s">
        <v>693</v>
      </c>
      <c r="Q239" s="126" t="s">
        <v>694</v>
      </c>
    </row>
    <row r="240" spans="1:17" x14ac:dyDescent="0.35">
      <c r="A240" s="127">
        <v>1</v>
      </c>
      <c r="B240" s="123" t="s">
        <v>29</v>
      </c>
      <c r="C240" s="132" t="s">
        <v>32</v>
      </c>
      <c r="D240" s="123" t="s">
        <v>30</v>
      </c>
      <c r="E240" s="128" t="s">
        <v>6</v>
      </c>
      <c r="F240" s="123" t="s">
        <v>34</v>
      </c>
      <c r="G240" s="128" t="s">
        <v>34</v>
      </c>
      <c r="N240" s="129">
        <v>17.3913043478261</v>
      </c>
      <c r="P240" s="131">
        <v>23</v>
      </c>
    </row>
    <row r="241" spans="1:17" x14ac:dyDescent="0.35">
      <c r="A241" s="127">
        <v>1</v>
      </c>
      <c r="B241" s="123" t="s">
        <v>29</v>
      </c>
      <c r="C241" s="132" t="s">
        <v>32</v>
      </c>
      <c r="D241" s="123" t="s">
        <v>34</v>
      </c>
      <c r="E241" s="128" t="s">
        <v>34</v>
      </c>
      <c r="N241" s="129">
        <v>15.0485436893204</v>
      </c>
      <c r="P241" s="131">
        <v>206</v>
      </c>
    </row>
    <row r="242" spans="1:17" x14ac:dyDescent="0.35">
      <c r="A242" s="127">
        <v>2</v>
      </c>
      <c r="B242" s="123" t="s">
        <v>24</v>
      </c>
      <c r="C242" s="128" t="s">
        <v>81</v>
      </c>
      <c r="D242" s="123" t="s">
        <v>32</v>
      </c>
      <c r="E242" s="128" t="s">
        <v>32</v>
      </c>
      <c r="F242" s="123" t="s">
        <v>36</v>
      </c>
      <c r="G242" s="128" t="s">
        <v>703</v>
      </c>
      <c r="O242" s="130">
        <v>41.860465116279101</v>
      </c>
      <c r="Q242" s="131">
        <v>43</v>
      </c>
    </row>
    <row r="243" spans="1:17" x14ac:dyDescent="0.35">
      <c r="A243" s="127">
        <v>2</v>
      </c>
      <c r="B243" s="123" t="s">
        <v>21</v>
      </c>
      <c r="C243" s="128" t="s">
        <v>65</v>
      </c>
      <c r="D243" s="123" t="s">
        <v>30</v>
      </c>
      <c r="E243" s="128" t="s">
        <v>6</v>
      </c>
      <c r="F243" s="123" t="s">
        <v>32</v>
      </c>
      <c r="G243" s="128" t="s">
        <v>32</v>
      </c>
      <c r="H243" s="123" t="s">
        <v>33</v>
      </c>
      <c r="I243" s="128" t="s">
        <v>33</v>
      </c>
      <c r="O243" s="130">
        <v>40.645161290322598</v>
      </c>
      <c r="Q243" s="131">
        <v>155</v>
      </c>
    </row>
    <row r="244" spans="1:17" x14ac:dyDescent="0.35">
      <c r="A244" s="127">
        <v>2</v>
      </c>
      <c r="B244" s="123" t="s">
        <v>21</v>
      </c>
      <c r="C244" s="128" t="s">
        <v>65</v>
      </c>
      <c r="D244" s="123" t="s">
        <v>25</v>
      </c>
      <c r="E244" s="128" t="s">
        <v>102</v>
      </c>
      <c r="F244" s="123" t="s">
        <v>29</v>
      </c>
      <c r="G244" s="132" t="s">
        <v>699</v>
      </c>
      <c r="H244" s="123" t="s">
        <v>32</v>
      </c>
      <c r="I244" s="128" t="s">
        <v>32</v>
      </c>
      <c r="J244" s="123" t="s">
        <v>33</v>
      </c>
      <c r="K244" s="128" t="s">
        <v>33</v>
      </c>
      <c r="N244" s="129">
        <v>15.789473684210501</v>
      </c>
      <c r="P244" s="131">
        <v>76</v>
      </c>
    </row>
    <row r="245" spans="1:17" x14ac:dyDescent="0.35">
      <c r="A245" s="127">
        <v>2</v>
      </c>
      <c r="B245" s="123" t="s">
        <v>21</v>
      </c>
      <c r="C245" s="128" t="s">
        <v>65</v>
      </c>
      <c r="D245" s="123" t="s">
        <v>29</v>
      </c>
      <c r="E245" s="132" t="s">
        <v>699</v>
      </c>
      <c r="F245" s="123" t="s">
        <v>32</v>
      </c>
      <c r="G245" s="128" t="s">
        <v>32</v>
      </c>
      <c r="H245" s="123" t="s">
        <v>33</v>
      </c>
      <c r="I245" s="128" t="s">
        <v>33</v>
      </c>
      <c r="N245" s="129">
        <v>19.1082802547771</v>
      </c>
      <c r="O245" s="130">
        <v>45.222929936305697</v>
      </c>
      <c r="P245" s="131">
        <v>157</v>
      </c>
      <c r="Q245" s="131">
        <v>157</v>
      </c>
    </row>
    <row r="246" spans="1:17" x14ac:dyDescent="0.35">
      <c r="A246" s="127">
        <v>2</v>
      </c>
      <c r="B246" s="123" t="s">
        <v>25</v>
      </c>
      <c r="C246" s="128" t="s">
        <v>102</v>
      </c>
      <c r="D246" s="123" t="s">
        <v>29</v>
      </c>
      <c r="E246" s="132" t="s">
        <v>699</v>
      </c>
      <c r="F246" s="123" t="s">
        <v>32</v>
      </c>
      <c r="G246" s="128" t="s">
        <v>32</v>
      </c>
      <c r="H246" s="123" t="s">
        <v>33</v>
      </c>
      <c r="I246" s="128" t="s">
        <v>33</v>
      </c>
      <c r="N246" s="129">
        <v>15.789473684210501</v>
      </c>
      <c r="O246" s="130">
        <v>40.350877192982502</v>
      </c>
      <c r="P246" s="131">
        <v>171</v>
      </c>
      <c r="Q246" s="131">
        <v>171</v>
      </c>
    </row>
    <row r="247" spans="1:17" x14ac:dyDescent="0.35">
      <c r="A247" s="127">
        <v>2</v>
      </c>
      <c r="B247" s="123" t="s">
        <v>29</v>
      </c>
      <c r="C247" s="132" t="s">
        <v>699</v>
      </c>
      <c r="D247" s="123" t="s">
        <v>30</v>
      </c>
      <c r="E247" s="128" t="s">
        <v>6</v>
      </c>
      <c r="F247" s="123" t="s">
        <v>32</v>
      </c>
      <c r="G247" s="128" t="s">
        <v>32</v>
      </c>
      <c r="H247" s="123" t="s">
        <v>33</v>
      </c>
      <c r="I247" s="128" t="s">
        <v>33</v>
      </c>
      <c r="O247" s="130">
        <v>44.347826086956502</v>
      </c>
      <c r="Q247" s="131">
        <v>115</v>
      </c>
    </row>
    <row r="248" spans="1:17" x14ac:dyDescent="0.35">
      <c r="A248" s="127">
        <v>2</v>
      </c>
      <c r="B248" s="123" t="s">
        <v>24</v>
      </c>
      <c r="C248" s="128" t="s">
        <v>81</v>
      </c>
      <c r="D248" s="123" t="s">
        <v>32</v>
      </c>
      <c r="E248" s="128" t="s">
        <v>32</v>
      </c>
      <c r="F248" s="123" t="s">
        <v>33</v>
      </c>
      <c r="G248" s="128" t="s">
        <v>33</v>
      </c>
      <c r="N248" s="129">
        <v>17.96875</v>
      </c>
      <c r="O248" s="130">
        <v>41.40625</v>
      </c>
      <c r="P248" s="131">
        <v>128</v>
      </c>
      <c r="Q248" s="131">
        <v>128</v>
      </c>
    </row>
    <row r="249" spans="1:17" x14ac:dyDescent="0.35">
      <c r="A249" s="127">
        <v>2</v>
      </c>
      <c r="B249" s="123" t="s">
        <v>25</v>
      </c>
      <c r="C249" s="128" t="s">
        <v>102</v>
      </c>
      <c r="D249" s="123" t="s">
        <v>29</v>
      </c>
      <c r="E249" s="132" t="s">
        <v>699</v>
      </c>
      <c r="F249" s="123" t="s">
        <v>32</v>
      </c>
      <c r="G249" s="128" t="s">
        <v>32</v>
      </c>
      <c r="N249" s="129">
        <v>15.695067264574</v>
      </c>
      <c r="O249" s="130">
        <v>40.358744394618803</v>
      </c>
      <c r="P249" s="131">
        <v>223</v>
      </c>
      <c r="Q249" s="131">
        <v>223</v>
      </c>
    </row>
    <row r="250" spans="1:17" x14ac:dyDescent="0.35">
      <c r="A250" s="127">
        <v>2</v>
      </c>
      <c r="B250" s="123" t="s">
        <v>30</v>
      </c>
      <c r="C250" s="128" t="s">
        <v>6</v>
      </c>
      <c r="D250" s="123" t="s">
        <v>32</v>
      </c>
      <c r="E250" s="128" t="s">
        <v>32</v>
      </c>
      <c r="F250" s="123" t="s">
        <v>33</v>
      </c>
      <c r="G250" s="128" t="s">
        <v>33</v>
      </c>
      <c r="O250" s="130">
        <v>40.193704600484303</v>
      </c>
      <c r="Q250" s="131">
        <v>413</v>
      </c>
    </row>
    <row r="251" spans="1:17" x14ac:dyDescent="0.35">
      <c r="A251" s="127">
        <v>2</v>
      </c>
      <c r="B251" s="123" t="s">
        <v>21</v>
      </c>
      <c r="C251" s="128" t="s">
        <v>65</v>
      </c>
      <c r="D251" s="123" t="s">
        <v>29</v>
      </c>
      <c r="E251" s="132" t="s">
        <v>699</v>
      </c>
      <c r="F251" s="123" t="s">
        <v>32</v>
      </c>
      <c r="G251" s="128" t="s">
        <v>32</v>
      </c>
      <c r="N251" s="129">
        <v>17.674418604651201</v>
      </c>
      <c r="O251" s="130">
        <v>45.116279069767401</v>
      </c>
      <c r="P251" s="131">
        <v>215</v>
      </c>
      <c r="Q251" s="131">
        <v>215</v>
      </c>
    </row>
    <row r="252" spans="1:17" x14ac:dyDescent="0.35">
      <c r="A252" s="127">
        <v>2</v>
      </c>
      <c r="B252" s="123" t="s">
        <v>29</v>
      </c>
      <c r="C252" s="132" t="s">
        <v>699</v>
      </c>
      <c r="D252" s="123" t="s">
        <v>30</v>
      </c>
      <c r="E252" s="128" t="s">
        <v>6</v>
      </c>
      <c r="F252" s="123" t="s">
        <v>32</v>
      </c>
      <c r="G252" s="128" t="s">
        <v>32</v>
      </c>
      <c r="O252" s="130">
        <v>42.957746478873197</v>
      </c>
      <c r="Q252" s="131">
        <v>142</v>
      </c>
    </row>
    <row r="253" spans="1:17" x14ac:dyDescent="0.35">
      <c r="A253" s="127">
        <v>2</v>
      </c>
      <c r="B253" s="123" t="s">
        <v>32</v>
      </c>
      <c r="C253" s="128" t="s">
        <v>32</v>
      </c>
      <c r="D253" s="123" t="s">
        <v>33</v>
      </c>
      <c r="E253" s="128" t="s">
        <v>33</v>
      </c>
      <c r="F253" s="123" t="s">
        <v>36</v>
      </c>
      <c r="G253" s="128" t="s">
        <v>703</v>
      </c>
      <c r="N253" s="129">
        <v>17.0483460559796</v>
      </c>
      <c r="O253" s="130">
        <v>42.748091603053403</v>
      </c>
      <c r="P253" s="131">
        <v>393</v>
      </c>
      <c r="Q253" s="131">
        <v>393</v>
      </c>
    </row>
    <row r="254" spans="1:17" x14ac:dyDescent="0.35">
      <c r="A254" s="127">
        <v>2</v>
      </c>
      <c r="B254" s="123" t="s">
        <v>29</v>
      </c>
      <c r="C254" s="132" t="s">
        <v>699</v>
      </c>
      <c r="D254" s="123" t="s">
        <v>32</v>
      </c>
      <c r="E254" s="128" t="s">
        <v>32</v>
      </c>
      <c r="F254" s="123" t="s">
        <v>33</v>
      </c>
      <c r="G254" s="128" t="s">
        <v>33</v>
      </c>
      <c r="N254" s="129">
        <v>17.0483460559796</v>
      </c>
      <c r="O254" s="130">
        <v>42.748091603053403</v>
      </c>
      <c r="P254" s="131">
        <v>393</v>
      </c>
      <c r="Q254" s="131">
        <v>393</v>
      </c>
    </row>
    <row r="255" spans="1:17" x14ac:dyDescent="0.35">
      <c r="A255" s="127">
        <v>2</v>
      </c>
      <c r="B255" s="123" t="s">
        <v>25</v>
      </c>
      <c r="C255" s="128" t="s">
        <v>102</v>
      </c>
      <c r="D255" s="123" t="s">
        <v>32</v>
      </c>
      <c r="E255" s="128" t="s">
        <v>32</v>
      </c>
      <c r="F255" s="123" t="s">
        <v>33</v>
      </c>
      <c r="G255" s="128" t="s">
        <v>33</v>
      </c>
      <c r="N255" s="129">
        <v>17.887931034482801</v>
      </c>
      <c r="P255" s="131">
        <v>464</v>
      </c>
    </row>
    <row r="256" spans="1:17" x14ac:dyDescent="0.35">
      <c r="A256" s="127">
        <v>2</v>
      </c>
      <c r="B256" s="123" t="s">
        <v>21</v>
      </c>
      <c r="C256" s="128" t="s">
        <v>65</v>
      </c>
      <c r="D256" s="123" t="s">
        <v>29</v>
      </c>
      <c r="E256" s="132" t="s">
        <v>699</v>
      </c>
      <c r="F256" s="123" t="s">
        <v>33</v>
      </c>
      <c r="G256" s="128" t="s">
        <v>33</v>
      </c>
      <c r="N256" s="129">
        <v>15.3465346534653</v>
      </c>
      <c r="O256" s="130">
        <v>42.326732673267301</v>
      </c>
      <c r="P256" s="131">
        <v>404</v>
      </c>
      <c r="Q256" s="131">
        <v>404</v>
      </c>
    </row>
    <row r="257" spans="1:17" x14ac:dyDescent="0.35">
      <c r="A257" s="127">
        <v>2</v>
      </c>
      <c r="B257" s="123" t="s">
        <v>21</v>
      </c>
      <c r="C257" s="128" t="s">
        <v>65</v>
      </c>
      <c r="D257" s="123" t="s">
        <v>24</v>
      </c>
      <c r="E257" s="128" t="s">
        <v>81</v>
      </c>
      <c r="F257" s="123" t="s">
        <v>32</v>
      </c>
      <c r="G257" s="128" t="s">
        <v>32</v>
      </c>
      <c r="H257" s="123" t="s">
        <v>33</v>
      </c>
      <c r="I257" s="128" t="s">
        <v>33</v>
      </c>
      <c r="N257" s="129">
        <v>18.421052631578899</v>
      </c>
      <c r="O257" s="130">
        <v>44.7368421052632</v>
      </c>
      <c r="P257" s="131">
        <v>38</v>
      </c>
      <c r="Q257" s="131">
        <v>38</v>
      </c>
    </row>
    <row r="258" spans="1:17" x14ac:dyDescent="0.35">
      <c r="A258" s="127">
        <v>2</v>
      </c>
      <c r="B258" s="123" t="s">
        <v>25</v>
      </c>
      <c r="C258" s="128" t="s">
        <v>102</v>
      </c>
      <c r="D258" s="123" t="s">
        <v>32</v>
      </c>
      <c r="E258" s="128" t="s">
        <v>32</v>
      </c>
      <c r="N258" s="129">
        <v>16.641452344931899</v>
      </c>
      <c r="P258" s="131">
        <v>661</v>
      </c>
    </row>
    <row r="259" spans="1:17" x14ac:dyDescent="0.35">
      <c r="A259" s="127">
        <v>2</v>
      </c>
      <c r="B259" s="123" t="s">
        <v>21</v>
      </c>
      <c r="C259" s="128" t="s">
        <v>65</v>
      </c>
      <c r="D259" s="123" t="s">
        <v>32</v>
      </c>
      <c r="E259" s="128" t="s">
        <v>32</v>
      </c>
      <c r="F259" s="123" t="s">
        <v>33</v>
      </c>
      <c r="G259" s="128" t="s">
        <v>33</v>
      </c>
      <c r="N259" s="129">
        <v>17.565485362095501</v>
      </c>
      <c r="O259" s="130">
        <v>41.7565485362096</v>
      </c>
      <c r="P259" s="131">
        <v>649</v>
      </c>
      <c r="Q259" s="131">
        <v>649</v>
      </c>
    </row>
    <row r="260" spans="1:17" x14ac:dyDescent="0.35">
      <c r="A260" s="127">
        <v>2</v>
      </c>
      <c r="B260" s="123" t="s">
        <v>30</v>
      </c>
      <c r="C260" s="128" t="s">
        <v>6</v>
      </c>
      <c r="D260" s="123" t="s">
        <v>32</v>
      </c>
      <c r="E260" s="128" t="s">
        <v>32</v>
      </c>
      <c r="N260" s="129">
        <v>15.283842794759799</v>
      </c>
      <c r="O260" s="130">
        <v>40.029112081513802</v>
      </c>
      <c r="P260" s="131">
        <v>687</v>
      </c>
      <c r="Q260" s="131">
        <v>687</v>
      </c>
    </row>
    <row r="261" spans="1:17" x14ac:dyDescent="0.35">
      <c r="A261" s="127">
        <v>2</v>
      </c>
      <c r="B261" s="123" t="s">
        <v>32</v>
      </c>
      <c r="C261" s="128" t="s">
        <v>32</v>
      </c>
      <c r="D261" s="123" t="s">
        <v>36</v>
      </c>
      <c r="E261" s="128" t="s">
        <v>703</v>
      </c>
      <c r="N261" s="129">
        <v>15.9554730983302</v>
      </c>
      <c r="O261" s="130">
        <v>41.929499072356201</v>
      </c>
      <c r="P261" s="131">
        <v>539</v>
      </c>
      <c r="Q261" s="131">
        <v>539</v>
      </c>
    </row>
    <row r="262" spans="1:17" x14ac:dyDescent="0.35">
      <c r="A262" s="127">
        <v>2</v>
      </c>
      <c r="B262" s="123" t="s">
        <v>29</v>
      </c>
      <c r="C262" s="132" t="s">
        <v>699</v>
      </c>
      <c r="D262" s="123" t="s">
        <v>32</v>
      </c>
      <c r="E262" s="128" t="s">
        <v>32</v>
      </c>
      <c r="N262" s="129">
        <v>15.9554730983302</v>
      </c>
      <c r="O262" s="130">
        <v>41.929499072356201</v>
      </c>
      <c r="P262" s="131">
        <v>539</v>
      </c>
      <c r="Q262" s="131">
        <v>539</v>
      </c>
    </row>
    <row r="263" spans="1:17" x14ac:dyDescent="0.35">
      <c r="A263" s="127">
        <v>2</v>
      </c>
      <c r="B263" s="123" t="s">
        <v>21</v>
      </c>
      <c r="C263" s="128" t="s">
        <v>65</v>
      </c>
      <c r="D263" s="123" t="s">
        <v>32</v>
      </c>
      <c r="E263" s="128" t="s">
        <v>32</v>
      </c>
      <c r="N263" s="129">
        <v>15.7756354075372</v>
      </c>
      <c r="O263" s="130">
        <v>40.22787028922</v>
      </c>
      <c r="P263" s="131">
        <v>1141</v>
      </c>
      <c r="Q263" s="131">
        <v>1141</v>
      </c>
    </row>
    <row r="264" spans="1:17" x14ac:dyDescent="0.35">
      <c r="A264" s="127">
        <v>2</v>
      </c>
      <c r="B264" s="123" t="s">
        <v>24</v>
      </c>
      <c r="C264" s="128" t="s">
        <v>81</v>
      </c>
      <c r="D264" s="123" t="s">
        <v>25</v>
      </c>
      <c r="E264" s="128" t="s">
        <v>102</v>
      </c>
      <c r="F264" s="123" t="s">
        <v>30</v>
      </c>
      <c r="G264" s="128" t="s">
        <v>6</v>
      </c>
      <c r="H264" s="123" t="s">
        <v>32</v>
      </c>
      <c r="I264" s="128" t="s">
        <v>32</v>
      </c>
      <c r="J264" s="123" t="s">
        <v>33</v>
      </c>
      <c r="K264" s="128" t="s">
        <v>33</v>
      </c>
      <c r="N264" s="129">
        <v>18.181818181818201</v>
      </c>
      <c r="P264" s="131">
        <v>11</v>
      </c>
    </row>
    <row r="265" spans="1:17" x14ac:dyDescent="0.35">
      <c r="A265" s="127">
        <v>2</v>
      </c>
      <c r="B265" s="123" t="s">
        <v>21</v>
      </c>
      <c r="C265" s="128" t="s">
        <v>65</v>
      </c>
      <c r="D265" s="123" t="s">
        <v>25</v>
      </c>
      <c r="E265" s="128" t="s">
        <v>102</v>
      </c>
      <c r="F265" s="123" t="s">
        <v>32</v>
      </c>
      <c r="G265" s="128" t="s">
        <v>32</v>
      </c>
      <c r="H265" s="123" t="s">
        <v>33</v>
      </c>
      <c r="I265" s="128" t="s">
        <v>33</v>
      </c>
      <c r="N265" s="129">
        <v>17.982456140350902</v>
      </c>
      <c r="P265" s="131">
        <v>228</v>
      </c>
    </row>
    <row r="266" spans="1:17" x14ac:dyDescent="0.35">
      <c r="A266" s="127">
        <v>2</v>
      </c>
      <c r="B266" s="123" t="s">
        <v>32</v>
      </c>
      <c r="C266" s="128" t="s">
        <v>32</v>
      </c>
      <c r="D266" s="123" t="s">
        <v>33</v>
      </c>
      <c r="E266" s="128" t="s">
        <v>33</v>
      </c>
      <c r="N266" s="129">
        <v>15.8543417366947</v>
      </c>
      <c r="P266" s="131">
        <v>1785</v>
      </c>
    </row>
    <row r="267" spans="1:17" x14ac:dyDescent="0.35">
      <c r="A267" s="127">
        <v>2</v>
      </c>
      <c r="B267" s="123" t="s">
        <v>25</v>
      </c>
      <c r="C267" s="128" t="s">
        <v>102</v>
      </c>
      <c r="D267" s="123" t="s">
        <v>29</v>
      </c>
      <c r="E267" s="132" t="s">
        <v>699</v>
      </c>
      <c r="F267" s="123" t="s">
        <v>33</v>
      </c>
      <c r="G267" s="128" t="s">
        <v>33</v>
      </c>
      <c r="N267" s="129">
        <v>15.6769596199525</v>
      </c>
      <c r="P267" s="131">
        <v>421</v>
      </c>
    </row>
    <row r="268" spans="1:17" x14ac:dyDescent="0.35">
      <c r="A268" s="127">
        <v>2</v>
      </c>
      <c r="B268" s="123" t="s">
        <v>21</v>
      </c>
      <c r="C268" s="128" t="s">
        <v>65</v>
      </c>
      <c r="D268" s="123" t="s">
        <v>24</v>
      </c>
      <c r="E268" s="128" t="s">
        <v>81</v>
      </c>
      <c r="F268" s="123" t="s">
        <v>32</v>
      </c>
      <c r="G268" s="128" t="s">
        <v>32</v>
      </c>
      <c r="O268" s="130">
        <v>41.071428571428598</v>
      </c>
      <c r="Q268" s="131">
        <v>56</v>
      </c>
    </row>
    <row r="269" spans="1:17" x14ac:dyDescent="0.35">
      <c r="A269" s="127">
        <v>2</v>
      </c>
      <c r="B269" s="123" t="s">
        <v>21</v>
      </c>
      <c r="C269" s="128" t="s">
        <v>65</v>
      </c>
      <c r="D269" s="123" t="s">
        <v>25</v>
      </c>
      <c r="E269" s="128" t="s">
        <v>102</v>
      </c>
      <c r="F269" s="123" t="s">
        <v>29</v>
      </c>
      <c r="G269" s="132" t="s">
        <v>699</v>
      </c>
      <c r="H269" s="123" t="s">
        <v>33</v>
      </c>
      <c r="I269" s="128" t="s">
        <v>33</v>
      </c>
      <c r="N269" s="129">
        <v>16.410256410256402</v>
      </c>
      <c r="P269" s="131">
        <v>195</v>
      </c>
    </row>
    <row r="270" spans="1:17" x14ac:dyDescent="0.35">
      <c r="A270" s="127">
        <v>2</v>
      </c>
      <c r="B270" s="123" t="s">
        <v>24</v>
      </c>
      <c r="C270" s="128" t="s">
        <v>81</v>
      </c>
      <c r="D270" s="123" t="s">
        <v>30</v>
      </c>
      <c r="E270" s="128" t="s">
        <v>6</v>
      </c>
      <c r="F270" s="123" t="s">
        <v>32</v>
      </c>
      <c r="G270" s="128" t="s">
        <v>32</v>
      </c>
      <c r="H270" s="123" t="s">
        <v>33</v>
      </c>
      <c r="I270" s="128" t="s">
        <v>33</v>
      </c>
      <c r="N270" s="129">
        <v>16.129032258064498</v>
      </c>
      <c r="O270" s="130">
        <v>51.612903225806399</v>
      </c>
      <c r="P270" s="131">
        <v>31</v>
      </c>
      <c r="Q270" s="131">
        <v>31</v>
      </c>
    </row>
    <row r="271" spans="1:17" x14ac:dyDescent="0.35">
      <c r="A271" s="127">
        <v>2</v>
      </c>
      <c r="B271" s="123" t="s">
        <v>21</v>
      </c>
      <c r="C271" s="128" t="s">
        <v>65</v>
      </c>
      <c r="D271" s="123" t="s">
        <v>25</v>
      </c>
      <c r="E271" s="128" t="s">
        <v>102</v>
      </c>
      <c r="F271" s="123" t="s">
        <v>32</v>
      </c>
      <c r="G271" s="128" t="s">
        <v>32</v>
      </c>
      <c r="N271" s="129">
        <v>15.727002967359001</v>
      </c>
      <c r="P271" s="131">
        <v>337</v>
      </c>
    </row>
    <row r="272" spans="1:17" x14ac:dyDescent="0.35">
      <c r="A272" s="127">
        <v>2</v>
      </c>
      <c r="B272" s="123" t="s">
        <v>24</v>
      </c>
      <c r="C272" s="128" t="s">
        <v>81</v>
      </c>
      <c r="D272" s="123" t="s">
        <v>25</v>
      </c>
      <c r="E272" s="128" t="s">
        <v>102</v>
      </c>
      <c r="F272" s="123" t="s">
        <v>32</v>
      </c>
      <c r="G272" s="128" t="s">
        <v>32</v>
      </c>
      <c r="H272" s="123" t="s">
        <v>33</v>
      </c>
      <c r="I272" s="128" t="s">
        <v>33</v>
      </c>
      <c r="N272" s="129">
        <v>15.625</v>
      </c>
      <c r="P272" s="131">
        <v>32</v>
      </c>
    </row>
    <row r="273" spans="1:17" x14ac:dyDescent="0.35">
      <c r="A273" s="127">
        <v>2</v>
      </c>
      <c r="B273" s="123" t="s">
        <v>21</v>
      </c>
      <c r="C273" s="128" t="s">
        <v>65</v>
      </c>
      <c r="D273" s="123" t="s">
        <v>25</v>
      </c>
      <c r="E273" s="128" t="s">
        <v>102</v>
      </c>
      <c r="F273" s="123" t="s">
        <v>29</v>
      </c>
      <c r="G273" s="132" t="s">
        <v>699</v>
      </c>
      <c r="H273" s="123" t="s">
        <v>32</v>
      </c>
      <c r="I273" s="128" t="s">
        <v>32</v>
      </c>
      <c r="N273" s="129">
        <v>15.5339805825243</v>
      </c>
      <c r="P273" s="131">
        <v>103</v>
      </c>
    </row>
    <row r="274" spans="1:17" x14ac:dyDescent="0.35">
      <c r="A274" s="127">
        <v>2</v>
      </c>
      <c r="B274" s="123" t="s">
        <v>24</v>
      </c>
      <c r="C274" s="128" t="s">
        <v>81</v>
      </c>
      <c r="D274" s="123" t="s">
        <v>32</v>
      </c>
      <c r="E274" s="128" t="s">
        <v>32</v>
      </c>
      <c r="F274" s="123" t="s">
        <v>33</v>
      </c>
      <c r="G274" s="128" t="s">
        <v>33</v>
      </c>
      <c r="H274" s="123" t="s">
        <v>36</v>
      </c>
      <c r="I274" s="128" t="s">
        <v>703</v>
      </c>
      <c r="O274" s="130">
        <v>42.857142857142897</v>
      </c>
      <c r="Q274" s="131">
        <v>35</v>
      </c>
    </row>
    <row r="275" spans="1:17" x14ac:dyDescent="0.35">
      <c r="A275" s="127">
        <v>2</v>
      </c>
      <c r="B275" s="123" t="s">
        <v>24</v>
      </c>
      <c r="C275" s="128" t="s">
        <v>81</v>
      </c>
      <c r="D275" s="123" t="s">
        <v>25</v>
      </c>
      <c r="E275" s="128" t="s">
        <v>102</v>
      </c>
      <c r="F275" s="123" t="s">
        <v>30</v>
      </c>
      <c r="G275" s="128" t="s">
        <v>6</v>
      </c>
      <c r="H275" s="123" t="s">
        <v>32</v>
      </c>
      <c r="I275" s="128" t="s">
        <v>32</v>
      </c>
      <c r="O275" s="130">
        <v>46.6666666666667</v>
      </c>
      <c r="Q275" s="131">
        <v>15</v>
      </c>
    </row>
    <row r="276" spans="1:17" x14ac:dyDescent="0.35">
      <c r="A276" s="127">
        <v>2</v>
      </c>
      <c r="B276" s="123" t="s">
        <v>24</v>
      </c>
      <c r="C276" s="128" t="s">
        <v>81</v>
      </c>
      <c r="D276" s="123" t="s">
        <v>30</v>
      </c>
      <c r="E276" s="128" t="s">
        <v>6</v>
      </c>
      <c r="F276" s="123" t="s">
        <v>32</v>
      </c>
      <c r="G276" s="128" t="s">
        <v>32</v>
      </c>
      <c r="O276" s="130">
        <v>50</v>
      </c>
      <c r="Q276" s="131">
        <v>38</v>
      </c>
    </row>
    <row r="277" spans="1:17" x14ac:dyDescent="0.35">
      <c r="A277" s="127">
        <v>2</v>
      </c>
      <c r="B277" s="123" t="s">
        <v>21</v>
      </c>
      <c r="C277" s="128" t="s">
        <v>65</v>
      </c>
      <c r="D277" s="123" t="s">
        <v>24</v>
      </c>
      <c r="E277" s="128" t="s">
        <v>81</v>
      </c>
      <c r="F277" s="123" t="s">
        <v>30</v>
      </c>
      <c r="G277" s="128" t="s">
        <v>6</v>
      </c>
      <c r="H277" s="123" t="s">
        <v>32</v>
      </c>
      <c r="I277" s="128" t="s">
        <v>32</v>
      </c>
      <c r="J277" s="123" t="s">
        <v>33</v>
      </c>
      <c r="K277" s="128" t="s">
        <v>33</v>
      </c>
      <c r="O277" s="130">
        <v>50</v>
      </c>
      <c r="Q277" s="131">
        <v>8</v>
      </c>
    </row>
    <row r="278" spans="1:17" x14ac:dyDescent="0.35">
      <c r="A278" s="127">
        <v>2</v>
      </c>
      <c r="B278" s="123" t="s">
        <v>21</v>
      </c>
      <c r="C278" s="128" t="s">
        <v>65</v>
      </c>
      <c r="D278" s="123" t="s">
        <v>24</v>
      </c>
      <c r="E278" s="128" t="s">
        <v>81</v>
      </c>
      <c r="F278" s="123" t="s">
        <v>30</v>
      </c>
      <c r="G278" s="128" t="s">
        <v>6</v>
      </c>
      <c r="H278" s="123" t="s">
        <v>32</v>
      </c>
      <c r="I278" s="128" t="s">
        <v>32</v>
      </c>
      <c r="O278" s="130">
        <v>50</v>
      </c>
      <c r="Q278" s="131">
        <v>14</v>
      </c>
    </row>
    <row r="279" spans="1:17" x14ac:dyDescent="0.35">
      <c r="A279" s="127">
        <v>2</v>
      </c>
      <c r="B279" s="123" t="s">
        <v>32</v>
      </c>
      <c r="C279" s="128" t="s">
        <v>32</v>
      </c>
      <c r="N279" s="129">
        <v>15.3124083308888</v>
      </c>
      <c r="P279" s="131">
        <v>3409</v>
      </c>
    </row>
    <row r="281" spans="1:17" ht="51.75" customHeight="1" x14ac:dyDescent="0.35">
      <c r="A281" s="185" t="s">
        <v>1131</v>
      </c>
      <c r="B281" s="181"/>
      <c r="C281" s="181"/>
      <c r="D281" s="181"/>
      <c r="E281" s="181"/>
      <c r="F281" s="181"/>
      <c r="G281" s="181"/>
      <c r="H281" s="181"/>
      <c r="I281" s="181"/>
      <c r="J281" s="181"/>
      <c r="K281" s="181"/>
      <c r="L281" s="181"/>
      <c r="M281" s="181"/>
      <c r="N281" s="181"/>
      <c r="O281" s="181"/>
      <c r="P281" s="181"/>
      <c r="Q281" s="181"/>
    </row>
    <row r="282" spans="1:17" x14ac:dyDescent="0.35">
      <c r="A282" s="8" t="s">
        <v>689</v>
      </c>
      <c r="B282" s="123" t="s">
        <v>690</v>
      </c>
      <c r="D282" s="123" t="s">
        <v>690</v>
      </c>
      <c r="F282" s="123" t="s">
        <v>690</v>
      </c>
      <c r="H282" s="123" t="s">
        <v>690</v>
      </c>
      <c r="J282" s="123" t="s">
        <v>690</v>
      </c>
      <c r="L282" s="123" t="s">
        <v>690</v>
      </c>
      <c r="N282" s="124" t="s">
        <v>691</v>
      </c>
      <c r="O282" s="125" t="s">
        <v>692</v>
      </c>
      <c r="P282" s="126" t="s">
        <v>693</v>
      </c>
      <c r="Q282" s="126" t="s">
        <v>694</v>
      </c>
    </row>
    <row r="283" spans="1:17" x14ac:dyDescent="0.35">
      <c r="A283" s="127">
        <v>2</v>
      </c>
      <c r="B283" s="123" t="s">
        <v>27</v>
      </c>
      <c r="C283" s="128" t="s">
        <v>698</v>
      </c>
      <c r="D283" s="123" t="s">
        <v>30</v>
      </c>
      <c r="E283" s="128" t="s">
        <v>30</v>
      </c>
      <c r="F283" s="123" t="s">
        <v>32</v>
      </c>
      <c r="G283" s="128" t="s">
        <v>32</v>
      </c>
      <c r="N283" s="129">
        <v>26.229508196721302</v>
      </c>
      <c r="O283" s="130">
        <v>49.180327868852501</v>
      </c>
      <c r="P283" s="131">
        <v>61</v>
      </c>
      <c r="Q283" s="131">
        <v>61</v>
      </c>
    </row>
    <row r="284" spans="1:17" x14ac:dyDescent="0.35">
      <c r="A284" s="127">
        <v>2</v>
      </c>
      <c r="B284" s="123" t="s">
        <v>27</v>
      </c>
      <c r="C284" s="128" t="s">
        <v>698</v>
      </c>
      <c r="D284" s="123" t="s">
        <v>30</v>
      </c>
      <c r="E284" s="128" t="s">
        <v>30</v>
      </c>
      <c r="F284" s="123" t="s">
        <v>32</v>
      </c>
      <c r="G284" s="128" t="s">
        <v>32</v>
      </c>
      <c r="H284" s="123" t="s">
        <v>33</v>
      </c>
      <c r="I284" s="128" t="s">
        <v>33</v>
      </c>
      <c r="N284" s="129">
        <v>26.229508196721302</v>
      </c>
      <c r="O284" s="130">
        <v>49.180327868852501</v>
      </c>
      <c r="P284" s="131">
        <v>61</v>
      </c>
      <c r="Q284" s="131">
        <v>61</v>
      </c>
    </row>
    <row r="285" spans="1:17" x14ac:dyDescent="0.35">
      <c r="A285" s="127">
        <v>2</v>
      </c>
      <c r="B285" s="123" t="s">
        <v>23</v>
      </c>
      <c r="C285" s="132" t="s">
        <v>699</v>
      </c>
      <c r="D285" s="123" t="s">
        <v>25</v>
      </c>
      <c r="E285" s="128" t="s">
        <v>233</v>
      </c>
      <c r="F285" s="123" t="s">
        <v>27</v>
      </c>
      <c r="G285" s="128" t="s">
        <v>698</v>
      </c>
      <c r="H285" s="123" t="s">
        <v>29</v>
      </c>
      <c r="I285" s="132" t="s">
        <v>32</v>
      </c>
      <c r="J285" s="123" t="s">
        <v>32</v>
      </c>
      <c r="K285" s="128" t="s">
        <v>32</v>
      </c>
      <c r="N285" s="129">
        <v>30</v>
      </c>
      <c r="O285" s="130">
        <v>60</v>
      </c>
      <c r="P285" s="131">
        <v>10</v>
      </c>
      <c r="Q285" s="131">
        <v>10</v>
      </c>
    </row>
    <row r="286" spans="1:17" x14ac:dyDescent="0.35">
      <c r="A286" s="127">
        <v>2</v>
      </c>
      <c r="B286" s="123" t="s">
        <v>23</v>
      </c>
      <c r="C286" s="132" t="s">
        <v>699</v>
      </c>
      <c r="D286" s="123" t="s">
        <v>25</v>
      </c>
      <c r="E286" s="128" t="s">
        <v>233</v>
      </c>
      <c r="F286" s="123" t="s">
        <v>27</v>
      </c>
      <c r="G286" s="128" t="s">
        <v>698</v>
      </c>
      <c r="H286" s="123" t="s">
        <v>29</v>
      </c>
      <c r="I286" s="132" t="s">
        <v>32</v>
      </c>
      <c r="J286" s="123" t="s">
        <v>32</v>
      </c>
      <c r="K286" s="128" t="s">
        <v>32</v>
      </c>
      <c r="L286" s="123" t="s">
        <v>33</v>
      </c>
      <c r="M286" s="128" t="s">
        <v>33</v>
      </c>
      <c r="N286" s="129">
        <v>30</v>
      </c>
      <c r="O286" s="130">
        <v>60</v>
      </c>
      <c r="P286" s="131">
        <v>10</v>
      </c>
      <c r="Q286" s="131">
        <v>10</v>
      </c>
    </row>
    <row r="287" spans="1:17" x14ac:dyDescent="0.35">
      <c r="A287" s="127">
        <v>2</v>
      </c>
      <c r="B287" s="123" t="s">
        <v>23</v>
      </c>
      <c r="C287" s="132" t="s">
        <v>699</v>
      </c>
      <c r="D287" s="123" t="s">
        <v>27</v>
      </c>
      <c r="E287" s="128" t="s">
        <v>698</v>
      </c>
      <c r="F287" s="123" t="s">
        <v>30</v>
      </c>
      <c r="G287" s="128" t="s">
        <v>30</v>
      </c>
      <c r="N287" s="129">
        <v>21.9298245614035</v>
      </c>
      <c r="O287" s="130">
        <v>42.982456140350898</v>
      </c>
      <c r="P287" s="131">
        <v>114</v>
      </c>
      <c r="Q287" s="131">
        <v>114</v>
      </c>
    </row>
    <row r="288" spans="1:17" x14ac:dyDescent="0.35">
      <c r="A288" s="127">
        <v>2</v>
      </c>
      <c r="B288" s="123" t="s">
        <v>23</v>
      </c>
      <c r="C288" s="132" t="s">
        <v>699</v>
      </c>
      <c r="D288" s="123" t="s">
        <v>30</v>
      </c>
      <c r="E288" s="128" t="s">
        <v>30</v>
      </c>
      <c r="F288" s="123" t="s">
        <v>32</v>
      </c>
      <c r="G288" s="128" t="s">
        <v>32</v>
      </c>
      <c r="H288" s="123" t="s">
        <v>33</v>
      </c>
      <c r="I288" s="128" t="s">
        <v>33</v>
      </c>
      <c r="N288" s="129">
        <v>23.952095808383199</v>
      </c>
      <c r="O288" s="130">
        <v>44.910179640718603</v>
      </c>
      <c r="P288" s="131">
        <v>167</v>
      </c>
      <c r="Q288" s="131">
        <v>167</v>
      </c>
    </row>
    <row r="289" spans="1:17" x14ac:dyDescent="0.35">
      <c r="A289" s="127">
        <v>2</v>
      </c>
      <c r="B289" s="123" t="s">
        <v>22</v>
      </c>
      <c r="C289" s="128" t="s">
        <v>695</v>
      </c>
      <c r="D289" s="123" t="s">
        <v>23</v>
      </c>
      <c r="E289" s="132" t="s">
        <v>699</v>
      </c>
      <c r="F289" s="123" t="s">
        <v>27</v>
      </c>
      <c r="G289" s="128" t="s">
        <v>698</v>
      </c>
      <c r="H289" s="123" t="s">
        <v>30</v>
      </c>
      <c r="I289" s="128" t="s">
        <v>30</v>
      </c>
      <c r="N289" s="129">
        <v>20</v>
      </c>
      <c r="P289" s="131">
        <v>70</v>
      </c>
    </row>
    <row r="290" spans="1:17" x14ac:dyDescent="0.35">
      <c r="A290" s="127">
        <v>2</v>
      </c>
      <c r="B290" s="123" t="s">
        <v>23</v>
      </c>
      <c r="C290" s="132" t="s">
        <v>699</v>
      </c>
      <c r="D290" s="123" t="s">
        <v>30</v>
      </c>
      <c r="E290" s="128" t="s">
        <v>30</v>
      </c>
      <c r="F290" s="123" t="s">
        <v>32</v>
      </c>
      <c r="G290" s="128" t="s">
        <v>32</v>
      </c>
      <c r="N290" s="129">
        <v>22.9166666666667</v>
      </c>
      <c r="O290" s="130">
        <v>47.0833333333333</v>
      </c>
      <c r="P290" s="131">
        <v>240</v>
      </c>
      <c r="Q290" s="131">
        <v>240</v>
      </c>
    </row>
    <row r="291" spans="1:17" x14ac:dyDescent="0.35">
      <c r="A291" s="127">
        <v>2</v>
      </c>
      <c r="B291" s="123" t="s">
        <v>23</v>
      </c>
      <c r="C291" s="132" t="s">
        <v>699</v>
      </c>
      <c r="D291" s="123" t="s">
        <v>27</v>
      </c>
      <c r="E291" s="128" t="s">
        <v>698</v>
      </c>
      <c r="F291" s="123" t="s">
        <v>32</v>
      </c>
      <c r="G291" s="128" t="s">
        <v>32</v>
      </c>
      <c r="H291" s="123" t="s">
        <v>33</v>
      </c>
      <c r="I291" s="128" t="s">
        <v>33</v>
      </c>
      <c r="N291" s="129">
        <v>22.413793103448299</v>
      </c>
      <c r="O291" s="130">
        <v>47.413793103448299</v>
      </c>
      <c r="P291" s="131">
        <v>116</v>
      </c>
      <c r="Q291" s="131">
        <v>116</v>
      </c>
    </row>
    <row r="292" spans="1:17" x14ac:dyDescent="0.35">
      <c r="A292" s="127">
        <v>2</v>
      </c>
      <c r="B292" s="123" t="s">
        <v>23</v>
      </c>
      <c r="C292" s="132" t="s">
        <v>699</v>
      </c>
      <c r="D292" s="123" t="s">
        <v>27</v>
      </c>
      <c r="E292" s="128" t="s">
        <v>698</v>
      </c>
      <c r="F292" s="123" t="s">
        <v>32</v>
      </c>
      <c r="G292" s="128" t="s">
        <v>32</v>
      </c>
      <c r="N292" s="129">
        <v>22.413793103448299</v>
      </c>
      <c r="O292" s="130">
        <v>47.413793103448299</v>
      </c>
      <c r="P292" s="131">
        <v>116</v>
      </c>
      <c r="Q292" s="131">
        <v>116</v>
      </c>
    </row>
    <row r="293" spans="1:17" x14ac:dyDescent="0.35">
      <c r="A293" s="127">
        <v>2</v>
      </c>
      <c r="B293" s="123" t="s">
        <v>23</v>
      </c>
      <c r="C293" s="132" t="s">
        <v>699</v>
      </c>
      <c r="D293" s="123" t="s">
        <v>25</v>
      </c>
      <c r="E293" s="128" t="s">
        <v>233</v>
      </c>
      <c r="F293" s="123" t="s">
        <v>29</v>
      </c>
      <c r="G293" s="132" t="s">
        <v>32</v>
      </c>
      <c r="H293" s="123" t="s">
        <v>32</v>
      </c>
      <c r="I293" s="128" t="s">
        <v>32</v>
      </c>
      <c r="J293" s="123" t="s">
        <v>33</v>
      </c>
      <c r="K293" s="128" t="s">
        <v>33</v>
      </c>
      <c r="N293" s="129">
        <v>26.086956521739101</v>
      </c>
      <c r="O293" s="130">
        <v>52.173913043478301</v>
      </c>
      <c r="P293" s="131">
        <v>23</v>
      </c>
      <c r="Q293" s="131">
        <v>23</v>
      </c>
    </row>
    <row r="294" spans="1:17" x14ac:dyDescent="0.35">
      <c r="A294" s="127">
        <v>2</v>
      </c>
      <c r="B294" s="123" t="s">
        <v>23</v>
      </c>
      <c r="C294" s="132" t="s">
        <v>699</v>
      </c>
      <c r="D294" s="123" t="s">
        <v>25</v>
      </c>
      <c r="E294" s="128" t="s">
        <v>233</v>
      </c>
      <c r="F294" s="123" t="s">
        <v>27</v>
      </c>
      <c r="G294" s="128" t="s">
        <v>698</v>
      </c>
      <c r="H294" s="123" t="s">
        <v>32</v>
      </c>
      <c r="I294" s="128" t="s">
        <v>32</v>
      </c>
      <c r="J294" s="123" t="s">
        <v>33</v>
      </c>
      <c r="K294" s="128" t="s">
        <v>33</v>
      </c>
      <c r="N294" s="129">
        <v>23.8095238095238</v>
      </c>
      <c r="O294" s="130">
        <v>57.142857142857103</v>
      </c>
      <c r="P294" s="131">
        <v>21</v>
      </c>
      <c r="Q294" s="131">
        <v>21</v>
      </c>
    </row>
    <row r="295" spans="1:17" x14ac:dyDescent="0.35">
      <c r="A295" s="127">
        <v>2</v>
      </c>
      <c r="B295" s="123" t="s">
        <v>23</v>
      </c>
      <c r="C295" s="132" t="s">
        <v>699</v>
      </c>
      <c r="D295" s="123" t="s">
        <v>25</v>
      </c>
      <c r="E295" s="128" t="s">
        <v>233</v>
      </c>
      <c r="F295" s="123" t="s">
        <v>27</v>
      </c>
      <c r="G295" s="128" t="s">
        <v>698</v>
      </c>
      <c r="H295" s="123" t="s">
        <v>32</v>
      </c>
      <c r="I295" s="128" t="s">
        <v>32</v>
      </c>
      <c r="N295" s="129">
        <v>23.8095238095238</v>
      </c>
      <c r="O295" s="130">
        <v>57.142857142857103</v>
      </c>
      <c r="P295" s="131">
        <v>21</v>
      </c>
      <c r="Q295" s="131">
        <v>21</v>
      </c>
    </row>
    <row r="296" spans="1:17" x14ac:dyDescent="0.35">
      <c r="A296" s="127">
        <v>2</v>
      </c>
      <c r="B296" s="123" t="s">
        <v>23</v>
      </c>
      <c r="C296" s="132" t="s">
        <v>699</v>
      </c>
      <c r="D296" s="123" t="s">
        <v>25</v>
      </c>
      <c r="E296" s="128" t="s">
        <v>233</v>
      </c>
      <c r="F296" s="123" t="s">
        <v>32</v>
      </c>
      <c r="G296" s="128" t="s">
        <v>32</v>
      </c>
      <c r="H296" s="123" t="s">
        <v>33</v>
      </c>
      <c r="I296" s="128" t="s">
        <v>33</v>
      </c>
      <c r="N296" s="129">
        <v>23.684210526315798</v>
      </c>
      <c r="O296" s="130">
        <v>52.631578947368403</v>
      </c>
      <c r="P296" s="131">
        <v>38</v>
      </c>
      <c r="Q296" s="131">
        <v>38</v>
      </c>
    </row>
    <row r="297" spans="1:17" x14ac:dyDescent="0.35">
      <c r="A297" s="127">
        <v>2</v>
      </c>
      <c r="B297" s="123" t="s">
        <v>25</v>
      </c>
      <c r="C297" s="128" t="s">
        <v>233</v>
      </c>
      <c r="D297" s="123" t="s">
        <v>27</v>
      </c>
      <c r="E297" s="128" t="s">
        <v>698</v>
      </c>
      <c r="F297" s="123" t="s">
        <v>29</v>
      </c>
      <c r="G297" s="132" t="s">
        <v>32</v>
      </c>
      <c r="H297" s="123" t="s">
        <v>32</v>
      </c>
      <c r="I297" s="128" t="s">
        <v>32</v>
      </c>
      <c r="J297" s="123" t="s">
        <v>33</v>
      </c>
      <c r="K297" s="128" t="s">
        <v>33</v>
      </c>
      <c r="N297" s="129">
        <v>23.076923076923102</v>
      </c>
      <c r="O297" s="130">
        <v>53.846153846153797</v>
      </c>
      <c r="P297" s="131">
        <v>13</v>
      </c>
      <c r="Q297" s="131">
        <v>13</v>
      </c>
    </row>
    <row r="298" spans="1:17" x14ac:dyDescent="0.35">
      <c r="A298" s="127">
        <v>2</v>
      </c>
      <c r="B298" s="123" t="s">
        <v>25</v>
      </c>
      <c r="C298" s="128" t="s">
        <v>233</v>
      </c>
      <c r="D298" s="123" t="s">
        <v>27</v>
      </c>
      <c r="E298" s="128" t="s">
        <v>698</v>
      </c>
      <c r="F298" s="123" t="s">
        <v>29</v>
      </c>
      <c r="G298" s="132" t="s">
        <v>32</v>
      </c>
      <c r="H298" s="123" t="s">
        <v>32</v>
      </c>
      <c r="I298" s="128" t="s">
        <v>32</v>
      </c>
      <c r="N298" s="129">
        <v>23.076923076923102</v>
      </c>
      <c r="O298" s="130">
        <v>53.846153846153797</v>
      </c>
      <c r="P298" s="131">
        <v>13</v>
      </c>
      <c r="Q298" s="131">
        <v>13</v>
      </c>
    </row>
    <row r="299" spans="1:17" x14ac:dyDescent="0.35">
      <c r="A299" s="127">
        <v>2</v>
      </c>
      <c r="B299" s="123" t="s">
        <v>27</v>
      </c>
      <c r="C299" s="128" t="s">
        <v>698</v>
      </c>
      <c r="D299" s="123" t="s">
        <v>30</v>
      </c>
      <c r="E299" s="128" t="s">
        <v>30</v>
      </c>
      <c r="F299" s="123" t="s">
        <v>33</v>
      </c>
      <c r="G299" s="128" t="s">
        <v>33</v>
      </c>
      <c r="N299" s="129">
        <v>20.5479452054795</v>
      </c>
      <c r="O299" s="130">
        <v>43.835616438356197</v>
      </c>
      <c r="P299" s="131">
        <v>146</v>
      </c>
      <c r="Q299" s="131">
        <v>146</v>
      </c>
    </row>
    <row r="300" spans="1:17" x14ac:dyDescent="0.35">
      <c r="A300" s="127">
        <v>2</v>
      </c>
      <c r="B300" s="123" t="s">
        <v>27</v>
      </c>
      <c r="C300" s="128" t="s">
        <v>698</v>
      </c>
      <c r="D300" s="123" t="s">
        <v>30</v>
      </c>
      <c r="E300" s="128" t="s">
        <v>30</v>
      </c>
      <c r="N300" s="129">
        <v>20.5479452054795</v>
      </c>
      <c r="O300" s="130">
        <v>43.835616438356197</v>
      </c>
      <c r="P300" s="131">
        <v>146</v>
      </c>
      <c r="Q300" s="131">
        <v>146</v>
      </c>
    </row>
    <row r="301" spans="1:17" x14ac:dyDescent="0.35">
      <c r="A301" s="127">
        <v>2</v>
      </c>
      <c r="B301" s="123" t="s">
        <v>23</v>
      </c>
      <c r="C301" s="132" t="s">
        <v>699</v>
      </c>
      <c r="D301" s="123" t="s">
        <v>29</v>
      </c>
      <c r="E301" s="132" t="s">
        <v>32</v>
      </c>
      <c r="F301" s="123" t="s">
        <v>32</v>
      </c>
      <c r="G301" s="128" t="s">
        <v>32</v>
      </c>
      <c r="H301" s="123" t="s">
        <v>33</v>
      </c>
      <c r="I301" s="128" t="s">
        <v>33</v>
      </c>
      <c r="N301" s="129">
        <v>22.424242424242401</v>
      </c>
      <c r="O301" s="130">
        <v>42.424242424242401</v>
      </c>
      <c r="P301" s="131">
        <v>165</v>
      </c>
      <c r="Q301" s="131">
        <v>165</v>
      </c>
    </row>
    <row r="302" spans="1:17" x14ac:dyDescent="0.35">
      <c r="A302" s="127">
        <v>2</v>
      </c>
      <c r="B302" s="123" t="s">
        <v>27</v>
      </c>
      <c r="C302" s="128" t="s">
        <v>698</v>
      </c>
      <c r="D302" s="123" t="s">
        <v>32</v>
      </c>
      <c r="E302" s="128" t="s">
        <v>32</v>
      </c>
      <c r="N302" s="129">
        <v>19.867549668874201</v>
      </c>
      <c r="O302" s="130">
        <v>45.695364238410598</v>
      </c>
      <c r="P302" s="131">
        <v>151</v>
      </c>
      <c r="Q302" s="131">
        <v>151</v>
      </c>
    </row>
    <row r="303" spans="1:17" x14ac:dyDescent="0.35">
      <c r="A303" s="127">
        <v>2</v>
      </c>
      <c r="B303" s="123" t="s">
        <v>27</v>
      </c>
      <c r="C303" s="128" t="s">
        <v>698</v>
      </c>
      <c r="D303" s="123" t="s">
        <v>32</v>
      </c>
      <c r="E303" s="128" t="s">
        <v>32</v>
      </c>
      <c r="F303" s="123" t="s">
        <v>33</v>
      </c>
      <c r="G303" s="128" t="s">
        <v>33</v>
      </c>
      <c r="N303" s="129">
        <v>19.867549668874201</v>
      </c>
      <c r="O303" s="130">
        <v>45.695364238410598</v>
      </c>
      <c r="P303" s="131">
        <v>151</v>
      </c>
      <c r="Q303" s="131">
        <v>151</v>
      </c>
    </row>
    <row r="304" spans="1:17" x14ac:dyDescent="0.35">
      <c r="A304" s="127">
        <v>2</v>
      </c>
      <c r="B304" s="123" t="s">
        <v>22</v>
      </c>
      <c r="C304" s="128" t="s">
        <v>695</v>
      </c>
      <c r="D304" s="123" t="s">
        <v>27</v>
      </c>
      <c r="E304" s="128" t="s">
        <v>698</v>
      </c>
      <c r="F304" s="123" t="s">
        <v>30</v>
      </c>
      <c r="G304" s="128" t="s">
        <v>30</v>
      </c>
      <c r="N304" s="129">
        <v>20</v>
      </c>
      <c r="O304" s="130">
        <v>41.176470588235297</v>
      </c>
      <c r="P304" s="131">
        <v>85</v>
      </c>
      <c r="Q304" s="131">
        <v>85</v>
      </c>
    </row>
    <row r="305" spans="1:17" x14ac:dyDescent="0.35">
      <c r="A305" s="127">
        <v>2</v>
      </c>
      <c r="B305" s="123" t="s">
        <v>23</v>
      </c>
      <c r="C305" s="132" t="s">
        <v>699</v>
      </c>
      <c r="D305" s="123" t="s">
        <v>32</v>
      </c>
      <c r="E305" s="128" t="s">
        <v>32</v>
      </c>
      <c r="F305" s="123" t="s">
        <v>33</v>
      </c>
      <c r="G305" s="128" t="s">
        <v>33</v>
      </c>
      <c r="N305" s="129">
        <v>22.093023255814</v>
      </c>
      <c r="O305" s="130">
        <v>45.348837209302303</v>
      </c>
      <c r="P305" s="131">
        <v>344</v>
      </c>
      <c r="Q305" s="131">
        <v>344</v>
      </c>
    </row>
    <row r="306" spans="1:17" x14ac:dyDescent="0.35">
      <c r="A306" s="127">
        <v>2</v>
      </c>
      <c r="B306" s="123" t="s">
        <v>23</v>
      </c>
      <c r="C306" s="132" t="s">
        <v>699</v>
      </c>
      <c r="D306" s="123" t="s">
        <v>30</v>
      </c>
      <c r="E306" s="128" t="s">
        <v>30</v>
      </c>
      <c r="F306" s="123" t="s">
        <v>33</v>
      </c>
      <c r="G306" s="128" t="s">
        <v>33</v>
      </c>
      <c r="N306" s="129">
        <v>18.75</v>
      </c>
      <c r="O306" s="130">
        <v>40.865384615384599</v>
      </c>
      <c r="P306" s="131">
        <v>416</v>
      </c>
      <c r="Q306" s="131">
        <v>416</v>
      </c>
    </row>
    <row r="307" spans="1:17" x14ac:dyDescent="0.35">
      <c r="A307" s="127">
        <v>2</v>
      </c>
      <c r="B307" s="123" t="s">
        <v>25</v>
      </c>
      <c r="C307" s="128" t="s">
        <v>233</v>
      </c>
      <c r="D307" s="123" t="s">
        <v>27</v>
      </c>
      <c r="E307" s="128" t="s">
        <v>698</v>
      </c>
      <c r="F307" s="123" t="s">
        <v>32</v>
      </c>
      <c r="G307" s="128" t="s">
        <v>32</v>
      </c>
      <c r="H307" s="123" t="s">
        <v>33</v>
      </c>
      <c r="I307" s="128" t="s">
        <v>33</v>
      </c>
      <c r="N307" s="129">
        <v>20.8333333333333</v>
      </c>
      <c r="O307" s="130">
        <v>54.1666666666667</v>
      </c>
      <c r="P307" s="131">
        <v>24</v>
      </c>
      <c r="Q307" s="131">
        <v>24</v>
      </c>
    </row>
    <row r="308" spans="1:17" x14ac:dyDescent="0.35">
      <c r="A308" s="127">
        <v>2</v>
      </c>
      <c r="B308" s="123" t="s">
        <v>25</v>
      </c>
      <c r="C308" s="128" t="s">
        <v>233</v>
      </c>
      <c r="D308" s="123" t="s">
        <v>27</v>
      </c>
      <c r="E308" s="128" t="s">
        <v>698</v>
      </c>
      <c r="F308" s="123" t="s">
        <v>32</v>
      </c>
      <c r="G308" s="128" t="s">
        <v>32</v>
      </c>
      <c r="N308" s="129">
        <v>20.8333333333333</v>
      </c>
      <c r="O308" s="130">
        <v>54.1666666666667</v>
      </c>
      <c r="P308" s="131">
        <v>24</v>
      </c>
      <c r="Q308" s="131">
        <v>24</v>
      </c>
    </row>
    <row r="309" spans="1:17" x14ac:dyDescent="0.35">
      <c r="A309" s="127">
        <v>2</v>
      </c>
      <c r="B309" s="123" t="s">
        <v>25</v>
      </c>
      <c r="C309" s="128" t="s">
        <v>233</v>
      </c>
      <c r="D309" s="123" t="s">
        <v>30</v>
      </c>
      <c r="E309" s="128" t="s">
        <v>30</v>
      </c>
      <c r="F309" s="123" t="s">
        <v>32</v>
      </c>
      <c r="G309" s="128" t="s">
        <v>32</v>
      </c>
      <c r="O309" s="130">
        <v>45.360824742268001</v>
      </c>
      <c r="Q309" s="131">
        <v>97</v>
      </c>
    </row>
    <row r="310" spans="1:17" x14ac:dyDescent="0.35">
      <c r="A310" s="127">
        <v>2</v>
      </c>
      <c r="B310" s="123" t="s">
        <v>23</v>
      </c>
      <c r="C310" s="132" t="s">
        <v>699</v>
      </c>
      <c r="D310" s="123" t="s">
        <v>25</v>
      </c>
      <c r="E310" s="128" t="s">
        <v>233</v>
      </c>
      <c r="F310" s="123" t="s">
        <v>32</v>
      </c>
      <c r="G310" s="128" t="s">
        <v>32</v>
      </c>
      <c r="N310" s="129">
        <v>20.634920634920601</v>
      </c>
      <c r="O310" s="130">
        <v>52.380952380952401</v>
      </c>
      <c r="P310" s="131">
        <v>63</v>
      </c>
      <c r="Q310" s="131">
        <v>63</v>
      </c>
    </row>
    <row r="311" spans="1:17" x14ac:dyDescent="0.35">
      <c r="A311" s="127">
        <v>2</v>
      </c>
      <c r="B311" s="123" t="s">
        <v>27</v>
      </c>
      <c r="C311" s="128" t="s">
        <v>698</v>
      </c>
      <c r="D311" s="123" t="s">
        <v>29</v>
      </c>
      <c r="E311" s="132" t="s">
        <v>32</v>
      </c>
      <c r="F311" s="123" t="s">
        <v>32</v>
      </c>
      <c r="G311" s="128" t="s">
        <v>32</v>
      </c>
      <c r="H311" s="123" t="s">
        <v>33</v>
      </c>
      <c r="I311" s="128" t="s">
        <v>33</v>
      </c>
      <c r="N311" s="129">
        <v>19.2982456140351</v>
      </c>
      <c r="O311" s="130">
        <v>43.859649122806999</v>
      </c>
      <c r="P311" s="131">
        <v>57</v>
      </c>
      <c r="Q311" s="131">
        <v>57</v>
      </c>
    </row>
    <row r="312" spans="1:17" x14ac:dyDescent="0.35">
      <c r="A312" s="127">
        <v>2</v>
      </c>
      <c r="B312" s="123" t="s">
        <v>27</v>
      </c>
      <c r="C312" s="128" t="s">
        <v>698</v>
      </c>
      <c r="D312" s="123" t="s">
        <v>29</v>
      </c>
      <c r="E312" s="132" t="s">
        <v>32</v>
      </c>
      <c r="F312" s="123" t="s">
        <v>32</v>
      </c>
      <c r="G312" s="128" t="s">
        <v>32</v>
      </c>
      <c r="N312" s="129">
        <v>19.2982456140351</v>
      </c>
      <c r="O312" s="130">
        <v>43.859649122806999</v>
      </c>
      <c r="P312" s="131">
        <v>57</v>
      </c>
      <c r="Q312" s="131">
        <v>57</v>
      </c>
    </row>
    <row r="313" spans="1:17" x14ac:dyDescent="0.35">
      <c r="A313" s="127">
        <v>2</v>
      </c>
      <c r="B313" s="123" t="s">
        <v>23</v>
      </c>
      <c r="C313" s="132" t="s">
        <v>699</v>
      </c>
      <c r="D313" s="123" t="s">
        <v>27</v>
      </c>
      <c r="E313" s="128" t="s">
        <v>698</v>
      </c>
      <c r="N313" s="129">
        <v>17.748917748917801</v>
      </c>
      <c r="O313" s="130">
        <v>42.424242424242401</v>
      </c>
      <c r="P313" s="131">
        <v>231</v>
      </c>
      <c r="Q313" s="131">
        <v>231</v>
      </c>
    </row>
    <row r="314" spans="1:17" x14ac:dyDescent="0.35">
      <c r="A314" s="127">
        <v>2</v>
      </c>
      <c r="B314" s="123" t="s">
        <v>23</v>
      </c>
      <c r="C314" s="132" t="s">
        <v>699</v>
      </c>
      <c r="D314" s="123" t="s">
        <v>27</v>
      </c>
      <c r="E314" s="128" t="s">
        <v>698</v>
      </c>
      <c r="F314" s="123" t="s">
        <v>33</v>
      </c>
      <c r="G314" s="128" t="s">
        <v>33</v>
      </c>
      <c r="N314" s="129">
        <v>17.748917748917801</v>
      </c>
      <c r="O314" s="130">
        <v>42.424242424242401</v>
      </c>
      <c r="P314" s="131">
        <v>231</v>
      </c>
      <c r="Q314" s="131">
        <v>231</v>
      </c>
    </row>
    <row r="315" spans="1:17" x14ac:dyDescent="0.35">
      <c r="A315" s="127">
        <v>2</v>
      </c>
      <c r="B315" s="123" t="s">
        <v>29</v>
      </c>
      <c r="C315" s="132" t="s">
        <v>32</v>
      </c>
      <c r="D315" s="123" t="s">
        <v>32</v>
      </c>
      <c r="E315" s="128" t="s">
        <v>32</v>
      </c>
      <c r="F315" s="123" t="s">
        <v>33</v>
      </c>
      <c r="G315" s="128" t="s">
        <v>33</v>
      </c>
      <c r="N315" s="129">
        <v>16.8707482993197</v>
      </c>
      <c r="P315" s="131">
        <v>735</v>
      </c>
    </row>
    <row r="316" spans="1:17" x14ac:dyDescent="0.35">
      <c r="A316" s="127">
        <v>2</v>
      </c>
      <c r="B316" s="123" t="s">
        <v>23</v>
      </c>
      <c r="C316" s="132" t="s">
        <v>699</v>
      </c>
      <c r="D316" s="123" t="s">
        <v>32</v>
      </c>
      <c r="E316" s="128" t="s">
        <v>32</v>
      </c>
      <c r="N316" s="129">
        <v>19.3784277879342</v>
      </c>
      <c r="O316" s="130">
        <v>44.789762340036603</v>
      </c>
      <c r="P316" s="131">
        <v>547</v>
      </c>
      <c r="Q316" s="131">
        <v>547</v>
      </c>
    </row>
    <row r="317" spans="1:17" x14ac:dyDescent="0.35">
      <c r="A317" s="127">
        <v>2</v>
      </c>
      <c r="B317" s="123" t="s">
        <v>30</v>
      </c>
      <c r="C317" s="128" t="s">
        <v>30</v>
      </c>
      <c r="D317" s="123" t="s">
        <v>32</v>
      </c>
      <c r="E317" s="128" t="s">
        <v>32</v>
      </c>
      <c r="F317" s="123" t="s">
        <v>33</v>
      </c>
      <c r="G317" s="128" t="s">
        <v>33</v>
      </c>
      <c r="N317" s="129">
        <v>17.2463768115942</v>
      </c>
      <c r="O317" s="130">
        <v>40.434782608695599</v>
      </c>
      <c r="P317" s="131">
        <v>690</v>
      </c>
      <c r="Q317" s="131">
        <v>690</v>
      </c>
    </row>
    <row r="318" spans="1:17" x14ac:dyDescent="0.35">
      <c r="A318" s="127">
        <v>2</v>
      </c>
      <c r="B318" s="123" t="s">
        <v>29</v>
      </c>
      <c r="C318" s="132" t="s">
        <v>32</v>
      </c>
      <c r="D318" s="123" t="s">
        <v>30</v>
      </c>
      <c r="E318" s="128" t="s">
        <v>30</v>
      </c>
      <c r="F318" s="123" t="s">
        <v>32</v>
      </c>
      <c r="G318" s="128" t="s">
        <v>32</v>
      </c>
      <c r="H318" s="123" t="s">
        <v>33</v>
      </c>
      <c r="I318" s="128" t="s">
        <v>33</v>
      </c>
      <c r="N318" s="129">
        <v>17.4377224199288</v>
      </c>
      <c r="P318" s="131">
        <v>281</v>
      </c>
    </row>
    <row r="319" spans="1:17" x14ac:dyDescent="0.35">
      <c r="A319" s="127">
        <v>2</v>
      </c>
      <c r="B319" s="123" t="s">
        <v>30</v>
      </c>
      <c r="C319" s="128" t="s">
        <v>30</v>
      </c>
      <c r="D319" s="123" t="s">
        <v>32</v>
      </c>
      <c r="E319" s="128" t="s">
        <v>32</v>
      </c>
      <c r="N319" s="129">
        <v>17.247879359095201</v>
      </c>
      <c r="O319" s="130">
        <v>40.904806786050898</v>
      </c>
      <c r="P319" s="131">
        <v>1061</v>
      </c>
      <c r="Q319" s="131">
        <v>1061</v>
      </c>
    </row>
    <row r="320" spans="1:17" x14ac:dyDescent="0.35">
      <c r="A320" s="127">
        <v>2</v>
      </c>
      <c r="B320" s="123" t="s">
        <v>25</v>
      </c>
      <c r="C320" s="128" t="s">
        <v>233</v>
      </c>
      <c r="D320" s="123" t="s">
        <v>32</v>
      </c>
      <c r="E320" s="128" t="s">
        <v>32</v>
      </c>
      <c r="N320" s="129">
        <v>17.415730337078699</v>
      </c>
      <c r="O320" s="130">
        <v>43.258426966292099</v>
      </c>
      <c r="P320" s="131">
        <v>178</v>
      </c>
      <c r="Q320" s="131">
        <v>178</v>
      </c>
    </row>
    <row r="321" spans="1:17" x14ac:dyDescent="0.35">
      <c r="A321" s="127">
        <v>2</v>
      </c>
      <c r="B321" s="123" t="s">
        <v>23</v>
      </c>
      <c r="C321" s="132" t="s">
        <v>699</v>
      </c>
      <c r="D321" s="123" t="s">
        <v>27</v>
      </c>
      <c r="E321" s="128" t="s">
        <v>698</v>
      </c>
      <c r="F321" s="123" t="s">
        <v>29</v>
      </c>
      <c r="G321" s="132" t="s">
        <v>32</v>
      </c>
      <c r="H321" s="123" t="s">
        <v>32</v>
      </c>
      <c r="I321" s="128" t="s">
        <v>32</v>
      </c>
      <c r="J321" s="123" t="s">
        <v>33</v>
      </c>
      <c r="K321" s="128" t="s">
        <v>33</v>
      </c>
      <c r="N321" s="129">
        <v>18.604651162790699</v>
      </c>
      <c r="P321" s="131">
        <v>43</v>
      </c>
    </row>
    <row r="322" spans="1:17" x14ac:dyDescent="0.35">
      <c r="A322" s="127">
        <v>2</v>
      </c>
      <c r="B322" s="123" t="s">
        <v>23</v>
      </c>
      <c r="C322" s="132" t="s">
        <v>699</v>
      </c>
      <c r="D322" s="123" t="s">
        <v>27</v>
      </c>
      <c r="E322" s="128" t="s">
        <v>698</v>
      </c>
      <c r="F322" s="123" t="s">
        <v>29</v>
      </c>
      <c r="G322" s="132" t="s">
        <v>32</v>
      </c>
      <c r="H322" s="123" t="s">
        <v>32</v>
      </c>
      <c r="I322" s="128" t="s">
        <v>32</v>
      </c>
      <c r="N322" s="129">
        <v>18.604651162790699</v>
      </c>
      <c r="P322" s="131">
        <v>43</v>
      </c>
    </row>
    <row r="323" spans="1:17" x14ac:dyDescent="0.35">
      <c r="A323" s="127">
        <v>2</v>
      </c>
      <c r="B323" s="123" t="s">
        <v>23</v>
      </c>
      <c r="C323" s="132" t="s">
        <v>699</v>
      </c>
      <c r="D323" s="123" t="s">
        <v>29</v>
      </c>
      <c r="E323" s="132" t="s">
        <v>32</v>
      </c>
      <c r="F323" s="123" t="s">
        <v>32</v>
      </c>
      <c r="G323" s="128" t="s">
        <v>32</v>
      </c>
      <c r="N323" s="129">
        <v>18.595041322314</v>
      </c>
      <c r="O323" s="130">
        <v>42.9752066115703</v>
      </c>
      <c r="P323" s="131">
        <v>242</v>
      </c>
      <c r="Q323" s="131">
        <v>242</v>
      </c>
    </row>
    <row r="324" spans="1:17" x14ac:dyDescent="0.35">
      <c r="A324" s="127">
        <v>2</v>
      </c>
      <c r="B324" s="123" t="s">
        <v>22</v>
      </c>
      <c r="C324" s="128" t="s">
        <v>695</v>
      </c>
      <c r="D324" s="123" t="s">
        <v>23</v>
      </c>
      <c r="E324" s="132" t="s">
        <v>699</v>
      </c>
      <c r="F324" s="123" t="s">
        <v>27</v>
      </c>
      <c r="G324" s="128" t="s">
        <v>698</v>
      </c>
      <c r="N324" s="129">
        <v>16.551724137931</v>
      </c>
      <c r="O324" s="130">
        <v>43.448275862069003</v>
      </c>
      <c r="P324" s="131">
        <v>145</v>
      </c>
      <c r="Q324" s="131">
        <v>145</v>
      </c>
    </row>
    <row r="325" spans="1:17" x14ac:dyDescent="0.35">
      <c r="A325" s="127">
        <v>2</v>
      </c>
      <c r="B325" s="123" t="s">
        <v>32</v>
      </c>
      <c r="C325" s="128" t="s">
        <v>32</v>
      </c>
      <c r="D325" s="123" t="s">
        <v>37</v>
      </c>
      <c r="E325" s="128" t="s">
        <v>700</v>
      </c>
      <c r="N325" s="129">
        <v>17.910447761194</v>
      </c>
      <c r="O325" s="130">
        <v>43.283582089552198</v>
      </c>
      <c r="P325" s="131">
        <v>134</v>
      </c>
      <c r="Q325" s="131">
        <v>134</v>
      </c>
    </row>
    <row r="326" spans="1:17" x14ac:dyDescent="0.35">
      <c r="A326" s="127">
        <v>2</v>
      </c>
      <c r="B326" s="123" t="s">
        <v>32</v>
      </c>
      <c r="C326" s="128" t="s">
        <v>32</v>
      </c>
      <c r="D326" s="123" t="s">
        <v>33</v>
      </c>
      <c r="E326" s="128" t="s">
        <v>33</v>
      </c>
      <c r="F326" s="123" t="s">
        <v>37</v>
      </c>
      <c r="G326" s="128" t="s">
        <v>700</v>
      </c>
      <c r="N326" s="129">
        <v>17.910447761194</v>
      </c>
      <c r="O326" s="130">
        <v>43.283582089552198</v>
      </c>
      <c r="P326" s="131">
        <v>134</v>
      </c>
      <c r="Q326" s="131">
        <v>134</v>
      </c>
    </row>
    <row r="327" spans="1:17" x14ac:dyDescent="0.35">
      <c r="A327" s="127">
        <v>2</v>
      </c>
      <c r="B327" s="123" t="s">
        <v>23</v>
      </c>
      <c r="C327" s="132" t="s">
        <v>699</v>
      </c>
      <c r="D327" s="123" t="s">
        <v>25</v>
      </c>
      <c r="E327" s="128" t="s">
        <v>233</v>
      </c>
      <c r="F327" s="123" t="s">
        <v>29</v>
      </c>
      <c r="G327" s="132" t="s">
        <v>32</v>
      </c>
      <c r="H327" s="123" t="s">
        <v>32</v>
      </c>
      <c r="I327" s="128" t="s">
        <v>32</v>
      </c>
      <c r="N327" s="129">
        <v>18.421052631578899</v>
      </c>
      <c r="O327" s="130">
        <v>47.368421052631597</v>
      </c>
      <c r="P327" s="131">
        <v>38</v>
      </c>
      <c r="Q327" s="131">
        <v>38</v>
      </c>
    </row>
    <row r="328" spans="1:17" x14ac:dyDescent="0.35">
      <c r="A328" s="127">
        <v>2</v>
      </c>
      <c r="B328" s="123" t="s">
        <v>23</v>
      </c>
      <c r="C328" s="132" t="s">
        <v>699</v>
      </c>
      <c r="D328" s="123" t="s">
        <v>29</v>
      </c>
      <c r="E328" s="132" t="s">
        <v>32</v>
      </c>
      <c r="F328" s="123" t="s">
        <v>33</v>
      </c>
      <c r="G328" s="128" t="s">
        <v>33</v>
      </c>
      <c r="N328" s="129">
        <v>18.3381088825215</v>
      </c>
      <c r="P328" s="131">
        <v>349</v>
      </c>
    </row>
    <row r="329" spans="1:17" x14ac:dyDescent="0.35">
      <c r="A329" s="127">
        <v>2</v>
      </c>
      <c r="B329" s="123" t="s">
        <v>22</v>
      </c>
      <c r="C329" s="128" t="s">
        <v>695</v>
      </c>
      <c r="D329" s="123" t="s">
        <v>30</v>
      </c>
      <c r="E329" s="128" t="s">
        <v>30</v>
      </c>
      <c r="F329" s="123" t="s">
        <v>32</v>
      </c>
      <c r="G329" s="128" t="s">
        <v>32</v>
      </c>
      <c r="H329" s="123" t="s">
        <v>33</v>
      </c>
      <c r="I329" s="128" t="s">
        <v>33</v>
      </c>
      <c r="N329" s="129">
        <v>18.205128205128201</v>
      </c>
      <c r="O329" s="130">
        <v>41.282051282051299</v>
      </c>
      <c r="P329" s="131">
        <v>390</v>
      </c>
      <c r="Q329" s="131">
        <v>390</v>
      </c>
    </row>
    <row r="330" spans="1:17" x14ac:dyDescent="0.35">
      <c r="A330" s="127">
        <v>2</v>
      </c>
      <c r="B330" s="123" t="s">
        <v>22</v>
      </c>
      <c r="C330" s="128" t="s">
        <v>695</v>
      </c>
      <c r="D330" s="123" t="s">
        <v>30</v>
      </c>
      <c r="E330" s="128" t="s">
        <v>30</v>
      </c>
      <c r="F330" s="123" t="s">
        <v>32</v>
      </c>
      <c r="G330" s="128" t="s">
        <v>32</v>
      </c>
      <c r="N330" s="129">
        <v>17.981072555204999</v>
      </c>
      <c r="O330" s="130">
        <v>41.324921135646697</v>
      </c>
      <c r="P330" s="131">
        <v>634</v>
      </c>
      <c r="Q330" s="131">
        <v>634</v>
      </c>
    </row>
    <row r="331" spans="1:17" x14ac:dyDescent="0.35">
      <c r="A331" s="127">
        <v>2</v>
      </c>
      <c r="B331" s="123" t="s">
        <v>22</v>
      </c>
      <c r="C331" s="128" t="s">
        <v>695</v>
      </c>
      <c r="D331" s="123" t="s">
        <v>32</v>
      </c>
      <c r="E331" s="128" t="s">
        <v>32</v>
      </c>
      <c r="N331" s="129">
        <v>16.057312252964401</v>
      </c>
      <c r="P331" s="131">
        <v>2024</v>
      </c>
    </row>
    <row r="332" spans="1:17" x14ac:dyDescent="0.35">
      <c r="A332" s="127">
        <v>2</v>
      </c>
      <c r="B332" s="123" t="s">
        <v>27</v>
      </c>
      <c r="C332" s="128" t="s">
        <v>698</v>
      </c>
      <c r="D332" s="123" t="s">
        <v>33</v>
      </c>
      <c r="E332" s="128" t="s">
        <v>33</v>
      </c>
      <c r="N332" s="129">
        <v>16.285714285714299</v>
      </c>
      <c r="O332" s="130">
        <v>42</v>
      </c>
      <c r="P332" s="131">
        <v>350</v>
      </c>
      <c r="Q332" s="131">
        <v>350</v>
      </c>
    </row>
    <row r="333" spans="1:17" x14ac:dyDescent="0.35">
      <c r="A333" s="127">
        <v>2</v>
      </c>
      <c r="B333" s="123" t="s">
        <v>22</v>
      </c>
      <c r="C333" s="128" t="s">
        <v>695</v>
      </c>
      <c r="D333" s="123" t="s">
        <v>23</v>
      </c>
      <c r="E333" s="132" t="s">
        <v>699</v>
      </c>
      <c r="F333" s="123" t="s">
        <v>30</v>
      </c>
      <c r="G333" s="128" t="s">
        <v>30</v>
      </c>
      <c r="N333" s="129">
        <v>15.3688524590164</v>
      </c>
      <c r="P333" s="131">
        <v>488</v>
      </c>
    </row>
    <row r="334" spans="1:17" x14ac:dyDescent="0.35">
      <c r="A334" s="127">
        <v>2</v>
      </c>
      <c r="B334" s="123" t="s">
        <v>29</v>
      </c>
      <c r="C334" s="132" t="s">
        <v>32</v>
      </c>
      <c r="D334" s="123" t="s">
        <v>32</v>
      </c>
      <c r="E334" s="128" t="s">
        <v>32</v>
      </c>
      <c r="N334" s="129">
        <v>15.9462055715658</v>
      </c>
      <c r="P334" s="131">
        <v>1041</v>
      </c>
    </row>
    <row r="335" spans="1:17" x14ac:dyDescent="0.35">
      <c r="A335" s="127">
        <v>2</v>
      </c>
      <c r="B335" s="123" t="s">
        <v>23</v>
      </c>
      <c r="C335" s="132" t="s">
        <v>699</v>
      </c>
      <c r="D335" s="123" t="s">
        <v>33</v>
      </c>
      <c r="E335" s="128" t="s">
        <v>33</v>
      </c>
      <c r="N335" s="129">
        <v>17.3913043478261</v>
      </c>
      <c r="O335" s="130">
        <v>42.455242966751896</v>
      </c>
      <c r="P335" s="131">
        <v>782</v>
      </c>
      <c r="Q335" s="131">
        <v>782</v>
      </c>
    </row>
    <row r="336" spans="1:17" x14ac:dyDescent="0.35">
      <c r="A336" s="127">
        <v>2</v>
      </c>
      <c r="B336" s="123" t="s">
        <v>25</v>
      </c>
      <c r="C336" s="128" t="s">
        <v>233</v>
      </c>
      <c r="D336" s="123" t="s">
        <v>32</v>
      </c>
      <c r="E336" s="128" t="s">
        <v>32</v>
      </c>
      <c r="F336" s="123" t="s">
        <v>33</v>
      </c>
      <c r="G336" s="128" t="s">
        <v>33</v>
      </c>
      <c r="N336" s="129">
        <v>17.475728155339802</v>
      </c>
      <c r="O336" s="130">
        <v>42.7184466019417</v>
      </c>
      <c r="P336" s="131">
        <v>103</v>
      </c>
      <c r="Q336" s="131">
        <v>103</v>
      </c>
    </row>
    <row r="337" spans="1:17" x14ac:dyDescent="0.35">
      <c r="A337" s="127">
        <v>2</v>
      </c>
      <c r="B337" s="123" t="s">
        <v>29</v>
      </c>
      <c r="C337" s="132" t="s">
        <v>32</v>
      </c>
      <c r="D337" s="123" t="s">
        <v>30</v>
      </c>
      <c r="E337" s="128" t="s">
        <v>30</v>
      </c>
      <c r="F337" s="123" t="s">
        <v>32</v>
      </c>
      <c r="G337" s="128" t="s">
        <v>32</v>
      </c>
      <c r="N337" s="129">
        <v>17.355371900826398</v>
      </c>
      <c r="P337" s="131">
        <v>363</v>
      </c>
    </row>
    <row r="338" spans="1:17" x14ac:dyDescent="0.35">
      <c r="A338" s="127">
        <v>2</v>
      </c>
      <c r="B338" s="123" t="s">
        <v>22</v>
      </c>
      <c r="C338" s="128" t="s">
        <v>695</v>
      </c>
      <c r="D338" s="123" t="s">
        <v>32</v>
      </c>
      <c r="E338" s="128" t="s">
        <v>32</v>
      </c>
      <c r="F338" s="123" t="s">
        <v>33</v>
      </c>
      <c r="G338" s="128" t="s">
        <v>33</v>
      </c>
      <c r="N338" s="129">
        <v>17.1287128712871</v>
      </c>
      <c r="O338" s="130">
        <v>41.188118811881203</v>
      </c>
      <c r="P338" s="131">
        <v>1010</v>
      </c>
      <c r="Q338" s="131">
        <v>1010</v>
      </c>
    </row>
    <row r="339" spans="1:17" x14ac:dyDescent="0.35">
      <c r="A339" s="127">
        <v>2</v>
      </c>
      <c r="B339" s="123" t="s">
        <v>32</v>
      </c>
      <c r="C339" s="128" t="s">
        <v>32</v>
      </c>
      <c r="D339" s="123" t="s">
        <v>33</v>
      </c>
      <c r="E339" s="128" t="s">
        <v>33</v>
      </c>
      <c r="N339" s="129">
        <v>15.8543417366947</v>
      </c>
      <c r="P339" s="131">
        <v>1785</v>
      </c>
    </row>
    <row r="340" spans="1:17" x14ac:dyDescent="0.35">
      <c r="A340" s="127">
        <v>2</v>
      </c>
      <c r="B340" s="123" t="s">
        <v>23</v>
      </c>
      <c r="C340" s="132" t="s">
        <v>699</v>
      </c>
      <c r="D340" s="123" t="s">
        <v>30</v>
      </c>
      <c r="E340" s="128" t="s">
        <v>30</v>
      </c>
      <c r="N340" s="129">
        <v>15.5056179775281</v>
      </c>
      <c r="P340" s="131">
        <v>890</v>
      </c>
    </row>
    <row r="341" spans="1:17" x14ac:dyDescent="0.35">
      <c r="A341" s="127">
        <v>2</v>
      </c>
      <c r="B341" s="123" t="s">
        <v>23</v>
      </c>
      <c r="C341" s="132" t="s">
        <v>699</v>
      </c>
      <c r="D341" s="123" t="s">
        <v>25</v>
      </c>
      <c r="E341" s="128" t="s">
        <v>233</v>
      </c>
      <c r="F341" s="123" t="s">
        <v>27</v>
      </c>
      <c r="G341" s="128" t="s">
        <v>698</v>
      </c>
      <c r="H341" s="123" t="s">
        <v>33</v>
      </c>
      <c r="I341" s="128" t="s">
        <v>33</v>
      </c>
      <c r="N341" s="129">
        <v>16.2790697674419</v>
      </c>
      <c r="O341" s="130">
        <v>46.511627906976699</v>
      </c>
      <c r="P341" s="131">
        <v>43</v>
      </c>
      <c r="Q341" s="131">
        <v>43</v>
      </c>
    </row>
    <row r="342" spans="1:17" x14ac:dyDescent="0.35">
      <c r="A342" s="127">
        <v>2</v>
      </c>
      <c r="B342" s="123" t="s">
        <v>23</v>
      </c>
      <c r="C342" s="132" t="s">
        <v>699</v>
      </c>
      <c r="D342" s="123" t="s">
        <v>25</v>
      </c>
      <c r="E342" s="128" t="s">
        <v>233</v>
      </c>
      <c r="F342" s="123" t="s">
        <v>27</v>
      </c>
      <c r="G342" s="128" t="s">
        <v>698</v>
      </c>
      <c r="N342" s="129">
        <v>16.2790697674419</v>
      </c>
      <c r="O342" s="130">
        <v>46.511627906976699</v>
      </c>
      <c r="P342" s="131">
        <v>43</v>
      </c>
      <c r="Q342" s="131">
        <v>43</v>
      </c>
    </row>
    <row r="343" spans="1:17" x14ac:dyDescent="0.35">
      <c r="A343" s="127">
        <v>2</v>
      </c>
      <c r="B343" s="123" t="s">
        <v>27</v>
      </c>
      <c r="C343" s="128" t="s">
        <v>698</v>
      </c>
      <c r="D343" s="123" t="s">
        <v>29</v>
      </c>
      <c r="E343" s="132" t="s">
        <v>32</v>
      </c>
      <c r="F343" s="123" t="s">
        <v>33</v>
      </c>
      <c r="G343" s="128" t="s">
        <v>33</v>
      </c>
      <c r="N343" s="129">
        <v>16.417910447761201</v>
      </c>
      <c r="O343" s="130">
        <v>43.283582089552198</v>
      </c>
      <c r="P343" s="131">
        <v>134</v>
      </c>
      <c r="Q343" s="131">
        <v>134</v>
      </c>
    </row>
    <row r="344" spans="1:17" x14ac:dyDescent="0.35">
      <c r="A344" s="127">
        <v>2</v>
      </c>
      <c r="B344" s="123" t="s">
        <v>27</v>
      </c>
      <c r="C344" s="128" t="s">
        <v>698</v>
      </c>
      <c r="D344" s="123" t="s">
        <v>29</v>
      </c>
      <c r="E344" s="132" t="s">
        <v>32</v>
      </c>
      <c r="N344" s="129">
        <v>16.417910447761201</v>
      </c>
      <c r="O344" s="130">
        <v>43.283582089552198</v>
      </c>
      <c r="P344" s="131">
        <v>134</v>
      </c>
      <c r="Q344" s="131">
        <v>134</v>
      </c>
    </row>
    <row r="345" spans="1:17" x14ac:dyDescent="0.35">
      <c r="A345" s="127">
        <v>2</v>
      </c>
      <c r="B345" s="123" t="s">
        <v>33</v>
      </c>
      <c r="C345" s="128" t="s">
        <v>33</v>
      </c>
      <c r="D345" s="123" t="s">
        <v>37</v>
      </c>
      <c r="E345" s="128" t="s">
        <v>700</v>
      </c>
      <c r="N345" s="129">
        <v>16.3194444444444</v>
      </c>
      <c r="O345" s="130">
        <v>41.3194444444444</v>
      </c>
      <c r="P345" s="131">
        <v>288</v>
      </c>
      <c r="Q345" s="131">
        <v>288</v>
      </c>
    </row>
    <row r="346" spans="1:17" x14ac:dyDescent="0.35">
      <c r="A346" s="127">
        <v>2</v>
      </c>
      <c r="B346" s="123" t="s">
        <v>22</v>
      </c>
      <c r="C346" s="128" t="s">
        <v>695</v>
      </c>
      <c r="D346" s="123" t="s">
        <v>27</v>
      </c>
      <c r="E346" s="128" t="s">
        <v>698</v>
      </c>
      <c r="N346" s="129">
        <v>16.243654822334999</v>
      </c>
      <c r="O346" s="130">
        <v>44.670050761421301</v>
      </c>
      <c r="P346" s="131">
        <v>197</v>
      </c>
      <c r="Q346" s="131">
        <v>197</v>
      </c>
    </row>
    <row r="347" spans="1:17" x14ac:dyDescent="0.35">
      <c r="A347" s="127">
        <v>2</v>
      </c>
      <c r="B347" s="123" t="s">
        <v>25</v>
      </c>
      <c r="C347" s="128" t="s">
        <v>233</v>
      </c>
      <c r="D347" s="123" t="s">
        <v>27</v>
      </c>
      <c r="E347" s="128" t="s">
        <v>698</v>
      </c>
      <c r="O347" s="130">
        <v>44.680851063829799</v>
      </c>
      <c r="Q347" s="131">
        <v>47</v>
      </c>
    </row>
    <row r="348" spans="1:17" x14ac:dyDescent="0.35">
      <c r="A348" s="127">
        <v>2</v>
      </c>
      <c r="B348" s="123" t="s">
        <v>25</v>
      </c>
      <c r="C348" s="128" t="s">
        <v>233</v>
      </c>
      <c r="D348" s="123" t="s">
        <v>27</v>
      </c>
      <c r="E348" s="128" t="s">
        <v>698</v>
      </c>
      <c r="F348" s="123" t="s">
        <v>33</v>
      </c>
      <c r="G348" s="128" t="s">
        <v>33</v>
      </c>
      <c r="O348" s="130">
        <v>44.680851063829799</v>
      </c>
      <c r="Q348" s="131">
        <v>47</v>
      </c>
    </row>
    <row r="349" spans="1:17" x14ac:dyDescent="0.35">
      <c r="A349" s="127">
        <v>2</v>
      </c>
      <c r="B349" s="123" t="s">
        <v>22</v>
      </c>
      <c r="C349" s="128" t="s">
        <v>695</v>
      </c>
      <c r="D349" s="123" t="s">
        <v>37</v>
      </c>
      <c r="E349" s="128" t="s">
        <v>700</v>
      </c>
      <c r="N349" s="129">
        <v>15.5555555555556</v>
      </c>
      <c r="O349" s="130">
        <v>42.7777777777778</v>
      </c>
      <c r="P349" s="131">
        <v>180</v>
      </c>
      <c r="Q349" s="131">
        <v>180</v>
      </c>
    </row>
    <row r="350" spans="1:17" x14ac:dyDescent="0.35">
      <c r="A350" s="127">
        <v>2</v>
      </c>
      <c r="B350" s="123" t="s">
        <v>22</v>
      </c>
      <c r="C350" s="128" t="s">
        <v>695</v>
      </c>
      <c r="D350" s="123" t="s">
        <v>33</v>
      </c>
      <c r="E350" s="128" t="s">
        <v>33</v>
      </c>
      <c r="F350" s="123" t="s">
        <v>37</v>
      </c>
      <c r="G350" s="128" t="s">
        <v>700</v>
      </c>
      <c r="N350" s="129">
        <v>15.5555555555556</v>
      </c>
      <c r="O350" s="130">
        <v>42.7777777777778</v>
      </c>
      <c r="P350" s="131">
        <v>180</v>
      </c>
      <c r="Q350" s="131">
        <v>180</v>
      </c>
    </row>
    <row r="351" spans="1:17" x14ac:dyDescent="0.35">
      <c r="A351" s="127">
        <v>2</v>
      </c>
      <c r="B351" s="123" t="s">
        <v>25</v>
      </c>
      <c r="C351" s="128" t="s">
        <v>233</v>
      </c>
      <c r="D351" s="123" t="s">
        <v>30</v>
      </c>
      <c r="E351" s="128" t="s">
        <v>30</v>
      </c>
      <c r="F351" s="123" t="s">
        <v>32</v>
      </c>
      <c r="G351" s="128" t="s">
        <v>32</v>
      </c>
      <c r="H351" s="123" t="s">
        <v>33</v>
      </c>
      <c r="I351" s="128" t="s">
        <v>33</v>
      </c>
      <c r="O351" s="130">
        <v>41.935483870967701</v>
      </c>
      <c r="Q351" s="131">
        <v>62</v>
      </c>
    </row>
    <row r="352" spans="1:17" x14ac:dyDescent="0.35">
      <c r="A352" s="127">
        <v>2</v>
      </c>
      <c r="B352" s="123" t="s">
        <v>23</v>
      </c>
      <c r="C352" s="132" t="s">
        <v>699</v>
      </c>
      <c r="D352" s="123" t="s">
        <v>25</v>
      </c>
      <c r="E352" s="128" t="s">
        <v>233</v>
      </c>
      <c r="F352" s="123" t="s">
        <v>27</v>
      </c>
      <c r="G352" s="128" t="s">
        <v>698</v>
      </c>
      <c r="H352" s="123" t="s">
        <v>29</v>
      </c>
      <c r="I352" s="132" t="s">
        <v>32</v>
      </c>
      <c r="O352" s="130">
        <v>44.827586206896598</v>
      </c>
      <c r="Q352" s="131">
        <v>29</v>
      </c>
    </row>
    <row r="353" spans="1:17" x14ac:dyDescent="0.35">
      <c r="A353" s="127">
        <v>2</v>
      </c>
      <c r="B353" s="123" t="s">
        <v>23</v>
      </c>
      <c r="C353" s="132" t="s">
        <v>699</v>
      </c>
      <c r="D353" s="123" t="s">
        <v>25</v>
      </c>
      <c r="E353" s="128" t="s">
        <v>233</v>
      </c>
      <c r="F353" s="123" t="s">
        <v>27</v>
      </c>
      <c r="G353" s="128" t="s">
        <v>698</v>
      </c>
      <c r="H353" s="123" t="s">
        <v>29</v>
      </c>
      <c r="I353" s="132" t="s">
        <v>32</v>
      </c>
      <c r="J353" s="123" t="s">
        <v>33</v>
      </c>
      <c r="K353" s="128" t="s">
        <v>33</v>
      </c>
      <c r="O353" s="130">
        <v>44.827586206896598</v>
      </c>
      <c r="Q353" s="131">
        <v>29</v>
      </c>
    </row>
    <row r="354" spans="1:17" x14ac:dyDescent="0.35">
      <c r="A354" s="127">
        <v>2</v>
      </c>
      <c r="B354" s="123" t="s">
        <v>23</v>
      </c>
      <c r="C354" s="132" t="s">
        <v>699</v>
      </c>
      <c r="D354" s="123" t="s">
        <v>25</v>
      </c>
      <c r="E354" s="128" t="s">
        <v>233</v>
      </c>
      <c r="F354" s="123" t="s">
        <v>33</v>
      </c>
      <c r="G354" s="128" t="s">
        <v>33</v>
      </c>
      <c r="O354" s="130">
        <v>42.045454545454497</v>
      </c>
      <c r="Q354" s="131">
        <v>88</v>
      </c>
    </row>
    <row r="355" spans="1:17" x14ac:dyDescent="0.35">
      <c r="A355" s="127">
        <v>2</v>
      </c>
      <c r="B355" s="123" t="s">
        <v>23</v>
      </c>
      <c r="C355" s="132" t="s">
        <v>699</v>
      </c>
      <c r="D355" s="123" t="s">
        <v>25</v>
      </c>
      <c r="E355" s="128" t="s">
        <v>233</v>
      </c>
      <c r="F355" s="123" t="s">
        <v>29</v>
      </c>
      <c r="G355" s="132" t="s">
        <v>32</v>
      </c>
      <c r="H355" s="123" t="s">
        <v>33</v>
      </c>
      <c r="I355" s="128" t="s">
        <v>33</v>
      </c>
      <c r="O355" s="130">
        <v>41.509433962264197</v>
      </c>
      <c r="Q355" s="131">
        <v>53</v>
      </c>
    </row>
    <row r="356" spans="1:17" x14ac:dyDescent="0.35">
      <c r="A356" s="127">
        <v>2</v>
      </c>
      <c r="B356" s="123" t="s">
        <v>25</v>
      </c>
      <c r="C356" s="128" t="s">
        <v>233</v>
      </c>
      <c r="D356" s="123" t="s">
        <v>27</v>
      </c>
      <c r="E356" s="128" t="s">
        <v>698</v>
      </c>
      <c r="F356" s="123" t="s">
        <v>29</v>
      </c>
      <c r="G356" s="132" t="s">
        <v>32</v>
      </c>
      <c r="H356" s="123" t="s">
        <v>33</v>
      </c>
      <c r="I356" s="128" t="s">
        <v>33</v>
      </c>
      <c r="O356" s="130">
        <v>43.75</v>
      </c>
      <c r="Q356" s="131">
        <v>32</v>
      </c>
    </row>
    <row r="357" spans="1:17" x14ac:dyDescent="0.35">
      <c r="A357" s="127">
        <v>2</v>
      </c>
      <c r="B357" s="123" t="s">
        <v>25</v>
      </c>
      <c r="C357" s="128" t="s">
        <v>233</v>
      </c>
      <c r="D357" s="123" t="s">
        <v>27</v>
      </c>
      <c r="E357" s="128" t="s">
        <v>698</v>
      </c>
      <c r="F357" s="123" t="s">
        <v>29</v>
      </c>
      <c r="G357" s="132" t="s">
        <v>32</v>
      </c>
      <c r="O357" s="130">
        <v>43.75</v>
      </c>
      <c r="Q357" s="131">
        <v>32</v>
      </c>
    </row>
    <row r="358" spans="1:17" x14ac:dyDescent="0.35">
      <c r="A358" s="127">
        <v>2</v>
      </c>
      <c r="B358" s="123" t="s">
        <v>32</v>
      </c>
      <c r="C358" s="128" t="s">
        <v>32</v>
      </c>
      <c r="N358" s="129">
        <v>15.3124083308888</v>
      </c>
      <c r="P358" s="131">
        <v>3409</v>
      </c>
    </row>
    <row r="360" spans="1:17" ht="51.75" customHeight="1" x14ac:dyDescent="0.35">
      <c r="A360" s="185" t="s">
        <v>1186</v>
      </c>
      <c r="B360" s="181"/>
      <c r="C360" s="181"/>
      <c r="D360" s="181"/>
      <c r="E360" s="181"/>
      <c r="F360" s="181"/>
      <c r="G360" s="181"/>
      <c r="H360" s="181"/>
      <c r="I360" s="181"/>
      <c r="J360" s="181"/>
      <c r="K360" s="181"/>
      <c r="L360" s="181"/>
      <c r="M360" s="181"/>
      <c r="N360" s="181"/>
      <c r="O360" s="181"/>
      <c r="P360" s="181"/>
      <c r="Q360" s="181"/>
    </row>
    <row r="361" spans="1:17" x14ac:dyDescent="0.35">
      <c r="A361" s="8" t="s">
        <v>689</v>
      </c>
      <c r="B361" s="123" t="s">
        <v>690</v>
      </c>
      <c r="D361" s="123" t="s">
        <v>690</v>
      </c>
      <c r="F361" s="123" t="s">
        <v>690</v>
      </c>
      <c r="H361" s="123" t="s">
        <v>690</v>
      </c>
      <c r="J361" s="123" t="s">
        <v>690</v>
      </c>
      <c r="L361" s="123" t="s">
        <v>690</v>
      </c>
      <c r="N361" s="124" t="s">
        <v>691</v>
      </c>
      <c r="O361" s="125" t="s">
        <v>692</v>
      </c>
      <c r="P361" s="126" t="s">
        <v>693</v>
      </c>
      <c r="Q361" s="126" t="s">
        <v>694</v>
      </c>
    </row>
    <row r="362" spans="1:17" x14ac:dyDescent="0.35">
      <c r="A362" s="127">
        <v>1</v>
      </c>
      <c r="B362" s="123" t="s">
        <v>24</v>
      </c>
      <c r="C362" s="128" t="s">
        <v>81</v>
      </c>
      <c r="D362" s="123" t="s">
        <v>36</v>
      </c>
      <c r="E362" s="128" t="s">
        <v>703</v>
      </c>
      <c r="O362" s="130">
        <v>41.818181818181799</v>
      </c>
      <c r="Q362" s="131">
        <v>55</v>
      </c>
    </row>
    <row r="364" spans="1:17" ht="51.75" customHeight="1" x14ac:dyDescent="0.35">
      <c r="A364" s="185" t="s">
        <v>1191</v>
      </c>
      <c r="B364" s="181"/>
      <c r="C364" s="181"/>
      <c r="D364" s="181"/>
      <c r="E364" s="181"/>
      <c r="F364" s="181"/>
      <c r="G364" s="181"/>
      <c r="H364" s="181"/>
      <c r="I364" s="181"/>
      <c r="J364" s="181"/>
      <c r="K364" s="181"/>
      <c r="L364" s="181"/>
      <c r="M364" s="181"/>
      <c r="N364" s="181"/>
      <c r="O364" s="181"/>
      <c r="P364" s="181"/>
      <c r="Q364" s="181"/>
    </row>
    <row r="365" spans="1:17" x14ac:dyDescent="0.35">
      <c r="A365" s="8" t="s">
        <v>689</v>
      </c>
      <c r="B365" s="123" t="s">
        <v>690</v>
      </c>
      <c r="D365" s="123" t="s">
        <v>690</v>
      </c>
      <c r="F365" s="123" t="s">
        <v>690</v>
      </c>
      <c r="H365" s="123" t="s">
        <v>690</v>
      </c>
      <c r="J365" s="123" t="s">
        <v>690</v>
      </c>
      <c r="L365" s="123" t="s">
        <v>690</v>
      </c>
      <c r="N365" s="124" t="s">
        <v>691</v>
      </c>
      <c r="O365" s="125" t="s">
        <v>692</v>
      </c>
      <c r="P365" s="126" t="s">
        <v>693</v>
      </c>
      <c r="Q365" s="126" t="s">
        <v>694</v>
      </c>
    </row>
    <row r="366" spans="1:17" x14ac:dyDescent="0.35">
      <c r="A366" s="127">
        <v>1</v>
      </c>
      <c r="B366" s="123" t="s">
        <v>23</v>
      </c>
      <c r="C366" s="132" t="s">
        <v>699</v>
      </c>
      <c r="D366" s="123" t="s">
        <v>25</v>
      </c>
      <c r="E366" s="128" t="s">
        <v>681</v>
      </c>
      <c r="F366" s="123" t="s">
        <v>29</v>
      </c>
      <c r="G366" s="132" t="s">
        <v>32</v>
      </c>
      <c r="N366" s="129">
        <v>16.6666666666667</v>
      </c>
      <c r="O366" s="130">
        <v>50</v>
      </c>
      <c r="P366" s="131">
        <v>36</v>
      </c>
      <c r="Q366" s="131">
        <v>36</v>
      </c>
    </row>
    <row r="367" spans="1:17" x14ac:dyDescent="0.35">
      <c r="A367" s="127">
        <v>1</v>
      </c>
      <c r="B367" s="123" t="s">
        <v>23</v>
      </c>
      <c r="C367" s="132" t="s">
        <v>699</v>
      </c>
      <c r="D367" s="123" t="s">
        <v>25</v>
      </c>
      <c r="E367" s="128" t="s">
        <v>681</v>
      </c>
      <c r="N367" s="129">
        <v>16.239316239316199</v>
      </c>
      <c r="O367" s="130">
        <v>50.427350427350397</v>
      </c>
      <c r="P367" s="131">
        <v>117</v>
      </c>
      <c r="Q367" s="131">
        <v>117</v>
      </c>
    </row>
    <row r="368" spans="1:17" x14ac:dyDescent="0.35">
      <c r="A368" s="127">
        <v>1</v>
      </c>
      <c r="B368" s="123" t="s">
        <v>21</v>
      </c>
      <c r="C368" s="128" t="s">
        <v>65</v>
      </c>
      <c r="D368" s="123" t="s">
        <v>25</v>
      </c>
      <c r="E368" s="128" t="s">
        <v>681</v>
      </c>
      <c r="F368" s="123" t="s">
        <v>29</v>
      </c>
      <c r="G368" s="132" t="s">
        <v>32</v>
      </c>
      <c r="N368" s="129">
        <v>20</v>
      </c>
      <c r="O368" s="130">
        <v>43.076923076923102</v>
      </c>
      <c r="P368" s="131">
        <v>65</v>
      </c>
      <c r="Q368" s="131">
        <v>65</v>
      </c>
    </row>
    <row r="369" spans="1:17" x14ac:dyDescent="0.35">
      <c r="A369" s="127">
        <v>1</v>
      </c>
      <c r="B369" s="123" t="s">
        <v>23</v>
      </c>
      <c r="C369" s="132" t="s">
        <v>699</v>
      </c>
      <c r="D369" s="123" t="s">
        <v>30</v>
      </c>
      <c r="E369" s="132" t="s">
        <v>6</v>
      </c>
      <c r="N369" s="129">
        <v>16.883116883116902</v>
      </c>
      <c r="O369" s="130">
        <v>44.1558441558442</v>
      </c>
      <c r="P369" s="131">
        <v>154</v>
      </c>
      <c r="Q369" s="131">
        <v>154</v>
      </c>
    </row>
    <row r="370" spans="1:17" x14ac:dyDescent="0.35">
      <c r="A370" s="127">
        <v>1</v>
      </c>
      <c r="B370" s="123" t="s">
        <v>21</v>
      </c>
      <c r="C370" s="128" t="s">
        <v>65</v>
      </c>
      <c r="D370" s="123" t="s">
        <v>23</v>
      </c>
      <c r="E370" s="132" t="s">
        <v>699</v>
      </c>
      <c r="F370" s="123" t="s">
        <v>30</v>
      </c>
      <c r="G370" s="132" t="s">
        <v>6</v>
      </c>
      <c r="N370" s="129">
        <v>17.7777777777778</v>
      </c>
      <c r="P370" s="131">
        <v>45</v>
      </c>
    </row>
    <row r="371" spans="1:17" x14ac:dyDescent="0.35">
      <c r="A371" s="127">
        <v>1</v>
      </c>
      <c r="B371" s="123" t="s">
        <v>21</v>
      </c>
      <c r="C371" s="128" t="s">
        <v>65</v>
      </c>
      <c r="D371" s="123" t="s">
        <v>24</v>
      </c>
      <c r="E371" s="128" t="s">
        <v>696</v>
      </c>
      <c r="N371" s="129">
        <v>18.518518518518501</v>
      </c>
      <c r="O371" s="130">
        <v>48.148148148148103</v>
      </c>
      <c r="P371" s="131">
        <v>27</v>
      </c>
      <c r="Q371" s="131">
        <v>27</v>
      </c>
    </row>
    <row r="372" spans="1:17" x14ac:dyDescent="0.35">
      <c r="A372" s="127">
        <v>1</v>
      </c>
      <c r="B372" s="123" t="s">
        <v>25</v>
      </c>
      <c r="C372" s="128" t="s">
        <v>681</v>
      </c>
      <c r="D372" s="123" t="s">
        <v>30</v>
      </c>
      <c r="E372" s="132" t="s">
        <v>6</v>
      </c>
      <c r="N372" s="129">
        <v>17.943548387096801</v>
      </c>
      <c r="O372" s="130">
        <v>43.346774193548399</v>
      </c>
      <c r="P372" s="131">
        <v>496</v>
      </c>
      <c r="Q372" s="131">
        <v>496</v>
      </c>
    </row>
    <row r="373" spans="1:17" x14ac:dyDescent="0.35">
      <c r="A373" s="127">
        <v>1</v>
      </c>
      <c r="B373" s="123" t="s">
        <v>21</v>
      </c>
      <c r="C373" s="128" t="s">
        <v>65</v>
      </c>
      <c r="D373" s="123" t="s">
        <v>25</v>
      </c>
      <c r="E373" s="128" t="s">
        <v>681</v>
      </c>
      <c r="N373" s="129">
        <v>17.921146953405</v>
      </c>
      <c r="O373" s="130">
        <v>42.652329749103899</v>
      </c>
      <c r="P373" s="131">
        <v>279</v>
      </c>
      <c r="Q373" s="131">
        <v>279</v>
      </c>
    </row>
    <row r="374" spans="1:17" x14ac:dyDescent="0.35">
      <c r="A374" s="127">
        <v>1</v>
      </c>
      <c r="B374" s="123" t="s">
        <v>25</v>
      </c>
      <c r="C374" s="128" t="s">
        <v>681</v>
      </c>
      <c r="D374" s="123" t="s">
        <v>29</v>
      </c>
      <c r="E374" s="132" t="s">
        <v>32</v>
      </c>
      <c r="N374" s="129">
        <v>15.625</v>
      </c>
      <c r="O374" s="130">
        <v>44.2708333333333</v>
      </c>
      <c r="P374" s="131">
        <v>192</v>
      </c>
      <c r="Q374" s="131">
        <v>192</v>
      </c>
    </row>
    <row r="375" spans="1:17" x14ac:dyDescent="0.35">
      <c r="A375" s="127">
        <v>1</v>
      </c>
      <c r="B375" s="123" t="s">
        <v>21</v>
      </c>
      <c r="C375" s="128" t="s">
        <v>65</v>
      </c>
      <c r="D375" s="123" t="s">
        <v>23</v>
      </c>
      <c r="E375" s="132" t="s">
        <v>699</v>
      </c>
      <c r="F375" s="123" t="s">
        <v>24</v>
      </c>
      <c r="G375" s="128" t="s">
        <v>696</v>
      </c>
      <c r="O375" s="130">
        <v>47.058823529411796</v>
      </c>
      <c r="Q375" s="131">
        <v>17</v>
      </c>
    </row>
    <row r="376" spans="1:17" x14ac:dyDescent="0.35">
      <c r="A376" s="127">
        <v>2</v>
      </c>
      <c r="B376" s="123" t="s">
        <v>21</v>
      </c>
      <c r="C376" s="128" t="s">
        <v>65</v>
      </c>
      <c r="D376" s="123" t="s">
        <v>23</v>
      </c>
      <c r="E376" s="132" t="s">
        <v>698</v>
      </c>
      <c r="F376" s="123" t="s">
        <v>30</v>
      </c>
      <c r="G376" s="128" t="s">
        <v>30</v>
      </c>
      <c r="N376" s="129">
        <v>20</v>
      </c>
      <c r="O376" s="130">
        <v>46.153846153846203</v>
      </c>
      <c r="P376" s="131">
        <v>65</v>
      </c>
      <c r="Q376" s="131">
        <v>65</v>
      </c>
    </row>
    <row r="377" spans="1:17" x14ac:dyDescent="0.35">
      <c r="A377" s="127">
        <v>2</v>
      </c>
      <c r="B377" s="123" t="s">
        <v>23</v>
      </c>
      <c r="C377" s="132" t="s">
        <v>698</v>
      </c>
      <c r="D377" s="123" t="s">
        <v>30</v>
      </c>
      <c r="E377" s="128" t="s">
        <v>30</v>
      </c>
      <c r="O377" s="130">
        <v>40.211640211640201</v>
      </c>
      <c r="Q377" s="131">
        <v>189</v>
      </c>
    </row>
    <row r="378" spans="1:17" x14ac:dyDescent="0.35">
      <c r="A378" s="127">
        <v>2</v>
      </c>
      <c r="B378" s="123" t="s">
        <v>21</v>
      </c>
      <c r="C378" s="128" t="s">
        <v>65</v>
      </c>
      <c r="D378" s="123" t="s">
        <v>23</v>
      </c>
      <c r="E378" s="132" t="s">
        <v>698</v>
      </c>
      <c r="O378" s="130">
        <v>40.425531914893597</v>
      </c>
      <c r="Q378" s="131">
        <v>188</v>
      </c>
    </row>
    <row r="380" spans="1:17" ht="51.75" customHeight="1" x14ac:dyDescent="0.35">
      <c r="A380" s="185" t="s">
        <v>1228</v>
      </c>
      <c r="B380" s="181"/>
      <c r="C380" s="181"/>
      <c r="D380" s="181"/>
      <c r="E380" s="181"/>
      <c r="F380" s="181"/>
      <c r="G380" s="181"/>
      <c r="H380" s="181"/>
      <c r="I380" s="181"/>
      <c r="J380" s="181"/>
      <c r="K380" s="181"/>
      <c r="L380" s="181"/>
      <c r="M380" s="181"/>
      <c r="N380" s="181"/>
      <c r="O380" s="181"/>
      <c r="P380" s="181"/>
      <c r="Q380" s="181"/>
    </row>
    <row r="381" spans="1:17" x14ac:dyDescent="0.35">
      <c r="A381" s="8" t="s">
        <v>689</v>
      </c>
      <c r="B381" s="123" t="s">
        <v>690</v>
      </c>
      <c r="D381" s="123" t="s">
        <v>690</v>
      </c>
      <c r="F381" s="123" t="s">
        <v>690</v>
      </c>
      <c r="H381" s="123" t="s">
        <v>690</v>
      </c>
      <c r="J381" s="123" t="s">
        <v>690</v>
      </c>
      <c r="L381" s="123" t="s">
        <v>690</v>
      </c>
      <c r="N381" s="124" t="s">
        <v>691</v>
      </c>
      <c r="O381" s="125" t="s">
        <v>692</v>
      </c>
      <c r="P381" s="126" t="s">
        <v>693</v>
      </c>
      <c r="Q381" s="126" t="s">
        <v>694</v>
      </c>
    </row>
    <row r="382" spans="1:17" x14ac:dyDescent="0.35">
      <c r="A382" s="127">
        <v>1</v>
      </c>
      <c r="B382" s="123" t="s">
        <v>33</v>
      </c>
      <c r="C382" s="128" t="s">
        <v>33</v>
      </c>
      <c r="D382" s="123" t="s">
        <v>36</v>
      </c>
      <c r="E382" s="128" t="s">
        <v>703</v>
      </c>
      <c r="N382" s="129">
        <v>16.1016949152542</v>
      </c>
      <c r="P382" s="131">
        <v>472</v>
      </c>
    </row>
    <row r="383" spans="1:17" x14ac:dyDescent="0.35">
      <c r="A383" s="127">
        <v>1</v>
      </c>
      <c r="B383" s="123" t="s">
        <v>29</v>
      </c>
      <c r="C383" s="132" t="s">
        <v>699</v>
      </c>
      <c r="D383" s="123" t="s">
        <v>33</v>
      </c>
      <c r="E383" s="128" t="s">
        <v>33</v>
      </c>
      <c r="N383" s="129">
        <v>16.1016949152542</v>
      </c>
      <c r="P383" s="131">
        <v>472</v>
      </c>
    </row>
    <row r="384" spans="1:17" x14ac:dyDescent="0.35">
      <c r="A384" s="127">
        <v>1</v>
      </c>
      <c r="B384" s="123" t="s">
        <v>24</v>
      </c>
      <c r="C384" s="128" t="s">
        <v>81</v>
      </c>
      <c r="D384" s="123" t="s">
        <v>36</v>
      </c>
      <c r="E384" s="128" t="s">
        <v>703</v>
      </c>
      <c r="O384" s="130">
        <v>41.818181818181799</v>
      </c>
      <c r="Q384" s="131">
        <v>55</v>
      </c>
    </row>
    <row r="385" spans="1:17" x14ac:dyDescent="0.35">
      <c r="A385" s="127">
        <v>1</v>
      </c>
      <c r="B385" s="123" t="s">
        <v>24</v>
      </c>
      <c r="C385" s="128" t="s">
        <v>81</v>
      </c>
      <c r="D385" s="123" t="s">
        <v>33</v>
      </c>
      <c r="E385" s="128" t="s">
        <v>33</v>
      </c>
      <c r="F385" s="123" t="s">
        <v>36</v>
      </c>
      <c r="G385" s="128" t="s">
        <v>703</v>
      </c>
      <c r="O385" s="130">
        <v>42.424242424242401</v>
      </c>
      <c r="Q385" s="131">
        <v>33</v>
      </c>
    </row>
    <row r="387" spans="1:17" ht="51.75" customHeight="1" x14ac:dyDescent="0.35">
      <c r="A387" s="185" t="s">
        <v>1341</v>
      </c>
      <c r="B387" s="181"/>
      <c r="C387" s="181"/>
      <c r="D387" s="181"/>
      <c r="E387" s="181"/>
      <c r="F387" s="181"/>
      <c r="G387" s="181"/>
      <c r="H387" s="181"/>
      <c r="I387" s="181"/>
      <c r="J387" s="181"/>
      <c r="K387" s="181"/>
      <c r="L387" s="181"/>
      <c r="M387" s="181"/>
      <c r="N387" s="181"/>
      <c r="O387" s="181"/>
      <c r="P387" s="181"/>
      <c r="Q387" s="181"/>
    </row>
    <row r="388" spans="1:17" x14ac:dyDescent="0.35">
      <c r="A388" s="8" t="s">
        <v>689</v>
      </c>
      <c r="B388" s="123" t="s">
        <v>690</v>
      </c>
      <c r="D388" s="123" t="s">
        <v>690</v>
      </c>
      <c r="F388" s="123" t="s">
        <v>690</v>
      </c>
      <c r="H388" s="123" t="s">
        <v>690</v>
      </c>
      <c r="J388" s="123" t="s">
        <v>690</v>
      </c>
      <c r="L388" s="123" t="s">
        <v>690</v>
      </c>
      <c r="N388" s="124" t="s">
        <v>691</v>
      </c>
      <c r="O388" s="125" t="s">
        <v>692</v>
      </c>
      <c r="P388" s="126" t="s">
        <v>693</v>
      </c>
      <c r="Q388" s="126" t="s">
        <v>694</v>
      </c>
    </row>
    <row r="389" spans="1:17" x14ac:dyDescent="0.35">
      <c r="A389" s="127">
        <v>1</v>
      </c>
      <c r="B389" s="123" t="s">
        <v>23</v>
      </c>
      <c r="C389" s="132" t="s">
        <v>699</v>
      </c>
      <c r="D389" s="123" t="s">
        <v>25</v>
      </c>
      <c r="E389" s="128" t="s">
        <v>102</v>
      </c>
      <c r="F389" s="123" t="s">
        <v>27</v>
      </c>
      <c r="G389" s="128" t="s">
        <v>698</v>
      </c>
      <c r="H389" s="123" t="s">
        <v>33</v>
      </c>
      <c r="I389" s="128" t="s">
        <v>33</v>
      </c>
      <c r="N389" s="129">
        <v>22.8571428571429</v>
      </c>
      <c r="O389" s="130">
        <v>42.857142857142897</v>
      </c>
      <c r="P389" s="131">
        <v>35</v>
      </c>
      <c r="Q389" s="131">
        <v>35</v>
      </c>
    </row>
    <row r="390" spans="1:17" x14ac:dyDescent="0.35">
      <c r="A390" s="127">
        <v>1</v>
      </c>
      <c r="B390" s="123" t="s">
        <v>23</v>
      </c>
      <c r="C390" s="132" t="s">
        <v>699</v>
      </c>
      <c r="D390" s="123" t="s">
        <v>25</v>
      </c>
      <c r="E390" s="128" t="s">
        <v>102</v>
      </c>
      <c r="F390" s="123" t="s">
        <v>27</v>
      </c>
      <c r="G390" s="128" t="s">
        <v>698</v>
      </c>
      <c r="N390" s="129">
        <v>22.8571428571429</v>
      </c>
      <c r="O390" s="130">
        <v>42.857142857142897</v>
      </c>
      <c r="P390" s="131">
        <v>35</v>
      </c>
      <c r="Q390" s="131">
        <v>35</v>
      </c>
    </row>
    <row r="391" spans="1:17" x14ac:dyDescent="0.35">
      <c r="A391" s="127">
        <v>1</v>
      </c>
      <c r="B391" s="123" t="s">
        <v>25</v>
      </c>
      <c r="C391" s="128" t="s">
        <v>102</v>
      </c>
      <c r="D391" s="123" t="s">
        <v>27</v>
      </c>
      <c r="E391" s="128" t="s">
        <v>698</v>
      </c>
      <c r="F391" s="123" t="s">
        <v>33</v>
      </c>
      <c r="G391" s="128" t="s">
        <v>33</v>
      </c>
      <c r="N391" s="129">
        <v>21.052631578947398</v>
      </c>
      <c r="P391" s="131">
        <v>38</v>
      </c>
    </row>
    <row r="392" spans="1:17" x14ac:dyDescent="0.35">
      <c r="A392" s="127">
        <v>1</v>
      </c>
      <c r="B392" s="123" t="s">
        <v>25</v>
      </c>
      <c r="C392" s="128" t="s">
        <v>102</v>
      </c>
      <c r="D392" s="123" t="s">
        <v>27</v>
      </c>
      <c r="E392" s="128" t="s">
        <v>698</v>
      </c>
      <c r="N392" s="129">
        <v>21.052631578947398</v>
      </c>
      <c r="P392" s="131">
        <v>38</v>
      </c>
    </row>
    <row r="393" spans="1:17" x14ac:dyDescent="0.35">
      <c r="A393" s="127">
        <v>1</v>
      </c>
      <c r="B393" s="123" t="s">
        <v>23</v>
      </c>
      <c r="C393" s="132" t="s">
        <v>699</v>
      </c>
      <c r="D393" s="123" t="s">
        <v>27</v>
      </c>
      <c r="E393" s="128" t="s">
        <v>698</v>
      </c>
      <c r="N393" s="129">
        <v>19.827586206896601</v>
      </c>
      <c r="O393" s="130">
        <v>45.689655172413801</v>
      </c>
      <c r="P393" s="131">
        <v>116</v>
      </c>
      <c r="Q393" s="131">
        <v>116</v>
      </c>
    </row>
    <row r="394" spans="1:17" x14ac:dyDescent="0.35">
      <c r="A394" s="127">
        <v>1</v>
      </c>
      <c r="B394" s="123" t="s">
        <v>23</v>
      </c>
      <c r="C394" s="132" t="s">
        <v>699</v>
      </c>
      <c r="D394" s="123" t="s">
        <v>27</v>
      </c>
      <c r="E394" s="128" t="s">
        <v>698</v>
      </c>
      <c r="F394" s="123" t="s">
        <v>33</v>
      </c>
      <c r="G394" s="128" t="s">
        <v>33</v>
      </c>
      <c r="N394" s="129">
        <v>19.827586206896601</v>
      </c>
      <c r="O394" s="130">
        <v>45.689655172413801</v>
      </c>
      <c r="P394" s="131">
        <v>116</v>
      </c>
      <c r="Q394" s="131">
        <v>116</v>
      </c>
    </row>
    <row r="395" spans="1:17" x14ac:dyDescent="0.35">
      <c r="A395" s="127">
        <v>1</v>
      </c>
      <c r="B395" s="123" t="s">
        <v>22</v>
      </c>
      <c r="C395" s="128" t="s">
        <v>695</v>
      </c>
      <c r="D395" s="123" t="s">
        <v>23</v>
      </c>
      <c r="E395" s="132" t="s">
        <v>699</v>
      </c>
      <c r="F395" s="123" t="s">
        <v>27</v>
      </c>
      <c r="G395" s="128" t="s">
        <v>698</v>
      </c>
      <c r="N395" s="129">
        <v>18.518518518518501</v>
      </c>
      <c r="O395" s="130">
        <v>46.296296296296298</v>
      </c>
      <c r="P395" s="131">
        <v>54</v>
      </c>
      <c r="Q395" s="131">
        <v>54</v>
      </c>
    </row>
    <row r="396" spans="1:17" x14ac:dyDescent="0.35">
      <c r="A396" s="127">
        <v>1</v>
      </c>
      <c r="B396" s="123" t="s">
        <v>23</v>
      </c>
      <c r="C396" s="132" t="s">
        <v>699</v>
      </c>
      <c r="D396" s="123" t="s">
        <v>29</v>
      </c>
      <c r="E396" s="132" t="s">
        <v>32</v>
      </c>
      <c r="F396" s="123" t="s">
        <v>33</v>
      </c>
      <c r="G396" s="128" t="s">
        <v>33</v>
      </c>
      <c r="N396" s="129">
        <v>17.3913043478261</v>
      </c>
      <c r="P396" s="131">
        <v>115</v>
      </c>
    </row>
    <row r="397" spans="1:17" x14ac:dyDescent="0.35">
      <c r="A397" s="127">
        <v>1</v>
      </c>
      <c r="B397" s="123" t="s">
        <v>23</v>
      </c>
      <c r="C397" s="132" t="s">
        <v>699</v>
      </c>
      <c r="D397" s="123" t="s">
        <v>25</v>
      </c>
      <c r="E397" s="128" t="s">
        <v>102</v>
      </c>
      <c r="F397" s="123" t="s">
        <v>33</v>
      </c>
      <c r="G397" s="128" t="s">
        <v>33</v>
      </c>
      <c r="N397" s="129">
        <v>17.307692307692299</v>
      </c>
      <c r="O397" s="130">
        <v>41.346153846153797</v>
      </c>
      <c r="P397" s="131">
        <v>104</v>
      </c>
      <c r="Q397" s="131">
        <v>104</v>
      </c>
    </row>
    <row r="398" spans="1:17" x14ac:dyDescent="0.35">
      <c r="A398" s="127">
        <v>1</v>
      </c>
      <c r="B398" s="123" t="s">
        <v>27</v>
      </c>
      <c r="C398" s="128" t="s">
        <v>698</v>
      </c>
      <c r="D398" s="123" t="s">
        <v>33</v>
      </c>
      <c r="E398" s="128" t="s">
        <v>33</v>
      </c>
      <c r="N398" s="129">
        <v>17.8378378378378</v>
      </c>
      <c r="O398" s="130">
        <v>44.324324324324301</v>
      </c>
      <c r="P398" s="131">
        <v>185</v>
      </c>
      <c r="Q398" s="131">
        <v>185</v>
      </c>
    </row>
    <row r="399" spans="1:17" x14ac:dyDescent="0.35">
      <c r="A399" s="127">
        <v>1</v>
      </c>
      <c r="B399" s="123" t="s">
        <v>23</v>
      </c>
      <c r="C399" s="132" t="s">
        <v>699</v>
      </c>
      <c r="D399" s="123" t="s">
        <v>33</v>
      </c>
      <c r="E399" s="128" t="s">
        <v>33</v>
      </c>
      <c r="N399" s="129">
        <v>17.515923566879</v>
      </c>
      <c r="O399" s="130">
        <v>43.312101910827998</v>
      </c>
      <c r="P399" s="131">
        <v>314</v>
      </c>
      <c r="Q399" s="131">
        <v>314</v>
      </c>
    </row>
    <row r="400" spans="1:17" x14ac:dyDescent="0.35">
      <c r="A400" s="127">
        <v>1</v>
      </c>
      <c r="B400" s="123" t="s">
        <v>27</v>
      </c>
      <c r="C400" s="128" t="s">
        <v>698</v>
      </c>
      <c r="D400" s="123" t="s">
        <v>30</v>
      </c>
      <c r="E400" s="128" t="s">
        <v>6</v>
      </c>
      <c r="F400" s="123" t="s">
        <v>33</v>
      </c>
      <c r="G400" s="128" t="s">
        <v>33</v>
      </c>
      <c r="O400" s="130">
        <v>43.589743589743598</v>
      </c>
      <c r="Q400" s="131">
        <v>39</v>
      </c>
    </row>
    <row r="401" spans="1:17" x14ac:dyDescent="0.35">
      <c r="A401" s="127">
        <v>1</v>
      </c>
      <c r="B401" s="123" t="s">
        <v>27</v>
      </c>
      <c r="C401" s="128" t="s">
        <v>698</v>
      </c>
      <c r="D401" s="123" t="s">
        <v>30</v>
      </c>
      <c r="E401" s="128" t="s">
        <v>6</v>
      </c>
      <c r="O401" s="130">
        <v>43.589743589743598</v>
      </c>
      <c r="Q401" s="131">
        <v>39</v>
      </c>
    </row>
    <row r="402" spans="1:17" x14ac:dyDescent="0.35">
      <c r="A402" s="127">
        <v>1</v>
      </c>
      <c r="B402" s="123" t="s">
        <v>24</v>
      </c>
      <c r="C402" s="128" t="s">
        <v>696</v>
      </c>
      <c r="D402" s="123" t="s">
        <v>33</v>
      </c>
      <c r="E402" s="128" t="s">
        <v>33</v>
      </c>
      <c r="N402" s="129">
        <v>16.9491525423729</v>
      </c>
      <c r="O402" s="130">
        <v>40.677966101694899</v>
      </c>
      <c r="P402" s="131">
        <v>59</v>
      </c>
      <c r="Q402" s="131">
        <v>59</v>
      </c>
    </row>
    <row r="403" spans="1:17" x14ac:dyDescent="0.35">
      <c r="A403" s="127">
        <v>1</v>
      </c>
      <c r="B403" s="123" t="s">
        <v>27</v>
      </c>
      <c r="C403" s="128" t="s">
        <v>698</v>
      </c>
      <c r="D403" s="123" t="s">
        <v>29</v>
      </c>
      <c r="E403" s="132" t="s">
        <v>32</v>
      </c>
      <c r="F403" s="123" t="s">
        <v>33</v>
      </c>
      <c r="G403" s="128" t="s">
        <v>33</v>
      </c>
      <c r="N403" s="129">
        <v>16</v>
      </c>
      <c r="O403" s="130">
        <v>42</v>
      </c>
      <c r="P403" s="131">
        <v>50</v>
      </c>
      <c r="Q403" s="131">
        <v>50</v>
      </c>
    </row>
    <row r="404" spans="1:17" x14ac:dyDescent="0.35">
      <c r="A404" s="127">
        <v>1</v>
      </c>
      <c r="B404" s="123" t="s">
        <v>27</v>
      </c>
      <c r="C404" s="128" t="s">
        <v>698</v>
      </c>
      <c r="D404" s="123" t="s">
        <v>29</v>
      </c>
      <c r="E404" s="132" t="s">
        <v>32</v>
      </c>
      <c r="N404" s="129">
        <v>16</v>
      </c>
      <c r="O404" s="130">
        <v>42</v>
      </c>
      <c r="P404" s="131">
        <v>50</v>
      </c>
      <c r="Q404" s="131">
        <v>50</v>
      </c>
    </row>
    <row r="405" spans="1:17" x14ac:dyDescent="0.35">
      <c r="A405" s="127">
        <v>1</v>
      </c>
      <c r="B405" s="123" t="s">
        <v>33</v>
      </c>
      <c r="C405" s="128" t="s">
        <v>33</v>
      </c>
      <c r="D405" s="123" t="s">
        <v>37</v>
      </c>
      <c r="E405" s="128" t="s">
        <v>700</v>
      </c>
      <c r="N405" s="129">
        <v>15.789473684210501</v>
      </c>
      <c r="O405" s="130">
        <v>40.789473684210499</v>
      </c>
      <c r="P405" s="131">
        <v>152</v>
      </c>
      <c r="Q405" s="131">
        <v>152</v>
      </c>
    </row>
    <row r="406" spans="1:17" x14ac:dyDescent="0.35">
      <c r="A406" s="127">
        <v>1</v>
      </c>
      <c r="B406" s="123" t="s">
        <v>22</v>
      </c>
      <c r="C406" s="128" t="s">
        <v>695</v>
      </c>
      <c r="D406" s="123" t="s">
        <v>27</v>
      </c>
      <c r="E406" s="128" t="s">
        <v>698</v>
      </c>
      <c r="N406" s="129">
        <v>16.129032258064498</v>
      </c>
      <c r="O406" s="130">
        <v>41.935483870967701</v>
      </c>
      <c r="P406" s="131">
        <v>62</v>
      </c>
      <c r="Q406" s="131">
        <v>62</v>
      </c>
    </row>
    <row r="407" spans="1:17" x14ac:dyDescent="0.35">
      <c r="A407" s="127">
        <v>1</v>
      </c>
      <c r="B407" s="123" t="s">
        <v>23</v>
      </c>
      <c r="C407" s="132" t="s">
        <v>699</v>
      </c>
      <c r="D407" s="123" t="s">
        <v>25</v>
      </c>
      <c r="E407" s="128" t="s">
        <v>102</v>
      </c>
      <c r="F407" s="123" t="s">
        <v>27</v>
      </c>
      <c r="G407" s="128" t="s">
        <v>698</v>
      </c>
      <c r="H407" s="123" t="s">
        <v>29</v>
      </c>
      <c r="I407" s="132" t="s">
        <v>32</v>
      </c>
      <c r="J407" s="123" t="s">
        <v>33</v>
      </c>
      <c r="K407" s="128" t="s">
        <v>33</v>
      </c>
      <c r="N407" s="129">
        <v>15.384615384615399</v>
      </c>
      <c r="P407" s="131">
        <v>13</v>
      </c>
    </row>
    <row r="408" spans="1:17" x14ac:dyDescent="0.35">
      <c r="A408" s="127">
        <v>1</v>
      </c>
      <c r="B408" s="123" t="s">
        <v>23</v>
      </c>
      <c r="C408" s="132" t="s">
        <v>699</v>
      </c>
      <c r="D408" s="123" t="s">
        <v>25</v>
      </c>
      <c r="E408" s="128" t="s">
        <v>102</v>
      </c>
      <c r="F408" s="123" t="s">
        <v>27</v>
      </c>
      <c r="G408" s="128" t="s">
        <v>698</v>
      </c>
      <c r="H408" s="123" t="s">
        <v>29</v>
      </c>
      <c r="I408" s="132" t="s">
        <v>32</v>
      </c>
      <c r="N408" s="129">
        <v>15.384615384615399</v>
      </c>
      <c r="P408" s="131">
        <v>13</v>
      </c>
    </row>
    <row r="409" spans="1:17" x14ac:dyDescent="0.35">
      <c r="A409" s="127">
        <v>1</v>
      </c>
      <c r="B409" s="123" t="s">
        <v>25</v>
      </c>
      <c r="C409" s="128" t="s">
        <v>102</v>
      </c>
      <c r="D409" s="123" t="s">
        <v>27</v>
      </c>
      <c r="E409" s="128" t="s">
        <v>698</v>
      </c>
      <c r="F409" s="123" t="s">
        <v>29</v>
      </c>
      <c r="G409" s="132" t="s">
        <v>32</v>
      </c>
      <c r="N409" s="129">
        <v>15.384615384615399</v>
      </c>
      <c r="P409" s="131">
        <v>13</v>
      </c>
    </row>
    <row r="410" spans="1:17" x14ac:dyDescent="0.35">
      <c r="A410" s="127">
        <v>1</v>
      </c>
      <c r="B410" s="123" t="s">
        <v>25</v>
      </c>
      <c r="C410" s="128" t="s">
        <v>102</v>
      </c>
      <c r="D410" s="123" t="s">
        <v>27</v>
      </c>
      <c r="E410" s="128" t="s">
        <v>698</v>
      </c>
      <c r="F410" s="123" t="s">
        <v>29</v>
      </c>
      <c r="G410" s="132" t="s">
        <v>32</v>
      </c>
      <c r="H410" s="123" t="s">
        <v>33</v>
      </c>
      <c r="I410" s="128" t="s">
        <v>33</v>
      </c>
      <c r="N410" s="129">
        <v>15.384615384615399</v>
      </c>
      <c r="P410" s="131">
        <v>13</v>
      </c>
    </row>
    <row r="411" spans="1:17" x14ac:dyDescent="0.35">
      <c r="A411" s="127">
        <v>1</v>
      </c>
      <c r="B411" s="123" t="s">
        <v>24</v>
      </c>
      <c r="C411" s="128" t="s">
        <v>696</v>
      </c>
      <c r="D411" s="123" t="s">
        <v>37</v>
      </c>
      <c r="E411" s="128" t="s">
        <v>700</v>
      </c>
      <c r="O411" s="130">
        <v>47.058823529411796</v>
      </c>
      <c r="Q411" s="131">
        <v>17</v>
      </c>
    </row>
    <row r="412" spans="1:17" x14ac:dyDescent="0.35">
      <c r="A412" s="127">
        <v>1</v>
      </c>
      <c r="B412" s="123" t="s">
        <v>24</v>
      </c>
      <c r="C412" s="128" t="s">
        <v>696</v>
      </c>
      <c r="D412" s="123" t="s">
        <v>33</v>
      </c>
      <c r="E412" s="128" t="s">
        <v>33</v>
      </c>
      <c r="F412" s="123" t="s">
        <v>37</v>
      </c>
      <c r="G412" s="128" t="s">
        <v>700</v>
      </c>
      <c r="O412" s="130">
        <v>47.058823529411796</v>
      </c>
      <c r="Q412" s="131">
        <v>17</v>
      </c>
    </row>
    <row r="413" spans="1:17" x14ac:dyDescent="0.35">
      <c r="A413" s="127">
        <v>1</v>
      </c>
      <c r="B413" s="123" t="s">
        <v>24</v>
      </c>
      <c r="C413" s="128" t="s">
        <v>696</v>
      </c>
      <c r="D413" s="123" t="s">
        <v>27</v>
      </c>
      <c r="E413" s="128" t="s">
        <v>698</v>
      </c>
      <c r="O413" s="130">
        <v>41.176470588235297</v>
      </c>
      <c r="Q413" s="131">
        <v>17</v>
      </c>
    </row>
    <row r="416" spans="1:17" ht="35.1" customHeight="1" x14ac:dyDescent="0.35">
      <c r="A416" s="184" t="s">
        <v>1629</v>
      </c>
      <c r="B416" s="181"/>
      <c r="C416" s="181"/>
      <c r="D416" s="181"/>
      <c r="E416" s="181"/>
      <c r="F416" s="181"/>
      <c r="G416" s="181"/>
      <c r="H416" s="181"/>
      <c r="I416" s="181"/>
      <c r="J416" s="181"/>
      <c r="K416" s="181"/>
      <c r="L416" s="181"/>
      <c r="M416" s="181"/>
      <c r="N416" s="181"/>
      <c r="O416" s="181"/>
      <c r="P416" s="181"/>
      <c r="Q416" s="181"/>
    </row>
    <row r="418" spans="1:17" ht="51.75" customHeight="1" x14ac:dyDescent="0.35">
      <c r="A418" s="185" t="s">
        <v>1389</v>
      </c>
      <c r="B418" s="181"/>
      <c r="C418" s="181"/>
      <c r="D418" s="181"/>
      <c r="E418" s="181"/>
      <c r="F418" s="181"/>
      <c r="G418" s="181"/>
      <c r="H418" s="181"/>
      <c r="I418" s="181"/>
      <c r="J418" s="181"/>
      <c r="K418" s="181"/>
      <c r="L418" s="181"/>
      <c r="M418" s="181"/>
      <c r="N418" s="181"/>
      <c r="O418" s="181"/>
      <c r="P418" s="181"/>
      <c r="Q418" s="181"/>
    </row>
    <row r="419" spans="1:17" x14ac:dyDescent="0.35">
      <c r="A419" s="8" t="s">
        <v>689</v>
      </c>
      <c r="B419" s="123" t="s">
        <v>690</v>
      </c>
      <c r="D419" s="123" t="s">
        <v>690</v>
      </c>
      <c r="F419" s="123" t="s">
        <v>690</v>
      </c>
      <c r="H419" s="123" t="s">
        <v>690</v>
      </c>
      <c r="J419" s="123" t="s">
        <v>690</v>
      </c>
      <c r="L419" s="123" t="s">
        <v>690</v>
      </c>
      <c r="N419" s="124" t="s">
        <v>691</v>
      </c>
      <c r="O419" s="125" t="s">
        <v>692</v>
      </c>
      <c r="P419" s="126" t="s">
        <v>693</v>
      </c>
      <c r="Q419" s="126" t="s">
        <v>694</v>
      </c>
    </row>
    <row r="420" spans="1:17" x14ac:dyDescent="0.35">
      <c r="A420" s="127">
        <v>2</v>
      </c>
      <c r="B420" s="123" t="s">
        <v>23</v>
      </c>
      <c r="C420" s="132" t="s">
        <v>699</v>
      </c>
      <c r="D420" s="123" t="s">
        <v>25</v>
      </c>
      <c r="E420" s="128" t="s">
        <v>102</v>
      </c>
      <c r="F420" s="123" t="s">
        <v>27</v>
      </c>
      <c r="G420" s="128" t="s">
        <v>698</v>
      </c>
      <c r="H420" s="123" t="s">
        <v>33</v>
      </c>
      <c r="I420" s="128" t="s">
        <v>33</v>
      </c>
      <c r="N420" s="129">
        <v>17.8571428571429</v>
      </c>
      <c r="O420" s="130">
        <v>41.6666666666667</v>
      </c>
      <c r="P420" s="131">
        <v>84</v>
      </c>
      <c r="Q420" s="131">
        <v>84</v>
      </c>
    </row>
    <row r="421" spans="1:17" x14ac:dyDescent="0.35">
      <c r="A421" s="127">
        <v>2</v>
      </c>
      <c r="B421" s="123" t="s">
        <v>23</v>
      </c>
      <c r="C421" s="132" t="s">
        <v>699</v>
      </c>
      <c r="D421" s="123" t="s">
        <v>25</v>
      </c>
      <c r="E421" s="128" t="s">
        <v>102</v>
      </c>
      <c r="F421" s="123" t="s">
        <v>27</v>
      </c>
      <c r="G421" s="128" t="s">
        <v>698</v>
      </c>
      <c r="N421" s="129">
        <v>17.8571428571429</v>
      </c>
      <c r="O421" s="130">
        <v>41.6666666666667</v>
      </c>
      <c r="P421" s="131">
        <v>84</v>
      </c>
      <c r="Q421" s="131">
        <v>84</v>
      </c>
    </row>
    <row r="422" spans="1:17" x14ac:dyDescent="0.35">
      <c r="A422" s="127">
        <v>2</v>
      </c>
      <c r="B422" s="123" t="s">
        <v>25</v>
      </c>
      <c r="C422" s="128" t="s">
        <v>102</v>
      </c>
      <c r="D422" s="123" t="s">
        <v>27</v>
      </c>
      <c r="E422" s="128" t="s">
        <v>698</v>
      </c>
      <c r="F422" s="123" t="s">
        <v>29</v>
      </c>
      <c r="G422" s="132" t="s">
        <v>699</v>
      </c>
      <c r="N422" s="129">
        <v>21.153846153846199</v>
      </c>
      <c r="O422" s="130">
        <v>46.153846153846203</v>
      </c>
      <c r="P422" s="131">
        <v>52</v>
      </c>
      <c r="Q422" s="131">
        <v>52</v>
      </c>
    </row>
    <row r="423" spans="1:17" x14ac:dyDescent="0.35">
      <c r="A423" s="127">
        <v>2</v>
      </c>
      <c r="B423" s="123" t="s">
        <v>25</v>
      </c>
      <c r="C423" s="128" t="s">
        <v>102</v>
      </c>
      <c r="D423" s="123" t="s">
        <v>27</v>
      </c>
      <c r="E423" s="128" t="s">
        <v>698</v>
      </c>
      <c r="F423" s="123" t="s">
        <v>29</v>
      </c>
      <c r="G423" s="132" t="s">
        <v>699</v>
      </c>
      <c r="H423" s="123" t="s">
        <v>33</v>
      </c>
      <c r="I423" s="128" t="s">
        <v>33</v>
      </c>
      <c r="N423" s="129">
        <v>21.153846153846199</v>
      </c>
      <c r="O423" s="130">
        <v>46.153846153846203</v>
      </c>
      <c r="P423" s="131">
        <v>52</v>
      </c>
      <c r="Q423" s="131">
        <v>52</v>
      </c>
    </row>
    <row r="424" spans="1:17" x14ac:dyDescent="0.35">
      <c r="A424" s="127">
        <v>2</v>
      </c>
      <c r="B424" s="123" t="s">
        <v>23</v>
      </c>
      <c r="C424" s="132" t="s">
        <v>699</v>
      </c>
      <c r="D424" s="123" t="s">
        <v>25</v>
      </c>
      <c r="E424" s="128" t="s">
        <v>102</v>
      </c>
      <c r="F424" s="123" t="s">
        <v>27</v>
      </c>
      <c r="G424" s="128" t="s">
        <v>698</v>
      </c>
      <c r="H424" s="123" t="s">
        <v>29</v>
      </c>
      <c r="I424" s="132" t="s">
        <v>699</v>
      </c>
      <c r="N424" s="129">
        <v>20.8333333333333</v>
      </c>
      <c r="O424" s="130">
        <v>45.8333333333333</v>
      </c>
      <c r="P424" s="131">
        <v>48</v>
      </c>
      <c r="Q424" s="131">
        <v>48</v>
      </c>
    </row>
    <row r="425" spans="1:17" x14ac:dyDescent="0.35">
      <c r="A425" s="127">
        <v>2</v>
      </c>
      <c r="B425" s="123" t="s">
        <v>23</v>
      </c>
      <c r="C425" s="132" t="s">
        <v>699</v>
      </c>
      <c r="D425" s="123" t="s">
        <v>25</v>
      </c>
      <c r="E425" s="128" t="s">
        <v>102</v>
      </c>
      <c r="F425" s="123" t="s">
        <v>27</v>
      </c>
      <c r="G425" s="128" t="s">
        <v>698</v>
      </c>
      <c r="H425" s="123" t="s">
        <v>29</v>
      </c>
      <c r="I425" s="132" t="s">
        <v>699</v>
      </c>
      <c r="J425" s="123" t="s">
        <v>33</v>
      </c>
      <c r="K425" s="128" t="s">
        <v>33</v>
      </c>
      <c r="N425" s="129">
        <v>20.8333333333333</v>
      </c>
      <c r="O425" s="130">
        <v>45.8333333333333</v>
      </c>
      <c r="P425" s="131">
        <v>48</v>
      </c>
      <c r="Q425" s="131">
        <v>48</v>
      </c>
    </row>
    <row r="426" spans="1:17" x14ac:dyDescent="0.35">
      <c r="A426" s="127">
        <v>2</v>
      </c>
      <c r="B426" s="123" t="s">
        <v>25</v>
      </c>
      <c r="C426" s="128" t="s">
        <v>102</v>
      </c>
      <c r="D426" s="123" t="s">
        <v>27</v>
      </c>
      <c r="E426" s="128" t="s">
        <v>698</v>
      </c>
      <c r="F426" s="123" t="s">
        <v>33</v>
      </c>
      <c r="G426" s="128" t="s">
        <v>33</v>
      </c>
      <c r="N426" s="129">
        <v>17.021276595744698</v>
      </c>
      <c r="P426" s="131">
        <v>94</v>
      </c>
    </row>
    <row r="427" spans="1:17" x14ac:dyDescent="0.35">
      <c r="A427" s="127">
        <v>2</v>
      </c>
      <c r="B427" s="123" t="s">
        <v>25</v>
      </c>
      <c r="C427" s="128" t="s">
        <v>102</v>
      </c>
      <c r="D427" s="123" t="s">
        <v>27</v>
      </c>
      <c r="E427" s="128" t="s">
        <v>698</v>
      </c>
      <c r="N427" s="129">
        <v>17.021276595744698</v>
      </c>
      <c r="P427" s="131">
        <v>94</v>
      </c>
    </row>
    <row r="428" spans="1:17" x14ac:dyDescent="0.35">
      <c r="A428" s="127">
        <v>2</v>
      </c>
      <c r="B428" s="123" t="s">
        <v>23</v>
      </c>
      <c r="C428" s="132" t="s">
        <v>699</v>
      </c>
      <c r="D428" s="123" t="s">
        <v>27</v>
      </c>
      <c r="E428" s="128" t="s">
        <v>698</v>
      </c>
      <c r="N428" s="129">
        <v>17.748917748917801</v>
      </c>
      <c r="O428" s="130">
        <v>42.424242424242401</v>
      </c>
      <c r="P428" s="131">
        <v>231</v>
      </c>
      <c r="Q428" s="131">
        <v>231</v>
      </c>
    </row>
    <row r="429" spans="1:17" x14ac:dyDescent="0.35">
      <c r="A429" s="127">
        <v>2</v>
      </c>
      <c r="B429" s="123" t="s">
        <v>23</v>
      </c>
      <c r="C429" s="132" t="s">
        <v>699</v>
      </c>
      <c r="D429" s="123" t="s">
        <v>27</v>
      </c>
      <c r="E429" s="128" t="s">
        <v>698</v>
      </c>
      <c r="F429" s="123" t="s">
        <v>33</v>
      </c>
      <c r="G429" s="128" t="s">
        <v>33</v>
      </c>
      <c r="N429" s="129">
        <v>17.748917748917801</v>
      </c>
      <c r="O429" s="130">
        <v>42.424242424242401</v>
      </c>
      <c r="P429" s="131">
        <v>231</v>
      </c>
      <c r="Q429" s="131">
        <v>231</v>
      </c>
    </row>
    <row r="430" spans="1:17" x14ac:dyDescent="0.35">
      <c r="A430" s="127">
        <v>2</v>
      </c>
      <c r="B430" s="123" t="s">
        <v>22</v>
      </c>
      <c r="C430" s="128" t="s">
        <v>695</v>
      </c>
      <c r="D430" s="123" t="s">
        <v>23</v>
      </c>
      <c r="E430" s="132" t="s">
        <v>699</v>
      </c>
      <c r="F430" s="123" t="s">
        <v>27</v>
      </c>
      <c r="G430" s="128" t="s">
        <v>698</v>
      </c>
      <c r="N430" s="129">
        <v>16.551724137931</v>
      </c>
      <c r="O430" s="130">
        <v>43.448275862069003</v>
      </c>
      <c r="P430" s="131">
        <v>145</v>
      </c>
      <c r="Q430" s="131">
        <v>145</v>
      </c>
    </row>
    <row r="431" spans="1:17" x14ac:dyDescent="0.35">
      <c r="A431" s="127">
        <v>2</v>
      </c>
      <c r="B431" s="123" t="s">
        <v>23</v>
      </c>
      <c r="C431" s="132" t="s">
        <v>699</v>
      </c>
      <c r="D431" s="123" t="s">
        <v>27</v>
      </c>
      <c r="E431" s="128" t="s">
        <v>698</v>
      </c>
      <c r="F431" s="123" t="s">
        <v>29</v>
      </c>
      <c r="G431" s="132" t="s">
        <v>699</v>
      </c>
      <c r="H431" s="123" t="s">
        <v>33</v>
      </c>
      <c r="I431" s="128" t="s">
        <v>33</v>
      </c>
      <c r="N431" s="129">
        <v>18.018018018018001</v>
      </c>
      <c r="O431" s="130">
        <v>42.342342342342299</v>
      </c>
      <c r="P431" s="131">
        <v>111</v>
      </c>
      <c r="Q431" s="131">
        <v>111</v>
      </c>
    </row>
    <row r="432" spans="1:17" x14ac:dyDescent="0.35">
      <c r="A432" s="127">
        <v>2</v>
      </c>
      <c r="B432" s="123" t="s">
        <v>23</v>
      </c>
      <c r="C432" s="132" t="s">
        <v>699</v>
      </c>
      <c r="D432" s="123" t="s">
        <v>27</v>
      </c>
      <c r="E432" s="128" t="s">
        <v>698</v>
      </c>
      <c r="F432" s="123" t="s">
        <v>29</v>
      </c>
      <c r="G432" s="132" t="s">
        <v>699</v>
      </c>
      <c r="N432" s="129">
        <v>18.018018018018001</v>
      </c>
      <c r="O432" s="130">
        <v>42.342342342342299</v>
      </c>
      <c r="P432" s="131">
        <v>111</v>
      </c>
      <c r="Q432" s="131">
        <v>111</v>
      </c>
    </row>
    <row r="433" spans="1:17" x14ac:dyDescent="0.35">
      <c r="A433" s="127">
        <v>2</v>
      </c>
      <c r="B433" s="123" t="s">
        <v>33</v>
      </c>
      <c r="C433" s="128" t="s">
        <v>33</v>
      </c>
      <c r="D433" s="123" t="s">
        <v>36</v>
      </c>
      <c r="E433" s="128" t="s">
        <v>703</v>
      </c>
      <c r="F433" s="123" t="s">
        <v>37</v>
      </c>
      <c r="G433" s="128" t="s">
        <v>700</v>
      </c>
      <c r="N433" s="129">
        <v>18.3333333333333</v>
      </c>
      <c r="O433" s="130">
        <v>42.5</v>
      </c>
      <c r="P433" s="131">
        <v>120</v>
      </c>
      <c r="Q433" s="131">
        <v>120</v>
      </c>
    </row>
    <row r="434" spans="1:17" x14ac:dyDescent="0.35">
      <c r="A434" s="127">
        <v>2</v>
      </c>
      <c r="B434" s="123" t="s">
        <v>36</v>
      </c>
      <c r="C434" s="128" t="s">
        <v>703</v>
      </c>
      <c r="D434" s="123" t="s">
        <v>37</v>
      </c>
      <c r="E434" s="128" t="s">
        <v>700</v>
      </c>
      <c r="N434" s="129">
        <v>18.3333333333333</v>
      </c>
      <c r="O434" s="130">
        <v>42.5</v>
      </c>
      <c r="P434" s="131">
        <v>120</v>
      </c>
      <c r="Q434" s="131">
        <v>120</v>
      </c>
    </row>
    <row r="435" spans="1:17" x14ac:dyDescent="0.35">
      <c r="A435" s="127">
        <v>2</v>
      </c>
      <c r="B435" s="123" t="s">
        <v>27</v>
      </c>
      <c r="C435" s="128" t="s">
        <v>698</v>
      </c>
      <c r="D435" s="123" t="s">
        <v>29</v>
      </c>
      <c r="E435" s="132" t="s">
        <v>699</v>
      </c>
      <c r="N435" s="129">
        <v>18.320610687022899</v>
      </c>
      <c r="O435" s="130">
        <v>42.748091603053403</v>
      </c>
      <c r="P435" s="131">
        <v>131</v>
      </c>
      <c r="Q435" s="131">
        <v>131</v>
      </c>
    </row>
    <row r="436" spans="1:17" x14ac:dyDescent="0.35">
      <c r="A436" s="127">
        <v>2</v>
      </c>
      <c r="B436" s="123" t="s">
        <v>27</v>
      </c>
      <c r="C436" s="128" t="s">
        <v>698</v>
      </c>
      <c r="D436" s="123" t="s">
        <v>29</v>
      </c>
      <c r="E436" s="132" t="s">
        <v>699</v>
      </c>
      <c r="F436" s="123" t="s">
        <v>33</v>
      </c>
      <c r="G436" s="128" t="s">
        <v>33</v>
      </c>
      <c r="N436" s="129">
        <v>18.320610687022899</v>
      </c>
      <c r="O436" s="130">
        <v>42.748091603053403</v>
      </c>
      <c r="P436" s="131">
        <v>131</v>
      </c>
      <c r="Q436" s="131">
        <v>131</v>
      </c>
    </row>
    <row r="437" spans="1:17" x14ac:dyDescent="0.35">
      <c r="A437" s="127">
        <v>2</v>
      </c>
      <c r="B437" s="123" t="s">
        <v>23</v>
      </c>
      <c r="C437" s="132" t="s">
        <v>699</v>
      </c>
      <c r="D437" s="123" t="s">
        <v>25</v>
      </c>
      <c r="E437" s="128" t="s">
        <v>102</v>
      </c>
      <c r="F437" s="123" t="s">
        <v>33</v>
      </c>
      <c r="G437" s="128" t="s">
        <v>33</v>
      </c>
      <c r="N437" s="129">
        <v>18.095238095238098</v>
      </c>
      <c r="O437" s="130">
        <v>40.634920634920597</v>
      </c>
      <c r="P437" s="131">
        <v>315</v>
      </c>
      <c r="Q437" s="131">
        <v>315</v>
      </c>
    </row>
    <row r="438" spans="1:17" x14ac:dyDescent="0.35">
      <c r="A438" s="127">
        <v>2</v>
      </c>
      <c r="B438" s="123" t="s">
        <v>27</v>
      </c>
      <c r="C438" s="128" t="s">
        <v>698</v>
      </c>
      <c r="D438" s="123" t="s">
        <v>33</v>
      </c>
      <c r="E438" s="128" t="s">
        <v>33</v>
      </c>
      <c r="N438" s="129">
        <v>16.285714285714299</v>
      </c>
      <c r="O438" s="130">
        <v>42</v>
      </c>
      <c r="P438" s="131">
        <v>350</v>
      </c>
      <c r="Q438" s="131">
        <v>350</v>
      </c>
    </row>
    <row r="439" spans="1:17" x14ac:dyDescent="0.35">
      <c r="A439" s="127">
        <v>2</v>
      </c>
      <c r="B439" s="123" t="s">
        <v>23</v>
      </c>
      <c r="C439" s="132" t="s">
        <v>699</v>
      </c>
      <c r="D439" s="123" t="s">
        <v>29</v>
      </c>
      <c r="E439" s="132" t="s">
        <v>699</v>
      </c>
      <c r="F439" s="123" t="s">
        <v>33</v>
      </c>
      <c r="G439" s="128" t="s">
        <v>33</v>
      </c>
      <c r="N439" s="129">
        <v>17.760617760617802</v>
      </c>
      <c r="O439" s="130">
        <v>44.787644787644801</v>
      </c>
      <c r="P439" s="131">
        <v>259</v>
      </c>
      <c r="Q439" s="131">
        <v>259</v>
      </c>
    </row>
    <row r="440" spans="1:17" x14ac:dyDescent="0.35">
      <c r="A440" s="127">
        <v>2</v>
      </c>
      <c r="B440" s="123" t="s">
        <v>23</v>
      </c>
      <c r="C440" s="132" t="s">
        <v>699</v>
      </c>
      <c r="D440" s="123" t="s">
        <v>25</v>
      </c>
      <c r="E440" s="128" t="s">
        <v>102</v>
      </c>
      <c r="F440" s="123" t="s">
        <v>29</v>
      </c>
      <c r="G440" s="132" t="s">
        <v>699</v>
      </c>
      <c r="H440" s="123" t="s">
        <v>33</v>
      </c>
      <c r="I440" s="128" t="s">
        <v>33</v>
      </c>
      <c r="N440" s="129">
        <v>17.3228346456693</v>
      </c>
      <c r="O440" s="130">
        <v>42.519685039370103</v>
      </c>
      <c r="P440" s="131">
        <v>127</v>
      </c>
      <c r="Q440" s="131">
        <v>127</v>
      </c>
    </row>
    <row r="441" spans="1:17" x14ac:dyDescent="0.35">
      <c r="A441" s="127">
        <v>2</v>
      </c>
      <c r="B441" s="123" t="s">
        <v>23</v>
      </c>
      <c r="C441" s="132" t="s">
        <v>699</v>
      </c>
      <c r="D441" s="123" t="s">
        <v>33</v>
      </c>
      <c r="E441" s="128" t="s">
        <v>33</v>
      </c>
      <c r="N441" s="129">
        <v>17.3913043478261</v>
      </c>
      <c r="O441" s="130">
        <v>42.455242966751896</v>
      </c>
      <c r="P441" s="131">
        <v>782</v>
      </c>
      <c r="Q441" s="131">
        <v>782</v>
      </c>
    </row>
    <row r="442" spans="1:17" x14ac:dyDescent="0.35">
      <c r="A442" s="127">
        <v>2</v>
      </c>
      <c r="B442" s="123" t="s">
        <v>27</v>
      </c>
      <c r="C442" s="128" t="s">
        <v>698</v>
      </c>
      <c r="D442" s="123" t="s">
        <v>30</v>
      </c>
      <c r="E442" s="128" t="s">
        <v>6</v>
      </c>
      <c r="F442" s="123" t="s">
        <v>33</v>
      </c>
      <c r="G442" s="128" t="s">
        <v>33</v>
      </c>
      <c r="N442" s="129">
        <v>16.981132075471699</v>
      </c>
      <c r="O442" s="130">
        <v>45.283018867924497</v>
      </c>
      <c r="P442" s="131">
        <v>106</v>
      </c>
      <c r="Q442" s="131">
        <v>106</v>
      </c>
    </row>
    <row r="443" spans="1:17" x14ac:dyDescent="0.35">
      <c r="A443" s="127">
        <v>2</v>
      </c>
      <c r="B443" s="123" t="s">
        <v>27</v>
      </c>
      <c r="C443" s="128" t="s">
        <v>698</v>
      </c>
      <c r="D443" s="123" t="s">
        <v>30</v>
      </c>
      <c r="E443" s="128" t="s">
        <v>6</v>
      </c>
      <c r="N443" s="129">
        <v>16.981132075471699</v>
      </c>
      <c r="O443" s="130">
        <v>45.283018867924497</v>
      </c>
      <c r="P443" s="131">
        <v>106</v>
      </c>
      <c r="Q443" s="131">
        <v>106</v>
      </c>
    </row>
    <row r="444" spans="1:17" x14ac:dyDescent="0.35">
      <c r="A444" s="127">
        <v>2</v>
      </c>
      <c r="B444" s="123" t="s">
        <v>25</v>
      </c>
      <c r="C444" s="128" t="s">
        <v>102</v>
      </c>
      <c r="D444" s="123" t="s">
        <v>29</v>
      </c>
      <c r="E444" s="132" t="s">
        <v>699</v>
      </c>
      <c r="F444" s="123" t="s">
        <v>33</v>
      </c>
      <c r="G444" s="128" t="s">
        <v>33</v>
      </c>
      <c r="N444" s="129">
        <v>15.6769596199525</v>
      </c>
      <c r="P444" s="131">
        <v>421</v>
      </c>
    </row>
    <row r="445" spans="1:17" x14ac:dyDescent="0.35">
      <c r="A445" s="127">
        <v>2</v>
      </c>
      <c r="B445" s="123" t="s">
        <v>23</v>
      </c>
      <c r="C445" s="132" t="s">
        <v>699</v>
      </c>
      <c r="D445" s="123" t="s">
        <v>30</v>
      </c>
      <c r="E445" s="128" t="s">
        <v>6</v>
      </c>
      <c r="F445" s="123" t="s">
        <v>33</v>
      </c>
      <c r="G445" s="128" t="s">
        <v>33</v>
      </c>
      <c r="N445" s="129">
        <v>15.3508771929825</v>
      </c>
      <c r="O445" s="130">
        <v>41.6666666666667</v>
      </c>
      <c r="P445" s="131">
        <v>228</v>
      </c>
      <c r="Q445" s="131">
        <v>228</v>
      </c>
    </row>
    <row r="446" spans="1:17" x14ac:dyDescent="0.35">
      <c r="A446" s="127">
        <v>2</v>
      </c>
      <c r="B446" s="123" t="s">
        <v>33</v>
      </c>
      <c r="C446" s="128" t="s">
        <v>33</v>
      </c>
      <c r="D446" s="123" t="s">
        <v>37</v>
      </c>
      <c r="E446" s="128" t="s">
        <v>700</v>
      </c>
      <c r="N446" s="129">
        <v>16.3194444444444</v>
      </c>
      <c r="O446" s="130">
        <v>41.3194444444444</v>
      </c>
      <c r="P446" s="131">
        <v>288</v>
      </c>
      <c r="Q446" s="131">
        <v>288</v>
      </c>
    </row>
    <row r="447" spans="1:17" x14ac:dyDescent="0.35">
      <c r="A447" s="127">
        <v>2</v>
      </c>
      <c r="B447" s="123" t="s">
        <v>22</v>
      </c>
      <c r="C447" s="128" t="s">
        <v>695</v>
      </c>
      <c r="D447" s="123" t="s">
        <v>27</v>
      </c>
      <c r="E447" s="128" t="s">
        <v>698</v>
      </c>
      <c r="N447" s="129">
        <v>16.243654822334999</v>
      </c>
      <c r="O447" s="130">
        <v>44.670050761421301</v>
      </c>
      <c r="P447" s="131">
        <v>197</v>
      </c>
      <c r="Q447" s="131">
        <v>197</v>
      </c>
    </row>
    <row r="448" spans="1:17" x14ac:dyDescent="0.35">
      <c r="A448" s="127">
        <v>2</v>
      </c>
      <c r="B448" s="123" t="s">
        <v>23</v>
      </c>
      <c r="C448" s="132" t="s">
        <v>699</v>
      </c>
      <c r="D448" s="123" t="s">
        <v>25</v>
      </c>
      <c r="E448" s="128" t="s">
        <v>102</v>
      </c>
      <c r="F448" s="123" t="s">
        <v>29</v>
      </c>
      <c r="G448" s="132" t="s">
        <v>699</v>
      </c>
      <c r="N448" s="129">
        <v>16.243654822334999</v>
      </c>
      <c r="P448" s="131">
        <v>197</v>
      </c>
    </row>
    <row r="449" spans="1:17" x14ac:dyDescent="0.35">
      <c r="A449" s="127">
        <v>2</v>
      </c>
      <c r="B449" s="123" t="s">
        <v>23</v>
      </c>
      <c r="C449" s="132" t="s">
        <v>699</v>
      </c>
      <c r="D449" s="123" t="s">
        <v>29</v>
      </c>
      <c r="E449" s="132" t="s">
        <v>699</v>
      </c>
      <c r="N449" s="129">
        <v>16.067146282973599</v>
      </c>
      <c r="O449" s="130">
        <v>41.726618705036003</v>
      </c>
      <c r="P449" s="131">
        <v>417</v>
      </c>
      <c r="Q449" s="131">
        <v>417</v>
      </c>
    </row>
    <row r="450" spans="1:17" x14ac:dyDescent="0.35">
      <c r="A450" s="127">
        <v>2</v>
      </c>
      <c r="B450" s="123" t="s">
        <v>22</v>
      </c>
      <c r="C450" s="128" t="s">
        <v>695</v>
      </c>
      <c r="D450" s="123" t="s">
        <v>27</v>
      </c>
      <c r="E450" s="128" t="s">
        <v>698</v>
      </c>
      <c r="F450" s="123" t="s">
        <v>30</v>
      </c>
      <c r="G450" s="128" t="s">
        <v>6</v>
      </c>
      <c r="O450" s="130">
        <v>43.076923076923102</v>
      </c>
      <c r="Q450" s="131">
        <v>65</v>
      </c>
    </row>
    <row r="451" spans="1:17" x14ac:dyDescent="0.35">
      <c r="A451" s="127">
        <v>2</v>
      </c>
      <c r="B451" s="123" t="s">
        <v>22</v>
      </c>
      <c r="C451" s="128" t="s">
        <v>695</v>
      </c>
      <c r="D451" s="123" t="s">
        <v>37</v>
      </c>
      <c r="E451" s="128" t="s">
        <v>700</v>
      </c>
      <c r="N451" s="129">
        <v>15.5555555555556</v>
      </c>
      <c r="O451" s="130">
        <v>42.7777777777778</v>
      </c>
      <c r="P451" s="131">
        <v>180</v>
      </c>
      <c r="Q451" s="131">
        <v>180</v>
      </c>
    </row>
    <row r="452" spans="1:17" x14ac:dyDescent="0.35">
      <c r="A452" s="127">
        <v>2</v>
      </c>
      <c r="B452" s="123" t="s">
        <v>22</v>
      </c>
      <c r="C452" s="128" t="s">
        <v>695</v>
      </c>
      <c r="D452" s="123" t="s">
        <v>33</v>
      </c>
      <c r="E452" s="128" t="s">
        <v>33</v>
      </c>
      <c r="F452" s="123" t="s">
        <v>37</v>
      </c>
      <c r="G452" s="128" t="s">
        <v>700</v>
      </c>
      <c r="N452" s="129">
        <v>15.5555555555556</v>
      </c>
      <c r="O452" s="130">
        <v>42.7777777777778</v>
      </c>
      <c r="P452" s="131">
        <v>180</v>
      </c>
      <c r="Q452" s="131">
        <v>180</v>
      </c>
    </row>
    <row r="453" spans="1:17" x14ac:dyDescent="0.35">
      <c r="A453" s="127">
        <v>2</v>
      </c>
      <c r="B453" s="123" t="s">
        <v>24</v>
      </c>
      <c r="C453" s="128" t="s">
        <v>696</v>
      </c>
      <c r="D453" s="123" t="s">
        <v>33</v>
      </c>
      <c r="E453" s="128" t="s">
        <v>33</v>
      </c>
      <c r="F453" s="123" t="s">
        <v>36</v>
      </c>
      <c r="G453" s="128" t="s">
        <v>703</v>
      </c>
      <c r="O453" s="130">
        <v>44.4444444444444</v>
      </c>
      <c r="Q453" s="131">
        <v>36</v>
      </c>
    </row>
    <row r="454" spans="1:17" x14ac:dyDescent="0.35">
      <c r="A454" s="127">
        <v>2</v>
      </c>
      <c r="B454" s="123" t="s">
        <v>23</v>
      </c>
      <c r="C454" s="132" t="s">
        <v>699</v>
      </c>
      <c r="D454" s="123" t="s">
        <v>27</v>
      </c>
      <c r="E454" s="128" t="s">
        <v>698</v>
      </c>
      <c r="F454" s="123" t="s">
        <v>30</v>
      </c>
      <c r="G454" s="128" t="s">
        <v>6</v>
      </c>
      <c r="O454" s="130">
        <v>40.845070422535201</v>
      </c>
      <c r="Q454" s="131">
        <v>71</v>
      </c>
    </row>
    <row r="455" spans="1:17" x14ac:dyDescent="0.35">
      <c r="A455" s="127">
        <v>2</v>
      </c>
      <c r="B455" s="123" t="s">
        <v>24</v>
      </c>
      <c r="C455" s="128" t="s">
        <v>696</v>
      </c>
      <c r="D455" s="123" t="s">
        <v>37</v>
      </c>
      <c r="E455" s="128" t="s">
        <v>700</v>
      </c>
      <c r="O455" s="130">
        <v>43.3333333333333</v>
      </c>
      <c r="Q455" s="131">
        <v>30</v>
      </c>
    </row>
    <row r="456" spans="1:17" x14ac:dyDescent="0.35">
      <c r="A456" s="127">
        <v>2</v>
      </c>
      <c r="B456" s="123" t="s">
        <v>24</v>
      </c>
      <c r="C456" s="128" t="s">
        <v>696</v>
      </c>
      <c r="D456" s="123" t="s">
        <v>33</v>
      </c>
      <c r="E456" s="128" t="s">
        <v>33</v>
      </c>
      <c r="F456" s="123" t="s">
        <v>37</v>
      </c>
      <c r="G456" s="128" t="s">
        <v>700</v>
      </c>
      <c r="O456" s="130">
        <v>43.3333333333333</v>
      </c>
      <c r="Q456" s="131">
        <v>30</v>
      </c>
    </row>
    <row r="457" spans="1:17" x14ac:dyDescent="0.35">
      <c r="A457" s="127">
        <v>2</v>
      </c>
      <c r="B457" s="123" t="s">
        <v>23</v>
      </c>
      <c r="C457" s="132" t="s">
        <v>699</v>
      </c>
      <c r="D457" s="123" t="s">
        <v>24</v>
      </c>
      <c r="E457" s="128" t="s">
        <v>696</v>
      </c>
      <c r="O457" s="130">
        <v>40.579710144927503</v>
      </c>
      <c r="Q457" s="131">
        <v>138</v>
      </c>
    </row>
    <row r="458" spans="1:17" x14ac:dyDescent="0.35">
      <c r="A458" s="127">
        <v>2</v>
      </c>
      <c r="B458" s="123" t="s">
        <v>24</v>
      </c>
      <c r="C458" s="128" t="s">
        <v>696</v>
      </c>
      <c r="D458" s="123" t="s">
        <v>27</v>
      </c>
      <c r="E458" s="128" t="s">
        <v>698</v>
      </c>
      <c r="O458" s="130">
        <v>42.424242424242401</v>
      </c>
      <c r="Q458" s="131">
        <v>33</v>
      </c>
    </row>
    <row r="459" spans="1:17" x14ac:dyDescent="0.35">
      <c r="A459" s="127">
        <v>2</v>
      </c>
      <c r="B459" s="123" t="s">
        <v>24</v>
      </c>
      <c r="C459" s="128" t="s">
        <v>696</v>
      </c>
      <c r="D459" s="123" t="s">
        <v>27</v>
      </c>
      <c r="E459" s="128" t="s">
        <v>698</v>
      </c>
      <c r="F459" s="123" t="s">
        <v>30</v>
      </c>
      <c r="G459" s="128" t="s">
        <v>6</v>
      </c>
      <c r="O459" s="130">
        <v>50</v>
      </c>
      <c r="Q459" s="131">
        <v>14</v>
      </c>
    </row>
    <row r="461" spans="1:17" ht="51.75" customHeight="1" x14ac:dyDescent="0.35">
      <c r="A461" s="185" t="s">
        <v>1426</v>
      </c>
      <c r="B461" s="181"/>
      <c r="C461" s="181"/>
      <c r="D461" s="181"/>
      <c r="E461" s="181"/>
      <c r="F461" s="181"/>
      <c r="G461" s="181"/>
      <c r="H461" s="181"/>
      <c r="I461" s="181"/>
      <c r="J461" s="181"/>
      <c r="K461" s="181"/>
      <c r="L461" s="181"/>
      <c r="M461" s="181"/>
      <c r="N461" s="181"/>
      <c r="O461" s="181"/>
      <c r="P461" s="181"/>
      <c r="Q461" s="181"/>
    </row>
    <row r="462" spans="1:17" x14ac:dyDescent="0.35">
      <c r="A462" s="8" t="s">
        <v>689</v>
      </c>
      <c r="B462" s="123" t="s">
        <v>690</v>
      </c>
      <c r="D462" s="123" t="s">
        <v>690</v>
      </c>
      <c r="F462" s="123" t="s">
        <v>690</v>
      </c>
      <c r="H462" s="123" t="s">
        <v>690</v>
      </c>
      <c r="J462" s="123" t="s">
        <v>690</v>
      </c>
      <c r="L462" s="123" t="s">
        <v>690</v>
      </c>
      <c r="N462" s="124" t="s">
        <v>691</v>
      </c>
      <c r="O462" s="125" t="s">
        <v>692</v>
      </c>
      <c r="P462" s="126" t="s">
        <v>693</v>
      </c>
      <c r="Q462" s="126" t="s">
        <v>694</v>
      </c>
    </row>
    <row r="463" spans="1:17" x14ac:dyDescent="0.35">
      <c r="A463" s="127">
        <v>1</v>
      </c>
      <c r="B463" s="123" t="s">
        <v>21</v>
      </c>
      <c r="C463" s="128" t="s">
        <v>65</v>
      </c>
      <c r="D463" s="123" t="s">
        <v>29</v>
      </c>
      <c r="E463" s="128" t="s">
        <v>699</v>
      </c>
      <c r="O463" s="130">
        <v>40.625</v>
      </c>
      <c r="Q463" s="131">
        <v>32</v>
      </c>
    </row>
    <row r="465" spans="1:17" ht="51.75" customHeight="1" x14ac:dyDescent="0.35">
      <c r="A465" s="185" t="s">
        <v>1440</v>
      </c>
      <c r="B465" s="181"/>
      <c r="C465" s="181"/>
      <c r="D465" s="181"/>
      <c r="E465" s="181"/>
      <c r="F465" s="181"/>
      <c r="G465" s="181"/>
      <c r="H465" s="181"/>
      <c r="I465" s="181"/>
      <c r="J465" s="181"/>
      <c r="K465" s="181"/>
      <c r="L465" s="181"/>
      <c r="M465" s="181"/>
      <c r="N465" s="181"/>
      <c r="O465" s="181"/>
      <c r="P465" s="181"/>
      <c r="Q465" s="181"/>
    </row>
    <row r="466" spans="1:17" x14ac:dyDescent="0.35">
      <c r="A466" s="8" t="s">
        <v>689</v>
      </c>
      <c r="B466" s="123" t="s">
        <v>690</v>
      </c>
      <c r="D466" s="123" t="s">
        <v>690</v>
      </c>
      <c r="F466" s="123" t="s">
        <v>690</v>
      </c>
      <c r="H466" s="123" t="s">
        <v>690</v>
      </c>
      <c r="J466" s="123" t="s">
        <v>690</v>
      </c>
      <c r="L466" s="123" t="s">
        <v>690</v>
      </c>
      <c r="N466" s="124" t="s">
        <v>691</v>
      </c>
      <c r="O466" s="125" t="s">
        <v>692</v>
      </c>
      <c r="P466" s="126" t="s">
        <v>693</v>
      </c>
      <c r="Q466" s="126" t="s">
        <v>694</v>
      </c>
    </row>
    <row r="467" spans="1:17" x14ac:dyDescent="0.35">
      <c r="A467" s="127">
        <v>1</v>
      </c>
      <c r="B467" s="123" t="s">
        <v>21</v>
      </c>
      <c r="C467" s="128" t="s">
        <v>32</v>
      </c>
      <c r="D467" s="123" t="s">
        <v>30</v>
      </c>
      <c r="E467" s="128" t="s">
        <v>1630</v>
      </c>
      <c r="O467" s="130">
        <v>42.452830188679201</v>
      </c>
      <c r="Q467" s="131">
        <v>106</v>
      </c>
    </row>
    <row r="469" spans="1:17" ht="51.75" customHeight="1" x14ac:dyDescent="0.35">
      <c r="A469" s="185" t="s">
        <v>1460</v>
      </c>
      <c r="B469" s="181"/>
      <c r="C469" s="181"/>
      <c r="D469" s="181"/>
      <c r="E469" s="181"/>
      <c r="F469" s="181"/>
      <c r="G469" s="181"/>
      <c r="H469" s="181"/>
      <c r="I469" s="181"/>
      <c r="J469" s="181"/>
      <c r="K469" s="181"/>
      <c r="L469" s="181"/>
      <c r="M469" s="181"/>
      <c r="N469" s="181"/>
      <c r="O469" s="181"/>
      <c r="P469" s="181"/>
      <c r="Q469" s="181"/>
    </row>
    <row r="470" spans="1:17" x14ac:dyDescent="0.35">
      <c r="A470" s="8" t="s">
        <v>689</v>
      </c>
      <c r="B470" s="123" t="s">
        <v>690</v>
      </c>
      <c r="D470" s="123" t="s">
        <v>690</v>
      </c>
      <c r="F470" s="123" t="s">
        <v>690</v>
      </c>
      <c r="H470" s="123" t="s">
        <v>690</v>
      </c>
      <c r="J470" s="123" t="s">
        <v>690</v>
      </c>
      <c r="L470" s="123" t="s">
        <v>690</v>
      </c>
      <c r="N470" s="124" t="s">
        <v>691</v>
      </c>
      <c r="O470" s="125" t="s">
        <v>692</v>
      </c>
      <c r="P470" s="126" t="s">
        <v>693</v>
      </c>
      <c r="Q470" s="126" t="s">
        <v>694</v>
      </c>
    </row>
    <row r="471" spans="1:17" x14ac:dyDescent="0.35">
      <c r="A471" s="127">
        <v>1</v>
      </c>
      <c r="B471" s="123" t="s">
        <v>24</v>
      </c>
      <c r="C471" s="128" t="s">
        <v>81</v>
      </c>
      <c r="D471" s="123" t="s">
        <v>30</v>
      </c>
      <c r="E471" s="128" t="s">
        <v>30</v>
      </c>
      <c r="F471" s="123" t="s">
        <v>34</v>
      </c>
      <c r="G471" s="128" t="s">
        <v>34</v>
      </c>
      <c r="N471" s="129">
        <v>20</v>
      </c>
      <c r="P471" s="131">
        <v>10</v>
      </c>
    </row>
    <row r="472" spans="1:17" x14ac:dyDescent="0.35">
      <c r="A472" s="127">
        <v>1</v>
      </c>
      <c r="B472" s="123" t="s">
        <v>29</v>
      </c>
      <c r="C472" s="132" t="s">
        <v>32</v>
      </c>
      <c r="D472" s="123" t="s">
        <v>30</v>
      </c>
      <c r="E472" s="128" t="s">
        <v>30</v>
      </c>
      <c r="F472" s="123" t="s">
        <v>34</v>
      </c>
      <c r="G472" s="128" t="s">
        <v>34</v>
      </c>
      <c r="N472" s="129">
        <v>16.176470588235301</v>
      </c>
      <c r="P472" s="131">
        <v>68</v>
      </c>
    </row>
    <row r="473" spans="1:17" x14ac:dyDescent="0.35">
      <c r="A473" s="127">
        <v>1</v>
      </c>
      <c r="B473" s="123" t="s">
        <v>30</v>
      </c>
      <c r="C473" s="128" t="s">
        <v>30</v>
      </c>
      <c r="D473" s="123" t="s">
        <v>34</v>
      </c>
      <c r="E473" s="128" t="s">
        <v>34</v>
      </c>
      <c r="N473" s="129">
        <v>16.099071207430299</v>
      </c>
      <c r="P473" s="131">
        <v>323</v>
      </c>
    </row>
    <row r="474" spans="1:17" x14ac:dyDescent="0.35">
      <c r="A474" s="127">
        <v>1</v>
      </c>
      <c r="B474" s="123" t="s">
        <v>24</v>
      </c>
      <c r="C474" s="128" t="s">
        <v>81</v>
      </c>
      <c r="D474" s="123" t="s">
        <v>30</v>
      </c>
      <c r="E474" s="128" t="s">
        <v>30</v>
      </c>
      <c r="N474" s="129">
        <v>15.4471544715447</v>
      </c>
      <c r="P474" s="131">
        <v>123</v>
      </c>
    </row>
    <row r="475" spans="1:17" x14ac:dyDescent="0.35">
      <c r="A475" s="127">
        <v>1</v>
      </c>
      <c r="B475" s="123" t="s">
        <v>29</v>
      </c>
      <c r="C475" s="132" t="s">
        <v>32</v>
      </c>
      <c r="D475" s="123" t="s">
        <v>34</v>
      </c>
      <c r="E475" s="128" t="s">
        <v>34</v>
      </c>
      <c r="N475" s="129">
        <v>15.0485436893204</v>
      </c>
      <c r="P475" s="131">
        <v>206</v>
      </c>
    </row>
    <row r="477" spans="1:17" ht="51.75" customHeight="1" x14ac:dyDescent="0.35">
      <c r="A477" s="185" t="s">
        <v>1472</v>
      </c>
      <c r="B477" s="181"/>
      <c r="C477" s="181"/>
      <c r="D477" s="181"/>
      <c r="E477" s="181"/>
      <c r="F477" s="181"/>
      <c r="G477" s="181"/>
      <c r="H477" s="181"/>
      <c r="I477" s="181"/>
      <c r="J477" s="181"/>
      <c r="K477" s="181"/>
      <c r="L477" s="181"/>
      <c r="M477" s="181"/>
      <c r="N477" s="181"/>
      <c r="O477" s="181"/>
      <c r="P477" s="181"/>
      <c r="Q477" s="181"/>
    </row>
    <row r="478" spans="1:17" x14ac:dyDescent="0.35">
      <c r="A478" s="8" t="s">
        <v>689</v>
      </c>
      <c r="B478" s="123" t="s">
        <v>690</v>
      </c>
      <c r="D478" s="123" t="s">
        <v>690</v>
      </c>
      <c r="F478" s="123" t="s">
        <v>690</v>
      </c>
      <c r="H478" s="123" t="s">
        <v>690</v>
      </c>
      <c r="J478" s="123" t="s">
        <v>690</v>
      </c>
      <c r="L478" s="123" t="s">
        <v>690</v>
      </c>
      <c r="N478" s="124" t="s">
        <v>691</v>
      </c>
      <c r="O478" s="125" t="s">
        <v>692</v>
      </c>
      <c r="P478" s="126" t="s">
        <v>693</v>
      </c>
      <c r="Q478" s="126" t="s">
        <v>694</v>
      </c>
    </row>
    <row r="479" spans="1:17" x14ac:dyDescent="0.35">
      <c r="A479" s="127">
        <v>3</v>
      </c>
      <c r="B479" s="123" t="s">
        <v>27</v>
      </c>
      <c r="C479" s="128" t="s">
        <v>32</v>
      </c>
      <c r="D479" s="123" t="s">
        <v>30</v>
      </c>
      <c r="E479" s="128" t="s">
        <v>6</v>
      </c>
      <c r="F479" s="123" t="s">
        <v>32</v>
      </c>
      <c r="G479" s="128" t="s">
        <v>32</v>
      </c>
      <c r="N479" s="129">
        <v>17.7184466019417</v>
      </c>
      <c r="O479" s="130">
        <v>41.504854368932001</v>
      </c>
      <c r="P479" s="131">
        <v>412</v>
      </c>
      <c r="Q479" s="131">
        <v>412</v>
      </c>
    </row>
    <row r="480" spans="1:17" x14ac:dyDescent="0.35">
      <c r="A480" s="127">
        <v>3</v>
      </c>
      <c r="B480" s="123" t="s">
        <v>27</v>
      </c>
      <c r="C480" s="128" t="s">
        <v>32</v>
      </c>
      <c r="D480" s="123" t="s">
        <v>30</v>
      </c>
      <c r="E480" s="128" t="s">
        <v>6</v>
      </c>
      <c r="F480" s="123" t="s">
        <v>32</v>
      </c>
      <c r="G480" s="128" t="s">
        <v>32</v>
      </c>
      <c r="H480" s="123" t="s">
        <v>33</v>
      </c>
      <c r="I480" s="128" t="s">
        <v>33</v>
      </c>
      <c r="N480" s="129">
        <v>17.3913043478261</v>
      </c>
      <c r="O480" s="130">
        <v>42.028985507246396</v>
      </c>
      <c r="P480" s="131">
        <v>276</v>
      </c>
      <c r="Q480" s="131">
        <v>276</v>
      </c>
    </row>
    <row r="481" spans="1:17" x14ac:dyDescent="0.35">
      <c r="A481" s="127">
        <v>3</v>
      </c>
      <c r="B481" s="123" t="s">
        <v>28</v>
      </c>
      <c r="C481" s="128" t="s">
        <v>701</v>
      </c>
      <c r="D481" s="123" t="s">
        <v>30</v>
      </c>
      <c r="E481" s="128" t="s">
        <v>6</v>
      </c>
      <c r="F481" s="123" t="s">
        <v>32</v>
      </c>
      <c r="G481" s="128" t="s">
        <v>32</v>
      </c>
      <c r="N481" s="129">
        <v>18.840579710144901</v>
      </c>
      <c r="P481" s="131">
        <v>207</v>
      </c>
    </row>
    <row r="482" spans="1:17" x14ac:dyDescent="0.35">
      <c r="A482" s="127">
        <v>3</v>
      </c>
      <c r="B482" s="123" t="s">
        <v>27</v>
      </c>
      <c r="C482" s="128" t="s">
        <v>32</v>
      </c>
      <c r="D482" s="123" t="s">
        <v>29</v>
      </c>
      <c r="E482" s="132" t="s">
        <v>32</v>
      </c>
      <c r="F482" s="123" t="s">
        <v>32</v>
      </c>
      <c r="G482" s="128" t="s">
        <v>32</v>
      </c>
      <c r="H482" s="123" t="s">
        <v>33</v>
      </c>
      <c r="I482" s="128" t="s">
        <v>33</v>
      </c>
      <c r="N482" s="129">
        <v>15.5555555555556</v>
      </c>
      <c r="O482" s="130">
        <v>40.8888888888889</v>
      </c>
      <c r="P482" s="131">
        <v>450</v>
      </c>
      <c r="Q482" s="131">
        <v>450</v>
      </c>
    </row>
    <row r="483" spans="1:17" x14ac:dyDescent="0.35">
      <c r="A483" s="127">
        <v>3</v>
      </c>
      <c r="B483" s="123" t="s">
        <v>28</v>
      </c>
      <c r="C483" s="128" t="s">
        <v>701</v>
      </c>
      <c r="D483" s="123" t="s">
        <v>30</v>
      </c>
      <c r="E483" s="128" t="s">
        <v>6</v>
      </c>
      <c r="F483" s="123" t="s">
        <v>32</v>
      </c>
      <c r="G483" s="128" t="s">
        <v>32</v>
      </c>
      <c r="H483" s="123" t="s">
        <v>33</v>
      </c>
      <c r="I483" s="128" t="s">
        <v>33</v>
      </c>
      <c r="N483" s="129">
        <v>20.5673758865248</v>
      </c>
      <c r="P483" s="131">
        <v>141</v>
      </c>
    </row>
    <row r="484" spans="1:17" x14ac:dyDescent="0.35">
      <c r="A484" s="127">
        <v>3</v>
      </c>
      <c r="B484" s="123" t="s">
        <v>28</v>
      </c>
      <c r="C484" s="128" t="s">
        <v>701</v>
      </c>
      <c r="D484" s="123" t="s">
        <v>32</v>
      </c>
      <c r="E484" s="128" t="s">
        <v>32</v>
      </c>
      <c r="F484" s="123" t="s">
        <v>33</v>
      </c>
      <c r="G484" s="128" t="s">
        <v>33</v>
      </c>
      <c r="N484" s="129">
        <v>15.5009451795841</v>
      </c>
      <c r="P484" s="131">
        <v>529</v>
      </c>
    </row>
    <row r="485" spans="1:17" x14ac:dyDescent="0.35">
      <c r="A485" s="127">
        <v>3</v>
      </c>
      <c r="B485" s="123" t="s">
        <v>30</v>
      </c>
      <c r="C485" s="128" t="s">
        <v>6</v>
      </c>
      <c r="D485" s="123" t="s">
        <v>32</v>
      </c>
      <c r="E485" s="128" t="s">
        <v>32</v>
      </c>
      <c r="F485" s="123" t="s">
        <v>33</v>
      </c>
      <c r="G485" s="128" t="s">
        <v>33</v>
      </c>
      <c r="N485" s="129">
        <v>15.9695817490494</v>
      </c>
      <c r="O485" s="130">
        <v>41.444866920152101</v>
      </c>
      <c r="P485" s="131">
        <v>789</v>
      </c>
      <c r="Q485" s="131">
        <v>789</v>
      </c>
    </row>
    <row r="486" spans="1:17" x14ac:dyDescent="0.35">
      <c r="A486" s="127">
        <v>3</v>
      </c>
      <c r="B486" s="123" t="s">
        <v>29</v>
      </c>
      <c r="C486" s="132" t="s">
        <v>32</v>
      </c>
      <c r="D486" s="123" t="s">
        <v>32</v>
      </c>
      <c r="E486" s="128" t="s">
        <v>32</v>
      </c>
      <c r="F486" s="123" t="s">
        <v>33</v>
      </c>
      <c r="G486" s="128" t="s">
        <v>33</v>
      </c>
      <c r="N486" s="129">
        <v>15.606936416185</v>
      </c>
      <c r="O486" s="130">
        <v>40.214698596201501</v>
      </c>
      <c r="P486" s="131">
        <v>1211</v>
      </c>
      <c r="Q486" s="131">
        <v>1211</v>
      </c>
    </row>
    <row r="487" spans="1:17" x14ac:dyDescent="0.35">
      <c r="A487" s="127">
        <v>3</v>
      </c>
      <c r="B487" s="123" t="s">
        <v>30</v>
      </c>
      <c r="C487" s="128" t="s">
        <v>6</v>
      </c>
      <c r="D487" s="123" t="s">
        <v>32</v>
      </c>
      <c r="E487" s="128" t="s">
        <v>32</v>
      </c>
      <c r="N487" s="129">
        <v>16.113360323886599</v>
      </c>
      <c r="O487" s="130">
        <v>40.080971659919001</v>
      </c>
      <c r="P487" s="131">
        <v>1235</v>
      </c>
      <c r="Q487" s="131">
        <v>1235</v>
      </c>
    </row>
    <row r="488" spans="1:17" x14ac:dyDescent="0.35">
      <c r="A488" s="127">
        <v>3</v>
      </c>
      <c r="B488" s="123" t="s">
        <v>32</v>
      </c>
      <c r="C488" s="128" t="s">
        <v>32</v>
      </c>
      <c r="D488" s="123" t="s">
        <v>33</v>
      </c>
      <c r="E488" s="128" t="s">
        <v>33</v>
      </c>
      <c r="F488" s="123" t="s">
        <v>37</v>
      </c>
      <c r="G488" s="128" t="s">
        <v>33</v>
      </c>
      <c r="O488" s="130">
        <v>42.519685039370103</v>
      </c>
      <c r="Q488" s="131">
        <v>508</v>
      </c>
    </row>
    <row r="489" spans="1:17" x14ac:dyDescent="0.35">
      <c r="A489" s="127">
        <v>3</v>
      </c>
      <c r="B489" s="123" t="s">
        <v>32</v>
      </c>
      <c r="C489" s="128" t="s">
        <v>32</v>
      </c>
      <c r="D489" s="123" t="s">
        <v>37</v>
      </c>
      <c r="E489" s="128" t="s">
        <v>33</v>
      </c>
      <c r="O489" s="130">
        <v>42.519685039370103</v>
      </c>
      <c r="Q489" s="131">
        <v>508</v>
      </c>
    </row>
    <row r="490" spans="1:17" x14ac:dyDescent="0.35">
      <c r="A490" s="127">
        <v>3</v>
      </c>
      <c r="B490" s="123" t="s">
        <v>29</v>
      </c>
      <c r="C490" s="132" t="s">
        <v>32</v>
      </c>
      <c r="D490" s="123" t="s">
        <v>30</v>
      </c>
      <c r="E490" s="128" t="s">
        <v>6</v>
      </c>
      <c r="F490" s="123" t="s">
        <v>32</v>
      </c>
      <c r="G490" s="128" t="s">
        <v>32</v>
      </c>
      <c r="H490" s="123" t="s">
        <v>33</v>
      </c>
      <c r="I490" s="128" t="s">
        <v>33</v>
      </c>
      <c r="N490" s="129">
        <v>15.9574468085106</v>
      </c>
      <c r="O490" s="130">
        <v>43.6170212765958</v>
      </c>
      <c r="P490" s="131">
        <v>470</v>
      </c>
      <c r="Q490" s="131">
        <v>470</v>
      </c>
    </row>
    <row r="491" spans="1:17" x14ac:dyDescent="0.35">
      <c r="A491" s="127">
        <v>3</v>
      </c>
      <c r="B491" s="123" t="s">
        <v>29</v>
      </c>
      <c r="C491" s="132" t="s">
        <v>32</v>
      </c>
      <c r="D491" s="123" t="s">
        <v>30</v>
      </c>
      <c r="E491" s="128" t="s">
        <v>6</v>
      </c>
      <c r="F491" s="123" t="s">
        <v>32</v>
      </c>
      <c r="G491" s="128" t="s">
        <v>32</v>
      </c>
      <c r="N491" s="129">
        <v>15.331010452961699</v>
      </c>
      <c r="O491" s="130">
        <v>43.205574912891997</v>
      </c>
      <c r="P491" s="131">
        <v>574</v>
      </c>
      <c r="Q491" s="131">
        <v>574</v>
      </c>
    </row>
    <row r="492" spans="1:17" x14ac:dyDescent="0.35">
      <c r="A492" s="127">
        <v>3</v>
      </c>
      <c r="B492" s="123" t="s">
        <v>29</v>
      </c>
      <c r="C492" s="132" t="s">
        <v>32</v>
      </c>
      <c r="D492" s="123" t="s">
        <v>32</v>
      </c>
      <c r="E492" s="128" t="s">
        <v>32</v>
      </c>
      <c r="N492" s="129">
        <v>15.125535823637501</v>
      </c>
      <c r="P492" s="131">
        <v>1633</v>
      </c>
    </row>
    <row r="494" spans="1:17" ht="51.75" customHeight="1" x14ac:dyDescent="0.35">
      <c r="A494" s="185" t="s">
        <v>1513</v>
      </c>
      <c r="B494" s="181"/>
      <c r="C494" s="181"/>
      <c r="D494" s="181"/>
      <c r="E494" s="181"/>
      <c r="F494" s="181"/>
      <c r="G494" s="181"/>
      <c r="H494" s="181"/>
      <c r="I494" s="181"/>
      <c r="J494" s="181"/>
      <c r="K494" s="181"/>
      <c r="L494" s="181"/>
      <c r="M494" s="181"/>
      <c r="N494" s="181"/>
      <c r="O494" s="181"/>
      <c r="P494" s="181"/>
      <c r="Q494" s="181"/>
    </row>
    <row r="495" spans="1:17" x14ac:dyDescent="0.35">
      <c r="A495" s="8" t="s">
        <v>689</v>
      </c>
      <c r="B495" s="123" t="s">
        <v>690</v>
      </c>
      <c r="D495" s="123" t="s">
        <v>690</v>
      </c>
      <c r="F495" s="123" t="s">
        <v>690</v>
      </c>
      <c r="H495" s="123" t="s">
        <v>690</v>
      </c>
      <c r="J495" s="123" t="s">
        <v>690</v>
      </c>
      <c r="L495" s="123" t="s">
        <v>690</v>
      </c>
      <c r="N495" s="124" t="s">
        <v>691</v>
      </c>
      <c r="O495" s="125" t="s">
        <v>692</v>
      </c>
      <c r="P495" s="126" t="s">
        <v>693</v>
      </c>
      <c r="Q495" s="126" t="s">
        <v>694</v>
      </c>
    </row>
    <row r="496" spans="1:17" x14ac:dyDescent="0.35">
      <c r="A496" s="127">
        <v>1</v>
      </c>
      <c r="B496" s="123" t="s">
        <v>23</v>
      </c>
      <c r="C496" s="132" t="s">
        <v>32</v>
      </c>
      <c r="D496" s="123" t="s">
        <v>25</v>
      </c>
      <c r="E496" s="128" t="s">
        <v>1532</v>
      </c>
      <c r="F496" s="123" t="s">
        <v>29</v>
      </c>
      <c r="G496" s="132" t="s">
        <v>699</v>
      </c>
      <c r="N496" s="129">
        <v>25</v>
      </c>
      <c r="O496" s="130">
        <v>50</v>
      </c>
      <c r="P496" s="131">
        <v>8</v>
      </c>
      <c r="Q496" s="131">
        <v>8</v>
      </c>
    </row>
    <row r="497" spans="1:17" x14ac:dyDescent="0.35">
      <c r="A497" s="127">
        <v>1</v>
      </c>
      <c r="B497" s="123" t="s">
        <v>25</v>
      </c>
      <c r="C497" s="128" t="s">
        <v>1532</v>
      </c>
      <c r="D497" s="123" t="s">
        <v>30</v>
      </c>
      <c r="E497" s="128" t="s">
        <v>30</v>
      </c>
      <c r="F497" s="123" t="s">
        <v>32</v>
      </c>
      <c r="G497" s="128" t="s">
        <v>32</v>
      </c>
      <c r="N497" s="129">
        <v>33.3333333333333</v>
      </c>
      <c r="O497" s="130">
        <v>55.5555555555556</v>
      </c>
      <c r="P497" s="131">
        <v>9</v>
      </c>
      <c r="Q497" s="131">
        <v>9</v>
      </c>
    </row>
    <row r="498" spans="1:17" x14ac:dyDescent="0.35">
      <c r="A498" s="127">
        <v>1</v>
      </c>
      <c r="B498" s="123" t="s">
        <v>24</v>
      </c>
      <c r="C498" s="128" t="s">
        <v>696</v>
      </c>
      <c r="D498" s="123" t="s">
        <v>30</v>
      </c>
      <c r="E498" s="128" t="s">
        <v>30</v>
      </c>
      <c r="N498" s="129">
        <v>27.027027027027</v>
      </c>
      <c r="O498" s="130">
        <v>48.648648648648702</v>
      </c>
      <c r="P498" s="131">
        <v>37</v>
      </c>
      <c r="Q498" s="131">
        <v>37</v>
      </c>
    </row>
    <row r="499" spans="1:17" x14ac:dyDescent="0.35">
      <c r="A499" s="127">
        <v>1</v>
      </c>
      <c r="B499" s="123" t="s">
        <v>23</v>
      </c>
      <c r="C499" s="132" t="s">
        <v>32</v>
      </c>
      <c r="D499" s="123" t="s">
        <v>29</v>
      </c>
      <c r="E499" s="132" t="s">
        <v>699</v>
      </c>
      <c r="F499" s="123" t="s">
        <v>32</v>
      </c>
      <c r="G499" s="128" t="s">
        <v>32</v>
      </c>
      <c r="N499" s="129">
        <v>26.315789473684202</v>
      </c>
      <c r="O499" s="130">
        <v>47.368421052631597</v>
      </c>
      <c r="P499" s="131">
        <v>19</v>
      </c>
      <c r="Q499" s="131">
        <v>19</v>
      </c>
    </row>
    <row r="500" spans="1:17" x14ac:dyDescent="0.35">
      <c r="A500" s="127">
        <v>1</v>
      </c>
      <c r="B500" s="123" t="s">
        <v>23</v>
      </c>
      <c r="C500" s="132" t="s">
        <v>32</v>
      </c>
      <c r="D500" s="123" t="s">
        <v>24</v>
      </c>
      <c r="E500" s="128" t="s">
        <v>696</v>
      </c>
      <c r="N500" s="129">
        <v>25</v>
      </c>
      <c r="P500" s="131">
        <v>24</v>
      </c>
    </row>
    <row r="501" spans="1:17" x14ac:dyDescent="0.35">
      <c r="A501" s="127">
        <v>1</v>
      </c>
      <c r="B501" s="123" t="s">
        <v>23</v>
      </c>
      <c r="C501" s="132" t="s">
        <v>32</v>
      </c>
      <c r="D501" s="123" t="s">
        <v>30</v>
      </c>
      <c r="E501" s="128" t="s">
        <v>30</v>
      </c>
      <c r="F501" s="123" t="s">
        <v>32</v>
      </c>
      <c r="G501" s="128" t="s">
        <v>32</v>
      </c>
      <c r="N501" s="129">
        <v>21.739130434782599</v>
      </c>
      <c r="P501" s="131">
        <v>23</v>
      </c>
    </row>
    <row r="502" spans="1:17" x14ac:dyDescent="0.35">
      <c r="A502" s="127">
        <v>1</v>
      </c>
      <c r="B502" s="123" t="s">
        <v>25</v>
      </c>
      <c r="C502" s="128" t="s">
        <v>1532</v>
      </c>
      <c r="D502" s="123" t="s">
        <v>29</v>
      </c>
      <c r="E502" s="132" t="s">
        <v>699</v>
      </c>
      <c r="N502" s="129">
        <v>23.076923076923102</v>
      </c>
      <c r="P502" s="131">
        <v>13</v>
      </c>
    </row>
    <row r="503" spans="1:17" x14ac:dyDescent="0.35">
      <c r="A503" s="127">
        <v>1</v>
      </c>
      <c r="B503" s="123" t="s">
        <v>27</v>
      </c>
      <c r="C503" s="128" t="s">
        <v>699</v>
      </c>
      <c r="D503" s="123" t="s">
        <v>30</v>
      </c>
      <c r="E503" s="128" t="s">
        <v>30</v>
      </c>
      <c r="F503" s="123" t="s">
        <v>32</v>
      </c>
      <c r="G503" s="128" t="s">
        <v>32</v>
      </c>
      <c r="N503" s="129">
        <v>22.2222222222222</v>
      </c>
      <c r="O503" s="130">
        <v>66.6666666666667</v>
      </c>
      <c r="P503" s="131">
        <v>9</v>
      </c>
      <c r="Q503" s="131">
        <v>9</v>
      </c>
    </row>
    <row r="504" spans="1:17" x14ac:dyDescent="0.35">
      <c r="A504" s="127">
        <v>1</v>
      </c>
      <c r="B504" s="123" t="s">
        <v>23</v>
      </c>
      <c r="C504" s="132" t="s">
        <v>32</v>
      </c>
      <c r="D504" s="123" t="s">
        <v>25</v>
      </c>
      <c r="E504" s="128" t="s">
        <v>1532</v>
      </c>
      <c r="O504" s="130">
        <v>42.857142857142897</v>
      </c>
      <c r="Q504" s="131">
        <v>14</v>
      </c>
    </row>
    <row r="505" spans="1:17" x14ac:dyDescent="0.35">
      <c r="A505" s="127">
        <v>1</v>
      </c>
      <c r="B505" s="123" t="s">
        <v>23</v>
      </c>
      <c r="C505" s="132" t="s">
        <v>32</v>
      </c>
      <c r="D505" s="123" t="s">
        <v>29</v>
      </c>
      <c r="E505" s="132" t="s">
        <v>699</v>
      </c>
      <c r="N505" s="129">
        <v>20</v>
      </c>
      <c r="P505" s="131">
        <v>75</v>
      </c>
    </row>
    <row r="506" spans="1:17" x14ac:dyDescent="0.35">
      <c r="A506" s="127">
        <v>1</v>
      </c>
      <c r="B506" s="123" t="s">
        <v>23</v>
      </c>
      <c r="C506" s="132" t="s">
        <v>32</v>
      </c>
      <c r="D506" s="123" t="s">
        <v>32</v>
      </c>
      <c r="E506" s="128" t="s">
        <v>32</v>
      </c>
      <c r="N506" s="129">
        <v>20</v>
      </c>
      <c r="P506" s="131">
        <v>70</v>
      </c>
    </row>
    <row r="507" spans="1:17" x14ac:dyDescent="0.35">
      <c r="A507" s="127">
        <v>1</v>
      </c>
      <c r="B507" s="123" t="s">
        <v>30</v>
      </c>
      <c r="C507" s="128" t="s">
        <v>30</v>
      </c>
      <c r="D507" s="123" t="s">
        <v>32</v>
      </c>
      <c r="E507" s="128" t="s">
        <v>32</v>
      </c>
      <c r="N507" s="129">
        <v>19.263456090651601</v>
      </c>
      <c r="O507" s="130">
        <v>43.059490084985804</v>
      </c>
      <c r="P507" s="131">
        <v>353</v>
      </c>
      <c r="Q507" s="131">
        <v>353</v>
      </c>
    </row>
    <row r="508" spans="1:17" x14ac:dyDescent="0.35">
      <c r="A508" s="127">
        <v>1</v>
      </c>
      <c r="B508" s="123" t="s">
        <v>24</v>
      </c>
      <c r="C508" s="128" t="s">
        <v>696</v>
      </c>
      <c r="D508" s="123" t="s">
        <v>32</v>
      </c>
      <c r="E508" s="128" t="s">
        <v>32</v>
      </c>
      <c r="N508" s="129">
        <v>15.384615384615399</v>
      </c>
      <c r="P508" s="131">
        <v>26</v>
      </c>
    </row>
    <row r="509" spans="1:17" x14ac:dyDescent="0.35">
      <c r="A509" s="127">
        <v>1</v>
      </c>
      <c r="B509" s="123" t="s">
        <v>25</v>
      </c>
      <c r="C509" s="128" t="s">
        <v>1532</v>
      </c>
      <c r="D509" s="123" t="s">
        <v>30</v>
      </c>
      <c r="E509" s="128" t="s">
        <v>30</v>
      </c>
      <c r="N509" s="129">
        <v>19.047619047619001</v>
      </c>
      <c r="O509" s="130">
        <v>42.857142857142897</v>
      </c>
      <c r="P509" s="131">
        <v>21</v>
      </c>
      <c r="Q509" s="131">
        <v>21</v>
      </c>
    </row>
    <row r="510" spans="1:17" x14ac:dyDescent="0.35">
      <c r="A510" s="127">
        <v>1</v>
      </c>
      <c r="B510" s="123" t="s">
        <v>32</v>
      </c>
      <c r="C510" s="128" t="s">
        <v>32</v>
      </c>
      <c r="D510" s="123" t="s">
        <v>36</v>
      </c>
      <c r="E510" s="128" t="s">
        <v>703</v>
      </c>
      <c r="N510" s="129">
        <v>18.965517241379299</v>
      </c>
      <c r="O510" s="130">
        <v>44.3965517241379</v>
      </c>
      <c r="P510" s="131">
        <v>232</v>
      </c>
      <c r="Q510" s="131">
        <v>232</v>
      </c>
    </row>
    <row r="511" spans="1:17" x14ac:dyDescent="0.35">
      <c r="A511" s="127">
        <v>1</v>
      </c>
      <c r="B511" s="123" t="s">
        <v>29</v>
      </c>
      <c r="C511" s="132" t="s">
        <v>699</v>
      </c>
      <c r="D511" s="123" t="s">
        <v>32</v>
      </c>
      <c r="E511" s="128" t="s">
        <v>32</v>
      </c>
      <c r="N511" s="129">
        <v>18.965517241379299</v>
      </c>
      <c r="O511" s="130">
        <v>44.3965517241379</v>
      </c>
      <c r="P511" s="131">
        <v>232</v>
      </c>
      <c r="Q511" s="131">
        <v>232</v>
      </c>
    </row>
    <row r="512" spans="1:17" x14ac:dyDescent="0.35">
      <c r="A512" s="127">
        <v>1</v>
      </c>
      <c r="B512" s="123" t="s">
        <v>29</v>
      </c>
      <c r="C512" s="132" t="s">
        <v>699</v>
      </c>
      <c r="D512" s="123" t="s">
        <v>30</v>
      </c>
      <c r="E512" s="128" t="s">
        <v>30</v>
      </c>
      <c r="F512" s="123" t="s">
        <v>32</v>
      </c>
      <c r="G512" s="128" t="s">
        <v>32</v>
      </c>
      <c r="N512" s="129">
        <v>18.8118811881188</v>
      </c>
      <c r="O512" s="130">
        <v>42.574257425742601</v>
      </c>
      <c r="P512" s="131">
        <v>101</v>
      </c>
      <c r="Q512" s="131">
        <v>101</v>
      </c>
    </row>
    <row r="513" spans="1:17" x14ac:dyDescent="0.35">
      <c r="A513" s="127">
        <v>1</v>
      </c>
      <c r="B513" s="123" t="s">
        <v>23</v>
      </c>
      <c r="C513" s="132" t="s">
        <v>32</v>
      </c>
      <c r="D513" s="123" t="s">
        <v>27</v>
      </c>
      <c r="E513" s="128" t="s">
        <v>699</v>
      </c>
      <c r="F513" s="123" t="s">
        <v>29</v>
      </c>
      <c r="G513" s="132" t="s">
        <v>699</v>
      </c>
      <c r="N513" s="129">
        <v>17.3913043478261</v>
      </c>
      <c r="P513" s="131">
        <v>23</v>
      </c>
    </row>
    <row r="514" spans="1:17" x14ac:dyDescent="0.35">
      <c r="A514" s="127">
        <v>1</v>
      </c>
      <c r="B514" s="123" t="s">
        <v>27</v>
      </c>
      <c r="C514" s="128" t="s">
        <v>699</v>
      </c>
      <c r="D514" s="123" t="s">
        <v>32</v>
      </c>
      <c r="E514" s="128" t="s">
        <v>32</v>
      </c>
      <c r="N514" s="129">
        <v>16.901408450704199</v>
      </c>
      <c r="O514" s="130">
        <v>43.661971830985898</v>
      </c>
      <c r="P514" s="131">
        <v>71</v>
      </c>
      <c r="Q514" s="131">
        <v>71</v>
      </c>
    </row>
    <row r="515" spans="1:17" x14ac:dyDescent="0.35">
      <c r="A515" s="127">
        <v>1</v>
      </c>
      <c r="B515" s="123" t="s">
        <v>27</v>
      </c>
      <c r="C515" s="128" t="s">
        <v>699</v>
      </c>
      <c r="D515" s="123" t="s">
        <v>29</v>
      </c>
      <c r="E515" s="132" t="s">
        <v>699</v>
      </c>
      <c r="N515" s="129">
        <v>16.438356164383599</v>
      </c>
      <c r="O515" s="130">
        <v>42.4657534246575</v>
      </c>
      <c r="P515" s="131">
        <v>73</v>
      </c>
      <c r="Q515" s="131">
        <v>73</v>
      </c>
    </row>
    <row r="516" spans="1:17" x14ac:dyDescent="0.35">
      <c r="A516" s="127">
        <v>1</v>
      </c>
      <c r="B516" s="123" t="s">
        <v>24</v>
      </c>
      <c r="C516" s="128" t="s">
        <v>696</v>
      </c>
      <c r="D516" s="123" t="s">
        <v>36</v>
      </c>
      <c r="E516" s="128" t="s">
        <v>703</v>
      </c>
      <c r="O516" s="130">
        <v>42.857142857142897</v>
      </c>
      <c r="Q516" s="131">
        <v>21</v>
      </c>
    </row>
    <row r="517" spans="1:17" x14ac:dyDescent="0.35">
      <c r="A517" s="127">
        <v>1</v>
      </c>
      <c r="B517" s="123" t="s">
        <v>32</v>
      </c>
      <c r="C517" s="128" t="s">
        <v>32</v>
      </c>
      <c r="N517" s="129">
        <v>18.351870576339699</v>
      </c>
      <c r="O517" s="130">
        <v>41.860465116279101</v>
      </c>
      <c r="P517" s="131">
        <v>1978</v>
      </c>
      <c r="Q517" s="131">
        <v>1978</v>
      </c>
    </row>
    <row r="518" spans="1:17" x14ac:dyDescent="0.35">
      <c r="A518" s="127">
        <v>2</v>
      </c>
      <c r="B518" s="123" t="s">
        <v>24</v>
      </c>
      <c r="C518" s="128" t="s">
        <v>81</v>
      </c>
      <c r="D518" s="123" t="s">
        <v>28</v>
      </c>
      <c r="E518" s="128" t="s">
        <v>701</v>
      </c>
      <c r="F518" s="123" t="s">
        <v>30</v>
      </c>
      <c r="G518" s="128" t="s">
        <v>6</v>
      </c>
      <c r="N518" s="129">
        <v>15.2173913043478</v>
      </c>
      <c r="P518" s="131">
        <v>46</v>
      </c>
    </row>
    <row r="519" spans="1:17" x14ac:dyDescent="0.35">
      <c r="A519" s="127">
        <v>2</v>
      </c>
      <c r="B519" s="123" t="s">
        <v>22</v>
      </c>
      <c r="C519" s="128" t="s">
        <v>695</v>
      </c>
      <c r="D519" s="123" t="s">
        <v>24</v>
      </c>
      <c r="E519" s="128" t="s">
        <v>81</v>
      </c>
      <c r="F519" s="123" t="s">
        <v>27</v>
      </c>
      <c r="G519" s="128" t="s">
        <v>32</v>
      </c>
      <c r="H519" s="123" t="s">
        <v>30</v>
      </c>
      <c r="I519" s="128" t="s">
        <v>6</v>
      </c>
      <c r="N519" s="129">
        <v>17.8571428571429</v>
      </c>
      <c r="P519" s="131">
        <v>56</v>
      </c>
    </row>
    <row r="520" spans="1:17" x14ac:dyDescent="0.35">
      <c r="A520" s="127">
        <v>2</v>
      </c>
      <c r="B520" s="123" t="s">
        <v>24</v>
      </c>
      <c r="C520" s="128" t="s">
        <v>81</v>
      </c>
      <c r="D520" s="123" t="s">
        <v>27</v>
      </c>
      <c r="E520" s="128" t="s">
        <v>32</v>
      </c>
      <c r="F520" s="123" t="s">
        <v>30</v>
      </c>
      <c r="G520" s="128" t="s">
        <v>6</v>
      </c>
      <c r="N520" s="129">
        <v>16.091954022988499</v>
      </c>
      <c r="P520" s="131">
        <v>87</v>
      </c>
    </row>
    <row r="522" spans="1:17" ht="51.75" customHeight="1" x14ac:dyDescent="0.35">
      <c r="A522" s="185" t="s">
        <v>1536</v>
      </c>
      <c r="B522" s="181"/>
      <c r="C522" s="181"/>
      <c r="D522" s="181"/>
      <c r="E522" s="181"/>
      <c r="F522" s="181"/>
      <c r="G522" s="181"/>
      <c r="H522" s="181"/>
      <c r="I522" s="181"/>
      <c r="J522" s="181"/>
      <c r="K522" s="181"/>
      <c r="L522" s="181"/>
      <c r="M522" s="181"/>
      <c r="N522" s="181"/>
      <c r="O522" s="181"/>
      <c r="P522" s="181"/>
      <c r="Q522" s="181"/>
    </row>
    <row r="523" spans="1:17" x14ac:dyDescent="0.35">
      <c r="A523" s="8" t="s">
        <v>689</v>
      </c>
      <c r="B523" s="123" t="s">
        <v>690</v>
      </c>
      <c r="D523" s="123" t="s">
        <v>690</v>
      </c>
      <c r="F523" s="123" t="s">
        <v>690</v>
      </c>
      <c r="H523" s="123" t="s">
        <v>690</v>
      </c>
      <c r="J523" s="123" t="s">
        <v>690</v>
      </c>
      <c r="L523" s="123" t="s">
        <v>690</v>
      </c>
      <c r="N523" s="124" t="s">
        <v>691</v>
      </c>
      <c r="O523" s="125" t="s">
        <v>692</v>
      </c>
      <c r="P523" s="126" t="s">
        <v>693</v>
      </c>
      <c r="Q523" s="126" t="s">
        <v>694</v>
      </c>
    </row>
    <row r="524" spans="1:17" x14ac:dyDescent="0.35">
      <c r="A524" s="127">
        <v>2</v>
      </c>
      <c r="B524" s="123" t="s">
        <v>27</v>
      </c>
      <c r="C524" s="128" t="s">
        <v>32</v>
      </c>
      <c r="D524" s="123" t="s">
        <v>28</v>
      </c>
      <c r="E524" s="128" t="s">
        <v>697</v>
      </c>
      <c r="F524" s="123" t="s">
        <v>30</v>
      </c>
      <c r="G524" s="128" t="s">
        <v>6</v>
      </c>
      <c r="N524" s="129">
        <v>15.034965034964999</v>
      </c>
      <c r="P524" s="131">
        <v>286</v>
      </c>
    </row>
    <row r="526" spans="1:17" ht="51.75" customHeight="1" x14ac:dyDescent="0.35">
      <c r="A526" s="185" t="s">
        <v>1560</v>
      </c>
      <c r="B526" s="181"/>
      <c r="C526" s="181"/>
      <c r="D526" s="181"/>
      <c r="E526" s="181"/>
      <c r="F526" s="181"/>
      <c r="G526" s="181"/>
      <c r="H526" s="181"/>
      <c r="I526" s="181"/>
      <c r="J526" s="181"/>
      <c r="K526" s="181"/>
      <c r="L526" s="181"/>
      <c r="M526" s="181"/>
      <c r="N526" s="181"/>
      <c r="O526" s="181"/>
      <c r="P526" s="181"/>
      <c r="Q526" s="181"/>
    </row>
    <row r="527" spans="1:17" x14ac:dyDescent="0.35">
      <c r="A527" s="8" t="s">
        <v>689</v>
      </c>
      <c r="B527" s="123" t="s">
        <v>690</v>
      </c>
      <c r="D527" s="123" t="s">
        <v>690</v>
      </c>
      <c r="F527" s="123" t="s">
        <v>690</v>
      </c>
      <c r="H527" s="123" t="s">
        <v>690</v>
      </c>
      <c r="J527" s="123" t="s">
        <v>690</v>
      </c>
      <c r="L527" s="123" t="s">
        <v>690</v>
      </c>
      <c r="N527" s="124" t="s">
        <v>691</v>
      </c>
      <c r="O527" s="125" t="s">
        <v>692</v>
      </c>
      <c r="P527" s="126" t="s">
        <v>693</v>
      </c>
      <c r="Q527" s="126" t="s">
        <v>694</v>
      </c>
    </row>
    <row r="528" spans="1:17" x14ac:dyDescent="0.35">
      <c r="A528" s="127">
        <v>2</v>
      </c>
      <c r="B528" s="123" t="s">
        <v>21</v>
      </c>
      <c r="C528" s="128" t="s">
        <v>101</v>
      </c>
      <c r="D528" s="123" t="s">
        <v>25</v>
      </c>
      <c r="E528" s="128" t="s">
        <v>499</v>
      </c>
      <c r="N528" s="129">
        <v>19.230769230769202</v>
      </c>
      <c r="O528" s="130">
        <v>42.307692307692299</v>
      </c>
      <c r="P528" s="131">
        <v>26</v>
      </c>
      <c r="Q528" s="131">
        <v>26</v>
      </c>
    </row>
    <row r="529" spans="1:17" x14ac:dyDescent="0.35">
      <c r="A529" s="127">
        <v>2</v>
      </c>
      <c r="B529" s="123" t="s">
        <v>21</v>
      </c>
      <c r="C529" s="128" t="s">
        <v>101</v>
      </c>
      <c r="D529" s="123" t="s">
        <v>26</v>
      </c>
      <c r="E529" s="128" t="s">
        <v>32</v>
      </c>
      <c r="N529" s="129">
        <v>15.657620041753701</v>
      </c>
      <c r="P529" s="131">
        <v>479</v>
      </c>
    </row>
    <row r="531" spans="1:17" ht="51.75" customHeight="1" x14ac:dyDescent="0.35">
      <c r="A531" s="185" t="s">
        <v>1595</v>
      </c>
      <c r="B531" s="181"/>
      <c r="C531" s="181"/>
      <c r="D531" s="181"/>
      <c r="E531" s="181"/>
      <c r="F531" s="181"/>
      <c r="G531" s="181"/>
      <c r="H531" s="181"/>
      <c r="I531" s="181"/>
      <c r="J531" s="181"/>
      <c r="K531" s="181"/>
      <c r="L531" s="181"/>
      <c r="M531" s="181"/>
      <c r="N531" s="181"/>
      <c r="O531" s="181"/>
      <c r="P531" s="181"/>
      <c r="Q531" s="181"/>
    </row>
    <row r="532" spans="1:17" x14ac:dyDescent="0.35">
      <c r="A532" s="8" t="s">
        <v>689</v>
      </c>
      <c r="B532" s="123" t="s">
        <v>690</v>
      </c>
      <c r="D532" s="123" t="s">
        <v>690</v>
      </c>
      <c r="F532" s="123" t="s">
        <v>690</v>
      </c>
      <c r="H532" s="123" t="s">
        <v>690</v>
      </c>
      <c r="J532" s="123" t="s">
        <v>690</v>
      </c>
      <c r="L532" s="123" t="s">
        <v>690</v>
      </c>
      <c r="N532" s="124" t="s">
        <v>691</v>
      </c>
      <c r="O532" s="125" t="s">
        <v>692</v>
      </c>
      <c r="P532" s="126" t="s">
        <v>693</v>
      </c>
      <c r="Q532" s="126" t="s">
        <v>694</v>
      </c>
    </row>
    <row r="533" spans="1:17" x14ac:dyDescent="0.35">
      <c r="A533" s="127">
        <v>1</v>
      </c>
      <c r="B533" s="123" t="s">
        <v>21</v>
      </c>
      <c r="C533" s="128" t="s">
        <v>101</v>
      </c>
      <c r="D533" s="123" t="s">
        <v>25</v>
      </c>
      <c r="E533" s="128" t="s">
        <v>346</v>
      </c>
      <c r="F533" s="123" t="s">
        <v>28</v>
      </c>
      <c r="G533" s="128" t="s">
        <v>697</v>
      </c>
      <c r="N533" s="129">
        <v>25</v>
      </c>
      <c r="P533" s="131">
        <v>12</v>
      </c>
    </row>
    <row r="534" spans="1:17" x14ac:dyDescent="0.35">
      <c r="A534" s="127">
        <v>1</v>
      </c>
      <c r="B534" s="123" t="s">
        <v>21</v>
      </c>
      <c r="C534" s="128" t="s">
        <v>101</v>
      </c>
      <c r="D534" s="123" t="s">
        <v>28</v>
      </c>
      <c r="E534" s="128" t="s">
        <v>697</v>
      </c>
      <c r="N534" s="129">
        <v>18.234442836468901</v>
      </c>
      <c r="O534" s="130">
        <v>42.981186685962399</v>
      </c>
      <c r="P534" s="131">
        <v>691</v>
      </c>
      <c r="Q534" s="131">
        <v>691</v>
      </c>
    </row>
    <row r="537" spans="1:17" ht="35.1" customHeight="1" x14ac:dyDescent="0.35">
      <c r="A537" s="184" t="s">
        <v>1818</v>
      </c>
      <c r="B537" s="181"/>
      <c r="C537" s="181"/>
      <c r="D537" s="181"/>
      <c r="E537" s="181"/>
      <c r="F537" s="181"/>
      <c r="G537" s="181"/>
      <c r="H537" s="181"/>
      <c r="I537" s="181"/>
      <c r="J537" s="181"/>
      <c r="K537" s="181"/>
      <c r="L537" s="181"/>
      <c r="M537" s="181"/>
      <c r="N537" s="181"/>
      <c r="O537" s="181"/>
      <c r="P537" s="181"/>
      <c r="Q537" s="181"/>
    </row>
    <row r="539" spans="1:17" ht="51.75" customHeight="1" x14ac:dyDescent="0.35">
      <c r="A539" s="185" t="s">
        <v>1632</v>
      </c>
      <c r="B539" s="181"/>
      <c r="C539" s="181"/>
      <c r="D539" s="181"/>
      <c r="E539" s="181"/>
      <c r="F539" s="181"/>
      <c r="G539" s="181"/>
      <c r="H539" s="181"/>
      <c r="I539" s="181"/>
      <c r="J539" s="181"/>
      <c r="K539" s="181"/>
      <c r="L539" s="181"/>
      <c r="M539" s="181"/>
      <c r="N539" s="181"/>
      <c r="O539" s="181"/>
      <c r="P539" s="181"/>
      <c r="Q539" s="181"/>
    </row>
    <row r="540" spans="1:17" x14ac:dyDescent="0.35">
      <c r="A540" s="8" t="s">
        <v>689</v>
      </c>
      <c r="B540" s="123" t="s">
        <v>690</v>
      </c>
      <c r="D540" s="123" t="s">
        <v>690</v>
      </c>
      <c r="F540" s="123" t="s">
        <v>690</v>
      </c>
      <c r="H540" s="123" t="s">
        <v>690</v>
      </c>
      <c r="J540" s="123" t="s">
        <v>690</v>
      </c>
      <c r="L540" s="123" t="s">
        <v>690</v>
      </c>
      <c r="N540" s="124" t="s">
        <v>691</v>
      </c>
      <c r="O540" s="125" t="s">
        <v>692</v>
      </c>
      <c r="P540" s="126" t="s">
        <v>693</v>
      </c>
      <c r="Q540" s="126" t="s">
        <v>694</v>
      </c>
    </row>
    <row r="541" spans="1:17" x14ac:dyDescent="0.35">
      <c r="A541" s="127">
        <v>1</v>
      </c>
      <c r="B541" s="123" t="s">
        <v>21</v>
      </c>
      <c r="C541" s="128" t="s">
        <v>92</v>
      </c>
      <c r="D541" s="123" t="s">
        <v>22</v>
      </c>
      <c r="E541" s="128" t="s">
        <v>695</v>
      </c>
      <c r="F541" s="123" t="s">
        <v>30</v>
      </c>
      <c r="G541" s="132" t="s">
        <v>702</v>
      </c>
      <c r="H541" s="123" t="s">
        <v>33</v>
      </c>
      <c r="I541" s="128" t="s">
        <v>33</v>
      </c>
      <c r="N541" s="129">
        <v>50</v>
      </c>
      <c r="O541" s="130">
        <v>75</v>
      </c>
      <c r="P541" s="131">
        <v>8</v>
      </c>
      <c r="Q541" s="131">
        <v>8</v>
      </c>
    </row>
    <row r="542" spans="1:17" x14ac:dyDescent="0.35">
      <c r="A542" s="127">
        <v>1</v>
      </c>
      <c r="B542" s="123" t="s">
        <v>21</v>
      </c>
      <c r="C542" s="128" t="s">
        <v>92</v>
      </c>
      <c r="D542" s="123" t="s">
        <v>30</v>
      </c>
      <c r="E542" s="132" t="s">
        <v>702</v>
      </c>
      <c r="F542" s="123" t="s">
        <v>33</v>
      </c>
      <c r="G542" s="128" t="s">
        <v>33</v>
      </c>
      <c r="N542" s="129">
        <v>38.461538461538503</v>
      </c>
      <c r="O542" s="130">
        <v>76.923076923076906</v>
      </c>
      <c r="P542" s="131">
        <v>13</v>
      </c>
      <c r="Q542" s="131">
        <v>13</v>
      </c>
    </row>
    <row r="543" spans="1:17" x14ac:dyDescent="0.35">
      <c r="A543" s="127">
        <v>1</v>
      </c>
      <c r="B543" s="123" t="s">
        <v>21</v>
      </c>
      <c r="C543" s="128" t="s">
        <v>92</v>
      </c>
      <c r="D543" s="123" t="s">
        <v>22</v>
      </c>
      <c r="E543" s="128" t="s">
        <v>695</v>
      </c>
      <c r="F543" s="123" t="s">
        <v>30</v>
      </c>
      <c r="G543" s="132" t="s">
        <v>702</v>
      </c>
      <c r="N543" s="129">
        <v>30.769230769230798</v>
      </c>
      <c r="O543" s="130">
        <v>55.769230769230802</v>
      </c>
      <c r="P543" s="131">
        <v>52</v>
      </c>
      <c r="Q543" s="131">
        <v>52</v>
      </c>
    </row>
    <row r="544" spans="1:17" x14ac:dyDescent="0.35">
      <c r="A544" s="127">
        <v>1</v>
      </c>
      <c r="B544" s="123" t="s">
        <v>25</v>
      </c>
      <c r="C544" s="128" t="s">
        <v>110</v>
      </c>
      <c r="D544" s="123" t="s">
        <v>30</v>
      </c>
      <c r="E544" s="132" t="s">
        <v>702</v>
      </c>
      <c r="F544" s="123" t="s">
        <v>33</v>
      </c>
      <c r="G544" s="128" t="s">
        <v>33</v>
      </c>
      <c r="N544" s="129">
        <v>28.260869565217401</v>
      </c>
      <c r="O544" s="130">
        <v>58.695652173912997</v>
      </c>
      <c r="P544" s="131">
        <v>46</v>
      </c>
      <c r="Q544" s="131">
        <v>46</v>
      </c>
    </row>
    <row r="545" spans="1:17" x14ac:dyDescent="0.35">
      <c r="A545" s="127">
        <v>1</v>
      </c>
      <c r="B545" s="123" t="s">
        <v>25</v>
      </c>
      <c r="C545" s="128" t="s">
        <v>110</v>
      </c>
      <c r="D545" s="123" t="s">
        <v>30</v>
      </c>
      <c r="E545" s="132" t="s">
        <v>702</v>
      </c>
      <c r="N545" s="129">
        <v>28.082191780821901</v>
      </c>
      <c r="O545" s="130">
        <v>53.424657534246599</v>
      </c>
      <c r="P545" s="131">
        <v>146</v>
      </c>
      <c r="Q545" s="131">
        <v>146</v>
      </c>
    </row>
    <row r="546" spans="1:17" x14ac:dyDescent="0.35">
      <c r="A546" s="127">
        <v>1</v>
      </c>
      <c r="B546" s="123" t="s">
        <v>21</v>
      </c>
      <c r="C546" s="128" t="s">
        <v>92</v>
      </c>
      <c r="D546" s="123" t="s">
        <v>30</v>
      </c>
      <c r="E546" s="132" t="s">
        <v>702</v>
      </c>
      <c r="N546" s="129">
        <v>26.923076923076898</v>
      </c>
      <c r="O546" s="130">
        <v>56.410256410256402</v>
      </c>
      <c r="P546" s="131">
        <v>78</v>
      </c>
      <c r="Q546" s="131">
        <v>78</v>
      </c>
    </row>
    <row r="547" spans="1:17" x14ac:dyDescent="0.35">
      <c r="A547" s="127">
        <v>1</v>
      </c>
      <c r="B547" s="123" t="s">
        <v>21</v>
      </c>
      <c r="C547" s="128" t="s">
        <v>92</v>
      </c>
      <c r="D547" s="123" t="s">
        <v>33</v>
      </c>
      <c r="E547" s="128" t="s">
        <v>33</v>
      </c>
      <c r="N547" s="129">
        <v>24.137931034482801</v>
      </c>
      <c r="O547" s="130">
        <v>48.275862068965502</v>
      </c>
      <c r="P547" s="131">
        <v>29</v>
      </c>
      <c r="Q547" s="131">
        <v>29</v>
      </c>
    </row>
    <row r="548" spans="1:17" x14ac:dyDescent="0.35">
      <c r="A548" s="127">
        <v>1</v>
      </c>
      <c r="B548" s="123" t="s">
        <v>22</v>
      </c>
      <c r="C548" s="128" t="s">
        <v>695</v>
      </c>
      <c r="D548" s="123" t="s">
        <v>30</v>
      </c>
      <c r="E548" s="132" t="s">
        <v>702</v>
      </c>
      <c r="F548" s="123" t="s">
        <v>33</v>
      </c>
      <c r="G548" s="128" t="s">
        <v>33</v>
      </c>
      <c r="N548" s="129">
        <v>23.8095238095238</v>
      </c>
      <c r="O548" s="130">
        <v>54.761904761904802</v>
      </c>
      <c r="P548" s="131">
        <v>126</v>
      </c>
      <c r="Q548" s="131">
        <v>126</v>
      </c>
    </row>
    <row r="549" spans="1:17" x14ac:dyDescent="0.35">
      <c r="A549" s="127">
        <v>1</v>
      </c>
      <c r="B549" s="123" t="s">
        <v>21</v>
      </c>
      <c r="C549" s="128" t="s">
        <v>92</v>
      </c>
      <c r="D549" s="123" t="s">
        <v>22</v>
      </c>
      <c r="E549" s="128" t="s">
        <v>695</v>
      </c>
      <c r="F549" s="123" t="s">
        <v>33</v>
      </c>
      <c r="G549" s="128" t="s">
        <v>33</v>
      </c>
      <c r="N549" s="129">
        <v>22.727272727272702</v>
      </c>
      <c r="O549" s="130">
        <v>40.909090909090899</v>
      </c>
      <c r="P549" s="131">
        <v>22</v>
      </c>
      <c r="Q549" s="131">
        <v>22</v>
      </c>
    </row>
    <row r="550" spans="1:17" x14ac:dyDescent="0.35">
      <c r="A550" s="127">
        <v>1</v>
      </c>
      <c r="B550" s="123" t="s">
        <v>30</v>
      </c>
      <c r="C550" s="132" t="s">
        <v>702</v>
      </c>
      <c r="D550" s="123" t="s">
        <v>33</v>
      </c>
      <c r="E550" s="128" t="s">
        <v>33</v>
      </c>
      <c r="N550" s="129">
        <v>22.488038277512</v>
      </c>
      <c r="O550" s="130">
        <v>57.894736842105303</v>
      </c>
      <c r="P550" s="131">
        <v>209</v>
      </c>
      <c r="Q550" s="131">
        <v>209</v>
      </c>
    </row>
    <row r="551" spans="1:17" x14ac:dyDescent="0.35">
      <c r="A551" s="127">
        <v>3</v>
      </c>
      <c r="B551" s="123" t="s">
        <v>30</v>
      </c>
      <c r="C551" s="132" t="s">
        <v>702</v>
      </c>
      <c r="D551" s="123" t="s">
        <v>33</v>
      </c>
      <c r="E551" s="128" t="s">
        <v>33</v>
      </c>
      <c r="N551" s="129">
        <v>19.1885964912281</v>
      </c>
      <c r="O551" s="130">
        <v>46.491228070175403</v>
      </c>
      <c r="P551" s="131">
        <v>912</v>
      </c>
      <c r="Q551" s="131">
        <v>912</v>
      </c>
    </row>
    <row r="552" spans="1:17" x14ac:dyDescent="0.35">
      <c r="A552" s="127">
        <v>1</v>
      </c>
      <c r="B552" s="123" t="s">
        <v>22</v>
      </c>
      <c r="C552" s="128" t="s">
        <v>695</v>
      </c>
      <c r="D552" s="123" t="s">
        <v>30</v>
      </c>
      <c r="E552" s="132" t="s">
        <v>702</v>
      </c>
      <c r="N552" s="129">
        <v>21.061359867330001</v>
      </c>
      <c r="O552" s="130">
        <v>47.9270315091211</v>
      </c>
      <c r="P552" s="131">
        <v>603</v>
      </c>
      <c r="Q552" s="131">
        <v>603</v>
      </c>
    </row>
    <row r="553" spans="1:17" x14ac:dyDescent="0.35">
      <c r="A553" s="127">
        <v>1</v>
      </c>
      <c r="B553" s="123" t="s">
        <v>21</v>
      </c>
      <c r="C553" s="128" t="s">
        <v>92</v>
      </c>
      <c r="D553" s="123" t="s">
        <v>25</v>
      </c>
      <c r="E553" s="128" t="s">
        <v>110</v>
      </c>
      <c r="F553" s="123" t="s">
        <v>33</v>
      </c>
      <c r="G553" s="128" t="s">
        <v>33</v>
      </c>
      <c r="O553" s="130">
        <v>42.857142857142897</v>
      </c>
      <c r="Q553" s="131">
        <v>14</v>
      </c>
    </row>
    <row r="554" spans="1:17" x14ac:dyDescent="0.35">
      <c r="A554" s="127">
        <v>1</v>
      </c>
      <c r="B554" s="123" t="s">
        <v>25</v>
      </c>
      <c r="C554" s="128" t="s">
        <v>110</v>
      </c>
      <c r="D554" s="123" t="s">
        <v>33</v>
      </c>
      <c r="E554" s="128" t="s">
        <v>33</v>
      </c>
      <c r="N554" s="129">
        <v>15.865384615384601</v>
      </c>
      <c r="O554" s="130">
        <v>43.75</v>
      </c>
      <c r="P554" s="131">
        <v>208</v>
      </c>
      <c r="Q554" s="131">
        <v>208</v>
      </c>
    </row>
    <row r="555" spans="1:17" x14ac:dyDescent="0.35">
      <c r="A555" s="127">
        <v>1</v>
      </c>
      <c r="B555" s="123" t="s">
        <v>21</v>
      </c>
      <c r="C555" s="128" t="s">
        <v>92</v>
      </c>
      <c r="D555" s="123" t="s">
        <v>22</v>
      </c>
      <c r="E555" s="128" t="s">
        <v>695</v>
      </c>
      <c r="N555" s="129">
        <v>15.4716981132075</v>
      </c>
      <c r="P555" s="131">
        <v>265</v>
      </c>
    </row>
    <row r="556" spans="1:17" x14ac:dyDescent="0.35">
      <c r="A556" s="127">
        <v>3</v>
      </c>
      <c r="B556" s="123" t="s">
        <v>25</v>
      </c>
      <c r="C556" s="128" t="s">
        <v>93</v>
      </c>
      <c r="D556" s="123" t="s">
        <v>30</v>
      </c>
      <c r="E556" s="132" t="s">
        <v>702</v>
      </c>
      <c r="F556" s="123" t="s">
        <v>33</v>
      </c>
      <c r="G556" s="128" t="s">
        <v>33</v>
      </c>
      <c r="N556" s="129">
        <v>19.696969696969699</v>
      </c>
      <c r="O556" s="130">
        <v>48.484848484848499</v>
      </c>
      <c r="P556" s="131">
        <v>66</v>
      </c>
      <c r="Q556" s="131">
        <v>66</v>
      </c>
    </row>
    <row r="557" spans="1:17" x14ac:dyDescent="0.35">
      <c r="A557" s="127">
        <v>3</v>
      </c>
      <c r="B557" s="123" t="s">
        <v>21</v>
      </c>
      <c r="C557" s="128" t="s">
        <v>101</v>
      </c>
      <c r="D557" s="123" t="s">
        <v>30</v>
      </c>
      <c r="E557" s="132" t="s">
        <v>702</v>
      </c>
      <c r="F557" s="123" t="s">
        <v>32</v>
      </c>
      <c r="G557" s="128" t="s">
        <v>32</v>
      </c>
      <c r="N557" s="129">
        <v>22.177419354838701</v>
      </c>
      <c r="O557" s="130">
        <v>47.715053763440899</v>
      </c>
      <c r="P557" s="131">
        <v>744</v>
      </c>
      <c r="Q557" s="131">
        <v>744</v>
      </c>
    </row>
    <row r="558" spans="1:17" x14ac:dyDescent="0.35">
      <c r="A558" s="127">
        <v>3</v>
      </c>
      <c r="B558" s="123" t="s">
        <v>24</v>
      </c>
      <c r="C558" s="128" t="s">
        <v>81</v>
      </c>
      <c r="D558" s="123" t="s">
        <v>25</v>
      </c>
      <c r="E558" s="128" t="s">
        <v>93</v>
      </c>
      <c r="F558" s="123" t="s">
        <v>30</v>
      </c>
      <c r="G558" s="132" t="s">
        <v>702</v>
      </c>
      <c r="N558" s="129">
        <v>29.411764705882401</v>
      </c>
      <c r="O558" s="130">
        <v>58.823529411764703</v>
      </c>
      <c r="P558" s="131">
        <v>17</v>
      </c>
      <c r="Q558" s="131">
        <v>17</v>
      </c>
    </row>
    <row r="559" spans="1:17" x14ac:dyDescent="0.35">
      <c r="A559" s="127">
        <v>3</v>
      </c>
      <c r="B559" s="123" t="s">
        <v>21</v>
      </c>
      <c r="C559" s="128" t="s">
        <v>101</v>
      </c>
      <c r="D559" s="123" t="s">
        <v>24</v>
      </c>
      <c r="E559" s="128" t="s">
        <v>81</v>
      </c>
      <c r="F559" s="123" t="s">
        <v>25</v>
      </c>
      <c r="G559" s="128" t="s">
        <v>93</v>
      </c>
      <c r="N559" s="129">
        <v>28.571428571428601</v>
      </c>
      <c r="O559" s="130">
        <v>50</v>
      </c>
      <c r="P559" s="131">
        <v>14</v>
      </c>
      <c r="Q559" s="131">
        <v>14</v>
      </c>
    </row>
    <row r="560" spans="1:17" x14ac:dyDescent="0.35">
      <c r="A560" s="127">
        <v>3</v>
      </c>
      <c r="B560" s="123" t="s">
        <v>30</v>
      </c>
      <c r="C560" s="132" t="s">
        <v>702</v>
      </c>
      <c r="D560" s="123" t="s">
        <v>32</v>
      </c>
      <c r="E560" s="128" t="s">
        <v>32</v>
      </c>
      <c r="N560" s="129">
        <v>21.0091743119266</v>
      </c>
      <c r="O560" s="130">
        <v>47.706422018348597</v>
      </c>
      <c r="P560" s="131">
        <v>1090</v>
      </c>
      <c r="Q560" s="131">
        <v>1090</v>
      </c>
    </row>
    <row r="561" spans="1:17" x14ac:dyDescent="0.35">
      <c r="A561" s="127">
        <v>3</v>
      </c>
      <c r="B561" s="123" t="s">
        <v>25</v>
      </c>
      <c r="C561" s="128" t="s">
        <v>93</v>
      </c>
      <c r="D561" s="123" t="s">
        <v>30</v>
      </c>
      <c r="E561" s="132" t="s">
        <v>702</v>
      </c>
      <c r="N561" s="129">
        <v>19.354838709677399</v>
      </c>
      <c r="O561" s="130">
        <v>45.9677419354839</v>
      </c>
      <c r="P561" s="131">
        <v>248</v>
      </c>
      <c r="Q561" s="131">
        <v>248</v>
      </c>
    </row>
    <row r="562" spans="1:17" x14ac:dyDescent="0.35">
      <c r="A562" s="127">
        <v>3</v>
      </c>
      <c r="B562" s="123" t="s">
        <v>21</v>
      </c>
      <c r="C562" s="128" t="s">
        <v>101</v>
      </c>
      <c r="D562" s="123" t="s">
        <v>32</v>
      </c>
      <c r="E562" s="128" t="s">
        <v>32</v>
      </c>
      <c r="N562" s="129">
        <v>17.616334283000899</v>
      </c>
      <c r="O562" s="130">
        <v>42.687559354226003</v>
      </c>
      <c r="P562" s="131">
        <v>2106</v>
      </c>
      <c r="Q562" s="131">
        <v>2106</v>
      </c>
    </row>
    <row r="563" spans="1:17" x14ac:dyDescent="0.35">
      <c r="A563" s="127">
        <v>3</v>
      </c>
      <c r="B563" s="123" t="s">
        <v>21</v>
      </c>
      <c r="C563" s="128" t="s">
        <v>101</v>
      </c>
      <c r="D563" s="123" t="s">
        <v>30</v>
      </c>
      <c r="E563" s="132" t="s">
        <v>702</v>
      </c>
      <c r="N563" s="129">
        <v>19.067501739735601</v>
      </c>
      <c r="O563" s="130">
        <v>43.006263048016699</v>
      </c>
      <c r="P563" s="131">
        <v>1437</v>
      </c>
      <c r="Q563" s="131">
        <v>1437</v>
      </c>
    </row>
    <row r="564" spans="1:17" x14ac:dyDescent="0.35">
      <c r="A564" s="127">
        <v>3</v>
      </c>
      <c r="B564" s="123" t="s">
        <v>25</v>
      </c>
      <c r="C564" s="128" t="s">
        <v>93</v>
      </c>
      <c r="D564" s="123" t="s">
        <v>32</v>
      </c>
      <c r="E564" s="128" t="s">
        <v>32</v>
      </c>
      <c r="F564" s="123" t="s">
        <v>33</v>
      </c>
      <c r="G564" s="128" t="s">
        <v>33</v>
      </c>
      <c r="N564" s="129">
        <v>15.9574468085106</v>
      </c>
      <c r="P564" s="131">
        <v>94</v>
      </c>
    </row>
    <row r="565" spans="1:17" x14ac:dyDescent="0.35">
      <c r="A565" s="127">
        <v>3</v>
      </c>
      <c r="B565" s="123" t="s">
        <v>24</v>
      </c>
      <c r="C565" s="128" t="s">
        <v>81</v>
      </c>
      <c r="D565" s="123" t="s">
        <v>30</v>
      </c>
      <c r="E565" s="132" t="s">
        <v>702</v>
      </c>
      <c r="F565" s="123" t="s">
        <v>32</v>
      </c>
      <c r="G565" s="128" t="s">
        <v>32</v>
      </c>
      <c r="H565" s="123" t="s">
        <v>33</v>
      </c>
      <c r="I565" s="128" t="s">
        <v>33</v>
      </c>
      <c r="N565" s="129">
        <v>23.8095238095238</v>
      </c>
      <c r="O565" s="130">
        <v>50</v>
      </c>
      <c r="P565" s="131">
        <v>42</v>
      </c>
      <c r="Q565" s="131">
        <v>42</v>
      </c>
    </row>
    <row r="566" spans="1:17" x14ac:dyDescent="0.35">
      <c r="A566" s="127">
        <v>3</v>
      </c>
      <c r="B566" s="123" t="s">
        <v>25</v>
      </c>
      <c r="C566" s="128" t="s">
        <v>93</v>
      </c>
      <c r="D566" s="123" t="s">
        <v>30</v>
      </c>
      <c r="E566" s="132" t="s">
        <v>702</v>
      </c>
      <c r="F566" s="123" t="s">
        <v>32</v>
      </c>
      <c r="G566" s="128" t="s">
        <v>32</v>
      </c>
      <c r="H566" s="123" t="s">
        <v>33</v>
      </c>
      <c r="I566" s="128" t="s">
        <v>33</v>
      </c>
      <c r="N566" s="129">
        <v>23.684210526315798</v>
      </c>
      <c r="O566" s="130">
        <v>55.263157894736899</v>
      </c>
      <c r="P566" s="131">
        <v>38</v>
      </c>
      <c r="Q566" s="131">
        <v>38</v>
      </c>
    </row>
    <row r="567" spans="1:17" x14ac:dyDescent="0.35">
      <c r="A567" s="127">
        <v>3</v>
      </c>
      <c r="B567" s="123" t="s">
        <v>25</v>
      </c>
      <c r="C567" s="128" t="s">
        <v>93</v>
      </c>
      <c r="D567" s="123" t="s">
        <v>30</v>
      </c>
      <c r="E567" s="132" t="s">
        <v>702</v>
      </c>
      <c r="F567" s="123" t="s">
        <v>32</v>
      </c>
      <c r="G567" s="128" t="s">
        <v>32</v>
      </c>
      <c r="N567" s="129">
        <v>23.846153846153801</v>
      </c>
      <c r="O567" s="130">
        <v>49.230769230769198</v>
      </c>
      <c r="P567" s="131">
        <v>130</v>
      </c>
      <c r="Q567" s="131">
        <v>130</v>
      </c>
    </row>
    <row r="568" spans="1:17" x14ac:dyDescent="0.35">
      <c r="A568" s="127">
        <v>3</v>
      </c>
      <c r="B568" s="123" t="s">
        <v>30</v>
      </c>
      <c r="C568" s="132" t="s">
        <v>702</v>
      </c>
      <c r="D568" s="123" t="s">
        <v>32</v>
      </c>
      <c r="E568" s="128" t="s">
        <v>32</v>
      </c>
      <c r="F568" s="123" t="s">
        <v>33</v>
      </c>
      <c r="G568" s="128" t="s">
        <v>33</v>
      </c>
      <c r="N568" s="129">
        <v>20.934256055363299</v>
      </c>
      <c r="O568" s="130">
        <v>52.076124567473997</v>
      </c>
      <c r="P568" s="131">
        <v>578</v>
      </c>
      <c r="Q568" s="131">
        <v>578</v>
      </c>
    </row>
    <row r="569" spans="1:17" x14ac:dyDescent="0.35">
      <c r="A569" s="127">
        <v>3</v>
      </c>
      <c r="B569" s="123" t="s">
        <v>24</v>
      </c>
      <c r="C569" s="128" t="s">
        <v>81</v>
      </c>
      <c r="D569" s="123" t="s">
        <v>30</v>
      </c>
      <c r="E569" s="132" t="s">
        <v>702</v>
      </c>
      <c r="F569" s="123" t="s">
        <v>32</v>
      </c>
      <c r="G569" s="128" t="s">
        <v>32</v>
      </c>
      <c r="N569" s="129">
        <v>23.913043478260899</v>
      </c>
      <c r="O569" s="130">
        <v>52.173913043478301</v>
      </c>
      <c r="P569" s="131">
        <v>46</v>
      </c>
      <c r="Q569" s="131">
        <v>46</v>
      </c>
    </row>
    <row r="570" spans="1:17" x14ac:dyDescent="0.35">
      <c r="A570" s="127">
        <v>3</v>
      </c>
      <c r="B570" s="123" t="s">
        <v>24</v>
      </c>
      <c r="C570" s="128" t="s">
        <v>81</v>
      </c>
      <c r="D570" s="123" t="s">
        <v>30</v>
      </c>
      <c r="E570" s="132" t="s">
        <v>702</v>
      </c>
      <c r="F570" s="123" t="s">
        <v>33</v>
      </c>
      <c r="G570" s="128" t="s">
        <v>33</v>
      </c>
      <c r="N570" s="129">
        <v>20.481927710843401</v>
      </c>
      <c r="O570" s="130">
        <v>49.397590361445801</v>
      </c>
      <c r="P570" s="131">
        <v>83</v>
      </c>
      <c r="Q570" s="131">
        <v>83</v>
      </c>
    </row>
    <row r="571" spans="1:17" x14ac:dyDescent="0.35">
      <c r="A571" s="127">
        <v>3</v>
      </c>
      <c r="B571" s="123" t="s">
        <v>24</v>
      </c>
      <c r="C571" s="128" t="s">
        <v>81</v>
      </c>
      <c r="D571" s="123" t="s">
        <v>32</v>
      </c>
      <c r="E571" s="128" t="s">
        <v>32</v>
      </c>
      <c r="F571" s="123" t="s">
        <v>33</v>
      </c>
      <c r="G571" s="128" t="s">
        <v>33</v>
      </c>
      <c r="N571" s="129">
        <v>16.822429906542101</v>
      </c>
      <c r="P571" s="131">
        <v>214</v>
      </c>
    </row>
    <row r="572" spans="1:17" x14ac:dyDescent="0.35">
      <c r="A572" s="127">
        <v>3</v>
      </c>
      <c r="B572" s="123" t="s">
        <v>21</v>
      </c>
      <c r="C572" s="128" t="s">
        <v>101</v>
      </c>
      <c r="D572" s="123" t="s">
        <v>30</v>
      </c>
      <c r="E572" s="132" t="s">
        <v>702</v>
      </c>
      <c r="F572" s="123" t="s">
        <v>32</v>
      </c>
      <c r="G572" s="128" t="s">
        <v>32</v>
      </c>
      <c r="H572" s="123" t="s">
        <v>33</v>
      </c>
      <c r="I572" s="128" t="s">
        <v>33</v>
      </c>
      <c r="N572" s="129">
        <v>21.937321937321901</v>
      </c>
      <c r="O572" s="130">
        <v>51.566951566951602</v>
      </c>
      <c r="P572" s="131">
        <v>351</v>
      </c>
      <c r="Q572" s="131">
        <v>351</v>
      </c>
    </row>
    <row r="573" spans="1:17" x14ac:dyDescent="0.35">
      <c r="A573" s="127">
        <v>3</v>
      </c>
      <c r="B573" s="123" t="s">
        <v>24</v>
      </c>
      <c r="C573" s="128" t="s">
        <v>81</v>
      </c>
      <c r="D573" s="123" t="s">
        <v>30</v>
      </c>
      <c r="E573" s="132" t="s">
        <v>702</v>
      </c>
      <c r="N573" s="129">
        <v>20.769230769230798</v>
      </c>
      <c r="O573" s="130">
        <v>48.461538461538503</v>
      </c>
      <c r="P573" s="131">
        <v>130</v>
      </c>
      <c r="Q573" s="131">
        <v>130</v>
      </c>
    </row>
    <row r="574" spans="1:17" x14ac:dyDescent="0.35">
      <c r="A574" s="127">
        <v>3</v>
      </c>
      <c r="B574" s="123" t="s">
        <v>21</v>
      </c>
      <c r="C574" s="128" t="s">
        <v>101</v>
      </c>
      <c r="D574" s="123" t="s">
        <v>24</v>
      </c>
      <c r="E574" s="128" t="s">
        <v>81</v>
      </c>
      <c r="F574" s="123" t="s">
        <v>30</v>
      </c>
      <c r="G574" s="132" t="s">
        <v>702</v>
      </c>
      <c r="N574" s="129">
        <v>21.818181818181799</v>
      </c>
      <c r="O574" s="130">
        <v>52.727272727272698</v>
      </c>
      <c r="P574" s="131">
        <v>55</v>
      </c>
      <c r="Q574" s="131">
        <v>55</v>
      </c>
    </row>
    <row r="575" spans="1:17" x14ac:dyDescent="0.35">
      <c r="A575" s="127">
        <v>3</v>
      </c>
      <c r="B575" s="123" t="s">
        <v>21</v>
      </c>
      <c r="C575" s="128" t="s">
        <v>101</v>
      </c>
      <c r="D575" s="123" t="s">
        <v>25</v>
      </c>
      <c r="E575" s="128" t="s">
        <v>93</v>
      </c>
      <c r="F575" s="123" t="s">
        <v>32</v>
      </c>
      <c r="G575" s="128" t="s">
        <v>32</v>
      </c>
      <c r="H575" s="123" t="s">
        <v>33</v>
      </c>
      <c r="I575" s="128" t="s">
        <v>33</v>
      </c>
      <c r="N575" s="129">
        <v>20</v>
      </c>
      <c r="O575" s="130">
        <v>43.3333333333333</v>
      </c>
      <c r="P575" s="131">
        <v>60</v>
      </c>
      <c r="Q575" s="131">
        <v>60</v>
      </c>
    </row>
    <row r="576" spans="1:17" x14ac:dyDescent="0.35">
      <c r="A576" s="127">
        <v>3</v>
      </c>
      <c r="B576" s="123" t="s">
        <v>21</v>
      </c>
      <c r="C576" s="128" t="s">
        <v>101</v>
      </c>
      <c r="D576" s="123" t="s">
        <v>30</v>
      </c>
      <c r="E576" s="132" t="s">
        <v>702</v>
      </c>
      <c r="F576" s="123" t="s">
        <v>33</v>
      </c>
      <c r="G576" s="128" t="s">
        <v>33</v>
      </c>
      <c r="N576" s="129">
        <v>20.717131474103599</v>
      </c>
      <c r="O576" s="130">
        <v>46.015936254980097</v>
      </c>
      <c r="P576" s="131">
        <v>502</v>
      </c>
      <c r="Q576" s="131">
        <v>502</v>
      </c>
    </row>
    <row r="577" spans="1:17" x14ac:dyDescent="0.35">
      <c r="A577" s="127">
        <v>3</v>
      </c>
      <c r="B577" s="123" t="s">
        <v>24</v>
      </c>
      <c r="C577" s="128" t="s">
        <v>81</v>
      </c>
      <c r="D577" s="123" t="s">
        <v>32</v>
      </c>
      <c r="E577" s="128" t="s">
        <v>32</v>
      </c>
      <c r="N577" s="129">
        <v>15.162454873646199</v>
      </c>
      <c r="P577" s="131">
        <v>277</v>
      </c>
    </row>
    <row r="578" spans="1:17" x14ac:dyDescent="0.35">
      <c r="A578" s="127">
        <v>3</v>
      </c>
      <c r="B578" s="123" t="s">
        <v>24</v>
      </c>
      <c r="C578" s="128" t="s">
        <v>81</v>
      </c>
      <c r="D578" s="123" t="s">
        <v>25</v>
      </c>
      <c r="E578" s="128" t="s">
        <v>93</v>
      </c>
      <c r="N578" s="129">
        <v>17.647058823529399</v>
      </c>
      <c r="O578" s="130">
        <v>41.176470588235297</v>
      </c>
      <c r="P578" s="131">
        <v>34</v>
      </c>
      <c r="Q578" s="131">
        <v>34</v>
      </c>
    </row>
    <row r="579" spans="1:17" x14ac:dyDescent="0.35">
      <c r="A579" s="127">
        <v>3</v>
      </c>
      <c r="B579" s="123" t="s">
        <v>21</v>
      </c>
      <c r="C579" s="128" t="s">
        <v>101</v>
      </c>
      <c r="D579" s="123" t="s">
        <v>25</v>
      </c>
      <c r="E579" s="128" t="s">
        <v>93</v>
      </c>
      <c r="F579" s="123" t="s">
        <v>32</v>
      </c>
      <c r="G579" s="128" t="s">
        <v>32</v>
      </c>
      <c r="N579" s="129">
        <v>19.8924731182796</v>
      </c>
      <c r="O579" s="130">
        <v>46.774193548387103</v>
      </c>
      <c r="P579" s="131">
        <v>186</v>
      </c>
      <c r="Q579" s="131">
        <v>186</v>
      </c>
    </row>
    <row r="580" spans="1:17" x14ac:dyDescent="0.35">
      <c r="A580" s="127">
        <v>3</v>
      </c>
      <c r="B580" s="123" t="s">
        <v>21</v>
      </c>
      <c r="C580" s="128" t="s">
        <v>101</v>
      </c>
      <c r="D580" s="123" t="s">
        <v>32</v>
      </c>
      <c r="E580" s="128" t="s">
        <v>32</v>
      </c>
      <c r="F580" s="123" t="s">
        <v>33</v>
      </c>
      <c r="G580" s="128" t="s">
        <v>33</v>
      </c>
      <c r="N580" s="129">
        <v>17.635066258919501</v>
      </c>
      <c r="O580" s="130">
        <v>43.934760448521899</v>
      </c>
      <c r="P580" s="131">
        <v>981</v>
      </c>
      <c r="Q580" s="131">
        <v>981</v>
      </c>
    </row>
    <row r="581" spans="1:17" x14ac:dyDescent="0.35">
      <c r="A581" s="127">
        <v>3</v>
      </c>
      <c r="B581" s="123" t="s">
        <v>32</v>
      </c>
      <c r="C581" s="128" t="s">
        <v>32</v>
      </c>
      <c r="D581" s="123" t="s">
        <v>33</v>
      </c>
      <c r="E581" s="128" t="s">
        <v>33</v>
      </c>
      <c r="F581" s="123" t="s">
        <v>37</v>
      </c>
      <c r="G581" s="128" t="s">
        <v>33</v>
      </c>
      <c r="O581" s="130">
        <v>42.519685039370103</v>
      </c>
      <c r="Q581" s="131">
        <v>508</v>
      </c>
    </row>
    <row r="582" spans="1:17" x14ac:dyDescent="0.35">
      <c r="A582" s="127">
        <v>3</v>
      </c>
      <c r="B582" s="123" t="s">
        <v>32</v>
      </c>
      <c r="C582" s="128" t="s">
        <v>32</v>
      </c>
      <c r="D582" s="123" t="s">
        <v>37</v>
      </c>
      <c r="E582" s="128" t="s">
        <v>33</v>
      </c>
      <c r="O582" s="130">
        <v>42.519685039370103</v>
      </c>
      <c r="Q582" s="131">
        <v>508</v>
      </c>
    </row>
    <row r="583" spans="1:17" x14ac:dyDescent="0.35">
      <c r="A583" s="127">
        <v>3</v>
      </c>
      <c r="B583" s="123" t="s">
        <v>21</v>
      </c>
      <c r="C583" s="128" t="s">
        <v>101</v>
      </c>
      <c r="D583" s="123" t="s">
        <v>25</v>
      </c>
      <c r="E583" s="128" t="s">
        <v>93</v>
      </c>
      <c r="F583" s="123" t="s">
        <v>33</v>
      </c>
      <c r="G583" s="128" t="s">
        <v>33</v>
      </c>
      <c r="N583" s="129">
        <v>15.044247787610599</v>
      </c>
      <c r="O583" s="130">
        <v>40.707964601769902</v>
      </c>
      <c r="P583" s="131">
        <v>113</v>
      </c>
      <c r="Q583" s="131">
        <v>113</v>
      </c>
    </row>
    <row r="584" spans="1:17" x14ac:dyDescent="0.35">
      <c r="A584" s="127">
        <v>3</v>
      </c>
      <c r="B584" s="123" t="s">
        <v>25</v>
      </c>
      <c r="C584" s="128" t="s">
        <v>93</v>
      </c>
      <c r="D584" s="123" t="s">
        <v>32</v>
      </c>
      <c r="E584" s="128" t="s">
        <v>32</v>
      </c>
      <c r="N584" s="129">
        <v>16.835016835016798</v>
      </c>
      <c r="O584" s="130">
        <v>42.087542087542097</v>
      </c>
      <c r="P584" s="131">
        <v>297</v>
      </c>
      <c r="Q584" s="131">
        <v>297</v>
      </c>
    </row>
    <row r="585" spans="1:17" x14ac:dyDescent="0.35">
      <c r="A585" s="127">
        <v>3</v>
      </c>
      <c r="B585" s="123" t="s">
        <v>21</v>
      </c>
      <c r="C585" s="128" t="s">
        <v>101</v>
      </c>
      <c r="D585" s="123" t="s">
        <v>24</v>
      </c>
      <c r="E585" s="128" t="s">
        <v>81</v>
      </c>
      <c r="F585" s="123" t="s">
        <v>30</v>
      </c>
      <c r="G585" s="132" t="s">
        <v>702</v>
      </c>
      <c r="H585" s="123" t="s">
        <v>32</v>
      </c>
      <c r="I585" s="128" t="s">
        <v>32</v>
      </c>
      <c r="J585" s="123" t="s">
        <v>33</v>
      </c>
      <c r="K585" s="128" t="s">
        <v>33</v>
      </c>
      <c r="N585" s="129">
        <v>17.3913043478261</v>
      </c>
      <c r="O585" s="130">
        <v>47.826086956521699</v>
      </c>
      <c r="P585" s="131">
        <v>23</v>
      </c>
      <c r="Q585" s="131">
        <v>23</v>
      </c>
    </row>
    <row r="586" spans="1:17" x14ac:dyDescent="0.35">
      <c r="A586" s="127">
        <v>3</v>
      </c>
      <c r="B586" s="123" t="s">
        <v>21</v>
      </c>
      <c r="C586" s="128" t="s">
        <v>101</v>
      </c>
      <c r="D586" s="123" t="s">
        <v>24</v>
      </c>
      <c r="E586" s="128" t="s">
        <v>81</v>
      </c>
      <c r="F586" s="123" t="s">
        <v>30</v>
      </c>
      <c r="G586" s="132" t="s">
        <v>702</v>
      </c>
      <c r="H586" s="123" t="s">
        <v>32</v>
      </c>
      <c r="I586" s="128" t="s">
        <v>32</v>
      </c>
      <c r="N586" s="129">
        <v>16.6666666666667</v>
      </c>
      <c r="O586" s="130">
        <v>50</v>
      </c>
      <c r="P586" s="131">
        <v>24</v>
      </c>
      <c r="Q586" s="131">
        <v>24</v>
      </c>
    </row>
    <row r="587" spans="1:17" x14ac:dyDescent="0.35">
      <c r="A587" s="127">
        <v>3</v>
      </c>
      <c r="B587" s="123" t="s">
        <v>21</v>
      </c>
      <c r="C587" s="128" t="s">
        <v>101</v>
      </c>
      <c r="D587" s="123" t="s">
        <v>24</v>
      </c>
      <c r="E587" s="128" t="s">
        <v>81</v>
      </c>
      <c r="F587" s="123" t="s">
        <v>30</v>
      </c>
      <c r="G587" s="132" t="s">
        <v>702</v>
      </c>
      <c r="H587" s="123" t="s">
        <v>33</v>
      </c>
      <c r="I587" s="128" t="s">
        <v>33</v>
      </c>
      <c r="N587" s="129">
        <v>15.625</v>
      </c>
      <c r="O587" s="130">
        <v>53.125</v>
      </c>
      <c r="P587" s="131">
        <v>32</v>
      </c>
      <c r="Q587" s="131">
        <v>32</v>
      </c>
    </row>
    <row r="588" spans="1:17" x14ac:dyDescent="0.35">
      <c r="A588" s="127">
        <v>3</v>
      </c>
      <c r="B588" s="123" t="s">
        <v>21</v>
      </c>
      <c r="C588" s="128" t="s">
        <v>101</v>
      </c>
      <c r="D588" s="123" t="s">
        <v>25</v>
      </c>
      <c r="E588" s="128" t="s">
        <v>93</v>
      </c>
      <c r="N588" s="129">
        <v>15.401785714285699</v>
      </c>
      <c r="O588" s="130">
        <v>41.964285714285701</v>
      </c>
      <c r="P588" s="131">
        <v>448</v>
      </c>
      <c r="Q588" s="131">
        <v>448</v>
      </c>
    </row>
    <row r="590" spans="1:17" ht="51.75" customHeight="1" x14ac:dyDescent="0.35">
      <c r="A590" s="185" t="s">
        <v>1702</v>
      </c>
      <c r="B590" s="181"/>
      <c r="C590" s="181"/>
      <c r="D590" s="181"/>
      <c r="E590" s="181"/>
      <c r="F590" s="181"/>
      <c r="G590" s="181"/>
      <c r="H590" s="181"/>
      <c r="I590" s="181"/>
      <c r="J590" s="181"/>
      <c r="K590" s="181"/>
      <c r="L590" s="181"/>
      <c r="M590" s="181"/>
      <c r="N590" s="181"/>
      <c r="O590" s="181"/>
      <c r="P590" s="181"/>
      <c r="Q590" s="181"/>
    </row>
    <row r="591" spans="1:17" x14ac:dyDescent="0.35">
      <c r="A591" s="8" t="s">
        <v>689</v>
      </c>
      <c r="B591" s="123" t="s">
        <v>690</v>
      </c>
      <c r="D591" s="123" t="s">
        <v>690</v>
      </c>
      <c r="F591" s="123" t="s">
        <v>690</v>
      </c>
      <c r="H591" s="123" t="s">
        <v>690</v>
      </c>
      <c r="J591" s="123" t="s">
        <v>690</v>
      </c>
      <c r="L591" s="123" t="s">
        <v>690</v>
      </c>
      <c r="N591" s="124" t="s">
        <v>691</v>
      </c>
      <c r="O591" s="125" t="s">
        <v>692</v>
      </c>
      <c r="P591" s="126" t="s">
        <v>693</v>
      </c>
      <c r="Q591" s="126" t="s">
        <v>694</v>
      </c>
    </row>
    <row r="592" spans="1:17" x14ac:dyDescent="0.35">
      <c r="A592" s="127">
        <v>1</v>
      </c>
      <c r="B592" s="123" t="s">
        <v>25</v>
      </c>
      <c r="C592" s="128" t="s">
        <v>110</v>
      </c>
      <c r="D592" s="123" t="s">
        <v>28</v>
      </c>
      <c r="E592" s="128" t="s">
        <v>697</v>
      </c>
      <c r="F592" s="123" t="s">
        <v>30</v>
      </c>
      <c r="G592" s="132" t="s">
        <v>702</v>
      </c>
      <c r="H592" s="123" t="s">
        <v>32</v>
      </c>
      <c r="I592" s="128" t="s">
        <v>32</v>
      </c>
      <c r="N592" s="129">
        <v>43.478260869565197</v>
      </c>
      <c r="O592" s="130">
        <v>69.565217391304301</v>
      </c>
      <c r="P592" s="131">
        <v>23</v>
      </c>
      <c r="Q592" s="131">
        <v>23</v>
      </c>
    </row>
    <row r="593" spans="1:17" x14ac:dyDescent="0.35">
      <c r="A593" s="127">
        <v>1</v>
      </c>
      <c r="B593" s="123" t="s">
        <v>25</v>
      </c>
      <c r="C593" s="128" t="s">
        <v>110</v>
      </c>
      <c r="D593" s="123" t="s">
        <v>28</v>
      </c>
      <c r="E593" s="128" t="s">
        <v>697</v>
      </c>
      <c r="F593" s="123" t="s">
        <v>30</v>
      </c>
      <c r="G593" s="132" t="s">
        <v>702</v>
      </c>
      <c r="H593" s="123" t="s">
        <v>32</v>
      </c>
      <c r="I593" s="128" t="s">
        <v>32</v>
      </c>
      <c r="J593" s="123" t="s">
        <v>33</v>
      </c>
      <c r="K593" s="128" t="s">
        <v>33</v>
      </c>
      <c r="N593" s="129">
        <v>38.461538461538503</v>
      </c>
      <c r="O593" s="130">
        <v>69.230769230769198</v>
      </c>
      <c r="P593" s="131">
        <v>13</v>
      </c>
      <c r="Q593" s="131">
        <v>13</v>
      </c>
    </row>
    <row r="594" spans="1:17" x14ac:dyDescent="0.35">
      <c r="A594" s="127">
        <v>1</v>
      </c>
      <c r="B594" s="123" t="s">
        <v>25</v>
      </c>
      <c r="C594" s="128" t="s">
        <v>110</v>
      </c>
      <c r="D594" s="123" t="s">
        <v>30</v>
      </c>
      <c r="E594" s="132" t="s">
        <v>702</v>
      </c>
      <c r="F594" s="123" t="s">
        <v>32</v>
      </c>
      <c r="G594" s="128" t="s">
        <v>32</v>
      </c>
      <c r="N594" s="129">
        <v>35.384615384615401</v>
      </c>
      <c r="O594" s="130">
        <v>66.153846153846104</v>
      </c>
      <c r="P594" s="131">
        <v>65</v>
      </c>
      <c r="Q594" s="131">
        <v>65</v>
      </c>
    </row>
    <row r="595" spans="1:17" x14ac:dyDescent="0.35">
      <c r="A595" s="127">
        <v>1</v>
      </c>
      <c r="B595" s="123" t="s">
        <v>25</v>
      </c>
      <c r="C595" s="128" t="s">
        <v>110</v>
      </c>
      <c r="D595" s="123" t="s">
        <v>28</v>
      </c>
      <c r="E595" s="128" t="s">
        <v>697</v>
      </c>
      <c r="F595" s="123" t="s">
        <v>30</v>
      </c>
      <c r="G595" s="132" t="s">
        <v>702</v>
      </c>
      <c r="H595" s="123" t="s">
        <v>33</v>
      </c>
      <c r="I595" s="128" t="s">
        <v>33</v>
      </c>
      <c r="N595" s="129">
        <v>31.25</v>
      </c>
      <c r="O595" s="130">
        <v>62.5</v>
      </c>
      <c r="P595" s="131">
        <v>16</v>
      </c>
      <c r="Q595" s="131">
        <v>16</v>
      </c>
    </row>
    <row r="596" spans="1:17" x14ac:dyDescent="0.35">
      <c r="A596" s="127">
        <v>1</v>
      </c>
      <c r="B596" s="123" t="s">
        <v>22</v>
      </c>
      <c r="C596" s="128" t="s">
        <v>695</v>
      </c>
      <c r="D596" s="123" t="s">
        <v>28</v>
      </c>
      <c r="E596" s="128" t="s">
        <v>697</v>
      </c>
      <c r="F596" s="123" t="s">
        <v>30</v>
      </c>
      <c r="G596" s="132" t="s">
        <v>702</v>
      </c>
      <c r="H596" s="123" t="s">
        <v>32</v>
      </c>
      <c r="I596" s="128" t="s">
        <v>32</v>
      </c>
      <c r="J596" s="123" t="s">
        <v>33</v>
      </c>
      <c r="K596" s="128" t="s">
        <v>33</v>
      </c>
      <c r="N596" s="129">
        <v>33.3333333333333</v>
      </c>
      <c r="O596" s="130">
        <v>62.5</v>
      </c>
      <c r="P596" s="131">
        <v>24</v>
      </c>
      <c r="Q596" s="131">
        <v>24</v>
      </c>
    </row>
    <row r="597" spans="1:17" x14ac:dyDescent="0.35">
      <c r="A597" s="127">
        <v>1</v>
      </c>
      <c r="B597" s="123" t="s">
        <v>25</v>
      </c>
      <c r="C597" s="128" t="s">
        <v>110</v>
      </c>
      <c r="D597" s="123" t="s">
        <v>30</v>
      </c>
      <c r="E597" s="132" t="s">
        <v>702</v>
      </c>
      <c r="F597" s="123" t="s">
        <v>32</v>
      </c>
      <c r="G597" s="128" t="s">
        <v>32</v>
      </c>
      <c r="H597" s="123" t="s">
        <v>33</v>
      </c>
      <c r="I597" s="128" t="s">
        <v>33</v>
      </c>
      <c r="N597" s="129">
        <v>32.258064516128997</v>
      </c>
      <c r="O597" s="130">
        <v>70.9677419354839</v>
      </c>
      <c r="P597" s="131">
        <v>31</v>
      </c>
      <c r="Q597" s="131">
        <v>31</v>
      </c>
    </row>
    <row r="598" spans="1:17" x14ac:dyDescent="0.35">
      <c r="A598" s="127">
        <v>1</v>
      </c>
      <c r="B598" s="123" t="s">
        <v>25</v>
      </c>
      <c r="C598" s="128" t="s">
        <v>110</v>
      </c>
      <c r="D598" s="123" t="s">
        <v>28</v>
      </c>
      <c r="E598" s="128" t="s">
        <v>697</v>
      </c>
      <c r="F598" s="123" t="s">
        <v>32</v>
      </c>
      <c r="G598" s="128" t="s">
        <v>32</v>
      </c>
      <c r="H598" s="123" t="s">
        <v>33</v>
      </c>
      <c r="I598" s="128" t="s">
        <v>33</v>
      </c>
      <c r="N598" s="129">
        <v>26.315789473684202</v>
      </c>
      <c r="O598" s="130">
        <v>57.894736842105303</v>
      </c>
      <c r="P598" s="131">
        <v>19</v>
      </c>
      <c r="Q598" s="131">
        <v>19</v>
      </c>
    </row>
    <row r="599" spans="1:17" x14ac:dyDescent="0.35">
      <c r="A599" s="127">
        <v>1</v>
      </c>
      <c r="B599" s="123" t="s">
        <v>25</v>
      </c>
      <c r="C599" s="128" t="s">
        <v>110</v>
      </c>
      <c r="D599" s="123" t="s">
        <v>28</v>
      </c>
      <c r="E599" s="128" t="s">
        <v>697</v>
      </c>
      <c r="F599" s="123" t="s">
        <v>30</v>
      </c>
      <c r="G599" s="132" t="s">
        <v>702</v>
      </c>
      <c r="N599" s="129">
        <v>29.787234042553202</v>
      </c>
      <c r="O599" s="130">
        <v>59.574468085106403</v>
      </c>
      <c r="P599" s="131">
        <v>47</v>
      </c>
      <c r="Q599" s="131">
        <v>47</v>
      </c>
    </row>
    <row r="600" spans="1:17" x14ac:dyDescent="0.35">
      <c r="A600" s="127">
        <v>1</v>
      </c>
      <c r="B600" s="123" t="s">
        <v>25</v>
      </c>
      <c r="C600" s="128" t="s">
        <v>110</v>
      </c>
      <c r="D600" s="123" t="s">
        <v>30</v>
      </c>
      <c r="E600" s="132" t="s">
        <v>702</v>
      </c>
      <c r="F600" s="123" t="s">
        <v>33</v>
      </c>
      <c r="G600" s="128" t="s">
        <v>33</v>
      </c>
      <c r="N600" s="129">
        <v>28.260869565217401</v>
      </c>
      <c r="O600" s="130">
        <v>58.695652173912997</v>
      </c>
      <c r="P600" s="131">
        <v>46</v>
      </c>
      <c r="Q600" s="131">
        <v>46</v>
      </c>
    </row>
    <row r="601" spans="1:17" x14ac:dyDescent="0.35">
      <c r="A601" s="127">
        <v>1</v>
      </c>
      <c r="B601" s="123" t="s">
        <v>25</v>
      </c>
      <c r="C601" s="128" t="s">
        <v>110</v>
      </c>
      <c r="D601" s="123" t="s">
        <v>28</v>
      </c>
      <c r="E601" s="128" t="s">
        <v>697</v>
      </c>
      <c r="F601" s="123" t="s">
        <v>32</v>
      </c>
      <c r="G601" s="128" t="s">
        <v>32</v>
      </c>
      <c r="N601" s="129">
        <v>27.7777777777778</v>
      </c>
      <c r="O601" s="130">
        <v>58.3333333333333</v>
      </c>
      <c r="P601" s="131">
        <v>36</v>
      </c>
      <c r="Q601" s="131">
        <v>36</v>
      </c>
    </row>
    <row r="602" spans="1:17" x14ac:dyDescent="0.35">
      <c r="A602" s="127">
        <v>1</v>
      </c>
      <c r="B602" s="123" t="s">
        <v>25</v>
      </c>
      <c r="C602" s="128" t="s">
        <v>110</v>
      </c>
      <c r="D602" s="123" t="s">
        <v>30</v>
      </c>
      <c r="E602" s="132" t="s">
        <v>702</v>
      </c>
      <c r="N602" s="129">
        <v>28.082191780821901</v>
      </c>
      <c r="O602" s="130">
        <v>53.424657534246599</v>
      </c>
      <c r="P602" s="131">
        <v>146</v>
      </c>
      <c r="Q602" s="131">
        <v>146</v>
      </c>
    </row>
    <row r="603" spans="1:17" x14ac:dyDescent="0.35">
      <c r="A603" s="127">
        <v>1</v>
      </c>
      <c r="B603" s="123" t="s">
        <v>28</v>
      </c>
      <c r="C603" s="128" t="s">
        <v>697</v>
      </c>
      <c r="D603" s="123" t="s">
        <v>30</v>
      </c>
      <c r="E603" s="132" t="s">
        <v>702</v>
      </c>
      <c r="F603" s="123" t="s">
        <v>32</v>
      </c>
      <c r="G603" s="128" t="s">
        <v>32</v>
      </c>
      <c r="H603" s="123" t="s">
        <v>33</v>
      </c>
      <c r="I603" s="128" t="s">
        <v>33</v>
      </c>
      <c r="N603" s="129">
        <v>27.906976744186</v>
      </c>
      <c r="O603" s="130">
        <v>72.093023255813904</v>
      </c>
      <c r="P603" s="131">
        <v>43</v>
      </c>
      <c r="Q603" s="131">
        <v>43</v>
      </c>
    </row>
    <row r="604" spans="1:17" x14ac:dyDescent="0.35">
      <c r="A604" s="127">
        <v>1</v>
      </c>
      <c r="B604" s="123" t="s">
        <v>22</v>
      </c>
      <c r="C604" s="128" t="s">
        <v>695</v>
      </c>
      <c r="D604" s="123" t="s">
        <v>30</v>
      </c>
      <c r="E604" s="132" t="s">
        <v>702</v>
      </c>
      <c r="F604" s="123" t="s">
        <v>32</v>
      </c>
      <c r="G604" s="128" t="s">
        <v>32</v>
      </c>
      <c r="H604" s="123" t="s">
        <v>33</v>
      </c>
      <c r="I604" s="128" t="s">
        <v>33</v>
      </c>
      <c r="N604" s="129">
        <v>27.710843373494001</v>
      </c>
      <c r="O604" s="130">
        <v>62.650602409638601</v>
      </c>
      <c r="P604" s="131">
        <v>83</v>
      </c>
      <c r="Q604" s="131">
        <v>83</v>
      </c>
    </row>
    <row r="605" spans="1:17" x14ac:dyDescent="0.35">
      <c r="A605" s="127">
        <v>1</v>
      </c>
      <c r="B605" s="123" t="s">
        <v>30</v>
      </c>
      <c r="C605" s="132" t="s">
        <v>702</v>
      </c>
      <c r="D605" s="123" t="s">
        <v>32</v>
      </c>
      <c r="E605" s="128" t="s">
        <v>32</v>
      </c>
      <c r="N605" s="129">
        <v>27.348066298342498</v>
      </c>
      <c r="O605" s="130">
        <v>56.906077348066297</v>
      </c>
      <c r="P605" s="131">
        <v>362</v>
      </c>
      <c r="Q605" s="131">
        <v>362</v>
      </c>
    </row>
    <row r="606" spans="1:17" x14ac:dyDescent="0.35">
      <c r="A606" s="127">
        <v>1</v>
      </c>
      <c r="B606" s="123" t="s">
        <v>28</v>
      </c>
      <c r="C606" s="128" t="s">
        <v>697</v>
      </c>
      <c r="D606" s="123" t="s">
        <v>32</v>
      </c>
      <c r="E606" s="128" t="s">
        <v>32</v>
      </c>
      <c r="N606" s="129">
        <v>26.495726495726501</v>
      </c>
      <c r="O606" s="130">
        <v>49.002849002848997</v>
      </c>
      <c r="P606" s="131">
        <v>351</v>
      </c>
      <c r="Q606" s="131">
        <v>351</v>
      </c>
    </row>
    <row r="607" spans="1:17" x14ac:dyDescent="0.35">
      <c r="A607" s="127">
        <v>1</v>
      </c>
      <c r="B607" s="123" t="s">
        <v>22</v>
      </c>
      <c r="C607" s="128" t="s">
        <v>695</v>
      </c>
      <c r="D607" s="123" t="s">
        <v>30</v>
      </c>
      <c r="E607" s="132" t="s">
        <v>702</v>
      </c>
      <c r="F607" s="123" t="s">
        <v>32</v>
      </c>
      <c r="G607" s="128" t="s">
        <v>32</v>
      </c>
      <c r="N607" s="129">
        <v>26.470588235294102</v>
      </c>
      <c r="O607" s="130">
        <v>53.3613445378151</v>
      </c>
      <c r="P607" s="131">
        <v>238</v>
      </c>
      <c r="Q607" s="131">
        <v>238</v>
      </c>
    </row>
    <row r="608" spans="1:17" x14ac:dyDescent="0.35">
      <c r="A608" s="127">
        <v>1</v>
      </c>
      <c r="B608" s="123" t="s">
        <v>22</v>
      </c>
      <c r="C608" s="128" t="s">
        <v>695</v>
      </c>
      <c r="D608" s="123" t="s">
        <v>28</v>
      </c>
      <c r="E608" s="128" t="s">
        <v>697</v>
      </c>
      <c r="F608" s="123" t="s">
        <v>30</v>
      </c>
      <c r="G608" s="132" t="s">
        <v>702</v>
      </c>
      <c r="H608" s="123" t="s">
        <v>32</v>
      </c>
      <c r="I608" s="128" t="s">
        <v>32</v>
      </c>
      <c r="N608" s="129">
        <v>26.470588235294102</v>
      </c>
      <c r="O608" s="130">
        <v>52.941176470588204</v>
      </c>
      <c r="P608" s="131">
        <v>68</v>
      </c>
      <c r="Q608" s="131">
        <v>68</v>
      </c>
    </row>
    <row r="609" spans="1:17" x14ac:dyDescent="0.35">
      <c r="A609" s="127">
        <v>1</v>
      </c>
      <c r="B609" s="123" t="s">
        <v>29</v>
      </c>
      <c r="C609" s="132" t="s">
        <v>32</v>
      </c>
      <c r="D609" s="123" t="s">
        <v>30</v>
      </c>
      <c r="E609" s="132" t="s">
        <v>702</v>
      </c>
      <c r="F609" s="123" t="s">
        <v>32</v>
      </c>
      <c r="G609" s="128" t="s">
        <v>32</v>
      </c>
      <c r="N609" s="129">
        <v>18.644067796610202</v>
      </c>
      <c r="O609" s="130">
        <v>45.762711864406803</v>
      </c>
      <c r="P609" s="131">
        <v>59</v>
      </c>
      <c r="Q609" s="131">
        <v>59</v>
      </c>
    </row>
    <row r="610" spans="1:17" x14ac:dyDescent="0.35">
      <c r="A610" s="127">
        <v>1</v>
      </c>
      <c r="B610" s="123" t="s">
        <v>29</v>
      </c>
      <c r="C610" s="132" t="s">
        <v>32</v>
      </c>
      <c r="D610" s="123" t="s">
        <v>30</v>
      </c>
      <c r="E610" s="132" t="s">
        <v>702</v>
      </c>
      <c r="F610" s="123" t="s">
        <v>32</v>
      </c>
      <c r="G610" s="128" t="s">
        <v>32</v>
      </c>
      <c r="H610" s="123" t="s">
        <v>33</v>
      </c>
      <c r="I610" s="128" t="s">
        <v>33</v>
      </c>
      <c r="N610" s="129">
        <v>25</v>
      </c>
      <c r="O610" s="130">
        <v>46.875</v>
      </c>
      <c r="P610" s="131">
        <v>32</v>
      </c>
      <c r="Q610" s="131">
        <v>32</v>
      </c>
    </row>
    <row r="611" spans="1:17" x14ac:dyDescent="0.35">
      <c r="A611" s="127">
        <v>1</v>
      </c>
      <c r="B611" s="123" t="s">
        <v>28</v>
      </c>
      <c r="C611" s="128" t="s">
        <v>697</v>
      </c>
      <c r="D611" s="123" t="s">
        <v>30</v>
      </c>
      <c r="E611" s="132" t="s">
        <v>702</v>
      </c>
      <c r="F611" s="123" t="s">
        <v>32</v>
      </c>
      <c r="G611" s="128" t="s">
        <v>32</v>
      </c>
      <c r="N611" s="129">
        <v>26.1682242990654</v>
      </c>
      <c r="O611" s="130">
        <v>59.813084112149497</v>
      </c>
      <c r="P611" s="131">
        <v>107</v>
      </c>
      <c r="Q611" s="131">
        <v>107</v>
      </c>
    </row>
    <row r="612" spans="1:17" x14ac:dyDescent="0.35">
      <c r="A612" s="127">
        <v>1</v>
      </c>
      <c r="B612" s="123" t="s">
        <v>28</v>
      </c>
      <c r="C612" s="128" t="s">
        <v>697</v>
      </c>
      <c r="D612" s="123" t="s">
        <v>30</v>
      </c>
      <c r="E612" s="132" t="s">
        <v>702</v>
      </c>
      <c r="F612" s="123" t="s">
        <v>33</v>
      </c>
      <c r="G612" s="128" t="s">
        <v>33</v>
      </c>
      <c r="N612" s="129">
        <v>26.086956521739101</v>
      </c>
      <c r="O612" s="130">
        <v>59.420289855072497</v>
      </c>
      <c r="P612" s="131">
        <v>69</v>
      </c>
      <c r="Q612" s="131">
        <v>69</v>
      </c>
    </row>
    <row r="613" spans="1:17" x14ac:dyDescent="0.35">
      <c r="A613" s="127">
        <v>1</v>
      </c>
      <c r="B613" s="123" t="s">
        <v>22</v>
      </c>
      <c r="C613" s="128" t="s">
        <v>695</v>
      </c>
      <c r="D613" s="123" t="s">
        <v>28</v>
      </c>
      <c r="E613" s="128" t="s">
        <v>697</v>
      </c>
      <c r="F613" s="123" t="s">
        <v>30</v>
      </c>
      <c r="G613" s="132" t="s">
        <v>702</v>
      </c>
      <c r="H613" s="123" t="s">
        <v>33</v>
      </c>
      <c r="I613" s="128" t="s">
        <v>33</v>
      </c>
      <c r="N613" s="129">
        <v>25</v>
      </c>
      <c r="O613" s="130">
        <v>47.2222222222222</v>
      </c>
      <c r="P613" s="131">
        <v>36</v>
      </c>
      <c r="Q613" s="131">
        <v>36</v>
      </c>
    </row>
    <row r="614" spans="1:17" x14ac:dyDescent="0.35">
      <c r="A614" s="127">
        <v>1</v>
      </c>
      <c r="B614" s="123" t="s">
        <v>22</v>
      </c>
      <c r="C614" s="128" t="s">
        <v>695</v>
      </c>
      <c r="D614" s="123" t="s">
        <v>28</v>
      </c>
      <c r="E614" s="128" t="s">
        <v>697</v>
      </c>
      <c r="F614" s="123" t="s">
        <v>32</v>
      </c>
      <c r="G614" s="128" t="s">
        <v>32</v>
      </c>
      <c r="N614" s="129">
        <v>24.840764331210199</v>
      </c>
      <c r="O614" s="130">
        <v>46.496815286624198</v>
      </c>
      <c r="P614" s="131">
        <v>157</v>
      </c>
      <c r="Q614" s="131">
        <v>157</v>
      </c>
    </row>
    <row r="615" spans="1:17" x14ac:dyDescent="0.35">
      <c r="A615" s="127">
        <v>1</v>
      </c>
      <c r="B615" s="123" t="s">
        <v>30</v>
      </c>
      <c r="C615" s="132" t="s">
        <v>702</v>
      </c>
      <c r="D615" s="123" t="s">
        <v>32</v>
      </c>
      <c r="E615" s="128" t="s">
        <v>32</v>
      </c>
      <c r="F615" s="123" t="s">
        <v>33</v>
      </c>
      <c r="G615" s="128" t="s">
        <v>33</v>
      </c>
      <c r="N615" s="129">
        <v>24.812030075188002</v>
      </c>
      <c r="O615" s="130">
        <v>66.917293233082702</v>
      </c>
      <c r="P615" s="131">
        <v>133</v>
      </c>
      <c r="Q615" s="131">
        <v>133</v>
      </c>
    </row>
    <row r="616" spans="1:17" x14ac:dyDescent="0.35">
      <c r="A616" s="127">
        <v>1</v>
      </c>
      <c r="B616" s="123" t="s">
        <v>22</v>
      </c>
      <c r="C616" s="128" t="s">
        <v>695</v>
      </c>
      <c r="D616" s="123" t="s">
        <v>28</v>
      </c>
      <c r="E616" s="128" t="s">
        <v>697</v>
      </c>
      <c r="F616" s="123" t="s">
        <v>32</v>
      </c>
      <c r="G616" s="128" t="s">
        <v>32</v>
      </c>
      <c r="H616" s="123" t="s">
        <v>33</v>
      </c>
      <c r="I616" s="128" t="s">
        <v>33</v>
      </c>
      <c r="N616" s="129">
        <v>19.230769230769202</v>
      </c>
      <c r="P616" s="131">
        <v>52</v>
      </c>
    </row>
    <row r="617" spans="1:17" x14ac:dyDescent="0.35">
      <c r="A617" s="127">
        <v>1</v>
      </c>
      <c r="B617" s="123" t="s">
        <v>22</v>
      </c>
      <c r="C617" s="128" t="s">
        <v>695</v>
      </c>
      <c r="D617" s="123" t="s">
        <v>30</v>
      </c>
      <c r="E617" s="132" t="s">
        <v>702</v>
      </c>
      <c r="F617" s="123" t="s">
        <v>33</v>
      </c>
      <c r="G617" s="128" t="s">
        <v>33</v>
      </c>
      <c r="N617" s="129">
        <v>23.8095238095238</v>
      </c>
      <c r="O617" s="130">
        <v>54.761904761904802</v>
      </c>
      <c r="P617" s="131">
        <v>126</v>
      </c>
      <c r="Q617" s="131">
        <v>126</v>
      </c>
    </row>
    <row r="618" spans="1:17" x14ac:dyDescent="0.35">
      <c r="A618" s="127">
        <v>1</v>
      </c>
      <c r="B618" s="123" t="s">
        <v>28</v>
      </c>
      <c r="C618" s="128" t="s">
        <v>697</v>
      </c>
      <c r="D618" s="123" t="s">
        <v>30</v>
      </c>
      <c r="E618" s="132" t="s">
        <v>702</v>
      </c>
      <c r="N618" s="129">
        <v>23.387096774193498</v>
      </c>
      <c r="O618" s="130">
        <v>54.838709677419402</v>
      </c>
      <c r="P618" s="131">
        <v>248</v>
      </c>
      <c r="Q618" s="131">
        <v>248</v>
      </c>
    </row>
    <row r="619" spans="1:17" x14ac:dyDescent="0.35">
      <c r="A619" s="127">
        <v>1</v>
      </c>
      <c r="B619" s="123" t="s">
        <v>28</v>
      </c>
      <c r="C619" s="128" t="s">
        <v>697</v>
      </c>
      <c r="D619" s="123" t="s">
        <v>32</v>
      </c>
      <c r="E619" s="128" t="s">
        <v>32</v>
      </c>
      <c r="F619" s="123" t="s">
        <v>33</v>
      </c>
      <c r="G619" s="128" t="s">
        <v>33</v>
      </c>
      <c r="N619" s="129">
        <v>23.287671232876701</v>
      </c>
      <c r="O619" s="130">
        <v>45.205479452054803</v>
      </c>
      <c r="P619" s="131">
        <v>146</v>
      </c>
      <c r="Q619" s="131">
        <v>146</v>
      </c>
    </row>
    <row r="620" spans="1:17" x14ac:dyDescent="0.35">
      <c r="A620" s="127">
        <v>1</v>
      </c>
      <c r="B620" s="123" t="s">
        <v>25</v>
      </c>
      <c r="C620" s="128" t="s">
        <v>110</v>
      </c>
      <c r="D620" s="123" t="s">
        <v>29</v>
      </c>
      <c r="E620" s="132" t="s">
        <v>32</v>
      </c>
      <c r="F620" s="123" t="s">
        <v>32</v>
      </c>
      <c r="G620" s="128" t="s">
        <v>32</v>
      </c>
      <c r="N620" s="129">
        <v>16.981132075471699</v>
      </c>
      <c r="O620" s="130">
        <v>41.509433962264197</v>
      </c>
      <c r="P620" s="131">
        <v>53</v>
      </c>
      <c r="Q620" s="131">
        <v>53</v>
      </c>
    </row>
    <row r="621" spans="1:17" x14ac:dyDescent="0.35">
      <c r="A621" s="127">
        <v>1</v>
      </c>
      <c r="B621" s="123" t="s">
        <v>30</v>
      </c>
      <c r="C621" s="132" t="s">
        <v>702</v>
      </c>
      <c r="D621" s="123" t="s">
        <v>33</v>
      </c>
      <c r="E621" s="128" t="s">
        <v>33</v>
      </c>
      <c r="N621" s="129">
        <v>22.488038277512</v>
      </c>
      <c r="O621" s="130">
        <v>57.894736842105303</v>
      </c>
      <c r="P621" s="131">
        <v>209</v>
      </c>
      <c r="Q621" s="131">
        <v>209</v>
      </c>
    </row>
    <row r="622" spans="1:17" x14ac:dyDescent="0.35">
      <c r="A622" s="127">
        <v>1</v>
      </c>
      <c r="B622" s="123" t="s">
        <v>22</v>
      </c>
      <c r="C622" s="128" t="s">
        <v>695</v>
      </c>
      <c r="D622" s="123" t="s">
        <v>28</v>
      </c>
      <c r="E622" s="128" t="s">
        <v>697</v>
      </c>
      <c r="F622" s="123" t="s">
        <v>30</v>
      </c>
      <c r="G622" s="132" t="s">
        <v>702</v>
      </c>
      <c r="N622" s="129">
        <v>20.270270270270299</v>
      </c>
      <c r="O622" s="130">
        <v>49.324324324324301</v>
      </c>
      <c r="P622" s="131">
        <v>148</v>
      </c>
      <c r="Q622" s="131">
        <v>148</v>
      </c>
    </row>
    <row r="623" spans="1:17" x14ac:dyDescent="0.35">
      <c r="A623" s="127">
        <v>1</v>
      </c>
      <c r="B623" s="123" t="s">
        <v>25</v>
      </c>
      <c r="C623" s="128" t="s">
        <v>110</v>
      </c>
      <c r="D623" s="123" t="s">
        <v>29</v>
      </c>
      <c r="E623" s="132" t="s">
        <v>32</v>
      </c>
      <c r="F623" s="123" t="s">
        <v>32</v>
      </c>
      <c r="G623" s="128" t="s">
        <v>32</v>
      </c>
      <c r="H623" s="123" t="s">
        <v>33</v>
      </c>
      <c r="I623" s="128" t="s">
        <v>33</v>
      </c>
      <c r="N623" s="129">
        <v>18.918918918918902</v>
      </c>
      <c r="O623" s="130">
        <v>40.540540540540498</v>
      </c>
      <c r="P623" s="131">
        <v>37</v>
      </c>
      <c r="Q623" s="131">
        <v>37</v>
      </c>
    </row>
    <row r="624" spans="1:17" x14ac:dyDescent="0.35">
      <c r="A624" s="127">
        <v>1</v>
      </c>
      <c r="B624" s="123" t="s">
        <v>25</v>
      </c>
      <c r="C624" s="128" t="s">
        <v>110</v>
      </c>
      <c r="D624" s="123" t="s">
        <v>28</v>
      </c>
      <c r="E624" s="128" t="s">
        <v>697</v>
      </c>
      <c r="F624" s="123" t="s">
        <v>33</v>
      </c>
      <c r="G624" s="128" t="s">
        <v>33</v>
      </c>
      <c r="O624" s="130">
        <v>49.152542372881399</v>
      </c>
      <c r="Q624" s="131">
        <v>59</v>
      </c>
    </row>
    <row r="625" spans="1:17" x14ac:dyDescent="0.35">
      <c r="A625" s="127">
        <v>1</v>
      </c>
      <c r="B625" s="123" t="s">
        <v>29</v>
      </c>
      <c r="C625" s="132" t="s">
        <v>32</v>
      </c>
      <c r="D625" s="123" t="s">
        <v>30</v>
      </c>
      <c r="E625" s="132" t="s">
        <v>702</v>
      </c>
      <c r="F625" s="123" t="s">
        <v>33</v>
      </c>
      <c r="G625" s="128" t="s">
        <v>33</v>
      </c>
      <c r="N625" s="129">
        <v>18.181818181818201</v>
      </c>
      <c r="O625" s="130">
        <v>42.424242424242401</v>
      </c>
      <c r="P625" s="131">
        <v>66</v>
      </c>
      <c r="Q625" s="131">
        <v>66</v>
      </c>
    </row>
    <row r="626" spans="1:17" x14ac:dyDescent="0.35">
      <c r="A626" s="127">
        <v>1</v>
      </c>
      <c r="B626" s="123" t="s">
        <v>22</v>
      </c>
      <c r="C626" s="128" t="s">
        <v>695</v>
      </c>
      <c r="D626" s="123" t="s">
        <v>30</v>
      </c>
      <c r="E626" s="132" t="s">
        <v>702</v>
      </c>
      <c r="N626" s="129">
        <v>21.061359867330001</v>
      </c>
      <c r="O626" s="130">
        <v>47.9270315091211</v>
      </c>
      <c r="P626" s="131">
        <v>603</v>
      </c>
      <c r="Q626" s="131">
        <v>603</v>
      </c>
    </row>
    <row r="627" spans="1:17" x14ac:dyDescent="0.35">
      <c r="A627" s="127">
        <v>1</v>
      </c>
      <c r="B627" s="123" t="s">
        <v>25</v>
      </c>
      <c r="C627" s="128" t="s">
        <v>110</v>
      </c>
      <c r="D627" s="123" t="s">
        <v>32</v>
      </c>
      <c r="E627" s="128" t="s">
        <v>32</v>
      </c>
      <c r="F627" s="123" t="s">
        <v>33</v>
      </c>
      <c r="G627" s="128" t="s">
        <v>33</v>
      </c>
      <c r="N627" s="129">
        <v>19.7183098591549</v>
      </c>
      <c r="O627" s="130">
        <v>53.521126760563398</v>
      </c>
      <c r="P627" s="131">
        <v>71</v>
      </c>
      <c r="Q627" s="131">
        <v>71</v>
      </c>
    </row>
    <row r="628" spans="1:17" x14ac:dyDescent="0.35">
      <c r="A628" s="127">
        <v>1</v>
      </c>
      <c r="B628" s="123" t="s">
        <v>25</v>
      </c>
      <c r="C628" s="128" t="s">
        <v>110</v>
      </c>
      <c r="D628" s="123" t="s">
        <v>32</v>
      </c>
      <c r="E628" s="128" t="s">
        <v>32</v>
      </c>
      <c r="N628" s="129">
        <v>20.3488372093023</v>
      </c>
      <c r="O628" s="130">
        <v>51.162790697674403</v>
      </c>
      <c r="P628" s="131">
        <v>172</v>
      </c>
      <c r="Q628" s="131">
        <v>172</v>
      </c>
    </row>
    <row r="629" spans="1:17" x14ac:dyDescent="0.35">
      <c r="A629" s="127">
        <v>1</v>
      </c>
      <c r="B629" s="123" t="s">
        <v>29</v>
      </c>
      <c r="C629" s="132" t="s">
        <v>32</v>
      </c>
      <c r="D629" s="123" t="s">
        <v>30</v>
      </c>
      <c r="E629" s="132" t="s">
        <v>702</v>
      </c>
      <c r="N629" s="129">
        <v>17.7514792899408</v>
      </c>
      <c r="O629" s="130">
        <v>44.378698224852101</v>
      </c>
      <c r="P629" s="131">
        <v>169</v>
      </c>
      <c r="Q629" s="131">
        <v>169</v>
      </c>
    </row>
    <row r="630" spans="1:17" x14ac:dyDescent="0.35">
      <c r="A630" s="127">
        <v>3</v>
      </c>
      <c r="B630" s="123" t="s">
        <v>29</v>
      </c>
      <c r="C630" s="132" t="s">
        <v>32</v>
      </c>
      <c r="D630" s="123" t="s">
        <v>30</v>
      </c>
      <c r="E630" s="132" t="s">
        <v>702</v>
      </c>
      <c r="N630" s="129">
        <v>17.176128093158699</v>
      </c>
      <c r="O630" s="130">
        <v>41.193595342066999</v>
      </c>
      <c r="P630" s="131">
        <v>687</v>
      </c>
      <c r="Q630" s="131">
        <v>687</v>
      </c>
    </row>
    <row r="631" spans="1:17" x14ac:dyDescent="0.35">
      <c r="A631" s="127">
        <v>1</v>
      </c>
      <c r="B631" s="123" t="s">
        <v>29</v>
      </c>
      <c r="C631" s="132" t="s">
        <v>32</v>
      </c>
      <c r="D631" s="123" t="s">
        <v>32</v>
      </c>
      <c r="E631" s="128" t="s">
        <v>32</v>
      </c>
      <c r="F631" s="123" t="s">
        <v>33</v>
      </c>
      <c r="G631" s="128" t="s">
        <v>33</v>
      </c>
      <c r="N631" s="129">
        <v>19.7952218430034</v>
      </c>
      <c r="O631" s="130">
        <v>40.614334470989803</v>
      </c>
      <c r="P631" s="131">
        <v>293</v>
      </c>
      <c r="Q631" s="131">
        <v>293</v>
      </c>
    </row>
    <row r="632" spans="1:17" x14ac:dyDescent="0.35">
      <c r="A632" s="127">
        <v>1</v>
      </c>
      <c r="B632" s="123" t="s">
        <v>25</v>
      </c>
      <c r="C632" s="128" t="s">
        <v>110</v>
      </c>
      <c r="D632" s="123" t="s">
        <v>28</v>
      </c>
      <c r="E632" s="128" t="s">
        <v>697</v>
      </c>
      <c r="N632" s="129">
        <v>16.883116883116902</v>
      </c>
      <c r="O632" s="130">
        <v>48.701298701298697</v>
      </c>
      <c r="P632" s="131">
        <v>154</v>
      </c>
      <c r="Q632" s="131">
        <v>154</v>
      </c>
    </row>
    <row r="633" spans="1:17" x14ac:dyDescent="0.35">
      <c r="A633" s="127">
        <v>1</v>
      </c>
      <c r="B633" s="123" t="s">
        <v>22</v>
      </c>
      <c r="C633" s="128" t="s">
        <v>695</v>
      </c>
      <c r="D633" s="123" t="s">
        <v>32</v>
      </c>
      <c r="E633" s="128" t="s">
        <v>32</v>
      </c>
      <c r="N633" s="129">
        <v>17.8391959798995</v>
      </c>
      <c r="O633" s="130">
        <v>42.336683417085403</v>
      </c>
      <c r="P633" s="131">
        <v>796</v>
      </c>
      <c r="Q633" s="131">
        <v>796</v>
      </c>
    </row>
    <row r="634" spans="1:17" x14ac:dyDescent="0.35">
      <c r="A634" s="127">
        <v>1</v>
      </c>
      <c r="B634" s="123" t="s">
        <v>29</v>
      </c>
      <c r="C634" s="132" t="s">
        <v>32</v>
      </c>
      <c r="D634" s="123" t="s">
        <v>32</v>
      </c>
      <c r="E634" s="128" t="s">
        <v>32</v>
      </c>
      <c r="N634" s="129">
        <v>17.621145374449299</v>
      </c>
      <c r="P634" s="131">
        <v>454</v>
      </c>
    </row>
    <row r="635" spans="1:17" x14ac:dyDescent="0.35">
      <c r="A635" s="127">
        <v>1</v>
      </c>
      <c r="B635" s="123" t="s">
        <v>25</v>
      </c>
      <c r="C635" s="128" t="s">
        <v>110</v>
      </c>
      <c r="D635" s="123" t="s">
        <v>29</v>
      </c>
      <c r="E635" s="132" t="s">
        <v>32</v>
      </c>
      <c r="F635" s="123" t="s">
        <v>33</v>
      </c>
      <c r="G635" s="128" t="s">
        <v>33</v>
      </c>
      <c r="N635" s="129">
        <v>17.5</v>
      </c>
      <c r="P635" s="131">
        <v>120</v>
      </c>
    </row>
    <row r="636" spans="1:17" x14ac:dyDescent="0.35">
      <c r="A636" s="127">
        <v>1</v>
      </c>
      <c r="B636" s="123" t="s">
        <v>22</v>
      </c>
      <c r="C636" s="128" t="s">
        <v>695</v>
      </c>
      <c r="D636" s="123" t="s">
        <v>32</v>
      </c>
      <c r="E636" s="128" t="s">
        <v>32</v>
      </c>
      <c r="F636" s="123" t="s">
        <v>33</v>
      </c>
      <c r="G636" s="128" t="s">
        <v>33</v>
      </c>
      <c r="N636" s="129">
        <v>17.307692307692299</v>
      </c>
      <c r="O636" s="130">
        <v>41.987179487179503</v>
      </c>
      <c r="P636" s="131">
        <v>312</v>
      </c>
      <c r="Q636" s="131">
        <v>312</v>
      </c>
    </row>
    <row r="637" spans="1:17" x14ac:dyDescent="0.35">
      <c r="A637" s="127">
        <v>1</v>
      </c>
      <c r="B637" s="123" t="s">
        <v>32</v>
      </c>
      <c r="C637" s="128" t="s">
        <v>32</v>
      </c>
      <c r="D637" s="123" t="s">
        <v>33</v>
      </c>
      <c r="E637" s="128" t="s">
        <v>33</v>
      </c>
      <c r="N637" s="129">
        <v>17.056856187291</v>
      </c>
      <c r="O637" s="130">
        <v>41.806020066889602</v>
      </c>
      <c r="P637" s="131">
        <v>897</v>
      </c>
      <c r="Q637" s="131">
        <v>897</v>
      </c>
    </row>
    <row r="638" spans="1:17" x14ac:dyDescent="0.35">
      <c r="A638" s="127">
        <v>1</v>
      </c>
      <c r="B638" s="123" t="s">
        <v>25</v>
      </c>
      <c r="C638" s="128" t="s">
        <v>110</v>
      </c>
      <c r="D638" s="123" t="s">
        <v>29</v>
      </c>
      <c r="E638" s="132" t="s">
        <v>32</v>
      </c>
      <c r="N638" s="129">
        <v>16.6666666666667</v>
      </c>
      <c r="P638" s="131">
        <v>198</v>
      </c>
    </row>
    <row r="639" spans="1:17" x14ac:dyDescent="0.35">
      <c r="A639" s="127">
        <v>1</v>
      </c>
      <c r="B639" s="123" t="s">
        <v>25</v>
      </c>
      <c r="C639" s="128" t="s">
        <v>110</v>
      </c>
      <c r="D639" s="123" t="s">
        <v>33</v>
      </c>
      <c r="E639" s="128" t="s">
        <v>33</v>
      </c>
      <c r="N639" s="129">
        <v>15.865384615384601</v>
      </c>
      <c r="O639" s="130">
        <v>43.75</v>
      </c>
      <c r="P639" s="131">
        <v>208</v>
      </c>
      <c r="Q639" s="131">
        <v>208</v>
      </c>
    </row>
    <row r="640" spans="1:17" x14ac:dyDescent="0.35">
      <c r="A640" s="127">
        <v>1</v>
      </c>
      <c r="B640" s="123" t="s">
        <v>32</v>
      </c>
      <c r="C640" s="128" t="s">
        <v>32</v>
      </c>
      <c r="N640" s="129">
        <v>18.351870576339699</v>
      </c>
      <c r="O640" s="130">
        <v>41.860465116279101</v>
      </c>
      <c r="P640" s="131">
        <v>1978</v>
      </c>
      <c r="Q640" s="131">
        <v>1978</v>
      </c>
    </row>
    <row r="641" spans="1:17" x14ac:dyDescent="0.35">
      <c r="A641" s="127">
        <v>3</v>
      </c>
      <c r="B641" s="123" t="s">
        <v>24</v>
      </c>
      <c r="C641" s="128" t="s">
        <v>81</v>
      </c>
      <c r="D641" s="123" t="s">
        <v>27</v>
      </c>
      <c r="E641" s="132" t="s">
        <v>32</v>
      </c>
      <c r="F641" s="123" t="s">
        <v>30</v>
      </c>
      <c r="G641" s="132" t="s">
        <v>702</v>
      </c>
      <c r="N641" s="129">
        <v>30</v>
      </c>
      <c r="O641" s="130">
        <v>46.6666666666667</v>
      </c>
      <c r="P641" s="131">
        <v>30</v>
      </c>
      <c r="Q641" s="131">
        <v>30</v>
      </c>
    </row>
    <row r="642" spans="1:17" x14ac:dyDescent="0.35">
      <c r="A642" s="127">
        <v>3</v>
      </c>
      <c r="B642" s="123" t="s">
        <v>27</v>
      </c>
      <c r="C642" s="132" t="s">
        <v>32</v>
      </c>
      <c r="D642" s="123" t="s">
        <v>30</v>
      </c>
      <c r="E642" s="132" t="s">
        <v>702</v>
      </c>
      <c r="N642" s="129">
        <v>18.309859154929601</v>
      </c>
      <c r="O642" s="130">
        <v>40.845070422535201</v>
      </c>
      <c r="P642" s="131">
        <v>213</v>
      </c>
      <c r="Q642" s="131">
        <v>213</v>
      </c>
    </row>
    <row r="643" spans="1:17" x14ac:dyDescent="0.35">
      <c r="A643" s="127">
        <v>3</v>
      </c>
      <c r="B643" s="123" t="s">
        <v>24</v>
      </c>
      <c r="C643" s="128" t="s">
        <v>81</v>
      </c>
      <c r="D643" s="123" t="s">
        <v>30</v>
      </c>
      <c r="E643" s="132" t="s">
        <v>702</v>
      </c>
      <c r="N643" s="129">
        <v>20.769230769230798</v>
      </c>
      <c r="O643" s="130">
        <v>48.461538461538503</v>
      </c>
      <c r="P643" s="131">
        <v>130</v>
      </c>
      <c r="Q643" s="131">
        <v>130</v>
      </c>
    </row>
    <row r="645" spans="1:17" ht="51.75" customHeight="1" x14ac:dyDescent="0.35">
      <c r="A645" s="185" t="s">
        <v>1724</v>
      </c>
      <c r="B645" s="181"/>
      <c r="C645" s="181"/>
      <c r="D645" s="181"/>
      <c r="E645" s="181"/>
      <c r="F645" s="181"/>
      <c r="G645" s="181"/>
      <c r="H645" s="181"/>
      <c r="I645" s="181"/>
      <c r="J645" s="181"/>
      <c r="K645" s="181"/>
      <c r="L645" s="181"/>
      <c r="M645" s="181"/>
      <c r="N645" s="181"/>
      <c r="O645" s="181"/>
      <c r="P645" s="181"/>
      <c r="Q645" s="181"/>
    </row>
    <row r="646" spans="1:17" x14ac:dyDescent="0.35">
      <c r="A646" s="8" t="s">
        <v>689</v>
      </c>
      <c r="B646" s="123" t="s">
        <v>690</v>
      </c>
      <c r="D646" s="123" t="s">
        <v>690</v>
      </c>
      <c r="F646" s="123" t="s">
        <v>690</v>
      </c>
      <c r="H646" s="123" t="s">
        <v>690</v>
      </c>
      <c r="J646" s="123" t="s">
        <v>690</v>
      </c>
      <c r="L646" s="123" t="s">
        <v>690</v>
      </c>
      <c r="N646" s="124" t="s">
        <v>691</v>
      </c>
      <c r="O646" s="125" t="s">
        <v>692</v>
      </c>
      <c r="P646" s="126" t="s">
        <v>693</v>
      </c>
      <c r="Q646" s="126" t="s">
        <v>694</v>
      </c>
    </row>
    <row r="647" spans="1:17" x14ac:dyDescent="0.35">
      <c r="A647" s="127">
        <v>1</v>
      </c>
      <c r="B647" s="123" t="s">
        <v>21</v>
      </c>
      <c r="C647" s="128" t="s">
        <v>65</v>
      </c>
      <c r="D647" s="123" t="s">
        <v>22</v>
      </c>
      <c r="E647" s="128" t="s">
        <v>695</v>
      </c>
      <c r="F647" s="123" t="s">
        <v>30</v>
      </c>
      <c r="G647" s="132" t="s">
        <v>702</v>
      </c>
      <c r="H647" s="123" t="s">
        <v>33</v>
      </c>
      <c r="I647" s="128" t="s">
        <v>33</v>
      </c>
      <c r="N647" s="129">
        <v>33.3333333333333</v>
      </c>
      <c r="O647" s="130">
        <v>51.851851851851798</v>
      </c>
      <c r="P647" s="131">
        <v>27</v>
      </c>
      <c r="Q647" s="131">
        <v>27</v>
      </c>
    </row>
    <row r="648" spans="1:17" x14ac:dyDescent="0.35">
      <c r="A648" s="127">
        <v>1</v>
      </c>
      <c r="B648" s="123" t="s">
        <v>25</v>
      </c>
      <c r="C648" s="128" t="s">
        <v>110</v>
      </c>
      <c r="D648" s="123" t="s">
        <v>30</v>
      </c>
      <c r="E648" s="132" t="s">
        <v>702</v>
      </c>
      <c r="F648" s="123" t="s">
        <v>33</v>
      </c>
      <c r="G648" s="128" t="s">
        <v>33</v>
      </c>
      <c r="N648" s="129">
        <v>28.260869565217401</v>
      </c>
      <c r="O648" s="130">
        <v>58.695652173912997</v>
      </c>
      <c r="P648" s="131">
        <v>46</v>
      </c>
      <c r="Q648" s="131">
        <v>46</v>
      </c>
    </row>
    <row r="649" spans="1:17" x14ac:dyDescent="0.35">
      <c r="A649" s="127">
        <v>1</v>
      </c>
      <c r="B649" s="123" t="s">
        <v>21</v>
      </c>
      <c r="C649" s="128" t="s">
        <v>65</v>
      </c>
      <c r="D649" s="123" t="s">
        <v>30</v>
      </c>
      <c r="E649" s="132" t="s">
        <v>702</v>
      </c>
      <c r="F649" s="123" t="s">
        <v>33</v>
      </c>
      <c r="G649" s="128" t="s">
        <v>33</v>
      </c>
      <c r="N649" s="129">
        <v>29.1666666666667</v>
      </c>
      <c r="O649" s="130">
        <v>58.3333333333333</v>
      </c>
      <c r="P649" s="131">
        <v>48</v>
      </c>
      <c r="Q649" s="131">
        <v>48</v>
      </c>
    </row>
    <row r="650" spans="1:17" x14ac:dyDescent="0.35">
      <c r="A650" s="127">
        <v>1</v>
      </c>
      <c r="B650" s="123" t="s">
        <v>25</v>
      </c>
      <c r="C650" s="128" t="s">
        <v>110</v>
      </c>
      <c r="D650" s="123" t="s">
        <v>30</v>
      </c>
      <c r="E650" s="132" t="s">
        <v>702</v>
      </c>
      <c r="N650" s="129">
        <v>28.082191780821901</v>
      </c>
      <c r="O650" s="130">
        <v>53.424657534246599</v>
      </c>
      <c r="P650" s="131">
        <v>146</v>
      </c>
      <c r="Q650" s="131">
        <v>146</v>
      </c>
    </row>
    <row r="651" spans="1:17" x14ac:dyDescent="0.35">
      <c r="A651" s="127">
        <v>1</v>
      </c>
      <c r="B651" s="123" t="s">
        <v>21</v>
      </c>
      <c r="C651" s="128" t="s">
        <v>65</v>
      </c>
      <c r="D651" s="123" t="s">
        <v>30</v>
      </c>
      <c r="E651" s="132" t="s">
        <v>702</v>
      </c>
      <c r="N651" s="129">
        <v>25.242718446601899</v>
      </c>
      <c r="O651" s="130">
        <v>56.3106796116505</v>
      </c>
      <c r="P651" s="131">
        <v>206</v>
      </c>
      <c r="Q651" s="131">
        <v>206</v>
      </c>
    </row>
    <row r="652" spans="1:17" x14ac:dyDescent="0.35">
      <c r="A652" s="127">
        <v>1</v>
      </c>
      <c r="B652" s="123" t="s">
        <v>22</v>
      </c>
      <c r="C652" s="128" t="s">
        <v>695</v>
      </c>
      <c r="D652" s="123" t="s">
        <v>30</v>
      </c>
      <c r="E652" s="132" t="s">
        <v>702</v>
      </c>
      <c r="F652" s="123" t="s">
        <v>33</v>
      </c>
      <c r="G652" s="128" t="s">
        <v>33</v>
      </c>
      <c r="N652" s="129">
        <v>23.8095238095238</v>
      </c>
      <c r="O652" s="130">
        <v>54.761904761904802</v>
      </c>
      <c r="P652" s="131">
        <v>126</v>
      </c>
      <c r="Q652" s="131">
        <v>126</v>
      </c>
    </row>
    <row r="653" spans="1:17" x14ac:dyDescent="0.35">
      <c r="A653" s="127">
        <v>1</v>
      </c>
      <c r="B653" s="123" t="s">
        <v>30</v>
      </c>
      <c r="C653" s="132" t="s">
        <v>702</v>
      </c>
      <c r="D653" s="123" t="s">
        <v>33</v>
      </c>
      <c r="E653" s="128" t="s">
        <v>33</v>
      </c>
      <c r="N653" s="129">
        <v>22.488038277512</v>
      </c>
      <c r="O653" s="130">
        <v>57.894736842105303</v>
      </c>
      <c r="P653" s="131">
        <v>209</v>
      </c>
      <c r="Q653" s="131">
        <v>209</v>
      </c>
    </row>
    <row r="654" spans="1:17" x14ac:dyDescent="0.35">
      <c r="A654" s="127">
        <v>1</v>
      </c>
      <c r="B654" s="123" t="s">
        <v>21</v>
      </c>
      <c r="C654" s="128" t="s">
        <v>65</v>
      </c>
      <c r="D654" s="123" t="s">
        <v>22</v>
      </c>
      <c r="E654" s="128" t="s">
        <v>695</v>
      </c>
      <c r="F654" s="123" t="s">
        <v>30</v>
      </c>
      <c r="G654" s="132" t="s">
        <v>702</v>
      </c>
      <c r="N654" s="129">
        <v>22.0588235294118</v>
      </c>
      <c r="O654" s="130">
        <v>52.205882352941202</v>
      </c>
      <c r="P654" s="131">
        <v>136</v>
      </c>
      <c r="Q654" s="131">
        <v>136</v>
      </c>
    </row>
    <row r="655" spans="1:17" x14ac:dyDescent="0.35">
      <c r="A655" s="127">
        <v>1</v>
      </c>
      <c r="B655" s="123" t="s">
        <v>22</v>
      </c>
      <c r="C655" s="128" t="s">
        <v>695</v>
      </c>
      <c r="D655" s="123" t="s">
        <v>30</v>
      </c>
      <c r="E655" s="132" t="s">
        <v>702</v>
      </c>
      <c r="N655" s="129">
        <v>21.061359867330001</v>
      </c>
      <c r="O655" s="130">
        <v>47.9270315091211</v>
      </c>
      <c r="P655" s="131">
        <v>603</v>
      </c>
      <c r="Q655" s="131">
        <v>603</v>
      </c>
    </row>
    <row r="656" spans="1:17" x14ac:dyDescent="0.35">
      <c r="A656" s="127">
        <v>1</v>
      </c>
      <c r="B656" s="123" t="s">
        <v>21</v>
      </c>
      <c r="C656" s="128" t="s">
        <v>65</v>
      </c>
      <c r="D656" s="123" t="s">
        <v>25</v>
      </c>
      <c r="E656" s="128" t="s">
        <v>110</v>
      </c>
      <c r="F656" s="123" t="s">
        <v>33</v>
      </c>
      <c r="G656" s="128" t="s">
        <v>33</v>
      </c>
      <c r="O656" s="130">
        <v>47.368421052631597</v>
      </c>
      <c r="Q656" s="131">
        <v>57</v>
      </c>
    </row>
    <row r="657" spans="1:17" x14ac:dyDescent="0.35">
      <c r="A657" s="127">
        <v>1</v>
      </c>
      <c r="B657" s="123" t="s">
        <v>25</v>
      </c>
      <c r="C657" s="128" t="s">
        <v>110</v>
      </c>
      <c r="D657" s="123" t="s">
        <v>33</v>
      </c>
      <c r="E657" s="128" t="s">
        <v>33</v>
      </c>
      <c r="N657" s="129">
        <v>15.865384615384601</v>
      </c>
      <c r="O657" s="130">
        <v>43.75</v>
      </c>
      <c r="P657" s="131">
        <v>208</v>
      </c>
      <c r="Q657" s="131">
        <v>208</v>
      </c>
    </row>
    <row r="658" spans="1:17" x14ac:dyDescent="0.35">
      <c r="A658" s="127">
        <v>1</v>
      </c>
      <c r="B658" s="123" t="s">
        <v>21</v>
      </c>
      <c r="C658" s="128" t="s">
        <v>65</v>
      </c>
      <c r="D658" s="123" t="s">
        <v>22</v>
      </c>
      <c r="E658" s="128" t="s">
        <v>695</v>
      </c>
      <c r="F658" s="123" t="s">
        <v>33</v>
      </c>
      <c r="G658" s="128" t="s">
        <v>33</v>
      </c>
      <c r="N658" s="129">
        <v>15.185185185185199</v>
      </c>
      <c r="P658" s="131">
        <v>270</v>
      </c>
    </row>
    <row r="659" spans="1:17" x14ac:dyDescent="0.35">
      <c r="A659" s="127">
        <v>1</v>
      </c>
      <c r="B659" s="123" t="s">
        <v>21</v>
      </c>
      <c r="C659" s="128" t="s">
        <v>65</v>
      </c>
      <c r="D659" s="123" t="s">
        <v>25</v>
      </c>
      <c r="E659" s="128" t="s">
        <v>110</v>
      </c>
      <c r="O659" s="130">
        <v>44.845360824742301</v>
      </c>
      <c r="Q659" s="131">
        <v>194</v>
      </c>
    </row>
    <row r="660" spans="1:17" x14ac:dyDescent="0.35">
      <c r="A660" s="127">
        <v>2</v>
      </c>
      <c r="B660" s="123" t="s">
        <v>25</v>
      </c>
      <c r="C660" s="128" t="s">
        <v>102</v>
      </c>
      <c r="D660" s="123" t="s">
        <v>28</v>
      </c>
      <c r="E660" s="128" t="s">
        <v>697</v>
      </c>
      <c r="F660" s="123" t="s">
        <v>30</v>
      </c>
      <c r="G660" s="128" t="s">
        <v>702</v>
      </c>
      <c r="H660" s="123" t="s">
        <v>33</v>
      </c>
      <c r="I660" s="128" t="s">
        <v>33</v>
      </c>
      <c r="N660" s="129">
        <v>25</v>
      </c>
      <c r="O660" s="130">
        <v>56.818181818181799</v>
      </c>
      <c r="P660" s="131">
        <v>44</v>
      </c>
      <c r="Q660" s="131">
        <v>44</v>
      </c>
    </row>
    <row r="661" spans="1:17" x14ac:dyDescent="0.35">
      <c r="A661" s="127">
        <v>2</v>
      </c>
      <c r="B661" s="123" t="s">
        <v>21</v>
      </c>
      <c r="C661" s="128" t="s">
        <v>65</v>
      </c>
      <c r="D661" s="123" t="s">
        <v>22</v>
      </c>
      <c r="E661" s="128" t="s">
        <v>695</v>
      </c>
      <c r="F661" s="123" t="s">
        <v>28</v>
      </c>
      <c r="G661" s="128" t="s">
        <v>697</v>
      </c>
      <c r="H661" s="123" t="s">
        <v>30</v>
      </c>
      <c r="I661" s="128" t="s">
        <v>702</v>
      </c>
      <c r="J661" s="123" t="s">
        <v>33</v>
      </c>
      <c r="K661" s="128" t="s">
        <v>33</v>
      </c>
      <c r="N661" s="129">
        <v>27.027027027027</v>
      </c>
      <c r="O661" s="130">
        <v>56.756756756756801</v>
      </c>
      <c r="P661" s="131">
        <v>37</v>
      </c>
      <c r="Q661" s="131">
        <v>37</v>
      </c>
    </row>
    <row r="662" spans="1:17" x14ac:dyDescent="0.35">
      <c r="A662" s="127">
        <v>2</v>
      </c>
      <c r="B662" s="123" t="s">
        <v>25</v>
      </c>
      <c r="C662" s="128" t="s">
        <v>102</v>
      </c>
      <c r="D662" s="123" t="s">
        <v>28</v>
      </c>
      <c r="E662" s="128" t="s">
        <v>697</v>
      </c>
      <c r="F662" s="123" t="s">
        <v>30</v>
      </c>
      <c r="G662" s="128" t="s">
        <v>702</v>
      </c>
      <c r="N662" s="129">
        <v>15.384615384615399</v>
      </c>
      <c r="O662" s="130">
        <v>46.153846153846203</v>
      </c>
      <c r="P662" s="131">
        <v>104</v>
      </c>
      <c r="Q662" s="131">
        <v>104</v>
      </c>
    </row>
    <row r="663" spans="1:17" x14ac:dyDescent="0.35">
      <c r="A663" s="127">
        <v>2</v>
      </c>
      <c r="B663" s="123" t="s">
        <v>21</v>
      </c>
      <c r="C663" s="128" t="s">
        <v>65</v>
      </c>
      <c r="D663" s="123" t="s">
        <v>22</v>
      </c>
      <c r="E663" s="128" t="s">
        <v>695</v>
      </c>
      <c r="F663" s="123" t="s">
        <v>30</v>
      </c>
      <c r="G663" s="128" t="s">
        <v>702</v>
      </c>
      <c r="H663" s="123" t="s">
        <v>33</v>
      </c>
      <c r="I663" s="128" t="s">
        <v>33</v>
      </c>
      <c r="N663" s="129">
        <v>24</v>
      </c>
      <c r="O663" s="130">
        <v>49.3333333333333</v>
      </c>
      <c r="P663" s="131">
        <v>75</v>
      </c>
      <c r="Q663" s="131">
        <v>75</v>
      </c>
    </row>
    <row r="664" spans="1:17" x14ac:dyDescent="0.35">
      <c r="A664" s="127">
        <v>2</v>
      </c>
      <c r="B664" s="123" t="s">
        <v>25</v>
      </c>
      <c r="C664" s="128" t="s">
        <v>102</v>
      </c>
      <c r="D664" s="123" t="s">
        <v>30</v>
      </c>
      <c r="E664" s="128" t="s">
        <v>702</v>
      </c>
      <c r="F664" s="123" t="s">
        <v>33</v>
      </c>
      <c r="G664" s="128" t="s">
        <v>33</v>
      </c>
      <c r="N664" s="129">
        <v>22.105263157894701</v>
      </c>
      <c r="O664" s="130">
        <v>47.368421052631597</v>
      </c>
      <c r="P664" s="131">
        <v>95</v>
      </c>
      <c r="Q664" s="131">
        <v>95</v>
      </c>
    </row>
    <row r="665" spans="1:17" x14ac:dyDescent="0.35">
      <c r="A665" s="127">
        <v>2</v>
      </c>
      <c r="B665" s="123" t="s">
        <v>21</v>
      </c>
      <c r="C665" s="128" t="s">
        <v>65</v>
      </c>
      <c r="D665" s="123" t="s">
        <v>28</v>
      </c>
      <c r="E665" s="128" t="s">
        <v>697</v>
      </c>
      <c r="F665" s="123" t="s">
        <v>30</v>
      </c>
      <c r="G665" s="128" t="s">
        <v>702</v>
      </c>
      <c r="H665" s="123" t="s">
        <v>33</v>
      </c>
      <c r="I665" s="128" t="s">
        <v>33</v>
      </c>
      <c r="N665" s="129">
        <v>22.6666666666667</v>
      </c>
      <c r="O665" s="130">
        <v>52</v>
      </c>
      <c r="P665" s="131">
        <v>75</v>
      </c>
      <c r="Q665" s="131">
        <v>75</v>
      </c>
    </row>
    <row r="666" spans="1:17" x14ac:dyDescent="0.35">
      <c r="A666" s="127">
        <v>2</v>
      </c>
      <c r="B666" s="123" t="s">
        <v>22</v>
      </c>
      <c r="C666" s="128" t="s">
        <v>695</v>
      </c>
      <c r="D666" s="123" t="s">
        <v>28</v>
      </c>
      <c r="E666" s="128" t="s">
        <v>697</v>
      </c>
      <c r="F666" s="123" t="s">
        <v>30</v>
      </c>
      <c r="G666" s="128" t="s">
        <v>702</v>
      </c>
      <c r="H666" s="123" t="s">
        <v>33</v>
      </c>
      <c r="I666" s="128" t="s">
        <v>33</v>
      </c>
      <c r="N666" s="129">
        <v>22.5352112676056</v>
      </c>
      <c r="O666" s="130">
        <v>53.521126760563398</v>
      </c>
      <c r="P666" s="131">
        <v>71</v>
      </c>
      <c r="Q666" s="131">
        <v>71</v>
      </c>
    </row>
    <row r="667" spans="1:17" x14ac:dyDescent="0.35">
      <c r="A667" s="127">
        <v>2</v>
      </c>
      <c r="B667" s="123" t="s">
        <v>24</v>
      </c>
      <c r="C667" s="128" t="s">
        <v>81</v>
      </c>
      <c r="D667" s="123" t="s">
        <v>28</v>
      </c>
      <c r="E667" s="128" t="s">
        <v>697</v>
      </c>
      <c r="F667" s="123" t="s">
        <v>30</v>
      </c>
      <c r="G667" s="128" t="s">
        <v>702</v>
      </c>
      <c r="O667" s="130">
        <v>45.454545454545503</v>
      </c>
      <c r="Q667" s="131">
        <v>33</v>
      </c>
    </row>
    <row r="668" spans="1:17" x14ac:dyDescent="0.35">
      <c r="A668" s="127">
        <v>2</v>
      </c>
      <c r="B668" s="123" t="s">
        <v>28</v>
      </c>
      <c r="C668" s="128" t="s">
        <v>697</v>
      </c>
      <c r="D668" s="123" t="s">
        <v>30</v>
      </c>
      <c r="E668" s="128" t="s">
        <v>702</v>
      </c>
      <c r="F668" s="123" t="s">
        <v>33</v>
      </c>
      <c r="G668" s="128" t="s">
        <v>33</v>
      </c>
      <c r="N668" s="129">
        <v>19.863013698630098</v>
      </c>
      <c r="O668" s="130">
        <v>50</v>
      </c>
      <c r="P668" s="131">
        <v>146</v>
      </c>
      <c r="Q668" s="131">
        <v>146</v>
      </c>
    </row>
    <row r="669" spans="1:17" x14ac:dyDescent="0.35">
      <c r="A669" s="127">
        <v>2</v>
      </c>
      <c r="B669" s="123" t="s">
        <v>21</v>
      </c>
      <c r="C669" s="128" t="s">
        <v>65</v>
      </c>
      <c r="D669" s="123" t="s">
        <v>24</v>
      </c>
      <c r="E669" s="128" t="s">
        <v>81</v>
      </c>
      <c r="F669" s="123" t="s">
        <v>30</v>
      </c>
      <c r="G669" s="128" t="s">
        <v>702</v>
      </c>
      <c r="H669" s="123" t="s">
        <v>33</v>
      </c>
      <c r="I669" s="128" t="s">
        <v>33</v>
      </c>
      <c r="N669" s="129">
        <v>20</v>
      </c>
      <c r="O669" s="130">
        <v>46.6666666666667</v>
      </c>
      <c r="P669" s="131">
        <v>15</v>
      </c>
      <c r="Q669" s="131">
        <v>15</v>
      </c>
    </row>
    <row r="670" spans="1:17" x14ac:dyDescent="0.35">
      <c r="A670" s="127">
        <v>2</v>
      </c>
      <c r="B670" s="123" t="s">
        <v>24</v>
      </c>
      <c r="C670" s="128" t="s">
        <v>81</v>
      </c>
      <c r="D670" s="123" t="s">
        <v>25</v>
      </c>
      <c r="E670" s="128" t="s">
        <v>102</v>
      </c>
      <c r="F670" s="123" t="s">
        <v>28</v>
      </c>
      <c r="G670" s="128" t="s">
        <v>697</v>
      </c>
      <c r="H670" s="123" t="s">
        <v>30</v>
      </c>
      <c r="I670" s="128" t="s">
        <v>702</v>
      </c>
      <c r="N670" s="129">
        <v>20</v>
      </c>
      <c r="O670" s="130">
        <v>60</v>
      </c>
      <c r="P670" s="131">
        <v>10</v>
      </c>
      <c r="Q670" s="131">
        <v>10</v>
      </c>
    </row>
    <row r="671" spans="1:17" x14ac:dyDescent="0.35">
      <c r="A671" s="127">
        <v>2</v>
      </c>
      <c r="B671" s="123" t="s">
        <v>25</v>
      </c>
      <c r="C671" s="128" t="s">
        <v>102</v>
      </c>
      <c r="D671" s="123" t="s">
        <v>28</v>
      </c>
      <c r="E671" s="128" t="s">
        <v>697</v>
      </c>
      <c r="F671" s="123" t="s">
        <v>33</v>
      </c>
      <c r="G671" s="128" t="s">
        <v>33</v>
      </c>
      <c r="N671" s="129">
        <v>17.3611111111111</v>
      </c>
      <c r="O671" s="130">
        <v>41.6666666666667</v>
      </c>
      <c r="P671" s="131">
        <v>432</v>
      </c>
      <c r="Q671" s="131">
        <v>432</v>
      </c>
    </row>
    <row r="672" spans="1:17" x14ac:dyDescent="0.35">
      <c r="A672" s="127">
        <v>2</v>
      </c>
      <c r="B672" s="123" t="s">
        <v>21</v>
      </c>
      <c r="C672" s="128" t="s">
        <v>65</v>
      </c>
      <c r="D672" s="123" t="s">
        <v>30</v>
      </c>
      <c r="E672" s="128" t="s">
        <v>702</v>
      </c>
      <c r="F672" s="123" t="s">
        <v>33</v>
      </c>
      <c r="G672" s="128" t="s">
        <v>33</v>
      </c>
      <c r="N672" s="129">
        <v>19.852941176470601</v>
      </c>
      <c r="O672" s="130">
        <v>47.794117647058798</v>
      </c>
      <c r="P672" s="131">
        <v>136</v>
      </c>
      <c r="Q672" s="131">
        <v>136</v>
      </c>
    </row>
    <row r="673" spans="1:17" x14ac:dyDescent="0.35">
      <c r="A673" s="127">
        <v>2</v>
      </c>
      <c r="B673" s="123" t="s">
        <v>21</v>
      </c>
      <c r="C673" s="128" t="s">
        <v>65</v>
      </c>
      <c r="D673" s="123" t="s">
        <v>25</v>
      </c>
      <c r="E673" s="128" t="s">
        <v>102</v>
      </c>
      <c r="F673" s="123" t="s">
        <v>28</v>
      </c>
      <c r="G673" s="128" t="s">
        <v>697</v>
      </c>
      <c r="H673" s="123" t="s">
        <v>33</v>
      </c>
      <c r="I673" s="128" t="s">
        <v>33</v>
      </c>
      <c r="N673" s="129">
        <v>17.647058823529399</v>
      </c>
      <c r="O673" s="130">
        <v>42.156862745098003</v>
      </c>
      <c r="P673" s="131">
        <v>306</v>
      </c>
      <c r="Q673" s="131">
        <v>306</v>
      </c>
    </row>
    <row r="674" spans="1:17" x14ac:dyDescent="0.35">
      <c r="A674" s="127">
        <v>2</v>
      </c>
      <c r="B674" s="123" t="s">
        <v>28</v>
      </c>
      <c r="C674" s="128" t="s">
        <v>697</v>
      </c>
      <c r="D674" s="123" t="s">
        <v>30</v>
      </c>
      <c r="E674" s="128" t="s">
        <v>702</v>
      </c>
      <c r="N674" s="129">
        <v>16.079295154185001</v>
      </c>
      <c r="O674" s="130">
        <v>46.696035242290698</v>
      </c>
      <c r="P674" s="131">
        <v>454</v>
      </c>
      <c r="Q674" s="131">
        <v>454</v>
      </c>
    </row>
    <row r="675" spans="1:17" x14ac:dyDescent="0.35">
      <c r="A675" s="127">
        <v>2</v>
      </c>
      <c r="B675" s="123" t="s">
        <v>24</v>
      </c>
      <c r="C675" s="128" t="s">
        <v>81</v>
      </c>
      <c r="D675" s="123" t="s">
        <v>25</v>
      </c>
      <c r="E675" s="128" t="s">
        <v>102</v>
      </c>
      <c r="F675" s="123" t="s">
        <v>30</v>
      </c>
      <c r="G675" s="128" t="s">
        <v>702</v>
      </c>
      <c r="H675" s="123" t="s">
        <v>33</v>
      </c>
      <c r="I675" s="128" t="s">
        <v>33</v>
      </c>
      <c r="N675" s="129">
        <v>18.181818181818201</v>
      </c>
      <c r="O675" s="130">
        <v>54.545454545454497</v>
      </c>
      <c r="P675" s="131">
        <v>11</v>
      </c>
      <c r="Q675" s="131">
        <v>11</v>
      </c>
    </row>
    <row r="676" spans="1:17" x14ac:dyDescent="0.35">
      <c r="A676" s="127">
        <v>2</v>
      </c>
      <c r="B676" s="123" t="s">
        <v>22</v>
      </c>
      <c r="C676" s="128" t="s">
        <v>695</v>
      </c>
      <c r="D676" s="123" t="s">
        <v>30</v>
      </c>
      <c r="E676" s="128" t="s">
        <v>702</v>
      </c>
      <c r="F676" s="123" t="s">
        <v>33</v>
      </c>
      <c r="G676" s="128" t="s">
        <v>33</v>
      </c>
      <c r="N676" s="129">
        <v>17.674418604651201</v>
      </c>
      <c r="O676" s="130">
        <v>40.465116279069797</v>
      </c>
      <c r="P676" s="131">
        <v>215</v>
      </c>
      <c r="Q676" s="131">
        <v>215</v>
      </c>
    </row>
    <row r="677" spans="1:17" x14ac:dyDescent="0.35">
      <c r="A677" s="127">
        <v>2</v>
      </c>
      <c r="B677" s="123" t="s">
        <v>22</v>
      </c>
      <c r="C677" s="128" t="s">
        <v>695</v>
      </c>
      <c r="D677" s="123" t="s">
        <v>28</v>
      </c>
      <c r="E677" s="128" t="s">
        <v>697</v>
      </c>
      <c r="F677" s="123" t="s">
        <v>30</v>
      </c>
      <c r="G677" s="128" t="s">
        <v>702</v>
      </c>
      <c r="O677" s="130">
        <v>46.551724137930997</v>
      </c>
      <c r="Q677" s="131">
        <v>232</v>
      </c>
    </row>
    <row r="678" spans="1:17" x14ac:dyDescent="0.35">
      <c r="A678" s="127">
        <v>2</v>
      </c>
      <c r="B678" s="123" t="s">
        <v>21</v>
      </c>
      <c r="C678" s="128" t="s">
        <v>65</v>
      </c>
      <c r="D678" s="123" t="s">
        <v>28</v>
      </c>
      <c r="E678" s="128" t="s">
        <v>697</v>
      </c>
      <c r="F678" s="123" t="s">
        <v>30</v>
      </c>
      <c r="G678" s="128" t="s">
        <v>702</v>
      </c>
      <c r="N678" s="129">
        <v>16.1904761904762</v>
      </c>
      <c r="O678" s="130">
        <v>47.142857142857103</v>
      </c>
      <c r="P678" s="131">
        <v>210</v>
      </c>
      <c r="Q678" s="131">
        <v>210</v>
      </c>
    </row>
    <row r="679" spans="1:17" x14ac:dyDescent="0.35">
      <c r="A679" s="127">
        <v>2</v>
      </c>
      <c r="B679" s="123" t="s">
        <v>21</v>
      </c>
      <c r="C679" s="128" t="s">
        <v>65</v>
      </c>
      <c r="D679" s="123" t="s">
        <v>22</v>
      </c>
      <c r="E679" s="128" t="s">
        <v>695</v>
      </c>
      <c r="F679" s="123" t="s">
        <v>28</v>
      </c>
      <c r="G679" s="128" t="s">
        <v>697</v>
      </c>
      <c r="H679" s="123" t="s">
        <v>30</v>
      </c>
      <c r="I679" s="128" t="s">
        <v>702</v>
      </c>
      <c r="O679" s="130">
        <v>47.826086956521699</v>
      </c>
      <c r="Q679" s="131">
        <v>115</v>
      </c>
    </row>
    <row r="680" spans="1:17" x14ac:dyDescent="0.35">
      <c r="A680" s="127">
        <v>2</v>
      </c>
      <c r="B680" s="123" t="s">
        <v>30</v>
      </c>
      <c r="C680" s="128" t="s">
        <v>702</v>
      </c>
      <c r="D680" s="123" t="s">
        <v>33</v>
      </c>
      <c r="E680" s="128" t="s">
        <v>33</v>
      </c>
      <c r="N680" s="129">
        <v>16.706443914081099</v>
      </c>
      <c r="O680" s="130">
        <v>42.720763723150398</v>
      </c>
      <c r="P680" s="131">
        <v>419</v>
      </c>
      <c r="Q680" s="131">
        <v>419</v>
      </c>
    </row>
    <row r="681" spans="1:17" x14ac:dyDescent="0.35">
      <c r="A681" s="127">
        <v>2</v>
      </c>
      <c r="B681" s="123" t="s">
        <v>21</v>
      </c>
      <c r="C681" s="128" t="s">
        <v>65</v>
      </c>
      <c r="D681" s="123" t="s">
        <v>24</v>
      </c>
      <c r="E681" s="128" t="s">
        <v>81</v>
      </c>
      <c r="F681" s="123" t="s">
        <v>28</v>
      </c>
      <c r="G681" s="128" t="s">
        <v>697</v>
      </c>
      <c r="H681" s="123" t="s">
        <v>30</v>
      </c>
      <c r="I681" s="128" t="s">
        <v>702</v>
      </c>
      <c r="N681" s="129">
        <v>16.6666666666667</v>
      </c>
      <c r="O681" s="130">
        <v>50</v>
      </c>
      <c r="P681" s="131">
        <v>18</v>
      </c>
      <c r="Q681" s="131">
        <v>18</v>
      </c>
    </row>
    <row r="682" spans="1:17" x14ac:dyDescent="0.35">
      <c r="A682" s="127">
        <v>2</v>
      </c>
      <c r="B682" s="123" t="s">
        <v>21</v>
      </c>
      <c r="C682" s="128" t="s">
        <v>65</v>
      </c>
      <c r="D682" s="123" t="s">
        <v>22</v>
      </c>
      <c r="E682" s="128" t="s">
        <v>695</v>
      </c>
      <c r="F682" s="123" t="s">
        <v>28</v>
      </c>
      <c r="G682" s="128" t="s">
        <v>697</v>
      </c>
      <c r="H682" s="123" t="s">
        <v>33</v>
      </c>
      <c r="I682" s="128" t="s">
        <v>33</v>
      </c>
      <c r="N682" s="129">
        <v>16.046966731898198</v>
      </c>
      <c r="O682" s="130">
        <v>40.313111545988299</v>
      </c>
      <c r="P682" s="131">
        <v>511</v>
      </c>
      <c r="Q682" s="131">
        <v>511</v>
      </c>
    </row>
    <row r="683" spans="1:17" x14ac:dyDescent="0.35">
      <c r="A683" s="127">
        <v>2</v>
      </c>
      <c r="B683" s="123" t="s">
        <v>24</v>
      </c>
      <c r="C683" s="128" t="s">
        <v>81</v>
      </c>
      <c r="D683" s="123" t="s">
        <v>28</v>
      </c>
      <c r="E683" s="128" t="s">
        <v>697</v>
      </c>
      <c r="F683" s="123" t="s">
        <v>33</v>
      </c>
      <c r="G683" s="128" t="s">
        <v>33</v>
      </c>
      <c r="N683" s="129">
        <v>16</v>
      </c>
      <c r="P683" s="131">
        <v>125</v>
      </c>
    </row>
    <row r="684" spans="1:17" x14ac:dyDescent="0.35">
      <c r="A684" s="127">
        <v>2</v>
      </c>
      <c r="B684" s="123" t="s">
        <v>24</v>
      </c>
      <c r="C684" s="128" t="s">
        <v>81</v>
      </c>
      <c r="D684" s="123" t="s">
        <v>25</v>
      </c>
      <c r="E684" s="128" t="s">
        <v>102</v>
      </c>
      <c r="F684" s="123" t="s">
        <v>30</v>
      </c>
      <c r="G684" s="128" t="s">
        <v>702</v>
      </c>
      <c r="N684" s="129">
        <v>15.789473684210501</v>
      </c>
      <c r="O684" s="130">
        <v>52.631578947368403</v>
      </c>
      <c r="P684" s="131">
        <v>19</v>
      </c>
      <c r="Q684" s="131">
        <v>19</v>
      </c>
    </row>
    <row r="685" spans="1:17" x14ac:dyDescent="0.35">
      <c r="A685" s="127">
        <v>2</v>
      </c>
      <c r="B685" s="123" t="s">
        <v>21</v>
      </c>
      <c r="C685" s="128" t="s">
        <v>65</v>
      </c>
      <c r="D685" s="123" t="s">
        <v>24</v>
      </c>
      <c r="E685" s="128" t="s">
        <v>81</v>
      </c>
      <c r="F685" s="123" t="s">
        <v>30</v>
      </c>
      <c r="G685" s="128" t="s">
        <v>702</v>
      </c>
      <c r="O685" s="130">
        <v>42.857142857142897</v>
      </c>
      <c r="Q685" s="131">
        <v>28</v>
      </c>
    </row>
    <row r="686" spans="1:17" x14ac:dyDescent="0.35">
      <c r="A686" s="127">
        <v>2</v>
      </c>
      <c r="B686" s="123" t="s">
        <v>24</v>
      </c>
      <c r="C686" s="128" t="s">
        <v>81</v>
      </c>
      <c r="D686" s="123" t="s">
        <v>25</v>
      </c>
      <c r="E686" s="128" t="s">
        <v>102</v>
      </c>
      <c r="F686" s="123" t="s">
        <v>28</v>
      </c>
      <c r="G686" s="128" t="s">
        <v>697</v>
      </c>
      <c r="H686" s="123" t="s">
        <v>33</v>
      </c>
      <c r="I686" s="128" t="s">
        <v>33</v>
      </c>
      <c r="N686" s="129">
        <v>15.789473684210501</v>
      </c>
      <c r="P686" s="131">
        <v>38</v>
      </c>
    </row>
    <row r="687" spans="1:17" x14ac:dyDescent="0.35">
      <c r="A687" s="127">
        <v>2</v>
      </c>
      <c r="B687" s="123" t="s">
        <v>22</v>
      </c>
      <c r="C687" s="128" t="s">
        <v>695</v>
      </c>
      <c r="D687" s="123" t="s">
        <v>28</v>
      </c>
      <c r="E687" s="128" t="s">
        <v>697</v>
      </c>
      <c r="F687" s="123" t="s">
        <v>33</v>
      </c>
      <c r="G687" s="128" t="s">
        <v>33</v>
      </c>
      <c r="N687" s="129">
        <v>15.6908665105386</v>
      </c>
      <c r="P687" s="131">
        <v>854</v>
      </c>
    </row>
    <row r="688" spans="1:17" x14ac:dyDescent="0.35">
      <c r="A688" s="127">
        <v>2</v>
      </c>
      <c r="B688" s="123" t="s">
        <v>22</v>
      </c>
      <c r="C688" s="128" t="s">
        <v>695</v>
      </c>
      <c r="D688" s="123" t="s">
        <v>24</v>
      </c>
      <c r="E688" s="128" t="s">
        <v>81</v>
      </c>
      <c r="F688" s="123" t="s">
        <v>28</v>
      </c>
      <c r="G688" s="128" t="s">
        <v>697</v>
      </c>
      <c r="H688" s="123" t="s">
        <v>30</v>
      </c>
      <c r="I688" s="128" t="s">
        <v>702</v>
      </c>
      <c r="O688" s="130">
        <v>50</v>
      </c>
      <c r="Q688" s="131">
        <v>16</v>
      </c>
    </row>
    <row r="689" spans="1:17" x14ac:dyDescent="0.35">
      <c r="A689" s="127">
        <v>2</v>
      </c>
      <c r="B689" s="123" t="s">
        <v>24</v>
      </c>
      <c r="C689" s="128" t="s">
        <v>81</v>
      </c>
      <c r="D689" s="123" t="s">
        <v>28</v>
      </c>
      <c r="E689" s="128" t="s">
        <v>697</v>
      </c>
      <c r="F689" s="123" t="s">
        <v>30</v>
      </c>
      <c r="G689" s="128" t="s">
        <v>702</v>
      </c>
      <c r="H689" s="123" t="s">
        <v>33</v>
      </c>
      <c r="I689" s="128" t="s">
        <v>33</v>
      </c>
      <c r="O689" s="130">
        <v>46.6666666666667</v>
      </c>
      <c r="Q689" s="131">
        <v>15</v>
      </c>
    </row>
    <row r="690" spans="1:17" x14ac:dyDescent="0.35">
      <c r="A690" s="127">
        <v>2</v>
      </c>
      <c r="B690" s="123" t="s">
        <v>21</v>
      </c>
      <c r="C690" s="128" t="s">
        <v>65</v>
      </c>
      <c r="D690" s="123" t="s">
        <v>22</v>
      </c>
      <c r="E690" s="128" t="s">
        <v>695</v>
      </c>
      <c r="F690" s="123" t="s">
        <v>24</v>
      </c>
      <c r="G690" s="128" t="s">
        <v>81</v>
      </c>
      <c r="H690" s="123" t="s">
        <v>30</v>
      </c>
      <c r="I690" s="128" t="s">
        <v>702</v>
      </c>
      <c r="O690" s="130">
        <v>46.153846153846203</v>
      </c>
      <c r="Q690" s="131">
        <v>13</v>
      </c>
    </row>
    <row r="691" spans="1:17" x14ac:dyDescent="0.35">
      <c r="A691" s="127">
        <v>2</v>
      </c>
      <c r="B691" s="123" t="s">
        <v>21</v>
      </c>
      <c r="C691" s="128" t="s">
        <v>65</v>
      </c>
      <c r="D691" s="123" t="s">
        <v>30</v>
      </c>
      <c r="E691" s="128" t="s">
        <v>702</v>
      </c>
      <c r="O691" s="130">
        <v>40.811455847255402</v>
      </c>
      <c r="Q691" s="131">
        <v>419</v>
      </c>
    </row>
    <row r="692" spans="1:17" x14ac:dyDescent="0.35">
      <c r="A692" s="127">
        <v>2</v>
      </c>
      <c r="B692" s="123" t="s">
        <v>21</v>
      </c>
      <c r="C692" s="128" t="s">
        <v>65</v>
      </c>
      <c r="D692" s="123" t="s">
        <v>22</v>
      </c>
      <c r="E692" s="128" t="s">
        <v>695</v>
      </c>
      <c r="F692" s="123" t="s">
        <v>30</v>
      </c>
      <c r="G692" s="128" t="s">
        <v>702</v>
      </c>
      <c r="O692" s="130">
        <v>41.004184100418399</v>
      </c>
      <c r="Q692" s="131">
        <v>239</v>
      </c>
    </row>
    <row r="694" spans="1:17" ht="51.75" customHeight="1" x14ac:dyDescent="0.35">
      <c r="A694" s="185" t="s">
        <v>1742</v>
      </c>
      <c r="B694" s="181"/>
      <c r="C694" s="181"/>
      <c r="D694" s="181"/>
      <c r="E694" s="181"/>
      <c r="F694" s="181"/>
      <c r="G694" s="181"/>
      <c r="H694" s="181"/>
      <c r="I694" s="181"/>
      <c r="J694" s="181"/>
      <c r="K694" s="181"/>
      <c r="L694" s="181"/>
      <c r="M694" s="181"/>
      <c r="N694" s="181"/>
      <c r="O694" s="181"/>
      <c r="P694" s="181"/>
      <c r="Q694" s="181"/>
    </row>
    <row r="695" spans="1:17" x14ac:dyDescent="0.35">
      <c r="A695" s="8" t="s">
        <v>689</v>
      </c>
      <c r="B695" s="123" t="s">
        <v>690</v>
      </c>
      <c r="D695" s="123" t="s">
        <v>690</v>
      </c>
      <c r="F695" s="123" t="s">
        <v>690</v>
      </c>
      <c r="H695" s="123" t="s">
        <v>690</v>
      </c>
      <c r="J695" s="123" t="s">
        <v>690</v>
      </c>
      <c r="L695" s="123" t="s">
        <v>690</v>
      </c>
      <c r="N695" s="124" t="s">
        <v>691</v>
      </c>
      <c r="O695" s="125" t="s">
        <v>692</v>
      </c>
      <c r="P695" s="126" t="s">
        <v>693</v>
      </c>
      <c r="Q695" s="126" t="s">
        <v>694</v>
      </c>
    </row>
    <row r="696" spans="1:17" x14ac:dyDescent="0.35">
      <c r="A696" s="127">
        <v>1</v>
      </c>
      <c r="B696" s="123" t="s">
        <v>22</v>
      </c>
      <c r="C696" s="128" t="s">
        <v>695</v>
      </c>
      <c r="D696" s="123" t="s">
        <v>30</v>
      </c>
      <c r="E696" s="132" t="s">
        <v>702</v>
      </c>
      <c r="F696" s="123" t="s">
        <v>33</v>
      </c>
      <c r="G696" s="128" t="s">
        <v>33</v>
      </c>
      <c r="N696" s="129">
        <v>23.8095238095238</v>
      </c>
      <c r="O696" s="130">
        <v>54.761904761904802</v>
      </c>
      <c r="P696" s="131">
        <v>126</v>
      </c>
      <c r="Q696" s="131">
        <v>126</v>
      </c>
    </row>
    <row r="697" spans="1:17" x14ac:dyDescent="0.35">
      <c r="A697" s="127">
        <v>1</v>
      </c>
      <c r="B697" s="123" t="s">
        <v>30</v>
      </c>
      <c r="C697" s="132" t="s">
        <v>702</v>
      </c>
      <c r="D697" s="123" t="s">
        <v>33</v>
      </c>
      <c r="E697" s="128" t="s">
        <v>33</v>
      </c>
      <c r="N697" s="129">
        <v>22.488038277512</v>
      </c>
      <c r="O697" s="130">
        <v>57.894736842105303</v>
      </c>
      <c r="P697" s="131">
        <v>209</v>
      </c>
      <c r="Q697" s="131">
        <v>209</v>
      </c>
    </row>
    <row r="698" spans="1:17" x14ac:dyDescent="0.35">
      <c r="A698" s="127">
        <v>1</v>
      </c>
      <c r="B698" s="123" t="s">
        <v>22</v>
      </c>
      <c r="C698" s="128" t="s">
        <v>695</v>
      </c>
      <c r="D698" s="123" t="s">
        <v>30</v>
      </c>
      <c r="E698" s="132" t="s">
        <v>702</v>
      </c>
      <c r="N698" s="129">
        <v>21.061359867330001</v>
      </c>
      <c r="O698" s="130">
        <v>47.9270315091211</v>
      </c>
      <c r="P698" s="131">
        <v>603</v>
      </c>
      <c r="Q698" s="131">
        <v>603</v>
      </c>
    </row>
    <row r="700" spans="1:17" ht="51.75" customHeight="1" x14ac:dyDescent="0.35">
      <c r="A700" s="185" t="s">
        <v>1758</v>
      </c>
      <c r="B700" s="181"/>
      <c r="C700" s="181"/>
      <c r="D700" s="181"/>
      <c r="E700" s="181"/>
      <c r="F700" s="181"/>
      <c r="G700" s="181"/>
      <c r="H700" s="181"/>
      <c r="I700" s="181"/>
      <c r="J700" s="181"/>
      <c r="K700" s="181"/>
      <c r="L700" s="181"/>
      <c r="M700" s="181"/>
      <c r="N700" s="181"/>
      <c r="O700" s="181"/>
      <c r="P700" s="181"/>
      <c r="Q700" s="181"/>
    </row>
    <row r="701" spans="1:17" x14ac:dyDescent="0.35">
      <c r="A701" s="8" t="s">
        <v>689</v>
      </c>
      <c r="B701" s="123" t="s">
        <v>690</v>
      </c>
      <c r="D701" s="123" t="s">
        <v>690</v>
      </c>
      <c r="F701" s="123" t="s">
        <v>690</v>
      </c>
      <c r="H701" s="123" t="s">
        <v>690</v>
      </c>
      <c r="J701" s="123" t="s">
        <v>690</v>
      </c>
      <c r="L701" s="123" t="s">
        <v>690</v>
      </c>
      <c r="N701" s="124" t="s">
        <v>691</v>
      </c>
      <c r="O701" s="125" t="s">
        <v>692</v>
      </c>
      <c r="P701" s="126" t="s">
        <v>693</v>
      </c>
      <c r="Q701" s="126" t="s">
        <v>694</v>
      </c>
    </row>
    <row r="702" spans="1:17" x14ac:dyDescent="0.35">
      <c r="A702" s="127">
        <v>1</v>
      </c>
      <c r="B702" s="123" t="s">
        <v>21</v>
      </c>
      <c r="C702" s="128" t="s">
        <v>101</v>
      </c>
      <c r="D702" s="123" t="s">
        <v>28</v>
      </c>
      <c r="E702" s="128" t="s">
        <v>697</v>
      </c>
      <c r="F702" s="123" t="s">
        <v>30</v>
      </c>
      <c r="G702" s="128" t="s">
        <v>702</v>
      </c>
      <c r="N702" s="129">
        <v>23.880597014925399</v>
      </c>
      <c r="O702" s="130">
        <v>55.223880597014897</v>
      </c>
      <c r="P702" s="131">
        <v>67</v>
      </c>
      <c r="Q702" s="131">
        <v>67</v>
      </c>
    </row>
    <row r="703" spans="1:17" x14ac:dyDescent="0.35">
      <c r="A703" s="127">
        <v>1</v>
      </c>
      <c r="B703" s="123" t="s">
        <v>28</v>
      </c>
      <c r="C703" s="128" t="s">
        <v>697</v>
      </c>
      <c r="D703" s="123" t="s">
        <v>30</v>
      </c>
      <c r="E703" s="128" t="s">
        <v>702</v>
      </c>
      <c r="N703" s="129">
        <v>18.556701030927801</v>
      </c>
      <c r="O703" s="130">
        <v>49.4845360824742</v>
      </c>
      <c r="P703" s="131">
        <v>194</v>
      </c>
      <c r="Q703" s="131">
        <v>194</v>
      </c>
    </row>
    <row r="704" spans="1:17" x14ac:dyDescent="0.35">
      <c r="A704" s="127">
        <v>1</v>
      </c>
      <c r="B704" s="123" t="s">
        <v>21</v>
      </c>
      <c r="C704" s="128" t="s">
        <v>101</v>
      </c>
      <c r="D704" s="123" t="s">
        <v>30</v>
      </c>
      <c r="E704" s="128" t="s">
        <v>702</v>
      </c>
      <c r="N704" s="129">
        <v>18.318318318318301</v>
      </c>
      <c r="O704" s="130">
        <v>46.846846846846802</v>
      </c>
      <c r="P704" s="131">
        <v>333</v>
      </c>
      <c r="Q704" s="131">
        <v>333</v>
      </c>
    </row>
    <row r="705" spans="1:17" x14ac:dyDescent="0.35">
      <c r="A705" s="127">
        <v>1</v>
      </c>
      <c r="B705" s="123" t="s">
        <v>21</v>
      </c>
      <c r="C705" s="128" t="s">
        <v>101</v>
      </c>
      <c r="D705" s="123" t="s">
        <v>28</v>
      </c>
      <c r="E705" s="128" t="s">
        <v>697</v>
      </c>
      <c r="N705" s="129">
        <v>18.234442836468901</v>
      </c>
      <c r="O705" s="130">
        <v>42.981186685962399</v>
      </c>
      <c r="P705" s="131">
        <v>691</v>
      </c>
      <c r="Q705" s="131">
        <v>691</v>
      </c>
    </row>
    <row r="707" spans="1:17" ht="51.75" customHeight="1" x14ac:dyDescent="0.35">
      <c r="A707" s="185" t="s">
        <v>1770</v>
      </c>
      <c r="B707" s="181"/>
      <c r="C707" s="181"/>
      <c r="D707" s="181"/>
      <c r="E707" s="181"/>
      <c r="F707" s="181"/>
      <c r="G707" s="181"/>
      <c r="H707" s="181"/>
      <c r="I707" s="181"/>
      <c r="J707" s="181"/>
      <c r="K707" s="181"/>
      <c r="L707" s="181"/>
      <c r="M707" s="181"/>
      <c r="N707" s="181"/>
      <c r="O707" s="181"/>
      <c r="P707" s="181"/>
      <c r="Q707" s="181"/>
    </row>
    <row r="708" spans="1:17" x14ac:dyDescent="0.35">
      <c r="A708" s="8" t="s">
        <v>689</v>
      </c>
      <c r="B708" s="123" t="s">
        <v>690</v>
      </c>
      <c r="D708" s="123" t="s">
        <v>690</v>
      </c>
      <c r="F708" s="123" t="s">
        <v>690</v>
      </c>
      <c r="H708" s="123" t="s">
        <v>690</v>
      </c>
      <c r="J708" s="123" t="s">
        <v>690</v>
      </c>
      <c r="L708" s="123" t="s">
        <v>690</v>
      </c>
      <c r="N708" s="124" t="s">
        <v>691</v>
      </c>
      <c r="O708" s="125" t="s">
        <v>692</v>
      </c>
      <c r="P708" s="126" t="s">
        <v>693</v>
      </c>
      <c r="Q708" s="126" t="s">
        <v>694</v>
      </c>
    </row>
    <row r="709" spans="1:17" x14ac:dyDescent="0.35">
      <c r="A709" s="127">
        <v>2</v>
      </c>
      <c r="B709" s="123" t="s">
        <v>21</v>
      </c>
      <c r="C709" s="128" t="s">
        <v>92</v>
      </c>
      <c r="D709" s="123" t="s">
        <v>22</v>
      </c>
      <c r="E709" s="128" t="s">
        <v>695</v>
      </c>
      <c r="F709" s="123" t="s">
        <v>30</v>
      </c>
      <c r="G709" s="132" t="s">
        <v>702</v>
      </c>
      <c r="H709" s="123" t="s">
        <v>32</v>
      </c>
      <c r="I709" s="128" t="s">
        <v>32</v>
      </c>
      <c r="N709" s="129">
        <v>31.746031746031701</v>
      </c>
      <c r="O709" s="130">
        <v>66.6666666666667</v>
      </c>
      <c r="P709" s="131">
        <v>63</v>
      </c>
      <c r="Q709" s="131">
        <v>63</v>
      </c>
    </row>
    <row r="710" spans="1:17" x14ac:dyDescent="0.35">
      <c r="A710" s="127">
        <v>2</v>
      </c>
      <c r="B710" s="123" t="s">
        <v>21</v>
      </c>
      <c r="C710" s="128" t="s">
        <v>92</v>
      </c>
      <c r="D710" s="123" t="s">
        <v>30</v>
      </c>
      <c r="E710" s="132" t="s">
        <v>702</v>
      </c>
      <c r="F710" s="123" t="s">
        <v>32</v>
      </c>
      <c r="G710" s="128" t="s">
        <v>32</v>
      </c>
      <c r="N710" s="129">
        <v>32.183908045976999</v>
      </c>
      <c r="O710" s="130">
        <v>65.517241379310306</v>
      </c>
      <c r="P710" s="131">
        <v>87</v>
      </c>
      <c r="Q710" s="131">
        <v>87</v>
      </c>
    </row>
    <row r="711" spans="1:17" x14ac:dyDescent="0.35">
      <c r="A711" s="127">
        <v>2</v>
      </c>
      <c r="B711" s="123" t="s">
        <v>21</v>
      </c>
      <c r="C711" s="128" t="s">
        <v>92</v>
      </c>
      <c r="D711" s="123" t="s">
        <v>22</v>
      </c>
      <c r="E711" s="128" t="s">
        <v>695</v>
      </c>
      <c r="F711" s="123" t="s">
        <v>30</v>
      </c>
      <c r="G711" s="132" t="s">
        <v>702</v>
      </c>
      <c r="N711" s="129">
        <v>26.315789473684202</v>
      </c>
      <c r="O711" s="130">
        <v>52.631578947368403</v>
      </c>
      <c r="P711" s="131">
        <v>133</v>
      </c>
      <c r="Q711" s="131">
        <v>133</v>
      </c>
    </row>
    <row r="712" spans="1:17" x14ac:dyDescent="0.35">
      <c r="A712" s="127">
        <v>2</v>
      </c>
      <c r="B712" s="123" t="s">
        <v>30</v>
      </c>
      <c r="C712" s="132" t="s">
        <v>702</v>
      </c>
      <c r="D712" s="123" t="s">
        <v>32</v>
      </c>
      <c r="E712" s="128" t="s">
        <v>32</v>
      </c>
      <c r="N712" s="129">
        <v>22.8494623655914</v>
      </c>
      <c r="O712" s="130">
        <v>51.478494623655898</v>
      </c>
      <c r="P712" s="131">
        <v>744</v>
      </c>
      <c r="Q712" s="131">
        <v>744</v>
      </c>
    </row>
    <row r="713" spans="1:17" x14ac:dyDescent="0.35">
      <c r="A713" s="127">
        <v>2</v>
      </c>
      <c r="B713" s="123" t="s">
        <v>21</v>
      </c>
      <c r="C713" s="128" t="s">
        <v>92</v>
      </c>
      <c r="D713" s="123" t="s">
        <v>30</v>
      </c>
      <c r="E713" s="132" t="s">
        <v>702</v>
      </c>
      <c r="N713" s="129">
        <v>25.730994152046801</v>
      </c>
      <c r="O713" s="130">
        <v>53.216374269005897</v>
      </c>
      <c r="P713" s="131">
        <v>171</v>
      </c>
      <c r="Q713" s="131">
        <v>171</v>
      </c>
    </row>
    <row r="714" spans="1:17" x14ac:dyDescent="0.35">
      <c r="A714" s="127">
        <v>2</v>
      </c>
      <c r="B714" s="123" t="s">
        <v>22</v>
      </c>
      <c r="C714" s="128" t="s">
        <v>695</v>
      </c>
      <c r="D714" s="123" t="s">
        <v>30</v>
      </c>
      <c r="E714" s="132" t="s">
        <v>702</v>
      </c>
      <c r="F714" s="123" t="s">
        <v>32</v>
      </c>
      <c r="G714" s="128" t="s">
        <v>32</v>
      </c>
      <c r="N714" s="129">
        <v>22.831858407079601</v>
      </c>
      <c r="O714" s="130">
        <v>50.796460176991197</v>
      </c>
      <c r="P714" s="131">
        <v>565</v>
      </c>
      <c r="Q714" s="131">
        <v>565</v>
      </c>
    </row>
    <row r="715" spans="1:17" x14ac:dyDescent="0.35">
      <c r="A715" s="127">
        <v>2</v>
      </c>
      <c r="B715" s="123" t="s">
        <v>25</v>
      </c>
      <c r="C715" s="128" t="s">
        <v>93</v>
      </c>
      <c r="D715" s="123" t="s">
        <v>30</v>
      </c>
      <c r="E715" s="132" t="s">
        <v>702</v>
      </c>
      <c r="N715" s="129">
        <v>23.353293413173699</v>
      </c>
      <c r="O715" s="130">
        <v>49.700598802395199</v>
      </c>
      <c r="P715" s="131">
        <v>167</v>
      </c>
      <c r="Q715" s="131">
        <v>167</v>
      </c>
    </row>
    <row r="716" spans="1:17" x14ac:dyDescent="0.35">
      <c r="A716" s="127">
        <v>2</v>
      </c>
      <c r="B716" s="123" t="s">
        <v>25</v>
      </c>
      <c r="C716" s="128" t="s">
        <v>93</v>
      </c>
      <c r="D716" s="123" t="s">
        <v>30</v>
      </c>
      <c r="E716" s="132" t="s">
        <v>702</v>
      </c>
      <c r="F716" s="123" t="s">
        <v>32</v>
      </c>
      <c r="G716" s="128" t="s">
        <v>32</v>
      </c>
      <c r="N716" s="129">
        <v>25</v>
      </c>
      <c r="O716" s="130">
        <v>48.75</v>
      </c>
      <c r="P716" s="131">
        <v>80</v>
      </c>
      <c r="Q716" s="131">
        <v>80</v>
      </c>
    </row>
    <row r="717" spans="1:17" x14ac:dyDescent="0.35">
      <c r="A717" s="127">
        <v>2</v>
      </c>
      <c r="B717" s="123" t="s">
        <v>21</v>
      </c>
      <c r="C717" s="128" t="s">
        <v>92</v>
      </c>
      <c r="D717" s="123" t="s">
        <v>25</v>
      </c>
      <c r="E717" s="128" t="s">
        <v>93</v>
      </c>
      <c r="F717" s="123" t="s">
        <v>32</v>
      </c>
      <c r="G717" s="128" t="s">
        <v>32</v>
      </c>
      <c r="N717" s="129">
        <v>23.529411764705898</v>
      </c>
      <c r="O717" s="130">
        <v>54.901960784313701</v>
      </c>
      <c r="P717" s="131">
        <v>102</v>
      </c>
      <c r="Q717" s="131">
        <v>102</v>
      </c>
    </row>
    <row r="718" spans="1:17" x14ac:dyDescent="0.35">
      <c r="A718" s="127">
        <v>2</v>
      </c>
      <c r="B718" s="123" t="s">
        <v>21</v>
      </c>
      <c r="C718" s="128" t="s">
        <v>92</v>
      </c>
      <c r="D718" s="123" t="s">
        <v>22</v>
      </c>
      <c r="E718" s="128" t="s">
        <v>695</v>
      </c>
      <c r="F718" s="123" t="s">
        <v>32</v>
      </c>
      <c r="G718" s="128" t="s">
        <v>32</v>
      </c>
      <c r="N718" s="129">
        <v>19.631901840490801</v>
      </c>
      <c r="O718" s="130">
        <v>49.693251533742298</v>
      </c>
      <c r="P718" s="131">
        <v>163</v>
      </c>
      <c r="Q718" s="131">
        <v>163</v>
      </c>
    </row>
    <row r="719" spans="1:17" x14ac:dyDescent="0.35">
      <c r="A719" s="127">
        <v>2</v>
      </c>
      <c r="B719" s="123" t="s">
        <v>21</v>
      </c>
      <c r="C719" s="128" t="s">
        <v>92</v>
      </c>
      <c r="D719" s="123" t="s">
        <v>32</v>
      </c>
      <c r="E719" s="128" t="s">
        <v>32</v>
      </c>
      <c r="N719" s="129">
        <v>21.4634146341463</v>
      </c>
      <c r="O719" s="130">
        <v>52.195121951219498</v>
      </c>
      <c r="P719" s="131">
        <v>205</v>
      </c>
      <c r="Q719" s="131">
        <v>205</v>
      </c>
    </row>
    <row r="720" spans="1:17" x14ac:dyDescent="0.35">
      <c r="A720" s="127">
        <v>2</v>
      </c>
      <c r="B720" s="123" t="s">
        <v>22</v>
      </c>
      <c r="C720" s="128" t="s">
        <v>695</v>
      </c>
      <c r="D720" s="123" t="s">
        <v>30</v>
      </c>
      <c r="E720" s="132" t="s">
        <v>702</v>
      </c>
      <c r="N720" s="129">
        <v>19.337016574585601</v>
      </c>
      <c r="O720" s="130">
        <v>44.7513812154696</v>
      </c>
      <c r="P720" s="131">
        <v>1267</v>
      </c>
      <c r="Q720" s="131">
        <v>1267</v>
      </c>
    </row>
    <row r="721" spans="1:17" x14ac:dyDescent="0.35">
      <c r="A721" s="127">
        <v>3</v>
      </c>
      <c r="B721" s="123" t="s">
        <v>22</v>
      </c>
      <c r="C721" s="128" t="s">
        <v>695</v>
      </c>
      <c r="D721" s="123" t="s">
        <v>30</v>
      </c>
      <c r="E721" s="132" t="s">
        <v>702</v>
      </c>
      <c r="N721" s="129">
        <v>17.690677966101699</v>
      </c>
      <c r="O721" s="130">
        <v>42.266949152542402</v>
      </c>
      <c r="P721" s="131">
        <v>1888</v>
      </c>
      <c r="Q721" s="131">
        <v>1888</v>
      </c>
    </row>
    <row r="722" spans="1:17" x14ac:dyDescent="0.35">
      <c r="A722" s="127">
        <v>2</v>
      </c>
      <c r="B722" s="123" t="s">
        <v>21</v>
      </c>
      <c r="C722" s="128" t="s">
        <v>92</v>
      </c>
      <c r="D722" s="123" t="s">
        <v>25</v>
      </c>
      <c r="E722" s="128" t="s">
        <v>93</v>
      </c>
      <c r="N722" s="129">
        <v>17.910447761194</v>
      </c>
      <c r="O722" s="130">
        <v>43.656716417910403</v>
      </c>
      <c r="P722" s="131">
        <v>268</v>
      </c>
      <c r="Q722" s="131">
        <v>268</v>
      </c>
    </row>
    <row r="723" spans="1:17" x14ac:dyDescent="0.35">
      <c r="A723" s="127">
        <v>2</v>
      </c>
      <c r="B723" s="123" t="s">
        <v>25</v>
      </c>
      <c r="C723" s="128" t="s">
        <v>93</v>
      </c>
      <c r="D723" s="123" t="s">
        <v>32</v>
      </c>
      <c r="E723" s="128" t="s">
        <v>32</v>
      </c>
      <c r="N723" s="129">
        <v>17.1122994652406</v>
      </c>
      <c r="O723" s="130">
        <v>44.385026737967898</v>
      </c>
      <c r="P723" s="131">
        <v>187</v>
      </c>
      <c r="Q723" s="131">
        <v>187</v>
      </c>
    </row>
    <row r="724" spans="1:17" x14ac:dyDescent="0.35">
      <c r="A724" s="127">
        <v>2</v>
      </c>
      <c r="B724" s="123" t="s">
        <v>22</v>
      </c>
      <c r="C724" s="128" t="s">
        <v>695</v>
      </c>
      <c r="D724" s="123" t="s">
        <v>32</v>
      </c>
      <c r="E724" s="128" t="s">
        <v>32</v>
      </c>
      <c r="N724" s="129">
        <v>16.057312252964401</v>
      </c>
      <c r="P724" s="131">
        <v>2024</v>
      </c>
    </row>
    <row r="725" spans="1:17" x14ac:dyDescent="0.35">
      <c r="A725" s="127">
        <v>2</v>
      </c>
      <c r="B725" s="123" t="s">
        <v>32</v>
      </c>
      <c r="C725" s="128" t="s">
        <v>32</v>
      </c>
      <c r="N725" s="129">
        <v>15.3124083308888</v>
      </c>
      <c r="P725" s="131">
        <v>3409</v>
      </c>
    </row>
    <row r="726" spans="1:17" x14ac:dyDescent="0.35">
      <c r="A726" s="127">
        <v>3</v>
      </c>
      <c r="B726" s="123" t="s">
        <v>25</v>
      </c>
      <c r="C726" s="128" t="s">
        <v>253</v>
      </c>
      <c r="D726" s="123" t="s">
        <v>30</v>
      </c>
      <c r="E726" s="132" t="s">
        <v>702</v>
      </c>
      <c r="N726" s="129">
        <v>15.9509202453988</v>
      </c>
      <c r="O726" s="130">
        <v>41.717791411042903</v>
      </c>
      <c r="P726" s="131">
        <v>163</v>
      </c>
      <c r="Q726" s="131">
        <v>163</v>
      </c>
    </row>
    <row r="727" spans="1:17" x14ac:dyDescent="0.35">
      <c r="A727" s="127">
        <v>3</v>
      </c>
      <c r="B727" s="123" t="s">
        <v>21</v>
      </c>
      <c r="C727" s="128" t="s">
        <v>101</v>
      </c>
      <c r="D727" s="123" t="s">
        <v>30</v>
      </c>
      <c r="E727" s="132" t="s">
        <v>702</v>
      </c>
      <c r="N727" s="129">
        <v>19.067501739735601</v>
      </c>
      <c r="O727" s="130">
        <v>43.006263048016699</v>
      </c>
      <c r="P727" s="131">
        <v>1437</v>
      </c>
      <c r="Q727" s="131">
        <v>1437</v>
      </c>
    </row>
    <row r="728" spans="1:17" x14ac:dyDescent="0.35">
      <c r="A728" s="127">
        <v>3</v>
      </c>
      <c r="B728" s="123" t="s">
        <v>21</v>
      </c>
      <c r="C728" s="128" t="s">
        <v>101</v>
      </c>
      <c r="D728" s="123" t="s">
        <v>22</v>
      </c>
      <c r="E728" s="128" t="s">
        <v>695</v>
      </c>
      <c r="F728" s="123" t="s">
        <v>30</v>
      </c>
      <c r="G728" s="132" t="s">
        <v>702</v>
      </c>
      <c r="N728" s="129">
        <v>19.435215946843901</v>
      </c>
      <c r="O728" s="130">
        <v>43.770764119601303</v>
      </c>
      <c r="P728" s="131">
        <v>1204</v>
      </c>
      <c r="Q728" s="131">
        <v>1204</v>
      </c>
    </row>
    <row r="730" spans="1:17" ht="51.75" customHeight="1" x14ac:dyDescent="0.35">
      <c r="A730" s="185" t="s">
        <v>1804</v>
      </c>
      <c r="B730" s="181"/>
      <c r="C730" s="181"/>
      <c r="D730" s="181"/>
      <c r="E730" s="181"/>
      <c r="F730" s="181"/>
      <c r="G730" s="181"/>
      <c r="H730" s="181"/>
      <c r="I730" s="181"/>
      <c r="J730" s="181"/>
      <c r="K730" s="181"/>
      <c r="L730" s="181"/>
      <c r="M730" s="181"/>
      <c r="N730" s="181"/>
      <c r="O730" s="181"/>
      <c r="P730" s="181"/>
      <c r="Q730" s="181"/>
    </row>
    <row r="731" spans="1:17" x14ac:dyDescent="0.35">
      <c r="A731" s="8" t="s">
        <v>689</v>
      </c>
      <c r="B731" s="123" t="s">
        <v>690</v>
      </c>
      <c r="D731" s="123" t="s">
        <v>690</v>
      </c>
      <c r="F731" s="123" t="s">
        <v>690</v>
      </c>
      <c r="H731" s="123" t="s">
        <v>690</v>
      </c>
      <c r="J731" s="123" t="s">
        <v>690</v>
      </c>
      <c r="L731" s="123" t="s">
        <v>690</v>
      </c>
      <c r="N731" s="124" t="s">
        <v>691</v>
      </c>
      <c r="O731" s="125" t="s">
        <v>692</v>
      </c>
      <c r="P731" s="126" t="s">
        <v>693</v>
      </c>
      <c r="Q731" s="126" t="s">
        <v>694</v>
      </c>
    </row>
    <row r="732" spans="1:17" x14ac:dyDescent="0.35">
      <c r="A732" s="127">
        <v>2</v>
      </c>
      <c r="B732" s="123" t="s">
        <v>25</v>
      </c>
      <c r="C732" s="128" t="s">
        <v>295</v>
      </c>
      <c r="D732" s="123" t="s">
        <v>28</v>
      </c>
      <c r="E732" s="128" t="s">
        <v>1819</v>
      </c>
      <c r="N732" s="129">
        <v>30</v>
      </c>
      <c r="O732" s="130">
        <v>50</v>
      </c>
      <c r="P732" s="131">
        <v>10</v>
      </c>
      <c r="Q732" s="131">
        <v>10</v>
      </c>
    </row>
    <row r="733" spans="1:17" x14ac:dyDescent="0.35">
      <c r="A733" s="127">
        <v>2</v>
      </c>
      <c r="B733" s="123" t="s">
        <v>28</v>
      </c>
      <c r="C733" s="128" t="s">
        <v>1819</v>
      </c>
      <c r="D733" s="123" t="s">
        <v>36</v>
      </c>
      <c r="E733" s="128" t="s">
        <v>703</v>
      </c>
      <c r="N733" s="129">
        <v>22.727272727272702</v>
      </c>
      <c r="O733" s="130">
        <v>46.969696969696997</v>
      </c>
      <c r="P733" s="131">
        <v>66</v>
      </c>
      <c r="Q733" s="131">
        <v>66</v>
      </c>
    </row>
    <row r="734" spans="1:17" x14ac:dyDescent="0.35">
      <c r="A734" s="127">
        <v>2</v>
      </c>
      <c r="B734" s="123" t="s">
        <v>25</v>
      </c>
      <c r="C734" s="128" t="s">
        <v>295</v>
      </c>
      <c r="D734" s="123" t="s">
        <v>27</v>
      </c>
      <c r="E734" s="128" t="s">
        <v>32</v>
      </c>
      <c r="F734" s="123" t="s">
        <v>29</v>
      </c>
      <c r="G734" s="132" t="s">
        <v>699</v>
      </c>
      <c r="N734" s="129">
        <v>20</v>
      </c>
      <c r="P734" s="131">
        <v>15</v>
      </c>
    </row>
    <row r="737" spans="1:17" ht="35.1" customHeight="1" x14ac:dyDescent="0.35">
      <c r="A737" s="184" t="s">
        <v>2213</v>
      </c>
      <c r="B737" s="181"/>
      <c r="C737" s="181"/>
      <c r="D737" s="181"/>
      <c r="E737" s="181"/>
      <c r="F737" s="181"/>
      <c r="G737" s="181"/>
      <c r="H737" s="181"/>
      <c r="I737" s="181"/>
      <c r="J737" s="181"/>
      <c r="K737" s="181"/>
      <c r="L737" s="181"/>
      <c r="M737" s="181"/>
      <c r="N737" s="181"/>
      <c r="O737" s="181"/>
      <c r="P737" s="181"/>
      <c r="Q737" s="181"/>
    </row>
    <row r="739" spans="1:17" ht="51.75" customHeight="1" x14ac:dyDescent="0.35">
      <c r="A739" s="185" t="s">
        <v>1844</v>
      </c>
      <c r="B739" s="181"/>
      <c r="C739" s="181"/>
      <c r="D739" s="181"/>
      <c r="E739" s="181"/>
      <c r="F739" s="181"/>
      <c r="G739" s="181"/>
      <c r="H739" s="181"/>
      <c r="I739" s="181"/>
      <c r="J739" s="181"/>
      <c r="K739" s="181"/>
      <c r="L739" s="181"/>
      <c r="M739" s="181"/>
      <c r="N739" s="181"/>
      <c r="O739" s="181"/>
      <c r="P739" s="181"/>
      <c r="Q739" s="181"/>
    </row>
    <row r="740" spans="1:17" x14ac:dyDescent="0.35">
      <c r="A740" s="8" t="s">
        <v>689</v>
      </c>
      <c r="B740" s="123" t="s">
        <v>690</v>
      </c>
      <c r="D740" s="123" t="s">
        <v>690</v>
      </c>
      <c r="F740" s="123" t="s">
        <v>690</v>
      </c>
      <c r="H740" s="123" t="s">
        <v>690</v>
      </c>
      <c r="J740" s="123" t="s">
        <v>690</v>
      </c>
      <c r="L740" s="123" t="s">
        <v>690</v>
      </c>
      <c r="N740" s="124" t="s">
        <v>691</v>
      </c>
      <c r="O740" s="125" t="s">
        <v>692</v>
      </c>
      <c r="P740" s="126" t="s">
        <v>693</v>
      </c>
      <c r="Q740" s="126" t="s">
        <v>694</v>
      </c>
    </row>
    <row r="741" spans="1:17" x14ac:dyDescent="0.35">
      <c r="A741" s="127">
        <v>2</v>
      </c>
      <c r="B741" s="123" t="s">
        <v>24</v>
      </c>
      <c r="C741" s="128" t="s">
        <v>696</v>
      </c>
      <c r="D741" s="123" t="s">
        <v>30</v>
      </c>
      <c r="E741" s="128" t="s">
        <v>30</v>
      </c>
      <c r="N741" s="129">
        <v>17.647058823529399</v>
      </c>
      <c r="O741" s="130">
        <v>41.176470588235297</v>
      </c>
      <c r="P741" s="131">
        <v>102</v>
      </c>
      <c r="Q741" s="131">
        <v>102</v>
      </c>
    </row>
    <row r="742" spans="1:17" x14ac:dyDescent="0.35">
      <c r="A742" s="127">
        <v>2</v>
      </c>
      <c r="B742" s="123" t="s">
        <v>23</v>
      </c>
      <c r="C742" s="132" t="s">
        <v>699</v>
      </c>
      <c r="D742" s="123" t="s">
        <v>24</v>
      </c>
      <c r="E742" s="128" t="s">
        <v>696</v>
      </c>
      <c r="F742" s="123" t="s">
        <v>30</v>
      </c>
      <c r="G742" s="128" t="s">
        <v>30</v>
      </c>
      <c r="N742" s="129">
        <v>17.910447761194</v>
      </c>
      <c r="O742" s="130">
        <v>43.283582089552198</v>
      </c>
      <c r="P742" s="131">
        <v>67</v>
      </c>
      <c r="Q742" s="131">
        <v>67</v>
      </c>
    </row>
    <row r="743" spans="1:17" x14ac:dyDescent="0.35">
      <c r="A743" s="127">
        <v>2</v>
      </c>
      <c r="B743" s="123" t="s">
        <v>24</v>
      </c>
      <c r="C743" s="128" t="s">
        <v>696</v>
      </c>
      <c r="D743" s="123" t="s">
        <v>28</v>
      </c>
      <c r="E743" s="128" t="s">
        <v>1819</v>
      </c>
      <c r="F743" s="123" t="s">
        <v>30</v>
      </c>
      <c r="G743" s="128" t="s">
        <v>30</v>
      </c>
      <c r="N743" s="129">
        <v>25</v>
      </c>
      <c r="O743" s="130">
        <v>50</v>
      </c>
      <c r="P743" s="131">
        <v>8</v>
      </c>
      <c r="Q743" s="131">
        <v>8</v>
      </c>
    </row>
    <row r="744" spans="1:17" x14ac:dyDescent="0.35">
      <c r="A744" s="127">
        <v>2</v>
      </c>
      <c r="B744" s="123" t="s">
        <v>23</v>
      </c>
      <c r="C744" s="132" t="s">
        <v>699</v>
      </c>
      <c r="D744" s="123" t="s">
        <v>24</v>
      </c>
      <c r="E744" s="128" t="s">
        <v>696</v>
      </c>
      <c r="F744" s="123" t="s">
        <v>28</v>
      </c>
      <c r="G744" s="128" t="s">
        <v>1819</v>
      </c>
      <c r="H744" s="123" t="s">
        <v>30</v>
      </c>
      <c r="I744" s="128" t="s">
        <v>30</v>
      </c>
      <c r="N744" s="129">
        <v>25</v>
      </c>
      <c r="O744" s="130">
        <v>50</v>
      </c>
      <c r="P744" s="131">
        <v>8</v>
      </c>
      <c r="Q744" s="131">
        <v>8</v>
      </c>
    </row>
    <row r="745" spans="1:17" x14ac:dyDescent="0.35">
      <c r="A745" s="127">
        <v>2</v>
      </c>
      <c r="B745" s="123" t="s">
        <v>23</v>
      </c>
      <c r="C745" s="132" t="s">
        <v>699</v>
      </c>
      <c r="D745" s="123" t="s">
        <v>24</v>
      </c>
      <c r="E745" s="128" t="s">
        <v>696</v>
      </c>
      <c r="F745" s="123" t="s">
        <v>28</v>
      </c>
      <c r="G745" s="128" t="s">
        <v>1819</v>
      </c>
      <c r="N745" s="129">
        <v>22.2222222222222</v>
      </c>
      <c r="O745" s="130">
        <v>55.5555555555556</v>
      </c>
      <c r="P745" s="131">
        <v>18</v>
      </c>
      <c r="Q745" s="131">
        <v>18</v>
      </c>
    </row>
    <row r="746" spans="1:17" x14ac:dyDescent="0.35">
      <c r="A746" s="127">
        <v>2</v>
      </c>
      <c r="B746" s="123" t="s">
        <v>24</v>
      </c>
      <c r="C746" s="128" t="s">
        <v>696</v>
      </c>
      <c r="D746" s="123" t="s">
        <v>28</v>
      </c>
      <c r="E746" s="128" t="s">
        <v>1819</v>
      </c>
      <c r="N746" s="129">
        <v>21.052631578947398</v>
      </c>
      <c r="O746" s="130">
        <v>52.631578947368403</v>
      </c>
      <c r="P746" s="131">
        <v>19</v>
      </c>
      <c r="Q746" s="131">
        <v>19</v>
      </c>
    </row>
    <row r="747" spans="1:17" x14ac:dyDescent="0.35">
      <c r="A747" s="127">
        <v>2</v>
      </c>
      <c r="B747" s="123" t="s">
        <v>23</v>
      </c>
      <c r="C747" s="132" t="s">
        <v>699</v>
      </c>
      <c r="D747" s="123" t="s">
        <v>30</v>
      </c>
      <c r="E747" s="128" t="s">
        <v>30</v>
      </c>
      <c r="N747" s="129">
        <v>15.5056179775281</v>
      </c>
      <c r="P747" s="131">
        <v>890</v>
      </c>
    </row>
    <row r="748" spans="1:17" x14ac:dyDescent="0.35">
      <c r="A748" s="127">
        <v>2</v>
      </c>
      <c r="B748" s="123" t="s">
        <v>23</v>
      </c>
      <c r="C748" s="132" t="s">
        <v>699</v>
      </c>
      <c r="D748" s="123" t="s">
        <v>24</v>
      </c>
      <c r="E748" s="128" t="s">
        <v>696</v>
      </c>
      <c r="F748" s="123" t="s">
        <v>27</v>
      </c>
      <c r="G748" s="128" t="s">
        <v>699</v>
      </c>
      <c r="H748" s="123" t="s">
        <v>30</v>
      </c>
      <c r="I748" s="128" t="s">
        <v>30</v>
      </c>
      <c r="O748" s="130">
        <v>45</v>
      </c>
      <c r="Q748" s="131">
        <v>20</v>
      </c>
    </row>
    <row r="749" spans="1:17" x14ac:dyDescent="0.35">
      <c r="A749" s="127">
        <v>2</v>
      </c>
      <c r="B749" s="123" t="s">
        <v>23</v>
      </c>
      <c r="C749" s="132" t="s">
        <v>699</v>
      </c>
      <c r="D749" s="123" t="s">
        <v>24</v>
      </c>
      <c r="E749" s="128" t="s">
        <v>696</v>
      </c>
      <c r="O749" s="130">
        <v>40.579710144927503</v>
      </c>
      <c r="Q749" s="131">
        <v>138</v>
      </c>
    </row>
    <row r="750" spans="1:17" x14ac:dyDescent="0.35">
      <c r="A750" s="127">
        <v>2</v>
      </c>
      <c r="B750" s="123" t="s">
        <v>23</v>
      </c>
      <c r="C750" s="132" t="s">
        <v>699</v>
      </c>
      <c r="D750" s="123" t="s">
        <v>24</v>
      </c>
      <c r="E750" s="128" t="s">
        <v>696</v>
      </c>
      <c r="F750" s="123" t="s">
        <v>27</v>
      </c>
      <c r="G750" s="128" t="s">
        <v>699</v>
      </c>
      <c r="O750" s="130">
        <v>40.909090909090899</v>
      </c>
      <c r="Q750" s="131">
        <v>44</v>
      </c>
    </row>
    <row r="751" spans="1:17" x14ac:dyDescent="0.35">
      <c r="A751" s="127">
        <v>3</v>
      </c>
      <c r="B751" s="123" t="s">
        <v>24</v>
      </c>
      <c r="C751" s="128" t="s">
        <v>1034</v>
      </c>
      <c r="D751" s="123" t="s">
        <v>25</v>
      </c>
      <c r="E751" s="128" t="s">
        <v>93</v>
      </c>
      <c r="N751" s="129">
        <v>23.8095238095238</v>
      </c>
      <c r="O751" s="130">
        <v>52.380952380952401</v>
      </c>
      <c r="P751" s="131">
        <v>21</v>
      </c>
      <c r="Q751" s="131">
        <v>21</v>
      </c>
    </row>
    <row r="752" spans="1:17" x14ac:dyDescent="0.35">
      <c r="A752" s="127">
        <v>3</v>
      </c>
      <c r="B752" s="123" t="s">
        <v>22</v>
      </c>
      <c r="C752" s="128" t="s">
        <v>695</v>
      </c>
      <c r="D752" s="123" t="s">
        <v>24</v>
      </c>
      <c r="E752" s="128" t="s">
        <v>1034</v>
      </c>
      <c r="F752" s="123" t="s">
        <v>25</v>
      </c>
      <c r="G752" s="128" t="s">
        <v>93</v>
      </c>
      <c r="N752" s="129">
        <v>25</v>
      </c>
      <c r="O752" s="130">
        <v>50</v>
      </c>
      <c r="P752" s="131">
        <v>20</v>
      </c>
      <c r="Q752" s="131">
        <v>20</v>
      </c>
    </row>
    <row r="753" spans="1:17" x14ac:dyDescent="0.35">
      <c r="A753" s="127">
        <v>3</v>
      </c>
      <c r="B753" s="123" t="s">
        <v>24</v>
      </c>
      <c r="C753" s="128" t="s">
        <v>1034</v>
      </c>
      <c r="D753" s="123" t="s">
        <v>25</v>
      </c>
      <c r="E753" s="128" t="s">
        <v>93</v>
      </c>
      <c r="F753" s="123" t="s">
        <v>28</v>
      </c>
      <c r="G753" s="128" t="s">
        <v>697</v>
      </c>
      <c r="N753" s="129">
        <v>23.076923076923102</v>
      </c>
      <c r="O753" s="130">
        <v>53.846153846153797</v>
      </c>
      <c r="P753" s="131">
        <v>13</v>
      </c>
      <c r="Q753" s="131">
        <v>13</v>
      </c>
    </row>
    <row r="754" spans="1:17" x14ac:dyDescent="0.35">
      <c r="A754" s="127">
        <v>3</v>
      </c>
      <c r="B754" s="123" t="s">
        <v>24</v>
      </c>
      <c r="C754" s="128" t="s">
        <v>1034</v>
      </c>
      <c r="D754" s="123" t="s">
        <v>25</v>
      </c>
      <c r="E754" s="128" t="s">
        <v>93</v>
      </c>
      <c r="F754" s="123" t="s">
        <v>30</v>
      </c>
      <c r="G754" s="132" t="s">
        <v>6</v>
      </c>
      <c r="N754" s="129">
        <v>20</v>
      </c>
      <c r="O754" s="130">
        <v>60</v>
      </c>
      <c r="P754" s="131">
        <v>15</v>
      </c>
      <c r="Q754" s="131">
        <v>15</v>
      </c>
    </row>
    <row r="755" spans="1:17" x14ac:dyDescent="0.35">
      <c r="A755" s="127">
        <v>3</v>
      </c>
      <c r="B755" s="123" t="s">
        <v>21</v>
      </c>
      <c r="C755" s="128" t="s">
        <v>101</v>
      </c>
      <c r="D755" s="123" t="s">
        <v>28</v>
      </c>
      <c r="E755" s="128" t="s">
        <v>697</v>
      </c>
      <c r="F755" s="123" t="s">
        <v>30</v>
      </c>
      <c r="G755" s="132" t="s">
        <v>6</v>
      </c>
      <c r="N755" s="129">
        <v>16.498993963782699</v>
      </c>
      <c r="O755" s="130">
        <v>41.951710261569403</v>
      </c>
      <c r="P755" s="131">
        <v>994</v>
      </c>
      <c r="Q755" s="131">
        <v>994</v>
      </c>
    </row>
    <row r="756" spans="1:17" x14ac:dyDescent="0.35">
      <c r="A756" s="127">
        <v>3</v>
      </c>
      <c r="B756" s="123" t="s">
        <v>21</v>
      </c>
      <c r="C756" s="128" t="s">
        <v>101</v>
      </c>
      <c r="D756" s="123" t="s">
        <v>24</v>
      </c>
      <c r="E756" s="128" t="s">
        <v>1034</v>
      </c>
      <c r="F756" s="123" t="s">
        <v>25</v>
      </c>
      <c r="G756" s="128" t="s">
        <v>93</v>
      </c>
      <c r="H756" s="123" t="s">
        <v>28</v>
      </c>
      <c r="I756" s="128" t="s">
        <v>697</v>
      </c>
      <c r="N756" s="129">
        <v>20</v>
      </c>
      <c r="O756" s="130">
        <v>60</v>
      </c>
      <c r="P756" s="131">
        <v>10</v>
      </c>
      <c r="Q756" s="131">
        <v>10</v>
      </c>
    </row>
    <row r="757" spans="1:17" x14ac:dyDescent="0.35">
      <c r="A757" s="127">
        <v>3</v>
      </c>
      <c r="B757" s="123" t="s">
        <v>21</v>
      </c>
      <c r="C757" s="128" t="s">
        <v>101</v>
      </c>
      <c r="D757" s="123" t="s">
        <v>24</v>
      </c>
      <c r="E757" s="128" t="s">
        <v>1034</v>
      </c>
      <c r="F757" s="123" t="s">
        <v>25</v>
      </c>
      <c r="G757" s="128" t="s">
        <v>93</v>
      </c>
      <c r="N757" s="129">
        <v>20</v>
      </c>
      <c r="O757" s="130">
        <v>60</v>
      </c>
      <c r="P757" s="131">
        <v>15</v>
      </c>
      <c r="Q757" s="131">
        <v>15</v>
      </c>
    </row>
    <row r="758" spans="1:17" x14ac:dyDescent="0.35">
      <c r="A758" s="127">
        <v>3</v>
      </c>
      <c r="B758" s="123" t="s">
        <v>21</v>
      </c>
      <c r="C758" s="128" t="s">
        <v>101</v>
      </c>
      <c r="D758" s="123" t="s">
        <v>22</v>
      </c>
      <c r="E758" s="128" t="s">
        <v>695</v>
      </c>
      <c r="F758" s="123" t="s">
        <v>28</v>
      </c>
      <c r="G758" s="128" t="s">
        <v>697</v>
      </c>
      <c r="H758" s="123" t="s">
        <v>30</v>
      </c>
      <c r="I758" s="132" t="s">
        <v>6</v>
      </c>
      <c r="N758" s="129">
        <v>15.6211562115621</v>
      </c>
      <c r="O758" s="130">
        <v>40.959409594095902</v>
      </c>
      <c r="P758" s="131">
        <v>813</v>
      </c>
      <c r="Q758" s="131">
        <v>813</v>
      </c>
    </row>
    <row r="759" spans="1:17" x14ac:dyDescent="0.35">
      <c r="A759" s="127">
        <v>3</v>
      </c>
      <c r="B759" s="123" t="s">
        <v>24</v>
      </c>
      <c r="C759" s="128" t="s">
        <v>1034</v>
      </c>
      <c r="D759" s="123" t="s">
        <v>25</v>
      </c>
      <c r="E759" s="128" t="s">
        <v>93</v>
      </c>
      <c r="F759" s="123" t="s">
        <v>28</v>
      </c>
      <c r="G759" s="128" t="s">
        <v>697</v>
      </c>
      <c r="H759" s="123" t="s">
        <v>30</v>
      </c>
      <c r="I759" s="132" t="s">
        <v>6</v>
      </c>
      <c r="N759" s="129">
        <v>18.181818181818201</v>
      </c>
      <c r="O759" s="130">
        <v>54.545454545454497</v>
      </c>
      <c r="P759" s="131">
        <v>11</v>
      </c>
      <c r="Q759" s="131">
        <v>11</v>
      </c>
    </row>
    <row r="760" spans="1:17" x14ac:dyDescent="0.35">
      <c r="A760" s="127">
        <v>3</v>
      </c>
      <c r="B760" s="123" t="s">
        <v>28</v>
      </c>
      <c r="C760" s="128" t="s">
        <v>697</v>
      </c>
      <c r="D760" s="123" t="s">
        <v>30</v>
      </c>
      <c r="E760" s="132" t="s">
        <v>6</v>
      </c>
      <c r="N760" s="129">
        <v>15.0112866817156</v>
      </c>
      <c r="P760" s="131">
        <v>1772</v>
      </c>
    </row>
    <row r="761" spans="1:17" x14ac:dyDescent="0.35">
      <c r="A761" s="127">
        <v>3</v>
      </c>
      <c r="B761" s="123" t="s">
        <v>21</v>
      </c>
      <c r="C761" s="128" t="s">
        <v>101</v>
      </c>
      <c r="D761" s="123" t="s">
        <v>25</v>
      </c>
      <c r="E761" s="128" t="s">
        <v>93</v>
      </c>
      <c r="N761" s="129">
        <v>15.401785714285699</v>
      </c>
      <c r="O761" s="130">
        <v>41.964285714285701</v>
      </c>
      <c r="P761" s="131">
        <v>448</v>
      </c>
      <c r="Q761" s="131">
        <v>448</v>
      </c>
    </row>
    <row r="762" spans="1:17" x14ac:dyDescent="0.35">
      <c r="A762" s="127">
        <v>3</v>
      </c>
      <c r="B762" s="123" t="s">
        <v>21</v>
      </c>
      <c r="C762" s="128" t="s">
        <v>101</v>
      </c>
      <c r="D762" s="123" t="s">
        <v>25</v>
      </c>
      <c r="E762" s="128" t="s">
        <v>93</v>
      </c>
      <c r="F762" s="123" t="s">
        <v>28</v>
      </c>
      <c r="G762" s="128" t="s">
        <v>697</v>
      </c>
      <c r="O762" s="130">
        <v>40.845070422535201</v>
      </c>
      <c r="Q762" s="131">
        <v>142</v>
      </c>
    </row>
    <row r="763" spans="1:17" x14ac:dyDescent="0.35">
      <c r="A763" s="127">
        <v>3</v>
      </c>
      <c r="B763" s="123" t="s">
        <v>21</v>
      </c>
      <c r="C763" s="128" t="s">
        <v>101</v>
      </c>
      <c r="D763" s="123" t="s">
        <v>24</v>
      </c>
      <c r="E763" s="128" t="s">
        <v>1034</v>
      </c>
      <c r="F763" s="123" t="s">
        <v>30</v>
      </c>
      <c r="G763" s="132" t="s">
        <v>6</v>
      </c>
      <c r="O763" s="130">
        <v>41.269841269841301</v>
      </c>
      <c r="Q763" s="131">
        <v>63</v>
      </c>
    </row>
    <row r="765" spans="1:17" ht="51.75" customHeight="1" x14ac:dyDescent="0.35">
      <c r="A765" s="185" t="s">
        <v>1875</v>
      </c>
      <c r="B765" s="181"/>
      <c r="C765" s="181"/>
      <c r="D765" s="181"/>
      <c r="E765" s="181"/>
      <c r="F765" s="181"/>
      <c r="G765" s="181"/>
      <c r="H765" s="181"/>
      <c r="I765" s="181"/>
      <c r="J765" s="181"/>
      <c r="K765" s="181"/>
      <c r="L765" s="181"/>
      <c r="M765" s="181"/>
      <c r="N765" s="181"/>
      <c r="O765" s="181"/>
      <c r="P765" s="181"/>
      <c r="Q765" s="181"/>
    </row>
    <row r="766" spans="1:17" x14ac:dyDescent="0.35">
      <c r="A766" s="8" t="s">
        <v>689</v>
      </c>
      <c r="B766" s="123" t="s">
        <v>690</v>
      </c>
      <c r="D766" s="123" t="s">
        <v>690</v>
      </c>
      <c r="F766" s="123" t="s">
        <v>690</v>
      </c>
      <c r="H766" s="123" t="s">
        <v>690</v>
      </c>
      <c r="J766" s="123" t="s">
        <v>690</v>
      </c>
      <c r="L766" s="123" t="s">
        <v>690</v>
      </c>
      <c r="N766" s="124" t="s">
        <v>691</v>
      </c>
      <c r="O766" s="125" t="s">
        <v>692</v>
      </c>
      <c r="P766" s="126" t="s">
        <v>693</v>
      </c>
      <c r="Q766" s="126" t="s">
        <v>694</v>
      </c>
    </row>
    <row r="767" spans="1:17" x14ac:dyDescent="0.35">
      <c r="A767" s="127">
        <v>1</v>
      </c>
      <c r="B767" s="123" t="s">
        <v>23</v>
      </c>
      <c r="C767" s="132" t="s">
        <v>32</v>
      </c>
      <c r="D767" s="123" t="s">
        <v>24</v>
      </c>
      <c r="E767" s="128" t="s">
        <v>696</v>
      </c>
      <c r="N767" s="129">
        <v>25</v>
      </c>
      <c r="P767" s="131">
        <v>24</v>
      </c>
    </row>
    <row r="769" spans="1:17" ht="51.75" customHeight="1" x14ac:dyDescent="0.35">
      <c r="A769" s="185" t="s">
        <v>1897</v>
      </c>
      <c r="B769" s="181"/>
      <c r="C769" s="181"/>
      <c r="D769" s="181"/>
      <c r="E769" s="181"/>
      <c r="F769" s="181"/>
      <c r="G769" s="181"/>
      <c r="H769" s="181"/>
      <c r="I769" s="181"/>
      <c r="J769" s="181"/>
      <c r="K769" s="181"/>
      <c r="L769" s="181"/>
      <c r="M769" s="181"/>
      <c r="N769" s="181"/>
      <c r="O769" s="181"/>
      <c r="P769" s="181"/>
      <c r="Q769" s="181"/>
    </row>
    <row r="770" spans="1:17" x14ac:dyDescent="0.35">
      <c r="A770" s="8" t="s">
        <v>689</v>
      </c>
      <c r="B770" s="123" t="s">
        <v>690</v>
      </c>
      <c r="D770" s="123" t="s">
        <v>690</v>
      </c>
      <c r="F770" s="123" t="s">
        <v>690</v>
      </c>
      <c r="H770" s="123" t="s">
        <v>690</v>
      </c>
      <c r="J770" s="123" t="s">
        <v>690</v>
      </c>
      <c r="L770" s="123" t="s">
        <v>690</v>
      </c>
      <c r="N770" s="124" t="s">
        <v>691</v>
      </c>
      <c r="O770" s="125" t="s">
        <v>692</v>
      </c>
      <c r="P770" s="126" t="s">
        <v>693</v>
      </c>
      <c r="Q770" s="126" t="s">
        <v>694</v>
      </c>
    </row>
    <row r="771" spans="1:17" x14ac:dyDescent="0.35">
      <c r="A771" s="127">
        <v>1</v>
      </c>
      <c r="B771" s="123" t="s">
        <v>21</v>
      </c>
      <c r="C771" s="128" t="s">
        <v>101</v>
      </c>
      <c r="D771" s="123" t="s">
        <v>24</v>
      </c>
      <c r="E771" s="128" t="s">
        <v>81</v>
      </c>
      <c r="F771" s="123" t="s">
        <v>28</v>
      </c>
      <c r="G771" s="128" t="s">
        <v>697</v>
      </c>
      <c r="N771" s="129">
        <v>30</v>
      </c>
      <c r="O771" s="130">
        <v>50</v>
      </c>
      <c r="P771" s="131">
        <v>10</v>
      </c>
      <c r="Q771" s="131">
        <v>10</v>
      </c>
    </row>
    <row r="772" spans="1:17" x14ac:dyDescent="0.35">
      <c r="A772" s="127">
        <v>1</v>
      </c>
      <c r="B772" s="123" t="s">
        <v>21</v>
      </c>
      <c r="C772" s="128" t="s">
        <v>101</v>
      </c>
      <c r="D772" s="123" t="s">
        <v>29</v>
      </c>
      <c r="E772" s="132" t="s">
        <v>32</v>
      </c>
      <c r="F772" s="123" t="s">
        <v>33</v>
      </c>
      <c r="G772" s="128" t="s">
        <v>33</v>
      </c>
      <c r="N772" s="129">
        <v>27.272727272727298</v>
      </c>
      <c r="O772" s="130">
        <v>63.636363636363598</v>
      </c>
      <c r="P772" s="131">
        <v>11</v>
      </c>
      <c r="Q772" s="131">
        <v>11</v>
      </c>
    </row>
    <row r="773" spans="1:17" x14ac:dyDescent="0.35">
      <c r="A773" s="127">
        <v>1</v>
      </c>
      <c r="B773" s="123" t="s">
        <v>21</v>
      </c>
      <c r="C773" s="128" t="s">
        <v>101</v>
      </c>
      <c r="D773" s="123" t="s">
        <v>24</v>
      </c>
      <c r="E773" s="128" t="s">
        <v>81</v>
      </c>
      <c r="N773" s="129">
        <v>22.727272727272702</v>
      </c>
      <c r="P773" s="131">
        <v>22</v>
      </c>
    </row>
    <row r="774" spans="1:17" x14ac:dyDescent="0.35">
      <c r="A774" s="127">
        <v>1</v>
      </c>
      <c r="B774" s="123" t="s">
        <v>21</v>
      </c>
      <c r="C774" s="128" t="s">
        <v>101</v>
      </c>
      <c r="D774" s="123" t="s">
        <v>28</v>
      </c>
      <c r="E774" s="128" t="s">
        <v>697</v>
      </c>
      <c r="F774" s="123" t="s">
        <v>33</v>
      </c>
      <c r="G774" s="128" t="s">
        <v>33</v>
      </c>
      <c r="N774" s="129">
        <v>18.279569892473098</v>
      </c>
      <c r="O774" s="130">
        <v>44.086021505376301</v>
      </c>
      <c r="P774" s="131">
        <v>93</v>
      </c>
      <c r="Q774" s="131">
        <v>93</v>
      </c>
    </row>
    <row r="775" spans="1:17" x14ac:dyDescent="0.35">
      <c r="A775" s="127">
        <v>1</v>
      </c>
      <c r="B775" s="123" t="s">
        <v>21</v>
      </c>
      <c r="C775" s="128" t="s">
        <v>101</v>
      </c>
      <c r="D775" s="123" t="s">
        <v>28</v>
      </c>
      <c r="E775" s="128" t="s">
        <v>697</v>
      </c>
      <c r="N775" s="129">
        <v>18.234442836468901</v>
      </c>
      <c r="O775" s="130">
        <v>42.981186685962399</v>
      </c>
      <c r="P775" s="131">
        <v>691</v>
      </c>
      <c r="Q775" s="131">
        <v>691</v>
      </c>
    </row>
    <row r="776" spans="1:17" x14ac:dyDescent="0.35">
      <c r="A776" s="127">
        <v>1</v>
      </c>
      <c r="B776" s="123" t="s">
        <v>24</v>
      </c>
      <c r="C776" s="128" t="s">
        <v>81</v>
      </c>
      <c r="D776" s="123" t="s">
        <v>28</v>
      </c>
      <c r="E776" s="128" t="s">
        <v>697</v>
      </c>
      <c r="N776" s="129">
        <v>16.494845360824701</v>
      </c>
      <c r="O776" s="130">
        <v>47.422680412371101</v>
      </c>
      <c r="P776" s="131">
        <v>97</v>
      </c>
      <c r="Q776" s="131">
        <v>97</v>
      </c>
    </row>
    <row r="777" spans="1:17" x14ac:dyDescent="0.35">
      <c r="A777" s="127">
        <v>1</v>
      </c>
      <c r="B777" s="123" t="s">
        <v>24</v>
      </c>
      <c r="C777" s="128" t="s">
        <v>81</v>
      </c>
      <c r="D777" s="123" t="s">
        <v>30</v>
      </c>
      <c r="E777" s="128" t="s">
        <v>6</v>
      </c>
      <c r="F777" s="123" t="s">
        <v>33</v>
      </c>
      <c r="G777" s="128" t="s">
        <v>33</v>
      </c>
      <c r="N777" s="129">
        <v>16.2162162162162</v>
      </c>
      <c r="P777" s="131">
        <v>37</v>
      </c>
    </row>
    <row r="778" spans="1:17" x14ac:dyDescent="0.35">
      <c r="A778" s="127">
        <v>1</v>
      </c>
      <c r="B778" s="123" t="s">
        <v>24</v>
      </c>
      <c r="C778" s="128" t="s">
        <v>81</v>
      </c>
      <c r="D778" s="123" t="s">
        <v>28</v>
      </c>
      <c r="E778" s="128" t="s">
        <v>697</v>
      </c>
      <c r="F778" s="123" t="s">
        <v>33</v>
      </c>
      <c r="G778" s="128" t="s">
        <v>33</v>
      </c>
      <c r="O778" s="130">
        <v>46.428571428571402</v>
      </c>
      <c r="Q778" s="131">
        <v>28</v>
      </c>
    </row>
    <row r="779" spans="1:17" x14ac:dyDescent="0.35">
      <c r="A779" s="127">
        <v>1</v>
      </c>
      <c r="B779" s="123" t="s">
        <v>21</v>
      </c>
      <c r="C779" s="128" t="s">
        <v>101</v>
      </c>
      <c r="D779" s="123" t="s">
        <v>29</v>
      </c>
      <c r="E779" s="132" t="s">
        <v>32</v>
      </c>
      <c r="O779" s="130">
        <v>47.826086956521699</v>
      </c>
      <c r="Q779" s="131">
        <v>69</v>
      </c>
    </row>
    <row r="780" spans="1:17" x14ac:dyDescent="0.35">
      <c r="A780" s="127">
        <v>1</v>
      </c>
      <c r="B780" s="123" t="s">
        <v>21</v>
      </c>
      <c r="C780" s="128" t="s">
        <v>101</v>
      </c>
      <c r="D780" s="123" t="s">
        <v>33</v>
      </c>
      <c r="E780" s="128" t="s">
        <v>33</v>
      </c>
      <c r="O780" s="130">
        <v>43.167701863353997</v>
      </c>
      <c r="Q780" s="131">
        <v>322</v>
      </c>
    </row>
    <row r="781" spans="1:17" x14ac:dyDescent="0.35">
      <c r="A781" s="127">
        <v>1</v>
      </c>
      <c r="B781" s="123" t="s">
        <v>24</v>
      </c>
      <c r="C781" s="128" t="s">
        <v>81</v>
      </c>
      <c r="D781" s="123" t="s">
        <v>28</v>
      </c>
      <c r="E781" s="128" t="s">
        <v>697</v>
      </c>
      <c r="F781" s="123" t="s">
        <v>30</v>
      </c>
      <c r="G781" s="128" t="s">
        <v>6</v>
      </c>
      <c r="O781" s="130">
        <v>44.4444444444444</v>
      </c>
      <c r="Q781" s="131">
        <v>18</v>
      </c>
    </row>
    <row r="783" spans="1:17" ht="51.75" customHeight="1" x14ac:dyDescent="0.35">
      <c r="A783" s="185" t="s">
        <v>1906</v>
      </c>
      <c r="B783" s="181"/>
      <c r="C783" s="181"/>
      <c r="D783" s="181"/>
      <c r="E783" s="181"/>
      <c r="F783" s="181"/>
      <c r="G783" s="181"/>
      <c r="H783" s="181"/>
      <c r="I783" s="181"/>
      <c r="J783" s="181"/>
      <c r="K783" s="181"/>
      <c r="L783" s="181"/>
      <c r="M783" s="181"/>
      <c r="N783" s="181"/>
      <c r="O783" s="181"/>
      <c r="P783" s="181"/>
      <c r="Q783" s="181"/>
    </row>
    <row r="784" spans="1:17" x14ac:dyDescent="0.35">
      <c r="A784" s="8" t="s">
        <v>689</v>
      </c>
      <c r="B784" s="123" t="s">
        <v>690</v>
      </c>
      <c r="D784" s="123" t="s">
        <v>690</v>
      </c>
      <c r="F784" s="123" t="s">
        <v>690</v>
      </c>
      <c r="H784" s="123" t="s">
        <v>690</v>
      </c>
      <c r="J784" s="123" t="s">
        <v>690</v>
      </c>
      <c r="L784" s="123" t="s">
        <v>690</v>
      </c>
      <c r="N784" s="124" t="s">
        <v>691</v>
      </c>
      <c r="O784" s="125" t="s">
        <v>692</v>
      </c>
      <c r="P784" s="126" t="s">
        <v>693</v>
      </c>
      <c r="Q784" s="126" t="s">
        <v>694</v>
      </c>
    </row>
    <row r="785" spans="1:17" x14ac:dyDescent="0.35">
      <c r="A785" s="127">
        <v>1</v>
      </c>
      <c r="B785" s="123" t="s">
        <v>21</v>
      </c>
      <c r="C785" s="128" t="s">
        <v>101</v>
      </c>
      <c r="D785" s="123" t="s">
        <v>22</v>
      </c>
      <c r="E785" s="128" t="s">
        <v>695</v>
      </c>
      <c r="F785" s="123" t="s">
        <v>30</v>
      </c>
      <c r="G785" s="128" t="s">
        <v>30</v>
      </c>
      <c r="H785" s="123" t="s">
        <v>32</v>
      </c>
      <c r="I785" s="128" t="s">
        <v>32</v>
      </c>
      <c r="N785" s="129">
        <v>30.769230769230798</v>
      </c>
      <c r="O785" s="130">
        <v>61.538461538461497</v>
      </c>
      <c r="P785" s="131">
        <v>13</v>
      </c>
      <c r="Q785" s="131">
        <v>13</v>
      </c>
    </row>
    <row r="786" spans="1:17" x14ac:dyDescent="0.35">
      <c r="A786" s="127">
        <v>1</v>
      </c>
      <c r="B786" s="123" t="s">
        <v>21</v>
      </c>
      <c r="C786" s="128" t="s">
        <v>101</v>
      </c>
      <c r="D786" s="123" t="s">
        <v>30</v>
      </c>
      <c r="E786" s="128" t="s">
        <v>30</v>
      </c>
      <c r="F786" s="123" t="s">
        <v>32</v>
      </c>
      <c r="G786" s="128" t="s">
        <v>32</v>
      </c>
      <c r="N786" s="129">
        <v>28.947368421052602</v>
      </c>
      <c r="O786" s="130">
        <v>55.263157894736899</v>
      </c>
      <c r="P786" s="131">
        <v>38</v>
      </c>
      <c r="Q786" s="131">
        <v>38</v>
      </c>
    </row>
    <row r="787" spans="1:17" x14ac:dyDescent="0.35">
      <c r="A787" s="127">
        <v>1</v>
      </c>
      <c r="B787" s="123" t="s">
        <v>21</v>
      </c>
      <c r="C787" s="128" t="s">
        <v>101</v>
      </c>
      <c r="D787" s="123" t="s">
        <v>32</v>
      </c>
      <c r="E787" s="128" t="s">
        <v>32</v>
      </c>
      <c r="N787" s="129">
        <v>25.806451612903199</v>
      </c>
      <c r="O787" s="130">
        <v>49.798387096774199</v>
      </c>
      <c r="P787" s="131">
        <v>496</v>
      </c>
      <c r="Q787" s="131">
        <v>496</v>
      </c>
    </row>
    <row r="788" spans="1:17" x14ac:dyDescent="0.35">
      <c r="A788" s="127">
        <v>1</v>
      </c>
      <c r="B788" s="123" t="s">
        <v>26</v>
      </c>
      <c r="C788" s="128" t="s">
        <v>32</v>
      </c>
      <c r="D788" s="123" t="s">
        <v>32</v>
      </c>
      <c r="E788" s="128" t="s">
        <v>32</v>
      </c>
      <c r="N788" s="129">
        <v>23.529411764705898</v>
      </c>
      <c r="O788" s="130">
        <v>43.137254901960802</v>
      </c>
      <c r="P788" s="131">
        <v>51</v>
      </c>
      <c r="Q788" s="131">
        <v>51</v>
      </c>
    </row>
    <row r="789" spans="1:17" x14ac:dyDescent="0.35">
      <c r="A789" s="127">
        <v>1</v>
      </c>
      <c r="B789" s="123" t="s">
        <v>21</v>
      </c>
      <c r="C789" s="128" t="s">
        <v>101</v>
      </c>
      <c r="D789" s="123" t="s">
        <v>22</v>
      </c>
      <c r="E789" s="128" t="s">
        <v>695</v>
      </c>
      <c r="F789" s="123" t="s">
        <v>32</v>
      </c>
      <c r="G789" s="128" t="s">
        <v>32</v>
      </c>
      <c r="N789" s="129">
        <v>21.794871794871799</v>
      </c>
      <c r="O789" s="130">
        <v>47.863247863247899</v>
      </c>
      <c r="P789" s="131">
        <v>234</v>
      </c>
      <c r="Q789" s="131">
        <v>234</v>
      </c>
    </row>
    <row r="790" spans="1:17" x14ac:dyDescent="0.35">
      <c r="A790" s="127">
        <v>1</v>
      </c>
      <c r="B790" s="123" t="s">
        <v>30</v>
      </c>
      <c r="C790" s="128" t="s">
        <v>30</v>
      </c>
      <c r="D790" s="123" t="s">
        <v>32</v>
      </c>
      <c r="E790" s="128" t="s">
        <v>32</v>
      </c>
      <c r="N790" s="129">
        <v>19.263456090651601</v>
      </c>
      <c r="O790" s="130">
        <v>43.059490084985804</v>
      </c>
      <c r="P790" s="131">
        <v>353</v>
      </c>
      <c r="Q790" s="131">
        <v>353</v>
      </c>
    </row>
    <row r="791" spans="1:17" x14ac:dyDescent="0.35">
      <c r="A791" s="127">
        <v>1</v>
      </c>
      <c r="B791" s="123" t="s">
        <v>22</v>
      </c>
      <c r="C791" s="128" t="s">
        <v>695</v>
      </c>
      <c r="D791" s="123" t="s">
        <v>30</v>
      </c>
      <c r="E791" s="128" t="s">
        <v>30</v>
      </c>
      <c r="F791" s="123" t="s">
        <v>32</v>
      </c>
      <c r="G791" s="128" t="s">
        <v>32</v>
      </c>
      <c r="N791" s="129">
        <v>16.6666666666667</v>
      </c>
      <c r="P791" s="131">
        <v>108</v>
      </c>
    </row>
    <row r="792" spans="1:17" x14ac:dyDescent="0.35">
      <c r="A792" s="127">
        <v>1</v>
      </c>
      <c r="B792" s="123" t="s">
        <v>22</v>
      </c>
      <c r="C792" s="128" t="s">
        <v>695</v>
      </c>
      <c r="D792" s="123" t="s">
        <v>32</v>
      </c>
      <c r="E792" s="128" t="s">
        <v>32</v>
      </c>
      <c r="N792" s="129">
        <v>17.8391959798995</v>
      </c>
      <c r="O792" s="130">
        <v>42.336683417085403</v>
      </c>
      <c r="P792" s="131">
        <v>796</v>
      </c>
      <c r="Q792" s="131">
        <v>796</v>
      </c>
    </row>
    <row r="793" spans="1:17" x14ac:dyDescent="0.35">
      <c r="A793" s="127">
        <v>1</v>
      </c>
      <c r="B793" s="123" t="s">
        <v>32</v>
      </c>
      <c r="C793" s="128" t="s">
        <v>32</v>
      </c>
      <c r="N793" s="129">
        <v>18.351870576339699</v>
      </c>
      <c r="O793" s="130">
        <v>41.860465116279101</v>
      </c>
      <c r="P793" s="131">
        <v>1978</v>
      </c>
      <c r="Q793" s="131">
        <v>1978</v>
      </c>
    </row>
    <row r="795" spans="1:17" ht="51.75" customHeight="1" x14ac:dyDescent="0.35">
      <c r="A795" s="185" t="s">
        <v>1964</v>
      </c>
      <c r="B795" s="181"/>
      <c r="C795" s="181"/>
      <c r="D795" s="181"/>
      <c r="E795" s="181"/>
      <c r="F795" s="181"/>
      <c r="G795" s="181"/>
      <c r="H795" s="181"/>
      <c r="I795" s="181"/>
      <c r="J795" s="181"/>
      <c r="K795" s="181"/>
      <c r="L795" s="181"/>
      <c r="M795" s="181"/>
      <c r="N795" s="181"/>
      <c r="O795" s="181"/>
      <c r="P795" s="181"/>
      <c r="Q795" s="181"/>
    </row>
    <row r="796" spans="1:17" x14ac:dyDescent="0.35">
      <c r="A796" s="8" t="s">
        <v>689</v>
      </c>
      <c r="B796" s="123" t="s">
        <v>690</v>
      </c>
      <c r="D796" s="123" t="s">
        <v>690</v>
      </c>
      <c r="F796" s="123" t="s">
        <v>690</v>
      </c>
      <c r="H796" s="123" t="s">
        <v>690</v>
      </c>
      <c r="J796" s="123" t="s">
        <v>690</v>
      </c>
      <c r="L796" s="123" t="s">
        <v>690</v>
      </c>
      <c r="N796" s="124" t="s">
        <v>691</v>
      </c>
      <c r="O796" s="125" t="s">
        <v>692</v>
      </c>
      <c r="P796" s="126" t="s">
        <v>693</v>
      </c>
      <c r="Q796" s="126" t="s">
        <v>694</v>
      </c>
    </row>
    <row r="797" spans="1:17" x14ac:dyDescent="0.35">
      <c r="A797" s="127">
        <v>2</v>
      </c>
      <c r="B797" s="123" t="s">
        <v>22</v>
      </c>
      <c r="C797" s="128" t="s">
        <v>695</v>
      </c>
      <c r="D797" s="123" t="s">
        <v>24</v>
      </c>
      <c r="E797" s="128" t="s">
        <v>81</v>
      </c>
      <c r="F797" s="123" t="s">
        <v>32</v>
      </c>
      <c r="G797" s="128" t="s">
        <v>32</v>
      </c>
      <c r="N797" s="129">
        <v>17.475728155339802</v>
      </c>
      <c r="P797" s="131">
        <v>103</v>
      </c>
    </row>
    <row r="798" spans="1:17" x14ac:dyDescent="0.35">
      <c r="A798" s="127">
        <v>2</v>
      </c>
      <c r="B798" s="123" t="s">
        <v>27</v>
      </c>
      <c r="C798" s="128" t="s">
        <v>32</v>
      </c>
      <c r="D798" s="123" t="s">
        <v>29</v>
      </c>
      <c r="E798" s="128" t="s">
        <v>699</v>
      </c>
      <c r="F798" s="123" t="s">
        <v>32</v>
      </c>
      <c r="G798" s="128" t="s">
        <v>32</v>
      </c>
      <c r="H798" s="123" t="s">
        <v>34</v>
      </c>
      <c r="I798" s="128" t="s">
        <v>34</v>
      </c>
      <c r="N798" s="129">
        <v>20</v>
      </c>
      <c r="P798" s="131">
        <v>25</v>
      </c>
    </row>
    <row r="799" spans="1:17" x14ac:dyDescent="0.35">
      <c r="A799" s="127">
        <v>2</v>
      </c>
      <c r="B799" s="123" t="s">
        <v>22</v>
      </c>
      <c r="C799" s="128" t="s">
        <v>695</v>
      </c>
      <c r="D799" s="123" t="s">
        <v>32</v>
      </c>
      <c r="E799" s="128" t="s">
        <v>32</v>
      </c>
      <c r="N799" s="129">
        <v>16.057312252964401</v>
      </c>
      <c r="P799" s="131">
        <v>2024</v>
      </c>
    </row>
    <row r="800" spans="1:17" x14ac:dyDescent="0.35">
      <c r="A800" s="127">
        <v>2</v>
      </c>
      <c r="B800" s="123" t="s">
        <v>27</v>
      </c>
      <c r="C800" s="128" t="s">
        <v>32</v>
      </c>
      <c r="D800" s="123" t="s">
        <v>32</v>
      </c>
      <c r="E800" s="128" t="s">
        <v>32</v>
      </c>
      <c r="N800" s="129">
        <v>15.1041666666667</v>
      </c>
      <c r="P800" s="131">
        <v>768</v>
      </c>
    </row>
    <row r="801" spans="1:17" x14ac:dyDescent="0.35">
      <c r="A801" s="127">
        <v>2</v>
      </c>
      <c r="B801" s="123" t="s">
        <v>24</v>
      </c>
      <c r="C801" s="128" t="s">
        <v>81</v>
      </c>
      <c r="D801" s="123" t="s">
        <v>32</v>
      </c>
      <c r="E801" s="128" t="s">
        <v>32</v>
      </c>
      <c r="F801" s="123" t="s">
        <v>34</v>
      </c>
      <c r="G801" s="128" t="s">
        <v>34</v>
      </c>
      <c r="N801" s="129">
        <v>16.6666666666667</v>
      </c>
      <c r="O801" s="130">
        <v>43.3333333333333</v>
      </c>
      <c r="P801" s="131">
        <v>30</v>
      </c>
      <c r="Q801" s="131">
        <v>30</v>
      </c>
    </row>
    <row r="802" spans="1:17" x14ac:dyDescent="0.35">
      <c r="A802" s="127">
        <v>2</v>
      </c>
      <c r="B802" s="123" t="s">
        <v>27</v>
      </c>
      <c r="C802" s="128" t="s">
        <v>32</v>
      </c>
      <c r="D802" s="123" t="s">
        <v>29</v>
      </c>
      <c r="E802" s="128" t="s">
        <v>699</v>
      </c>
      <c r="F802" s="123" t="s">
        <v>32</v>
      </c>
      <c r="G802" s="128" t="s">
        <v>32</v>
      </c>
      <c r="N802" s="129">
        <v>15.1515151515152</v>
      </c>
      <c r="P802" s="131">
        <v>66</v>
      </c>
    </row>
    <row r="803" spans="1:17" x14ac:dyDescent="0.35">
      <c r="A803" s="127">
        <v>2</v>
      </c>
      <c r="B803" s="123" t="s">
        <v>22</v>
      </c>
      <c r="C803" s="128" t="s">
        <v>695</v>
      </c>
      <c r="D803" s="123" t="s">
        <v>24</v>
      </c>
      <c r="E803" s="128" t="s">
        <v>81</v>
      </c>
      <c r="F803" s="123" t="s">
        <v>32</v>
      </c>
      <c r="G803" s="128" t="s">
        <v>32</v>
      </c>
      <c r="H803" s="123" t="s">
        <v>34</v>
      </c>
      <c r="I803" s="128" t="s">
        <v>34</v>
      </c>
      <c r="O803" s="130">
        <v>50</v>
      </c>
      <c r="Q803" s="131">
        <v>14</v>
      </c>
    </row>
    <row r="804" spans="1:17" x14ac:dyDescent="0.35">
      <c r="A804" s="127">
        <v>2</v>
      </c>
      <c r="B804" s="123" t="s">
        <v>32</v>
      </c>
      <c r="C804" s="128" t="s">
        <v>32</v>
      </c>
      <c r="N804" s="129">
        <v>15.3124083308888</v>
      </c>
      <c r="P804" s="131">
        <v>3409</v>
      </c>
    </row>
    <row r="806" spans="1:17" ht="51.75" customHeight="1" x14ac:dyDescent="0.35">
      <c r="A806" s="185" t="s">
        <v>1991</v>
      </c>
      <c r="B806" s="181"/>
      <c r="C806" s="181"/>
      <c r="D806" s="181"/>
      <c r="E806" s="181"/>
      <c r="F806" s="181"/>
      <c r="G806" s="181"/>
      <c r="H806" s="181"/>
      <c r="I806" s="181"/>
      <c r="J806" s="181"/>
      <c r="K806" s="181"/>
      <c r="L806" s="181"/>
      <c r="M806" s="181"/>
      <c r="N806" s="181"/>
      <c r="O806" s="181"/>
      <c r="P806" s="181"/>
      <c r="Q806" s="181"/>
    </row>
    <row r="807" spans="1:17" x14ac:dyDescent="0.35">
      <c r="A807" s="8" t="s">
        <v>689</v>
      </c>
      <c r="B807" s="123" t="s">
        <v>690</v>
      </c>
      <c r="D807" s="123" t="s">
        <v>690</v>
      </c>
      <c r="F807" s="123" t="s">
        <v>690</v>
      </c>
      <c r="H807" s="123" t="s">
        <v>690</v>
      </c>
      <c r="J807" s="123" t="s">
        <v>690</v>
      </c>
      <c r="L807" s="123" t="s">
        <v>690</v>
      </c>
      <c r="N807" s="124" t="s">
        <v>691</v>
      </c>
      <c r="O807" s="125" t="s">
        <v>692</v>
      </c>
      <c r="P807" s="126" t="s">
        <v>693</v>
      </c>
      <c r="Q807" s="126" t="s">
        <v>694</v>
      </c>
    </row>
    <row r="808" spans="1:17" x14ac:dyDescent="0.35">
      <c r="A808" s="127">
        <v>1</v>
      </c>
      <c r="B808" s="123" t="s">
        <v>21</v>
      </c>
      <c r="C808" s="128" t="s">
        <v>101</v>
      </c>
      <c r="D808" s="123" t="s">
        <v>32</v>
      </c>
      <c r="E808" s="128" t="s">
        <v>32</v>
      </c>
      <c r="N808" s="129">
        <v>25.806451612903199</v>
      </c>
      <c r="O808" s="130">
        <v>49.798387096774199</v>
      </c>
      <c r="P808" s="131">
        <v>496</v>
      </c>
      <c r="Q808" s="131">
        <v>496</v>
      </c>
    </row>
    <row r="809" spans="1:17" x14ac:dyDescent="0.35">
      <c r="A809" s="127">
        <v>1</v>
      </c>
      <c r="B809" s="123" t="s">
        <v>21</v>
      </c>
      <c r="C809" s="128" t="s">
        <v>101</v>
      </c>
      <c r="D809" s="123" t="s">
        <v>22</v>
      </c>
      <c r="E809" s="128" t="s">
        <v>695</v>
      </c>
      <c r="F809" s="123" t="s">
        <v>32</v>
      </c>
      <c r="G809" s="128" t="s">
        <v>32</v>
      </c>
      <c r="N809" s="129">
        <v>21.794871794871799</v>
      </c>
      <c r="O809" s="130">
        <v>47.863247863247899</v>
      </c>
      <c r="P809" s="131">
        <v>234</v>
      </c>
      <c r="Q809" s="131">
        <v>234</v>
      </c>
    </row>
    <row r="810" spans="1:17" x14ac:dyDescent="0.35">
      <c r="A810" s="127">
        <v>1</v>
      </c>
      <c r="B810" s="123" t="s">
        <v>22</v>
      </c>
      <c r="C810" s="128" t="s">
        <v>695</v>
      </c>
      <c r="D810" s="123" t="s">
        <v>30</v>
      </c>
      <c r="E810" s="128" t="s">
        <v>6</v>
      </c>
      <c r="F810" s="123" t="s">
        <v>32</v>
      </c>
      <c r="G810" s="128" t="s">
        <v>32</v>
      </c>
      <c r="N810" s="129">
        <v>21.739130434782599</v>
      </c>
      <c r="O810" s="130">
        <v>40.579710144927503</v>
      </c>
      <c r="P810" s="131">
        <v>69</v>
      </c>
      <c r="Q810" s="131">
        <v>69</v>
      </c>
    </row>
    <row r="811" spans="1:17" x14ac:dyDescent="0.35">
      <c r="A811" s="127">
        <v>1</v>
      </c>
      <c r="B811" s="123" t="s">
        <v>21</v>
      </c>
      <c r="C811" s="128" t="s">
        <v>101</v>
      </c>
      <c r="D811" s="123" t="s">
        <v>22</v>
      </c>
      <c r="E811" s="128" t="s">
        <v>695</v>
      </c>
      <c r="F811" s="123" t="s">
        <v>30</v>
      </c>
      <c r="G811" s="128" t="s">
        <v>6</v>
      </c>
      <c r="H811" s="123" t="s">
        <v>32</v>
      </c>
      <c r="I811" s="128" t="s">
        <v>32</v>
      </c>
      <c r="N811" s="129">
        <v>21.052631578947398</v>
      </c>
      <c r="P811" s="131">
        <v>19</v>
      </c>
    </row>
    <row r="812" spans="1:17" x14ac:dyDescent="0.35">
      <c r="A812" s="127">
        <v>1</v>
      </c>
      <c r="B812" s="123" t="s">
        <v>30</v>
      </c>
      <c r="C812" s="128" t="s">
        <v>6</v>
      </c>
      <c r="D812" s="123" t="s">
        <v>32</v>
      </c>
      <c r="E812" s="128" t="s">
        <v>32</v>
      </c>
      <c r="N812" s="129">
        <v>19.213973799126599</v>
      </c>
      <c r="P812" s="131">
        <v>229</v>
      </c>
    </row>
    <row r="813" spans="1:17" x14ac:dyDescent="0.35">
      <c r="A813" s="127">
        <v>1</v>
      </c>
      <c r="B813" s="123" t="s">
        <v>21</v>
      </c>
      <c r="C813" s="128" t="s">
        <v>101</v>
      </c>
      <c r="D813" s="123" t="s">
        <v>30</v>
      </c>
      <c r="E813" s="128" t="s">
        <v>6</v>
      </c>
      <c r="F813" s="123" t="s">
        <v>32</v>
      </c>
      <c r="G813" s="128" t="s">
        <v>32</v>
      </c>
      <c r="N813" s="129">
        <v>18.644067796610202</v>
      </c>
      <c r="P813" s="131">
        <v>59</v>
      </c>
    </row>
    <row r="814" spans="1:17" x14ac:dyDescent="0.35">
      <c r="A814" s="127">
        <v>1</v>
      </c>
      <c r="B814" s="123" t="s">
        <v>22</v>
      </c>
      <c r="C814" s="128" t="s">
        <v>695</v>
      </c>
      <c r="D814" s="123" t="s">
        <v>32</v>
      </c>
      <c r="E814" s="128" t="s">
        <v>32</v>
      </c>
      <c r="N814" s="129">
        <v>17.8391959798995</v>
      </c>
      <c r="O814" s="130">
        <v>42.336683417085403</v>
      </c>
      <c r="P814" s="131">
        <v>796</v>
      </c>
      <c r="Q814" s="131">
        <v>796</v>
      </c>
    </row>
    <row r="815" spans="1:17" x14ac:dyDescent="0.35">
      <c r="A815" s="127">
        <v>1</v>
      </c>
      <c r="B815" s="123" t="s">
        <v>21</v>
      </c>
      <c r="C815" s="128" t="s">
        <v>101</v>
      </c>
      <c r="D815" s="123" t="s">
        <v>22</v>
      </c>
      <c r="E815" s="128" t="s">
        <v>695</v>
      </c>
      <c r="F815" s="123" t="s">
        <v>30</v>
      </c>
      <c r="G815" s="128" t="s">
        <v>6</v>
      </c>
      <c r="N815" s="129">
        <v>16.0771704180064</v>
      </c>
      <c r="P815" s="131">
        <v>311</v>
      </c>
    </row>
    <row r="816" spans="1:17" x14ac:dyDescent="0.35">
      <c r="A816" s="127">
        <v>1</v>
      </c>
      <c r="B816" s="123" t="s">
        <v>32</v>
      </c>
      <c r="C816" s="128" t="s">
        <v>32</v>
      </c>
      <c r="N816" s="129">
        <v>18.351870576339699</v>
      </c>
      <c r="O816" s="130">
        <v>41.860465116279101</v>
      </c>
      <c r="P816" s="131">
        <v>1978</v>
      </c>
      <c r="Q816" s="131">
        <v>1978</v>
      </c>
    </row>
    <row r="817" spans="1:17" x14ac:dyDescent="0.35">
      <c r="A817" s="127">
        <v>3</v>
      </c>
      <c r="B817" s="123" t="s">
        <v>24</v>
      </c>
      <c r="C817" s="128" t="s">
        <v>696</v>
      </c>
      <c r="D817" s="123" t="s">
        <v>30</v>
      </c>
      <c r="E817" s="128" t="s">
        <v>30</v>
      </c>
      <c r="N817" s="129">
        <v>16.1490683229814</v>
      </c>
      <c r="P817" s="131">
        <v>161</v>
      </c>
    </row>
    <row r="818" spans="1:17" x14ac:dyDescent="0.35">
      <c r="A818" s="127">
        <v>3</v>
      </c>
      <c r="B818" s="123" t="s">
        <v>23</v>
      </c>
      <c r="C818" s="132" t="s">
        <v>699</v>
      </c>
      <c r="D818" s="123" t="s">
        <v>24</v>
      </c>
      <c r="E818" s="128" t="s">
        <v>696</v>
      </c>
      <c r="F818" s="123" t="s">
        <v>30</v>
      </c>
      <c r="G818" s="128" t="s">
        <v>30</v>
      </c>
      <c r="N818" s="129">
        <v>15.6862745098039</v>
      </c>
      <c r="P818" s="131">
        <v>102</v>
      </c>
    </row>
    <row r="819" spans="1:17" x14ac:dyDescent="0.35">
      <c r="A819" s="127">
        <v>3</v>
      </c>
      <c r="B819" s="123" t="s">
        <v>23</v>
      </c>
      <c r="C819" s="132" t="s">
        <v>699</v>
      </c>
      <c r="D819" s="123" t="s">
        <v>30</v>
      </c>
      <c r="E819" s="128" t="s">
        <v>30</v>
      </c>
      <c r="F819" s="123" t="s">
        <v>32</v>
      </c>
      <c r="G819" s="128" t="s">
        <v>32</v>
      </c>
      <c r="N819" s="129">
        <v>18.2017543859649</v>
      </c>
      <c r="O819" s="130">
        <v>43.201754385964897</v>
      </c>
      <c r="P819" s="131">
        <v>456</v>
      </c>
      <c r="Q819" s="131">
        <v>456</v>
      </c>
    </row>
    <row r="820" spans="1:17" x14ac:dyDescent="0.35">
      <c r="A820" s="127">
        <v>3</v>
      </c>
      <c r="B820" s="123" t="s">
        <v>24</v>
      </c>
      <c r="C820" s="128" t="s">
        <v>696</v>
      </c>
      <c r="D820" s="123" t="s">
        <v>30</v>
      </c>
      <c r="E820" s="128" t="s">
        <v>30</v>
      </c>
      <c r="F820" s="123" t="s">
        <v>32</v>
      </c>
      <c r="G820" s="128" t="s">
        <v>32</v>
      </c>
      <c r="N820" s="129">
        <v>21.818181818181799</v>
      </c>
      <c r="P820" s="131">
        <v>55</v>
      </c>
    </row>
    <row r="821" spans="1:17" x14ac:dyDescent="0.35">
      <c r="A821" s="127">
        <v>3</v>
      </c>
      <c r="B821" s="123" t="s">
        <v>24</v>
      </c>
      <c r="C821" s="128" t="s">
        <v>696</v>
      </c>
      <c r="D821" s="123" t="s">
        <v>32</v>
      </c>
      <c r="E821" s="128" t="s">
        <v>32</v>
      </c>
      <c r="F821" s="123" t="s">
        <v>36</v>
      </c>
      <c r="G821" s="128" t="s">
        <v>703</v>
      </c>
      <c r="N821" s="129">
        <v>15.2173913043478</v>
      </c>
      <c r="P821" s="131">
        <v>46</v>
      </c>
    </row>
    <row r="822" spans="1:17" x14ac:dyDescent="0.35">
      <c r="A822" s="127">
        <v>3</v>
      </c>
      <c r="B822" s="123" t="s">
        <v>23</v>
      </c>
      <c r="C822" s="132" t="s">
        <v>699</v>
      </c>
      <c r="D822" s="123" t="s">
        <v>29</v>
      </c>
      <c r="E822" s="132" t="s">
        <v>699</v>
      </c>
      <c r="F822" s="123" t="s">
        <v>32</v>
      </c>
      <c r="G822" s="128" t="s">
        <v>32</v>
      </c>
      <c r="N822" s="129">
        <v>16.610169491525401</v>
      </c>
      <c r="O822" s="130">
        <v>45.762711864406803</v>
      </c>
      <c r="P822" s="131">
        <v>295</v>
      </c>
      <c r="Q822" s="131">
        <v>295</v>
      </c>
    </row>
    <row r="823" spans="1:17" x14ac:dyDescent="0.35">
      <c r="A823" s="127">
        <v>3</v>
      </c>
      <c r="B823" s="123" t="s">
        <v>23</v>
      </c>
      <c r="C823" s="132" t="s">
        <v>699</v>
      </c>
      <c r="D823" s="123" t="s">
        <v>32</v>
      </c>
      <c r="E823" s="128" t="s">
        <v>32</v>
      </c>
      <c r="N823" s="129">
        <v>17.845117845117802</v>
      </c>
      <c r="O823" s="130">
        <v>43.7710437710438</v>
      </c>
      <c r="P823" s="131">
        <v>891</v>
      </c>
      <c r="Q823" s="131">
        <v>891</v>
      </c>
    </row>
    <row r="824" spans="1:17" x14ac:dyDescent="0.35">
      <c r="A824" s="127">
        <v>3</v>
      </c>
      <c r="B824" s="123" t="s">
        <v>30</v>
      </c>
      <c r="C824" s="128" t="s">
        <v>30</v>
      </c>
      <c r="D824" s="123" t="s">
        <v>32</v>
      </c>
      <c r="E824" s="128" t="s">
        <v>32</v>
      </c>
      <c r="N824" s="129">
        <v>15.143320713899399</v>
      </c>
      <c r="P824" s="131">
        <v>1849</v>
      </c>
    </row>
    <row r="825" spans="1:17" x14ac:dyDescent="0.35">
      <c r="A825" s="127">
        <v>3</v>
      </c>
      <c r="B825" s="123" t="s">
        <v>24</v>
      </c>
      <c r="C825" s="128" t="s">
        <v>696</v>
      </c>
      <c r="D825" s="123" t="s">
        <v>32</v>
      </c>
      <c r="E825" s="128" t="s">
        <v>32</v>
      </c>
      <c r="N825" s="129">
        <v>18.691588785046701</v>
      </c>
      <c r="P825" s="131">
        <v>107</v>
      </c>
    </row>
    <row r="826" spans="1:17" x14ac:dyDescent="0.35">
      <c r="A826" s="127">
        <v>3</v>
      </c>
      <c r="B826" s="123" t="s">
        <v>29</v>
      </c>
      <c r="C826" s="132" t="s">
        <v>699</v>
      </c>
      <c r="D826" s="123" t="s">
        <v>30</v>
      </c>
      <c r="E826" s="128" t="s">
        <v>30</v>
      </c>
      <c r="F826" s="123" t="s">
        <v>32</v>
      </c>
      <c r="G826" s="128" t="s">
        <v>32</v>
      </c>
      <c r="N826" s="129">
        <v>16.544117647058801</v>
      </c>
      <c r="O826" s="130">
        <v>40.625</v>
      </c>
      <c r="P826" s="131">
        <v>544</v>
      </c>
      <c r="Q826" s="131">
        <v>544</v>
      </c>
    </row>
    <row r="827" spans="1:17" x14ac:dyDescent="0.35">
      <c r="A827" s="127">
        <v>3</v>
      </c>
      <c r="B827" s="123" t="s">
        <v>23</v>
      </c>
      <c r="C827" s="132" t="s">
        <v>699</v>
      </c>
      <c r="D827" s="123" t="s">
        <v>29</v>
      </c>
      <c r="E827" s="132" t="s">
        <v>699</v>
      </c>
      <c r="N827" s="129">
        <v>15.501519756838899</v>
      </c>
      <c r="O827" s="130">
        <v>40.577507598784202</v>
      </c>
      <c r="P827" s="131">
        <v>658</v>
      </c>
      <c r="Q827" s="131">
        <v>658</v>
      </c>
    </row>
    <row r="829" spans="1:17" ht="51.75" customHeight="1" x14ac:dyDescent="0.35">
      <c r="A829" s="185" t="s">
        <v>2013</v>
      </c>
      <c r="B829" s="181"/>
      <c r="C829" s="181"/>
      <c r="D829" s="181"/>
      <c r="E829" s="181"/>
      <c r="F829" s="181"/>
      <c r="G829" s="181"/>
      <c r="H829" s="181"/>
      <c r="I829" s="181"/>
      <c r="J829" s="181"/>
      <c r="K829" s="181"/>
      <c r="L829" s="181"/>
      <c r="M829" s="181"/>
      <c r="N829" s="181"/>
      <c r="O829" s="181"/>
      <c r="P829" s="181"/>
      <c r="Q829" s="181"/>
    </row>
    <row r="830" spans="1:17" x14ac:dyDescent="0.35">
      <c r="A830" s="8" t="s">
        <v>689</v>
      </c>
      <c r="B830" s="123" t="s">
        <v>690</v>
      </c>
      <c r="D830" s="123" t="s">
        <v>690</v>
      </c>
      <c r="F830" s="123" t="s">
        <v>690</v>
      </c>
      <c r="H830" s="123" t="s">
        <v>690</v>
      </c>
      <c r="J830" s="123" t="s">
        <v>690</v>
      </c>
      <c r="L830" s="123" t="s">
        <v>690</v>
      </c>
      <c r="N830" s="124" t="s">
        <v>691</v>
      </c>
      <c r="O830" s="125" t="s">
        <v>692</v>
      </c>
      <c r="P830" s="126" t="s">
        <v>693</v>
      </c>
      <c r="Q830" s="126" t="s">
        <v>694</v>
      </c>
    </row>
    <row r="831" spans="1:17" x14ac:dyDescent="0.35">
      <c r="A831" s="127">
        <v>1</v>
      </c>
      <c r="B831" s="123" t="s">
        <v>24</v>
      </c>
      <c r="C831" s="128" t="s">
        <v>81</v>
      </c>
      <c r="D831" s="123" t="s">
        <v>25</v>
      </c>
      <c r="E831" s="128" t="s">
        <v>295</v>
      </c>
      <c r="N831" s="129">
        <v>20</v>
      </c>
      <c r="P831" s="131">
        <v>10</v>
      </c>
    </row>
    <row r="832" spans="1:17" x14ac:dyDescent="0.35">
      <c r="A832" s="127">
        <v>1</v>
      </c>
      <c r="B832" s="123" t="s">
        <v>21</v>
      </c>
      <c r="C832" s="128" t="s">
        <v>65</v>
      </c>
      <c r="D832" s="123" t="s">
        <v>24</v>
      </c>
      <c r="E832" s="128" t="s">
        <v>81</v>
      </c>
      <c r="O832" s="130">
        <v>42.307692307692299</v>
      </c>
      <c r="Q832" s="131">
        <v>104</v>
      </c>
    </row>
    <row r="834" spans="1:17" ht="51.75" customHeight="1" x14ac:dyDescent="0.35">
      <c r="A834" s="185" t="s">
        <v>2037</v>
      </c>
      <c r="B834" s="181"/>
      <c r="C834" s="181"/>
      <c r="D834" s="181"/>
      <c r="E834" s="181"/>
      <c r="F834" s="181"/>
      <c r="G834" s="181"/>
      <c r="H834" s="181"/>
      <c r="I834" s="181"/>
      <c r="J834" s="181"/>
      <c r="K834" s="181"/>
      <c r="L834" s="181"/>
      <c r="M834" s="181"/>
      <c r="N834" s="181"/>
      <c r="O834" s="181"/>
      <c r="P834" s="181"/>
      <c r="Q834" s="181"/>
    </row>
    <row r="835" spans="1:17" x14ac:dyDescent="0.35">
      <c r="A835" s="8" t="s">
        <v>689</v>
      </c>
      <c r="B835" s="123" t="s">
        <v>690</v>
      </c>
      <c r="D835" s="123" t="s">
        <v>690</v>
      </c>
      <c r="F835" s="123" t="s">
        <v>690</v>
      </c>
      <c r="H835" s="123" t="s">
        <v>690</v>
      </c>
      <c r="J835" s="123" t="s">
        <v>690</v>
      </c>
      <c r="L835" s="123" t="s">
        <v>690</v>
      </c>
      <c r="N835" s="124" t="s">
        <v>691</v>
      </c>
      <c r="O835" s="125" t="s">
        <v>692</v>
      </c>
      <c r="P835" s="126" t="s">
        <v>693</v>
      </c>
      <c r="Q835" s="126" t="s">
        <v>694</v>
      </c>
    </row>
    <row r="836" spans="1:17" x14ac:dyDescent="0.35">
      <c r="A836" s="127">
        <v>1</v>
      </c>
      <c r="B836" s="123" t="s">
        <v>24</v>
      </c>
      <c r="C836" s="128" t="s">
        <v>81</v>
      </c>
      <c r="D836" s="123" t="s">
        <v>30</v>
      </c>
      <c r="E836" s="128" t="s">
        <v>30</v>
      </c>
      <c r="N836" s="129">
        <v>15.4471544715447</v>
      </c>
      <c r="P836" s="131">
        <v>123</v>
      </c>
    </row>
    <row r="837" spans="1:17" x14ac:dyDescent="0.35">
      <c r="A837" s="127">
        <v>3</v>
      </c>
      <c r="B837" s="123" t="s">
        <v>21</v>
      </c>
      <c r="C837" s="128" t="s">
        <v>65</v>
      </c>
      <c r="D837" s="123" t="s">
        <v>29</v>
      </c>
      <c r="E837" s="132" t="s">
        <v>698</v>
      </c>
      <c r="N837" s="129">
        <v>15.6756756756757</v>
      </c>
      <c r="O837" s="130">
        <v>43.243243243243199</v>
      </c>
      <c r="P837" s="131">
        <v>185</v>
      </c>
      <c r="Q837" s="131">
        <v>185</v>
      </c>
    </row>
    <row r="839" spans="1:17" ht="51.75" customHeight="1" x14ac:dyDescent="0.35">
      <c r="A839" s="185" t="s">
        <v>2053</v>
      </c>
      <c r="B839" s="181"/>
      <c r="C839" s="181"/>
      <c r="D839" s="181"/>
      <c r="E839" s="181"/>
      <c r="F839" s="181"/>
      <c r="G839" s="181"/>
      <c r="H839" s="181"/>
      <c r="I839" s="181"/>
      <c r="J839" s="181"/>
      <c r="K839" s="181"/>
      <c r="L839" s="181"/>
      <c r="M839" s="181"/>
      <c r="N839" s="181"/>
      <c r="O839" s="181"/>
      <c r="P839" s="181"/>
      <c r="Q839" s="181"/>
    </row>
    <row r="840" spans="1:17" x14ac:dyDescent="0.35">
      <c r="A840" s="8" t="s">
        <v>689</v>
      </c>
      <c r="B840" s="123" t="s">
        <v>690</v>
      </c>
      <c r="D840" s="123" t="s">
        <v>690</v>
      </c>
      <c r="F840" s="123" t="s">
        <v>690</v>
      </c>
      <c r="H840" s="123" t="s">
        <v>690</v>
      </c>
      <c r="J840" s="123" t="s">
        <v>690</v>
      </c>
      <c r="L840" s="123" t="s">
        <v>690</v>
      </c>
      <c r="N840" s="124" t="s">
        <v>691</v>
      </c>
      <c r="O840" s="125" t="s">
        <v>692</v>
      </c>
      <c r="P840" s="126" t="s">
        <v>693</v>
      </c>
      <c r="Q840" s="126" t="s">
        <v>694</v>
      </c>
    </row>
    <row r="841" spans="1:17" x14ac:dyDescent="0.35">
      <c r="A841" s="127">
        <v>2</v>
      </c>
      <c r="B841" s="123" t="s">
        <v>23</v>
      </c>
      <c r="C841" s="128" t="s">
        <v>32</v>
      </c>
      <c r="D841" s="123" t="s">
        <v>25</v>
      </c>
      <c r="E841" s="128" t="s">
        <v>346</v>
      </c>
      <c r="F841" s="123" t="s">
        <v>33</v>
      </c>
      <c r="G841" s="128" t="s">
        <v>33</v>
      </c>
      <c r="N841" s="129">
        <v>17.647058823529399</v>
      </c>
      <c r="P841" s="131">
        <v>51</v>
      </c>
    </row>
    <row r="842" spans="1:17" x14ac:dyDescent="0.35">
      <c r="A842" s="127">
        <v>2</v>
      </c>
      <c r="B842" s="123" t="s">
        <v>32</v>
      </c>
      <c r="C842" s="128" t="s">
        <v>32</v>
      </c>
      <c r="D842" s="123" t="s">
        <v>33</v>
      </c>
      <c r="E842" s="128" t="s">
        <v>33</v>
      </c>
      <c r="N842" s="129">
        <v>15.8543417366947</v>
      </c>
      <c r="P842" s="131">
        <v>1785</v>
      </c>
    </row>
    <row r="843" spans="1:17" x14ac:dyDescent="0.35">
      <c r="A843" s="127">
        <v>2</v>
      </c>
      <c r="B843" s="123" t="s">
        <v>23</v>
      </c>
      <c r="C843" s="128" t="s">
        <v>32</v>
      </c>
      <c r="D843" s="123" t="s">
        <v>25</v>
      </c>
      <c r="E843" s="128" t="s">
        <v>346</v>
      </c>
      <c r="F843" s="123" t="s">
        <v>32</v>
      </c>
      <c r="G843" s="128" t="s">
        <v>32</v>
      </c>
      <c r="H843" s="123" t="s">
        <v>33</v>
      </c>
      <c r="I843" s="128" t="s">
        <v>33</v>
      </c>
      <c r="N843" s="129">
        <v>15.384615384615399</v>
      </c>
      <c r="P843" s="131">
        <v>13</v>
      </c>
    </row>
    <row r="844" spans="1:17" x14ac:dyDescent="0.35">
      <c r="A844" s="127">
        <v>2</v>
      </c>
      <c r="B844" s="123" t="s">
        <v>25</v>
      </c>
      <c r="C844" s="128" t="s">
        <v>346</v>
      </c>
      <c r="D844" s="123" t="s">
        <v>32</v>
      </c>
      <c r="E844" s="128" t="s">
        <v>32</v>
      </c>
      <c r="F844" s="123" t="s">
        <v>33</v>
      </c>
      <c r="G844" s="128" t="s">
        <v>33</v>
      </c>
      <c r="N844" s="129">
        <v>15.1785714285714</v>
      </c>
      <c r="P844" s="131">
        <v>112</v>
      </c>
    </row>
    <row r="845" spans="1:17" x14ac:dyDescent="0.35">
      <c r="A845" s="127">
        <v>2</v>
      </c>
      <c r="B845" s="123" t="s">
        <v>32</v>
      </c>
      <c r="C845" s="128" t="s">
        <v>32</v>
      </c>
      <c r="N845" s="129">
        <v>15.3124083308888</v>
      </c>
      <c r="P845" s="131">
        <v>3409</v>
      </c>
    </row>
    <row r="847" spans="1:17" ht="51.75" customHeight="1" x14ac:dyDescent="0.35">
      <c r="A847" s="185" t="s">
        <v>2086</v>
      </c>
      <c r="B847" s="181"/>
      <c r="C847" s="181"/>
      <c r="D847" s="181"/>
      <c r="E847" s="181"/>
      <c r="F847" s="181"/>
      <c r="G847" s="181"/>
      <c r="H847" s="181"/>
      <c r="I847" s="181"/>
      <c r="J847" s="181"/>
      <c r="K847" s="181"/>
      <c r="L847" s="181"/>
      <c r="M847" s="181"/>
      <c r="N847" s="181"/>
      <c r="O847" s="181"/>
      <c r="P847" s="181"/>
      <c r="Q847" s="181"/>
    </row>
    <row r="848" spans="1:17" x14ac:dyDescent="0.35">
      <c r="A848" s="8" t="s">
        <v>689</v>
      </c>
      <c r="B848" s="123" t="s">
        <v>690</v>
      </c>
      <c r="D848" s="123" t="s">
        <v>690</v>
      </c>
      <c r="F848" s="123" t="s">
        <v>690</v>
      </c>
      <c r="H848" s="123" t="s">
        <v>690</v>
      </c>
      <c r="J848" s="123" t="s">
        <v>690</v>
      </c>
      <c r="L848" s="123" t="s">
        <v>690</v>
      </c>
      <c r="N848" s="124" t="s">
        <v>691</v>
      </c>
      <c r="O848" s="125" t="s">
        <v>692</v>
      </c>
      <c r="P848" s="126" t="s">
        <v>693</v>
      </c>
      <c r="Q848" s="126" t="s">
        <v>694</v>
      </c>
    </row>
    <row r="849" spans="1:17" x14ac:dyDescent="0.35">
      <c r="A849" s="127">
        <v>1</v>
      </c>
      <c r="B849" s="123" t="s">
        <v>24</v>
      </c>
      <c r="C849" s="128" t="s">
        <v>81</v>
      </c>
      <c r="D849" s="123" t="s">
        <v>25</v>
      </c>
      <c r="E849" s="128" t="s">
        <v>110</v>
      </c>
      <c r="F849" s="123" t="s">
        <v>33</v>
      </c>
      <c r="G849" s="128" t="s">
        <v>33</v>
      </c>
      <c r="N849" s="129">
        <v>27.7777777777778</v>
      </c>
      <c r="O849" s="130">
        <v>55.5555555555556</v>
      </c>
      <c r="P849" s="131">
        <v>18</v>
      </c>
      <c r="Q849" s="131">
        <v>18</v>
      </c>
    </row>
    <row r="850" spans="1:17" x14ac:dyDescent="0.35">
      <c r="A850" s="127">
        <v>1</v>
      </c>
      <c r="B850" s="123" t="s">
        <v>24</v>
      </c>
      <c r="C850" s="128" t="s">
        <v>81</v>
      </c>
      <c r="D850" s="123" t="s">
        <v>25</v>
      </c>
      <c r="E850" s="128" t="s">
        <v>110</v>
      </c>
      <c r="F850" s="123" t="s">
        <v>30</v>
      </c>
      <c r="G850" s="132" t="s">
        <v>6</v>
      </c>
      <c r="H850" s="123" t="s">
        <v>33</v>
      </c>
      <c r="I850" s="128" t="s">
        <v>33</v>
      </c>
      <c r="N850" s="129">
        <v>23.076923076923102</v>
      </c>
      <c r="O850" s="130">
        <v>53.846153846153797</v>
      </c>
      <c r="P850" s="131">
        <v>13</v>
      </c>
      <c r="Q850" s="131">
        <v>13</v>
      </c>
    </row>
    <row r="851" spans="1:17" x14ac:dyDescent="0.35">
      <c r="A851" s="127">
        <v>1</v>
      </c>
      <c r="B851" s="123" t="s">
        <v>24</v>
      </c>
      <c r="C851" s="128" t="s">
        <v>81</v>
      </c>
      <c r="D851" s="123" t="s">
        <v>25</v>
      </c>
      <c r="E851" s="128" t="s">
        <v>110</v>
      </c>
      <c r="N851" s="129">
        <v>22.580645161290299</v>
      </c>
      <c r="O851" s="130">
        <v>54.838709677419402</v>
      </c>
      <c r="P851" s="131">
        <v>31</v>
      </c>
      <c r="Q851" s="131">
        <v>31</v>
      </c>
    </row>
    <row r="852" spans="1:17" x14ac:dyDescent="0.35">
      <c r="A852" s="127">
        <v>1</v>
      </c>
      <c r="B852" s="123" t="s">
        <v>22</v>
      </c>
      <c r="C852" s="128" t="s">
        <v>695</v>
      </c>
      <c r="D852" s="123" t="s">
        <v>24</v>
      </c>
      <c r="E852" s="128" t="s">
        <v>81</v>
      </c>
      <c r="F852" s="123" t="s">
        <v>30</v>
      </c>
      <c r="G852" s="132" t="s">
        <v>6</v>
      </c>
      <c r="H852" s="123" t="s">
        <v>33</v>
      </c>
      <c r="I852" s="128" t="s">
        <v>33</v>
      </c>
      <c r="N852" s="129">
        <v>22.2222222222222</v>
      </c>
      <c r="O852" s="130">
        <v>48.148148148148103</v>
      </c>
      <c r="P852" s="131">
        <v>27</v>
      </c>
      <c r="Q852" s="131">
        <v>27</v>
      </c>
    </row>
    <row r="853" spans="1:17" x14ac:dyDescent="0.35">
      <c r="A853" s="127">
        <v>1</v>
      </c>
      <c r="B853" s="123" t="s">
        <v>24</v>
      </c>
      <c r="C853" s="128" t="s">
        <v>81</v>
      </c>
      <c r="D853" s="123" t="s">
        <v>30</v>
      </c>
      <c r="E853" s="132" t="s">
        <v>6</v>
      </c>
      <c r="F853" s="123" t="s">
        <v>33</v>
      </c>
      <c r="G853" s="128" t="s">
        <v>33</v>
      </c>
      <c r="N853" s="129">
        <v>22.2222222222222</v>
      </c>
      <c r="O853" s="130">
        <v>44.4444444444444</v>
      </c>
      <c r="P853" s="131">
        <v>36</v>
      </c>
      <c r="Q853" s="131">
        <v>36</v>
      </c>
    </row>
    <row r="854" spans="1:17" x14ac:dyDescent="0.35">
      <c r="A854" s="127">
        <v>1</v>
      </c>
      <c r="B854" s="123" t="s">
        <v>25</v>
      </c>
      <c r="C854" s="128" t="s">
        <v>110</v>
      </c>
      <c r="D854" s="123" t="s">
        <v>28</v>
      </c>
      <c r="E854" s="128" t="s">
        <v>697</v>
      </c>
      <c r="F854" s="123" t="s">
        <v>33</v>
      </c>
      <c r="G854" s="128" t="s">
        <v>33</v>
      </c>
      <c r="O854" s="130">
        <v>49.152542372881399</v>
      </c>
      <c r="Q854" s="131">
        <v>59</v>
      </c>
    </row>
    <row r="855" spans="1:17" x14ac:dyDescent="0.35">
      <c r="A855" s="127">
        <v>1</v>
      </c>
      <c r="B855" s="123" t="s">
        <v>21</v>
      </c>
      <c r="C855" s="128" t="s">
        <v>65</v>
      </c>
      <c r="D855" s="123" t="s">
        <v>24</v>
      </c>
      <c r="E855" s="128" t="s">
        <v>81</v>
      </c>
      <c r="F855" s="123" t="s">
        <v>25</v>
      </c>
      <c r="G855" s="128" t="s">
        <v>110</v>
      </c>
      <c r="O855" s="130">
        <v>50</v>
      </c>
      <c r="Q855" s="131">
        <v>8</v>
      </c>
    </row>
    <row r="856" spans="1:17" x14ac:dyDescent="0.35">
      <c r="A856" s="127">
        <v>1</v>
      </c>
      <c r="B856" s="123" t="s">
        <v>21</v>
      </c>
      <c r="C856" s="128" t="s">
        <v>65</v>
      </c>
      <c r="D856" s="123" t="s">
        <v>25</v>
      </c>
      <c r="E856" s="128" t="s">
        <v>110</v>
      </c>
      <c r="F856" s="123" t="s">
        <v>28</v>
      </c>
      <c r="G856" s="128" t="s">
        <v>697</v>
      </c>
      <c r="H856" s="123" t="s">
        <v>33</v>
      </c>
      <c r="I856" s="128" t="s">
        <v>33</v>
      </c>
      <c r="O856" s="130">
        <v>46.428571428571402</v>
      </c>
      <c r="Q856" s="131">
        <v>28</v>
      </c>
    </row>
    <row r="857" spans="1:17" x14ac:dyDescent="0.35">
      <c r="A857" s="127">
        <v>1</v>
      </c>
      <c r="B857" s="123" t="s">
        <v>22</v>
      </c>
      <c r="C857" s="128" t="s">
        <v>695</v>
      </c>
      <c r="D857" s="123" t="s">
        <v>24</v>
      </c>
      <c r="E857" s="128" t="s">
        <v>81</v>
      </c>
      <c r="F857" s="123" t="s">
        <v>25</v>
      </c>
      <c r="G857" s="128" t="s">
        <v>110</v>
      </c>
      <c r="N857" s="129">
        <v>20.8333333333333</v>
      </c>
      <c r="O857" s="130">
        <v>58.3333333333333</v>
      </c>
      <c r="P857" s="131">
        <v>24</v>
      </c>
      <c r="Q857" s="131">
        <v>24</v>
      </c>
    </row>
    <row r="858" spans="1:17" x14ac:dyDescent="0.35">
      <c r="A858" s="127">
        <v>1</v>
      </c>
      <c r="B858" s="123" t="s">
        <v>25</v>
      </c>
      <c r="C858" s="128" t="s">
        <v>110</v>
      </c>
      <c r="D858" s="123" t="s">
        <v>28</v>
      </c>
      <c r="E858" s="128" t="s">
        <v>697</v>
      </c>
      <c r="F858" s="123" t="s">
        <v>30</v>
      </c>
      <c r="G858" s="132" t="s">
        <v>6</v>
      </c>
      <c r="H858" s="123" t="s">
        <v>33</v>
      </c>
      <c r="I858" s="128" t="s">
        <v>33</v>
      </c>
      <c r="O858" s="130">
        <v>44.1860465116279</v>
      </c>
      <c r="Q858" s="131">
        <v>43</v>
      </c>
    </row>
    <row r="859" spans="1:17" x14ac:dyDescent="0.35">
      <c r="A859" s="127">
        <v>1</v>
      </c>
      <c r="B859" s="123" t="s">
        <v>24</v>
      </c>
      <c r="C859" s="128" t="s">
        <v>81</v>
      </c>
      <c r="D859" s="123" t="s">
        <v>28</v>
      </c>
      <c r="E859" s="128" t="s">
        <v>697</v>
      </c>
      <c r="F859" s="123" t="s">
        <v>30</v>
      </c>
      <c r="G859" s="132" t="s">
        <v>6</v>
      </c>
      <c r="H859" s="123" t="s">
        <v>33</v>
      </c>
      <c r="I859" s="128" t="s">
        <v>33</v>
      </c>
      <c r="N859" s="129">
        <v>20</v>
      </c>
      <c r="P859" s="131">
        <v>10</v>
      </c>
    </row>
    <row r="860" spans="1:17" x14ac:dyDescent="0.35">
      <c r="A860" s="127">
        <v>1</v>
      </c>
      <c r="B860" s="123" t="s">
        <v>21</v>
      </c>
      <c r="C860" s="128" t="s">
        <v>65</v>
      </c>
      <c r="D860" s="123" t="s">
        <v>25</v>
      </c>
      <c r="E860" s="128" t="s">
        <v>110</v>
      </c>
      <c r="F860" s="123" t="s">
        <v>28</v>
      </c>
      <c r="G860" s="128" t="s">
        <v>697</v>
      </c>
      <c r="N860" s="129">
        <v>19.512195121951201</v>
      </c>
      <c r="O860" s="130">
        <v>54.878048780487802</v>
      </c>
      <c r="P860" s="131">
        <v>82</v>
      </c>
      <c r="Q860" s="131">
        <v>82</v>
      </c>
    </row>
    <row r="861" spans="1:17" x14ac:dyDescent="0.35">
      <c r="A861" s="127">
        <v>1</v>
      </c>
      <c r="B861" s="123" t="s">
        <v>24</v>
      </c>
      <c r="C861" s="128" t="s">
        <v>81</v>
      </c>
      <c r="D861" s="123" t="s">
        <v>25</v>
      </c>
      <c r="E861" s="128" t="s">
        <v>110</v>
      </c>
      <c r="F861" s="123" t="s">
        <v>28</v>
      </c>
      <c r="G861" s="128" t="s">
        <v>697</v>
      </c>
      <c r="O861" s="130">
        <v>57.142857142857103</v>
      </c>
      <c r="Q861" s="131">
        <v>14</v>
      </c>
    </row>
    <row r="862" spans="1:17" x14ac:dyDescent="0.35">
      <c r="A862" s="127">
        <v>1</v>
      </c>
      <c r="B862" s="123" t="s">
        <v>24</v>
      </c>
      <c r="C862" s="128" t="s">
        <v>81</v>
      </c>
      <c r="D862" s="123" t="s">
        <v>25</v>
      </c>
      <c r="E862" s="128" t="s">
        <v>110</v>
      </c>
      <c r="F862" s="123" t="s">
        <v>30</v>
      </c>
      <c r="G862" s="132" t="s">
        <v>6</v>
      </c>
      <c r="N862" s="129">
        <v>19.047619047619001</v>
      </c>
      <c r="O862" s="130">
        <v>57.142857142857103</v>
      </c>
      <c r="P862" s="131">
        <v>21</v>
      </c>
      <c r="Q862" s="131">
        <v>21</v>
      </c>
    </row>
    <row r="863" spans="1:17" x14ac:dyDescent="0.35">
      <c r="A863" s="127">
        <v>1</v>
      </c>
      <c r="B863" s="123" t="s">
        <v>24</v>
      </c>
      <c r="C863" s="128" t="s">
        <v>81</v>
      </c>
      <c r="D863" s="123" t="s">
        <v>25</v>
      </c>
      <c r="E863" s="128" t="s">
        <v>110</v>
      </c>
      <c r="F863" s="123" t="s">
        <v>28</v>
      </c>
      <c r="G863" s="128" t="s">
        <v>697</v>
      </c>
      <c r="H863" s="123" t="s">
        <v>30</v>
      </c>
      <c r="I863" s="132" t="s">
        <v>6</v>
      </c>
      <c r="O863" s="130">
        <v>55.5555555555556</v>
      </c>
      <c r="Q863" s="131">
        <v>9</v>
      </c>
    </row>
    <row r="864" spans="1:17" x14ac:dyDescent="0.35">
      <c r="A864" s="127">
        <v>1</v>
      </c>
      <c r="B864" s="123" t="s">
        <v>21</v>
      </c>
      <c r="C864" s="128" t="s">
        <v>65</v>
      </c>
      <c r="D864" s="123" t="s">
        <v>25</v>
      </c>
      <c r="E864" s="128" t="s">
        <v>110</v>
      </c>
      <c r="F864" s="123" t="s">
        <v>33</v>
      </c>
      <c r="G864" s="128" t="s">
        <v>33</v>
      </c>
      <c r="O864" s="130">
        <v>47.368421052631597</v>
      </c>
      <c r="Q864" s="131">
        <v>57</v>
      </c>
    </row>
    <row r="865" spans="1:17" x14ac:dyDescent="0.35">
      <c r="A865" s="127">
        <v>1</v>
      </c>
      <c r="B865" s="123" t="s">
        <v>22</v>
      </c>
      <c r="C865" s="128" t="s">
        <v>695</v>
      </c>
      <c r="D865" s="123" t="s">
        <v>24</v>
      </c>
      <c r="E865" s="128" t="s">
        <v>81</v>
      </c>
      <c r="F865" s="123" t="s">
        <v>30</v>
      </c>
      <c r="G865" s="132" t="s">
        <v>6</v>
      </c>
      <c r="N865" s="129">
        <v>18</v>
      </c>
      <c r="O865" s="130">
        <v>52</v>
      </c>
      <c r="P865" s="131">
        <v>50</v>
      </c>
      <c r="Q865" s="131">
        <v>50</v>
      </c>
    </row>
    <row r="866" spans="1:17" x14ac:dyDescent="0.35">
      <c r="A866" s="127">
        <v>1</v>
      </c>
      <c r="B866" s="123" t="s">
        <v>25</v>
      </c>
      <c r="C866" s="128" t="s">
        <v>110</v>
      </c>
      <c r="D866" s="123" t="s">
        <v>28</v>
      </c>
      <c r="E866" s="128" t="s">
        <v>697</v>
      </c>
      <c r="N866" s="129">
        <v>16.883116883116902</v>
      </c>
      <c r="O866" s="130">
        <v>48.701298701298697</v>
      </c>
      <c r="P866" s="131">
        <v>154</v>
      </c>
      <c r="Q866" s="131">
        <v>154</v>
      </c>
    </row>
    <row r="867" spans="1:17" x14ac:dyDescent="0.35">
      <c r="A867" s="127">
        <v>1</v>
      </c>
      <c r="B867" s="123" t="s">
        <v>22</v>
      </c>
      <c r="C867" s="128" t="s">
        <v>695</v>
      </c>
      <c r="D867" s="123" t="s">
        <v>24</v>
      </c>
      <c r="E867" s="128" t="s">
        <v>81</v>
      </c>
      <c r="F867" s="123" t="s">
        <v>28</v>
      </c>
      <c r="G867" s="128" t="s">
        <v>697</v>
      </c>
      <c r="H867" s="123" t="s">
        <v>30</v>
      </c>
      <c r="I867" s="132" t="s">
        <v>6</v>
      </c>
      <c r="N867" s="129">
        <v>17.647058823529399</v>
      </c>
      <c r="O867" s="130">
        <v>58.823529411764703</v>
      </c>
      <c r="P867" s="131">
        <v>17</v>
      </c>
      <c r="Q867" s="131">
        <v>17</v>
      </c>
    </row>
    <row r="868" spans="1:17" x14ac:dyDescent="0.35">
      <c r="A868" s="127">
        <v>1</v>
      </c>
      <c r="B868" s="123" t="s">
        <v>25</v>
      </c>
      <c r="C868" s="128" t="s">
        <v>110</v>
      </c>
      <c r="D868" s="123" t="s">
        <v>28</v>
      </c>
      <c r="E868" s="128" t="s">
        <v>697</v>
      </c>
      <c r="F868" s="123" t="s">
        <v>30</v>
      </c>
      <c r="G868" s="132" t="s">
        <v>6</v>
      </c>
      <c r="O868" s="130">
        <v>44.761904761904802</v>
      </c>
      <c r="Q868" s="131">
        <v>105</v>
      </c>
    </row>
    <row r="869" spans="1:17" x14ac:dyDescent="0.35">
      <c r="A869" s="127">
        <v>1</v>
      </c>
      <c r="B869" s="123" t="s">
        <v>24</v>
      </c>
      <c r="C869" s="128" t="s">
        <v>81</v>
      </c>
      <c r="D869" s="123" t="s">
        <v>30</v>
      </c>
      <c r="E869" s="132" t="s">
        <v>6</v>
      </c>
      <c r="N869" s="129">
        <v>16.923076923076898</v>
      </c>
      <c r="O869" s="130">
        <v>46.153846153846203</v>
      </c>
      <c r="P869" s="131">
        <v>65</v>
      </c>
      <c r="Q869" s="131">
        <v>65</v>
      </c>
    </row>
    <row r="870" spans="1:17" x14ac:dyDescent="0.35">
      <c r="A870" s="127">
        <v>1</v>
      </c>
      <c r="B870" s="123" t="s">
        <v>24</v>
      </c>
      <c r="C870" s="128" t="s">
        <v>81</v>
      </c>
      <c r="D870" s="123" t="s">
        <v>28</v>
      </c>
      <c r="E870" s="128" t="s">
        <v>697</v>
      </c>
      <c r="F870" s="123" t="s">
        <v>30</v>
      </c>
      <c r="G870" s="132" t="s">
        <v>6</v>
      </c>
      <c r="N870" s="129">
        <v>16.6666666666667</v>
      </c>
      <c r="O870" s="130">
        <v>50</v>
      </c>
      <c r="P870" s="131">
        <v>24</v>
      </c>
      <c r="Q870" s="131">
        <v>24</v>
      </c>
    </row>
    <row r="871" spans="1:17" x14ac:dyDescent="0.35">
      <c r="A871" s="127">
        <v>1</v>
      </c>
      <c r="B871" s="123" t="s">
        <v>28</v>
      </c>
      <c r="C871" s="128" t="s">
        <v>697</v>
      </c>
      <c r="D871" s="123" t="s">
        <v>30</v>
      </c>
      <c r="E871" s="132" t="s">
        <v>6</v>
      </c>
      <c r="N871" s="129">
        <v>16.6015625</v>
      </c>
      <c r="O871" s="130">
        <v>41.6015625</v>
      </c>
      <c r="P871" s="131">
        <v>512</v>
      </c>
      <c r="Q871" s="131">
        <v>512</v>
      </c>
    </row>
    <row r="872" spans="1:17" x14ac:dyDescent="0.35">
      <c r="A872" s="127">
        <v>1</v>
      </c>
      <c r="B872" s="123" t="s">
        <v>24</v>
      </c>
      <c r="C872" s="128" t="s">
        <v>81</v>
      </c>
      <c r="D872" s="123" t="s">
        <v>28</v>
      </c>
      <c r="E872" s="128" t="s">
        <v>697</v>
      </c>
      <c r="N872" s="129">
        <v>16.494845360824701</v>
      </c>
      <c r="O872" s="130">
        <v>47.422680412371101</v>
      </c>
      <c r="P872" s="131">
        <v>97</v>
      </c>
      <c r="Q872" s="131">
        <v>97</v>
      </c>
    </row>
    <row r="873" spans="1:17" x14ac:dyDescent="0.35">
      <c r="A873" s="127">
        <v>1</v>
      </c>
      <c r="B873" s="123" t="s">
        <v>21</v>
      </c>
      <c r="C873" s="128" t="s">
        <v>65</v>
      </c>
      <c r="D873" s="123" t="s">
        <v>24</v>
      </c>
      <c r="E873" s="128" t="s">
        <v>81</v>
      </c>
      <c r="F873" s="123" t="s">
        <v>28</v>
      </c>
      <c r="G873" s="128" t="s">
        <v>697</v>
      </c>
      <c r="N873" s="129">
        <v>16.2790697674419</v>
      </c>
      <c r="O873" s="130">
        <v>46.511627906976699</v>
      </c>
      <c r="P873" s="131">
        <v>43</v>
      </c>
      <c r="Q873" s="131">
        <v>43</v>
      </c>
    </row>
    <row r="874" spans="1:17" x14ac:dyDescent="0.35">
      <c r="A874" s="127">
        <v>1</v>
      </c>
      <c r="B874" s="123" t="s">
        <v>21</v>
      </c>
      <c r="C874" s="128" t="s">
        <v>65</v>
      </c>
      <c r="D874" s="123" t="s">
        <v>28</v>
      </c>
      <c r="E874" s="128" t="s">
        <v>697</v>
      </c>
      <c r="F874" s="123" t="s">
        <v>30</v>
      </c>
      <c r="G874" s="132" t="s">
        <v>6</v>
      </c>
      <c r="N874" s="129">
        <v>16.228070175438599</v>
      </c>
      <c r="O874" s="130">
        <v>40.789473684210499</v>
      </c>
      <c r="P874" s="131">
        <v>228</v>
      </c>
      <c r="Q874" s="131">
        <v>228</v>
      </c>
    </row>
    <row r="875" spans="1:17" x14ac:dyDescent="0.35">
      <c r="A875" s="127">
        <v>1</v>
      </c>
      <c r="B875" s="123" t="s">
        <v>25</v>
      </c>
      <c r="C875" s="128" t="s">
        <v>110</v>
      </c>
      <c r="D875" s="123" t="s">
        <v>33</v>
      </c>
      <c r="E875" s="128" t="s">
        <v>33</v>
      </c>
      <c r="N875" s="129">
        <v>15.865384615384601</v>
      </c>
      <c r="O875" s="130">
        <v>43.75</v>
      </c>
      <c r="P875" s="131">
        <v>208</v>
      </c>
      <c r="Q875" s="131">
        <v>208</v>
      </c>
    </row>
    <row r="876" spans="1:17" x14ac:dyDescent="0.35">
      <c r="A876" s="127">
        <v>1</v>
      </c>
      <c r="B876" s="123" t="s">
        <v>22</v>
      </c>
      <c r="C876" s="128" t="s">
        <v>695</v>
      </c>
      <c r="D876" s="123" t="s">
        <v>24</v>
      </c>
      <c r="E876" s="128" t="s">
        <v>81</v>
      </c>
      <c r="F876" s="123" t="s">
        <v>28</v>
      </c>
      <c r="G876" s="128" t="s">
        <v>697</v>
      </c>
      <c r="N876" s="129">
        <v>16</v>
      </c>
      <c r="O876" s="130">
        <v>54</v>
      </c>
      <c r="P876" s="131">
        <v>50</v>
      </c>
      <c r="Q876" s="131">
        <v>50</v>
      </c>
    </row>
    <row r="877" spans="1:17" x14ac:dyDescent="0.35">
      <c r="A877" s="127">
        <v>1</v>
      </c>
      <c r="B877" s="123" t="s">
        <v>24</v>
      </c>
      <c r="C877" s="128" t="s">
        <v>81</v>
      </c>
      <c r="D877" s="123" t="s">
        <v>28</v>
      </c>
      <c r="E877" s="128" t="s">
        <v>697</v>
      </c>
      <c r="F877" s="123" t="s">
        <v>33</v>
      </c>
      <c r="G877" s="128" t="s">
        <v>33</v>
      </c>
      <c r="O877" s="130">
        <v>46.428571428571402</v>
      </c>
      <c r="Q877" s="131">
        <v>28</v>
      </c>
    </row>
    <row r="878" spans="1:17" x14ac:dyDescent="0.35">
      <c r="A878" s="127">
        <v>1</v>
      </c>
      <c r="B878" s="123" t="s">
        <v>21</v>
      </c>
      <c r="C878" s="128" t="s">
        <v>65</v>
      </c>
      <c r="D878" s="123" t="s">
        <v>22</v>
      </c>
      <c r="E878" s="128" t="s">
        <v>695</v>
      </c>
      <c r="F878" s="123" t="s">
        <v>33</v>
      </c>
      <c r="G878" s="128" t="s">
        <v>33</v>
      </c>
      <c r="N878" s="129">
        <v>15.185185185185199</v>
      </c>
      <c r="P878" s="131">
        <v>270</v>
      </c>
    </row>
    <row r="879" spans="1:17" x14ac:dyDescent="0.35">
      <c r="A879" s="127">
        <v>1</v>
      </c>
      <c r="B879" s="123" t="s">
        <v>21</v>
      </c>
      <c r="C879" s="128" t="s">
        <v>65</v>
      </c>
      <c r="D879" s="123" t="s">
        <v>24</v>
      </c>
      <c r="E879" s="128" t="s">
        <v>81</v>
      </c>
      <c r="F879" s="123" t="s">
        <v>30</v>
      </c>
      <c r="G879" s="132" t="s">
        <v>6</v>
      </c>
      <c r="O879" s="130">
        <v>46.153846153846203</v>
      </c>
      <c r="Q879" s="131">
        <v>13</v>
      </c>
    </row>
    <row r="880" spans="1:17" x14ac:dyDescent="0.35">
      <c r="A880" s="127">
        <v>1</v>
      </c>
      <c r="B880" s="123" t="s">
        <v>25</v>
      </c>
      <c r="C880" s="128" t="s">
        <v>110</v>
      </c>
      <c r="D880" s="123" t="s">
        <v>30</v>
      </c>
      <c r="E880" s="132" t="s">
        <v>6</v>
      </c>
      <c r="F880" s="123" t="s">
        <v>33</v>
      </c>
      <c r="G880" s="128" t="s">
        <v>33</v>
      </c>
      <c r="O880" s="130">
        <v>42.1875</v>
      </c>
      <c r="Q880" s="131">
        <v>128</v>
      </c>
    </row>
    <row r="881" spans="1:17" x14ac:dyDescent="0.35">
      <c r="A881" s="127">
        <v>1</v>
      </c>
      <c r="B881" s="123" t="s">
        <v>21</v>
      </c>
      <c r="C881" s="128" t="s">
        <v>65</v>
      </c>
      <c r="D881" s="123" t="s">
        <v>22</v>
      </c>
      <c r="E881" s="128" t="s">
        <v>695</v>
      </c>
      <c r="F881" s="123" t="s">
        <v>24</v>
      </c>
      <c r="G881" s="128" t="s">
        <v>81</v>
      </c>
      <c r="H881" s="123" t="s">
        <v>30</v>
      </c>
      <c r="I881" s="132" t="s">
        <v>6</v>
      </c>
      <c r="O881" s="130">
        <v>66.6666666666667</v>
      </c>
      <c r="Q881" s="131">
        <v>9</v>
      </c>
    </row>
    <row r="882" spans="1:17" x14ac:dyDescent="0.35">
      <c r="A882" s="127">
        <v>1</v>
      </c>
      <c r="B882" s="123" t="s">
        <v>21</v>
      </c>
      <c r="C882" s="128" t="s">
        <v>65</v>
      </c>
      <c r="D882" s="123" t="s">
        <v>25</v>
      </c>
      <c r="E882" s="128" t="s">
        <v>110</v>
      </c>
      <c r="O882" s="130">
        <v>44.845360824742301</v>
      </c>
      <c r="Q882" s="131">
        <v>194</v>
      </c>
    </row>
    <row r="883" spans="1:17" x14ac:dyDescent="0.35">
      <c r="A883" s="127">
        <v>1</v>
      </c>
      <c r="B883" s="123" t="s">
        <v>25</v>
      </c>
      <c r="C883" s="128" t="s">
        <v>110</v>
      </c>
      <c r="D883" s="123" t="s">
        <v>30</v>
      </c>
      <c r="E883" s="132" t="s">
        <v>6</v>
      </c>
      <c r="O883" s="130">
        <v>40.7792207792208</v>
      </c>
      <c r="Q883" s="131">
        <v>385</v>
      </c>
    </row>
    <row r="884" spans="1:17" x14ac:dyDescent="0.35">
      <c r="A884" s="127">
        <v>1</v>
      </c>
      <c r="B884" s="123" t="s">
        <v>21</v>
      </c>
      <c r="C884" s="128" t="s">
        <v>65</v>
      </c>
      <c r="D884" s="123" t="s">
        <v>24</v>
      </c>
      <c r="E884" s="128" t="s">
        <v>81</v>
      </c>
      <c r="F884" s="123" t="s">
        <v>28</v>
      </c>
      <c r="G884" s="128" t="s">
        <v>697</v>
      </c>
      <c r="H884" s="123" t="s">
        <v>30</v>
      </c>
      <c r="I884" s="132" t="s">
        <v>6</v>
      </c>
      <c r="O884" s="130">
        <v>55.5555555555556</v>
      </c>
      <c r="Q884" s="131">
        <v>9</v>
      </c>
    </row>
    <row r="885" spans="1:17" x14ac:dyDescent="0.35">
      <c r="A885" s="127">
        <v>1</v>
      </c>
      <c r="B885" s="123" t="s">
        <v>21</v>
      </c>
      <c r="C885" s="128" t="s">
        <v>65</v>
      </c>
      <c r="D885" s="123" t="s">
        <v>24</v>
      </c>
      <c r="E885" s="128" t="s">
        <v>81</v>
      </c>
      <c r="O885" s="130">
        <v>42.307692307692299</v>
      </c>
      <c r="Q885" s="131">
        <v>104</v>
      </c>
    </row>
    <row r="886" spans="1:17" x14ac:dyDescent="0.35">
      <c r="A886" s="127">
        <v>1</v>
      </c>
      <c r="B886" s="123" t="s">
        <v>21</v>
      </c>
      <c r="C886" s="128" t="s">
        <v>65</v>
      </c>
      <c r="D886" s="123" t="s">
        <v>22</v>
      </c>
      <c r="E886" s="128" t="s">
        <v>695</v>
      </c>
      <c r="F886" s="123" t="s">
        <v>24</v>
      </c>
      <c r="G886" s="128" t="s">
        <v>81</v>
      </c>
      <c r="O886" s="130">
        <v>50</v>
      </c>
      <c r="Q886" s="131">
        <v>38</v>
      </c>
    </row>
    <row r="887" spans="1:17" x14ac:dyDescent="0.35">
      <c r="A887" s="127">
        <v>1</v>
      </c>
      <c r="B887" s="123" t="s">
        <v>21</v>
      </c>
      <c r="C887" s="128" t="s">
        <v>65</v>
      </c>
      <c r="D887" s="123" t="s">
        <v>22</v>
      </c>
      <c r="E887" s="128" t="s">
        <v>695</v>
      </c>
      <c r="F887" s="123" t="s">
        <v>24</v>
      </c>
      <c r="G887" s="128" t="s">
        <v>81</v>
      </c>
      <c r="H887" s="123" t="s">
        <v>28</v>
      </c>
      <c r="I887" s="128" t="s">
        <v>697</v>
      </c>
      <c r="O887" s="130">
        <v>52.380952380952401</v>
      </c>
      <c r="Q887" s="131">
        <v>21</v>
      </c>
    </row>
    <row r="888" spans="1:17" x14ac:dyDescent="0.35">
      <c r="A888" s="127">
        <v>2</v>
      </c>
      <c r="B888" s="123" t="s">
        <v>32</v>
      </c>
      <c r="C888" s="128" t="s">
        <v>32</v>
      </c>
      <c r="D888" s="123" t="s">
        <v>33</v>
      </c>
      <c r="E888" s="128" t="s">
        <v>33</v>
      </c>
      <c r="F888" s="123" t="s">
        <v>37</v>
      </c>
      <c r="G888" s="128" t="s">
        <v>33</v>
      </c>
      <c r="N888" s="129">
        <v>15.709969788519601</v>
      </c>
      <c r="O888" s="130">
        <v>46.827794561933501</v>
      </c>
      <c r="P888" s="131">
        <v>331</v>
      </c>
      <c r="Q888" s="131">
        <v>331</v>
      </c>
    </row>
    <row r="889" spans="1:17" x14ac:dyDescent="0.35">
      <c r="A889" s="127">
        <v>2</v>
      </c>
      <c r="B889" s="123" t="s">
        <v>32</v>
      </c>
      <c r="C889" s="128" t="s">
        <v>32</v>
      </c>
      <c r="D889" s="123" t="s">
        <v>37</v>
      </c>
      <c r="E889" s="128" t="s">
        <v>33</v>
      </c>
      <c r="N889" s="129">
        <v>15.709969788519601</v>
      </c>
      <c r="O889" s="130">
        <v>46.827794561933501</v>
      </c>
      <c r="P889" s="131">
        <v>331</v>
      </c>
      <c r="Q889" s="131">
        <v>331</v>
      </c>
    </row>
    <row r="890" spans="1:17" x14ac:dyDescent="0.35">
      <c r="A890" s="127">
        <v>2</v>
      </c>
      <c r="B890" s="123" t="s">
        <v>32</v>
      </c>
      <c r="C890" s="128" t="s">
        <v>32</v>
      </c>
      <c r="D890" s="123" t="s">
        <v>33</v>
      </c>
      <c r="E890" s="128" t="s">
        <v>33</v>
      </c>
      <c r="N890" s="129">
        <v>15.8543417366947</v>
      </c>
      <c r="P890" s="131">
        <v>1785</v>
      </c>
    </row>
    <row r="891" spans="1:17" x14ac:dyDescent="0.35">
      <c r="A891" s="127">
        <v>2</v>
      </c>
      <c r="B891" s="123" t="s">
        <v>32</v>
      </c>
      <c r="C891" s="128" t="s">
        <v>32</v>
      </c>
      <c r="N891" s="129">
        <v>15.3124083308888</v>
      </c>
      <c r="P891" s="131">
        <v>3409</v>
      </c>
    </row>
    <row r="892" spans="1:17" x14ac:dyDescent="0.35">
      <c r="A892" s="127">
        <v>3</v>
      </c>
      <c r="B892" s="123" t="s">
        <v>22</v>
      </c>
      <c r="C892" s="128" t="s">
        <v>695</v>
      </c>
      <c r="D892" s="123" t="s">
        <v>24</v>
      </c>
      <c r="E892" s="128" t="s">
        <v>81</v>
      </c>
      <c r="F892" s="123" t="s">
        <v>30</v>
      </c>
      <c r="G892" s="128" t="s">
        <v>702</v>
      </c>
      <c r="O892" s="130">
        <v>43.3734939759036</v>
      </c>
      <c r="Q892" s="131">
        <v>83</v>
      </c>
    </row>
    <row r="894" spans="1:17" ht="51.75" customHeight="1" x14ac:dyDescent="0.35">
      <c r="A894" s="185" t="s">
        <v>2116</v>
      </c>
      <c r="B894" s="181"/>
      <c r="C894" s="181"/>
      <c r="D894" s="181"/>
      <c r="E894" s="181"/>
      <c r="F894" s="181"/>
      <c r="G894" s="181"/>
      <c r="H894" s="181"/>
      <c r="I894" s="181"/>
      <c r="J894" s="181"/>
      <c r="K894" s="181"/>
      <c r="L894" s="181"/>
      <c r="M894" s="181"/>
      <c r="N894" s="181"/>
      <c r="O894" s="181"/>
      <c r="P894" s="181"/>
      <c r="Q894" s="181"/>
    </row>
    <row r="895" spans="1:17" x14ac:dyDescent="0.35">
      <c r="A895" s="8" t="s">
        <v>689</v>
      </c>
      <c r="B895" s="123" t="s">
        <v>690</v>
      </c>
      <c r="D895" s="123" t="s">
        <v>690</v>
      </c>
      <c r="F895" s="123" t="s">
        <v>690</v>
      </c>
      <c r="H895" s="123" t="s">
        <v>690</v>
      </c>
      <c r="J895" s="123" t="s">
        <v>690</v>
      </c>
      <c r="L895" s="123" t="s">
        <v>690</v>
      </c>
      <c r="N895" s="124" t="s">
        <v>691</v>
      </c>
      <c r="O895" s="125" t="s">
        <v>692</v>
      </c>
      <c r="P895" s="126" t="s">
        <v>693</v>
      </c>
      <c r="Q895" s="126" t="s">
        <v>694</v>
      </c>
    </row>
    <row r="896" spans="1:17" x14ac:dyDescent="0.35">
      <c r="A896" s="127">
        <v>1</v>
      </c>
      <c r="B896" s="123" t="s">
        <v>24</v>
      </c>
      <c r="C896" s="128" t="s">
        <v>1034</v>
      </c>
      <c r="D896" s="123" t="s">
        <v>30</v>
      </c>
      <c r="E896" s="128" t="s">
        <v>6</v>
      </c>
      <c r="N896" s="129">
        <v>42.105263157894697</v>
      </c>
      <c r="O896" s="130">
        <v>68.421052631578902</v>
      </c>
      <c r="P896" s="131">
        <v>19</v>
      </c>
      <c r="Q896" s="131">
        <v>19</v>
      </c>
    </row>
    <row r="897" spans="1:17" x14ac:dyDescent="0.35">
      <c r="A897" s="127">
        <v>1</v>
      </c>
      <c r="B897" s="123" t="s">
        <v>21</v>
      </c>
      <c r="C897" s="128" t="s">
        <v>101</v>
      </c>
      <c r="D897" s="123" t="s">
        <v>24</v>
      </c>
      <c r="E897" s="128" t="s">
        <v>1034</v>
      </c>
      <c r="F897" s="123" t="s">
        <v>30</v>
      </c>
      <c r="G897" s="128" t="s">
        <v>6</v>
      </c>
      <c r="N897" s="129">
        <v>40</v>
      </c>
      <c r="O897" s="130">
        <v>70</v>
      </c>
      <c r="P897" s="131">
        <v>10</v>
      </c>
      <c r="Q897" s="131">
        <v>10</v>
      </c>
    </row>
    <row r="898" spans="1:17" x14ac:dyDescent="0.35">
      <c r="A898" s="127">
        <v>1</v>
      </c>
      <c r="B898" s="123" t="s">
        <v>21</v>
      </c>
      <c r="C898" s="128" t="s">
        <v>101</v>
      </c>
      <c r="D898" s="123" t="s">
        <v>24</v>
      </c>
      <c r="E898" s="128" t="s">
        <v>1034</v>
      </c>
      <c r="N898" s="129">
        <v>16.2790697674419</v>
      </c>
      <c r="O898" s="130">
        <v>46.511627906976699</v>
      </c>
      <c r="P898" s="131">
        <v>43</v>
      </c>
      <c r="Q898" s="131">
        <v>43</v>
      </c>
    </row>
    <row r="899" spans="1:17" x14ac:dyDescent="0.35">
      <c r="A899" s="127">
        <v>1</v>
      </c>
      <c r="B899" s="123" t="s">
        <v>21</v>
      </c>
      <c r="C899" s="128" t="s">
        <v>101</v>
      </c>
      <c r="D899" s="123" t="s">
        <v>22</v>
      </c>
      <c r="E899" s="128" t="s">
        <v>695</v>
      </c>
      <c r="F899" s="123" t="s">
        <v>30</v>
      </c>
      <c r="G899" s="128" t="s">
        <v>6</v>
      </c>
      <c r="N899" s="129">
        <v>16.0771704180064</v>
      </c>
      <c r="P899" s="131">
        <v>311</v>
      </c>
    </row>
    <row r="900" spans="1:17" x14ac:dyDescent="0.35">
      <c r="A900" s="127">
        <v>1</v>
      </c>
      <c r="B900" s="123" t="s">
        <v>21</v>
      </c>
      <c r="C900" s="128" t="s">
        <v>101</v>
      </c>
      <c r="D900" s="123" t="s">
        <v>25</v>
      </c>
      <c r="E900" s="128" t="s">
        <v>233</v>
      </c>
      <c r="N900" s="129">
        <v>16.058394160583902</v>
      </c>
      <c r="P900" s="131">
        <v>137</v>
      </c>
    </row>
    <row r="901" spans="1:17" x14ac:dyDescent="0.35">
      <c r="A901" s="127">
        <v>3</v>
      </c>
      <c r="B901" s="123" t="s">
        <v>24</v>
      </c>
      <c r="C901" s="128" t="s">
        <v>81</v>
      </c>
      <c r="D901" s="123" t="s">
        <v>25</v>
      </c>
      <c r="E901" s="128" t="s">
        <v>233</v>
      </c>
      <c r="F901" s="123" t="s">
        <v>30</v>
      </c>
      <c r="G901" s="128" t="s">
        <v>1630</v>
      </c>
      <c r="N901" s="129">
        <v>16.6666666666667</v>
      </c>
      <c r="O901" s="130">
        <v>61.1111111111111</v>
      </c>
      <c r="P901" s="131">
        <v>18</v>
      </c>
      <c r="Q901" s="131">
        <v>18</v>
      </c>
    </row>
    <row r="903" spans="1:17" ht="51.75" customHeight="1" x14ac:dyDescent="0.35">
      <c r="A903" s="185" t="s">
        <v>2155</v>
      </c>
      <c r="B903" s="181"/>
      <c r="C903" s="181"/>
      <c r="D903" s="181"/>
      <c r="E903" s="181"/>
      <c r="F903" s="181"/>
      <c r="G903" s="181"/>
      <c r="H903" s="181"/>
      <c r="I903" s="181"/>
      <c r="J903" s="181"/>
      <c r="K903" s="181"/>
      <c r="L903" s="181"/>
      <c r="M903" s="181"/>
      <c r="N903" s="181"/>
      <c r="O903" s="181"/>
      <c r="P903" s="181"/>
      <c r="Q903" s="181"/>
    </row>
    <row r="904" spans="1:17" x14ac:dyDescent="0.35">
      <c r="A904" s="8" t="s">
        <v>689</v>
      </c>
      <c r="B904" s="123" t="s">
        <v>690</v>
      </c>
      <c r="D904" s="123" t="s">
        <v>690</v>
      </c>
      <c r="F904" s="123" t="s">
        <v>690</v>
      </c>
      <c r="H904" s="123" t="s">
        <v>690</v>
      </c>
      <c r="J904" s="123" t="s">
        <v>690</v>
      </c>
      <c r="L904" s="123" t="s">
        <v>690</v>
      </c>
      <c r="N904" s="124" t="s">
        <v>691</v>
      </c>
      <c r="O904" s="125" t="s">
        <v>692</v>
      </c>
      <c r="P904" s="126" t="s">
        <v>693</v>
      </c>
      <c r="Q904" s="126" t="s">
        <v>694</v>
      </c>
    </row>
    <row r="905" spans="1:17" x14ac:dyDescent="0.35">
      <c r="A905" s="127">
        <v>1</v>
      </c>
      <c r="B905" s="123" t="s">
        <v>25</v>
      </c>
      <c r="C905" s="128" t="s">
        <v>102</v>
      </c>
      <c r="D905" s="123" t="s">
        <v>30</v>
      </c>
      <c r="E905" s="128" t="s">
        <v>30</v>
      </c>
      <c r="F905" s="123" t="s">
        <v>33</v>
      </c>
      <c r="G905" s="128" t="s">
        <v>33</v>
      </c>
      <c r="N905" s="129">
        <v>15.412186379928301</v>
      </c>
      <c r="P905" s="131">
        <v>279</v>
      </c>
    </row>
    <row r="906" spans="1:17" x14ac:dyDescent="0.35">
      <c r="A906" s="127">
        <v>1</v>
      </c>
      <c r="B906" s="123" t="s">
        <v>21</v>
      </c>
      <c r="C906" s="128" t="s">
        <v>65</v>
      </c>
      <c r="D906" s="123" t="s">
        <v>22</v>
      </c>
      <c r="E906" s="128" t="s">
        <v>695</v>
      </c>
      <c r="F906" s="123" t="s">
        <v>33</v>
      </c>
      <c r="G906" s="128" t="s">
        <v>33</v>
      </c>
      <c r="N906" s="129">
        <v>15.185185185185199</v>
      </c>
      <c r="P906" s="131">
        <v>270</v>
      </c>
    </row>
    <row r="907" spans="1:17" x14ac:dyDescent="0.35">
      <c r="A907" s="127">
        <v>1</v>
      </c>
      <c r="B907" s="123" t="s">
        <v>21</v>
      </c>
      <c r="C907" s="128" t="s">
        <v>65</v>
      </c>
      <c r="D907" s="123" t="s">
        <v>29</v>
      </c>
      <c r="E907" s="132" t="s">
        <v>32</v>
      </c>
      <c r="F907" s="123" t="s">
        <v>33</v>
      </c>
      <c r="G907" s="128" t="s">
        <v>33</v>
      </c>
      <c r="O907" s="130">
        <v>40.2777777777778</v>
      </c>
      <c r="Q907" s="131">
        <v>144</v>
      </c>
    </row>
    <row r="909" spans="1:17" ht="51.75" customHeight="1" x14ac:dyDescent="0.35">
      <c r="A909" s="185" t="s">
        <v>2185</v>
      </c>
      <c r="B909" s="181"/>
      <c r="C909" s="181"/>
      <c r="D909" s="181"/>
      <c r="E909" s="181"/>
      <c r="F909" s="181"/>
      <c r="G909" s="181"/>
      <c r="H909" s="181"/>
      <c r="I909" s="181"/>
      <c r="J909" s="181"/>
      <c r="K909" s="181"/>
      <c r="L909" s="181"/>
      <c r="M909" s="181"/>
      <c r="N909" s="181"/>
      <c r="O909" s="181"/>
      <c r="P909" s="181"/>
      <c r="Q909" s="181"/>
    </row>
    <row r="910" spans="1:17" x14ac:dyDescent="0.35">
      <c r="A910" s="8" t="s">
        <v>689</v>
      </c>
      <c r="B910" s="123" t="s">
        <v>690</v>
      </c>
      <c r="D910" s="123" t="s">
        <v>690</v>
      </c>
      <c r="F910" s="123" t="s">
        <v>690</v>
      </c>
      <c r="H910" s="123" t="s">
        <v>690</v>
      </c>
      <c r="J910" s="123" t="s">
        <v>690</v>
      </c>
      <c r="L910" s="123" t="s">
        <v>690</v>
      </c>
      <c r="N910" s="124" t="s">
        <v>691</v>
      </c>
      <c r="O910" s="125" t="s">
        <v>692</v>
      </c>
      <c r="P910" s="126" t="s">
        <v>693</v>
      </c>
      <c r="Q910" s="126" t="s">
        <v>694</v>
      </c>
    </row>
    <row r="911" spans="1:17" x14ac:dyDescent="0.35">
      <c r="A911" s="127">
        <v>1</v>
      </c>
      <c r="B911" s="123" t="s">
        <v>21</v>
      </c>
      <c r="C911" s="128" t="s">
        <v>65</v>
      </c>
      <c r="D911" s="123" t="s">
        <v>29</v>
      </c>
      <c r="E911" s="128" t="s">
        <v>699</v>
      </c>
      <c r="O911" s="130">
        <v>40.625</v>
      </c>
      <c r="Q911" s="131">
        <v>32</v>
      </c>
    </row>
    <row r="912" spans="1:17" x14ac:dyDescent="0.35">
      <c r="A912" s="127">
        <v>2</v>
      </c>
      <c r="B912" s="123" t="s">
        <v>24</v>
      </c>
      <c r="C912" s="128" t="s">
        <v>81</v>
      </c>
      <c r="D912" s="123" t="s">
        <v>25</v>
      </c>
      <c r="E912" s="128" t="s">
        <v>183</v>
      </c>
      <c r="N912" s="129">
        <v>30.434782608695699</v>
      </c>
      <c r="O912" s="130">
        <v>43.478260869565197</v>
      </c>
      <c r="P912" s="131">
        <v>23</v>
      </c>
      <c r="Q912" s="131">
        <v>23</v>
      </c>
    </row>
    <row r="913" spans="1:17" x14ac:dyDescent="0.35">
      <c r="A913" s="127">
        <v>2</v>
      </c>
      <c r="B913" s="123" t="s">
        <v>24</v>
      </c>
      <c r="C913" s="128" t="s">
        <v>81</v>
      </c>
      <c r="D913" s="123" t="s">
        <v>25</v>
      </c>
      <c r="E913" s="128" t="s">
        <v>183</v>
      </c>
      <c r="F913" s="123" t="s">
        <v>33</v>
      </c>
      <c r="G913" s="128" t="s">
        <v>33</v>
      </c>
      <c r="N913" s="129">
        <v>35.294117647058798</v>
      </c>
      <c r="O913" s="130">
        <v>52.941176470588204</v>
      </c>
      <c r="P913" s="131">
        <v>17</v>
      </c>
      <c r="Q913" s="131">
        <v>17</v>
      </c>
    </row>
    <row r="914" spans="1:17" x14ac:dyDescent="0.35">
      <c r="A914" s="127">
        <v>2</v>
      </c>
      <c r="B914" s="123" t="s">
        <v>36</v>
      </c>
      <c r="C914" s="128" t="s">
        <v>700</v>
      </c>
      <c r="N914" s="129">
        <v>17.3913043478261</v>
      </c>
      <c r="O914" s="130">
        <v>43.478260869565197</v>
      </c>
      <c r="P914" s="131">
        <v>115</v>
      </c>
      <c r="Q914" s="131">
        <v>115</v>
      </c>
    </row>
    <row r="915" spans="1:17" x14ac:dyDescent="0.35">
      <c r="A915" s="127">
        <v>2</v>
      </c>
      <c r="B915" s="123" t="s">
        <v>33</v>
      </c>
      <c r="C915" s="128" t="s">
        <v>33</v>
      </c>
      <c r="D915" s="123" t="s">
        <v>36</v>
      </c>
      <c r="E915" s="128" t="s">
        <v>700</v>
      </c>
      <c r="N915" s="129">
        <v>17.3913043478261</v>
      </c>
      <c r="O915" s="130">
        <v>43.478260869565197</v>
      </c>
      <c r="P915" s="131">
        <v>115</v>
      </c>
      <c r="Q915" s="131">
        <v>115</v>
      </c>
    </row>
    <row r="916" spans="1:17" x14ac:dyDescent="0.35">
      <c r="A916" s="127">
        <v>2</v>
      </c>
      <c r="B916" s="123" t="s">
        <v>29</v>
      </c>
      <c r="C916" s="132" t="s">
        <v>698</v>
      </c>
      <c r="D916" s="123" t="s">
        <v>33</v>
      </c>
      <c r="E916" s="128" t="s">
        <v>33</v>
      </c>
      <c r="O916" s="130">
        <v>40.397350993377501</v>
      </c>
      <c r="Q916" s="131">
        <v>151</v>
      </c>
    </row>
    <row r="917" spans="1:17" x14ac:dyDescent="0.35">
      <c r="A917" s="127">
        <v>2</v>
      </c>
      <c r="B917" s="123" t="s">
        <v>29</v>
      </c>
      <c r="C917" s="132" t="s">
        <v>698</v>
      </c>
      <c r="D917" s="123" t="s">
        <v>30</v>
      </c>
      <c r="E917" s="128" t="s">
        <v>30</v>
      </c>
      <c r="F917" s="123" t="s">
        <v>33</v>
      </c>
      <c r="G917" s="128" t="s">
        <v>33</v>
      </c>
      <c r="N917" s="129">
        <v>15.702479338843</v>
      </c>
      <c r="O917" s="130">
        <v>44.6280991735537</v>
      </c>
      <c r="P917" s="131">
        <v>121</v>
      </c>
      <c r="Q917" s="131">
        <v>121</v>
      </c>
    </row>
    <row r="918" spans="1:17" x14ac:dyDescent="0.35">
      <c r="A918" s="127">
        <v>2</v>
      </c>
      <c r="B918" s="123" t="s">
        <v>25</v>
      </c>
      <c r="C918" s="128" t="s">
        <v>183</v>
      </c>
      <c r="D918" s="123" t="s">
        <v>30</v>
      </c>
      <c r="E918" s="128" t="s">
        <v>30</v>
      </c>
      <c r="F918" s="123" t="s">
        <v>33</v>
      </c>
      <c r="G918" s="128" t="s">
        <v>33</v>
      </c>
      <c r="N918" s="129">
        <v>15.2777777777778</v>
      </c>
      <c r="P918" s="131">
        <v>72</v>
      </c>
    </row>
    <row r="919" spans="1:17" x14ac:dyDescent="0.35">
      <c r="A919" s="127">
        <v>2</v>
      </c>
      <c r="B919" s="123" t="s">
        <v>24</v>
      </c>
      <c r="C919" s="128" t="s">
        <v>81</v>
      </c>
      <c r="D919" s="123" t="s">
        <v>36</v>
      </c>
      <c r="E919" s="128" t="s">
        <v>700</v>
      </c>
      <c r="N919" s="129">
        <v>23.076923076923102</v>
      </c>
      <c r="P919" s="131">
        <v>13</v>
      </c>
    </row>
    <row r="920" spans="1:17" x14ac:dyDescent="0.35">
      <c r="A920" s="127">
        <v>2</v>
      </c>
      <c r="B920" s="123" t="s">
        <v>24</v>
      </c>
      <c r="C920" s="128" t="s">
        <v>81</v>
      </c>
      <c r="D920" s="123" t="s">
        <v>33</v>
      </c>
      <c r="E920" s="128" t="s">
        <v>33</v>
      </c>
      <c r="F920" s="123" t="s">
        <v>36</v>
      </c>
      <c r="G920" s="128" t="s">
        <v>700</v>
      </c>
      <c r="N920" s="129">
        <v>23.076923076923102</v>
      </c>
      <c r="P920" s="131">
        <v>13</v>
      </c>
    </row>
    <row r="921" spans="1:17" x14ac:dyDescent="0.35">
      <c r="A921" s="127">
        <v>2</v>
      </c>
      <c r="B921" s="123" t="s">
        <v>25</v>
      </c>
      <c r="C921" s="128" t="s">
        <v>183</v>
      </c>
      <c r="D921" s="123" t="s">
        <v>29</v>
      </c>
      <c r="E921" s="132" t="s">
        <v>698</v>
      </c>
      <c r="F921" s="123" t="s">
        <v>33</v>
      </c>
      <c r="G921" s="128" t="s">
        <v>33</v>
      </c>
      <c r="N921" s="129">
        <v>16.2790697674419</v>
      </c>
      <c r="P921" s="131">
        <v>43</v>
      </c>
    </row>
    <row r="922" spans="1:17" x14ac:dyDescent="0.35">
      <c r="A922" s="127">
        <v>2</v>
      </c>
      <c r="B922" s="123" t="s">
        <v>25</v>
      </c>
      <c r="C922" s="128" t="s">
        <v>183</v>
      </c>
      <c r="D922" s="123" t="s">
        <v>30</v>
      </c>
      <c r="E922" s="128" t="s">
        <v>30</v>
      </c>
      <c r="N922" s="129">
        <v>15.841584158415801</v>
      </c>
      <c r="P922" s="131">
        <v>101</v>
      </c>
    </row>
    <row r="923" spans="1:17" x14ac:dyDescent="0.35">
      <c r="A923" s="127">
        <v>2</v>
      </c>
      <c r="B923" s="123" t="s">
        <v>25</v>
      </c>
      <c r="C923" s="128" t="s">
        <v>183</v>
      </c>
      <c r="D923" s="123" t="s">
        <v>33</v>
      </c>
      <c r="E923" s="128" t="s">
        <v>33</v>
      </c>
      <c r="N923" s="129">
        <v>18.0722891566265</v>
      </c>
      <c r="P923" s="131">
        <v>166</v>
      </c>
    </row>
    <row r="924" spans="1:17" x14ac:dyDescent="0.35">
      <c r="A924" s="127">
        <v>3</v>
      </c>
      <c r="B924" s="123" t="s">
        <v>24</v>
      </c>
      <c r="C924" s="128" t="s">
        <v>81</v>
      </c>
      <c r="D924" s="123" t="s">
        <v>27</v>
      </c>
      <c r="E924" s="128" t="s">
        <v>32</v>
      </c>
      <c r="F924" s="123" t="s">
        <v>28</v>
      </c>
      <c r="G924" s="128" t="s">
        <v>1819</v>
      </c>
      <c r="H924" s="123" t="s">
        <v>30</v>
      </c>
      <c r="I924" s="128" t="s">
        <v>6</v>
      </c>
      <c r="N924" s="129">
        <v>23.529411764705898</v>
      </c>
      <c r="O924" s="130">
        <v>64.705882352941202</v>
      </c>
      <c r="P924" s="131">
        <v>17</v>
      </c>
      <c r="Q924" s="131">
        <v>17</v>
      </c>
    </row>
    <row r="925" spans="1:17" x14ac:dyDescent="0.35">
      <c r="A925" s="127">
        <v>3</v>
      </c>
      <c r="B925" s="123" t="s">
        <v>24</v>
      </c>
      <c r="C925" s="128" t="s">
        <v>81</v>
      </c>
      <c r="D925" s="123" t="s">
        <v>28</v>
      </c>
      <c r="E925" s="128" t="s">
        <v>1819</v>
      </c>
      <c r="F925" s="123" t="s">
        <v>30</v>
      </c>
      <c r="G925" s="128" t="s">
        <v>6</v>
      </c>
      <c r="N925" s="129">
        <v>19.230769230769202</v>
      </c>
      <c r="O925" s="130">
        <v>53.846153846153797</v>
      </c>
      <c r="P925" s="131">
        <v>26</v>
      </c>
      <c r="Q925" s="131">
        <v>26</v>
      </c>
    </row>
    <row r="926" spans="1:17" x14ac:dyDescent="0.35">
      <c r="A926" s="127">
        <v>3</v>
      </c>
      <c r="B926" s="123" t="s">
        <v>24</v>
      </c>
      <c r="C926" s="128" t="s">
        <v>81</v>
      </c>
      <c r="D926" s="123" t="s">
        <v>27</v>
      </c>
      <c r="E926" s="128" t="s">
        <v>32</v>
      </c>
      <c r="F926" s="123" t="s">
        <v>28</v>
      </c>
      <c r="G926" s="128" t="s">
        <v>1819</v>
      </c>
      <c r="O926" s="130">
        <v>50</v>
      </c>
      <c r="Q926" s="131">
        <v>48</v>
      </c>
    </row>
    <row r="927" spans="1:17" x14ac:dyDescent="0.35">
      <c r="A927" s="127">
        <v>3</v>
      </c>
      <c r="B927" s="123" t="s">
        <v>27</v>
      </c>
      <c r="C927" s="128" t="s">
        <v>32</v>
      </c>
      <c r="D927" s="123" t="s">
        <v>28</v>
      </c>
      <c r="E927" s="128" t="s">
        <v>1819</v>
      </c>
      <c r="F927" s="123" t="s">
        <v>30</v>
      </c>
      <c r="G927" s="128" t="s">
        <v>6</v>
      </c>
      <c r="N927" s="129">
        <v>15.315315315315299</v>
      </c>
      <c r="P927" s="131">
        <v>222</v>
      </c>
    </row>
    <row r="928" spans="1:17" x14ac:dyDescent="0.35">
      <c r="A928" s="127">
        <v>3</v>
      </c>
      <c r="B928" s="123" t="s">
        <v>24</v>
      </c>
      <c r="C928" s="128" t="s">
        <v>81</v>
      </c>
      <c r="D928" s="123" t="s">
        <v>28</v>
      </c>
      <c r="E928" s="128" t="s">
        <v>1819</v>
      </c>
      <c r="O928" s="130">
        <v>41.791044776119399</v>
      </c>
      <c r="Q928" s="131">
        <v>67</v>
      </c>
    </row>
    <row r="929" spans="1:17" x14ac:dyDescent="0.35">
      <c r="A929" s="127">
        <v>3</v>
      </c>
      <c r="B929" s="123" t="s">
        <v>25</v>
      </c>
      <c r="C929" s="128" t="s">
        <v>233</v>
      </c>
      <c r="D929" s="123" t="s">
        <v>28</v>
      </c>
      <c r="E929" s="128" t="s">
        <v>1819</v>
      </c>
      <c r="F929" s="123" t="s">
        <v>30</v>
      </c>
      <c r="G929" s="128" t="s">
        <v>6</v>
      </c>
      <c r="O929" s="130">
        <v>40.476190476190503</v>
      </c>
      <c r="Q929" s="131">
        <v>42</v>
      </c>
    </row>
    <row r="930" spans="1:17" x14ac:dyDescent="0.35">
      <c r="A930" s="127">
        <v>3</v>
      </c>
      <c r="B930" s="123" t="s">
        <v>24</v>
      </c>
      <c r="C930" s="128" t="s">
        <v>81</v>
      </c>
      <c r="D930" s="123" t="s">
        <v>25</v>
      </c>
      <c r="E930" s="128" t="s">
        <v>233</v>
      </c>
      <c r="F930" s="123" t="s">
        <v>28</v>
      </c>
      <c r="G930" s="128" t="s">
        <v>1819</v>
      </c>
      <c r="O930" s="130">
        <v>70</v>
      </c>
      <c r="Q930" s="131">
        <v>10</v>
      </c>
    </row>
    <row r="933" spans="1:17" ht="35.1" customHeight="1" x14ac:dyDescent="0.35">
      <c r="A933" s="184" t="s">
        <v>2410</v>
      </c>
      <c r="B933" s="181"/>
      <c r="C933" s="181"/>
      <c r="D933" s="181"/>
      <c r="E933" s="181"/>
      <c r="F933" s="181"/>
      <c r="G933" s="181"/>
      <c r="H933" s="181"/>
      <c r="I933" s="181"/>
      <c r="J933" s="181"/>
      <c r="K933" s="181"/>
      <c r="L933" s="181"/>
      <c r="M933" s="181"/>
      <c r="N933" s="181"/>
      <c r="O933" s="181"/>
      <c r="P933" s="181"/>
      <c r="Q933" s="181"/>
    </row>
    <row r="935" spans="1:17" ht="51.75" customHeight="1" x14ac:dyDescent="0.35">
      <c r="A935" s="185" t="s">
        <v>2215</v>
      </c>
      <c r="B935" s="181"/>
      <c r="C935" s="181"/>
      <c r="D935" s="181"/>
      <c r="E935" s="181"/>
      <c r="F935" s="181"/>
      <c r="G935" s="181"/>
      <c r="H935" s="181"/>
      <c r="I935" s="181"/>
      <c r="J935" s="181"/>
      <c r="K935" s="181"/>
      <c r="L935" s="181"/>
      <c r="M935" s="181"/>
      <c r="N935" s="181"/>
      <c r="O935" s="181"/>
      <c r="P935" s="181"/>
      <c r="Q935" s="181"/>
    </row>
    <row r="936" spans="1:17" x14ac:dyDescent="0.35">
      <c r="A936" s="8" t="s">
        <v>689</v>
      </c>
      <c r="B936" s="123" t="s">
        <v>690</v>
      </c>
      <c r="D936" s="123" t="s">
        <v>690</v>
      </c>
      <c r="F936" s="123" t="s">
        <v>690</v>
      </c>
      <c r="H936" s="123" t="s">
        <v>690</v>
      </c>
      <c r="J936" s="123" t="s">
        <v>690</v>
      </c>
      <c r="L936" s="123" t="s">
        <v>690</v>
      </c>
      <c r="N936" s="124" t="s">
        <v>691</v>
      </c>
      <c r="O936" s="125" t="s">
        <v>692</v>
      </c>
      <c r="P936" s="126" t="s">
        <v>693</v>
      </c>
      <c r="Q936" s="126" t="s">
        <v>694</v>
      </c>
    </row>
    <row r="937" spans="1:17" x14ac:dyDescent="0.35">
      <c r="A937" s="127">
        <v>1</v>
      </c>
      <c r="B937" s="123" t="s">
        <v>21</v>
      </c>
      <c r="C937" s="128" t="s">
        <v>101</v>
      </c>
      <c r="D937" s="123" t="s">
        <v>28</v>
      </c>
      <c r="E937" s="128" t="s">
        <v>697</v>
      </c>
      <c r="F937" s="123" t="s">
        <v>30</v>
      </c>
      <c r="G937" s="128" t="s">
        <v>702</v>
      </c>
      <c r="N937" s="129">
        <v>23.880597014925399</v>
      </c>
      <c r="O937" s="130">
        <v>55.223880597014897</v>
      </c>
      <c r="P937" s="131">
        <v>67</v>
      </c>
      <c r="Q937" s="131">
        <v>67</v>
      </c>
    </row>
    <row r="938" spans="1:17" x14ac:dyDescent="0.35">
      <c r="A938" s="127">
        <v>1</v>
      </c>
      <c r="B938" s="123" t="s">
        <v>21</v>
      </c>
      <c r="C938" s="128" t="s">
        <v>101</v>
      </c>
      <c r="D938" s="123" t="s">
        <v>27</v>
      </c>
      <c r="E938" s="128" t="s">
        <v>32</v>
      </c>
      <c r="N938" s="129">
        <v>19.834710743801701</v>
      </c>
      <c r="O938" s="130">
        <v>46.280991735537199</v>
      </c>
      <c r="P938" s="131">
        <v>121</v>
      </c>
      <c r="Q938" s="131">
        <v>121</v>
      </c>
    </row>
    <row r="939" spans="1:17" x14ac:dyDescent="0.35">
      <c r="A939" s="127">
        <v>1</v>
      </c>
      <c r="B939" s="123" t="s">
        <v>21</v>
      </c>
      <c r="C939" s="128" t="s">
        <v>101</v>
      </c>
      <c r="D939" s="123" t="s">
        <v>27</v>
      </c>
      <c r="E939" s="128" t="s">
        <v>32</v>
      </c>
      <c r="F939" s="123" t="s">
        <v>28</v>
      </c>
      <c r="G939" s="128" t="s">
        <v>697</v>
      </c>
      <c r="N939" s="129">
        <v>19.047619047619001</v>
      </c>
      <c r="O939" s="130">
        <v>52.380952380952401</v>
      </c>
      <c r="P939" s="131">
        <v>42</v>
      </c>
      <c r="Q939" s="131">
        <v>42</v>
      </c>
    </row>
    <row r="940" spans="1:17" x14ac:dyDescent="0.35">
      <c r="A940" s="127">
        <v>1</v>
      </c>
      <c r="B940" s="123" t="s">
        <v>28</v>
      </c>
      <c r="C940" s="128" t="s">
        <v>697</v>
      </c>
      <c r="D940" s="123" t="s">
        <v>30</v>
      </c>
      <c r="E940" s="128" t="s">
        <v>702</v>
      </c>
      <c r="N940" s="129">
        <v>18.556701030927801</v>
      </c>
      <c r="O940" s="130">
        <v>49.4845360824742</v>
      </c>
      <c r="P940" s="131">
        <v>194</v>
      </c>
      <c r="Q940" s="131">
        <v>194</v>
      </c>
    </row>
    <row r="941" spans="1:17" x14ac:dyDescent="0.35">
      <c r="A941" s="127">
        <v>1</v>
      </c>
      <c r="B941" s="123" t="s">
        <v>21</v>
      </c>
      <c r="C941" s="128" t="s">
        <v>101</v>
      </c>
      <c r="D941" s="123" t="s">
        <v>30</v>
      </c>
      <c r="E941" s="128" t="s">
        <v>702</v>
      </c>
      <c r="N941" s="129">
        <v>18.318318318318301</v>
      </c>
      <c r="O941" s="130">
        <v>46.846846846846802</v>
      </c>
      <c r="P941" s="131">
        <v>333</v>
      </c>
      <c r="Q941" s="131">
        <v>333</v>
      </c>
    </row>
    <row r="942" spans="1:17" x14ac:dyDescent="0.35">
      <c r="A942" s="127">
        <v>3</v>
      </c>
      <c r="B942" s="123" t="s">
        <v>21</v>
      </c>
      <c r="C942" s="128" t="s">
        <v>101</v>
      </c>
      <c r="D942" s="123" t="s">
        <v>30</v>
      </c>
      <c r="E942" s="128" t="s">
        <v>702</v>
      </c>
      <c r="N942" s="129">
        <v>16.614664586583501</v>
      </c>
      <c r="O942" s="130">
        <v>41.965678627145103</v>
      </c>
      <c r="P942" s="131">
        <v>1282</v>
      </c>
      <c r="Q942" s="131">
        <v>1282</v>
      </c>
    </row>
    <row r="943" spans="1:17" x14ac:dyDescent="0.35">
      <c r="A943" s="127">
        <v>1</v>
      </c>
      <c r="B943" s="123" t="s">
        <v>21</v>
      </c>
      <c r="C943" s="128" t="s">
        <v>101</v>
      </c>
      <c r="D943" s="123" t="s">
        <v>28</v>
      </c>
      <c r="E943" s="128" t="s">
        <v>697</v>
      </c>
      <c r="N943" s="129">
        <v>18.234442836468901</v>
      </c>
      <c r="O943" s="130">
        <v>42.981186685962399</v>
      </c>
      <c r="P943" s="131">
        <v>691</v>
      </c>
      <c r="Q943" s="131">
        <v>691</v>
      </c>
    </row>
    <row r="944" spans="1:17" x14ac:dyDescent="0.35">
      <c r="A944" s="127">
        <v>1</v>
      </c>
      <c r="B944" s="123" t="s">
        <v>21</v>
      </c>
      <c r="C944" s="128" t="s">
        <v>101</v>
      </c>
      <c r="D944" s="123" t="s">
        <v>27</v>
      </c>
      <c r="E944" s="128" t="s">
        <v>32</v>
      </c>
      <c r="F944" s="123" t="s">
        <v>28</v>
      </c>
      <c r="G944" s="128" t="s">
        <v>697</v>
      </c>
      <c r="H944" s="123" t="s">
        <v>30</v>
      </c>
      <c r="I944" s="128" t="s">
        <v>702</v>
      </c>
      <c r="O944" s="130">
        <v>50</v>
      </c>
      <c r="Q944" s="131">
        <v>8</v>
      </c>
    </row>
    <row r="945" spans="1:17" x14ac:dyDescent="0.35">
      <c r="A945" s="127">
        <v>1</v>
      </c>
      <c r="B945" s="123" t="s">
        <v>27</v>
      </c>
      <c r="C945" s="128" t="s">
        <v>32</v>
      </c>
      <c r="D945" s="123" t="s">
        <v>28</v>
      </c>
      <c r="E945" s="128" t="s">
        <v>697</v>
      </c>
      <c r="F945" s="123" t="s">
        <v>30</v>
      </c>
      <c r="G945" s="128" t="s">
        <v>702</v>
      </c>
      <c r="O945" s="130">
        <v>57.692307692307701</v>
      </c>
      <c r="Q945" s="131">
        <v>26</v>
      </c>
    </row>
    <row r="946" spans="1:17" x14ac:dyDescent="0.35">
      <c r="A946" s="127">
        <v>1</v>
      </c>
      <c r="B946" s="123" t="s">
        <v>21</v>
      </c>
      <c r="C946" s="128" t="s">
        <v>101</v>
      </c>
      <c r="D946" s="123" t="s">
        <v>27</v>
      </c>
      <c r="E946" s="128" t="s">
        <v>32</v>
      </c>
      <c r="F946" s="123" t="s">
        <v>30</v>
      </c>
      <c r="G946" s="128" t="s">
        <v>702</v>
      </c>
      <c r="O946" s="130">
        <v>50</v>
      </c>
      <c r="Q946" s="131">
        <v>14</v>
      </c>
    </row>
    <row r="948" spans="1:17" ht="51.75" customHeight="1" x14ac:dyDescent="0.35">
      <c r="A948" s="185" t="s">
        <v>2230</v>
      </c>
      <c r="B948" s="181"/>
      <c r="C948" s="181"/>
      <c r="D948" s="181"/>
      <c r="E948" s="181"/>
      <c r="F948" s="181"/>
      <c r="G948" s="181"/>
      <c r="H948" s="181"/>
      <c r="I948" s="181"/>
      <c r="J948" s="181"/>
      <c r="K948" s="181"/>
      <c r="L948" s="181"/>
      <c r="M948" s="181"/>
      <c r="N948" s="181"/>
      <c r="O948" s="181"/>
      <c r="P948" s="181"/>
      <c r="Q948" s="181"/>
    </row>
    <row r="949" spans="1:17" x14ac:dyDescent="0.35">
      <c r="A949" s="8" t="s">
        <v>689</v>
      </c>
      <c r="B949" s="123" t="s">
        <v>690</v>
      </c>
      <c r="D949" s="123" t="s">
        <v>690</v>
      </c>
      <c r="F949" s="123" t="s">
        <v>690</v>
      </c>
      <c r="H949" s="123" t="s">
        <v>690</v>
      </c>
      <c r="J949" s="123" t="s">
        <v>690</v>
      </c>
      <c r="L949" s="123" t="s">
        <v>690</v>
      </c>
      <c r="N949" s="124" t="s">
        <v>691</v>
      </c>
      <c r="O949" s="125" t="s">
        <v>692</v>
      </c>
      <c r="P949" s="126" t="s">
        <v>693</v>
      </c>
      <c r="Q949" s="126" t="s">
        <v>694</v>
      </c>
    </row>
    <row r="950" spans="1:17" x14ac:dyDescent="0.35">
      <c r="A950" s="127">
        <v>1</v>
      </c>
      <c r="B950" s="123" t="s">
        <v>28</v>
      </c>
      <c r="C950" s="128" t="s">
        <v>697</v>
      </c>
      <c r="D950" s="123" t="s">
        <v>30</v>
      </c>
      <c r="E950" s="128" t="s">
        <v>702</v>
      </c>
      <c r="N950" s="129">
        <v>18.556701030927801</v>
      </c>
      <c r="O950" s="130">
        <v>49.4845360824742</v>
      </c>
      <c r="P950" s="131">
        <v>194</v>
      </c>
      <c r="Q950" s="131">
        <v>194</v>
      </c>
    </row>
    <row r="951" spans="1:17" x14ac:dyDescent="0.35">
      <c r="A951" s="127">
        <v>1</v>
      </c>
      <c r="B951" s="123" t="s">
        <v>21</v>
      </c>
      <c r="C951" s="128" t="s">
        <v>65</v>
      </c>
      <c r="D951" s="123" t="s">
        <v>28</v>
      </c>
      <c r="E951" s="128" t="s">
        <v>697</v>
      </c>
      <c r="F951" s="123" t="s">
        <v>30</v>
      </c>
      <c r="G951" s="128" t="s">
        <v>702</v>
      </c>
      <c r="N951" s="129">
        <v>15.714285714285699</v>
      </c>
      <c r="O951" s="130">
        <v>44.285714285714299</v>
      </c>
      <c r="P951" s="131">
        <v>70</v>
      </c>
      <c r="Q951" s="131">
        <v>70</v>
      </c>
    </row>
    <row r="952" spans="1:17" x14ac:dyDescent="0.35">
      <c r="A952" s="127">
        <v>1</v>
      </c>
      <c r="B952" s="123" t="s">
        <v>27</v>
      </c>
      <c r="C952" s="128" t="s">
        <v>32</v>
      </c>
      <c r="D952" s="123" t="s">
        <v>28</v>
      </c>
      <c r="E952" s="128" t="s">
        <v>697</v>
      </c>
      <c r="F952" s="123" t="s">
        <v>30</v>
      </c>
      <c r="G952" s="128" t="s">
        <v>702</v>
      </c>
      <c r="O952" s="130">
        <v>57.692307692307701</v>
      </c>
      <c r="Q952" s="131">
        <v>26</v>
      </c>
    </row>
    <row r="953" spans="1:17" x14ac:dyDescent="0.35">
      <c r="A953" s="127">
        <v>1</v>
      </c>
      <c r="B953" s="123" t="s">
        <v>21</v>
      </c>
      <c r="C953" s="128" t="s">
        <v>65</v>
      </c>
      <c r="D953" s="123" t="s">
        <v>27</v>
      </c>
      <c r="E953" s="128" t="s">
        <v>32</v>
      </c>
      <c r="F953" s="123" t="s">
        <v>30</v>
      </c>
      <c r="G953" s="128" t="s">
        <v>702</v>
      </c>
      <c r="O953" s="130">
        <v>50</v>
      </c>
      <c r="Q953" s="131">
        <v>16</v>
      </c>
    </row>
    <row r="954" spans="1:17" x14ac:dyDescent="0.35">
      <c r="A954" s="127">
        <v>1</v>
      </c>
      <c r="B954" s="123" t="s">
        <v>21</v>
      </c>
      <c r="C954" s="128" t="s">
        <v>65</v>
      </c>
      <c r="D954" s="123" t="s">
        <v>30</v>
      </c>
      <c r="E954" s="128" t="s">
        <v>702</v>
      </c>
      <c r="O954" s="130">
        <v>42.142857142857103</v>
      </c>
      <c r="Q954" s="131">
        <v>140</v>
      </c>
    </row>
    <row r="955" spans="1:17" x14ac:dyDescent="0.35">
      <c r="A955" s="127">
        <v>3</v>
      </c>
      <c r="B955" s="123" t="s">
        <v>21</v>
      </c>
      <c r="C955" s="128" t="s">
        <v>101</v>
      </c>
      <c r="D955" s="123" t="s">
        <v>30</v>
      </c>
      <c r="E955" s="128" t="s">
        <v>702</v>
      </c>
      <c r="N955" s="129">
        <v>16.614664586583501</v>
      </c>
      <c r="O955" s="130">
        <v>41.965678627145103</v>
      </c>
      <c r="P955" s="131">
        <v>1282</v>
      </c>
      <c r="Q955" s="131">
        <v>1282</v>
      </c>
    </row>
    <row r="957" spans="1:17" ht="51.75" customHeight="1" x14ac:dyDescent="0.35">
      <c r="A957" s="185" t="s">
        <v>2250</v>
      </c>
      <c r="B957" s="181"/>
      <c r="C957" s="181"/>
      <c r="D957" s="181"/>
      <c r="E957" s="181"/>
      <c r="F957" s="181"/>
      <c r="G957" s="181"/>
      <c r="H957" s="181"/>
      <c r="I957" s="181"/>
      <c r="J957" s="181"/>
      <c r="K957" s="181"/>
      <c r="L957" s="181"/>
      <c r="M957" s="181"/>
      <c r="N957" s="181"/>
      <c r="O957" s="181"/>
      <c r="P957" s="181"/>
      <c r="Q957" s="181"/>
    </row>
    <row r="958" spans="1:17" x14ac:dyDescent="0.35">
      <c r="A958" s="8" t="s">
        <v>689</v>
      </c>
      <c r="B958" s="123" t="s">
        <v>690</v>
      </c>
      <c r="D958" s="123" t="s">
        <v>690</v>
      </c>
      <c r="F958" s="123" t="s">
        <v>690</v>
      </c>
      <c r="H958" s="123" t="s">
        <v>690</v>
      </c>
      <c r="J958" s="123" t="s">
        <v>690</v>
      </c>
      <c r="L958" s="123" t="s">
        <v>690</v>
      </c>
      <c r="N958" s="124" t="s">
        <v>691</v>
      </c>
      <c r="O958" s="125" t="s">
        <v>692</v>
      </c>
      <c r="P958" s="126" t="s">
        <v>693</v>
      </c>
      <c r="Q958" s="126" t="s">
        <v>694</v>
      </c>
    </row>
    <row r="959" spans="1:17" x14ac:dyDescent="0.35">
      <c r="A959" s="127">
        <v>1</v>
      </c>
      <c r="B959" s="123" t="s">
        <v>21</v>
      </c>
      <c r="C959" s="128" t="s">
        <v>92</v>
      </c>
      <c r="D959" s="123" t="s">
        <v>25</v>
      </c>
      <c r="E959" s="128" t="s">
        <v>93</v>
      </c>
      <c r="F959" s="123" t="s">
        <v>27</v>
      </c>
      <c r="G959" s="132" t="s">
        <v>32</v>
      </c>
      <c r="N959" s="129">
        <v>22.2222222222222</v>
      </c>
      <c r="P959" s="131">
        <v>9</v>
      </c>
    </row>
    <row r="960" spans="1:17" x14ac:dyDescent="0.35">
      <c r="A960" s="127">
        <v>1</v>
      </c>
      <c r="B960" s="123" t="s">
        <v>21</v>
      </c>
      <c r="C960" s="128" t="s">
        <v>92</v>
      </c>
      <c r="D960" s="123" t="s">
        <v>22</v>
      </c>
      <c r="E960" s="128" t="s">
        <v>695</v>
      </c>
      <c r="F960" s="123" t="s">
        <v>27</v>
      </c>
      <c r="G960" s="132" t="s">
        <v>32</v>
      </c>
      <c r="N960" s="129">
        <v>20</v>
      </c>
      <c r="P960" s="131">
        <v>10</v>
      </c>
    </row>
    <row r="961" spans="1:17" x14ac:dyDescent="0.35">
      <c r="A961" s="127">
        <v>1</v>
      </c>
      <c r="B961" s="123" t="s">
        <v>21</v>
      </c>
      <c r="C961" s="128" t="s">
        <v>92</v>
      </c>
      <c r="D961" s="123" t="s">
        <v>25</v>
      </c>
      <c r="E961" s="128" t="s">
        <v>93</v>
      </c>
      <c r="N961" s="129">
        <v>18.978102189781001</v>
      </c>
      <c r="O961" s="130">
        <v>43.795620437956202</v>
      </c>
      <c r="P961" s="131">
        <v>137</v>
      </c>
      <c r="Q961" s="131">
        <v>137</v>
      </c>
    </row>
    <row r="962" spans="1:17" x14ac:dyDescent="0.35">
      <c r="A962" s="127">
        <v>1</v>
      </c>
      <c r="B962" s="123" t="s">
        <v>21</v>
      </c>
      <c r="C962" s="128" t="s">
        <v>92</v>
      </c>
      <c r="D962" s="123" t="s">
        <v>27</v>
      </c>
      <c r="E962" s="132" t="s">
        <v>32</v>
      </c>
      <c r="N962" s="129">
        <v>16.6666666666667</v>
      </c>
      <c r="P962" s="131">
        <v>12</v>
      </c>
    </row>
    <row r="963" spans="1:17" x14ac:dyDescent="0.35">
      <c r="A963" s="127">
        <v>1</v>
      </c>
      <c r="B963" s="123" t="s">
        <v>27</v>
      </c>
      <c r="C963" s="132" t="s">
        <v>32</v>
      </c>
      <c r="D963" s="123" t="s">
        <v>30</v>
      </c>
      <c r="E963" s="132" t="s">
        <v>6</v>
      </c>
      <c r="N963" s="129">
        <v>15.714285714285699</v>
      </c>
      <c r="P963" s="131">
        <v>140</v>
      </c>
    </row>
    <row r="964" spans="1:17" x14ac:dyDescent="0.35">
      <c r="A964" s="127">
        <v>1</v>
      </c>
      <c r="B964" s="123" t="s">
        <v>21</v>
      </c>
      <c r="C964" s="128" t="s">
        <v>92</v>
      </c>
      <c r="D964" s="123" t="s">
        <v>22</v>
      </c>
      <c r="E964" s="128" t="s">
        <v>695</v>
      </c>
      <c r="N964" s="129">
        <v>15.4716981132075</v>
      </c>
      <c r="P964" s="131">
        <v>265</v>
      </c>
    </row>
    <row r="965" spans="1:17" x14ac:dyDescent="0.35">
      <c r="A965" s="127">
        <v>1</v>
      </c>
      <c r="B965" s="123" t="s">
        <v>25</v>
      </c>
      <c r="C965" s="128" t="s">
        <v>93</v>
      </c>
      <c r="D965" s="123" t="s">
        <v>27</v>
      </c>
      <c r="E965" s="132" t="s">
        <v>32</v>
      </c>
      <c r="N965" s="129">
        <v>15.384615384615399</v>
      </c>
      <c r="P965" s="131">
        <v>26</v>
      </c>
    </row>
    <row r="966" spans="1:17" x14ac:dyDescent="0.35">
      <c r="A966" s="127">
        <v>1</v>
      </c>
      <c r="B966" s="123" t="s">
        <v>22</v>
      </c>
      <c r="C966" s="128" t="s">
        <v>695</v>
      </c>
      <c r="D966" s="123" t="s">
        <v>27</v>
      </c>
      <c r="E966" s="132" t="s">
        <v>32</v>
      </c>
      <c r="F966" s="123" t="s">
        <v>30</v>
      </c>
      <c r="G966" s="132" t="s">
        <v>6</v>
      </c>
      <c r="O966" s="130">
        <v>41.228070175438603</v>
      </c>
      <c r="Q966" s="131">
        <v>114</v>
      </c>
    </row>
    <row r="968" spans="1:17" ht="51.75" customHeight="1" x14ac:dyDescent="0.35">
      <c r="A968" s="185" t="s">
        <v>2275</v>
      </c>
      <c r="B968" s="181"/>
      <c r="C968" s="181"/>
      <c r="D968" s="181"/>
      <c r="E968" s="181"/>
      <c r="F968" s="181"/>
      <c r="G968" s="181"/>
      <c r="H968" s="181"/>
      <c r="I968" s="181"/>
      <c r="J968" s="181"/>
      <c r="K968" s="181"/>
      <c r="L968" s="181"/>
      <c r="M968" s="181"/>
      <c r="N968" s="181"/>
      <c r="O968" s="181"/>
      <c r="P968" s="181"/>
      <c r="Q968" s="181"/>
    </row>
    <row r="969" spans="1:17" x14ac:dyDescent="0.35">
      <c r="A969" s="8" t="s">
        <v>689</v>
      </c>
      <c r="B969" s="123" t="s">
        <v>690</v>
      </c>
      <c r="D969" s="123" t="s">
        <v>690</v>
      </c>
      <c r="F969" s="123" t="s">
        <v>690</v>
      </c>
      <c r="H969" s="123" t="s">
        <v>690</v>
      </c>
      <c r="J969" s="123" t="s">
        <v>690</v>
      </c>
      <c r="L969" s="123" t="s">
        <v>690</v>
      </c>
      <c r="N969" s="124" t="s">
        <v>691</v>
      </c>
      <c r="O969" s="125" t="s">
        <v>692</v>
      </c>
      <c r="P969" s="126" t="s">
        <v>693</v>
      </c>
      <c r="Q969" s="126" t="s">
        <v>694</v>
      </c>
    </row>
    <row r="970" spans="1:17" x14ac:dyDescent="0.35">
      <c r="A970" s="127">
        <v>1</v>
      </c>
      <c r="B970" s="123" t="s">
        <v>22</v>
      </c>
      <c r="C970" s="128" t="s">
        <v>695</v>
      </c>
      <c r="D970" s="123" t="s">
        <v>24</v>
      </c>
      <c r="E970" s="128" t="s">
        <v>81</v>
      </c>
      <c r="F970" s="123" t="s">
        <v>27</v>
      </c>
      <c r="G970" s="132" t="s">
        <v>32</v>
      </c>
      <c r="H970" s="123" t="s">
        <v>30</v>
      </c>
      <c r="I970" s="132" t="s">
        <v>6</v>
      </c>
      <c r="N970" s="129">
        <v>31.25</v>
      </c>
      <c r="O970" s="130">
        <v>62.5</v>
      </c>
      <c r="P970" s="131">
        <v>16</v>
      </c>
      <c r="Q970" s="131">
        <v>16</v>
      </c>
    </row>
    <row r="971" spans="1:17" x14ac:dyDescent="0.35">
      <c r="A971" s="127">
        <v>1</v>
      </c>
      <c r="B971" s="123" t="s">
        <v>24</v>
      </c>
      <c r="C971" s="128" t="s">
        <v>81</v>
      </c>
      <c r="D971" s="123" t="s">
        <v>27</v>
      </c>
      <c r="E971" s="132" t="s">
        <v>32</v>
      </c>
      <c r="F971" s="123" t="s">
        <v>30</v>
      </c>
      <c r="G971" s="132" t="s">
        <v>6</v>
      </c>
      <c r="N971" s="129">
        <v>27.7777777777778</v>
      </c>
      <c r="O971" s="130">
        <v>55.5555555555556</v>
      </c>
      <c r="P971" s="131">
        <v>18</v>
      </c>
      <c r="Q971" s="131">
        <v>18</v>
      </c>
    </row>
    <row r="972" spans="1:17" x14ac:dyDescent="0.35">
      <c r="A972" s="127">
        <v>1</v>
      </c>
      <c r="B972" s="123" t="s">
        <v>22</v>
      </c>
      <c r="C972" s="128" t="s">
        <v>695</v>
      </c>
      <c r="D972" s="123" t="s">
        <v>24</v>
      </c>
      <c r="E972" s="128" t="s">
        <v>81</v>
      </c>
      <c r="F972" s="123" t="s">
        <v>27</v>
      </c>
      <c r="G972" s="132" t="s">
        <v>32</v>
      </c>
      <c r="N972" s="129">
        <v>20.930232558139501</v>
      </c>
      <c r="O972" s="130">
        <v>44.1860465116279</v>
      </c>
      <c r="P972" s="131">
        <v>43</v>
      </c>
      <c r="Q972" s="131">
        <v>43</v>
      </c>
    </row>
    <row r="973" spans="1:17" x14ac:dyDescent="0.35">
      <c r="A973" s="127">
        <v>1</v>
      </c>
      <c r="B973" s="123" t="s">
        <v>28</v>
      </c>
      <c r="C973" s="128" t="s">
        <v>1819</v>
      </c>
      <c r="D973" s="123" t="s">
        <v>30</v>
      </c>
      <c r="E973" s="132" t="s">
        <v>6</v>
      </c>
      <c r="N973" s="129">
        <v>20</v>
      </c>
      <c r="O973" s="130">
        <v>45</v>
      </c>
      <c r="P973" s="131">
        <v>40</v>
      </c>
      <c r="Q973" s="131">
        <v>40</v>
      </c>
    </row>
    <row r="974" spans="1:17" x14ac:dyDescent="0.35">
      <c r="A974" s="127">
        <v>1</v>
      </c>
      <c r="B974" s="123" t="s">
        <v>24</v>
      </c>
      <c r="C974" s="128" t="s">
        <v>81</v>
      </c>
      <c r="D974" s="123" t="s">
        <v>27</v>
      </c>
      <c r="E974" s="132" t="s">
        <v>32</v>
      </c>
      <c r="N974" s="129">
        <v>18.965517241379299</v>
      </c>
      <c r="O974" s="130">
        <v>41.379310344827601</v>
      </c>
      <c r="P974" s="131">
        <v>58</v>
      </c>
      <c r="Q974" s="131">
        <v>58</v>
      </c>
    </row>
    <row r="975" spans="1:17" x14ac:dyDescent="0.35">
      <c r="A975" s="127">
        <v>1</v>
      </c>
      <c r="B975" s="123" t="s">
        <v>22</v>
      </c>
      <c r="C975" s="128" t="s">
        <v>695</v>
      </c>
      <c r="D975" s="123" t="s">
        <v>24</v>
      </c>
      <c r="E975" s="128" t="s">
        <v>81</v>
      </c>
      <c r="F975" s="123" t="s">
        <v>30</v>
      </c>
      <c r="G975" s="132" t="s">
        <v>6</v>
      </c>
      <c r="N975" s="129">
        <v>18</v>
      </c>
      <c r="O975" s="130">
        <v>52</v>
      </c>
      <c r="P975" s="131">
        <v>50</v>
      </c>
      <c r="Q975" s="131">
        <v>50</v>
      </c>
    </row>
    <row r="976" spans="1:17" x14ac:dyDescent="0.35">
      <c r="A976" s="127">
        <v>1</v>
      </c>
      <c r="B976" s="123" t="s">
        <v>24</v>
      </c>
      <c r="C976" s="128" t="s">
        <v>81</v>
      </c>
      <c r="D976" s="123" t="s">
        <v>30</v>
      </c>
      <c r="E976" s="132" t="s">
        <v>6</v>
      </c>
      <c r="N976" s="129">
        <v>16.923076923076898</v>
      </c>
      <c r="O976" s="130">
        <v>46.153846153846203</v>
      </c>
      <c r="P976" s="131">
        <v>65</v>
      </c>
      <c r="Q976" s="131">
        <v>65</v>
      </c>
    </row>
    <row r="977" spans="1:17" x14ac:dyDescent="0.35">
      <c r="A977" s="127">
        <v>1</v>
      </c>
      <c r="B977" s="123" t="s">
        <v>27</v>
      </c>
      <c r="C977" s="132" t="s">
        <v>32</v>
      </c>
      <c r="D977" s="123" t="s">
        <v>30</v>
      </c>
      <c r="E977" s="132" t="s">
        <v>6</v>
      </c>
      <c r="N977" s="129">
        <v>15.714285714285699</v>
      </c>
      <c r="P977" s="131">
        <v>140</v>
      </c>
    </row>
    <row r="978" spans="1:17" x14ac:dyDescent="0.35">
      <c r="A978" s="127">
        <v>1</v>
      </c>
      <c r="B978" s="123" t="s">
        <v>22</v>
      </c>
      <c r="C978" s="128" t="s">
        <v>695</v>
      </c>
      <c r="D978" s="123" t="s">
        <v>27</v>
      </c>
      <c r="E978" s="132" t="s">
        <v>32</v>
      </c>
      <c r="F978" s="123" t="s">
        <v>30</v>
      </c>
      <c r="G978" s="132" t="s">
        <v>6</v>
      </c>
      <c r="O978" s="130">
        <v>41.228070175438603</v>
      </c>
      <c r="Q978" s="131">
        <v>114</v>
      </c>
    </row>
    <row r="979" spans="1:17" x14ac:dyDescent="0.35">
      <c r="A979" s="127">
        <v>2</v>
      </c>
      <c r="B979" s="123" t="s">
        <v>21</v>
      </c>
      <c r="C979" s="128" t="s">
        <v>101</v>
      </c>
      <c r="D979" s="123" t="s">
        <v>28</v>
      </c>
      <c r="E979" s="128" t="s">
        <v>697</v>
      </c>
      <c r="F979" s="123" t="s">
        <v>30</v>
      </c>
      <c r="G979" s="128" t="s">
        <v>702</v>
      </c>
      <c r="N979" s="129">
        <v>17.3913043478261</v>
      </c>
      <c r="O979" s="130">
        <v>49.130434782608702</v>
      </c>
      <c r="P979" s="131">
        <v>230</v>
      </c>
      <c r="Q979" s="131">
        <v>230</v>
      </c>
    </row>
    <row r="980" spans="1:17" x14ac:dyDescent="0.35">
      <c r="A980" s="127">
        <v>2</v>
      </c>
      <c r="B980" s="123" t="s">
        <v>28</v>
      </c>
      <c r="C980" s="128" t="s">
        <v>697</v>
      </c>
      <c r="D980" s="123" t="s">
        <v>30</v>
      </c>
      <c r="E980" s="128" t="s">
        <v>702</v>
      </c>
      <c r="N980" s="129">
        <v>16.079295154185001</v>
      </c>
      <c r="O980" s="130">
        <v>46.696035242290698</v>
      </c>
      <c r="P980" s="131">
        <v>454</v>
      </c>
      <c r="Q980" s="131">
        <v>454</v>
      </c>
    </row>
    <row r="981" spans="1:17" x14ac:dyDescent="0.35">
      <c r="A981" s="127">
        <v>2</v>
      </c>
      <c r="B981" s="123" t="s">
        <v>21</v>
      </c>
      <c r="C981" s="128" t="s">
        <v>101</v>
      </c>
      <c r="D981" s="123" t="s">
        <v>30</v>
      </c>
      <c r="E981" s="128" t="s">
        <v>702</v>
      </c>
      <c r="N981" s="129">
        <v>16.542288557213901</v>
      </c>
      <c r="O981" s="130">
        <v>42.910447761194</v>
      </c>
      <c r="P981" s="131">
        <v>804</v>
      </c>
      <c r="Q981" s="131">
        <v>804</v>
      </c>
    </row>
    <row r="982" spans="1:17" x14ac:dyDescent="0.35">
      <c r="A982" s="127">
        <v>2</v>
      </c>
      <c r="B982" s="123" t="s">
        <v>21</v>
      </c>
      <c r="C982" s="128" t="s">
        <v>101</v>
      </c>
      <c r="D982" s="123" t="s">
        <v>28</v>
      </c>
      <c r="E982" s="128" t="s">
        <v>697</v>
      </c>
      <c r="N982" s="129">
        <v>15.099882491186801</v>
      </c>
      <c r="P982" s="131">
        <v>1702</v>
      </c>
    </row>
    <row r="984" spans="1:17" ht="51.75" customHeight="1" x14ac:dyDescent="0.35">
      <c r="A984" s="185" t="s">
        <v>2292</v>
      </c>
      <c r="B984" s="181"/>
      <c r="C984" s="181"/>
      <c r="D984" s="181"/>
      <c r="E984" s="181"/>
      <c r="F984" s="181"/>
      <c r="G984" s="181"/>
      <c r="H984" s="181"/>
      <c r="I984" s="181"/>
      <c r="J984" s="181"/>
      <c r="K984" s="181"/>
      <c r="L984" s="181"/>
      <c r="M984" s="181"/>
      <c r="N984" s="181"/>
      <c r="O984" s="181"/>
      <c r="P984" s="181"/>
      <c r="Q984" s="181"/>
    </row>
    <row r="985" spans="1:17" x14ac:dyDescent="0.35">
      <c r="A985" s="8" t="s">
        <v>689</v>
      </c>
      <c r="B985" s="123" t="s">
        <v>690</v>
      </c>
      <c r="D985" s="123" t="s">
        <v>690</v>
      </c>
      <c r="F985" s="123" t="s">
        <v>690</v>
      </c>
      <c r="H985" s="123" t="s">
        <v>690</v>
      </c>
      <c r="J985" s="123" t="s">
        <v>690</v>
      </c>
      <c r="L985" s="123" t="s">
        <v>690</v>
      </c>
      <c r="N985" s="124" t="s">
        <v>691</v>
      </c>
      <c r="O985" s="125" t="s">
        <v>692</v>
      </c>
      <c r="P985" s="126" t="s">
        <v>693</v>
      </c>
      <c r="Q985" s="126" t="s">
        <v>694</v>
      </c>
    </row>
    <row r="986" spans="1:17" x14ac:dyDescent="0.35">
      <c r="A986" s="127">
        <v>2</v>
      </c>
      <c r="B986" s="123" t="s">
        <v>21</v>
      </c>
      <c r="C986" s="128" t="s">
        <v>65</v>
      </c>
      <c r="D986" s="123" t="s">
        <v>23</v>
      </c>
      <c r="E986" s="132" t="s">
        <v>698</v>
      </c>
      <c r="F986" s="123" t="s">
        <v>24</v>
      </c>
      <c r="G986" s="128" t="s">
        <v>696</v>
      </c>
      <c r="N986" s="129">
        <v>37.5</v>
      </c>
      <c r="O986" s="130">
        <v>62.5</v>
      </c>
      <c r="P986" s="131">
        <v>8</v>
      </c>
      <c r="Q986" s="131">
        <v>8</v>
      </c>
    </row>
    <row r="987" spans="1:17" x14ac:dyDescent="0.35">
      <c r="A987" s="127">
        <v>2</v>
      </c>
      <c r="B987" s="123" t="s">
        <v>22</v>
      </c>
      <c r="C987" s="128" t="s">
        <v>695</v>
      </c>
      <c r="D987" s="123" t="s">
        <v>23</v>
      </c>
      <c r="E987" s="132" t="s">
        <v>698</v>
      </c>
      <c r="F987" s="123" t="s">
        <v>24</v>
      </c>
      <c r="G987" s="128" t="s">
        <v>696</v>
      </c>
      <c r="N987" s="129">
        <v>18.75</v>
      </c>
      <c r="O987" s="130">
        <v>43.75</v>
      </c>
      <c r="P987" s="131">
        <v>16</v>
      </c>
      <c r="Q987" s="131">
        <v>16</v>
      </c>
    </row>
    <row r="988" spans="1:17" x14ac:dyDescent="0.35">
      <c r="A988" s="127">
        <v>2</v>
      </c>
      <c r="B988" s="123" t="s">
        <v>21</v>
      </c>
      <c r="C988" s="128" t="s">
        <v>65</v>
      </c>
      <c r="D988" s="123" t="s">
        <v>25</v>
      </c>
      <c r="E988" s="128" t="s">
        <v>2311</v>
      </c>
      <c r="N988" s="129">
        <v>22.2222222222222</v>
      </c>
      <c r="O988" s="130">
        <v>44.4444444444444</v>
      </c>
      <c r="P988" s="131">
        <v>9</v>
      </c>
      <c r="Q988" s="131">
        <v>9</v>
      </c>
    </row>
    <row r="989" spans="1:17" x14ac:dyDescent="0.35">
      <c r="A989" s="127">
        <v>2</v>
      </c>
      <c r="B989" s="123" t="s">
        <v>21</v>
      </c>
      <c r="C989" s="128" t="s">
        <v>65</v>
      </c>
      <c r="D989" s="123" t="s">
        <v>22</v>
      </c>
      <c r="E989" s="128" t="s">
        <v>695</v>
      </c>
      <c r="F989" s="123" t="s">
        <v>23</v>
      </c>
      <c r="G989" s="132" t="s">
        <v>698</v>
      </c>
      <c r="H989" s="123" t="s">
        <v>27</v>
      </c>
      <c r="I989" s="132" t="s">
        <v>699</v>
      </c>
      <c r="J989" s="123" t="s">
        <v>30</v>
      </c>
      <c r="K989" s="132" t="s">
        <v>6</v>
      </c>
      <c r="N989" s="129">
        <v>18.75</v>
      </c>
      <c r="O989" s="130">
        <v>43.75</v>
      </c>
      <c r="P989" s="131">
        <v>16</v>
      </c>
      <c r="Q989" s="131">
        <v>16</v>
      </c>
    </row>
    <row r="990" spans="1:17" x14ac:dyDescent="0.35">
      <c r="A990" s="127">
        <v>2</v>
      </c>
      <c r="B990" s="123" t="s">
        <v>21</v>
      </c>
      <c r="C990" s="128" t="s">
        <v>65</v>
      </c>
      <c r="D990" s="123" t="s">
        <v>22</v>
      </c>
      <c r="E990" s="128" t="s">
        <v>695</v>
      </c>
      <c r="F990" s="123" t="s">
        <v>27</v>
      </c>
      <c r="G990" s="132" t="s">
        <v>699</v>
      </c>
      <c r="H990" s="123" t="s">
        <v>30</v>
      </c>
      <c r="I990" s="132" t="s">
        <v>6</v>
      </c>
      <c r="N990" s="129">
        <v>18.75</v>
      </c>
      <c r="O990" s="130">
        <v>43.75</v>
      </c>
      <c r="P990" s="131">
        <v>16</v>
      </c>
      <c r="Q990" s="131">
        <v>16</v>
      </c>
    </row>
    <row r="991" spans="1:17" x14ac:dyDescent="0.35">
      <c r="A991" s="127">
        <v>2</v>
      </c>
      <c r="B991" s="123" t="s">
        <v>21</v>
      </c>
      <c r="C991" s="128" t="s">
        <v>65</v>
      </c>
      <c r="D991" s="123" t="s">
        <v>24</v>
      </c>
      <c r="E991" s="128" t="s">
        <v>696</v>
      </c>
      <c r="N991" s="129">
        <v>15.068493150684899</v>
      </c>
      <c r="O991" s="130">
        <v>41.095890410958901</v>
      </c>
      <c r="P991" s="131">
        <v>73</v>
      </c>
      <c r="Q991" s="131">
        <v>73</v>
      </c>
    </row>
    <row r="992" spans="1:17" x14ac:dyDescent="0.35">
      <c r="A992" s="127">
        <v>2</v>
      </c>
      <c r="B992" s="123" t="s">
        <v>25</v>
      </c>
      <c r="C992" s="128" t="s">
        <v>2311</v>
      </c>
      <c r="D992" s="123" t="s">
        <v>30</v>
      </c>
      <c r="E992" s="132" t="s">
        <v>6</v>
      </c>
      <c r="N992" s="129">
        <v>16.6666666666667</v>
      </c>
      <c r="P992" s="131">
        <v>12</v>
      </c>
    </row>
    <row r="993" spans="1:17" x14ac:dyDescent="0.35">
      <c r="A993" s="127">
        <v>2</v>
      </c>
      <c r="B993" s="123" t="s">
        <v>22</v>
      </c>
      <c r="C993" s="128" t="s">
        <v>695</v>
      </c>
      <c r="D993" s="123" t="s">
        <v>24</v>
      </c>
      <c r="E993" s="128" t="s">
        <v>696</v>
      </c>
      <c r="F993" s="123" t="s">
        <v>30</v>
      </c>
      <c r="G993" s="132" t="s">
        <v>6</v>
      </c>
      <c r="N993" s="129">
        <v>15.384615384615399</v>
      </c>
      <c r="P993" s="131">
        <v>26</v>
      </c>
    </row>
    <row r="994" spans="1:17" x14ac:dyDescent="0.35">
      <c r="A994" s="127">
        <v>2</v>
      </c>
      <c r="B994" s="123" t="s">
        <v>21</v>
      </c>
      <c r="C994" s="128" t="s">
        <v>65</v>
      </c>
      <c r="D994" s="123" t="s">
        <v>22</v>
      </c>
      <c r="E994" s="128" t="s">
        <v>695</v>
      </c>
      <c r="F994" s="123" t="s">
        <v>23</v>
      </c>
      <c r="G994" s="132" t="s">
        <v>698</v>
      </c>
      <c r="N994" s="129">
        <v>16</v>
      </c>
      <c r="O994" s="130">
        <v>44</v>
      </c>
      <c r="P994" s="131">
        <v>125</v>
      </c>
      <c r="Q994" s="131">
        <v>125</v>
      </c>
    </row>
    <row r="995" spans="1:17" x14ac:dyDescent="0.35">
      <c r="A995" s="127">
        <v>2</v>
      </c>
      <c r="B995" s="123" t="s">
        <v>24</v>
      </c>
      <c r="C995" s="128" t="s">
        <v>696</v>
      </c>
      <c r="D995" s="123" t="s">
        <v>30</v>
      </c>
      <c r="E995" s="132" t="s">
        <v>6</v>
      </c>
      <c r="N995" s="129">
        <v>15.625</v>
      </c>
      <c r="P995" s="131">
        <v>32</v>
      </c>
    </row>
    <row r="996" spans="1:17" x14ac:dyDescent="0.35">
      <c r="A996" s="127">
        <v>2</v>
      </c>
      <c r="B996" s="123" t="s">
        <v>22</v>
      </c>
      <c r="C996" s="128" t="s">
        <v>695</v>
      </c>
      <c r="D996" s="123" t="s">
        <v>25</v>
      </c>
      <c r="E996" s="128" t="s">
        <v>2311</v>
      </c>
      <c r="N996" s="129">
        <v>15.384615384615399</v>
      </c>
      <c r="P996" s="131">
        <v>13</v>
      </c>
    </row>
    <row r="997" spans="1:17" x14ac:dyDescent="0.35">
      <c r="A997" s="127">
        <v>2</v>
      </c>
      <c r="B997" s="123" t="s">
        <v>21</v>
      </c>
      <c r="C997" s="128" t="s">
        <v>65</v>
      </c>
      <c r="D997" s="123" t="s">
        <v>23</v>
      </c>
      <c r="E997" s="132" t="s">
        <v>698</v>
      </c>
      <c r="F997" s="123" t="s">
        <v>30</v>
      </c>
      <c r="G997" s="132" t="s">
        <v>6</v>
      </c>
      <c r="O997" s="130">
        <v>40.860215053763397</v>
      </c>
      <c r="Q997" s="131">
        <v>93</v>
      </c>
    </row>
    <row r="998" spans="1:17" x14ac:dyDescent="0.35">
      <c r="A998" s="127">
        <v>2</v>
      </c>
      <c r="B998" s="123" t="s">
        <v>21</v>
      </c>
      <c r="C998" s="128" t="s">
        <v>65</v>
      </c>
      <c r="D998" s="123" t="s">
        <v>23</v>
      </c>
      <c r="E998" s="132" t="s">
        <v>698</v>
      </c>
      <c r="O998" s="130">
        <v>40.425531914893597</v>
      </c>
      <c r="Q998" s="131">
        <v>188</v>
      </c>
    </row>
    <row r="999" spans="1:17" x14ac:dyDescent="0.35">
      <c r="A999" s="127">
        <v>2</v>
      </c>
      <c r="B999" s="123" t="s">
        <v>21</v>
      </c>
      <c r="C999" s="128" t="s">
        <v>65</v>
      </c>
      <c r="D999" s="123" t="s">
        <v>22</v>
      </c>
      <c r="E999" s="128" t="s">
        <v>695</v>
      </c>
      <c r="F999" s="123" t="s">
        <v>23</v>
      </c>
      <c r="G999" s="132" t="s">
        <v>698</v>
      </c>
      <c r="H999" s="123" t="s">
        <v>30</v>
      </c>
      <c r="I999" s="132" t="s">
        <v>6</v>
      </c>
      <c r="O999" s="130">
        <v>41.269841269841301</v>
      </c>
      <c r="Q999" s="131">
        <v>63</v>
      </c>
    </row>
    <row r="1000" spans="1:17" x14ac:dyDescent="0.35">
      <c r="A1000" s="127">
        <v>2</v>
      </c>
      <c r="B1000" s="123" t="s">
        <v>27</v>
      </c>
      <c r="C1000" s="132" t="s">
        <v>699</v>
      </c>
      <c r="D1000" s="123" t="s">
        <v>29</v>
      </c>
      <c r="E1000" s="132" t="s">
        <v>32</v>
      </c>
      <c r="O1000" s="130">
        <v>41.428571428571402</v>
      </c>
      <c r="Q1000" s="131">
        <v>70</v>
      </c>
    </row>
    <row r="1001" spans="1:17" x14ac:dyDescent="0.35">
      <c r="A1001" s="127">
        <v>2</v>
      </c>
      <c r="B1001" s="123" t="s">
        <v>23</v>
      </c>
      <c r="C1001" s="132" t="s">
        <v>698</v>
      </c>
      <c r="D1001" s="123" t="s">
        <v>27</v>
      </c>
      <c r="E1001" s="132" t="s">
        <v>699</v>
      </c>
      <c r="F1001" s="123" t="s">
        <v>29</v>
      </c>
      <c r="G1001" s="132" t="s">
        <v>32</v>
      </c>
      <c r="O1001" s="130">
        <v>41.538461538461497</v>
      </c>
      <c r="Q1001" s="131">
        <v>65</v>
      </c>
    </row>
    <row r="1003" spans="1:17" ht="51.75" customHeight="1" x14ac:dyDescent="0.35">
      <c r="A1003" s="185" t="s">
        <v>2352</v>
      </c>
      <c r="B1003" s="181"/>
      <c r="C1003" s="181"/>
      <c r="D1003" s="181"/>
      <c r="E1003" s="181"/>
      <c r="F1003" s="181"/>
      <c r="G1003" s="181"/>
      <c r="H1003" s="181"/>
      <c r="I1003" s="181"/>
      <c r="J1003" s="181"/>
      <c r="K1003" s="181"/>
      <c r="L1003" s="181"/>
      <c r="M1003" s="181"/>
      <c r="N1003" s="181"/>
      <c r="O1003" s="181"/>
      <c r="P1003" s="181"/>
      <c r="Q1003" s="181"/>
    </row>
    <row r="1004" spans="1:17" x14ac:dyDescent="0.35">
      <c r="A1004" s="8" t="s">
        <v>689</v>
      </c>
      <c r="B1004" s="123" t="s">
        <v>690</v>
      </c>
      <c r="D1004" s="123" t="s">
        <v>690</v>
      </c>
      <c r="F1004" s="123" t="s">
        <v>690</v>
      </c>
      <c r="H1004" s="123" t="s">
        <v>690</v>
      </c>
      <c r="J1004" s="123" t="s">
        <v>690</v>
      </c>
      <c r="L1004" s="123" t="s">
        <v>690</v>
      </c>
      <c r="N1004" s="124" t="s">
        <v>691</v>
      </c>
      <c r="O1004" s="125" t="s">
        <v>692</v>
      </c>
      <c r="P1004" s="126" t="s">
        <v>693</v>
      </c>
      <c r="Q1004" s="126" t="s">
        <v>694</v>
      </c>
    </row>
    <row r="1005" spans="1:17" x14ac:dyDescent="0.35">
      <c r="A1005" s="127">
        <v>2</v>
      </c>
      <c r="B1005" s="123" t="s">
        <v>22</v>
      </c>
      <c r="C1005" s="128" t="s">
        <v>695</v>
      </c>
      <c r="D1005" s="123" t="s">
        <v>23</v>
      </c>
      <c r="E1005" s="132" t="s">
        <v>698</v>
      </c>
      <c r="F1005" s="123" t="s">
        <v>24</v>
      </c>
      <c r="G1005" s="128" t="s">
        <v>696</v>
      </c>
      <c r="N1005" s="129">
        <v>18.75</v>
      </c>
      <c r="O1005" s="130">
        <v>43.75</v>
      </c>
      <c r="P1005" s="131">
        <v>16</v>
      </c>
      <c r="Q1005" s="131">
        <v>16</v>
      </c>
    </row>
    <row r="1006" spans="1:17" x14ac:dyDescent="0.35">
      <c r="A1006" s="127">
        <v>2</v>
      </c>
      <c r="B1006" s="123" t="s">
        <v>22</v>
      </c>
      <c r="C1006" s="128" t="s">
        <v>695</v>
      </c>
      <c r="D1006" s="123" t="s">
        <v>24</v>
      </c>
      <c r="E1006" s="128" t="s">
        <v>696</v>
      </c>
      <c r="F1006" s="123" t="s">
        <v>30</v>
      </c>
      <c r="G1006" s="132" t="s">
        <v>6</v>
      </c>
      <c r="H1006" s="123" t="s">
        <v>33</v>
      </c>
      <c r="I1006" s="128" t="s">
        <v>33</v>
      </c>
      <c r="N1006" s="129">
        <v>23.529411764705898</v>
      </c>
      <c r="O1006" s="130">
        <v>47.058823529411796</v>
      </c>
      <c r="P1006" s="131">
        <v>17</v>
      </c>
      <c r="Q1006" s="131">
        <v>17</v>
      </c>
    </row>
    <row r="1007" spans="1:17" x14ac:dyDescent="0.35">
      <c r="A1007" s="127">
        <v>2</v>
      </c>
      <c r="B1007" s="123" t="s">
        <v>24</v>
      </c>
      <c r="C1007" s="128" t="s">
        <v>696</v>
      </c>
      <c r="D1007" s="123" t="s">
        <v>30</v>
      </c>
      <c r="E1007" s="132" t="s">
        <v>6</v>
      </c>
      <c r="F1007" s="123" t="s">
        <v>33</v>
      </c>
      <c r="G1007" s="128" t="s">
        <v>33</v>
      </c>
      <c r="N1007" s="129">
        <v>22.727272727272702</v>
      </c>
      <c r="O1007" s="130">
        <v>40.909090909090899</v>
      </c>
      <c r="P1007" s="131">
        <v>22</v>
      </c>
      <c r="Q1007" s="131">
        <v>22</v>
      </c>
    </row>
    <row r="1008" spans="1:17" x14ac:dyDescent="0.35">
      <c r="A1008" s="127">
        <v>2</v>
      </c>
      <c r="B1008" s="123" t="s">
        <v>22</v>
      </c>
      <c r="C1008" s="128" t="s">
        <v>695</v>
      </c>
      <c r="D1008" s="123" t="s">
        <v>24</v>
      </c>
      <c r="E1008" s="128" t="s">
        <v>696</v>
      </c>
      <c r="F1008" s="123" t="s">
        <v>30</v>
      </c>
      <c r="G1008" s="132" t="s">
        <v>6</v>
      </c>
      <c r="N1008" s="129">
        <v>15.384615384615399</v>
      </c>
      <c r="P1008" s="131">
        <v>26</v>
      </c>
    </row>
    <row r="1009" spans="1:17" x14ac:dyDescent="0.35">
      <c r="A1009" s="127">
        <v>2</v>
      </c>
      <c r="B1009" s="123" t="s">
        <v>37</v>
      </c>
      <c r="C1009" s="128" t="s">
        <v>2411</v>
      </c>
      <c r="D1009" s="123" t="s">
        <v>38</v>
      </c>
      <c r="E1009" s="128" t="s">
        <v>700</v>
      </c>
      <c r="N1009" s="129">
        <v>16.363636363636399</v>
      </c>
      <c r="P1009" s="131">
        <v>110</v>
      </c>
    </row>
    <row r="1010" spans="1:17" x14ac:dyDescent="0.35">
      <c r="A1010" s="127">
        <v>2</v>
      </c>
      <c r="B1010" s="123" t="s">
        <v>33</v>
      </c>
      <c r="C1010" s="128" t="s">
        <v>33</v>
      </c>
      <c r="D1010" s="123" t="s">
        <v>37</v>
      </c>
      <c r="E1010" s="128" t="s">
        <v>2411</v>
      </c>
      <c r="F1010" s="123" t="s">
        <v>38</v>
      </c>
      <c r="G1010" s="128" t="s">
        <v>700</v>
      </c>
      <c r="N1010" s="129">
        <v>16.363636363636399</v>
      </c>
      <c r="P1010" s="131">
        <v>110</v>
      </c>
    </row>
    <row r="1011" spans="1:17" x14ac:dyDescent="0.35">
      <c r="A1011" s="127">
        <v>2</v>
      </c>
      <c r="B1011" s="123" t="s">
        <v>24</v>
      </c>
      <c r="C1011" s="128" t="s">
        <v>696</v>
      </c>
      <c r="D1011" s="123" t="s">
        <v>30</v>
      </c>
      <c r="E1011" s="132" t="s">
        <v>6</v>
      </c>
      <c r="N1011" s="129">
        <v>15.625</v>
      </c>
      <c r="P1011" s="131">
        <v>32</v>
      </c>
    </row>
    <row r="1013" spans="1:17" ht="51.75" customHeight="1" x14ac:dyDescent="0.35">
      <c r="A1013" s="185" t="s">
        <v>2364</v>
      </c>
      <c r="B1013" s="181"/>
      <c r="C1013" s="181"/>
      <c r="D1013" s="181"/>
      <c r="E1013" s="181"/>
      <c r="F1013" s="181"/>
      <c r="G1013" s="181"/>
      <c r="H1013" s="181"/>
      <c r="I1013" s="181"/>
      <c r="J1013" s="181"/>
      <c r="K1013" s="181"/>
      <c r="L1013" s="181"/>
      <c r="M1013" s="181"/>
      <c r="N1013" s="181"/>
      <c r="O1013" s="181"/>
      <c r="P1013" s="181"/>
      <c r="Q1013" s="181"/>
    </row>
    <row r="1014" spans="1:17" x14ac:dyDescent="0.35">
      <c r="A1014" s="8" t="s">
        <v>689</v>
      </c>
      <c r="B1014" s="123" t="s">
        <v>690</v>
      </c>
      <c r="D1014" s="123" t="s">
        <v>690</v>
      </c>
      <c r="F1014" s="123" t="s">
        <v>690</v>
      </c>
      <c r="H1014" s="123" t="s">
        <v>690</v>
      </c>
      <c r="J1014" s="123" t="s">
        <v>690</v>
      </c>
      <c r="L1014" s="123" t="s">
        <v>690</v>
      </c>
      <c r="N1014" s="124" t="s">
        <v>691</v>
      </c>
      <c r="O1014" s="125" t="s">
        <v>692</v>
      </c>
      <c r="P1014" s="126" t="s">
        <v>693</v>
      </c>
      <c r="Q1014" s="126" t="s">
        <v>694</v>
      </c>
    </row>
    <row r="1015" spans="1:17" x14ac:dyDescent="0.35">
      <c r="A1015" s="127">
        <v>2</v>
      </c>
      <c r="B1015" s="123" t="s">
        <v>21</v>
      </c>
      <c r="C1015" s="128" t="s">
        <v>101</v>
      </c>
      <c r="D1015" s="123" t="s">
        <v>28</v>
      </c>
      <c r="E1015" s="128" t="s">
        <v>697</v>
      </c>
      <c r="F1015" s="123" t="s">
        <v>32</v>
      </c>
      <c r="G1015" s="128" t="s">
        <v>32</v>
      </c>
      <c r="N1015" s="129">
        <v>21.2987012987013</v>
      </c>
      <c r="O1015" s="130">
        <v>47.792207792207797</v>
      </c>
      <c r="P1015" s="131">
        <v>385</v>
      </c>
      <c r="Q1015" s="131">
        <v>385</v>
      </c>
    </row>
    <row r="1016" spans="1:17" x14ac:dyDescent="0.35">
      <c r="A1016" s="127">
        <v>2</v>
      </c>
      <c r="B1016" s="123" t="s">
        <v>21</v>
      </c>
      <c r="C1016" s="128" t="s">
        <v>101</v>
      </c>
      <c r="D1016" s="123" t="s">
        <v>22</v>
      </c>
      <c r="E1016" s="128" t="s">
        <v>695</v>
      </c>
      <c r="F1016" s="123" t="s">
        <v>28</v>
      </c>
      <c r="G1016" s="128" t="s">
        <v>697</v>
      </c>
      <c r="H1016" s="123" t="s">
        <v>32</v>
      </c>
      <c r="I1016" s="128" t="s">
        <v>32</v>
      </c>
      <c r="N1016" s="129">
        <v>23.7068965517241</v>
      </c>
      <c r="O1016" s="130">
        <v>43.965517241379303</v>
      </c>
      <c r="P1016" s="131">
        <v>232</v>
      </c>
      <c r="Q1016" s="131">
        <v>232</v>
      </c>
    </row>
    <row r="1017" spans="1:17" x14ac:dyDescent="0.35">
      <c r="A1017" s="127">
        <v>2</v>
      </c>
      <c r="B1017" s="123" t="s">
        <v>21</v>
      </c>
      <c r="C1017" s="128" t="s">
        <v>101</v>
      </c>
      <c r="D1017" s="123" t="s">
        <v>28</v>
      </c>
      <c r="E1017" s="128" t="s">
        <v>697</v>
      </c>
      <c r="F1017" s="123" t="s">
        <v>30</v>
      </c>
      <c r="G1017" s="132" t="s">
        <v>6</v>
      </c>
      <c r="H1017" s="123" t="s">
        <v>32</v>
      </c>
      <c r="I1017" s="128" t="s">
        <v>32</v>
      </c>
      <c r="N1017" s="129">
        <v>26.923076923076898</v>
      </c>
      <c r="O1017" s="130">
        <v>56.153846153846203</v>
      </c>
      <c r="P1017" s="131">
        <v>130</v>
      </c>
      <c r="Q1017" s="131">
        <v>130</v>
      </c>
    </row>
    <row r="1018" spans="1:17" x14ac:dyDescent="0.35">
      <c r="A1018" s="127">
        <v>2</v>
      </c>
      <c r="B1018" s="123" t="s">
        <v>21</v>
      </c>
      <c r="C1018" s="128" t="s">
        <v>101</v>
      </c>
      <c r="D1018" s="123" t="s">
        <v>22</v>
      </c>
      <c r="E1018" s="128" t="s">
        <v>695</v>
      </c>
      <c r="F1018" s="123" t="s">
        <v>28</v>
      </c>
      <c r="G1018" s="128" t="s">
        <v>697</v>
      </c>
      <c r="H1018" s="123" t="s">
        <v>30</v>
      </c>
      <c r="I1018" s="132" t="s">
        <v>6</v>
      </c>
      <c r="J1018" s="123" t="s">
        <v>32</v>
      </c>
      <c r="K1018" s="128" t="s">
        <v>32</v>
      </c>
      <c r="N1018" s="129">
        <v>25</v>
      </c>
      <c r="O1018" s="130">
        <v>51.136363636363598</v>
      </c>
      <c r="P1018" s="131">
        <v>88</v>
      </c>
      <c r="Q1018" s="131">
        <v>88</v>
      </c>
    </row>
    <row r="1019" spans="1:17" x14ac:dyDescent="0.35">
      <c r="A1019" s="127">
        <v>2</v>
      </c>
      <c r="B1019" s="123" t="s">
        <v>28</v>
      </c>
      <c r="C1019" s="128" t="s">
        <v>697</v>
      </c>
      <c r="D1019" s="123" t="s">
        <v>32</v>
      </c>
      <c r="E1019" s="128" t="s">
        <v>32</v>
      </c>
      <c r="N1019" s="129">
        <v>20.267260579064601</v>
      </c>
      <c r="O1019" s="130">
        <v>45.322939866369701</v>
      </c>
      <c r="P1019" s="131">
        <v>898</v>
      </c>
      <c r="Q1019" s="131">
        <v>898</v>
      </c>
    </row>
    <row r="1020" spans="1:17" x14ac:dyDescent="0.35">
      <c r="A1020" s="127">
        <v>2</v>
      </c>
      <c r="B1020" s="123" t="s">
        <v>21</v>
      </c>
      <c r="C1020" s="128" t="s">
        <v>101</v>
      </c>
      <c r="D1020" s="123" t="s">
        <v>32</v>
      </c>
      <c r="E1020" s="128" t="s">
        <v>32</v>
      </c>
      <c r="N1020" s="129">
        <v>19.006982156710599</v>
      </c>
      <c r="O1020" s="130">
        <v>45.849495733126503</v>
      </c>
      <c r="P1020" s="131">
        <v>1289</v>
      </c>
      <c r="Q1020" s="131">
        <v>1289</v>
      </c>
    </row>
    <row r="1021" spans="1:17" x14ac:dyDescent="0.35">
      <c r="A1021" s="127">
        <v>2</v>
      </c>
      <c r="B1021" s="123" t="s">
        <v>22</v>
      </c>
      <c r="C1021" s="128" t="s">
        <v>695</v>
      </c>
      <c r="D1021" s="123" t="s">
        <v>28</v>
      </c>
      <c r="E1021" s="128" t="s">
        <v>697</v>
      </c>
      <c r="F1021" s="123" t="s">
        <v>32</v>
      </c>
      <c r="G1021" s="128" t="s">
        <v>32</v>
      </c>
      <c r="N1021" s="129">
        <v>21.568627450980401</v>
      </c>
      <c r="O1021" s="130">
        <v>43.3155080213904</v>
      </c>
      <c r="P1021" s="131">
        <v>561</v>
      </c>
      <c r="Q1021" s="131">
        <v>561</v>
      </c>
    </row>
    <row r="1022" spans="1:17" x14ac:dyDescent="0.35">
      <c r="A1022" s="127">
        <v>2</v>
      </c>
      <c r="B1022" s="123" t="s">
        <v>28</v>
      </c>
      <c r="C1022" s="128" t="s">
        <v>697</v>
      </c>
      <c r="D1022" s="123" t="s">
        <v>30</v>
      </c>
      <c r="E1022" s="132" t="s">
        <v>6</v>
      </c>
      <c r="F1022" s="123" t="s">
        <v>32</v>
      </c>
      <c r="G1022" s="128" t="s">
        <v>32</v>
      </c>
      <c r="N1022" s="129">
        <v>23.1012658227848</v>
      </c>
      <c r="O1022" s="130">
        <v>49.367088607594901</v>
      </c>
      <c r="P1022" s="131">
        <v>316</v>
      </c>
      <c r="Q1022" s="131">
        <v>316</v>
      </c>
    </row>
    <row r="1023" spans="1:17" x14ac:dyDescent="0.35">
      <c r="A1023" s="127">
        <v>2</v>
      </c>
      <c r="B1023" s="123" t="s">
        <v>21</v>
      </c>
      <c r="C1023" s="128" t="s">
        <v>101</v>
      </c>
      <c r="D1023" s="123" t="s">
        <v>22</v>
      </c>
      <c r="E1023" s="128" t="s">
        <v>695</v>
      </c>
      <c r="F1023" s="123" t="s">
        <v>32</v>
      </c>
      <c r="G1023" s="128" t="s">
        <v>32</v>
      </c>
      <c r="N1023" s="129">
        <v>19.6821515892421</v>
      </c>
      <c r="O1023" s="130">
        <v>45.843520782396098</v>
      </c>
      <c r="P1023" s="131">
        <v>818</v>
      </c>
      <c r="Q1023" s="131">
        <v>818</v>
      </c>
    </row>
    <row r="1024" spans="1:17" x14ac:dyDescent="0.35">
      <c r="A1024" s="127">
        <v>2</v>
      </c>
      <c r="B1024" s="123" t="s">
        <v>22</v>
      </c>
      <c r="C1024" s="128" t="s">
        <v>695</v>
      </c>
      <c r="D1024" s="123" t="s">
        <v>28</v>
      </c>
      <c r="E1024" s="128" t="s">
        <v>697</v>
      </c>
      <c r="F1024" s="123" t="s">
        <v>30</v>
      </c>
      <c r="G1024" s="132" t="s">
        <v>6</v>
      </c>
      <c r="H1024" s="123" t="s">
        <v>32</v>
      </c>
      <c r="I1024" s="128" t="s">
        <v>32</v>
      </c>
      <c r="N1024" s="129">
        <v>21.7777777777778</v>
      </c>
      <c r="O1024" s="130">
        <v>45.7777777777778</v>
      </c>
      <c r="P1024" s="131">
        <v>225</v>
      </c>
      <c r="Q1024" s="131">
        <v>225</v>
      </c>
    </row>
    <row r="1025" spans="1:17" x14ac:dyDescent="0.35">
      <c r="A1025" s="127">
        <v>2</v>
      </c>
      <c r="B1025" s="123" t="s">
        <v>21</v>
      </c>
      <c r="C1025" s="128" t="s">
        <v>101</v>
      </c>
      <c r="D1025" s="123" t="s">
        <v>28</v>
      </c>
      <c r="E1025" s="128" t="s">
        <v>697</v>
      </c>
      <c r="F1025" s="123" t="s">
        <v>30</v>
      </c>
      <c r="G1025" s="132" t="s">
        <v>6</v>
      </c>
      <c r="N1025" s="129">
        <v>17.669902912621399</v>
      </c>
      <c r="O1025" s="130">
        <v>46.019417475728197</v>
      </c>
      <c r="P1025" s="131">
        <v>515</v>
      </c>
      <c r="Q1025" s="131">
        <v>515</v>
      </c>
    </row>
    <row r="1026" spans="1:17" x14ac:dyDescent="0.35">
      <c r="A1026" s="127">
        <v>2</v>
      </c>
      <c r="B1026" s="123" t="s">
        <v>21</v>
      </c>
      <c r="C1026" s="128" t="s">
        <v>101</v>
      </c>
      <c r="D1026" s="123" t="s">
        <v>22</v>
      </c>
      <c r="E1026" s="128" t="s">
        <v>695</v>
      </c>
      <c r="F1026" s="123" t="s">
        <v>28</v>
      </c>
      <c r="G1026" s="128" t="s">
        <v>697</v>
      </c>
      <c r="N1026" s="129">
        <v>15.8953722334004</v>
      </c>
      <c r="P1026" s="131">
        <v>994</v>
      </c>
    </row>
    <row r="1027" spans="1:17" x14ac:dyDescent="0.35">
      <c r="A1027" s="127">
        <v>2</v>
      </c>
      <c r="B1027" s="123" t="s">
        <v>21</v>
      </c>
      <c r="C1027" s="128" t="s">
        <v>101</v>
      </c>
      <c r="D1027" s="123" t="s">
        <v>30</v>
      </c>
      <c r="E1027" s="132" t="s">
        <v>6</v>
      </c>
      <c r="F1027" s="123" t="s">
        <v>32</v>
      </c>
      <c r="G1027" s="128" t="s">
        <v>32</v>
      </c>
      <c r="N1027" s="129">
        <v>19.3995381062356</v>
      </c>
      <c r="O1027" s="130">
        <v>47.344110854503498</v>
      </c>
      <c r="P1027" s="131">
        <v>433</v>
      </c>
      <c r="Q1027" s="131">
        <v>433</v>
      </c>
    </row>
    <row r="1028" spans="1:17" x14ac:dyDescent="0.35">
      <c r="A1028" s="127">
        <v>2</v>
      </c>
      <c r="B1028" s="123" t="s">
        <v>21</v>
      </c>
      <c r="C1028" s="128" t="s">
        <v>101</v>
      </c>
      <c r="D1028" s="123" t="s">
        <v>22</v>
      </c>
      <c r="E1028" s="128" t="s">
        <v>695</v>
      </c>
      <c r="F1028" s="123" t="s">
        <v>28</v>
      </c>
      <c r="G1028" s="128" t="s">
        <v>697</v>
      </c>
      <c r="H1028" s="123" t="s">
        <v>30</v>
      </c>
      <c r="I1028" s="132" t="s">
        <v>6</v>
      </c>
      <c r="N1028" s="129">
        <v>16.712328767123299</v>
      </c>
      <c r="O1028" s="130">
        <v>42.4657534246575</v>
      </c>
      <c r="P1028" s="131">
        <v>365</v>
      </c>
      <c r="Q1028" s="131">
        <v>365</v>
      </c>
    </row>
    <row r="1029" spans="1:17" x14ac:dyDescent="0.35">
      <c r="A1029" s="127">
        <v>2</v>
      </c>
      <c r="B1029" s="123" t="s">
        <v>21</v>
      </c>
      <c r="C1029" s="128" t="s">
        <v>101</v>
      </c>
      <c r="D1029" s="123" t="s">
        <v>22</v>
      </c>
      <c r="E1029" s="128" t="s">
        <v>695</v>
      </c>
      <c r="F1029" s="123" t="s">
        <v>30</v>
      </c>
      <c r="G1029" s="132" t="s">
        <v>6</v>
      </c>
      <c r="H1029" s="123" t="s">
        <v>32</v>
      </c>
      <c r="I1029" s="128" t="s">
        <v>32</v>
      </c>
      <c r="N1029" s="129">
        <v>17.571884984025601</v>
      </c>
      <c r="O1029" s="130">
        <v>46.0063897763578</v>
      </c>
      <c r="P1029" s="131">
        <v>313</v>
      </c>
      <c r="Q1029" s="131">
        <v>313</v>
      </c>
    </row>
    <row r="1030" spans="1:17" x14ac:dyDescent="0.35">
      <c r="A1030" s="127">
        <v>2</v>
      </c>
      <c r="B1030" s="123" t="s">
        <v>21</v>
      </c>
      <c r="C1030" s="128" t="s">
        <v>101</v>
      </c>
      <c r="D1030" s="123" t="s">
        <v>28</v>
      </c>
      <c r="E1030" s="128" t="s">
        <v>697</v>
      </c>
      <c r="N1030" s="129">
        <v>15.099882491186801</v>
      </c>
      <c r="P1030" s="131">
        <v>1702</v>
      </c>
    </row>
    <row r="1031" spans="1:17" x14ac:dyDescent="0.35">
      <c r="A1031" s="127">
        <v>2</v>
      </c>
      <c r="B1031" s="123" t="s">
        <v>21</v>
      </c>
      <c r="C1031" s="128" t="s">
        <v>101</v>
      </c>
      <c r="D1031" s="123" t="s">
        <v>30</v>
      </c>
      <c r="E1031" s="132" t="s">
        <v>6</v>
      </c>
      <c r="N1031" s="129">
        <v>15.0885766646304</v>
      </c>
      <c r="O1031" s="130">
        <v>41.111789859499098</v>
      </c>
      <c r="P1031" s="131">
        <v>1637</v>
      </c>
      <c r="Q1031" s="131">
        <v>1637</v>
      </c>
    </row>
    <row r="1032" spans="1:17" x14ac:dyDescent="0.35">
      <c r="A1032" s="127">
        <v>2</v>
      </c>
      <c r="B1032" s="123" t="s">
        <v>22</v>
      </c>
      <c r="C1032" s="128" t="s">
        <v>695</v>
      </c>
      <c r="D1032" s="123" t="s">
        <v>32</v>
      </c>
      <c r="E1032" s="128" t="s">
        <v>32</v>
      </c>
      <c r="N1032" s="129">
        <v>16.057312252964401</v>
      </c>
      <c r="P1032" s="131">
        <v>2024</v>
      </c>
    </row>
    <row r="1033" spans="1:17" x14ac:dyDescent="0.35">
      <c r="A1033" s="127">
        <v>2</v>
      </c>
      <c r="B1033" s="123" t="s">
        <v>30</v>
      </c>
      <c r="C1033" s="132" t="s">
        <v>6</v>
      </c>
      <c r="D1033" s="123" t="s">
        <v>32</v>
      </c>
      <c r="E1033" s="128" t="s">
        <v>32</v>
      </c>
      <c r="N1033" s="129">
        <v>16.898395721925102</v>
      </c>
      <c r="O1033" s="130">
        <v>42.459893048128301</v>
      </c>
      <c r="P1033" s="131">
        <v>935</v>
      </c>
      <c r="Q1033" s="131">
        <v>935</v>
      </c>
    </row>
    <row r="1034" spans="1:17" x14ac:dyDescent="0.35">
      <c r="A1034" s="127">
        <v>2</v>
      </c>
      <c r="B1034" s="123" t="s">
        <v>28</v>
      </c>
      <c r="C1034" s="128" t="s">
        <v>697</v>
      </c>
      <c r="D1034" s="123" t="s">
        <v>30</v>
      </c>
      <c r="E1034" s="132" t="s">
        <v>6</v>
      </c>
      <c r="N1034" s="129">
        <v>15.3711790393013</v>
      </c>
      <c r="O1034" s="130">
        <v>40.698689956331897</v>
      </c>
      <c r="P1034" s="131">
        <v>1145</v>
      </c>
      <c r="Q1034" s="131">
        <v>1145</v>
      </c>
    </row>
    <row r="1035" spans="1:17" x14ac:dyDescent="0.35">
      <c r="A1035" s="127">
        <v>2</v>
      </c>
      <c r="B1035" s="123" t="s">
        <v>22</v>
      </c>
      <c r="C1035" s="128" t="s">
        <v>695</v>
      </c>
      <c r="D1035" s="123" t="s">
        <v>30</v>
      </c>
      <c r="E1035" s="132" t="s">
        <v>6</v>
      </c>
      <c r="F1035" s="123" t="s">
        <v>32</v>
      </c>
      <c r="G1035" s="128" t="s">
        <v>32</v>
      </c>
      <c r="N1035" s="129">
        <v>15.173410404624301</v>
      </c>
      <c r="O1035" s="130">
        <v>41.040462427745702</v>
      </c>
      <c r="P1035" s="131">
        <v>692</v>
      </c>
      <c r="Q1035" s="131">
        <v>692</v>
      </c>
    </row>
    <row r="1036" spans="1:17" x14ac:dyDescent="0.35">
      <c r="A1036" s="127">
        <v>2</v>
      </c>
      <c r="B1036" s="123" t="s">
        <v>32</v>
      </c>
      <c r="C1036" s="128" t="s">
        <v>32</v>
      </c>
      <c r="N1036" s="129">
        <v>15.3124083308888</v>
      </c>
      <c r="P1036" s="131">
        <v>3409</v>
      </c>
    </row>
    <row r="1038" spans="1:17" ht="51.75" customHeight="1" x14ac:dyDescent="0.35">
      <c r="A1038" s="185" t="s">
        <v>2382</v>
      </c>
      <c r="B1038" s="181"/>
      <c r="C1038" s="181"/>
      <c r="D1038" s="181"/>
      <c r="E1038" s="181"/>
      <c r="F1038" s="181"/>
      <c r="G1038" s="181"/>
      <c r="H1038" s="181"/>
      <c r="I1038" s="181"/>
      <c r="J1038" s="181"/>
      <c r="K1038" s="181"/>
      <c r="L1038" s="181"/>
      <c r="M1038" s="181"/>
      <c r="N1038" s="181"/>
      <c r="O1038" s="181"/>
      <c r="P1038" s="181"/>
      <c r="Q1038" s="181"/>
    </row>
    <row r="1039" spans="1:17" x14ac:dyDescent="0.35">
      <c r="A1039" s="8" t="s">
        <v>689</v>
      </c>
      <c r="B1039" s="123" t="s">
        <v>690</v>
      </c>
      <c r="D1039" s="123" t="s">
        <v>690</v>
      </c>
      <c r="F1039" s="123" t="s">
        <v>690</v>
      </c>
      <c r="H1039" s="123" t="s">
        <v>690</v>
      </c>
      <c r="J1039" s="123" t="s">
        <v>690</v>
      </c>
      <c r="L1039" s="123" t="s">
        <v>690</v>
      </c>
      <c r="N1039" s="124" t="s">
        <v>691</v>
      </c>
      <c r="O1039" s="125" t="s">
        <v>692</v>
      </c>
      <c r="P1039" s="126" t="s">
        <v>693</v>
      </c>
      <c r="Q1039" s="126" t="s">
        <v>694</v>
      </c>
    </row>
    <row r="1040" spans="1:17" x14ac:dyDescent="0.35">
      <c r="A1040" s="127">
        <v>1</v>
      </c>
      <c r="B1040" s="123" t="s">
        <v>21</v>
      </c>
      <c r="C1040" s="128" t="s">
        <v>65</v>
      </c>
      <c r="D1040" s="123" t="s">
        <v>27</v>
      </c>
      <c r="E1040" s="132" t="s">
        <v>32</v>
      </c>
      <c r="N1040" s="129">
        <v>22.4489795918367</v>
      </c>
      <c r="O1040" s="130">
        <v>46.938775510204103</v>
      </c>
      <c r="P1040" s="131">
        <v>49</v>
      </c>
      <c r="Q1040" s="131">
        <v>49</v>
      </c>
    </row>
    <row r="1041" spans="1:17" x14ac:dyDescent="0.35">
      <c r="A1041" s="127">
        <v>1</v>
      </c>
      <c r="B1041" s="123" t="s">
        <v>21</v>
      </c>
      <c r="C1041" s="128" t="s">
        <v>65</v>
      </c>
      <c r="D1041" s="123" t="s">
        <v>22</v>
      </c>
      <c r="E1041" s="128" t="s">
        <v>695</v>
      </c>
      <c r="F1041" s="123" t="s">
        <v>27</v>
      </c>
      <c r="G1041" s="132" t="s">
        <v>32</v>
      </c>
      <c r="N1041" s="129">
        <v>21.6216216216216</v>
      </c>
      <c r="O1041" s="130">
        <v>45.945945945946001</v>
      </c>
      <c r="P1041" s="131">
        <v>37</v>
      </c>
      <c r="Q1041" s="131">
        <v>37</v>
      </c>
    </row>
    <row r="1042" spans="1:17" x14ac:dyDescent="0.35">
      <c r="A1042" s="127">
        <v>1</v>
      </c>
      <c r="B1042" s="123" t="s">
        <v>27</v>
      </c>
      <c r="C1042" s="132" t="s">
        <v>32</v>
      </c>
      <c r="D1042" s="123" t="s">
        <v>28</v>
      </c>
      <c r="E1042" s="128" t="s">
        <v>701</v>
      </c>
      <c r="F1042" s="123" t="s">
        <v>30</v>
      </c>
      <c r="G1042" s="132" t="s">
        <v>6</v>
      </c>
      <c r="N1042" s="129">
        <v>20</v>
      </c>
      <c r="P1042" s="131">
        <v>35</v>
      </c>
    </row>
    <row r="1043" spans="1:17" x14ac:dyDescent="0.35">
      <c r="A1043" s="127">
        <v>1</v>
      </c>
      <c r="B1043" s="123" t="s">
        <v>22</v>
      </c>
      <c r="C1043" s="128" t="s">
        <v>695</v>
      </c>
      <c r="D1043" s="123" t="s">
        <v>27</v>
      </c>
      <c r="E1043" s="132" t="s">
        <v>32</v>
      </c>
      <c r="F1043" s="123" t="s">
        <v>28</v>
      </c>
      <c r="G1043" s="128" t="s">
        <v>701</v>
      </c>
      <c r="H1043" s="123" t="s">
        <v>30</v>
      </c>
      <c r="I1043" s="132" t="s">
        <v>6</v>
      </c>
      <c r="N1043" s="129">
        <v>19.354838709677399</v>
      </c>
      <c r="P1043" s="131">
        <v>31</v>
      </c>
    </row>
    <row r="1044" spans="1:17" x14ac:dyDescent="0.35">
      <c r="A1044" s="127">
        <v>1</v>
      </c>
      <c r="B1044" s="123" t="s">
        <v>21</v>
      </c>
      <c r="C1044" s="128" t="s">
        <v>65</v>
      </c>
      <c r="D1044" s="123" t="s">
        <v>22</v>
      </c>
      <c r="E1044" s="128" t="s">
        <v>695</v>
      </c>
      <c r="F1044" s="123" t="s">
        <v>28</v>
      </c>
      <c r="G1044" s="128" t="s">
        <v>701</v>
      </c>
      <c r="N1044" s="129">
        <v>16.6666666666667</v>
      </c>
      <c r="P1044" s="131">
        <v>18</v>
      </c>
    </row>
    <row r="1045" spans="1:17" x14ac:dyDescent="0.35">
      <c r="A1045" s="127">
        <v>1</v>
      </c>
      <c r="B1045" s="123" t="s">
        <v>21</v>
      </c>
      <c r="C1045" s="128" t="s">
        <v>65</v>
      </c>
      <c r="D1045" s="123" t="s">
        <v>27</v>
      </c>
      <c r="E1045" s="132" t="s">
        <v>32</v>
      </c>
      <c r="F1045" s="123" t="s">
        <v>30</v>
      </c>
      <c r="G1045" s="132" t="s">
        <v>6</v>
      </c>
      <c r="O1045" s="130">
        <v>50</v>
      </c>
      <c r="Q1045" s="131">
        <v>22</v>
      </c>
    </row>
    <row r="1046" spans="1:17" x14ac:dyDescent="0.35">
      <c r="A1046" s="127">
        <v>1</v>
      </c>
      <c r="B1046" s="123" t="s">
        <v>21</v>
      </c>
      <c r="C1046" s="128" t="s">
        <v>65</v>
      </c>
      <c r="D1046" s="123" t="s">
        <v>22</v>
      </c>
      <c r="E1046" s="128" t="s">
        <v>695</v>
      </c>
      <c r="F1046" s="123" t="s">
        <v>27</v>
      </c>
      <c r="G1046" s="132" t="s">
        <v>32</v>
      </c>
      <c r="H1046" s="123" t="s">
        <v>30</v>
      </c>
      <c r="I1046" s="132" t="s">
        <v>6</v>
      </c>
      <c r="O1046" s="130">
        <v>47.368421052631597</v>
      </c>
      <c r="Q1046" s="131">
        <v>19</v>
      </c>
    </row>
    <row r="1047" spans="1:17" x14ac:dyDescent="0.35">
      <c r="A1047" s="127">
        <v>1</v>
      </c>
      <c r="B1047" s="123" t="s">
        <v>27</v>
      </c>
      <c r="C1047" s="132" t="s">
        <v>32</v>
      </c>
      <c r="D1047" s="123" t="s">
        <v>30</v>
      </c>
      <c r="E1047" s="132" t="s">
        <v>6</v>
      </c>
      <c r="N1047" s="129">
        <v>15.714285714285699</v>
      </c>
      <c r="P1047" s="131">
        <v>140</v>
      </c>
    </row>
    <row r="1048" spans="1:17" x14ac:dyDescent="0.35">
      <c r="A1048" s="127">
        <v>1</v>
      </c>
      <c r="B1048" s="123" t="s">
        <v>21</v>
      </c>
      <c r="C1048" s="128" t="s">
        <v>65</v>
      </c>
      <c r="D1048" s="123" t="s">
        <v>25</v>
      </c>
      <c r="E1048" s="128" t="s">
        <v>93</v>
      </c>
      <c r="N1048" s="129">
        <v>15.476190476190499</v>
      </c>
      <c r="O1048" s="130">
        <v>41.6666666666667</v>
      </c>
      <c r="P1048" s="131">
        <v>84</v>
      </c>
      <c r="Q1048" s="131">
        <v>84</v>
      </c>
    </row>
    <row r="1049" spans="1:17" x14ac:dyDescent="0.35">
      <c r="A1049" s="127">
        <v>1</v>
      </c>
      <c r="B1049" s="123" t="s">
        <v>25</v>
      </c>
      <c r="C1049" s="128" t="s">
        <v>93</v>
      </c>
      <c r="D1049" s="123" t="s">
        <v>27</v>
      </c>
      <c r="E1049" s="132" t="s">
        <v>32</v>
      </c>
      <c r="N1049" s="129">
        <v>15.384615384615399</v>
      </c>
      <c r="P1049" s="131">
        <v>26</v>
      </c>
    </row>
    <row r="1050" spans="1:17" x14ac:dyDescent="0.35">
      <c r="A1050" s="127">
        <v>1</v>
      </c>
      <c r="B1050" s="123" t="s">
        <v>22</v>
      </c>
      <c r="C1050" s="128" t="s">
        <v>695</v>
      </c>
      <c r="D1050" s="123" t="s">
        <v>27</v>
      </c>
      <c r="E1050" s="132" t="s">
        <v>32</v>
      </c>
      <c r="F1050" s="123" t="s">
        <v>30</v>
      </c>
      <c r="G1050" s="132" t="s">
        <v>6</v>
      </c>
      <c r="O1050" s="130">
        <v>41.228070175438603</v>
      </c>
      <c r="Q1050" s="131">
        <v>114</v>
      </c>
    </row>
    <row r="1051" spans="1:17" x14ac:dyDescent="0.35">
      <c r="A1051" s="127">
        <v>2</v>
      </c>
      <c r="B1051" s="123" t="s">
        <v>21</v>
      </c>
      <c r="C1051" s="128" t="s">
        <v>101</v>
      </c>
      <c r="D1051" s="123" t="s">
        <v>30</v>
      </c>
      <c r="E1051" s="128" t="s">
        <v>702</v>
      </c>
      <c r="N1051" s="129">
        <v>16.542288557213901</v>
      </c>
      <c r="O1051" s="130">
        <v>42.910447761194</v>
      </c>
      <c r="P1051" s="131">
        <v>804</v>
      </c>
      <c r="Q1051" s="131">
        <v>804</v>
      </c>
    </row>
    <row r="1054" spans="1:17" ht="35.1" customHeight="1" x14ac:dyDescent="0.35">
      <c r="A1054" s="184" t="s">
        <v>2684</v>
      </c>
      <c r="B1054" s="181"/>
      <c r="C1054" s="181"/>
      <c r="D1054" s="181"/>
      <c r="E1054" s="181"/>
      <c r="F1054" s="181"/>
      <c r="G1054" s="181"/>
      <c r="H1054" s="181"/>
      <c r="I1054" s="181"/>
      <c r="J1054" s="181"/>
      <c r="K1054" s="181"/>
      <c r="L1054" s="181"/>
      <c r="M1054" s="181"/>
      <c r="N1054" s="181"/>
      <c r="O1054" s="181"/>
      <c r="P1054" s="181"/>
      <c r="Q1054" s="181"/>
    </row>
    <row r="1056" spans="1:17" ht="51.75" customHeight="1" x14ac:dyDescent="0.35">
      <c r="A1056" s="185" t="s">
        <v>2450</v>
      </c>
      <c r="B1056" s="181"/>
      <c r="C1056" s="181"/>
      <c r="D1056" s="181"/>
      <c r="E1056" s="181"/>
      <c r="F1056" s="181"/>
      <c r="G1056" s="181"/>
      <c r="H1056" s="181"/>
      <c r="I1056" s="181"/>
      <c r="J1056" s="181"/>
      <c r="K1056" s="181"/>
      <c r="L1056" s="181"/>
      <c r="M1056" s="181"/>
      <c r="N1056" s="181"/>
      <c r="O1056" s="181"/>
      <c r="P1056" s="181"/>
      <c r="Q1056" s="181"/>
    </row>
    <row r="1057" spans="1:17" x14ac:dyDescent="0.35">
      <c r="A1057" s="8" t="s">
        <v>689</v>
      </c>
      <c r="B1057" s="123" t="s">
        <v>690</v>
      </c>
      <c r="D1057" s="123" t="s">
        <v>690</v>
      </c>
      <c r="F1057" s="123" t="s">
        <v>690</v>
      </c>
      <c r="H1057" s="123" t="s">
        <v>690</v>
      </c>
      <c r="J1057" s="123" t="s">
        <v>690</v>
      </c>
      <c r="L1057" s="123" t="s">
        <v>690</v>
      </c>
      <c r="N1057" s="124" t="s">
        <v>691</v>
      </c>
      <c r="O1057" s="125" t="s">
        <v>692</v>
      </c>
      <c r="P1057" s="126" t="s">
        <v>693</v>
      </c>
      <c r="Q1057" s="126" t="s">
        <v>694</v>
      </c>
    </row>
    <row r="1058" spans="1:17" x14ac:dyDescent="0.35">
      <c r="A1058" s="127">
        <v>1</v>
      </c>
      <c r="B1058" s="123" t="s">
        <v>23</v>
      </c>
      <c r="C1058" s="132" t="s">
        <v>699</v>
      </c>
      <c r="D1058" s="123" t="s">
        <v>25</v>
      </c>
      <c r="E1058" s="128" t="s">
        <v>681</v>
      </c>
      <c r="F1058" s="123" t="s">
        <v>29</v>
      </c>
      <c r="G1058" s="132" t="s">
        <v>32</v>
      </c>
      <c r="H1058" s="123" t="s">
        <v>32</v>
      </c>
      <c r="I1058" s="128" t="s">
        <v>32</v>
      </c>
      <c r="J1058" s="123" t="s">
        <v>33</v>
      </c>
      <c r="K1058" s="128" t="s">
        <v>33</v>
      </c>
      <c r="N1058" s="129">
        <v>50</v>
      </c>
      <c r="O1058" s="130">
        <v>75</v>
      </c>
      <c r="P1058" s="131">
        <v>8</v>
      </c>
      <c r="Q1058" s="131">
        <v>8</v>
      </c>
    </row>
    <row r="1059" spans="1:17" x14ac:dyDescent="0.35">
      <c r="A1059" s="127">
        <v>1</v>
      </c>
      <c r="B1059" s="123" t="s">
        <v>21</v>
      </c>
      <c r="C1059" s="128" t="s">
        <v>65</v>
      </c>
      <c r="D1059" s="123" t="s">
        <v>22</v>
      </c>
      <c r="E1059" s="128" t="s">
        <v>695</v>
      </c>
      <c r="F1059" s="123" t="s">
        <v>24</v>
      </c>
      <c r="G1059" s="128" t="s">
        <v>696</v>
      </c>
      <c r="N1059" s="129">
        <v>40</v>
      </c>
      <c r="O1059" s="130">
        <v>60</v>
      </c>
      <c r="P1059" s="131">
        <v>10</v>
      </c>
      <c r="Q1059" s="131">
        <v>10</v>
      </c>
    </row>
    <row r="1060" spans="1:17" x14ac:dyDescent="0.35">
      <c r="A1060" s="127">
        <v>1</v>
      </c>
      <c r="B1060" s="123" t="s">
        <v>22</v>
      </c>
      <c r="C1060" s="128" t="s">
        <v>695</v>
      </c>
      <c r="D1060" s="123" t="s">
        <v>24</v>
      </c>
      <c r="E1060" s="128" t="s">
        <v>696</v>
      </c>
      <c r="F1060" s="123" t="s">
        <v>28</v>
      </c>
      <c r="G1060" s="128" t="s">
        <v>697</v>
      </c>
      <c r="N1060" s="129">
        <v>40</v>
      </c>
      <c r="O1060" s="130">
        <v>50</v>
      </c>
      <c r="P1060" s="131">
        <v>10</v>
      </c>
      <c r="Q1060" s="131">
        <v>10</v>
      </c>
    </row>
    <row r="1061" spans="1:17" x14ac:dyDescent="0.35">
      <c r="A1061" s="127">
        <v>1</v>
      </c>
      <c r="B1061" s="123" t="s">
        <v>22</v>
      </c>
      <c r="C1061" s="128" t="s">
        <v>695</v>
      </c>
      <c r="D1061" s="123" t="s">
        <v>23</v>
      </c>
      <c r="E1061" s="132" t="s">
        <v>699</v>
      </c>
      <c r="F1061" s="123" t="s">
        <v>24</v>
      </c>
      <c r="G1061" s="128" t="s">
        <v>696</v>
      </c>
      <c r="H1061" s="123" t="s">
        <v>28</v>
      </c>
      <c r="I1061" s="128" t="s">
        <v>697</v>
      </c>
      <c r="N1061" s="129">
        <v>33.3333333333333</v>
      </c>
      <c r="O1061" s="130">
        <v>44.4444444444444</v>
      </c>
      <c r="P1061" s="131">
        <v>9</v>
      </c>
      <c r="Q1061" s="131">
        <v>9</v>
      </c>
    </row>
    <row r="1062" spans="1:17" x14ac:dyDescent="0.35">
      <c r="A1062" s="127">
        <v>1</v>
      </c>
      <c r="B1062" s="123" t="s">
        <v>23</v>
      </c>
      <c r="C1062" s="132" t="s">
        <v>699</v>
      </c>
      <c r="D1062" s="123" t="s">
        <v>25</v>
      </c>
      <c r="E1062" s="128" t="s">
        <v>681</v>
      </c>
      <c r="F1062" s="123" t="s">
        <v>29</v>
      </c>
      <c r="G1062" s="132" t="s">
        <v>32</v>
      </c>
      <c r="H1062" s="123" t="s">
        <v>33</v>
      </c>
      <c r="I1062" s="128" t="s">
        <v>33</v>
      </c>
      <c r="N1062" s="129">
        <v>30.769230769230798</v>
      </c>
      <c r="O1062" s="130">
        <v>53.846153846153797</v>
      </c>
      <c r="P1062" s="131">
        <v>13</v>
      </c>
      <c r="Q1062" s="131">
        <v>13</v>
      </c>
    </row>
    <row r="1063" spans="1:17" x14ac:dyDescent="0.35">
      <c r="A1063" s="127">
        <v>1</v>
      </c>
      <c r="B1063" s="123" t="s">
        <v>23</v>
      </c>
      <c r="C1063" s="132" t="s">
        <v>699</v>
      </c>
      <c r="D1063" s="123" t="s">
        <v>25</v>
      </c>
      <c r="E1063" s="128" t="s">
        <v>681</v>
      </c>
      <c r="F1063" s="123" t="s">
        <v>32</v>
      </c>
      <c r="G1063" s="128" t="s">
        <v>32</v>
      </c>
      <c r="H1063" s="123" t="s">
        <v>33</v>
      </c>
      <c r="I1063" s="128" t="s">
        <v>33</v>
      </c>
      <c r="N1063" s="129">
        <v>26.315789473684202</v>
      </c>
      <c r="O1063" s="130">
        <v>57.894736842105303</v>
      </c>
      <c r="P1063" s="131">
        <v>19</v>
      </c>
      <c r="Q1063" s="131">
        <v>19</v>
      </c>
    </row>
    <row r="1064" spans="1:17" x14ac:dyDescent="0.35">
      <c r="A1064" s="127">
        <v>1</v>
      </c>
      <c r="B1064" s="123" t="s">
        <v>23</v>
      </c>
      <c r="C1064" s="132" t="s">
        <v>699</v>
      </c>
      <c r="D1064" s="123" t="s">
        <v>30</v>
      </c>
      <c r="E1064" s="132" t="s">
        <v>6</v>
      </c>
      <c r="F1064" s="123" t="s">
        <v>32</v>
      </c>
      <c r="G1064" s="128" t="s">
        <v>32</v>
      </c>
      <c r="H1064" s="123" t="s">
        <v>33</v>
      </c>
      <c r="I1064" s="128" t="s">
        <v>33</v>
      </c>
      <c r="N1064" s="129">
        <v>24</v>
      </c>
      <c r="O1064" s="130">
        <v>52</v>
      </c>
      <c r="P1064" s="131">
        <v>25</v>
      </c>
      <c r="Q1064" s="131">
        <v>25</v>
      </c>
    </row>
    <row r="1065" spans="1:17" x14ac:dyDescent="0.35">
      <c r="A1065" s="127">
        <v>1</v>
      </c>
      <c r="B1065" s="123" t="s">
        <v>24</v>
      </c>
      <c r="C1065" s="128" t="s">
        <v>696</v>
      </c>
      <c r="D1065" s="123" t="s">
        <v>28</v>
      </c>
      <c r="E1065" s="128" t="s">
        <v>697</v>
      </c>
      <c r="N1065" s="129">
        <v>31.818181818181799</v>
      </c>
      <c r="O1065" s="130">
        <v>54.545454545454497</v>
      </c>
      <c r="P1065" s="131">
        <v>22</v>
      </c>
      <c r="Q1065" s="131">
        <v>22</v>
      </c>
    </row>
    <row r="1066" spans="1:17" x14ac:dyDescent="0.35">
      <c r="A1066" s="127">
        <v>1</v>
      </c>
      <c r="B1066" s="123" t="s">
        <v>28</v>
      </c>
      <c r="C1066" s="128" t="s">
        <v>697</v>
      </c>
      <c r="D1066" s="123" t="s">
        <v>32</v>
      </c>
      <c r="E1066" s="128" t="s">
        <v>32</v>
      </c>
      <c r="F1066" s="123" t="s">
        <v>33</v>
      </c>
      <c r="G1066" s="128" t="s">
        <v>33</v>
      </c>
      <c r="H1066" s="123" t="s">
        <v>37</v>
      </c>
      <c r="I1066" s="128" t="s">
        <v>2411</v>
      </c>
      <c r="N1066" s="129">
        <v>30.769230769230798</v>
      </c>
      <c r="O1066" s="130">
        <v>53.846153846153797</v>
      </c>
      <c r="P1066" s="131">
        <v>13</v>
      </c>
      <c r="Q1066" s="131">
        <v>13</v>
      </c>
    </row>
    <row r="1067" spans="1:17" x14ac:dyDescent="0.35">
      <c r="A1067" s="127">
        <v>1</v>
      </c>
      <c r="B1067" s="123" t="s">
        <v>28</v>
      </c>
      <c r="C1067" s="128" t="s">
        <v>697</v>
      </c>
      <c r="D1067" s="123" t="s">
        <v>32</v>
      </c>
      <c r="E1067" s="128" t="s">
        <v>32</v>
      </c>
      <c r="F1067" s="123" t="s">
        <v>37</v>
      </c>
      <c r="G1067" s="128" t="s">
        <v>2411</v>
      </c>
      <c r="N1067" s="129">
        <v>30.769230769230798</v>
      </c>
      <c r="O1067" s="130">
        <v>53.846153846153797</v>
      </c>
      <c r="P1067" s="131">
        <v>13</v>
      </c>
      <c r="Q1067" s="131">
        <v>13</v>
      </c>
    </row>
    <row r="1068" spans="1:17" x14ac:dyDescent="0.35">
      <c r="A1068" s="127">
        <v>1</v>
      </c>
      <c r="B1068" s="123" t="s">
        <v>21</v>
      </c>
      <c r="C1068" s="128" t="s">
        <v>65</v>
      </c>
      <c r="D1068" s="123" t="s">
        <v>24</v>
      </c>
      <c r="E1068" s="128" t="s">
        <v>696</v>
      </c>
      <c r="F1068" s="123" t="s">
        <v>28</v>
      </c>
      <c r="G1068" s="128" t="s">
        <v>697</v>
      </c>
      <c r="N1068" s="129">
        <v>27.272727272727298</v>
      </c>
      <c r="O1068" s="130">
        <v>54.545454545454497</v>
      </c>
      <c r="P1068" s="131">
        <v>11</v>
      </c>
      <c r="Q1068" s="131">
        <v>11</v>
      </c>
    </row>
    <row r="1069" spans="1:17" x14ac:dyDescent="0.35">
      <c r="A1069" s="127">
        <v>1</v>
      </c>
      <c r="B1069" s="123" t="s">
        <v>21</v>
      </c>
      <c r="C1069" s="128" t="s">
        <v>65</v>
      </c>
      <c r="D1069" s="123" t="s">
        <v>23</v>
      </c>
      <c r="E1069" s="132" t="s">
        <v>699</v>
      </c>
      <c r="F1069" s="123" t="s">
        <v>30</v>
      </c>
      <c r="G1069" s="132" t="s">
        <v>6</v>
      </c>
      <c r="H1069" s="123" t="s">
        <v>32</v>
      </c>
      <c r="I1069" s="128" t="s">
        <v>32</v>
      </c>
      <c r="J1069" s="123" t="s">
        <v>33</v>
      </c>
      <c r="K1069" s="128" t="s">
        <v>33</v>
      </c>
      <c r="N1069" s="129">
        <v>25</v>
      </c>
      <c r="P1069" s="131">
        <v>8</v>
      </c>
    </row>
    <row r="1070" spans="1:17" x14ac:dyDescent="0.35">
      <c r="A1070" s="127">
        <v>1</v>
      </c>
      <c r="B1070" s="123" t="s">
        <v>23</v>
      </c>
      <c r="C1070" s="132" t="s">
        <v>699</v>
      </c>
      <c r="D1070" s="123" t="s">
        <v>25</v>
      </c>
      <c r="E1070" s="128" t="s">
        <v>681</v>
      </c>
      <c r="F1070" s="123" t="s">
        <v>33</v>
      </c>
      <c r="G1070" s="128" t="s">
        <v>33</v>
      </c>
      <c r="N1070" s="129">
        <v>15.789473684210501</v>
      </c>
      <c r="O1070" s="130">
        <v>55.263157894736899</v>
      </c>
      <c r="P1070" s="131">
        <v>38</v>
      </c>
      <c r="Q1070" s="131">
        <v>38</v>
      </c>
    </row>
    <row r="1071" spans="1:17" x14ac:dyDescent="0.35">
      <c r="A1071" s="127">
        <v>1</v>
      </c>
      <c r="B1071" s="123" t="s">
        <v>23</v>
      </c>
      <c r="C1071" s="132" t="s">
        <v>699</v>
      </c>
      <c r="D1071" s="123" t="s">
        <v>25</v>
      </c>
      <c r="E1071" s="128" t="s">
        <v>681</v>
      </c>
      <c r="F1071" s="123" t="s">
        <v>32</v>
      </c>
      <c r="G1071" s="128" t="s">
        <v>32</v>
      </c>
      <c r="N1071" s="129">
        <v>21.428571428571399</v>
      </c>
      <c r="O1071" s="130">
        <v>59.523809523809497</v>
      </c>
      <c r="P1071" s="131">
        <v>42</v>
      </c>
      <c r="Q1071" s="131">
        <v>42</v>
      </c>
    </row>
    <row r="1072" spans="1:17" x14ac:dyDescent="0.35">
      <c r="A1072" s="127">
        <v>1</v>
      </c>
      <c r="B1072" s="123" t="s">
        <v>23</v>
      </c>
      <c r="C1072" s="132" t="s">
        <v>699</v>
      </c>
      <c r="D1072" s="123" t="s">
        <v>30</v>
      </c>
      <c r="E1072" s="132" t="s">
        <v>6</v>
      </c>
      <c r="F1072" s="123" t="s">
        <v>33</v>
      </c>
      <c r="G1072" s="128" t="s">
        <v>33</v>
      </c>
      <c r="N1072" s="129">
        <v>20.408163265306101</v>
      </c>
      <c r="O1072" s="130">
        <v>51.020408163265301</v>
      </c>
      <c r="P1072" s="131">
        <v>49</v>
      </c>
      <c r="Q1072" s="131">
        <v>49</v>
      </c>
    </row>
    <row r="1073" spans="1:17" x14ac:dyDescent="0.35">
      <c r="A1073" s="127">
        <v>1</v>
      </c>
      <c r="B1073" s="123" t="s">
        <v>28</v>
      </c>
      <c r="C1073" s="128" t="s">
        <v>697</v>
      </c>
      <c r="D1073" s="123" t="s">
        <v>32</v>
      </c>
      <c r="E1073" s="128" t="s">
        <v>32</v>
      </c>
      <c r="N1073" s="129">
        <v>26.495726495726501</v>
      </c>
      <c r="O1073" s="130">
        <v>49.002849002848997</v>
      </c>
      <c r="P1073" s="131">
        <v>351</v>
      </c>
      <c r="Q1073" s="131">
        <v>351</v>
      </c>
    </row>
    <row r="1074" spans="1:17" x14ac:dyDescent="0.35">
      <c r="A1074" s="127">
        <v>1</v>
      </c>
      <c r="B1074" s="123" t="s">
        <v>28</v>
      </c>
      <c r="C1074" s="128" t="s">
        <v>697</v>
      </c>
      <c r="D1074" s="123" t="s">
        <v>30</v>
      </c>
      <c r="E1074" s="132" t="s">
        <v>6</v>
      </c>
      <c r="F1074" s="123" t="s">
        <v>32</v>
      </c>
      <c r="G1074" s="128" t="s">
        <v>32</v>
      </c>
      <c r="H1074" s="123" t="s">
        <v>33</v>
      </c>
      <c r="I1074" s="128" t="s">
        <v>33</v>
      </c>
      <c r="N1074" s="129">
        <v>15.1515151515152</v>
      </c>
      <c r="P1074" s="131">
        <v>33</v>
      </c>
    </row>
    <row r="1075" spans="1:17" x14ac:dyDescent="0.35">
      <c r="A1075" s="127">
        <v>1</v>
      </c>
      <c r="B1075" s="123" t="s">
        <v>23</v>
      </c>
      <c r="C1075" s="132" t="s">
        <v>699</v>
      </c>
      <c r="D1075" s="123" t="s">
        <v>25</v>
      </c>
      <c r="E1075" s="128" t="s">
        <v>681</v>
      </c>
      <c r="F1075" s="123" t="s">
        <v>29</v>
      </c>
      <c r="G1075" s="132" t="s">
        <v>32</v>
      </c>
      <c r="H1075" s="123" t="s">
        <v>32</v>
      </c>
      <c r="I1075" s="128" t="s">
        <v>32</v>
      </c>
      <c r="N1075" s="129">
        <v>26.315789473684202</v>
      </c>
      <c r="O1075" s="130">
        <v>68.421052631578902</v>
      </c>
      <c r="P1075" s="131">
        <v>19</v>
      </c>
      <c r="Q1075" s="131">
        <v>19</v>
      </c>
    </row>
    <row r="1076" spans="1:17" x14ac:dyDescent="0.35">
      <c r="A1076" s="127">
        <v>1</v>
      </c>
      <c r="B1076" s="123" t="s">
        <v>25</v>
      </c>
      <c r="C1076" s="128" t="s">
        <v>681</v>
      </c>
      <c r="D1076" s="123" t="s">
        <v>28</v>
      </c>
      <c r="E1076" s="128" t="s">
        <v>697</v>
      </c>
      <c r="F1076" s="123" t="s">
        <v>30</v>
      </c>
      <c r="G1076" s="132" t="s">
        <v>6</v>
      </c>
      <c r="H1076" s="123" t="s">
        <v>32</v>
      </c>
      <c r="I1076" s="128" t="s">
        <v>32</v>
      </c>
      <c r="N1076" s="129">
        <v>26.1904761904762</v>
      </c>
      <c r="O1076" s="130">
        <v>45.238095238095198</v>
      </c>
      <c r="P1076" s="131">
        <v>42</v>
      </c>
      <c r="Q1076" s="131">
        <v>42</v>
      </c>
    </row>
    <row r="1077" spans="1:17" x14ac:dyDescent="0.35">
      <c r="A1077" s="127">
        <v>1</v>
      </c>
      <c r="B1077" s="123" t="s">
        <v>25</v>
      </c>
      <c r="C1077" s="128" t="s">
        <v>681</v>
      </c>
      <c r="D1077" s="123" t="s">
        <v>28</v>
      </c>
      <c r="E1077" s="128" t="s">
        <v>697</v>
      </c>
      <c r="F1077" s="123" t="s">
        <v>32</v>
      </c>
      <c r="G1077" s="128" t="s">
        <v>32</v>
      </c>
      <c r="H1077" s="123" t="s">
        <v>33</v>
      </c>
      <c r="I1077" s="128" t="s">
        <v>33</v>
      </c>
      <c r="N1077" s="129">
        <v>15.1515151515152</v>
      </c>
      <c r="O1077" s="130">
        <v>48.484848484848499</v>
      </c>
      <c r="P1077" s="131">
        <v>33</v>
      </c>
      <c r="Q1077" s="131">
        <v>33</v>
      </c>
    </row>
    <row r="1078" spans="1:17" x14ac:dyDescent="0.35">
      <c r="A1078" s="127">
        <v>1</v>
      </c>
      <c r="B1078" s="123" t="s">
        <v>23</v>
      </c>
      <c r="C1078" s="132" t="s">
        <v>699</v>
      </c>
      <c r="D1078" s="123" t="s">
        <v>30</v>
      </c>
      <c r="E1078" s="132" t="s">
        <v>6</v>
      </c>
      <c r="F1078" s="123" t="s">
        <v>32</v>
      </c>
      <c r="G1078" s="128" t="s">
        <v>32</v>
      </c>
      <c r="N1078" s="129">
        <v>22</v>
      </c>
      <c r="O1078" s="130">
        <v>48</v>
      </c>
      <c r="P1078" s="131">
        <v>50</v>
      </c>
      <c r="Q1078" s="131">
        <v>50</v>
      </c>
    </row>
    <row r="1079" spans="1:17" x14ac:dyDescent="0.35">
      <c r="A1079" s="127">
        <v>1</v>
      </c>
      <c r="B1079" s="123" t="s">
        <v>22</v>
      </c>
      <c r="C1079" s="128" t="s">
        <v>695</v>
      </c>
      <c r="D1079" s="123" t="s">
        <v>23</v>
      </c>
      <c r="E1079" s="132" t="s">
        <v>699</v>
      </c>
      <c r="F1079" s="123" t="s">
        <v>28</v>
      </c>
      <c r="G1079" s="128" t="s">
        <v>697</v>
      </c>
      <c r="H1079" s="123" t="s">
        <v>30</v>
      </c>
      <c r="I1079" s="132" t="s">
        <v>6</v>
      </c>
      <c r="N1079" s="129">
        <v>20</v>
      </c>
      <c r="P1079" s="131">
        <v>15</v>
      </c>
    </row>
    <row r="1080" spans="1:17" x14ac:dyDescent="0.35">
      <c r="A1080" s="127">
        <v>1</v>
      </c>
      <c r="B1080" s="123" t="s">
        <v>21</v>
      </c>
      <c r="C1080" s="128" t="s">
        <v>65</v>
      </c>
      <c r="D1080" s="123" t="s">
        <v>23</v>
      </c>
      <c r="E1080" s="132" t="s">
        <v>699</v>
      </c>
      <c r="F1080" s="123" t="s">
        <v>24</v>
      </c>
      <c r="G1080" s="128" t="s">
        <v>696</v>
      </c>
      <c r="H1080" s="123" t="s">
        <v>28</v>
      </c>
      <c r="I1080" s="128" t="s">
        <v>697</v>
      </c>
      <c r="N1080" s="129">
        <v>25</v>
      </c>
      <c r="O1080" s="130">
        <v>50</v>
      </c>
      <c r="P1080" s="131">
        <v>8</v>
      </c>
      <c r="Q1080" s="131">
        <v>8</v>
      </c>
    </row>
    <row r="1081" spans="1:17" x14ac:dyDescent="0.35">
      <c r="A1081" s="127">
        <v>1</v>
      </c>
      <c r="B1081" s="123" t="s">
        <v>25</v>
      </c>
      <c r="C1081" s="128" t="s">
        <v>681</v>
      </c>
      <c r="D1081" s="123" t="s">
        <v>30</v>
      </c>
      <c r="E1081" s="132" t="s">
        <v>6</v>
      </c>
      <c r="F1081" s="123" t="s">
        <v>32</v>
      </c>
      <c r="G1081" s="128" t="s">
        <v>32</v>
      </c>
      <c r="N1081" s="129">
        <v>25</v>
      </c>
      <c r="O1081" s="130">
        <v>46.296296296296298</v>
      </c>
      <c r="P1081" s="131">
        <v>108</v>
      </c>
      <c r="Q1081" s="131">
        <v>108</v>
      </c>
    </row>
    <row r="1082" spans="1:17" x14ac:dyDescent="0.35">
      <c r="A1082" s="127">
        <v>1</v>
      </c>
      <c r="B1082" s="123" t="s">
        <v>21</v>
      </c>
      <c r="C1082" s="128" t="s">
        <v>65</v>
      </c>
      <c r="D1082" s="123" t="s">
        <v>25</v>
      </c>
      <c r="E1082" s="128" t="s">
        <v>681</v>
      </c>
      <c r="F1082" s="123" t="s">
        <v>28</v>
      </c>
      <c r="G1082" s="128" t="s">
        <v>697</v>
      </c>
      <c r="H1082" s="123" t="s">
        <v>32</v>
      </c>
      <c r="I1082" s="128" t="s">
        <v>32</v>
      </c>
      <c r="J1082" s="123" t="s">
        <v>33</v>
      </c>
      <c r="K1082" s="128" t="s">
        <v>33</v>
      </c>
      <c r="O1082" s="130">
        <v>47.368421052631597</v>
      </c>
      <c r="Q1082" s="131">
        <v>19</v>
      </c>
    </row>
    <row r="1083" spans="1:17" x14ac:dyDescent="0.35">
      <c r="A1083" s="127">
        <v>1</v>
      </c>
      <c r="B1083" s="123" t="s">
        <v>22</v>
      </c>
      <c r="C1083" s="128" t="s">
        <v>695</v>
      </c>
      <c r="D1083" s="123" t="s">
        <v>28</v>
      </c>
      <c r="E1083" s="128" t="s">
        <v>697</v>
      </c>
      <c r="F1083" s="123" t="s">
        <v>32</v>
      </c>
      <c r="G1083" s="128" t="s">
        <v>32</v>
      </c>
      <c r="N1083" s="129">
        <v>24.840764331210199</v>
      </c>
      <c r="O1083" s="130">
        <v>46.496815286624198</v>
      </c>
      <c r="P1083" s="131">
        <v>157</v>
      </c>
      <c r="Q1083" s="131">
        <v>157</v>
      </c>
    </row>
    <row r="1084" spans="1:17" x14ac:dyDescent="0.35">
      <c r="A1084" s="127">
        <v>1</v>
      </c>
      <c r="B1084" s="123" t="s">
        <v>22</v>
      </c>
      <c r="C1084" s="128" t="s">
        <v>695</v>
      </c>
      <c r="D1084" s="123" t="s">
        <v>28</v>
      </c>
      <c r="E1084" s="128" t="s">
        <v>697</v>
      </c>
      <c r="F1084" s="123" t="s">
        <v>32</v>
      </c>
      <c r="G1084" s="128" t="s">
        <v>32</v>
      </c>
      <c r="H1084" s="123" t="s">
        <v>33</v>
      </c>
      <c r="I1084" s="128" t="s">
        <v>33</v>
      </c>
      <c r="N1084" s="129">
        <v>19.230769230769202</v>
      </c>
      <c r="P1084" s="131">
        <v>52</v>
      </c>
    </row>
    <row r="1085" spans="1:17" x14ac:dyDescent="0.35">
      <c r="A1085" s="127">
        <v>1</v>
      </c>
      <c r="B1085" s="123" t="s">
        <v>21</v>
      </c>
      <c r="C1085" s="128" t="s">
        <v>65</v>
      </c>
      <c r="D1085" s="123" t="s">
        <v>22</v>
      </c>
      <c r="E1085" s="128" t="s">
        <v>695</v>
      </c>
      <c r="F1085" s="123" t="s">
        <v>28</v>
      </c>
      <c r="G1085" s="128" t="s">
        <v>697</v>
      </c>
      <c r="H1085" s="123" t="s">
        <v>32</v>
      </c>
      <c r="I1085" s="128" t="s">
        <v>32</v>
      </c>
      <c r="J1085" s="123" t="s">
        <v>33</v>
      </c>
      <c r="K1085" s="128" t="s">
        <v>33</v>
      </c>
      <c r="N1085" s="129">
        <v>17.8571428571429</v>
      </c>
      <c r="P1085" s="131">
        <v>28</v>
      </c>
    </row>
    <row r="1086" spans="1:17" x14ac:dyDescent="0.35">
      <c r="A1086" s="127">
        <v>1</v>
      </c>
      <c r="B1086" s="123" t="s">
        <v>23</v>
      </c>
      <c r="C1086" s="132" t="s">
        <v>699</v>
      </c>
      <c r="D1086" s="123" t="s">
        <v>28</v>
      </c>
      <c r="E1086" s="128" t="s">
        <v>697</v>
      </c>
      <c r="F1086" s="123" t="s">
        <v>30</v>
      </c>
      <c r="G1086" s="132" t="s">
        <v>6</v>
      </c>
      <c r="N1086" s="129">
        <v>20.454545454545499</v>
      </c>
      <c r="O1086" s="130">
        <v>47.727272727272698</v>
      </c>
      <c r="P1086" s="131">
        <v>44</v>
      </c>
      <c r="Q1086" s="131">
        <v>44</v>
      </c>
    </row>
    <row r="1087" spans="1:17" x14ac:dyDescent="0.35">
      <c r="A1087" s="127">
        <v>1</v>
      </c>
      <c r="B1087" s="123" t="s">
        <v>25</v>
      </c>
      <c r="C1087" s="128" t="s">
        <v>681</v>
      </c>
      <c r="D1087" s="123" t="s">
        <v>28</v>
      </c>
      <c r="E1087" s="128" t="s">
        <v>697</v>
      </c>
      <c r="F1087" s="123" t="s">
        <v>32</v>
      </c>
      <c r="G1087" s="128" t="s">
        <v>32</v>
      </c>
      <c r="N1087" s="129">
        <v>24.137931034482801</v>
      </c>
      <c r="O1087" s="130">
        <v>55.172413793103402</v>
      </c>
      <c r="P1087" s="131">
        <v>87</v>
      </c>
      <c r="Q1087" s="131">
        <v>87</v>
      </c>
    </row>
    <row r="1088" spans="1:17" x14ac:dyDescent="0.35">
      <c r="A1088" s="127">
        <v>1</v>
      </c>
      <c r="B1088" s="123" t="s">
        <v>21</v>
      </c>
      <c r="C1088" s="128" t="s">
        <v>65</v>
      </c>
      <c r="D1088" s="123" t="s">
        <v>23</v>
      </c>
      <c r="E1088" s="132" t="s">
        <v>699</v>
      </c>
      <c r="F1088" s="123" t="s">
        <v>30</v>
      </c>
      <c r="G1088" s="132" t="s">
        <v>6</v>
      </c>
      <c r="H1088" s="123" t="s">
        <v>33</v>
      </c>
      <c r="I1088" s="128" t="s">
        <v>33</v>
      </c>
      <c r="N1088" s="129">
        <v>18.75</v>
      </c>
      <c r="P1088" s="131">
        <v>16</v>
      </c>
    </row>
    <row r="1089" spans="1:17" x14ac:dyDescent="0.35">
      <c r="A1089" s="127">
        <v>1</v>
      </c>
      <c r="B1089" s="123" t="s">
        <v>21</v>
      </c>
      <c r="C1089" s="128" t="s">
        <v>65</v>
      </c>
      <c r="D1089" s="123" t="s">
        <v>25</v>
      </c>
      <c r="E1089" s="128" t="s">
        <v>681</v>
      </c>
      <c r="F1089" s="123" t="s">
        <v>29</v>
      </c>
      <c r="G1089" s="132" t="s">
        <v>32</v>
      </c>
      <c r="H1089" s="123" t="s">
        <v>32</v>
      </c>
      <c r="I1089" s="128" t="s">
        <v>32</v>
      </c>
      <c r="N1089" s="129">
        <v>23.8095238095238</v>
      </c>
      <c r="O1089" s="130">
        <v>57.142857142857103</v>
      </c>
      <c r="P1089" s="131">
        <v>21</v>
      </c>
      <c r="Q1089" s="131">
        <v>21</v>
      </c>
    </row>
    <row r="1090" spans="1:17" x14ac:dyDescent="0.35">
      <c r="A1090" s="127">
        <v>1</v>
      </c>
      <c r="B1090" s="123" t="s">
        <v>21</v>
      </c>
      <c r="C1090" s="128" t="s">
        <v>65</v>
      </c>
      <c r="D1090" s="123" t="s">
        <v>23</v>
      </c>
      <c r="E1090" s="132" t="s">
        <v>699</v>
      </c>
      <c r="F1090" s="123" t="s">
        <v>25</v>
      </c>
      <c r="G1090" s="128" t="s">
        <v>681</v>
      </c>
      <c r="H1090" s="123" t="s">
        <v>32</v>
      </c>
      <c r="I1090" s="128" t="s">
        <v>32</v>
      </c>
      <c r="O1090" s="130">
        <v>43.75</v>
      </c>
      <c r="Q1090" s="131">
        <v>16</v>
      </c>
    </row>
    <row r="1091" spans="1:17" x14ac:dyDescent="0.35">
      <c r="A1091" s="127">
        <v>1</v>
      </c>
      <c r="B1091" s="123" t="s">
        <v>23</v>
      </c>
      <c r="C1091" s="132" t="s">
        <v>699</v>
      </c>
      <c r="D1091" s="123" t="s">
        <v>25</v>
      </c>
      <c r="E1091" s="128" t="s">
        <v>681</v>
      </c>
      <c r="F1091" s="123" t="s">
        <v>29</v>
      </c>
      <c r="G1091" s="132" t="s">
        <v>32</v>
      </c>
      <c r="N1091" s="129">
        <v>16.6666666666667</v>
      </c>
      <c r="O1091" s="130">
        <v>50</v>
      </c>
      <c r="P1091" s="131">
        <v>36</v>
      </c>
      <c r="Q1091" s="131">
        <v>36</v>
      </c>
    </row>
    <row r="1092" spans="1:17" x14ac:dyDescent="0.35">
      <c r="A1092" s="127">
        <v>1</v>
      </c>
      <c r="B1092" s="123" t="s">
        <v>21</v>
      </c>
      <c r="C1092" s="128" t="s">
        <v>65</v>
      </c>
      <c r="D1092" s="123" t="s">
        <v>25</v>
      </c>
      <c r="E1092" s="128" t="s">
        <v>681</v>
      </c>
      <c r="F1092" s="123" t="s">
        <v>28</v>
      </c>
      <c r="G1092" s="128" t="s">
        <v>697</v>
      </c>
      <c r="H1092" s="123" t="s">
        <v>32</v>
      </c>
      <c r="I1092" s="128" t="s">
        <v>32</v>
      </c>
      <c r="O1092" s="130">
        <v>48.8888888888889</v>
      </c>
      <c r="Q1092" s="131">
        <v>45</v>
      </c>
    </row>
    <row r="1093" spans="1:17" x14ac:dyDescent="0.35">
      <c r="A1093" s="127">
        <v>1</v>
      </c>
      <c r="B1093" s="123" t="s">
        <v>23</v>
      </c>
      <c r="C1093" s="132" t="s">
        <v>699</v>
      </c>
      <c r="D1093" s="123" t="s">
        <v>24</v>
      </c>
      <c r="E1093" s="128" t="s">
        <v>696</v>
      </c>
      <c r="F1093" s="123" t="s">
        <v>28</v>
      </c>
      <c r="G1093" s="128" t="s">
        <v>697</v>
      </c>
      <c r="N1093" s="129">
        <v>23.529411764705898</v>
      </c>
      <c r="O1093" s="130">
        <v>47.058823529411796</v>
      </c>
      <c r="P1093" s="131">
        <v>17</v>
      </c>
      <c r="Q1093" s="131">
        <v>17</v>
      </c>
    </row>
    <row r="1094" spans="1:17" x14ac:dyDescent="0.35">
      <c r="A1094" s="127">
        <v>1</v>
      </c>
      <c r="B1094" s="123" t="s">
        <v>21</v>
      </c>
      <c r="C1094" s="128" t="s">
        <v>65</v>
      </c>
      <c r="D1094" s="123" t="s">
        <v>23</v>
      </c>
      <c r="E1094" s="132" t="s">
        <v>699</v>
      </c>
      <c r="F1094" s="123" t="s">
        <v>28</v>
      </c>
      <c r="G1094" s="128" t="s">
        <v>697</v>
      </c>
      <c r="H1094" s="123" t="s">
        <v>30</v>
      </c>
      <c r="I1094" s="132" t="s">
        <v>6</v>
      </c>
      <c r="N1094" s="129">
        <v>23.529411764705898</v>
      </c>
      <c r="O1094" s="130">
        <v>41.176470588235297</v>
      </c>
      <c r="P1094" s="131">
        <v>17</v>
      </c>
      <c r="Q1094" s="131">
        <v>17</v>
      </c>
    </row>
    <row r="1095" spans="1:17" x14ac:dyDescent="0.35">
      <c r="A1095" s="127">
        <v>1</v>
      </c>
      <c r="B1095" s="123" t="s">
        <v>25</v>
      </c>
      <c r="C1095" s="128" t="s">
        <v>681</v>
      </c>
      <c r="D1095" s="123" t="s">
        <v>30</v>
      </c>
      <c r="E1095" s="132" t="s">
        <v>6</v>
      </c>
      <c r="F1095" s="123" t="s">
        <v>32</v>
      </c>
      <c r="G1095" s="128" t="s">
        <v>32</v>
      </c>
      <c r="H1095" s="123" t="s">
        <v>33</v>
      </c>
      <c r="I1095" s="128" t="s">
        <v>33</v>
      </c>
      <c r="N1095" s="129">
        <v>19.148936170212799</v>
      </c>
      <c r="P1095" s="131">
        <v>47</v>
      </c>
    </row>
    <row r="1096" spans="1:17" x14ac:dyDescent="0.35">
      <c r="A1096" s="127">
        <v>1</v>
      </c>
      <c r="B1096" s="123" t="s">
        <v>28</v>
      </c>
      <c r="C1096" s="128" t="s">
        <v>697</v>
      </c>
      <c r="D1096" s="123" t="s">
        <v>32</v>
      </c>
      <c r="E1096" s="128" t="s">
        <v>32</v>
      </c>
      <c r="F1096" s="123" t="s">
        <v>33</v>
      </c>
      <c r="G1096" s="128" t="s">
        <v>33</v>
      </c>
      <c r="N1096" s="129">
        <v>23.287671232876701</v>
      </c>
      <c r="O1096" s="130">
        <v>45.205479452054803</v>
      </c>
      <c r="P1096" s="131">
        <v>146</v>
      </c>
      <c r="Q1096" s="131">
        <v>146</v>
      </c>
    </row>
    <row r="1097" spans="1:17" x14ac:dyDescent="0.35">
      <c r="A1097" s="127">
        <v>1</v>
      </c>
      <c r="B1097" s="123" t="s">
        <v>25</v>
      </c>
      <c r="C1097" s="128" t="s">
        <v>681</v>
      </c>
      <c r="D1097" s="123" t="s">
        <v>32</v>
      </c>
      <c r="E1097" s="128" t="s">
        <v>32</v>
      </c>
      <c r="N1097" s="129">
        <v>23.1132075471698</v>
      </c>
      <c r="O1097" s="130">
        <v>50.943396226415103</v>
      </c>
      <c r="P1097" s="131">
        <v>212</v>
      </c>
      <c r="Q1097" s="131">
        <v>212</v>
      </c>
    </row>
    <row r="1098" spans="1:17" x14ac:dyDescent="0.35">
      <c r="A1098" s="127">
        <v>1</v>
      </c>
      <c r="B1098" s="123" t="s">
        <v>28</v>
      </c>
      <c r="C1098" s="128" t="s">
        <v>697</v>
      </c>
      <c r="D1098" s="123" t="s">
        <v>30</v>
      </c>
      <c r="E1098" s="132" t="s">
        <v>6</v>
      </c>
      <c r="F1098" s="123" t="s">
        <v>32</v>
      </c>
      <c r="G1098" s="128" t="s">
        <v>32</v>
      </c>
      <c r="N1098" s="129">
        <v>22.471910112359499</v>
      </c>
      <c r="O1098" s="130">
        <v>44.943820224719097</v>
      </c>
      <c r="P1098" s="131">
        <v>89</v>
      </c>
      <c r="Q1098" s="131">
        <v>89</v>
      </c>
    </row>
    <row r="1099" spans="1:17" x14ac:dyDescent="0.35">
      <c r="A1099" s="127">
        <v>1</v>
      </c>
      <c r="B1099" s="123" t="s">
        <v>25</v>
      </c>
      <c r="C1099" s="128" t="s">
        <v>681</v>
      </c>
      <c r="D1099" s="123" t="s">
        <v>29</v>
      </c>
      <c r="E1099" s="132" t="s">
        <v>32</v>
      </c>
      <c r="F1099" s="123" t="s">
        <v>32</v>
      </c>
      <c r="G1099" s="128" t="s">
        <v>32</v>
      </c>
      <c r="H1099" s="123" t="s">
        <v>33</v>
      </c>
      <c r="I1099" s="128" t="s">
        <v>33</v>
      </c>
      <c r="N1099" s="129">
        <v>23.076923076923102</v>
      </c>
      <c r="O1099" s="130">
        <v>48.717948717948701</v>
      </c>
      <c r="P1099" s="131">
        <v>39</v>
      </c>
      <c r="Q1099" s="131">
        <v>39</v>
      </c>
    </row>
    <row r="1100" spans="1:17" x14ac:dyDescent="0.35">
      <c r="A1100" s="127">
        <v>1</v>
      </c>
      <c r="B1100" s="123" t="s">
        <v>23</v>
      </c>
      <c r="C1100" s="132" t="s">
        <v>699</v>
      </c>
      <c r="D1100" s="123" t="s">
        <v>29</v>
      </c>
      <c r="E1100" s="132" t="s">
        <v>32</v>
      </c>
      <c r="F1100" s="123" t="s">
        <v>32</v>
      </c>
      <c r="G1100" s="128" t="s">
        <v>32</v>
      </c>
      <c r="H1100" s="123" t="s">
        <v>33</v>
      </c>
      <c r="I1100" s="128" t="s">
        <v>33</v>
      </c>
      <c r="N1100" s="129">
        <v>17.5</v>
      </c>
      <c r="P1100" s="131">
        <v>40</v>
      </c>
    </row>
    <row r="1101" spans="1:17" x14ac:dyDescent="0.35">
      <c r="A1101" s="127">
        <v>1</v>
      </c>
      <c r="B1101" s="123" t="s">
        <v>23</v>
      </c>
      <c r="C1101" s="132" t="s">
        <v>699</v>
      </c>
      <c r="D1101" s="123" t="s">
        <v>25</v>
      </c>
      <c r="E1101" s="128" t="s">
        <v>681</v>
      </c>
      <c r="N1101" s="129">
        <v>16.239316239316199</v>
      </c>
      <c r="O1101" s="130">
        <v>50.427350427350397</v>
      </c>
      <c r="P1101" s="131">
        <v>117</v>
      </c>
      <c r="Q1101" s="131">
        <v>117</v>
      </c>
    </row>
    <row r="1102" spans="1:17" x14ac:dyDescent="0.35">
      <c r="A1102" s="127">
        <v>1</v>
      </c>
      <c r="B1102" s="123" t="s">
        <v>22</v>
      </c>
      <c r="C1102" s="128" t="s">
        <v>695</v>
      </c>
      <c r="D1102" s="123" t="s">
        <v>23</v>
      </c>
      <c r="E1102" s="132" t="s">
        <v>699</v>
      </c>
      <c r="F1102" s="123" t="s">
        <v>28</v>
      </c>
      <c r="G1102" s="128" t="s">
        <v>697</v>
      </c>
      <c r="N1102" s="129">
        <v>22.3684210526316</v>
      </c>
      <c r="O1102" s="130">
        <v>51.315789473684198</v>
      </c>
      <c r="P1102" s="131">
        <v>76</v>
      </c>
      <c r="Q1102" s="131">
        <v>76</v>
      </c>
    </row>
    <row r="1103" spans="1:17" x14ac:dyDescent="0.35">
      <c r="A1103" s="127">
        <v>1</v>
      </c>
      <c r="B1103" s="123" t="s">
        <v>21</v>
      </c>
      <c r="C1103" s="128" t="s">
        <v>65</v>
      </c>
      <c r="D1103" s="123" t="s">
        <v>25</v>
      </c>
      <c r="E1103" s="128" t="s">
        <v>681</v>
      </c>
      <c r="F1103" s="123" t="s">
        <v>29</v>
      </c>
      <c r="G1103" s="132" t="s">
        <v>32</v>
      </c>
      <c r="H1103" s="123" t="s">
        <v>32</v>
      </c>
      <c r="I1103" s="128" t="s">
        <v>32</v>
      </c>
      <c r="J1103" s="123" t="s">
        <v>33</v>
      </c>
      <c r="K1103" s="128" t="s">
        <v>33</v>
      </c>
      <c r="N1103" s="129">
        <v>22.2222222222222</v>
      </c>
      <c r="O1103" s="130">
        <v>44.4444444444444</v>
      </c>
      <c r="P1103" s="131">
        <v>9</v>
      </c>
      <c r="Q1103" s="131">
        <v>9</v>
      </c>
    </row>
    <row r="1104" spans="1:17" x14ac:dyDescent="0.35">
      <c r="A1104" s="127">
        <v>1</v>
      </c>
      <c r="B1104" s="123" t="s">
        <v>22</v>
      </c>
      <c r="C1104" s="128" t="s">
        <v>695</v>
      </c>
      <c r="D1104" s="123" t="s">
        <v>24</v>
      </c>
      <c r="E1104" s="128" t="s">
        <v>696</v>
      </c>
      <c r="F1104" s="123" t="s">
        <v>32</v>
      </c>
      <c r="G1104" s="128" t="s">
        <v>32</v>
      </c>
      <c r="N1104" s="129">
        <v>22.2222222222222</v>
      </c>
      <c r="P1104" s="131">
        <v>9</v>
      </c>
    </row>
    <row r="1105" spans="1:17" x14ac:dyDescent="0.35">
      <c r="A1105" s="127">
        <v>1</v>
      </c>
      <c r="B1105" s="123" t="s">
        <v>23</v>
      </c>
      <c r="C1105" s="132" t="s">
        <v>699</v>
      </c>
      <c r="D1105" s="123" t="s">
        <v>32</v>
      </c>
      <c r="E1105" s="128" t="s">
        <v>32</v>
      </c>
      <c r="F1105" s="123" t="s">
        <v>33</v>
      </c>
      <c r="G1105" s="128" t="s">
        <v>33</v>
      </c>
      <c r="N1105" s="129">
        <v>20.535714285714299</v>
      </c>
      <c r="O1105" s="130">
        <v>44.642857142857103</v>
      </c>
      <c r="P1105" s="131">
        <v>112</v>
      </c>
      <c r="Q1105" s="131">
        <v>112</v>
      </c>
    </row>
    <row r="1106" spans="1:17" x14ac:dyDescent="0.35">
      <c r="A1106" s="127">
        <v>1</v>
      </c>
      <c r="B1106" s="123" t="s">
        <v>25</v>
      </c>
      <c r="C1106" s="128" t="s">
        <v>681</v>
      </c>
      <c r="D1106" s="123" t="s">
        <v>32</v>
      </c>
      <c r="E1106" s="128" t="s">
        <v>32</v>
      </c>
      <c r="F1106" s="123" t="s">
        <v>33</v>
      </c>
      <c r="G1106" s="128" t="s">
        <v>33</v>
      </c>
      <c r="N1106" s="129">
        <v>16.091954022988499</v>
      </c>
      <c r="O1106" s="130">
        <v>48.275862068965502</v>
      </c>
      <c r="P1106" s="131">
        <v>87</v>
      </c>
      <c r="Q1106" s="131">
        <v>87</v>
      </c>
    </row>
    <row r="1107" spans="1:17" x14ac:dyDescent="0.35">
      <c r="A1107" s="127">
        <v>1</v>
      </c>
      <c r="B1107" s="123" t="s">
        <v>22</v>
      </c>
      <c r="C1107" s="128" t="s">
        <v>695</v>
      </c>
      <c r="D1107" s="123" t="s">
        <v>28</v>
      </c>
      <c r="E1107" s="128" t="s">
        <v>697</v>
      </c>
      <c r="F1107" s="123" t="s">
        <v>30</v>
      </c>
      <c r="G1107" s="132" t="s">
        <v>6</v>
      </c>
      <c r="H1107" s="123" t="s">
        <v>32</v>
      </c>
      <c r="I1107" s="128" t="s">
        <v>32</v>
      </c>
      <c r="N1107" s="129">
        <v>18</v>
      </c>
      <c r="P1107" s="131">
        <v>50</v>
      </c>
    </row>
    <row r="1108" spans="1:17" x14ac:dyDescent="0.35">
      <c r="A1108" s="127">
        <v>1</v>
      </c>
      <c r="B1108" s="123" t="s">
        <v>21</v>
      </c>
      <c r="C1108" s="128" t="s">
        <v>65</v>
      </c>
      <c r="D1108" s="123" t="s">
        <v>22</v>
      </c>
      <c r="E1108" s="128" t="s">
        <v>695</v>
      </c>
      <c r="F1108" s="123" t="s">
        <v>28</v>
      </c>
      <c r="G1108" s="128" t="s">
        <v>697</v>
      </c>
      <c r="H1108" s="123" t="s">
        <v>32</v>
      </c>
      <c r="I1108" s="128" t="s">
        <v>32</v>
      </c>
      <c r="N1108" s="129">
        <v>21.176470588235301</v>
      </c>
      <c r="O1108" s="130">
        <v>44.705882352941202</v>
      </c>
      <c r="P1108" s="131">
        <v>85</v>
      </c>
      <c r="Q1108" s="131">
        <v>85</v>
      </c>
    </row>
    <row r="1109" spans="1:17" x14ac:dyDescent="0.35">
      <c r="A1109" s="127">
        <v>1</v>
      </c>
      <c r="B1109" s="123" t="s">
        <v>21</v>
      </c>
      <c r="C1109" s="128" t="s">
        <v>65</v>
      </c>
      <c r="D1109" s="123" t="s">
        <v>25</v>
      </c>
      <c r="E1109" s="128" t="s">
        <v>681</v>
      </c>
      <c r="F1109" s="123" t="s">
        <v>32</v>
      </c>
      <c r="G1109" s="128" t="s">
        <v>32</v>
      </c>
      <c r="O1109" s="130">
        <v>47.142857142857103</v>
      </c>
      <c r="Q1109" s="131">
        <v>70</v>
      </c>
    </row>
    <row r="1110" spans="1:17" x14ac:dyDescent="0.35">
      <c r="A1110" s="127">
        <v>1</v>
      </c>
      <c r="B1110" s="123" t="s">
        <v>21</v>
      </c>
      <c r="C1110" s="128" t="s">
        <v>65</v>
      </c>
      <c r="D1110" s="123" t="s">
        <v>23</v>
      </c>
      <c r="E1110" s="132" t="s">
        <v>699</v>
      </c>
      <c r="F1110" s="123" t="s">
        <v>32</v>
      </c>
      <c r="G1110" s="128" t="s">
        <v>32</v>
      </c>
      <c r="H1110" s="123" t="s">
        <v>33</v>
      </c>
      <c r="I1110" s="128" t="s">
        <v>33</v>
      </c>
      <c r="N1110" s="129">
        <v>16</v>
      </c>
      <c r="P1110" s="131">
        <v>25</v>
      </c>
    </row>
    <row r="1111" spans="1:17" x14ac:dyDescent="0.35">
      <c r="A1111" s="127">
        <v>1</v>
      </c>
      <c r="B1111" s="123" t="s">
        <v>25</v>
      </c>
      <c r="C1111" s="128" t="s">
        <v>681</v>
      </c>
      <c r="D1111" s="123" t="s">
        <v>29</v>
      </c>
      <c r="E1111" s="132" t="s">
        <v>32</v>
      </c>
      <c r="F1111" s="123" t="s">
        <v>32</v>
      </c>
      <c r="G1111" s="128" t="s">
        <v>32</v>
      </c>
      <c r="N1111" s="129">
        <v>20.289855072463801</v>
      </c>
      <c r="O1111" s="130">
        <v>50.7246376811594</v>
      </c>
      <c r="P1111" s="131">
        <v>69</v>
      </c>
      <c r="Q1111" s="131">
        <v>69</v>
      </c>
    </row>
    <row r="1112" spans="1:17" x14ac:dyDescent="0.35">
      <c r="A1112" s="127">
        <v>1</v>
      </c>
      <c r="B1112" s="123" t="s">
        <v>21</v>
      </c>
      <c r="C1112" s="128" t="s">
        <v>65</v>
      </c>
      <c r="D1112" s="123" t="s">
        <v>28</v>
      </c>
      <c r="E1112" s="128" t="s">
        <v>697</v>
      </c>
      <c r="F1112" s="123" t="s">
        <v>32</v>
      </c>
      <c r="G1112" s="128" t="s">
        <v>32</v>
      </c>
      <c r="H1112" s="123" t="s">
        <v>33</v>
      </c>
      <c r="I1112" s="128" t="s">
        <v>33</v>
      </c>
      <c r="N1112" s="129">
        <v>17.647058823529399</v>
      </c>
      <c r="P1112" s="131">
        <v>68</v>
      </c>
    </row>
    <row r="1113" spans="1:17" x14ac:dyDescent="0.35">
      <c r="A1113" s="127">
        <v>1</v>
      </c>
      <c r="B1113" s="123" t="s">
        <v>21</v>
      </c>
      <c r="C1113" s="128" t="s">
        <v>65</v>
      </c>
      <c r="D1113" s="123" t="s">
        <v>22</v>
      </c>
      <c r="E1113" s="128" t="s">
        <v>695</v>
      </c>
      <c r="F1113" s="123" t="s">
        <v>23</v>
      </c>
      <c r="G1113" s="132" t="s">
        <v>699</v>
      </c>
      <c r="H1113" s="123" t="s">
        <v>28</v>
      </c>
      <c r="I1113" s="128" t="s">
        <v>697</v>
      </c>
      <c r="N1113" s="129">
        <v>20.588235294117599</v>
      </c>
      <c r="O1113" s="130">
        <v>47.058823529411796</v>
      </c>
      <c r="P1113" s="131">
        <v>34</v>
      </c>
      <c r="Q1113" s="131">
        <v>34</v>
      </c>
    </row>
    <row r="1114" spans="1:17" x14ac:dyDescent="0.35">
      <c r="A1114" s="127">
        <v>1</v>
      </c>
      <c r="B1114" s="123" t="s">
        <v>21</v>
      </c>
      <c r="C1114" s="128" t="s">
        <v>65</v>
      </c>
      <c r="D1114" s="123" t="s">
        <v>22</v>
      </c>
      <c r="E1114" s="128" t="s">
        <v>695</v>
      </c>
      <c r="F1114" s="123" t="s">
        <v>32</v>
      </c>
      <c r="G1114" s="128" t="s">
        <v>32</v>
      </c>
      <c r="H1114" s="123" t="s">
        <v>33</v>
      </c>
      <c r="I1114" s="128" t="s">
        <v>33</v>
      </c>
      <c r="N1114" s="129">
        <v>18.461538461538499</v>
      </c>
      <c r="O1114" s="130">
        <v>41.538461538461497</v>
      </c>
      <c r="P1114" s="131">
        <v>65</v>
      </c>
      <c r="Q1114" s="131">
        <v>65</v>
      </c>
    </row>
    <row r="1115" spans="1:17" x14ac:dyDescent="0.35">
      <c r="A1115" s="127">
        <v>1</v>
      </c>
      <c r="B1115" s="123" t="s">
        <v>21</v>
      </c>
      <c r="C1115" s="128" t="s">
        <v>65</v>
      </c>
      <c r="D1115" s="123" t="s">
        <v>25</v>
      </c>
      <c r="E1115" s="128" t="s">
        <v>681</v>
      </c>
      <c r="F1115" s="123" t="s">
        <v>28</v>
      </c>
      <c r="G1115" s="128" t="s">
        <v>697</v>
      </c>
      <c r="H1115" s="123" t="s">
        <v>33</v>
      </c>
      <c r="I1115" s="128" t="s">
        <v>33</v>
      </c>
      <c r="N1115" s="129">
        <v>20.370370370370399</v>
      </c>
      <c r="P1115" s="131">
        <v>54</v>
      </c>
    </row>
    <row r="1116" spans="1:17" x14ac:dyDescent="0.35">
      <c r="A1116" s="127">
        <v>1</v>
      </c>
      <c r="B1116" s="123" t="s">
        <v>21</v>
      </c>
      <c r="C1116" s="128" t="s">
        <v>65</v>
      </c>
      <c r="D1116" s="123" t="s">
        <v>28</v>
      </c>
      <c r="E1116" s="128" t="s">
        <v>697</v>
      </c>
      <c r="F1116" s="123" t="s">
        <v>30</v>
      </c>
      <c r="G1116" s="132" t="s">
        <v>6</v>
      </c>
      <c r="H1116" s="123" t="s">
        <v>32</v>
      </c>
      <c r="I1116" s="128" t="s">
        <v>32</v>
      </c>
      <c r="O1116" s="130">
        <v>40.425531914893597</v>
      </c>
      <c r="Q1116" s="131">
        <v>47</v>
      </c>
    </row>
    <row r="1117" spans="1:17" x14ac:dyDescent="0.35">
      <c r="A1117" s="127">
        <v>1</v>
      </c>
      <c r="B1117" s="123" t="s">
        <v>21</v>
      </c>
      <c r="C1117" s="128" t="s">
        <v>65</v>
      </c>
      <c r="D1117" s="123" t="s">
        <v>29</v>
      </c>
      <c r="E1117" s="132" t="s">
        <v>32</v>
      </c>
      <c r="F1117" s="123" t="s">
        <v>32</v>
      </c>
      <c r="G1117" s="128" t="s">
        <v>32</v>
      </c>
      <c r="H1117" s="123" t="s">
        <v>33</v>
      </c>
      <c r="I1117" s="128" t="s">
        <v>33</v>
      </c>
      <c r="N1117" s="129">
        <v>20</v>
      </c>
      <c r="O1117" s="130">
        <v>47.5</v>
      </c>
      <c r="P1117" s="131">
        <v>40</v>
      </c>
      <c r="Q1117" s="131">
        <v>40</v>
      </c>
    </row>
    <row r="1118" spans="1:17" x14ac:dyDescent="0.35">
      <c r="A1118" s="127">
        <v>1</v>
      </c>
      <c r="B1118" s="123" t="s">
        <v>21</v>
      </c>
      <c r="C1118" s="128" t="s">
        <v>65</v>
      </c>
      <c r="D1118" s="123" t="s">
        <v>28</v>
      </c>
      <c r="E1118" s="128" t="s">
        <v>697</v>
      </c>
      <c r="F1118" s="123" t="s">
        <v>32</v>
      </c>
      <c r="G1118" s="128" t="s">
        <v>32</v>
      </c>
      <c r="N1118" s="129">
        <v>20</v>
      </c>
      <c r="O1118" s="130">
        <v>44.705882352941202</v>
      </c>
      <c r="P1118" s="131">
        <v>170</v>
      </c>
      <c r="Q1118" s="131">
        <v>170</v>
      </c>
    </row>
    <row r="1119" spans="1:17" x14ac:dyDescent="0.35">
      <c r="A1119" s="127">
        <v>1</v>
      </c>
      <c r="B1119" s="123" t="s">
        <v>21</v>
      </c>
      <c r="C1119" s="128" t="s">
        <v>65</v>
      </c>
      <c r="D1119" s="123" t="s">
        <v>25</v>
      </c>
      <c r="E1119" s="128" t="s">
        <v>681</v>
      </c>
      <c r="F1119" s="123" t="s">
        <v>29</v>
      </c>
      <c r="G1119" s="132" t="s">
        <v>32</v>
      </c>
      <c r="N1119" s="129">
        <v>20</v>
      </c>
      <c r="O1119" s="130">
        <v>43.076923076923102</v>
      </c>
      <c r="P1119" s="131">
        <v>65</v>
      </c>
      <c r="Q1119" s="131">
        <v>65</v>
      </c>
    </row>
    <row r="1120" spans="1:17" x14ac:dyDescent="0.35">
      <c r="A1120" s="127">
        <v>1</v>
      </c>
      <c r="B1120" s="123" t="s">
        <v>23</v>
      </c>
      <c r="C1120" s="132" t="s">
        <v>699</v>
      </c>
      <c r="D1120" s="123" t="s">
        <v>30</v>
      </c>
      <c r="E1120" s="132" t="s">
        <v>6</v>
      </c>
      <c r="N1120" s="129">
        <v>16.883116883116902</v>
      </c>
      <c r="O1120" s="130">
        <v>44.1558441558442</v>
      </c>
      <c r="P1120" s="131">
        <v>154</v>
      </c>
      <c r="Q1120" s="131">
        <v>154</v>
      </c>
    </row>
    <row r="1121" spans="1:17" x14ac:dyDescent="0.35">
      <c r="A1121" s="127">
        <v>1</v>
      </c>
      <c r="B1121" s="123" t="s">
        <v>29</v>
      </c>
      <c r="C1121" s="132" t="s">
        <v>32</v>
      </c>
      <c r="D1121" s="123" t="s">
        <v>32</v>
      </c>
      <c r="E1121" s="128" t="s">
        <v>32</v>
      </c>
      <c r="F1121" s="123" t="s">
        <v>33</v>
      </c>
      <c r="G1121" s="128" t="s">
        <v>33</v>
      </c>
      <c r="N1121" s="129">
        <v>19.7952218430034</v>
      </c>
      <c r="O1121" s="130">
        <v>40.614334470989803</v>
      </c>
      <c r="P1121" s="131">
        <v>293</v>
      </c>
      <c r="Q1121" s="131">
        <v>293</v>
      </c>
    </row>
    <row r="1122" spans="1:17" x14ac:dyDescent="0.35">
      <c r="A1122" s="127">
        <v>1</v>
      </c>
      <c r="B1122" s="123" t="s">
        <v>23</v>
      </c>
      <c r="C1122" s="132" t="s">
        <v>699</v>
      </c>
      <c r="D1122" s="123" t="s">
        <v>32</v>
      </c>
      <c r="E1122" s="128" t="s">
        <v>32</v>
      </c>
      <c r="N1122" s="129">
        <v>19.323671497584499</v>
      </c>
      <c r="O1122" s="130">
        <v>48.309178743961397</v>
      </c>
      <c r="P1122" s="131">
        <v>207</v>
      </c>
      <c r="Q1122" s="131">
        <v>207</v>
      </c>
    </row>
    <row r="1123" spans="1:17" x14ac:dyDescent="0.35">
      <c r="A1123" s="127">
        <v>1</v>
      </c>
      <c r="B1123" s="123" t="s">
        <v>29</v>
      </c>
      <c r="C1123" s="132" t="s">
        <v>32</v>
      </c>
      <c r="D1123" s="123" t="s">
        <v>30</v>
      </c>
      <c r="E1123" s="132" t="s">
        <v>6</v>
      </c>
      <c r="F1123" s="123" t="s">
        <v>32</v>
      </c>
      <c r="G1123" s="128" t="s">
        <v>32</v>
      </c>
      <c r="H1123" s="123" t="s">
        <v>33</v>
      </c>
      <c r="I1123" s="128" t="s">
        <v>33</v>
      </c>
      <c r="N1123" s="129">
        <v>19.354838709677399</v>
      </c>
      <c r="P1123" s="131">
        <v>93</v>
      </c>
    </row>
    <row r="1124" spans="1:17" x14ac:dyDescent="0.35">
      <c r="A1124" s="127">
        <v>1</v>
      </c>
      <c r="B1124" s="123" t="s">
        <v>25</v>
      </c>
      <c r="C1124" s="128" t="s">
        <v>681</v>
      </c>
      <c r="D1124" s="123" t="s">
        <v>28</v>
      </c>
      <c r="E1124" s="128" t="s">
        <v>697</v>
      </c>
      <c r="N1124" s="129">
        <v>19.3333333333333</v>
      </c>
      <c r="O1124" s="130">
        <v>45.6666666666667</v>
      </c>
      <c r="P1124" s="131">
        <v>300</v>
      </c>
      <c r="Q1124" s="131">
        <v>300</v>
      </c>
    </row>
    <row r="1125" spans="1:17" x14ac:dyDescent="0.35">
      <c r="A1125" s="127">
        <v>1</v>
      </c>
      <c r="B1125" s="123" t="s">
        <v>21</v>
      </c>
      <c r="C1125" s="128" t="s">
        <v>65</v>
      </c>
      <c r="D1125" s="123" t="s">
        <v>32</v>
      </c>
      <c r="E1125" s="128" t="s">
        <v>32</v>
      </c>
      <c r="F1125" s="123" t="s">
        <v>33</v>
      </c>
      <c r="G1125" s="128" t="s">
        <v>33</v>
      </c>
      <c r="N1125" s="129">
        <v>19.230769230769202</v>
      </c>
      <c r="O1125" s="130">
        <v>45.604395604395599</v>
      </c>
      <c r="P1125" s="131">
        <v>182</v>
      </c>
      <c r="Q1125" s="131">
        <v>182</v>
      </c>
    </row>
    <row r="1126" spans="1:17" x14ac:dyDescent="0.35">
      <c r="A1126" s="127">
        <v>1</v>
      </c>
      <c r="B1126" s="123" t="s">
        <v>21</v>
      </c>
      <c r="C1126" s="128" t="s">
        <v>65</v>
      </c>
      <c r="D1126" s="123" t="s">
        <v>22</v>
      </c>
      <c r="E1126" s="128" t="s">
        <v>695</v>
      </c>
      <c r="F1126" s="123" t="s">
        <v>23</v>
      </c>
      <c r="G1126" s="132" t="s">
        <v>699</v>
      </c>
      <c r="H1126" s="123" t="s">
        <v>30</v>
      </c>
      <c r="I1126" s="132" t="s">
        <v>6</v>
      </c>
      <c r="N1126" s="129">
        <v>19.230769230769202</v>
      </c>
      <c r="P1126" s="131">
        <v>26</v>
      </c>
    </row>
    <row r="1127" spans="1:17" x14ac:dyDescent="0.35">
      <c r="A1127" s="127">
        <v>1</v>
      </c>
      <c r="B1127" s="123" t="s">
        <v>24</v>
      </c>
      <c r="C1127" s="128" t="s">
        <v>696</v>
      </c>
      <c r="D1127" s="123" t="s">
        <v>32</v>
      </c>
      <c r="E1127" s="128" t="s">
        <v>32</v>
      </c>
      <c r="N1127" s="129">
        <v>15.384615384615399</v>
      </c>
      <c r="P1127" s="131">
        <v>26</v>
      </c>
    </row>
    <row r="1128" spans="1:17" x14ac:dyDescent="0.35">
      <c r="A1128" s="127">
        <v>1</v>
      </c>
      <c r="B1128" s="123" t="s">
        <v>25</v>
      </c>
      <c r="C1128" s="128" t="s">
        <v>681</v>
      </c>
      <c r="D1128" s="123" t="s">
        <v>28</v>
      </c>
      <c r="E1128" s="128" t="s">
        <v>697</v>
      </c>
      <c r="F1128" s="123" t="s">
        <v>33</v>
      </c>
      <c r="G1128" s="128" t="s">
        <v>33</v>
      </c>
      <c r="N1128" s="129">
        <v>18.8888888888889</v>
      </c>
      <c r="O1128" s="130">
        <v>41.1111111111111</v>
      </c>
      <c r="P1128" s="131">
        <v>90</v>
      </c>
      <c r="Q1128" s="131">
        <v>90</v>
      </c>
    </row>
    <row r="1129" spans="1:17" x14ac:dyDescent="0.35">
      <c r="A1129" s="127">
        <v>1</v>
      </c>
      <c r="B1129" s="123" t="s">
        <v>21</v>
      </c>
      <c r="C1129" s="128" t="s">
        <v>65</v>
      </c>
      <c r="D1129" s="123" t="s">
        <v>25</v>
      </c>
      <c r="E1129" s="128" t="s">
        <v>681</v>
      </c>
      <c r="F1129" s="123" t="s">
        <v>28</v>
      </c>
      <c r="G1129" s="128" t="s">
        <v>697</v>
      </c>
      <c r="N1129" s="129">
        <v>19.047619047619001</v>
      </c>
      <c r="O1129" s="130">
        <v>43.452380952380999</v>
      </c>
      <c r="P1129" s="131">
        <v>168</v>
      </c>
      <c r="Q1129" s="131">
        <v>168</v>
      </c>
    </row>
    <row r="1130" spans="1:17" x14ac:dyDescent="0.35">
      <c r="A1130" s="127">
        <v>1</v>
      </c>
      <c r="B1130" s="123" t="s">
        <v>22</v>
      </c>
      <c r="C1130" s="128" t="s">
        <v>695</v>
      </c>
      <c r="D1130" s="123" t="s">
        <v>23</v>
      </c>
      <c r="E1130" s="132" t="s">
        <v>699</v>
      </c>
      <c r="F1130" s="123" t="s">
        <v>30</v>
      </c>
      <c r="G1130" s="132" t="s">
        <v>6</v>
      </c>
      <c r="O1130" s="130">
        <v>41.860465116279101</v>
      </c>
      <c r="Q1130" s="131">
        <v>86</v>
      </c>
    </row>
    <row r="1131" spans="1:17" x14ac:dyDescent="0.35">
      <c r="A1131" s="127">
        <v>1</v>
      </c>
      <c r="B1131" s="123" t="s">
        <v>21</v>
      </c>
      <c r="C1131" s="128" t="s">
        <v>65</v>
      </c>
      <c r="D1131" s="123" t="s">
        <v>23</v>
      </c>
      <c r="E1131" s="132" t="s">
        <v>699</v>
      </c>
      <c r="F1131" s="123" t="s">
        <v>30</v>
      </c>
      <c r="G1131" s="132" t="s">
        <v>6</v>
      </c>
      <c r="N1131" s="129">
        <v>17.7777777777778</v>
      </c>
      <c r="P1131" s="131">
        <v>45</v>
      </c>
    </row>
    <row r="1132" spans="1:17" x14ac:dyDescent="0.35">
      <c r="A1132" s="127">
        <v>1</v>
      </c>
      <c r="B1132" s="123" t="s">
        <v>25</v>
      </c>
      <c r="C1132" s="128" t="s">
        <v>681</v>
      </c>
      <c r="D1132" s="123" t="s">
        <v>28</v>
      </c>
      <c r="E1132" s="128" t="s">
        <v>697</v>
      </c>
      <c r="F1132" s="123" t="s">
        <v>30</v>
      </c>
      <c r="G1132" s="132" t="s">
        <v>6</v>
      </c>
      <c r="N1132" s="129">
        <v>18.721461187214601</v>
      </c>
      <c r="O1132" s="130">
        <v>42.4657534246575</v>
      </c>
      <c r="P1132" s="131">
        <v>219</v>
      </c>
      <c r="Q1132" s="131">
        <v>219</v>
      </c>
    </row>
    <row r="1133" spans="1:17" x14ac:dyDescent="0.35">
      <c r="A1133" s="127">
        <v>1</v>
      </c>
      <c r="B1133" s="123" t="s">
        <v>30</v>
      </c>
      <c r="C1133" s="132" t="s">
        <v>6</v>
      </c>
      <c r="D1133" s="123" t="s">
        <v>32</v>
      </c>
      <c r="E1133" s="128" t="s">
        <v>32</v>
      </c>
      <c r="F1133" s="123" t="s">
        <v>33</v>
      </c>
      <c r="G1133" s="128" t="s">
        <v>33</v>
      </c>
      <c r="N1133" s="129">
        <v>17.218543046357599</v>
      </c>
      <c r="O1133" s="130">
        <v>40.397350993377501</v>
      </c>
      <c r="P1133" s="131">
        <v>151</v>
      </c>
      <c r="Q1133" s="131">
        <v>151</v>
      </c>
    </row>
    <row r="1134" spans="1:17" x14ac:dyDescent="0.35">
      <c r="A1134" s="127">
        <v>1</v>
      </c>
      <c r="B1134" s="123" t="s">
        <v>23</v>
      </c>
      <c r="C1134" s="132" t="s">
        <v>699</v>
      </c>
      <c r="D1134" s="123" t="s">
        <v>29</v>
      </c>
      <c r="E1134" s="132" t="s">
        <v>32</v>
      </c>
      <c r="F1134" s="123" t="s">
        <v>32</v>
      </c>
      <c r="G1134" s="128" t="s">
        <v>32</v>
      </c>
      <c r="O1134" s="130">
        <v>45.714285714285701</v>
      </c>
      <c r="Q1134" s="131">
        <v>70</v>
      </c>
    </row>
    <row r="1135" spans="1:17" x14ac:dyDescent="0.35">
      <c r="A1135" s="127">
        <v>1</v>
      </c>
      <c r="B1135" s="123" t="s">
        <v>21</v>
      </c>
      <c r="C1135" s="128" t="s">
        <v>65</v>
      </c>
      <c r="D1135" s="123" t="s">
        <v>24</v>
      </c>
      <c r="E1135" s="128" t="s">
        <v>696</v>
      </c>
      <c r="N1135" s="129">
        <v>18.518518518518501</v>
      </c>
      <c r="O1135" s="130">
        <v>48.148148148148103</v>
      </c>
      <c r="P1135" s="131">
        <v>27</v>
      </c>
      <c r="Q1135" s="131">
        <v>27</v>
      </c>
    </row>
    <row r="1136" spans="1:17" x14ac:dyDescent="0.35">
      <c r="A1136" s="127">
        <v>1</v>
      </c>
      <c r="B1136" s="123" t="s">
        <v>21</v>
      </c>
      <c r="C1136" s="128" t="s">
        <v>65</v>
      </c>
      <c r="D1136" s="123" t="s">
        <v>32</v>
      </c>
      <c r="E1136" s="128" t="s">
        <v>32</v>
      </c>
      <c r="N1136" s="129">
        <v>18.446601941747598</v>
      </c>
      <c r="O1136" s="130">
        <v>46.116504854368898</v>
      </c>
      <c r="P1136" s="131">
        <v>412</v>
      </c>
      <c r="Q1136" s="131">
        <v>412</v>
      </c>
    </row>
    <row r="1137" spans="1:17" x14ac:dyDescent="0.35">
      <c r="A1137" s="127">
        <v>1</v>
      </c>
      <c r="B1137" s="123" t="s">
        <v>28</v>
      </c>
      <c r="C1137" s="128" t="s">
        <v>697</v>
      </c>
      <c r="D1137" s="123" t="s">
        <v>37</v>
      </c>
      <c r="E1137" s="128" t="s">
        <v>2411</v>
      </c>
      <c r="N1137" s="129">
        <v>15.2173913043478</v>
      </c>
      <c r="O1137" s="130">
        <v>54.347826086956502</v>
      </c>
      <c r="P1137" s="131">
        <v>46</v>
      </c>
      <c r="Q1137" s="131">
        <v>46</v>
      </c>
    </row>
    <row r="1138" spans="1:17" x14ac:dyDescent="0.35">
      <c r="A1138" s="127">
        <v>1</v>
      </c>
      <c r="B1138" s="123" t="s">
        <v>28</v>
      </c>
      <c r="C1138" s="128" t="s">
        <v>697</v>
      </c>
      <c r="D1138" s="123" t="s">
        <v>33</v>
      </c>
      <c r="E1138" s="128" t="s">
        <v>33</v>
      </c>
      <c r="F1138" s="123" t="s">
        <v>37</v>
      </c>
      <c r="G1138" s="128" t="s">
        <v>2411</v>
      </c>
      <c r="N1138" s="129">
        <v>15.2173913043478</v>
      </c>
      <c r="O1138" s="130">
        <v>54.347826086956502</v>
      </c>
      <c r="P1138" s="131">
        <v>46</v>
      </c>
      <c r="Q1138" s="131">
        <v>46</v>
      </c>
    </row>
    <row r="1139" spans="1:17" x14ac:dyDescent="0.35">
      <c r="A1139" s="127">
        <v>1</v>
      </c>
      <c r="B1139" s="123" t="s">
        <v>23</v>
      </c>
      <c r="C1139" s="132" t="s">
        <v>699</v>
      </c>
      <c r="D1139" s="123" t="s">
        <v>29</v>
      </c>
      <c r="E1139" s="132" t="s">
        <v>32</v>
      </c>
      <c r="F1139" s="123" t="s">
        <v>33</v>
      </c>
      <c r="G1139" s="128" t="s">
        <v>33</v>
      </c>
      <c r="N1139" s="129">
        <v>17.3913043478261</v>
      </c>
      <c r="P1139" s="131">
        <v>115</v>
      </c>
    </row>
    <row r="1140" spans="1:17" x14ac:dyDescent="0.35">
      <c r="A1140" s="127">
        <v>1</v>
      </c>
      <c r="B1140" s="123" t="s">
        <v>21</v>
      </c>
      <c r="C1140" s="128" t="s">
        <v>65</v>
      </c>
      <c r="D1140" s="123" t="s">
        <v>23</v>
      </c>
      <c r="E1140" s="132" t="s">
        <v>699</v>
      </c>
      <c r="F1140" s="123" t="s">
        <v>32</v>
      </c>
      <c r="G1140" s="128" t="s">
        <v>32</v>
      </c>
      <c r="N1140" s="129">
        <v>15.789473684210501</v>
      </c>
      <c r="O1140" s="130">
        <v>47.368421052631597</v>
      </c>
      <c r="P1140" s="131">
        <v>57</v>
      </c>
      <c r="Q1140" s="131">
        <v>57</v>
      </c>
    </row>
    <row r="1141" spans="1:17" x14ac:dyDescent="0.35">
      <c r="A1141" s="127">
        <v>1</v>
      </c>
      <c r="B1141" s="123" t="s">
        <v>29</v>
      </c>
      <c r="C1141" s="132" t="s">
        <v>32</v>
      </c>
      <c r="D1141" s="123" t="s">
        <v>30</v>
      </c>
      <c r="E1141" s="132" t="s">
        <v>6</v>
      </c>
      <c r="F1141" s="123" t="s">
        <v>32</v>
      </c>
      <c r="G1141" s="128" t="s">
        <v>32</v>
      </c>
      <c r="N1141" s="129">
        <v>17.985611510791401</v>
      </c>
      <c r="O1141" s="130">
        <v>41.0071942446043</v>
      </c>
      <c r="P1141" s="131">
        <v>139</v>
      </c>
      <c r="Q1141" s="131">
        <v>139</v>
      </c>
    </row>
    <row r="1142" spans="1:17" x14ac:dyDescent="0.35">
      <c r="A1142" s="127">
        <v>1</v>
      </c>
      <c r="B1142" s="123" t="s">
        <v>25</v>
      </c>
      <c r="C1142" s="128" t="s">
        <v>681</v>
      </c>
      <c r="D1142" s="123" t="s">
        <v>30</v>
      </c>
      <c r="E1142" s="132" t="s">
        <v>6</v>
      </c>
      <c r="N1142" s="129">
        <v>17.943548387096801</v>
      </c>
      <c r="O1142" s="130">
        <v>43.346774193548399</v>
      </c>
      <c r="P1142" s="131">
        <v>496</v>
      </c>
      <c r="Q1142" s="131">
        <v>496</v>
      </c>
    </row>
    <row r="1143" spans="1:17" x14ac:dyDescent="0.35">
      <c r="A1143" s="127">
        <v>1</v>
      </c>
      <c r="B1143" s="123" t="s">
        <v>21</v>
      </c>
      <c r="C1143" s="128" t="s">
        <v>65</v>
      </c>
      <c r="D1143" s="123" t="s">
        <v>25</v>
      </c>
      <c r="E1143" s="128" t="s">
        <v>681</v>
      </c>
      <c r="F1143" s="123" t="s">
        <v>29</v>
      </c>
      <c r="G1143" s="132" t="s">
        <v>32</v>
      </c>
      <c r="H1143" s="123" t="s">
        <v>33</v>
      </c>
      <c r="I1143" s="128" t="s">
        <v>33</v>
      </c>
      <c r="N1143" s="129">
        <v>16.6666666666667</v>
      </c>
      <c r="O1143" s="130">
        <v>41.6666666666667</v>
      </c>
      <c r="P1143" s="131">
        <v>24</v>
      </c>
      <c r="Q1143" s="131">
        <v>24</v>
      </c>
    </row>
    <row r="1144" spans="1:17" x14ac:dyDescent="0.35">
      <c r="A1144" s="127">
        <v>1</v>
      </c>
      <c r="B1144" s="123" t="s">
        <v>21</v>
      </c>
      <c r="C1144" s="128" t="s">
        <v>65</v>
      </c>
      <c r="D1144" s="123" t="s">
        <v>25</v>
      </c>
      <c r="E1144" s="128" t="s">
        <v>681</v>
      </c>
      <c r="N1144" s="129">
        <v>17.921146953405</v>
      </c>
      <c r="O1144" s="130">
        <v>42.652329749103899</v>
      </c>
      <c r="P1144" s="131">
        <v>279</v>
      </c>
      <c r="Q1144" s="131">
        <v>279</v>
      </c>
    </row>
    <row r="1145" spans="1:17" x14ac:dyDescent="0.35">
      <c r="A1145" s="127">
        <v>1</v>
      </c>
      <c r="B1145" s="123" t="s">
        <v>21</v>
      </c>
      <c r="C1145" s="128" t="s">
        <v>65</v>
      </c>
      <c r="D1145" s="123" t="s">
        <v>29</v>
      </c>
      <c r="E1145" s="132" t="s">
        <v>32</v>
      </c>
      <c r="F1145" s="123" t="s">
        <v>32</v>
      </c>
      <c r="G1145" s="128" t="s">
        <v>32</v>
      </c>
      <c r="N1145" s="129">
        <v>17.045454545454501</v>
      </c>
      <c r="O1145" s="130">
        <v>46.590909090909101</v>
      </c>
      <c r="P1145" s="131">
        <v>88</v>
      </c>
      <c r="Q1145" s="131">
        <v>88</v>
      </c>
    </row>
    <row r="1146" spans="1:17" x14ac:dyDescent="0.35">
      <c r="A1146" s="127">
        <v>1</v>
      </c>
      <c r="B1146" s="123" t="s">
        <v>22</v>
      </c>
      <c r="C1146" s="128" t="s">
        <v>695</v>
      </c>
      <c r="D1146" s="123" t="s">
        <v>32</v>
      </c>
      <c r="E1146" s="128" t="s">
        <v>32</v>
      </c>
      <c r="N1146" s="129">
        <v>17.8391959798995</v>
      </c>
      <c r="O1146" s="130">
        <v>42.336683417085403</v>
      </c>
      <c r="P1146" s="131">
        <v>796</v>
      </c>
      <c r="Q1146" s="131">
        <v>796</v>
      </c>
    </row>
    <row r="1147" spans="1:17" x14ac:dyDescent="0.35">
      <c r="A1147" s="127">
        <v>1</v>
      </c>
      <c r="B1147" s="123" t="s">
        <v>30</v>
      </c>
      <c r="C1147" s="132" t="s">
        <v>6</v>
      </c>
      <c r="D1147" s="123" t="s">
        <v>32</v>
      </c>
      <c r="E1147" s="128" t="s">
        <v>32</v>
      </c>
      <c r="N1147" s="129">
        <v>17.829457364341099</v>
      </c>
      <c r="O1147" s="130">
        <v>43.152454780361801</v>
      </c>
      <c r="P1147" s="131">
        <v>387</v>
      </c>
      <c r="Q1147" s="131">
        <v>387</v>
      </c>
    </row>
    <row r="1148" spans="1:17" x14ac:dyDescent="0.35">
      <c r="A1148" s="127">
        <v>1</v>
      </c>
      <c r="B1148" s="123" t="s">
        <v>21</v>
      </c>
      <c r="C1148" s="128" t="s">
        <v>65</v>
      </c>
      <c r="D1148" s="123" t="s">
        <v>30</v>
      </c>
      <c r="E1148" s="132" t="s">
        <v>6</v>
      </c>
      <c r="F1148" s="123" t="s">
        <v>32</v>
      </c>
      <c r="G1148" s="128" t="s">
        <v>32</v>
      </c>
      <c r="O1148" s="130">
        <v>44.210526315789501</v>
      </c>
      <c r="Q1148" s="131">
        <v>95</v>
      </c>
    </row>
    <row r="1149" spans="1:17" x14ac:dyDescent="0.35">
      <c r="A1149" s="127">
        <v>1</v>
      </c>
      <c r="B1149" s="123" t="s">
        <v>25</v>
      </c>
      <c r="C1149" s="128" t="s">
        <v>681</v>
      </c>
      <c r="D1149" s="123" t="s">
        <v>29</v>
      </c>
      <c r="E1149" s="132" t="s">
        <v>32</v>
      </c>
      <c r="F1149" s="123" t="s">
        <v>33</v>
      </c>
      <c r="G1149" s="128" t="s">
        <v>33</v>
      </c>
      <c r="N1149" s="129">
        <v>15.789473684210501</v>
      </c>
      <c r="O1149" s="130">
        <v>43.157894736842103</v>
      </c>
      <c r="P1149" s="131">
        <v>95</v>
      </c>
      <c r="Q1149" s="131">
        <v>95</v>
      </c>
    </row>
    <row r="1150" spans="1:17" x14ac:dyDescent="0.35">
      <c r="A1150" s="127">
        <v>1</v>
      </c>
      <c r="B1150" s="123" t="s">
        <v>29</v>
      </c>
      <c r="C1150" s="132" t="s">
        <v>32</v>
      </c>
      <c r="D1150" s="123" t="s">
        <v>32</v>
      </c>
      <c r="E1150" s="128" t="s">
        <v>32</v>
      </c>
      <c r="N1150" s="129">
        <v>17.621145374449299</v>
      </c>
      <c r="P1150" s="131">
        <v>454</v>
      </c>
    </row>
    <row r="1151" spans="1:17" x14ac:dyDescent="0.35">
      <c r="A1151" s="127">
        <v>1</v>
      </c>
      <c r="B1151" s="123" t="s">
        <v>23</v>
      </c>
      <c r="C1151" s="132" t="s">
        <v>699</v>
      </c>
      <c r="D1151" s="123" t="s">
        <v>33</v>
      </c>
      <c r="E1151" s="128" t="s">
        <v>33</v>
      </c>
      <c r="N1151" s="129">
        <v>17.515923566879</v>
      </c>
      <c r="O1151" s="130">
        <v>43.312101910827998</v>
      </c>
      <c r="P1151" s="131">
        <v>314</v>
      </c>
      <c r="Q1151" s="131">
        <v>314</v>
      </c>
    </row>
    <row r="1152" spans="1:17" x14ac:dyDescent="0.35">
      <c r="A1152" s="127">
        <v>1</v>
      </c>
      <c r="B1152" s="123" t="s">
        <v>23</v>
      </c>
      <c r="C1152" s="132" t="s">
        <v>699</v>
      </c>
      <c r="D1152" s="123" t="s">
        <v>28</v>
      </c>
      <c r="E1152" s="128" t="s">
        <v>697</v>
      </c>
      <c r="N1152" s="129">
        <v>17.410714285714299</v>
      </c>
      <c r="O1152" s="130">
        <v>50</v>
      </c>
      <c r="P1152" s="131">
        <v>224</v>
      </c>
      <c r="Q1152" s="131">
        <v>224</v>
      </c>
    </row>
    <row r="1153" spans="1:17" x14ac:dyDescent="0.35">
      <c r="A1153" s="127">
        <v>1</v>
      </c>
      <c r="B1153" s="123" t="s">
        <v>21</v>
      </c>
      <c r="C1153" s="128" t="s">
        <v>65</v>
      </c>
      <c r="D1153" s="123" t="s">
        <v>25</v>
      </c>
      <c r="E1153" s="128" t="s">
        <v>681</v>
      </c>
      <c r="F1153" s="123" t="s">
        <v>33</v>
      </c>
      <c r="G1153" s="128" t="s">
        <v>33</v>
      </c>
      <c r="N1153" s="129">
        <v>16.470588235294102</v>
      </c>
      <c r="P1153" s="131">
        <v>85</v>
      </c>
    </row>
    <row r="1154" spans="1:17" x14ac:dyDescent="0.35">
      <c r="A1154" s="127">
        <v>1</v>
      </c>
      <c r="B1154" s="123" t="s">
        <v>22</v>
      </c>
      <c r="C1154" s="128" t="s">
        <v>695</v>
      </c>
      <c r="D1154" s="123" t="s">
        <v>32</v>
      </c>
      <c r="E1154" s="128" t="s">
        <v>32</v>
      </c>
      <c r="F1154" s="123" t="s">
        <v>33</v>
      </c>
      <c r="G1154" s="128" t="s">
        <v>33</v>
      </c>
      <c r="N1154" s="129">
        <v>17.307692307692299</v>
      </c>
      <c r="O1154" s="130">
        <v>41.987179487179503</v>
      </c>
      <c r="P1154" s="131">
        <v>312</v>
      </c>
      <c r="Q1154" s="131">
        <v>312</v>
      </c>
    </row>
    <row r="1155" spans="1:17" x14ac:dyDescent="0.35">
      <c r="A1155" s="127">
        <v>1</v>
      </c>
      <c r="B1155" s="123" t="s">
        <v>21</v>
      </c>
      <c r="C1155" s="128" t="s">
        <v>65</v>
      </c>
      <c r="D1155" s="123" t="s">
        <v>22</v>
      </c>
      <c r="E1155" s="128" t="s">
        <v>695</v>
      </c>
      <c r="F1155" s="123" t="s">
        <v>32</v>
      </c>
      <c r="G1155" s="128" t="s">
        <v>32</v>
      </c>
      <c r="N1155" s="129">
        <v>17.297297297297298</v>
      </c>
      <c r="O1155" s="130">
        <v>43.243243243243199</v>
      </c>
      <c r="P1155" s="131">
        <v>185</v>
      </c>
      <c r="Q1155" s="131">
        <v>185</v>
      </c>
    </row>
    <row r="1156" spans="1:17" x14ac:dyDescent="0.35">
      <c r="A1156" s="127">
        <v>1</v>
      </c>
      <c r="B1156" s="123" t="s">
        <v>21</v>
      </c>
      <c r="C1156" s="128" t="s">
        <v>65</v>
      </c>
      <c r="D1156" s="123" t="s">
        <v>23</v>
      </c>
      <c r="E1156" s="132" t="s">
        <v>699</v>
      </c>
      <c r="F1156" s="123" t="s">
        <v>28</v>
      </c>
      <c r="G1156" s="128" t="s">
        <v>697</v>
      </c>
      <c r="O1156" s="130">
        <v>45.614035087719301</v>
      </c>
      <c r="Q1156" s="131">
        <v>114</v>
      </c>
    </row>
    <row r="1157" spans="1:17" x14ac:dyDescent="0.35">
      <c r="A1157" s="127">
        <v>1</v>
      </c>
      <c r="B1157" s="123" t="s">
        <v>25</v>
      </c>
      <c r="C1157" s="128" t="s">
        <v>681</v>
      </c>
      <c r="D1157" s="123" t="s">
        <v>28</v>
      </c>
      <c r="E1157" s="128" t="s">
        <v>697</v>
      </c>
      <c r="F1157" s="123" t="s">
        <v>30</v>
      </c>
      <c r="G1157" s="132" t="s">
        <v>6</v>
      </c>
      <c r="H1157" s="123" t="s">
        <v>33</v>
      </c>
      <c r="I1157" s="128" t="s">
        <v>33</v>
      </c>
      <c r="N1157" s="129">
        <v>17.1875</v>
      </c>
      <c r="P1157" s="131">
        <v>64</v>
      </c>
    </row>
    <row r="1158" spans="1:17" x14ac:dyDescent="0.35">
      <c r="A1158" s="127">
        <v>1</v>
      </c>
      <c r="B1158" s="123" t="s">
        <v>32</v>
      </c>
      <c r="C1158" s="128" t="s">
        <v>32</v>
      </c>
      <c r="D1158" s="123" t="s">
        <v>33</v>
      </c>
      <c r="E1158" s="128" t="s">
        <v>33</v>
      </c>
      <c r="N1158" s="129">
        <v>17.056856187291</v>
      </c>
      <c r="O1158" s="130">
        <v>41.806020066889602</v>
      </c>
      <c r="P1158" s="131">
        <v>897</v>
      </c>
      <c r="Q1158" s="131">
        <v>897</v>
      </c>
    </row>
    <row r="1159" spans="1:17" x14ac:dyDescent="0.35">
      <c r="A1159" s="127">
        <v>1</v>
      </c>
      <c r="B1159" s="123" t="s">
        <v>25</v>
      </c>
      <c r="C1159" s="128" t="s">
        <v>681</v>
      </c>
      <c r="D1159" s="123" t="s">
        <v>33</v>
      </c>
      <c r="E1159" s="128" t="s">
        <v>33</v>
      </c>
      <c r="O1159" s="130">
        <v>43.75</v>
      </c>
      <c r="Q1159" s="131">
        <v>224</v>
      </c>
    </row>
    <row r="1160" spans="1:17" x14ac:dyDescent="0.35">
      <c r="A1160" s="127">
        <v>1</v>
      </c>
      <c r="B1160" s="123" t="s">
        <v>24</v>
      </c>
      <c r="C1160" s="128" t="s">
        <v>696</v>
      </c>
      <c r="D1160" s="123" t="s">
        <v>33</v>
      </c>
      <c r="E1160" s="128" t="s">
        <v>33</v>
      </c>
      <c r="N1160" s="129">
        <v>16.9491525423729</v>
      </c>
      <c r="O1160" s="130">
        <v>40.677966101694899</v>
      </c>
      <c r="P1160" s="131">
        <v>59</v>
      </c>
      <c r="Q1160" s="131">
        <v>59</v>
      </c>
    </row>
    <row r="1161" spans="1:17" x14ac:dyDescent="0.35">
      <c r="A1161" s="127">
        <v>1</v>
      </c>
      <c r="B1161" s="123" t="s">
        <v>25</v>
      </c>
      <c r="C1161" s="128" t="s">
        <v>681</v>
      </c>
      <c r="D1161" s="123" t="s">
        <v>30</v>
      </c>
      <c r="E1161" s="132" t="s">
        <v>6</v>
      </c>
      <c r="F1161" s="123" t="s">
        <v>33</v>
      </c>
      <c r="G1161" s="128" t="s">
        <v>33</v>
      </c>
      <c r="N1161" s="129">
        <v>15.5844155844156</v>
      </c>
      <c r="P1161" s="131">
        <v>154</v>
      </c>
    </row>
    <row r="1162" spans="1:17" x14ac:dyDescent="0.35">
      <c r="A1162" s="127">
        <v>1</v>
      </c>
      <c r="B1162" s="123" t="s">
        <v>22</v>
      </c>
      <c r="C1162" s="128" t="s">
        <v>695</v>
      </c>
      <c r="D1162" s="123" t="s">
        <v>25</v>
      </c>
      <c r="E1162" s="128" t="s">
        <v>681</v>
      </c>
      <c r="N1162" s="129">
        <v>16.6666666666667</v>
      </c>
      <c r="O1162" s="130">
        <v>43.661971830985898</v>
      </c>
      <c r="P1162" s="131">
        <v>426</v>
      </c>
      <c r="Q1162" s="131">
        <v>426</v>
      </c>
    </row>
    <row r="1163" spans="1:17" x14ac:dyDescent="0.35">
      <c r="A1163" s="127">
        <v>1</v>
      </c>
      <c r="B1163" s="123" t="s">
        <v>28</v>
      </c>
      <c r="C1163" s="128" t="s">
        <v>697</v>
      </c>
      <c r="D1163" s="123" t="s">
        <v>30</v>
      </c>
      <c r="E1163" s="132" t="s">
        <v>6</v>
      </c>
      <c r="N1163" s="129">
        <v>16.6015625</v>
      </c>
      <c r="O1163" s="130">
        <v>41.6015625</v>
      </c>
      <c r="P1163" s="131">
        <v>512</v>
      </c>
      <c r="Q1163" s="131">
        <v>512</v>
      </c>
    </row>
    <row r="1164" spans="1:17" x14ac:dyDescent="0.35">
      <c r="A1164" s="127">
        <v>1</v>
      </c>
      <c r="B1164" s="123" t="s">
        <v>21</v>
      </c>
      <c r="C1164" s="128" t="s">
        <v>65</v>
      </c>
      <c r="D1164" s="123" t="s">
        <v>23</v>
      </c>
      <c r="E1164" s="132" t="s">
        <v>699</v>
      </c>
      <c r="F1164" s="123" t="s">
        <v>29</v>
      </c>
      <c r="G1164" s="132" t="s">
        <v>32</v>
      </c>
      <c r="H1164" s="123" t="s">
        <v>32</v>
      </c>
      <c r="I1164" s="128" t="s">
        <v>32</v>
      </c>
      <c r="O1164" s="130">
        <v>57.894736842105303</v>
      </c>
      <c r="Q1164" s="131">
        <v>19</v>
      </c>
    </row>
    <row r="1165" spans="1:17" x14ac:dyDescent="0.35">
      <c r="A1165" s="127">
        <v>1</v>
      </c>
      <c r="B1165" s="123" t="s">
        <v>25</v>
      </c>
      <c r="C1165" s="128" t="s">
        <v>681</v>
      </c>
      <c r="D1165" s="123" t="s">
        <v>29</v>
      </c>
      <c r="E1165" s="132" t="s">
        <v>32</v>
      </c>
      <c r="N1165" s="129">
        <v>15.625</v>
      </c>
      <c r="O1165" s="130">
        <v>44.2708333333333</v>
      </c>
      <c r="P1165" s="131">
        <v>192</v>
      </c>
      <c r="Q1165" s="131">
        <v>192</v>
      </c>
    </row>
    <row r="1166" spans="1:17" x14ac:dyDescent="0.35">
      <c r="A1166" s="127">
        <v>1</v>
      </c>
      <c r="B1166" s="123" t="s">
        <v>21</v>
      </c>
      <c r="C1166" s="128" t="s">
        <v>65</v>
      </c>
      <c r="D1166" s="123" t="s">
        <v>28</v>
      </c>
      <c r="E1166" s="128" t="s">
        <v>697</v>
      </c>
      <c r="F1166" s="123" t="s">
        <v>30</v>
      </c>
      <c r="G1166" s="132" t="s">
        <v>6</v>
      </c>
      <c r="N1166" s="129">
        <v>16.228070175438599</v>
      </c>
      <c r="O1166" s="130">
        <v>40.789473684210499</v>
      </c>
      <c r="P1166" s="131">
        <v>228</v>
      </c>
      <c r="Q1166" s="131">
        <v>228</v>
      </c>
    </row>
    <row r="1167" spans="1:17" x14ac:dyDescent="0.35">
      <c r="A1167" s="127">
        <v>1</v>
      </c>
      <c r="B1167" s="123" t="s">
        <v>22</v>
      </c>
      <c r="C1167" s="128" t="s">
        <v>695</v>
      </c>
      <c r="D1167" s="123" t="s">
        <v>30</v>
      </c>
      <c r="E1167" s="132" t="s">
        <v>6</v>
      </c>
      <c r="F1167" s="123" t="s">
        <v>32</v>
      </c>
      <c r="G1167" s="128" t="s">
        <v>32</v>
      </c>
      <c r="O1167" s="130">
        <v>40.5622489959839</v>
      </c>
      <c r="Q1167" s="131">
        <v>249</v>
      </c>
    </row>
    <row r="1168" spans="1:17" x14ac:dyDescent="0.35">
      <c r="A1168" s="127">
        <v>1</v>
      </c>
      <c r="B1168" s="123" t="s">
        <v>29</v>
      </c>
      <c r="C1168" s="132" t="s">
        <v>32</v>
      </c>
      <c r="D1168" s="123" t="s">
        <v>30</v>
      </c>
      <c r="E1168" s="132" t="s">
        <v>6</v>
      </c>
      <c r="F1168" s="123" t="s">
        <v>33</v>
      </c>
      <c r="G1168" s="128" t="s">
        <v>33</v>
      </c>
      <c r="N1168" s="129">
        <v>16.058394160583902</v>
      </c>
      <c r="P1168" s="131">
        <v>274</v>
      </c>
    </row>
    <row r="1169" spans="1:17" x14ac:dyDescent="0.35">
      <c r="A1169" s="127">
        <v>1</v>
      </c>
      <c r="B1169" s="123" t="s">
        <v>21</v>
      </c>
      <c r="C1169" s="128" t="s">
        <v>65</v>
      </c>
      <c r="D1169" s="123" t="s">
        <v>22</v>
      </c>
      <c r="E1169" s="128" t="s">
        <v>695</v>
      </c>
      <c r="F1169" s="123" t="s">
        <v>33</v>
      </c>
      <c r="G1169" s="128" t="s">
        <v>33</v>
      </c>
      <c r="N1169" s="129">
        <v>15.185185185185199</v>
      </c>
      <c r="P1169" s="131">
        <v>270</v>
      </c>
    </row>
    <row r="1170" spans="1:17" x14ac:dyDescent="0.35">
      <c r="A1170" s="127">
        <v>1</v>
      </c>
      <c r="B1170" s="123" t="s">
        <v>22</v>
      </c>
      <c r="C1170" s="128" t="s">
        <v>695</v>
      </c>
      <c r="D1170" s="123" t="s">
        <v>37</v>
      </c>
      <c r="E1170" s="128" t="s">
        <v>2411</v>
      </c>
      <c r="N1170" s="129">
        <v>15.1515151515152</v>
      </c>
      <c r="P1170" s="131">
        <v>99</v>
      </c>
    </row>
    <row r="1171" spans="1:17" x14ac:dyDescent="0.35">
      <c r="A1171" s="127">
        <v>1</v>
      </c>
      <c r="B1171" s="123" t="s">
        <v>22</v>
      </c>
      <c r="C1171" s="128" t="s">
        <v>695</v>
      </c>
      <c r="D1171" s="123" t="s">
        <v>33</v>
      </c>
      <c r="E1171" s="128" t="s">
        <v>33</v>
      </c>
      <c r="F1171" s="123" t="s">
        <v>37</v>
      </c>
      <c r="G1171" s="128" t="s">
        <v>2411</v>
      </c>
      <c r="N1171" s="129">
        <v>15.1515151515152</v>
      </c>
      <c r="P1171" s="131">
        <v>99</v>
      </c>
    </row>
    <row r="1172" spans="1:17" x14ac:dyDescent="0.35">
      <c r="A1172" s="127">
        <v>1</v>
      </c>
      <c r="B1172" s="123" t="s">
        <v>21</v>
      </c>
      <c r="C1172" s="128" t="s">
        <v>65</v>
      </c>
      <c r="D1172" s="123" t="s">
        <v>24</v>
      </c>
      <c r="E1172" s="128" t="s">
        <v>696</v>
      </c>
      <c r="F1172" s="123" t="s">
        <v>33</v>
      </c>
      <c r="G1172" s="128" t="s">
        <v>33</v>
      </c>
      <c r="O1172" s="130">
        <v>41.6666666666667</v>
      </c>
      <c r="Q1172" s="131">
        <v>12</v>
      </c>
    </row>
    <row r="1173" spans="1:17" x14ac:dyDescent="0.35">
      <c r="A1173" s="127">
        <v>1</v>
      </c>
      <c r="B1173" s="123" t="s">
        <v>21</v>
      </c>
      <c r="C1173" s="128" t="s">
        <v>65</v>
      </c>
      <c r="D1173" s="123" t="s">
        <v>29</v>
      </c>
      <c r="E1173" s="132" t="s">
        <v>32</v>
      </c>
      <c r="F1173" s="123" t="s">
        <v>33</v>
      </c>
      <c r="G1173" s="128" t="s">
        <v>33</v>
      </c>
      <c r="O1173" s="130">
        <v>40.2777777777778</v>
      </c>
      <c r="Q1173" s="131">
        <v>144</v>
      </c>
    </row>
    <row r="1174" spans="1:17" x14ac:dyDescent="0.35">
      <c r="A1174" s="127">
        <v>1</v>
      </c>
      <c r="B1174" s="123" t="s">
        <v>21</v>
      </c>
      <c r="C1174" s="128" t="s">
        <v>65</v>
      </c>
      <c r="D1174" s="123" t="s">
        <v>23</v>
      </c>
      <c r="E1174" s="132" t="s">
        <v>699</v>
      </c>
      <c r="F1174" s="123" t="s">
        <v>24</v>
      </c>
      <c r="G1174" s="128" t="s">
        <v>696</v>
      </c>
      <c r="O1174" s="130">
        <v>47.058823529411796</v>
      </c>
      <c r="Q1174" s="131">
        <v>17</v>
      </c>
    </row>
    <row r="1175" spans="1:17" x14ac:dyDescent="0.35">
      <c r="A1175" s="127">
        <v>1</v>
      </c>
      <c r="B1175" s="123" t="s">
        <v>32</v>
      </c>
      <c r="C1175" s="128" t="s">
        <v>32</v>
      </c>
      <c r="N1175" s="129">
        <v>18.351870576339699</v>
      </c>
      <c r="O1175" s="130">
        <v>41.860465116279101</v>
      </c>
      <c r="P1175" s="131">
        <v>1978</v>
      </c>
      <c r="Q1175" s="131">
        <v>1978</v>
      </c>
    </row>
    <row r="1177" spans="1:17" ht="51.75" customHeight="1" x14ac:dyDescent="0.35">
      <c r="A1177" s="185" t="s">
        <v>2495</v>
      </c>
      <c r="B1177" s="181"/>
      <c r="C1177" s="181"/>
      <c r="D1177" s="181"/>
      <c r="E1177" s="181"/>
      <c r="F1177" s="181"/>
      <c r="G1177" s="181"/>
      <c r="H1177" s="181"/>
      <c r="I1177" s="181"/>
      <c r="J1177" s="181"/>
      <c r="K1177" s="181"/>
      <c r="L1177" s="181"/>
      <c r="M1177" s="181"/>
      <c r="N1177" s="181"/>
      <c r="O1177" s="181"/>
      <c r="P1177" s="181"/>
      <c r="Q1177" s="181"/>
    </row>
    <row r="1178" spans="1:17" x14ac:dyDescent="0.35">
      <c r="A1178" s="8" t="s">
        <v>689</v>
      </c>
      <c r="B1178" s="123" t="s">
        <v>690</v>
      </c>
      <c r="D1178" s="123" t="s">
        <v>690</v>
      </c>
      <c r="F1178" s="123" t="s">
        <v>690</v>
      </c>
      <c r="H1178" s="123" t="s">
        <v>690</v>
      </c>
      <c r="J1178" s="123" t="s">
        <v>690</v>
      </c>
      <c r="L1178" s="123" t="s">
        <v>690</v>
      </c>
      <c r="N1178" s="124" t="s">
        <v>691</v>
      </c>
      <c r="O1178" s="125" t="s">
        <v>692</v>
      </c>
      <c r="P1178" s="126" t="s">
        <v>693</v>
      </c>
      <c r="Q1178" s="126" t="s">
        <v>694</v>
      </c>
    </row>
    <row r="1179" spans="1:17" x14ac:dyDescent="0.35">
      <c r="A1179" s="127">
        <v>1</v>
      </c>
      <c r="B1179" s="123" t="s">
        <v>28</v>
      </c>
      <c r="C1179" s="128" t="s">
        <v>1819</v>
      </c>
      <c r="D1179" s="123" t="s">
        <v>30</v>
      </c>
      <c r="E1179" s="132" t="s">
        <v>6</v>
      </c>
      <c r="N1179" s="129">
        <v>20</v>
      </c>
      <c r="O1179" s="130">
        <v>45</v>
      </c>
      <c r="P1179" s="131">
        <v>40</v>
      </c>
      <c r="Q1179" s="131">
        <v>40</v>
      </c>
    </row>
    <row r="1180" spans="1:17" x14ac:dyDescent="0.35">
      <c r="A1180" s="127">
        <v>1</v>
      </c>
      <c r="B1180" s="123" t="s">
        <v>27</v>
      </c>
      <c r="C1180" s="132" t="s">
        <v>32</v>
      </c>
      <c r="D1180" s="123" t="s">
        <v>30</v>
      </c>
      <c r="E1180" s="132" t="s">
        <v>6</v>
      </c>
      <c r="N1180" s="129">
        <v>15.714285714285699</v>
      </c>
      <c r="P1180" s="131">
        <v>140</v>
      </c>
    </row>
    <row r="1181" spans="1:17" x14ac:dyDescent="0.35">
      <c r="A1181" s="127">
        <v>1</v>
      </c>
      <c r="B1181" s="123" t="s">
        <v>22</v>
      </c>
      <c r="C1181" s="128" t="s">
        <v>695</v>
      </c>
      <c r="D1181" s="123" t="s">
        <v>27</v>
      </c>
      <c r="E1181" s="132" t="s">
        <v>32</v>
      </c>
      <c r="F1181" s="123" t="s">
        <v>30</v>
      </c>
      <c r="G1181" s="132" t="s">
        <v>6</v>
      </c>
      <c r="O1181" s="130">
        <v>41.228070175438603</v>
      </c>
      <c r="Q1181" s="131">
        <v>114</v>
      </c>
    </row>
    <row r="1182" spans="1:17" x14ac:dyDescent="0.35">
      <c r="A1182" s="127">
        <v>2</v>
      </c>
      <c r="B1182" s="123" t="s">
        <v>24</v>
      </c>
      <c r="C1182" s="128" t="s">
        <v>1034</v>
      </c>
      <c r="D1182" s="123" t="s">
        <v>27</v>
      </c>
      <c r="E1182" s="128" t="s">
        <v>32</v>
      </c>
      <c r="F1182" s="123" t="s">
        <v>30</v>
      </c>
      <c r="G1182" s="128" t="s">
        <v>6</v>
      </c>
      <c r="N1182" s="129">
        <v>45.454545454545503</v>
      </c>
      <c r="O1182" s="130">
        <v>63.636363636363598</v>
      </c>
      <c r="P1182" s="131">
        <v>11</v>
      </c>
      <c r="Q1182" s="131">
        <v>11</v>
      </c>
    </row>
    <row r="1183" spans="1:17" x14ac:dyDescent="0.35">
      <c r="A1183" s="127">
        <v>2</v>
      </c>
      <c r="B1183" s="123" t="s">
        <v>24</v>
      </c>
      <c r="C1183" s="128" t="s">
        <v>1034</v>
      </c>
      <c r="D1183" s="123" t="s">
        <v>30</v>
      </c>
      <c r="E1183" s="128" t="s">
        <v>6</v>
      </c>
      <c r="N1183" s="129">
        <v>25.581395348837201</v>
      </c>
      <c r="O1183" s="130">
        <v>53.488372093023301</v>
      </c>
      <c r="P1183" s="131">
        <v>43</v>
      </c>
      <c r="Q1183" s="131">
        <v>43</v>
      </c>
    </row>
    <row r="1184" spans="1:17" x14ac:dyDescent="0.35">
      <c r="A1184" s="127">
        <v>2</v>
      </c>
      <c r="B1184" s="123" t="s">
        <v>24</v>
      </c>
      <c r="C1184" s="128" t="s">
        <v>1034</v>
      </c>
      <c r="D1184" s="123" t="s">
        <v>27</v>
      </c>
      <c r="E1184" s="128" t="s">
        <v>32</v>
      </c>
      <c r="N1184" s="129">
        <v>25.806451612903199</v>
      </c>
      <c r="O1184" s="130">
        <v>48.387096774193601</v>
      </c>
      <c r="P1184" s="131">
        <v>31</v>
      </c>
      <c r="Q1184" s="131">
        <v>31</v>
      </c>
    </row>
    <row r="1185" spans="1:17" x14ac:dyDescent="0.35">
      <c r="A1185" s="127">
        <v>2</v>
      </c>
      <c r="B1185" s="123" t="s">
        <v>24</v>
      </c>
      <c r="C1185" s="128" t="s">
        <v>1034</v>
      </c>
      <c r="D1185" s="123" t="s">
        <v>27</v>
      </c>
      <c r="E1185" s="128" t="s">
        <v>32</v>
      </c>
      <c r="F1185" s="123" t="s">
        <v>28</v>
      </c>
      <c r="G1185" s="128" t="s">
        <v>697</v>
      </c>
      <c r="N1185" s="129">
        <v>20</v>
      </c>
      <c r="O1185" s="130">
        <v>46.6666666666667</v>
      </c>
      <c r="P1185" s="131">
        <v>15</v>
      </c>
      <c r="Q1185" s="131">
        <v>15</v>
      </c>
    </row>
    <row r="1186" spans="1:17" x14ac:dyDescent="0.35">
      <c r="A1186" s="127">
        <v>2</v>
      </c>
      <c r="B1186" s="123" t="s">
        <v>27</v>
      </c>
      <c r="C1186" s="128" t="s">
        <v>32</v>
      </c>
      <c r="D1186" s="123" t="s">
        <v>28</v>
      </c>
      <c r="E1186" s="128" t="s">
        <v>697</v>
      </c>
      <c r="F1186" s="123" t="s">
        <v>30</v>
      </c>
      <c r="G1186" s="128" t="s">
        <v>6</v>
      </c>
      <c r="N1186" s="129">
        <v>15.034965034964999</v>
      </c>
      <c r="P1186" s="131">
        <v>286</v>
      </c>
    </row>
    <row r="1187" spans="1:17" x14ac:dyDescent="0.35">
      <c r="A1187" s="127">
        <v>2</v>
      </c>
      <c r="B1187" s="123" t="s">
        <v>24</v>
      </c>
      <c r="C1187" s="128" t="s">
        <v>1034</v>
      </c>
      <c r="D1187" s="123" t="s">
        <v>28</v>
      </c>
      <c r="E1187" s="128" t="s">
        <v>697</v>
      </c>
      <c r="F1187" s="123" t="s">
        <v>30</v>
      </c>
      <c r="G1187" s="128" t="s">
        <v>6</v>
      </c>
      <c r="N1187" s="129">
        <v>17.647058823529399</v>
      </c>
      <c r="O1187" s="130">
        <v>47.058823529411796</v>
      </c>
      <c r="P1187" s="131">
        <v>17</v>
      </c>
      <c r="Q1187" s="131">
        <v>17</v>
      </c>
    </row>
    <row r="1188" spans="1:17" x14ac:dyDescent="0.35">
      <c r="A1188" s="127">
        <v>3</v>
      </c>
      <c r="B1188" s="123" t="s">
        <v>27</v>
      </c>
      <c r="C1188" s="132" t="s">
        <v>32</v>
      </c>
      <c r="D1188" s="123" t="s">
        <v>30</v>
      </c>
      <c r="E1188" s="128" t="s">
        <v>702</v>
      </c>
      <c r="F1188" s="123" t="s">
        <v>33</v>
      </c>
      <c r="G1188" s="128" t="s">
        <v>33</v>
      </c>
      <c r="N1188" s="129">
        <v>22.9508196721311</v>
      </c>
      <c r="O1188" s="130">
        <v>42.622950819672099</v>
      </c>
      <c r="P1188" s="131">
        <v>61</v>
      </c>
      <c r="Q1188" s="131">
        <v>61</v>
      </c>
    </row>
    <row r="1189" spans="1:17" x14ac:dyDescent="0.35">
      <c r="A1189" s="127">
        <v>3</v>
      </c>
      <c r="B1189" s="123" t="s">
        <v>22</v>
      </c>
      <c r="C1189" s="128" t="s">
        <v>695</v>
      </c>
      <c r="D1189" s="123" t="s">
        <v>27</v>
      </c>
      <c r="E1189" s="132" t="s">
        <v>32</v>
      </c>
      <c r="F1189" s="123" t="s">
        <v>30</v>
      </c>
      <c r="G1189" s="128" t="s">
        <v>702</v>
      </c>
      <c r="N1189" s="129">
        <v>15.5737704918033</v>
      </c>
      <c r="P1189" s="131">
        <v>122</v>
      </c>
    </row>
    <row r="1190" spans="1:17" x14ac:dyDescent="0.35">
      <c r="A1190" s="127">
        <v>3</v>
      </c>
      <c r="B1190" s="123" t="s">
        <v>27</v>
      </c>
      <c r="C1190" s="132" t="s">
        <v>32</v>
      </c>
      <c r="D1190" s="123" t="s">
        <v>30</v>
      </c>
      <c r="E1190" s="128" t="s">
        <v>702</v>
      </c>
      <c r="N1190" s="129">
        <v>16.5467625899281</v>
      </c>
      <c r="P1190" s="131">
        <v>139</v>
      </c>
    </row>
    <row r="1191" spans="1:17" x14ac:dyDescent="0.35">
      <c r="A1191" s="127">
        <v>3</v>
      </c>
      <c r="B1191" s="123" t="s">
        <v>29</v>
      </c>
      <c r="C1191" s="132" t="s">
        <v>32</v>
      </c>
      <c r="D1191" s="123" t="s">
        <v>30</v>
      </c>
      <c r="E1191" s="128" t="s">
        <v>702</v>
      </c>
      <c r="F1191" s="123" t="s">
        <v>33</v>
      </c>
      <c r="G1191" s="128" t="s">
        <v>33</v>
      </c>
      <c r="N1191" s="129">
        <v>17.135549872122802</v>
      </c>
      <c r="O1191" s="130">
        <v>44.501278772378498</v>
      </c>
      <c r="P1191" s="131">
        <v>391</v>
      </c>
      <c r="Q1191" s="131">
        <v>391</v>
      </c>
    </row>
    <row r="1192" spans="1:17" x14ac:dyDescent="0.35">
      <c r="A1192" s="127">
        <v>3</v>
      </c>
      <c r="B1192" s="123" t="s">
        <v>22</v>
      </c>
      <c r="C1192" s="128" t="s">
        <v>695</v>
      </c>
      <c r="D1192" s="123" t="s">
        <v>30</v>
      </c>
      <c r="E1192" s="128" t="s">
        <v>702</v>
      </c>
      <c r="F1192" s="123" t="s">
        <v>33</v>
      </c>
      <c r="G1192" s="128" t="s">
        <v>33</v>
      </c>
      <c r="N1192" s="129">
        <v>15.225563909774401</v>
      </c>
      <c r="O1192" s="130">
        <v>41.165413533834602</v>
      </c>
      <c r="P1192" s="131">
        <v>532</v>
      </c>
      <c r="Q1192" s="131">
        <v>532</v>
      </c>
    </row>
    <row r="1193" spans="1:17" x14ac:dyDescent="0.35">
      <c r="A1193" s="127">
        <v>3</v>
      </c>
      <c r="B1193" s="123" t="s">
        <v>30</v>
      </c>
      <c r="C1193" s="128" t="s">
        <v>702</v>
      </c>
      <c r="D1193" s="123" t="s">
        <v>33</v>
      </c>
      <c r="E1193" s="128" t="s">
        <v>33</v>
      </c>
      <c r="N1193" s="129">
        <v>15.8647594278283</v>
      </c>
      <c r="O1193" s="130">
        <v>41.7425227568271</v>
      </c>
      <c r="P1193" s="131">
        <v>769</v>
      </c>
      <c r="Q1193" s="131">
        <v>769</v>
      </c>
    </row>
    <row r="1195" spans="1:17" ht="51.75" customHeight="1" x14ac:dyDescent="0.35">
      <c r="A1195" s="185" t="s">
        <v>2529</v>
      </c>
      <c r="B1195" s="181"/>
      <c r="C1195" s="181"/>
      <c r="D1195" s="181"/>
      <c r="E1195" s="181"/>
      <c r="F1195" s="181"/>
      <c r="G1195" s="181"/>
      <c r="H1195" s="181"/>
      <c r="I1195" s="181"/>
      <c r="J1195" s="181"/>
      <c r="K1195" s="181"/>
      <c r="L1195" s="181"/>
      <c r="M1195" s="181"/>
      <c r="N1195" s="181"/>
      <c r="O1195" s="181"/>
      <c r="P1195" s="181"/>
      <c r="Q1195" s="181"/>
    </row>
    <row r="1196" spans="1:17" x14ac:dyDescent="0.35">
      <c r="A1196" s="8" t="s">
        <v>689</v>
      </c>
      <c r="B1196" s="123" t="s">
        <v>690</v>
      </c>
      <c r="D1196" s="123" t="s">
        <v>690</v>
      </c>
      <c r="F1196" s="123" t="s">
        <v>690</v>
      </c>
      <c r="H1196" s="123" t="s">
        <v>690</v>
      </c>
      <c r="J1196" s="123" t="s">
        <v>690</v>
      </c>
      <c r="L1196" s="123" t="s">
        <v>690</v>
      </c>
      <c r="N1196" s="124" t="s">
        <v>691</v>
      </c>
      <c r="O1196" s="125" t="s">
        <v>692</v>
      </c>
      <c r="P1196" s="126" t="s">
        <v>693</v>
      </c>
      <c r="Q1196" s="126" t="s">
        <v>694</v>
      </c>
    </row>
    <row r="1197" spans="1:17" x14ac:dyDescent="0.35">
      <c r="A1197" s="127">
        <v>1</v>
      </c>
      <c r="B1197" s="123" t="s">
        <v>30</v>
      </c>
      <c r="C1197" s="132" t="s">
        <v>702</v>
      </c>
      <c r="D1197" s="123" t="s">
        <v>32</v>
      </c>
      <c r="E1197" s="128" t="s">
        <v>32</v>
      </c>
      <c r="N1197" s="129">
        <v>27.348066298342498</v>
      </c>
      <c r="O1197" s="130">
        <v>56.906077348066297</v>
      </c>
      <c r="P1197" s="131">
        <v>362</v>
      </c>
      <c r="Q1197" s="131">
        <v>362</v>
      </c>
    </row>
    <row r="1198" spans="1:17" x14ac:dyDescent="0.35">
      <c r="A1198" s="127">
        <v>1</v>
      </c>
      <c r="B1198" s="123" t="s">
        <v>22</v>
      </c>
      <c r="C1198" s="128" t="s">
        <v>695</v>
      </c>
      <c r="D1198" s="123" t="s">
        <v>30</v>
      </c>
      <c r="E1198" s="132" t="s">
        <v>702</v>
      </c>
      <c r="F1198" s="123" t="s">
        <v>32</v>
      </c>
      <c r="G1198" s="128" t="s">
        <v>32</v>
      </c>
      <c r="N1198" s="129">
        <v>26.470588235294102</v>
      </c>
      <c r="O1198" s="130">
        <v>53.3613445378151</v>
      </c>
      <c r="P1198" s="131">
        <v>238</v>
      </c>
      <c r="Q1198" s="131">
        <v>238</v>
      </c>
    </row>
    <row r="1199" spans="1:17" x14ac:dyDescent="0.35">
      <c r="A1199" s="127">
        <v>1</v>
      </c>
      <c r="B1199" s="123" t="s">
        <v>22</v>
      </c>
      <c r="C1199" s="128" t="s">
        <v>695</v>
      </c>
      <c r="D1199" s="123" t="s">
        <v>30</v>
      </c>
      <c r="E1199" s="132" t="s">
        <v>702</v>
      </c>
      <c r="N1199" s="129">
        <v>21.061359867330001</v>
      </c>
      <c r="O1199" s="130">
        <v>47.9270315091211</v>
      </c>
      <c r="P1199" s="131">
        <v>603</v>
      </c>
      <c r="Q1199" s="131">
        <v>603</v>
      </c>
    </row>
    <row r="1200" spans="1:17" x14ac:dyDescent="0.35">
      <c r="A1200" s="127">
        <v>1</v>
      </c>
      <c r="B1200" s="123" t="s">
        <v>21</v>
      </c>
      <c r="C1200" s="128" t="s">
        <v>32</v>
      </c>
      <c r="D1200" s="123" t="s">
        <v>30</v>
      </c>
      <c r="E1200" s="132" t="s">
        <v>702</v>
      </c>
      <c r="N1200" s="129">
        <v>18.518518518518501</v>
      </c>
      <c r="O1200" s="130">
        <v>40.740740740740698</v>
      </c>
      <c r="P1200" s="131">
        <v>54</v>
      </c>
      <c r="Q1200" s="131">
        <v>54</v>
      </c>
    </row>
    <row r="1201" spans="1:17" x14ac:dyDescent="0.35">
      <c r="A1201" s="127">
        <v>1</v>
      </c>
      <c r="B1201" s="123" t="s">
        <v>22</v>
      </c>
      <c r="C1201" s="128" t="s">
        <v>695</v>
      </c>
      <c r="D1201" s="123" t="s">
        <v>32</v>
      </c>
      <c r="E1201" s="128" t="s">
        <v>32</v>
      </c>
      <c r="N1201" s="129">
        <v>17.8391959798995</v>
      </c>
      <c r="O1201" s="130">
        <v>42.336683417085403</v>
      </c>
      <c r="P1201" s="131">
        <v>796</v>
      </c>
      <c r="Q1201" s="131">
        <v>796</v>
      </c>
    </row>
    <row r="1202" spans="1:17" x14ac:dyDescent="0.35">
      <c r="A1202" s="127">
        <v>1</v>
      </c>
      <c r="B1202" s="123" t="s">
        <v>32</v>
      </c>
      <c r="C1202" s="128" t="s">
        <v>32</v>
      </c>
      <c r="N1202" s="129">
        <v>18.351870576339699</v>
      </c>
      <c r="O1202" s="130">
        <v>41.860465116279101</v>
      </c>
      <c r="P1202" s="131">
        <v>1978</v>
      </c>
      <c r="Q1202" s="131">
        <v>1978</v>
      </c>
    </row>
    <row r="1203" spans="1:17" x14ac:dyDescent="0.35">
      <c r="A1203" s="127">
        <v>2</v>
      </c>
      <c r="B1203" s="123" t="s">
        <v>24</v>
      </c>
      <c r="C1203" s="128" t="s">
        <v>81</v>
      </c>
      <c r="D1203" s="123" t="s">
        <v>25</v>
      </c>
      <c r="E1203" s="128" t="s">
        <v>681</v>
      </c>
      <c r="F1203" s="123" t="s">
        <v>30</v>
      </c>
      <c r="G1203" s="132" t="s">
        <v>6</v>
      </c>
      <c r="O1203" s="130">
        <v>47.826086956521699</v>
      </c>
      <c r="Q1203" s="131">
        <v>23</v>
      </c>
    </row>
    <row r="1204" spans="1:17" x14ac:dyDescent="0.35">
      <c r="A1204" s="127">
        <v>2</v>
      </c>
      <c r="B1204" s="123" t="s">
        <v>21</v>
      </c>
      <c r="C1204" s="128" t="s">
        <v>65</v>
      </c>
      <c r="D1204" s="123" t="s">
        <v>25</v>
      </c>
      <c r="E1204" s="128" t="s">
        <v>681</v>
      </c>
      <c r="F1204" s="123" t="s">
        <v>29</v>
      </c>
      <c r="G1204" s="132" t="s">
        <v>32</v>
      </c>
      <c r="N1204" s="129">
        <v>16.299559471365601</v>
      </c>
      <c r="O1204" s="130">
        <v>42.731277533039602</v>
      </c>
      <c r="P1204" s="131">
        <v>227</v>
      </c>
      <c r="Q1204" s="131">
        <v>227</v>
      </c>
    </row>
    <row r="1205" spans="1:17" x14ac:dyDescent="0.35">
      <c r="A1205" s="127">
        <v>2</v>
      </c>
      <c r="B1205" s="123" t="s">
        <v>25</v>
      </c>
      <c r="C1205" s="128" t="s">
        <v>681</v>
      </c>
      <c r="D1205" s="123" t="s">
        <v>28</v>
      </c>
      <c r="E1205" s="128" t="s">
        <v>697</v>
      </c>
      <c r="N1205" s="129">
        <v>17.5193798449612</v>
      </c>
      <c r="O1205" s="130">
        <v>44.496124031007803</v>
      </c>
      <c r="P1205" s="131">
        <v>645</v>
      </c>
      <c r="Q1205" s="131">
        <v>645</v>
      </c>
    </row>
    <row r="1206" spans="1:17" x14ac:dyDescent="0.35">
      <c r="A1206" s="127">
        <v>2</v>
      </c>
      <c r="B1206" s="123" t="s">
        <v>21</v>
      </c>
      <c r="C1206" s="128" t="s">
        <v>65</v>
      </c>
      <c r="D1206" s="123" t="s">
        <v>25</v>
      </c>
      <c r="E1206" s="128" t="s">
        <v>681</v>
      </c>
      <c r="F1206" s="123" t="s">
        <v>27</v>
      </c>
      <c r="G1206" s="128" t="s">
        <v>32</v>
      </c>
      <c r="H1206" s="123" t="s">
        <v>29</v>
      </c>
      <c r="I1206" s="132" t="s">
        <v>32</v>
      </c>
      <c r="O1206" s="130">
        <v>44.8979591836735</v>
      </c>
      <c r="Q1206" s="131">
        <v>49</v>
      </c>
    </row>
    <row r="1207" spans="1:17" x14ac:dyDescent="0.35">
      <c r="A1207" s="127">
        <v>2</v>
      </c>
      <c r="B1207" s="123" t="s">
        <v>21</v>
      </c>
      <c r="C1207" s="128" t="s">
        <v>65</v>
      </c>
      <c r="D1207" s="123" t="s">
        <v>25</v>
      </c>
      <c r="E1207" s="128" t="s">
        <v>681</v>
      </c>
      <c r="F1207" s="123" t="s">
        <v>28</v>
      </c>
      <c r="G1207" s="128" t="s">
        <v>697</v>
      </c>
      <c r="N1207" s="129">
        <v>18.117647058823501</v>
      </c>
      <c r="O1207" s="130">
        <v>44.235294117647101</v>
      </c>
      <c r="P1207" s="131">
        <v>425</v>
      </c>
      <c r="Q1207" s="131">
        <v>425</v>
      </c>
    </row>
    <row r="1208" spans="1:17" x14ac:dyDescent="0.35">
      <c r="A1208" s="127">
        <v>2</v>
      </c>
      <c r="B1208" s="123" t="s">
        <v>25</v>
      </c>
      <c r="C1208" s="128" t="s">
        <v>681</v>
      </c>
      <c r="D1208" s="123" t="s">
        <v>28</v>
      </c>
      <c r="E1208" s="128" t="s">
        <v>697</v>
      </c>
      <c r="F1208" s="123" t="s">
        <v>30</v>
      </c>
      <c r="G1208" s="132" t="s">
        <v>6</v>
      </c>
      <c r="N1208" s="129">
        <v>15.7464212678937</v>
      </c>
      <c r="O1208" s="130">
        <v>42.126789366053202</v>
      </c>
      <c r="P1208" s="131">
        <v>489</v>
      </c>
      <c r="Q1208" s="131">
        <v>489</v>
      </c>
    </row>
    <row r="1209" spans="1:17" x14ac:dyDescent="0.35">
      <c r="A1209" s="127">
        <v>2</v>
      </c>
      <c r="B1209" s="123" t="s">
        <v>24</v>
      </c>
      <c r="C1209" s="128" t="s">
        <v>81</v>
      </c>
      <c r="D1209" s="123" t="s">
        <v>25</v>
      </c>
      <c r="E1209" s="128" t="s">
        <v>681</v>
      </c>
      <c r="F1209" s="123" t="s">
        <v>28</v>
      </c>
      <c r="G1209" s="128" t="s">
        <v>697</v>
      </c>
      <c r="N1209" s="129">
        <v>15.789473684210501</v>
      </c>
      <c r="P1209" s="131">
        <v>19</v>
      </c>
    </row>
    <row r="1210" spans="1:17" x14ac:dyDescent="0.35">
      <c r="A1210" s="127">
        <v>2</v>
      </c>
      <c r="B1210" s="123" t="s">
        <v>25</v>
      </c>
      <c r="C1210" s="128" t="s">
        <v>681</v>
      </c>
      <c r="D1210" s="123" t="s">
        <v>30</v>
      </c>
      <c r="E1210" s="132" t="s">
        <v>6</v>
      </c>
      <c r="N1210" s="129">
        <v>16.091954022988499</v>
      </c>
      <c r="O1210" s="130">
        <v>40.438871473354197</v>
      </c>
      <c r="P1210" s="131">
        <v>957</v>
      </c>
      <c r="Q1210" s="131">
        <v>957</v>
      </c>
    </row>
    <row r="1211" spans="1:17" x14ac:dyDescent="0.35">
      <c r="A1211" s="127">
        <v>2</v>
      </c>
      <c r="B1211" s="123" t="s">
        <v>21</v>
      </c>
      <c r="C1211" s="128" t="s">
        <v>65</v>
      </c>
      <c r="D1211" s="123" t="s">
        <v>25</v>
      </c>
      <c r="E1211" s="128" t="s">
        <v>681</v>
      </c>
      <c r="N1211" s="129">
        <v>16.835994194484801</v>
      </c>
      <c r="O1211" s="130">
        <v>42.235123367198803</v>
      </c>
      <c r="P1211" s="131">
        <v>689</v>
      </c>
      <c r="Q1211" s="131">
        <v>689</v>
      </c>
    </row>
    <row r="1212" spans="1:17" x14ac:dyDescent="0.35">
      <c r="A1212" s="127">
        <v>2</v>
      </c>
      <c r="B1212" s="123" t="s">
        <v>22</v>
      </c>
      <c r="C1212" s="128" t="s">
        <v>695</v>
      </c>
      <c r="D1212" s="123" t="s">
        <v>25</v>
      </c>
      <c r="E1212" s="128" t="s">
        <v>681</v>
      </c>
      <c r="N1212" s="129">
        <v>15.343347639485</v>
      </c>
      <c r="O1212" s="130">
        <v>40.128755364806899</v>
      </c>
      <c r="P1212" s="131">
        <v>932</v>
      </c>
      <c r="Q1212" s="131">
        <v>932</v>
      </c>
    </row>
    <row r="1213" spans="1:17" x14ac:dyDescent="0.35">
      <c r="A1213" s="127">
        <v>2</v>
      </c>
      <c r="B1213" s="123" t="s">
        <v>21</v>
      </c>
      <c r="C1213" s="128" t="s">
        <v>65</v>
      </c>
      <c r="D1213" s="123" t="s">
        <v>24</v>
      </c>
      <c r="E1213" s="128" t="s">
        <v>81</v>
      </c>
      <c r="F1213" s="123" t="s">
        <v>25</v>
      </c>
      <c r="G1213" s="128" t="s">
        <v>681</v>
      </c>
      <c r="H1213" s="123" t="s">
        <v>28</v>
      </c>
      <c r="I1213" s="128" t="s">
        <v>697</v>
      </c>
      <c r="N1213" s="129">
        <v>16.6666666666667</v>
      </c>
      <c r="P1213" s="131">
        <v>12</v>
      </c>
    </row>
    <row r="1214" spans="1:17" x14ac:dyDescent="0.35">
      <c r="A1214" s="127">
        <v>2</v>
      </c>
      <c r="B1214" s="123" t="s">
        <v>28</v>
      </c>
      <c r="C1214" s="128" t="s">
        <v>697</v>
      </c>
      <c r="D1214" s="123" t="s">
        <v>30</v>
      </c>
      <c r="E1214" s="132" t="s">
        <v>6</v>
      </c>
      <c r="N1214" s="129">
        <v>15.3711790393013</v>
      </c>
      <c r="O1214" s="130">
        <v>40.698689956331897</v>
      </c>
      <c r="P1214" s="131">
        <v>1145</v>
      </c>
      <c r="Q1214" s="131">
        <v>1145</v>
      </c>
    </row>
    <row r="1215" spans="1:17" x14ac:dyDescent="0.35">
      <c r="A1215" s="127">
        <v>2</v>
      </c>
      <c r="B1215" s="123" t="s">
        <v>25</v>
      </c>
      <c r="C1215" s="128" t="s">
        <v>681</v>
      </c>
      <c r="D1215" s="123" t="s">
        <v>29</v>
      </c>
      <c r="E1215" s="132" t="s">
        <v>32</v>
      </c>
      <c r="N1215" s="129">
        <v>16.289592760181002</v>
      </c>
      <c r="O1215" s="130">
        <v>43.665158371040697</v>
      </c>
      <c r="P1215" s="131">
        <v>442</v>
      </c>
      <c r="Q1215" s="131">
        <v>442</v>
      </c>
    </row>
    <row r="1216" spans="1:17" x14ac:dyDescent="0.35">
      <c r="A1216" s="127">
        <v>2</v>
      </c>
      <c r="B1216" s="123" t="s">
        <v>21</v>
      </c>
      <c r="C1216" s="128" t="s">
        <v>65</v>
      </c>
      <c r="D1216" s="123" t="s">
        <v>25</v>
      </c>
      <c r="E1216" s="128" t="s">
        <v>681</v>
      </c>
      <c r="F1216" s="123" t="s">
        <v>27</v>
      </c>
      <c r="G1216" s="128" t="s">
        <v>32</v>
      </c>
      <c r="O1216" s="130">
        <v>43.661971830985898</v>
      </c>
      <c r="Q1216" s="131">
        <v>142</v>
      </c>
    </row>
    <row r="1217" spans="1:17" x14ac:dyDescent="0.35">
      <c r="A1217" s="127">
        <v>2</v>
      </c>
      <c r="B1217" s="123" t="s">
        <v>21</v>
      </c>
      <c r="C1217" s="128" t="s">
        <v>65</v>
      </c>
      <c r="D1217" s="123" t="s">
        <v>28</v>
      </c>
      <c r="E1217" s="128" t="s">
        <v>697</v>
      </c>
      <c r="F1217" s="123" t="s">
        <v>30</v>
      </c>
      <c r="G1217" s="132" t="s">
        <v>6</v>
      </c>
      <c r="N1217" s="129">
        <v>15.409836065573799</v>
      </c>
      <c r="P1217" s="131">
        <v>610</v>
      </c>
    </row>
    <row r="1218" spans="1:17" x14ac:dyDescent="0.35">
      <c r="A1218" s="127">
        <v>2</v>
      </c>
      <c r="B1218" s="123" t="s">
        <v>24</v>
      </c>
      <c r="C1218" s="128" t="s">
        <v>81</v>
      </c>
      <c r="D1218" s="123" t="s">
        <v>25</v>
      </c>
      <c r="E1218" s="128" t="s">
        <v>681</v>
      </c>
      <c r="F1218" s="123" t="s">
        <v>28</v>
      </c>
      <c r="G1218" s="128" t="s">
        <v>697</v>
      </c>
      <c r="H1218" s="123" t="s">
        <v>30</v>
      </c>
      <c r="I1218" s="132" t="s">
        <v>6</v>
      </c>
      <c r="O1218" s="130">
        <v>42.857142857142897</v>
      </c>
      <c r="Q1218" s="131">
        <v>14</v>
      </c>
    </row>
    <row r="1219" spans="1:17" x14ac:dyDescent="0.35">
      <c r="A1219" s="127">
        <v>2</v>
      </c>
      <c r="B1219" s="123" t="s">
        <v>21</v>
      </c>
      <c r="C1219" s="128" t="s">
        <v>65</v>
      </c>
      <c r="D1219" s="123" t="s">
        <v>24</v>
      </c>
      <c r="E1219" s="128" t="s">
        <v>81</v>
      </c>
      <c r="F1219" s="123" t="s">
        <v>30</v>
      </c>
      <c r="G1219" s="132" t="s">
        <v>6</v>
      </c>
      <c r="O1219" s="130">
        <v>41.071428571428598</v>
      </c>
      <c r="Q1219" s="131">
        <v>56</v>
      </c>
    </row>
    <row r="1220" spans="1:17" x14ac:dyDescent="0.35">
      <c r="A1220" s="127">
        <v>2</v>
      </c>
      <c r="B1220" s="123" t="s">
        <v>25</v>
      </c>
      <c r="C1220" s="128" t="s">
        <v>681</v>
      </c>
      <c r="D1220" s="123" t="s">
        <v>27</v>
      </c>
      <c r="E1220" s="128" t="s">
        <v>32</v>
      </c>
      <c r="O1220" s="130">
        <v>41.379310344827601</v>
      </c>
      <c r="Q1220" s="131">
        <v>348</v>
      </c>
    </row>
    <row r="1221" spans="1:17" x14ac:dyDescent="0.35">
      <c r="A1221" s="127">
        <v>2</v>
      </c>
      <c r="B1221" s="123" t="s">
        <v>25</v>
      </c>
      <c r="C1221" s="128" t="s">
        <v>681</v>
      </c>
      <c r="D1221" s="123" t="s">
        <v>27</v>
      </c>
      <c r="E1221" s="128" t="s">
        <v>32</v>
      </c>
      <c r="F1221" s="123" t="s">
        <v>29</v>
      </c>
      <c r="G1221" s="132" t="s">
        <v>32</v>
      </c>
      <c r="O1221" s="130">
        <v>43.712574850299397</v>
      </c>
      <c r="Q1221" s="131">
        <v>167</v>
      </c>
    </row>
    <row r="1222" spans="1:17" x14ac:dyDescent="0.35">
      <c r="A1222" s="127">
        <v>2</v>
      </c>
      <c r="B1222" s="123" t="s">
        <v>21</v>
      </c>
      <c r="C1222" s="128" t="s">
        <v>65</v>
      </c>
      <c r="D1222" s="123" t="s">
        <v>24</v>
      </c>
      <c r="E1222" s="128" t="s">
        <v>81</v>
      </c>
      <c r="F1222" s="123" t="s">
        <v>27</v>
      </c>
      <c r="G1222" s="128" t="s">
        <v>32</v>
      </c>
      <c r="H1222" s="123" t="s">
        <v>30</v>
      </c>
      <c r="I1222" s="132" t="s">
        <v>6</v>
      </c>
      <c r="O1222" s="130">
        <v>41.176470588235297</v>
      </c>
      <c r="Q1222" s="131">
        <v>17</v>
      </c>
    </row>
    <row r="1223" spans="1:17" x14ac:dyDescent="0.35">
      <c r="A1223" s="127">
        <v>2</v>
      </c>
      <c r="B1223" s="123" t="s">
        <v>22</v>
      </c>
      <c r="C1223" s="128" t="s">
        <v>695</v>
      </c>
      <c r="D1223" s="123" t="s">
        <v>24</v>
      </c>
      <c r="E1223" s="128" t="s">
        <v>81</v>
      </c>
      <c r="F1223" s="123" t="s">
        <v>27</v>
      </c>
      <c r="G1223" s="128" t="s">
        <v>32</v>
      </c>
      <c r="H1223" s="123" t="s">
        <v>30</v>
      </c>
      <c r="I1223" s="132" t="s">
        <v>6</v>
      </c>
      <c r="O1223" s="130">
        <v>41.025641025641001</v>
      </c>
      <c r="Q1223" s="131">
        <v>39</v>
      </c>
    </row>
    <row r="1224" spans="1:17" x14ac:dyDescent="0.35">
      <c r="A1224" s="127">
        <v>2</v>
      </c>
      <c r="B1224" s="123" t="s">
        <v>21</v>
      </c>
      <c r="C1224" s="128" t="s">
        <v>65</v>
      </c>
      <c r="D1224" s="123" t="s">
        <v>24</v>
      </c>
      <c r="E1224" s="128" t="s">
        <v>81</v>
      </c>
      <c r="F1224" s="123" t="s">
        <v>28</v>
      </c>
      <c r="G1224" s="128" t="s">
        <v>697</v>
      </c>
      <c r="H1224" s="123" t="s">
        <v>30</v>
      </c>
      <c r="I1224" s="132" t="s">
        <v>6</v>
      </c>
      <c r="O1224" s="130">
        <v>41.025641025641001</v>
      </c>
      <c r="Q1224" s="131">
        <v>39</v>
      </c>
    </row>
    <row r="1226" spans="1:17" ht="51.75" customHeight="1" x14ac:dyDescent="0.35">
      <c r="A1226" s="185" t="s">
        <v>2539</v>
      </c>
      <c r="B1226" s="181"/>
      <c r="C1226" s="181"/>
      <c r="D1226" s="181"/>
      <c r="E1226" s="181"/>
      <c r="F1226" s="181"/>
      <c r="G1226" s="181"/>
      <c r="H1226" s="181"/>
      <c r="I1226" s="181"/>
      <c r="J1226" s="181"/>
      <c r="K1226" s="181"/>
      <c r="L1226" s="181"/>
      <c r="M1226" s="181"/>
      <c r="N1226" s="181"/>
      <c r="O1226" s="181"/>
      <c r="P1226" s="181"/>
      <c r="Q1226" s="181"/>
    </row>
    <row r="1227" spans="1:17" x14ac:dyDescent="0.35">
      <c r="A1227" s="8" t="s">
        <v>689</v>
      </c>
      <c r="B1227" s="123" t="s">
        <v>690</v>
      </c>
      <c r="D1227" s="123" t="s">
        <v>690</v>
      </c>
      <c r="F1227" s="123" t="s">
        <v>690</v>
      </c>
      <c r="H1227" s="123" t="s">
        <v>690</v>
      </c>
      <c r="J1227" s="123" t="s">
        <v>690</v>
      </c>
      <c r="L1227" s="123" t="s">
        <v>690</v>
      </c>
      <c r="N1227" s="124" t="s">
        <v>691</v>
      </c>
      <c r="O1227" s="125" t="s">
        <v>692</v>
      </c>
      <c r="P1227" s="126" t="s">
        <v>693</v>
      </c>
      <c r="Q1227" s="126" t="s">
        <v>694</v>
      </c>
    </row>
    <row r="1228" spans="1:17" x14ac:dyDescent="0.35">
      <c r="A1228" s="127">
        <v>1</v>
      </c>
      <c r="B1228" s="123" t="s">
        <v>23</v>
      </c>
      <c r="C1228" s="128" t="s">
        <v>32</v>
      </c>
      <c r="D1228" s="123" t="s">
        <v>25</v>
      </c>
      <c r="E1228" s="128" t="s">
        <v>183</v>
      </c>
      <c r="F1228" s="123" t="s">
        <v>27</v>
      </c>
      <c r="G1228" s="128" t="s">
        <v>699</v>
      </c>
      <c r="N1228" s="129">
        <v>38.461538461538503</v>
      </c>
      <c r="O1228" s="130">
        <v>53.846153846153797</v>
      </c>
      <c r="P1228" s="131">
        <v>13</v>
      </c>
      <c r="Q1228" s="131">
        <v>13</v>
      </c>
    </row>
    <row r="1229" spans="1:17" x14ac:dyDescent="0.35">
      <c r="A1229" s="127">
        <v>1</v>
      </c>
      <c r="B1229" s="123" t="s">
        <v>25</v>
      </c>
      <c r="C1229" s="128" t="s">
        <v>183</v>
      </c>
      <c r="D1229" s="123" t="s">
        <v>29</v>
      </c>
      <c r="E1229" s="128" t="s">
        <v>698</v>
      </c>
      <c r="N1229" s="129">
        <v>28.125</v>
      </c>
      <c r="O1229" s="130">
        <v>59.375</v>
      </c>
      <c r="P1229" s="131">
        <v>32</v>
      </c>
      <c r="Q1229" s="131">
        <v>32</v>
      </c>
    </row>
    <row r="1230" spans="1:17" x14ac:dyDescent="0.35">
      <c r="A1230" s="127">
        <v>1</v>
      </c>
      <c r="B1230" s="123" t="s">
        <v>25</v>
      </c>
      <c r="C1230" s="128" t="s">
        <v>183</v>
      </c>
      <c r="D1230" s="123" t="s">
        <v>27</v>
      </c>
      <c r="E1230" s="128" t="s">
        <v>699</v>
      </c>
      <c r="N1230" s="129">
        <v>27.7777777777778</v>
      </c>
      <c r="P1230" s="131">
        <v>18</v>
      </c>
    </row>
    <row r="1231" spans="1:17" x14ac:dyDescent="0.35">
      <c r="A1231" s="127">
        <v>1</v>
      </c>
      <c r="B1231" s="123" t="s">
        <v>23</v>
      </c>
      <c r="C1231" s="128" t="s">
        <v>32</v>
      </c>
      <c r="D1231" s="123" t="s">
        <v>25</v>
      </c>
      <c r="E1231" s="128" t="s">
        <v>183</v>
      </c>
      <c r="N1231" s="129">
        <v>25</v>
      </c>
      <c r="O1231" s="130">
        <v>50</v>
      </c>
      <c r="P1231" s="131">
        <v>24</v>
      </c>
      <c r="Q1231" s="131">
        <v>24</v>
      </c>
    </row>
    <row r="1232" spans="1:17" x14ac:dyDescent="0.35">
      <c r="A1232" s="127">
        <v>2</v>
      </c>
      <c r="B1232" s="123" t="s">
        <v>27</v>
      </c>
      <c r="C1232" s="128" t="s">
        <v>32</v>
      </c>
      <c r="D1232" s="123" t="s">
        <v>29</v>
      </c>
      <c r="E1232" s="128" t="s">
        <v>698</v>
      </c>
      <c r="N1232" s="129">
        <v>15.0537634408602</v>
      </c>
      <c r="O1232" s="130">
        <v>43.010752688171998</v>
      </c>
      <c r="P1232" s="131">
        <v>93</v>
      </c>
      <c r="Q1232" s="131">
        <v>93</v>
      </c>
    </row>
    <row r="1234" spans="1:17" ht="51.75" customHeight="1" x14ac:dyDescent="0.35">
      <c r="A1234" s="185" t="s">
        <v>2565</v>
      </c>
      <c r="B1234" s="181"/>
      <c r="C1234" s="181"/>
      <c r="D1234" s="181"/>
      <c r="E1234" s="181"/>
      <c r="F1234" s="181"/>
      <c r="G1234" s="181"/>
      <c r="H1234" s="181"/>
      <c r="I1234" s="181"/>
      <c r="J1234" s="181"/>
      <c r="K1234" s="181"/>
      <c r="L1234" s="181"/>
      <c r="M1234" s="181"/>
      <c r="N1234" s="181"/>
      <c r="O1234" s="181"/>
      <c r="P1234" s="181"/>
      <c r="Q1234" s="181"/>
    </row>
    <row r="1235" spans="1:17" x14ac:dyDescent="0.35">
      <c r="A1235" s="8" t="s">
        <v>689</v>
      </c>
      <c r="B1235" s="123" t="s">
        <v>690</v>
      </c>
      <c r="D1235" s="123" t="s">
        <v>690</v>
      </c>
      <c r="F1235" s="123" t="s">
        <v>690</v>
      </c>
      <c r="H1235" s="123" t="s">
        <v>690</v>
      </c>
      <c r="J1235" s="123" t="s">
        <v>690</v>
      </c>
      <c r="L1235" s="123" t="s">
        <v>690</v>
      </c>
      <c r="N1235" s="124" t="s">
        <v>691</v>
      </c>
      <c r="O1235" s="125" t="s">
        <v>692</v>
      </c>
      <c r="P1235" s="126" t="s">
        <v>693</v>
      </c>
      <c r="Q1235" s="126" t="s">
        <v>694</v>
      </c>
    </row>
    <row r="1236" spans="1:17" x14ac:dyDescent="0.35">
      <c r="A1236" s="127">
        <v>2</v>
      </c>
      <c r="B1236" s="123" t="s">
        <v>22</v>
      </c>
      <c r="C1236" s="128" t="s">
        <v>695</v>
      </c>
      <c r="D1236" s="123" t="s">
        <v>23</v>
      </c>
      <c r="E1236" s="132" t="s">
        <v>699</v>
      </c>
      <c r="F1236" s="123" t="s">
        <v>27</v>
      </c>
      <c r="G1236" s="128" t="s">
        <v>699</v>
      </c>
      <c r="H1236" s="123" t="s">
        <v>30</v>
      </c>
      <c r="I1236" s="132" t="s">
        <v>6</v>
      </c>
      <c r="N1236" s="129">
        <v>20.202020202020201</v>
      </c>
      <c r="O1236" s="130">
        <v>45.454545454545503</v>
      </c>
      <c r="P1236" s="131">
        <v>99</v>
      </c>
      <c r="Q1236" s="131">
        <v>99</v>
      </c>
    </row>
    <row r="1237" spans="1:17" x14ac:dyDescent="0.35">
      <c r="A1237" s="127">
        <v>2</v>
      </c>
      <c r="B1237" s="123" t="s">
        <v>22</v>
      </c>
      <c r="C1237" s="128" t="s">
        <v>695</v>
      </c>
      <c r="D1237" s="123" t="s">
        <v>27</v>
      </c>
      <c r="E1237" s="128" t="s">
        <v>699</v>
      </c>
      <c r="F1237" s="123" t="s">
        <v>30</v>
      </c>
      <c r="G1237" s="132" t="s">
        <v>6</v>
      </c>
      <c r="N1237" s="129">
        <v>18.75</v>
      </c>
      <c r="O1237" s="130">
        <v>46.09375</v>
      </c>
      <c r="P1237" s="131">
        <v>128</v>
      </c>
      <c r="Q1237" s="131">
        <v>128</v>
      </c>
    </row>
    <row r="1238" spans="1:17" x14ac:dyDescent="0.35">
      <c r="A1238" s="127">
        <v>2</v>
      </c>
      <c r="B1238" s="123" t="s">
        <v>22</v>
      </c>
      <c r="C1238" s="128" t="s">
        <v>695</v>
      </c>
      <c r="D1238" s="123" t="s">
        <v>24</v>
      </c>
      <c r="E1238" s="128" t="s">
        <v>696</v>
      </c>
      <c r="F1238" s="123" t="s">
        <v>27</v>
      </c>
      <c r="G1238" s="128" t="s">
        <v>699</v>
      </c>
      <c r="O1238" s="130">
        <v>40.540540540540498</v>
      </c>
      <c r="Q1238" s="131">
        <v>37</v>
      </c>
    </row>
    <row r="1239" spans="1:17" x14ac:dyDescent="0.35">
      <c r="A1239" s="127">
        <v>2</v>
      </c>
      <c r="B1239" s="123" t="s">
        <v>22</v>
      </c>
      <c r="C1239" s="128" t="s">
        <v>695</v>
      </c>
      <c r="D1239" s="123" t="s">
        <v>23</v>
      </c>
      <c r="E1239" s="132" t="s">
        <v>699</v>
      </c>
      <c r="F1239" s="123" t="s">
        <v>24</v>
      </c>
      <c r="G1239" s="128" t="s">
        <v>696</v>
      </c>
      <c r="H1239" s="123" t="s">
        <v>30</v>
      </c>
      <c r="I1239" s="132" t="s">
        <v>6</v>
      </c>
      <c r="N1239" s="129">
        <v>17.647058823529399</v>
      </c>
      <c r="O1239" s="130">
        <v>41.176470588235297</v>
      </c>
      <c r="P1239" s="131">
        <v>17</v>
      </c>
      <c r="Q1239" s="131">
        <v>17</v>
      </c>
    </row>
    <row r="1240" spans="1:17" x14ac:dyDescent="0.35">
      <c r="A1240" s="127">
        <v>2</v>
      </c>
      <c r="B1240" s="123" t="s">
        <v>27</v>
      </c>
      <c r="C1240" s="128" t="s">
        <v>699</v>
      </c>
      <c r="D1240" s="123" t="s">
        <v>30</v>
      </c>
      <c r="E1240" s="132" t="s">
        <v>6</v>
      </c>
      <c r="N1240" s="129">
        <v>17.2222222222222</v>
      </c>
      <c r="O1240" s="130">
        <v>42.7777777777778</v>
      </c>
      <c r="P1240" s="131">
        <v>180</v>
      </c>
      <c r="Q1240" s="131">
        <v>180</v>
      </c>
    </row>
    <row r="1241" spans="1:17" x14ac:dyDescent="0.35">
      <c r="A1241" s="127">
        <v>2</v>
      </c>
      <c r="B1241" s="123" t="s">
        <v>23</v>
      </c>
      <c r="C1241" s="132" t="s">
        <v>699</v>
      </c>
      <c r="D1241" s="123" t="s">
        <v>27</v>
      </c>
      <c r="E1241" s="128" t="s">
        <v>699</v>
      </c>
      <c r="F1241" s="123" t="s">
        <v>30</v>
      </c>
      <c r="G1241" s="132" t="s">
        <v>6</v>
      </c>
      <c r="N1241" s="129">
        <v>17.482517482517501</v>
      </c>
      <c r="O1241" s="130">
        <v>41.958041958042003</v>
      </c>
      <c r="P1241" s="131">
        <v>143</v>
      </c>
      <c r="Q1241" s="131">
        <v>143</v>
      </c>
    </row>
    <row r="1242" spans="1:17" x14ac:dyDescent="0.35">
      <c r="A1242" s="127">
        <v>2</v>
      </c>
      <c r="B1242" s="123" t="s">
        <v>23</v>
      </c>
      <c r="C1242" s="132" t="s">
        <v>699</v>
      </c>
      <c r="D1242" s="123" t="s">
        <v>30</v>
      </c>
      <c r="E1242" s="132" t="s">
        <v>6</v>
      </c>
      <c r="N1242" s="129">
        <v>19.861431870669701</v>
      </c>
      <c r="O1242" s="130">
        <v>45.958429561200902</v>
      </c>
      <c r="P1242" s="131">
        <v>433</v>
      </c>
      <c r="Q1242" s="131">
        <v>433</v>
      </c>
    </row>
    <row r="1243" spans="1:17" x14ac:dyDescent="0.35">
      <c r="A1243" s="127">
        <v>2</v>
      </c>
      <c r="B1243" s="123" t="s">
        <v>22</v>
      </c>
      <c r="C1243" s="128" t="s">
        <v>695</v>
      </c>
      <c r="D1243" s="123" t="s">
        <v>23</v>
      </c>
      <c r="E1243" s="132" t="s">
        <v>699</v>
      </c>
      <c r="F1243" s="123" t="s">
        <v>30</v>
      </c>
      <c r="G1243" s="132" t="s">
        <v>6</v>
      </c>
      <c r="N1243" s="129">
        <v>18.936877076411999</v>
      </c>
      <c r="O1243" s="130">
        <v>45.847176079734197</v>
      </c>
      <c r="P1243" s="131">
        <v>301</v>
      </c>
      <c r="Q1243" s="131">
        <v>301</v>
      </c>
    </row>
    <row r="1244" spans="1:17" x14ac:dyDescent="0.35">
      <c r="A1244" s="127">
        <v>2</v>
      </c>
      <c r="B1244" s="123" t="s">
        <v>23</v>
      </c>
      <c r="C1244" s="132" t="s">
        <v>699</v>
      </c>
      <c r="D1244" s="123" t="s">
        <v>24</v>
      </c>
      <c r="E1244" s="128" t="s">
        <v>696</v>
      </c>
      <c r="F1244" s="123" t="s">
        <v>30</v>
      </c>
      <c r="G1244" s="132" t="s">
        <v>6</v>
      </c>
      <c r="N1244" s="129">
        <v>18.181818181818201</v>
      </c>
      <c r="P1244" s="131">
        <v>22</v>
      </c>
    </row>
    <row r="1245" spans="1:17" x14ac:dyDescent="0.35">
      <c r="A1245" s="127">
        <v>2</v>
      </c>
      <c r="B1245" s="123" t="s">
        <v>23</v>
      </c>
      <c r="C1245" s="132" t="s">
        <v>699</v>
      </c>
      <c r="D1245" s="123" t="s">
        <v>28</v>
      </c>
      <c r="E1245" s="128" t="s">
        <v>701</v>
      </c>
      <c r="F1245" s="123" t="s">
        <v>30</v>
      </c>
      <c r="G1245" s="132" t="s">
        <v>6</v>
      </c>
      <c r="N1245" s="129">
        <v>17.0731707317073</v>
      </c>
      <c r="O1245" s="130">
        <v>43.902439024390198</v>
      </c>
      <c r="P1245" s="131">
        <v>82</v>
      </c>
      <c r="Q1245" s="131">
        <v>82</v>
      </c>
    </row>
    <row r="1246" spans="1:17" x14ac:dyDescent="0.35">
      <c r="A1246" s="127">
        <v>2</v>
      </c>
      <c r="B1246" s="123" t="s">
        <v>22</v>
      </c>
      <c r="C1246" s="128" t="s">
        <v>695</v>
      </c>
      <c r="D1246" s="123" t="s">
        <v>24</v>
      </c>
      <c r="E1246" s="128" t="s">
        <v>696</v>
      </c>
      <c r="F1246" s="123" t="s">
        <v>28</v>
      </c>
      <c r="G1246" s="128" t="s">
        <v>701</v>
      </c>
      <c r="N1246" s="129">
        <v>16.6666666666667</v>
      </c>
      <c r="P1246" s="131">
        <v>30</v>
      </c>
    </row>
    <row r="1247" spans="1:17" x14ac:dyDescent="0.35">
      <c r="A1247" s="127">
        <v>2</v>
      </c>
      <c r="B1247" s="123" t="s">
        <v>27</v>
      </c>
      <c r="C1247" s="128" t="s">
        <v>699</v>
      </c>
      <c r="D1247" s="123" t="s">
        <v>28</v>
      </c>
      <c r="E1247" s="128" t="s">
        <v>701</v>
      </c>
      <c r="F1247" s="123" t="s">
        <v>30</v>
      </c>
      <c r="G1247" s="132" t="s">
        <v>6</v>
      </c>
      <c r="N1247" s="129">
        <v>15.625</v>
      </c>
      <c r="P1247" s="131">
        <v>64</v>
      </c>
    </row>
    <row r="1248" spans="1:17" x14ac:dyDescent="0.35">
      <c r="A1248" s="127">
        <v>2</v>
      </c>
      <c r="B1248" s="123" t="s">
        <v>22</v>
      </c>
      <c r="C1248" s="128" t="s">
        <v>695</v>
      </c>
      <c r="D1248" s="123" t="s">
        <v>24</v>
      </c>
      <c r="E1248" s="128" t="s">
        <v>696</v>
      </c>
      <c r="F1248" s="123" t="s">
        <v>30</v>
      </c>
      <c r="G1248" s="132" t="s">
        <v>6</v>
      </c>
      <c r="N1248" s="129">
        <v>15.384615384615399</v>
      </c>
      <c r="P1248" s="131">
        <v>26</v>
      </c>
    </row>
    <row r="1249" spans="1:17" x14ac:dyDescent="0.35">
      <c r="A1249" s="127">
        <v>2</v>
      </c>
      <c r="B1249" s="123" t="s">
        <v>22</v>
      </c>
      <c r="C1249" s="128" t="s">
        <v>695</v>
      </c>
      <c r="D1249" s="123" t="s">
        <v>27</v>
      </c>
      <c r="E1249" s="128" t="s">
        <v>699</v>
      </c>
      <c r="F1249" s="123" t="s">
        <v>28</v>
      </c>
      <c r="G1249" s="128" t="s">
        <v>701</v>
      </c>
      <c r="H1249" s="123" t="s">
        <v>30</v>
      </c>
      <c r="I1249" s="132" t="s">
        <v>6</v>
      </c>
      <c r="N1249" s="129">
        <v>15.2173913043478</v>
      </c>
      <c r="O1249" s="130">
        <v>45.652173913043498</v>
      </c>
      <c r="P1249" s="131">
        <v>46</v>
      </c>
      <c r="Q1249" s="131">
        <v>46</v>
      </c>
    </row>
    <row r="1250" spans="1:17" x14ac:dyDescent="0.35">
      <c r="A1250" s="127">
        <v>2</v>
      </c>
      <c r="B1250" s="123" t="s">
        <v>22</v>
      </c>
      <c r="C1250" s="128" t="s">
        <v>695</v>
      </c>
      <c r="D1250" s="123" t="s">
        <v>24</v>
      </c>
      <c r="E1250" s="128" t="s">
        <v>696</v>
      </c>
      <c r="F1250" s="123" t="s">
        <v>27</v>
      </c>
      <c r="G1250" s="128" t="s">
        <v>699</v>
      </c>
      <c r="H1250" s="123" t="s">
        <v>28</v>
      </c>
      <c r="I1250" s="128" t="s">
        <v>701</v>
      </c>
      <c r="N1250" s="129">
        <v>15.789473684210501</v>
      </c>
      <c r="P1250" s="131">
        <v>19</v>
      </c>
    </row>
    <row r="1251" spans="1:17" x14ac:dyDescent="0.35">
      <c r="A1251" s="127">
        <v>2</v>
      </c>
      <c r="B1251" s="123" t="s">
        <v>24</v>
      </c>
      <c r="C1251" s="128" t="s">
        <v>696</v>
      </c>
      <c r="D1251" s="123" t="s">
        <v>30</v>
      </c>
      <c r="E1251" s="132" t="s">
        <v>6</v>
      </c>
      <c r="N1251" s="129">
        <v>15.625</v>
      </c>
      <c r="P1251" s="131">
        <v>32</v>
      </c>
    </row>
    <row r="1252" spans="1:17" x14ac:dyDescent="0.35">
      <c r="A1252" s="127">
        <v>2</v>
      </c>
      <c r="B1252" s="123" t="s">
        <v>22</v>
      </c>
      <c r="C1252" s="128" t="s">
        <v>695</v>
      </c>
      <c r="D1252" s="123" t="s">
        <v>23</v>
      </c>
      <c r="E1252" s="132" t="s">
        <v>699</v>
      </c>
      <c r="F1252" s="123" t="s">
        <v>28</v>
      </c>
      <c r="G1252" s="128" t="s">
        <v>701</v>
      </c>
      <c r="H1252" s="123" t="s">
        <v>30</v>
      </c>
      <c r="I1252" s="132" t="s">
        <v>6</v>
      </c>
      <c r="O1252" s="130">
        <v>46.551724137930997</v>
      </c>
      <c r="Q1252" s="131">
        <v>58</v>
      </c>
    </row>
    <row r="1253" spans="1:17" x14ac:dyDescent="0.35">
      <c r="A1253" s="127">
        <v>2</v>
      </c>
      <c r="B1253" s="123" t="s">
        <v>23</v>
      </c>
      <c r="C1253" s="132" t="s">
        <v>699</v>
      </c>
      <c r="D1253" s="123" t="s">
        <v>24</v>
      </c>
      <c r="E1253" s="128" t="s">
        <v>696</v>
      </c>
      <c r="O1253" s="130">
        <v>40.579710144927503</v>
      </c>
      <c r="Q1253" s="131">
        <v>138</v>
      </c>
    </row>
    <row r="1254" spans="1:17" x14ac:dyDescent="0.35">
      <c r="A1254" s="127">
        <v>2</v>
      </c>
      <c r="B1254" s="123" t="s">
        <v>23</v>
      </c>
      <c r="C1254" s="132" t="s">
        <v>699</v>
      </c>
      <c r="D1254" s="123" t="s">
        <v>24</v>
      </c>
      <c r="E1254" s="128" t="s">
        <v>696</v>
      </c>
      <c r="F1254" s="123" t="s">
        <v>27</v>
      </c>
      <c r="G1254" s="128" t="s">
        <v>699</v>
      </c>
      <c r="O1254" s="130">
        <v>40.909090909090899</v>
      </c>
      <c r="Q1254" s="131">
        <v>44</v>
      </c>
    </row>
    <row r="1256" spans="1:17" ht="51.75" customHeight="1" x14ac:dyDescent="0.35">
      <c r="A1256" s="185" t="s">
        <v>2588</v>
      </c>
      <c r="B1256" s="181"/>
      <c r="C1256" s="181"/>
      <c r="D1256" s="181"/>
      <c r="E1256" s="181"/>
      <c r="F1256" s="181"/>
      <c r="G1256" s="181"/>
      <c r="H1256" s="181"/>
      <c r="I1256" s="181"/>
      <c r="J1256" s="181"/>
      <c r="K1256" s="181"/>
      <c r="L1256" s="181"/>
      <c r="M1256" s="181"/>
      <c r="N1256" s="181"/>
      <c r="O1256" s="181"/>
      <c r="P1256" s="181"/>
      <c r="Q1256" s="181"/>
    </row>
    <row r="1257" spans="1:17" x14ac:dyDescent="0.35">
      <c r="A1257" s="8" t="s">
        <v>689</v>
      </c>
      <c r="B1257" s="123" t="s">
        <v>690</v>
      </c>
      <c r="D1257" s="123" t="s">
        <v>690</v>
      </c>
      <c r="F1257" s="123" t="s">
        <v>690</v>
      </c>
      <c r="H1257" s="123" t="s">
        <v>690</v>
      </c>
      <c r="J1257" s="123" t="s">
        <v>690</v>
      </c>
      <c r="L1257" s="123" t="s">
        <v>690</v>
      </c>
      <c r="N1257" s="124" t="s">
        <v>691</v>
      </c>
      <c r="O1257" s="125" t="s">
        <v>692</v>
      </c>
      <c r="P1257" s="126" t="s">
        <v>693</v>
      </c>
      <c r="Q1257" s="126" t="s">
        <v>694</v>
      </c>
    </row>
    <row r="1258" spans="1:17" x14ac:dyDescent="0.35">
      <c r="A1258" s="127">
        <v>1</v>
      </c>
      <c r="B1258" s="123" t="s">
        <v>22</v>
      </c>
      <c r="C1258" s="128" t="s">
        <v>695</v>
      </c>
      <c r="D1258" s="123" t="s">
        <v>24</v>
      </c>
      <c r="E1258" s="128" t="s">
        <v>81</v>
      </c>
      <c r="F1258" s="123" t="s">
        <v>30</v>
      </c>
      <c r="G1258" s="132" t="s">
        <v>702</v>
      </c>
      <c r="N1258" s="129">
        <v>25</v>
      </c>
      <c r="O1258" s="130">
        <v>54.1666666666667</v>
      </c>
      <c r="P1258" s="131">
        <v>24</v>
      </c>
      <c r="Q1258" s="131">
        <v>24</v>
      </c>
    </row>
    <row r="1259" spans="1:17" x14ac:dyDescent="0.35">
      <c r="A1259" s="127">
        <v>1</v>
      </c>
      <c r="B1259" s="123" t="s">
        <v>24</v>
      </c>
      <c r="C1259" s="128" t="s">
        <v>81</v>
      </c>
      <c r="D1259" s="123" t="s">
        <v>30</v>
      </c>
      <c r="E1259" s="132" t="s">
        <v>702</v>
      </c>
      <c r="N1259" s="129">
        <v>21.875</v>
      </c>
      <c r="O1259" s="130">
        <v>53.125</v>
      </c>
      <c r="P1259" s="131">
        <v>32</v>
      </c>
      <c r="Q1259" s="131">
        <v>32</v>
      </c>
    </row>
    <row r="1260" spans="1:17" x14ac:dyDescent="0.35">
      <c r="A1260" s="127">
        <v>1</v>
      </c>
      <c r="B1260" s="123" t="s">
        <v>22</v>
      </c>
      <c r="C1260" s="128" t="s">
        <v>695</v>
      </c>
      <c r="D1260" s="123" t="s">
        <v>30</v>
      </c>
      <c r="E1260" s="132" t="s">
        <v>702</v>
      </c>
      <c r="N1260" s="129">
        <v>21.061359867330001</v>
      </c>
      <c r="O1260" s="130">
        <v>47.9270315091211</v>
      </c>
      <c r="P1260" s="131">
        <v>603</v>
      </c>
      <c r="Q1260" s="131">
        <v>603</v>
      </c>
    </row>
    <row r="1261" spans="1:17" x14ac:dyDescent="0.35">
      <c r="A1261" s="127">
        <v>1</v>
      </c>
      <c r="B1261" s="123" t="s">
        <v>29</v>
      </c>
      <c r="C1261" s="132" t="s">
        <v>32</v>
      </c>
      <c r="D1261" s="123" t="s">
        <v>30</v>
      </c>
      <c r="E1261" s="132" t="s">
        <v>702</v>
      </c>
      <c r="N1261" s="129">
        <v>17.7514792899408</v>
      </c>
      <c r="O1261" s="130">
        <v>44.378698224852101</v>
      </c>
      <c r="P1261" s="131">
        <v>169</v>
      </c>
      <c r="Q1261" s="131">
        <v>169</v>
      </c>
    </row>
    <row r="1262" spans="1:17" x14ac:dyDescent="0.35">
      <c r="A1262" s="127">
        <v>1</v>
      </c>
      <c r="B1262" s="123" t="s">
        <v>27</v>
      </c>
      <c r="C1262" s="128" t="s">
        <v>32</v>
      </c>
      <c r="D1262" s="123" t="s">
        <v>30</v>
      </c>
      <c r="E1262" s="132" t="s">
        <v>702</v>
      </c>
      <c r="O1262" s="130">
        <v>46.478873239436602</v>
      </c>
      <c r="Q1262" s="131">
        <v>71</v>
      </c>
    </row>
    <row r="1263" spans="1:17" x14ac:dyDescent="0.35">
      <c r="A1263" s="127">
        <v>1</v>
      </c>
      <c r="B1263" s="123" t="s">
        <v>22</v>
      </c>
      <c r="C1263" s="128" t="s">
        <v>695</v>
      </c>
      <c r="D1263" s="123" t="s">
        <v>27</v>
      </c>
      <c r="E1263" s="128" t="s">
        <v>32</v>
      </c>
      <c r="F1263" s="123" t="s">
        <v>30</v>
      </c>
      <c r="G1263" s="132" t="s">
        <v>702</v>
      </c>
      <c r="O1263" s="130">
        <v>41.176470588235297</v>
      </c>
      <c r="Q1263" s="131">
        <v>51</v>
      </c>
    </row>
    <row r="1264" spans="1:17" x14ac:dyDescent="0.35">
      <c r="A1264" s="127">
        <v>3</v>
      </c>
      <c r="B1264" s="123" t="s">
        <v>21</v>
      </c>
      <c r="C1264" s="128" t="s">
        <v>65</v>
      </c>
      <c r="D1264" s="123" t="s">
        <v>22</v>
      </c>
      <c r="E1264" s="128" t="s">
        <v>695</v>
      </c>
      <c r="F1264" s="123" t="s">
        <v>24</v>
      </c>
      <c r="G1264" s="128" t="s">
        <v>696</v>
      </c>
      <c r="N1264" s="129">
        <v>16.6666666666667</v>
      </c>
      <c r="P1264" s="131">
        <v>96</v>
      </c>
    </row>
    <row r="1265" spans="1:17" x14ac:dyDescent="0.35">
      <c r="A1265" s="127">
        <v>3</v>
      </c>
      <c r="B1265" s="123" t="s">
        <v>21</v>
      </c>
      <c r="C1265" s="128" t="s">
        <v>65</v>
      </c>
      <c r="D1265" s="123" t="s">
        <v>22</v>
      </c>
      <c r="E1265" s="128" t="s">
        <v>695</v>
      </c>
      <c r="F1265" s="123" t="s">
        <v>24</v>
      </c>
      <c r="G1265" s="128" t="s">
        <v>696</v>
      </c>
      <c r="H1265" s="123" t="s">
        <v>30</v>
      </c>
      <c r="I1265" s="128" t="s">
        <v>702</v>
      </c>
      <c r="N1265" s="129">
        <v>25</v>
      </c>
      <c r="O1265" s="130">
        <v>62.5</v>
      </c>
      <c r="P1265" s="131">
        <v>16</v>
      </c>
      <c r="Q1265" s="131">
        <v>16</v>
      </c>
    </row>
    <row r="1266" spans="1:17" x14ac:dyDescent="0.35">
      <c r="A1266" s="127">
        <v>3</v>
      </c>
      <c r="B1266" s="123" t="s">
        <v>22</v>
      </c>
      <c r="C1266" s="128" t="s">
        <v>695</v>
      </c>
      <c r="D1266" s="123" t="s">
        <v>24</v>
      </c>
      <c r="E1266" s="128" t="s">
        <v>696</v>
      </c>
      <c r="F1266" s="123" t="s">
        <v>30</v>
      </c>
      <c r="G1266" s="128" t="s">
        <v>702</v>
      </c>
      <c r="N1266" s="129">
        <v>18.518518518518501</v>
      </c>
      <c r="O1266" s="130">
        <v>51.851851851851798</v>
      </c>
      <c r="P1266" s="131">
        <v>27</v>
      </c>
      <c r="Q1266" s="131">
        <v>27</v>
      </c>
    </row>
    <row r="1267" spans="1:17" x14ac:dyDescent="0.35">
      <c r="A1267" s="127">
        <v>3</v>
      </c>
      <c r="B1267" s="123" t="s">
        <v>21</v>
      </c>
      <c r="C1267" s="128" t="s">
        <v>65</v>
      </c>
      <c r="D1267" s="123" t="s">
        <v>24</v>
      </c>
      <c r="E1267" s="128" t="s">
        <v>696</v>
      </c>
      <c r="F1267" s="123" t="s">
        <v>30</v>
      </c>
      <c r="G1267" s="128" t="s">
        <v>702</v>
      </c>
      <c r="N1267" s="129">
        <v>20</v>
      </c>
      <c r="O1267" s="130">
        <v>60</v>
      </c>
      <c r="P1267" s="131">
        <v>20</v>
      </c>
      <c r="Q1267" s="131">
        <v>20</v>
      </c>
    </row>
    <row r="1268" spans="1:17" x14ac:dyDescent="0.35">
      <c r="A1268" s="127">
        <v>3</v>
      </c>
      <c r="B1268" s="123" t="s">
        <v>22</v>
      </c>
      <c r="C1268" s="128" t="s">
        <v>695</v>
      </c>
      <c r="D1268" s="123" t="s">
        <v>24</v>
      </c>
      <c r="E1268" s="128" t="s">
        <v>696</v>
      </c>
      <c r="N1268" s="129">
        <v>15.294117647058799</v>
      </c>
      <c r="P1268" s="131">
        <v>255</v>
      </c>
    </row>
    <row r="1269" spans="1:17" x14ac:dyDescent="0.35">
      <c r="A1269" s="127">
        <v>3</v>
      </c>
      <c r="B1269" s="123" t="s">
        <v>24</v>
      </c>
      <c r="C1269" s="128" t="s">
        <v>696</v>
      </c>
      <c r="D1269" s="123" t="s">
        <v>30</v>
      </c>
      <c r="E1269" s="128" t="s">
        <v>702</v>
      </c>
      <c r="O1269" s="130">
        <v>43.243243243243199</v>
      </c>
      <c r="Q1269" s="131">
        <v>37</v>
      </c>
    </row>
    <row r="1270" spans="1:17" x14ac:dyDescent="0.35">
      <c r="A1270" s="127">
        <v>3</v>
      </c>
      <c r="B1270" s="123" t="s">
        <v>24</v>
      </c>
      <c r="C1270" s="128" t="s">
        <v>696</v>
      </c>
      <c r="D1270" s="123" t="s">
        <v>25</v>
      </c>
      <c r="E1270" s="128" t="s">
        <v>102</v>
      </c>
      <c r="F1270" s="123" t="s">
        <v>30</v>
      </c>
      <c r="G1270" s="128" t="s">
        <v>702</v>
      </c>
      <c r="O1270" s="130">
        <v>60</v>
      </c>
      <c r="Q1270" s="131">
        <v>10</v>
      </c>
    </row>
    <row r="1272" spans="1:17" ht="51.75" customHeight="1" x14ac:dyDescent="0.35">
      <c r="A1272" s="185" t="s">
        <v>2608</v>
      </c>
      <c r="B1272" s="181"/>
      <c r="C1272" s="181"/>
      <c r="D1272" s="181"/>
      <c r="E1272" s="181"/>
      <c r="F1272" s="181"/>
      <c r="G1272" s="181"/>
      <c r="H1272" s="181"/>
      <c r="I1272" s="181"/>
      <c r="J1272" s="181"/>
      <c r="K1272" s="181"/>
      <c r="L1272" s="181"/>
      <c r="M1272" s="181"/>
      <c r="N1272" s="181"/>
      <c r="O1272" s="181"/>
      <c r="P1272" s="181"/>
      <c r="Q1272" s="181"/>
    </row>
    <row r="1273" spans="1:17" x14ac:dyDescent="0.35">
      <c r="A1273" s="8" t="s">
        <v>689</v>
      </c>
      <c r="B1273" s="123" t="s">
        <v>690</v>
      </c>
      <c r="D1273" s="123" t="s">
        <v>690</v>
      </c>
      <c r="F1273" s="123" t="s">
        <v>690</v>
      </c>
      <c r="H1273" s="123" t="s">
        <v>690</v>
      </c>
      <c r="J1273" s="123" t="s">
        <v>690</v>
      </c>
      <c r="L1273" s="123" t="s">
        <v>690</v>
      </c>
      <c r="N1273" s="124" t="s">
        <v>691</v>
      </c>
      <c r="O1273" s="125" t="s">
        <v>692</v>
      </c>
      <c r="P1273" s="126" t="s">
        <v>693</v>
      </c>
      <c r="Q1273" s="126" t="s">
        <v>694</v>
      </c>
    </row>
    <row r="1274" spans="1:17" x14ac:dyDescent="0.35">
      <c r="A1274" s="127">
        <v>1</v>
      </c>
      <c r="B1274" s="123" t="s">
        <v>22</v>
      </c>
      <c r="C1274" s="128" t="s">
        <v>695</v>
      </c>
      <c r="D1274" s="123" t="s">
        <v>24</v>
      </c>
      <c r="E1274" s="128" t="s">
        <v>81</v>
      </c>
      <c r="F1274" s="123" t="s">
        <v>27</v>
      </c>
      <c r="G1274" s="132" t="s">
        <v>32</v>
      </c>
      <c r="H1274" s="123" t="s">
        <v>30</v>
      </c>
      <c r="I1274" s="132" t="s">
        <v>6</v>
      </c>
      <c r="N1274" s="129">
        <v>31.25</v>
      </c>
      <c r="O1274" s="130">
        <v>62.5</v>
      </c>
      <c r="P1274" s="131">
        <v>16</v>
      </c>
      <c r="Q1274" s="131">
        <v>16</v>
      </c>
    </row>
    <row r="1275" spans="1:17" x14ac:dyDescent="0.35">
      <c r="A1275" s="127">
        <v>1</v>
      </c>
      <c r="B1275" s="123" t="s">
        <v>25</v>
      </c>
      <c r="C1275" s="128" t="s">
        <v>110</v>
      </c>
      <c r="D1275" s="123" t="s">
        <v>27</v>
      </c>
      <c r="E1275" s="132" t="s">
        <v>32</v>
      </c>
      <c r="F1275" s="123" t="s">
        <v>33</v>
      </c>
      <c r="G1275" s="128" t="s">
        <v>33</v>
      </c>
      <c r="N1275" s="129">
        <v>30.5555555555556</v>
      </c>
      <c r="O1275" s="130">
        <v>47.2222222222222</v>
      </c>
      <c r="P1275" s="131">
        <v>36</v>
      </c>
      <c r="Q1275" s="131">
        <v>36</v>
      </c>
    </row>
    <row r="1276" spans="1:17" x14ac:dyDescent="0.35">
      <c r="A1276" s="127">
        <v>1</v>
      </c>
      <c r="B1276" s="123" t="s">
        <v>25</v>
      </c>
      <c r="C1276" s="128" t="s">
        <v>110</v>
      </c>
      <c r="D1276" s="123" t="s">
        <v>27</v>
      </c>
      <c r="E1276" s="132" t="s">
        <v>32</v>
      </c>
      <c r="F1276" s="123" t="s">
        <v>29</v>
      </c>
      <c r="G1276" s="132" t="s">
        <v>32</v>
      </c>
      <c r="H1276" s="123" t="s">
        <v>33</v>
      </c>
      <c r="I1276" s="128" t="s">
        <v>33</v>
      </c>
      <c r="N1276" s="129">
        <v>28.571428571428601</v>
      </c>
      <c r="O1276" s="130">
        <v>50</v>
      </c>
      <c r="P1276" s="131">
        <v>28</v>
      </c>
      <c r="Q1276" s="131">
        <v>28</v>
      </c>
    </row>
    <row r="1277" spans="1:17" x14ac:dyDescent="0.35">
      <c r="A1277" s="127">
        <v>1</v>
      </c>
      <c r="B1277" s="123" t="s">
        <v>24</v>
      </c>
      <c r="C1277" s="128" t="s">
        <v>81</v>
      </c>
      <c r="D1277" s="123" t="s">
        <v>25</v>
      </c>
      <c r="E1277" s="128" t="s">
        <v>110</v>
      </c>
      <c r="F1277" s="123" t="s">
        <v>33</v>
      </c>
      <c r="G1277" s="128" t="s">
        <v>33</v>
      </c>
      <c r="N1277" s="129">
        <v>27.7777777777778</v>
      </c>
      <c r="O1277" s="130">
        <v>55.5555555555556</v>
      </c>
      <c r="P1277" s="131">
        <v>18</v>
      </c>
      <c r="Q1277" s="131">
        <v>18</v>
      </c>
    </row>
    <row r="1278" spans="1:17" x14ac:dyDescent="0.35">
      <c r="A1278" s="127">
        <v>1</v>
      </c>
      <c r="B1278" s="123" t="s">
        <v>24</v>
      </c>
      <c r="C1278" s="128" t="s">
        <v>81</v>
      </c>
      <c r="D1278" s="123" t="s">
        <v>27</v>
      </c>
      <c r="E1278" s="132" t="s">
        <v>32</v>
      </c>
      <c r="F1278" s="123" t="s">
        <v>30</v>
      </c>
      <c r="G1278" s="132" t="s">
        <v>6</v>
      </c>
      <c r="N1278" s="129">
        <v>27.7777777777778</v>
      </c>
      <c r="O1278" s="130">
        <v>55.5555555555556</v>
      </c>
      <c r="P1278" s="131">
        <v>18</v>
      </c>
      <c r="Q1278" s="131">
        <v>18</v>
      </c>
    </row>
    <row r="1279" spans="1:17" x14ac:dyDescent="0.35">
      <c r="A1279" s="127">
        <v>1</v>
      </c>
      <c r="B1279" s="123" t="s">
        <v>25</v>
      </c>
      <c r="C1279" s="128" t="s">
        <v>110</v>
      </c>
      <c r="D1279" s="123" t="s">
        <v>27</v>
      </c>
      <c r="E1279" s="132" t="s">
        <v>32</v>
      </c>
      <c r="F1279" s="123" t="s">
        <v>29</v>
      </c>
      <c r="G1279" s="132" t="s">
        <v>32</v>
      </c>
      <c r="N1279" s="129">
        <v>27.0833333333333</v>
      </c>
      <c r="O1279" s="130">
        <v>50</v>
      </c>
      <c r="P1279" s="131">
        <v>48</v>
      </c>
      <c r="Q1279" s="131">
        <v>48</v>
      </c>
    </row>
    <row r="1280" spans="1:17" x14ac:dyDescent="0.35">
      <c r="A1280" s="127">
        <v>1</v>
      </c>
      <c r="B1280" s="123" t="s">
        <v>25</v>
      </c>
      <c r="C1280" s="128" t="s">
        <v>110</v>
      </c>
      <c r="D1280" s="123" t="s">
        <v>27</v>
      </c>
      <c r="E1280" s="132" t="s">
        <v>32</v>
      </c>
      <c r="N1280" s="129">
        <v>26.829268292682901</v>
      </c>
      <c r="O1280" s="130">
        <v>46.341463414634099</v>
      </c>
      <c r="P1280" s="131">
        <v>82</v>
      </c>
      <c r="Q1280" s="131">
        <v>82</v>
      </c>
    </row>
    <row r="1281" spans="1:17" x14ac:dyDescent="0.35">
      <c r="A1281" s="127">
        <v>1</v>
      </c>
      <c r="B1281" s="123" t="s">
        <v>24</v>
      </c>
      <c r="C1281" s="128" t="s">
        <v>81</v>
      </c>
      <c r="D1281" s="123" t="s">
        <v>25</v>
      </c>
      <c r="E1281" s="128" t="s">
        <v>110</v>
      </c>
      <c r="F1281" s="123" t="s">
        <v>30</v>
      </c>
      <c r="G1281" s="132" t="s">
        <v>6</v>
      </c>
      <c r="H1281" s="123" t="s">
        <v>33</v>
      </c>
      <c r="I1281" s="128" t="s">
        <v>33</v>
      </c>
      <c r="N1281" s="129">
        <v>23.076923076923102</v>
      </c>
      <c r="O1281" s="130">
        <v>53.846153846153797</v>
      </c>
      <c r="P1281" s="131">
        <v>13</v>
      </c>
      <c r="Q1281" s="131">
        <v>13</v>
      </c>
    </row>
    <row r="1282" spans="1:17" x14ac:dyDescent="0.35">
      <c r="A1282" s="127">
        <v>1</v>
      </c>
      <c r="B1282" s="123" t="s">
        <v>24</v>
      </c>
      <c r="C1282" s="128" t="s">
        <v>81</v>
      </c>
      <c r="D1282" s="123" t="s">
        <v>25</v>
      </c>
      <c r="E1282" s="128" t="s">
        <v>110</v>
      </c>
      <c r="N1282" s="129">
        <v>22.580645161290299</v>
      </c>
      <c r="O1282" s="130">
        <v>54.838709677419402</v>
      </c>
      <c r="P1282" s="131">
        <v>31</v>
      </c>
      <c r="Q1282" s="131">
        <v>31</v>
      </c>
    </row>
    <row r="1283" spans="1:17" x14ac:dyDescent="0.35">
      <c r="A1283" s="127">
        <v>1</v>
      </c>
      <c r="B1283" s="123" t="s">
        <v>22</v>
      </c>
      <c r="C1283" s="128" t="s">
        <v>695</v>
      </c>
      <c r="D1283" s="123" t="s">
        <v>24</v>
      </c>
      <c r="E1283" s="128" t="s">
        <v>81</v>
      </c>
      <c r="F1283" s="123" t="s">
        <v>30</v>
      </c>
      <c r="G1283" s="132" t="s">
        <v>6</v>
      </c>
      <c r="H1283" s="123" t="s">
        <v>33</v>
      </c>
      <c r="I1283" s="128" t="s">
        <v>33</v>
      </c>
      <c r="N1283" s="129">
        <v>22.2222222222222</v>
      </c>
      <c r="O1283" s="130">
        <v>48.148148148148103</v>
      </c>
      <c r="P1283" s="131">
        <v>27</v>
      </c>
      <c r="Q1283" s="131">
        <v>27</v>
      </c>
    </row>
    <row r="1284" spans="1:17" x14ac:dyDescent="0.35">
      <c r="A1284" s="127">
        <v>1</v>
      </c>
      <c r="B1284" s="123" t="s">
        <v>24</v>
      </c>
      <c r="C1284" s="128" t="s">
        <v>81</v>
      </c>
      <c r="D1284" s="123" t="s">
        <v>30</v>
      </c>
      <c r="E1284" s="132" t="s">
        <v>6</v>
      </c>
      <c r="F1284" s="123" t="s">
        <v>33</v>
      </c>
      <c r="G1284" s="128" t="s">
        <v>33</v>
      </c>
      <c r="N1284" s="129">
        <v>22.2222222222222</v>
      </c>
      <c r="O1284" s="130">
        <v>44.4444444444444</v>
      </c>
      <c r="P1284" s="131">
        <v>36</v>
      </c>
      <c r="Q1284" s="131">
        <v>36</v>
      </c>
    </row>
    <row r="1285" spans="1:17" x14ac:dyDescent="0.35">
      <c r="A1285" s="127">
        <v>1</v>
      </c>
      <c r="B1285" s="123" t="s">
        <v>22</v>
      </c>
      <c r="C1285" s="128" t="s">
        <v>695</v>
      </c>
      <c r="D1285" s="123" t="s">
        <v>24</v>
      </c>
      <c r="E1285" s="128" t="s">
        <v>81</v>
      </c>
      <c r="F1285" s="123" t="s">
        <v>27</v>
      </c>
      <c r="G1285" s="132" t="s">
        <v>32</v>
      </c>
      <c r="N1285" s="129">
        <v>20.930232558139501</v>
      </c>
      <c r="O1285" s="130">
        <v>44.1860465116279</v>
      </c>
      <c r="P1285" s="131">
        <v>43</v>
      </c>
      <c r="Q1285" s="131">
        <v>43</v>
      </c>
    </row>
    <row r="1286" spans="1:17" x14ac:dyDescent="0.35">
      <c r="A1286" s="127">
        <v>1</v>
      </c>
      <c r="B1286" s="123" t="s">
        <v>22</v>
      </c>
      <c r="C1286" s="128" t="s">
        <v>695</v>
      </c>
      <c r="D1286" s="123" t="s">
        <v>24</v>
      </c>
      <c r="E1286" s="128" t="s">
        <v>81</v>
      </c>
      <c r="F1286" s="123" t="s">
        <v>25</v>
      </c>
      <c r="G1286" s="128" t="s">
        <v>110</v>
      </c>
      <c r="N1286" s="129">
        <v>20.8333333333333</v>
      </c>
      <c r="O1286" s="130">
        <v>58.3333333333333</v>
      </c>
      <c r="P1286" s="131">
        <v>24</v>
      </c>
      <c r="Q1286" s="131">
        <v>24</v>
      </c>
    </row>
    <row r="1287" spans="1:17" x14ac:dyDescent="0.35">
      <c r="A1287" s="127">
        <v>1</v>
      </c>
      <c r="B1287" s="123" t="s">
        <v>27</v>
      </c>
      <c r="C1287" s="132" t="s">
        <v>32</v>
      </c>
      <c r="D1287" s="123" t="s">
        <v>29</v>
      </c>
      <c r="E1287" s="132" t="s">
        <v>32</v>
      </c>
      <c r="F1287" s="123" t="s">
        <v>33</v>
      </c>
      <c r="G1287" s="128" t="s">
        <v>33</v>
      </c>
      <c r="N1287" s="129">
        <v>20.588235294117599</v>
      </c>
      <c r="O1287" s="130">
        <v>40.196078431372499</v>
      </c>
      <c r="P1287" s="131">
        <v>102</v>
      </c>
      <c r="Q1287" s="131">
        <v>102</v>
      </c>
    </row>
    <row r="1288" spans="1:17" x14ac:dyDescent="0.35">
      <c r="A1288" s="127">
        <v>1</v>
      </c>
      <c r="B1288" s="123" t="s">
        <v>27</v>
      </c>
      <c r="C1288" s="132" t="s">
        <v>32</v>
      </c>
      <c r="D1288" s="123" t="s">
        <v>33</v>
      </c>
      <c r="E1288" s="128" t="s">
        <v>33</v>
      </c>
      <c r="N1288" s="129">
        <v>19.565217391304301</v>
      </c>
      <c r="P1288" s="131">
        <v>138</v>
      </c>
    </row>
    <row r="1289" spans="1:17" x14ac:dyDescent="0.35">
      <c r="A1289" s="127">
        <v>1</v>
      </c>
      <c r="B1289" s="123" t="s">
        <v>24</v>
      </c>
      <c r="C1289" s="128" t="s">
        <v>81</v>
      </c>
      <c r="D1289" s="123" t="s">
        <v>25</v>
      </c>
      <c r="E1289" s="128" t="s">
        <v>110</v>
      </c>
      <c r="F1289" s="123" t="s">
        <v>30</v>
      </c>
      <c r="G1289" s="132" t="s">
        <v>6</v>
      </c>
      <c r="N1289" s="129">
        <v>19.047619047619001</v>
      </c>
      <c r="O1289" s="130">
        <v>57.142857142857103</v>
      </c>
      <c r="P1289" s="131">
        <v>21</v>
      </c>
      <c r="Q1289" s="131">
        <v>21</v>
      </c>
    </row>
    <row r="1290" spans="1:17" x14ac:dyDescent="0.35">
      <c r="A1290" s="127">
        <v>1</v>
      </c>
      <c r="B1290" s="123" t="s">
        <v>24</v>
      </c>
      <c r="C1290" s="128" t="s">
        <v>81</v>
      </c>
      <c r="D1290" s="123" t="s">
        <v>27</v>
      </c>
      <c r="E1290" s="132" t="s">
        <v>32</v>
      </c>
      <c r="N1290" s="129">
        <v>18.965517241379299</v>
      </c>
      <c r="O1290" s="130">
        <v>41.379310344827601</v>
      </c>
      <c r="P1290" s="131">
        <v>58</v>
      </c>
      <c r="Q1290" s="131">
        <v>58</v>
      </c>
    </row>
    <row r="1291" spans="1:17" x14ac:dyDescent="0.35">
      <c r="A1291" s="127">
        <v>1</v>
      </c>
      <c r="B1291" s="123" t="s">
        <v>22</v>
      </c>
      <c r="C1291" s="128" t="s">
        <v>695</v>
      </c>
      <c r="D1291" s="123" t="s">
        <v>24</v>
      </c>
      <c r="E1291" s="128" t="s">
        <v>81</v>
      </c>
      <c r="F1291" s="123" t="s">
        <v>30</v>
      </c>
      <c r="G1291" s="132" t="s">
        <v>6</v>
      </c>
      <c r="N1291" s="129">
        <v>18</v>
      </c>
      <c r="O1291" s="130">
        <v>52</v>
      </c>
      <c r="P1291" s="131">
        <v>50</v>
      </c>
      <c r="Q1291" s="131">
        <v>50</v>
      </c>
    </row>
    <row r="1292" spans="1:17" x14ac:dyDescent="0.35">
      <c r="A1292" s="127">
        <v>1</v>
      </c>
      <c r="B1292" s="123" t="s">
        <v>25</v>
      </c>
      <c r="C1292" s="128" t="s">
        <v>110</v>
      </c>
      <c r="D1292" s="123" t="s">
        <v>29</v>
      </c>
      <c r="E1292" s="132" t="s">
        <v>32</v>
      </c>
      <c r="F1292" s="123" t="s">
        <v>33</v>
      </c>
      <c r="G1292" s="128" t="s">
        <v>33</v>
      </c>
      <c r="N1292" s="129">
        <v>17.5</v>
      </c>
      <c r="P1292" s="131">
        <v>120</v>
      </c>
    </row>
    <row r="1293" spans="1:17" x14ac:dyDescent="0.35">
      <c r="A1293" s="127">
        <v>1</v>
      </c>
      <c r="B1293" s="123" t="s">
        <v>24</v>
      </c>
      <c r="C1293" s="128" t="s">
        <v>81</v>
      </c>
      <c r="D1293" s="123" t="s">
        <v>30</v>
      </c>
      <c r="E1293" s="132" t="s">
        <v>6</v>
      </c>
      <c r="N1293" s="129">
        <v>16.923076923076898</v>
      </c>
      <c r="O1293" s="130">
        <v>46.153846153846203</v>
      </c>
      <c r="P1293" s="131">
        <v>65</v>
      </c>
      <c r="Q1293" s="131">
        <v>65</v>
      </c>
    </row>
    <row r="1294" spans="1:17" x14ac:dyDescent="0.35">
      <c r="A1294" s="127">
        <v>1</v>
      </c>
      <c r="B1294" s="123" t="s">
        <v>25</v>
      </c>
      <c r="C1294" s="128" t="s">
        <v>110</v>
      </c>
      <c r="D1294" s="123" t="s">
        <v>29</v>
      </c>
      <c r="E1294" s="132" t="s">
        <v>32</v>
      </c>
      <c r="N1294" s="129">
        <v>16.6666666666667</v>
      </c>
      <c r="P1294" s="131">
        <v>198</v>
      </c>
    </row>
    <row r="1295" spans="1:17" x14ac:dyDescent="0.35">
      <c r="A1295" s="127">
        <v>1</v>
      </c>
      <c r="B1295" s="123" t="s">
        <v>27</v>
      </c>
      <c r="C1295" s="132" t="s">
        <v>32</v>
      </c>
      <c r="D1295" s="123" t="s">
        <v>29</v>
      </c>
      <c r="E1295" s="132" t="s">
        <v>32</v>
      </c>
      <c r="N1295" s="129">
        <v>16.157205240174701</v>
      </c>
      <c r="P1295" s="131">
        <v>229</v>
      </c>
    </row>
    <row r="1296" spans="1:17" x14ac:dyDescent="0.35">
      <c r="A1296" s="127">
        <v>1</v>
      </c>
      <c r="B1296" s="123" t="s">
        <v>25</v>
      </c>
      <c r="C1296" s="128" t="s">
        <v>110</v>
      </c>
      <c r="D1296" s="123" t="s">
        <v>33</v>
      </c>
      <c r="E1296" s="128" t="s">
        <v>33</v>
      </c>
      <c r="N1296" s="129">
        <v>15.865384615384601</v>
      </c>
      <c r="O1296" s="130">
        <v>43.75</v>
      </c>
      <c r="P1296" s="131">
        <v>208</v>
      </c>
      <c r="Q1296" s="131">
        <v>208</v>
      </c>
    </row>
    <row r="1297" spans="1:17" x14ac:dyDescent="0.35">
      <c r="A1297" s="127">
        <v>1</v>
      </c>
      <c r="B1297" s="123" t="s">
        <v>29</v>
      </c>
      <c r="C1297" s="132" t="s">
        <v>32</v>
      </c>
      <c r="D1297" s="123" t="s">
        <v>30</v>
      </c>
      <c r="E1297" s="132" t="s">
        <v>6</v>
      </c>
      <c r="F1297" s="123" t="s">
        <v>33</v>
      </c>
      <c r="G1297" s="128" t="s">
        <v>33</v>
      </c>
      <c r="N1297" s="129">
        <v>16.058394160583902</v>
      </c>
      <c r="P1297" s="131">
        <v>274</v>
      </c>
    </row>
    <row r="1298" spans="1:17" x14ac:dyDescent="0.35">
      <c r="A1298" s="127">
        <v>1</v>
      </c>
      <c r="B1298" s="123" t="s">
        <v>27</v>
      </c>
      <c r="C1298" s="132" t="s">
        <v>32</v>
      </c>
      <c r="D1298" s="123" t="s">
        <v>30</v>
      </c>
      <c r="E1298" s="132" t="s">
        <v>6</v>
      </c>
      <c r="N1298" s="129">
        <v>15.714285714285699</v>
      </c>
      <c r="P1298" s="131">
        <v>140</v>
      </c>
    </row>
    <row r="1299" spans="1:17" x14ac:dyDescent="0.35">
      <c r="A1299" s="127">
        <v>1</v>
      </c>
      <c r="B1299" s="123" t="s">
        <v>22</v>
      </c>
      <c r="C1299" s="128" t="s">
        <v>695</v>
      </c>
      <c r="D1299" s="123" t="s">
        <v>27</v>
      </c>
      <c r="E1299" s="132" t="s">
        <v>32</v>
      </c>
      <c r="F1299" s="123" t="s">
        <v>30</v>
      </c>
      <c r="G1299" s="132" t="s">
        <v>6</v>
      </c>
      <c r="O1299" s="130">
        <v>41.228070175438603</v>
      </c>
      <c r="Q1299" s="131">
        <v>114</v>
      </c>
    </row>
    <row r="1300" spans="1:17" x14ac:dyDescent="0.35">
      <c r="A1300" s="127">
        <v>1</v>
      </c>
      <c r="B1300" s="123" t="s">
        <v>25</v>
      </c>
      <c r="C1300" s="128" t="s">
        <v>110</v>
      </c>
      <c r="D1300" s="123" t="s">
        <v>30</v>
      </c>
      <c r="E1300" s="132" t="s">
        <v>6</v>
      </c>
      <c r="F1300" s="123" t="s">
        <v>33</v>
      </c>
      <c r="G1300" s="128" t="s">
        <v>33</v>
      </c>
      <c r="O1300" s="130">
        <v>42.1875</v>
      </c>
      <c r="Q1300" s="131">
        <v>128</v>
      </c>
    </row>
    <row r="1301" spans="1:17" x14ac:dyDescent="0.35">
      <c r="A1301" s="127">
        <v>1</v>
      </c>
      <c r="B1301" s="123" t="s">
        <v>25</v>
      </c>
      <c r="C1301" s="128" t="s">
        <v>110</v>
      </c>
      <c r="D1301" s="123" t="s">
        <v>30</v>
      </c>
      <c r="E1301" s="132" t="s">
        <v>6</v>
      </c>
      <c r="O1301" s="130">
        <v>40.7792207792208</v>
      </c>
      <c r="Q1301" s="131">
        <v>385</v>
      </c>
    </row>
    <row r="1302" spans="1:17" x14ac:dyDescent="0.35">
      <c r="A1302" s="127">
        <v>3</v>
      </c>
      <c r="B1302" s="123" t="s">
        <v>23</v>
      </c>
      <c r="C1302" s="132" t="s">
        <v>699</v>
      </c>
      <c r="D1302" s="123" t="s">
        <v>25</v>
      </c>
      <c r="E1302" s="128" t="s">
        <v>102</v>
      </c>
      <c r="F1302" s="123" t="s">
        <v>29</v>
      </c>
      <c r="G1302" s="132" t="s">
        <v>699</v>
      </c>
      <c r="N1302" s="129">
        <v>15.850144092219001</v>
      </c>
      <c r="O1302" s="130">
        <v>40.634005763688798</v>
      </c>
      <c r="P1302" s="131">
        <v>347</v>
      </c>
      <c r="Q1302" s="131">
        <v>347</v>
      </c>
    </row>
    <row r="1303" spans="1:17" x14ac:dyDescent="0.35">
      <c r="A1303" s="127">
        <v>3</v>
      </c>
      <c r="B1303" s="123" t="s">
        <v>23</v>
      </c>
      <c r="C1303" s="132" t="s">
        <v>699</v>
      </c>
      <c r="D1303" s="123" t="s">
        <v>29</v>
      </c>
      <c r="E1303" s="132" t="s">
        <v>699</v>
      </c>
      <c r="N1303" s="129">
        <v>15.501519756838899</v>
      </c>
      <c r="O1303" s="130">
        <v>40.577507598784202</v>
      </c>
      <c r="P1303" s="131">
        <v>658</v>
      </c>
      <c r="Q1303" s="131">
        <v>658</v>
      </c>
    </row>
    <row r="1305" spans="1:17" ht="51.75" customHeight="1" x14ac:dyDescent="0.35">
      <c r="A1305" s="185" t="s">
        <v>2657</v>
      </c>
      <c r="B1305" s="181"/>
      <c r="C1305" s="181"/>
      <c r="D1305" s="181"/>
      <c r="E1305" s="181"/>
      <c r="F1305" s="181"/>
      <c r="G1305" s="181"/>
      <c r="H1305" s="181"/>
      <c r="I1305" s="181"/>
      <c r="J1305" s="181"/>
      <c r="K1305" s="181"/>
      <c r="L1305" s="181"/>
      <c r="M1305" s="181"/>
      <c r="N1305" s="181"/>
      <c r="O1305" s="181"/>
      <c r="P1305" s="181"/>
      <c r="Q1305" s="181"/>
    </row>
    <row r="1306" spans="1:17" x14ac:dyDescent="0.35">
      <c r="A1306" s="8" t="s">
        <v>689</v>
      </c>
      <c r="B1306" s="123" t="s">
        <v>690</v>
      </c>
      <c r="D1306" s="123" t="s">
        <v>690</v>
      </c>
      <c r="F1306" s="123" t="s">
        <v>690</v>
      </c>
      <c r="H1306" s="123" t="s">
        <v>690</v>
      </c>
      <c r="J1306" s="123" t="s">
        <v>690</v>
      </c>
      <c r="L1306" s="123" t="s">
        <v>690</v>
      </c>
      <c r="N1306" s="124" t="s">
        <v>691</v>
      </c>
      <c r="O1306" s="125" t="s">
        <v>692</v>
      </c>
      <c r="P1306" s="126" t="s">
        <v>693</v>
      </c>
      <c r="Q1306" s="126" t="s">
        <v>694</v>
      </c>
    </row>
    <row r="1307" spans="1:17" x14ac:dyDescent="0.35">
      <c r="A1307" s="127">
        <v>2</v>
      </c>
      <c r="B1307" s="123" t="s">
        <v>21</v>
      </c>
      <c r="C1307" s="128" t="s">
        <v>101</v>
      </c>
      <c r="D1307" s="123" t="s">
        <v>25</v>
      </c>
      <c r="E1307" s="128" t="s">
        <v>110</v>
      </c>
      <c r="F1307" s="123" t="s">
        <v>32</v>
      </c>
      <c r="G1307" s="128" t="s">
        <v>32</v>
      </c>
      <c r="N1307" s="129">
        <v>24.203821656051002</v>
      </c>
      <c r="O1307" s="130">
        <v>53.503184713375802</v>
      </c>
      <c r="P1307" s="131">
        <v>157</v>
      </c>
      <c r="Q1307" s="131">
        <v>157</v>
      </c>
    </row>
    <row r="1308" spans="1:17" x14ac:dyDescent="0.35">
      <c r="A1308" s="127">
        <v>2</v>
      </c>
      <c r="B1308" s="123" t="s">
        <v>21</v>
      </c>
      <c r="C1308" s="128" t="s">
        <v>101</v>
      </c>
      <c r="D1308" s="123" t="s">
        <v>32</v>
      </c>
      <c r="E1308" s="128" t="s">
        <v>32</v>
      </c>
      <c r="N1308" s="129">
        <v>19.006982156710599</v>
      </c>
      <c r="O1308" s="130">
        <v>45.849495733126503</v>
      </c>
      <c r="P1308" s="131">
        <v>1289</v>
      </c>
      <c r="Q1308" s="131">
        <v>1289</v>
      </c>
    </row>
    <row r="1309" spans="1:17" x14ac:dyDescent="0.35">
      <c r="A1309" s="127">
        <v>2</v>
      </c>
      <c r="B1309" s="123" t="s">
        <v>26</v>
      </c>
      <c r="C1309" s="128" t="s">
        <v>32</v>
      </c>
      <c r="D1309" s="123" t="s">
        <v>32</v>
      </c>
      <c r="E1309" s="128" t="s">
        <v>32</v>
      </c>
      <c r="N1309" s="129">
        <v>18.796992481202999</v>
      </c>
      <c r="O1309" s="130">
        <v>46.616541353383496</v>
      </c>
      <c r="P1309" s="131">
        <v>133</v>
      </c>
      <c r="Q1309" s="131">
        <v>133</v>
      </c>
    </row>
    <row r="1310" spans="1:17" x14ac:dyDescent="0.35">
      <c r="A1310" s="127">
        <v>2</v>
      </c>
      <c r="B1310" s="123" t="s">
        <v>21</v>
      </c>
      <c r="C1310" s="128" t="s">
        <v>101</v>
      </c>
      <c r="D1310" s="123" t="s">
        <v>22</v>
      </c>
      <c r="E1310" s="128" t="s">
        <v>695</v>
      </c>
      <c r="F1310" s="123" t="s">
        <v>32</v>
      </c>
      <c r="G1310" s="128" t="s">
        <v>32</v>
      </c>
      <c r="N1310" s="129">
        <v>19.6821515892421</v>
      </c>
      <c r="O1310" s="130">
        <v>45.843520782396098</v>
      </c>
      <c r="P1310" s="131">
        <v>818</v>
      </c>
      <c r="Q1310" s="131">
        <v>818</v>
      </c>
    </row>
    <row r="1311" spans="1:17" x14ac:dyDescent="0.35">
      <c r="A1311" s="127">
        <v>2</v>
      </c>
      <c r="B1311" s="123" t="s">
        <v>26</v>
      </c>
      <c r="C1311" s="128" t="s">
        <v>32</v>
      </c>
      <c r="D1311" s="123" t="s">
        <v>30</v>
      </c>
      <c r="E1311" s="132" t="s">
        <v>6</v>
      </c>
      <c r="F1311" s="123" t="s">
        <v>32</v>
      </c>
      <c r="G1311" s="128" t="s">
        <v>32</v>
      </c>
      <c r="N1311" s="129">
        <v>15.789473684210501</v>
      </c>
      <c r="O1311" s="130">
        <v>47.368421052631597</v>
      </c>
      <c r="P1311" s="131">
        <v>76</v>
      </c>
      <c r="Q1311" s="131">
        <v>76</v>
      </c>
    </row>
    <row r="1312" spans="1:17" x14ac:dyDescent="0.35">
      <c r="A1312" s="127">
        <v>2</v>
      </c>
      <c r="B1312" s="123" t="s">
        <v>25</v>
      </c>
      <c r="C1312" s="128" t="s">
        <v>110</v>
      </c>
      <c r="D1312" s="123" t="s">
        <v>32</v>
      </c>
      <c r="E1312" s="128" t="s">
        <v>32</v>
      </c>
      <c r="N1312" s="129">
        <v>19.2708333333333</v>
      </c>
      <c r="O1312" s="130">
        <v>46.875</v>
      </c>
      <c r="P1312" s="131">
        <v>384</v>
      </c>
      <c r="Q1312" s="131">
        <v>384</v>
      </c>
    </row>
    <row r="1313" spans="1:17" x14ac:dyDescent="0.35">
      <c r="A1313" s="127">
        <v>2</v>
      </c>
      <c r="B1313" s="123" t="s">
        <v>21</v>
      </c>
      <c r="C1313" s="128" t="s">
        <v>101</v>
      </c>
      <c r="D1313" s="123" t="s">
        <v>30</v>
      </c>
      <c r="E1313" s="132" t="s">
        <v>6</v>
      </c>
      <c r="F1313" s="123" t="s">
        <v>32</v>
      </c>
      <c r="G1313" s="128" t="s">
        <v>32</v>
      </c>
      <c r="N1313" s="129">
        <v>19.3995381062356</v>
      </c>
      <c r="O1313" s="130">
        <v>47.344110854503498</v>
      </c>
      <c r="P1313" s="131">
        <v>433</v>
      </c>
      <c r="Q1313" s="131">
        <v>433</v>
      </c>
    </row>
    <row r="1314" spans="1:17" x14ac:dyDescent="0.35">
      <c r="A1314" s="127">
        <v>2</v>
      </c>
      <c r="B1314" s="123" t="s">
        <v>21</v>
      </c>
      <c r="C1314" s="128" t="s">
        <v>101</v>
      </c>
      <c r="D1314" s="123" t="s">
        <v>25</v>
      </c>
      <c r="E1314" s="128" t="s">
        <v>110</v>
      </c>
      <c r="N1314" s="129">
        <v>15.765765765765799</v>
      </c>
      <c r="O1314" s="130">
        <v>40.765765765765799</v>
      </c>
      <c r="P1314" s="131">
        <v>444</v>
      </c>
      <c r="Q1314" s="131">
        <v>444</v>
      </c>
    </row>
    <row r="1315" spans="1:17" x14ac:dyDescent="0.35">
      <c r="A1315" s="127">
        <v>2</v>
      </c>
      <c r="B1315" s="123" t="s">
        <v>21</v>
      </c>
      <c r="C1315" s="128" t="s">
        <v>101</v>
      </c>
      <c r="D1315" s="123" t="s">
        <v>22</v>
      </c>
      <c r="E1315" s="128" t="s">
        <v>695</v>
      </c>
      <c r="F1315" s="123" t="s">
        <v>30</v>
      </c>
      <c r="G1315" s="132" t="s">
        <v>6</v>
      </c>
      <c r="H1315" s="123" t="s">
        <v>32</v>
      </c>
      <c r="I1315" s="128" t="s">
        <v>32</v>
      </c>
      <c r="N1315" s="129">
        <v>17.571884984025601</v>
      </c>
      <c r="O1315" s="130">
        <v>46.0063897763578</v>
      </c>
      <c r="P1315" s="131">
        <v>313</v>
      </c>
      <c r="Q1315" s="131">
        <v>313</v>
      </c>
    </row>
    <row r="1316" spans="1:17" x14ac:dyDescent="0.35">
      <c r="A1316" s="127">
        <v>2</v>
      </c>
      <c r="B1316" s="123" t="s">
        <v>26</v>
      </c>
      <c r="C1316" s="128" t="s">
        <v>32</v>
      </c>
      <c r="D1316" s="123" t="s">
        <v>30</v>
      </c>
      <c r="E1316" s="132" t="s">
        <v>6</v>
      </c>
      <c r="N1316" s="129">
        <v>16.6666666666667</v>
      </c>
      <c r="O1316" s="130">
        <v>45.238095238095198</v>
      </c>
      <c r="P1316" s="131">
        <v>210</v>
      </c>
      <c r="Q1316" s="131">
        <v>210</v>
      </c>
    </row>
    <row r="1317" spans="1:17" x14ac:dyDescent="0.35">
      <c r="A1317" s="127">
        <v>2</v>
      </c>
      <c r="B1317" s="123" t="s">
        <v>21</v>
      </c>
      <c r="C1317" s="128" t="s">
        <v>101</v>
      </c>
      <c r="D1317" s="123" t="s">
        <v>30</v>
      </c>
      <c r="E1317" s="132" t="s">
        <v>6</v>
      </c>
      <c r="N1317" s="129">
        <v>15.0885766646304</v>
      </c>
      <c r="O1317" s="130">
        <v>41.111789859499098</v>
      </c>
      <c r="P1317" s="131">
        <v>1637</v>
      </c>
      <c r="Q1317" s="131">
        <v>1637</v>
      </c>
    </row>
    <row r="1318" spans="1:17" x14ac:dyDescent="0.35">
      <c r="A1318" s="127">
        <v>2</v>
      </c>
      <c r="B1318" s="123" t="s">
        <v>22</v>
      </c>
      <c r="C1318" s="128" t="s">
        <v>695</v>
      </c>
      <c r="D1318" s="123" t="s">
        <v>32</v>
      </c>
      <c r="E1318" s="128" t="s">
        <v>32</v>
      </c>
      <c r="N1318" s="129">
        <v>16.057312252964401</v>
      </c>
      <c r="P1318" s="131">
        <v>2024</v>
      </c>
    </row>
    <row r="1319" spans="1:17" x14ac:dyDescent="0.35">
      <c r="A1319" s="127">
        <v>2</v>
      </c>
      <c r="B1319" s="123" t="s">
        <v>30</v>
      </c>
      <c r="C1319" s="132" t="s">
        <v>6</v>
      </c>
      <c r="D1319" s="123" t="s">
        <v>32</v>
      </c>
      <c r="E1319" s="128" t="s">
        <v>32</v>
      </c>
      <c r="N1319" s="129">
        <v>16.898395721925102</v>
      </c>
      <c r="O1319" s="130">
        <v>42.459893048128301</v>
      </c>
      <c r="P1319" s="131">
        <v>935</v>
      </c>
      <c r="Q1319" s="131">
        <v>935</v>
      </c>
    </row>
    <row r="1320" spans="1:17" x14ac:dyDescent="0.35">
      <c r="A1320" s="127">
        <v>2</v>
      </c>
      <c r="B1320" s="123" t="s">
        <v>22</v>
      </c>
      <c r="C1320" s="128" t="s">
        <v>695</v>
      </c>
      <c r="D1320" s="123" t="s">
        <v>30</v>
      </c>
      <c r="E1320" s="132" t="s">
        <v>6</v>
      </c>
      <c r="F1320" s="123" t="s">
        <v>32</v>
      </c>
      <c r="G1320" s="128" t="s">
        <v>32</v>
      </c>
      <c r="N1320" s="129">
        <v>15.173410404624301</v>
      </c>
      <c r="O1320" s="130">
        <v>41.040462427745702</v>
      </c>
      <c r="P1320" s="131">
        <v>692</v>
      </c>
      <c r="Q1320" s="131">
        <v>692</v>
      </c>
    </row>
    <row r="1321" spans="1:17" x14ac:dyDescent="0.35">
      <c r="A1321" s="127">
        <v>2</v>
      </c>
      <c r="B1321" s="123" t="s">
        <v>25</v>
      </c>
      <c r="C1321" s="128" t="s">
        <v>110</v>
      </c>
      <c r="D1321" s="123" t="s">
        <v>30</v>
      </c>
      <c r="E1321" s="132" t="s">
        <v>6</v>
      </c>
      <c r="F1321" s="123" t="s">
        <v>32</v>
      </c>
      <c r="G1321" s="128" t="s">
        <v>32</v>
      </c>
      <c r="N1321" s="129">
        <v>15.830115830115799</v>
      </c>
      <c r="O1321" s="130">
        <v>44.787644787644801</v>
      </c>
      <c r="P1321" s="131">
        <v>259</v>
      </c>
      <c r="Q1321" s="131">
        <v>259</v>
      </c>
    </row>
    <row r="1322" spans="1:17" x14ac:dyDescent="0.35">
      <c r="A1322" s="127">
        <v>2</v>
      </c>
      <c r="B1322" s="123" t="s">
        <v>21</v>
      </c>
      <c r="C1322" s="128" t="s">
        <v>101</v>
      </c>
      <c r="D1322" s="123" t="s">
        <v>26</v>
      </c>
      <c r="E1322" s="128" t="s">
        <v>32</v>
      </c>
      <c r="N1322" s="129">
        <v>15.657620041753701</v>
      </c>
      <c r="P1322" s="131">
        <v>479</v>
      </c>
    </row>
    <row r="1323" spans="1:17" x14ac:dyDescent="0.35">
      <c r="A1323" s="127">
        <v>2</v>
      </c>
      <c r="B1323" s="123" t="s">
        <v>32</v>
      </c>
      <c r="C1323" s="128" t="s">
        <v>32</v>
      </c>
      <c r="N1323" s="129">
        <v>15.3124083308888</v>
      </c>
      <c r="P1323" s="131">
        <v>3409</v>
      </c>
    </row>
    <row r="1326" spans="1:17" ht="35.1" customHeight="1" x14ac:dyDescent="0.35">
      <c r="A1326" s="184" t="s">
        <v>2926</v>
      </c>
      <c r="B1326" s="181"/>
      <c r="C1326" s="181"/>
      <c r="D1326" s="181"/>
      <c r="E1326" s="181"/>
      <c r="F1326" s="181"/>
      <c r="G1326" s="181"/>
      <c r="H1326" s="181"/>
      <c r="I1326" s="181"/>
      <c r="J1326" s="181"/>
      <c r="K1326" s="181"/>
      <c r="L1326" s="181"/>
      <c r="M1326" s="181"/>
      <c r="N1326" s="181"/>
      <c r="O1326" s="181"/>
      <c r="P1326" s="181"/>
      <c r="Q1326" s="181"/>
    </row>
    <row r="1328" spans="1:17" ht="51.75" customHeight="1" x14ac:dyDescent="0.35">
      <c r="A1328" s="185" t="s">
        <v>2703</v>
      </c>
      <c r="B1328" s="181"/>
      <c r="C1328" s="181"/>
      <c r="D1328" s="181"/>
      <c r="E1328" s="181"/>
      <c r="F1328" s="181"/>
      <c r="G1328" s="181"/>
      <c r="H1328" s="181"/>
      <c r="I1328" s="181"/>
      <c r="J1328" s="181"/>
      <c r="K1328" s="181"/>
      <c r="L1328" s="181"/>
      <c r="M1328" s="181"/>
      <c r="N1328" s="181"/>
      <c r="O1328" s="181"/>
      <c r="P1328" s="181"/>
      <c r="Q1328" s="181"/>
    </row>
    <row r="1329" spans="1:17" x14ac:dyDescent="0.35">
      <c r="A1329" s="8" t="s">
        <v>689</v>
      </c>
      <c r="B1329" s="123" t="s">
        <v>690</v>
      </c>
      <c r="D1329" s="123" t="s">
        <v>690</v>
      </c>
      <c r="F1329" s="123" t="s">
        <v>690</v>
      </c>
      <c r="H1329" s="123" t="s">
        <v>690</v>
      </c>
      <c r="J1329" s="123" t="s">
        <v>690</v>
      </c>
      <c r="L1329" s="123" t="s">
        <v>690</v>
      </c>
      <c r="N1329" s="124" t="s">
        <v>691</v>
      </c>
      <c r="O1329" s="125" t="s">
        <v>692</v>
      </c>
      <c r="P1329" s="126" t="s">
        <v>693</v>
      </c>
      <c r="Q1329" s="126" t="s">
        <v>694</v>
      </c>
    </row>
    <row r="1330" spans="1:17" x14ac:dyDescent="0.35">
      <c r="A1330" s="127">
        <v>1</v>
      </c>
      <c r="B1330" s="123" t="s">
        <v>22</v>
      </c>
      <c r="C1330" s="128" t="s">
        <v>695</v>
      </c>
      <c r="D1330" s="123" t="s">
        <v>24</v>
      </c>
      <c r="E1330" s="128" t="s">
        <v>81</v>
      </c>
      <c r="F1330" s="123" t="s">
        <v>27</v>
      </c>
      <c r="G1330" s="132" t="s">
        <v>32</v>
      </c>
      <c r="H1330" s="123" t="s">
        <v>30</v>
      </c>
      <c r="I1330" s="132" t="s">
        <v>6</v>
      </c>
      <c r="N1330" s="129">
        <v>31.25</v>
      </c>
      <c r="O1330" s="130">
        <v>62.5</v>
      </c>
      <c r="P1330" s="131">
        <v>16</v>
      </c>
      <c r="Q1330" s="131">
        <v>16</v>
      </c>
    </row>
    <row r="1331" spans="1:17" x14ac:dyDescent="0.35">
      <c r="A1331" s="127">
        <v>1</v>
      </c>
      <c r="B1331" s="123" t="s">
        <v>24</v>
      </c>
      <c r="C1331" s="128" t="s">
        <v>81</v>
      </c>
      <c r="D1331" s="123" t="s">
        <v>27</v>
      </c>
      <c r="E1331" s="132" t="s">
        <v>32</v>
      </c>
      <c r="F1331" s="123" t="s">
        <v>30</v>
      </c>
      <c r="G1331" s="132" t="s">
        <v>6</v>
      </c>
      <c r="N1331" s="129">
        <v>27.7777777777778</v>
      </c>
      <c r="O1331" s="130">
        <v>55.5555555555556</v>
      </c>
      <c r="P1331" s="131">
        <v>18</v>
      </c>
      <c r="Q1331" s="131">
        <v>18</v>
      </c>
    </row>
    <row r="1332" spans="1:17" x14ac:dyDescent="0.35">
      <c r="A1332" s="127">
        <v>1</v>
      </c>
      <c r="B1332" s="123" t="s">
        <v>25</v>
      </c>
      <c r="C1332" s="128" t="s">
        <v>110</v>
      </c>
      <c r="D1332" s="123" t="s">
        <v>27</v>
      </c>
      <c r="E1332" s="132" t="s">
        <v>32</v>
      </c>
      <c r="F1332" s="123" t="s">
        <v>29</v>
      </c>
      <c r="G1332" s="132" t="s">
        <v>32</v>
      </c>
      <c r="N1332" s="129">
        <v>27.0833333333333</v>
      </c>
      <c r="O1332" s="130">
        <v>50</v>
      </c>
      <c r="P1332" s="131">
        <v>48</v>
      </c>
      <c r="Q1332" s="131">
        <v>48</v>
      </c>
    </row>
    <row r="1333" spans="1:17" x14ac:dyDescent="0.35">
      <c r="A1333" s="127">
        <v>1</v>
      </c>
      <c r="B1333" s="123" t="s">
        <v>25</v>
      </c>
      <c r="C1333" s="128" t="s">
        <v>110</v>
      </c>
      <c r="D1333" s="123" t="s">
        <v>27</v>
      </c>
      <c r="E1333" s="132" t="s">
        <v>32</v>
      </c>
      <c r="N1333" s="129">
        <v>26.829268292682901</v>
      </c>
      <c r="O1333" s="130">
        <v>46.341463414634099</v>
      </c>
      <c r="P1333" s="131">
        <v>82</v>
      </c>
      <c r="Q1333" s="131">
        <v>82</v>
      </c>
    </row>
    <row r="1334" spans="1:17" x14ac:dyDescent="0.35">
      <c r="A1334" s="127">
        <v>1</v>
      </c>
      <c r="B1334" s="123" t="s">
        <v>24</v>
      </c>
      <c r="C1334" s="128" t="s">
        <v>81</v>
      </c>
      <c r="D1334" s="123" t="s">
        <v>25</v>
      </c>
      <c r="E1334" s="128" t="s">
        <v>110</v>
      </c>
      <c r="N1334" s="129">
        <v>22.580645161290299</v>
      </c>
      <c r="O1334" s="130">
        <v>54.838709677419402</v>
      </c>
      <c r="P1334" s="131">
        <v>31</v>
      </c>
      <c r="Q1334" s="131">
        <v>31</v>
      </c>
    </row>
    <row r="1335" spans="1:17" x14ac:dyDescent="0.35">
      <c r="A1335" s="127">
        <v>1</v>
      </c>
      <c r="B1335" s="123" t="s">
        <v>22</v>
      </c>
      <c r="C1335" s="128" t="s">
        <v>695</v>
      </c>
      <c r="D1335" s="123" t="s">
        <v>24</v>
      </c>
      <c r="E1335" s="128" t="s">
        <v>81</v>
      </c>
      <c r="F1335" s="123" t="s">
        <v>27</v>
      </c>
      <c r="G1335" s="132" t="s">
        <v>32</v>
      </c>
      <c r="N1335" s="129">
        <v>20.930232558139501</v>
      </c>
      <c r="O1335" s="130">
        <v>44.1860465116279</v>
      </c>
      <c r="P1335" s="131">
        <v>43</v>
      </c>
      <c r="Q1335" s="131">
        <v>43</v>
      </c>
    </row>
    <row r="1336" spans="1:17" x14ac:dyDescent="0.35">
      <c r="A1336" s="127">
        <v>1</v>
      </c>
      <c r="B1336" s="123" t="s">
        <v>22</v>
      </c>
      <c r="C1336" s="128" t="s">
        <v>695</v>
      </c>
      <c r="D1336" s="123" t="s">
        <v>24</v>
      </c>
      <c r="E1336" s="128" t="s">
        <v>81</v>
      </c>
      <c r="F1336" s="123" t="s">
        <v>25</v>
      </c>
      <c r="G1336" s="128" t="s">
        <v>110</v>
      </c>
      <c r="N1336" s="129">
        <v>20.8333333333333</v>
      </c>
      <c r="O1336" s="130">
        <v>58.3333333333333</v>
      </c>
      <c r="P1336" s="131">
        <v>24</v>
      </c>
      <c r="Q1336" s="131">
        <v>24</v>
      </c>
    </row>
    <row r="1337" spans="1:17" x14ac:dyDescent="0.35">
      <c r="A1337" s="127">
        <v>1</v>
      </c>
      <c r="B1337" s="123" t="s">
        <v>28</v>
      </c>
      <c r="C1337" s="128" t="s">
        <v>1819</v>
      </c>
      <c r="D1337" s="123" t="s">
        <v>30</v>
      </c>
      <c r="E1337" s="132" t="s">
        <v>6</v>
      </c>
      <c r="N1337" s="129">
        <v>20</v>
      </c>
      <c r="O1337" s="130">
        <v>45</v>
      </c>
      <c r="P1337" s="131">
        <v>40</v>
      </c>
      <c r="Q1337" s="131">
        <v>40</v>
      </c>
    </row>
    <row r="1338" spans="1:17" x14ac:dyDescent="0.35">
      <c r="A1338" s="127">
        <v>1</v>
      </c>
      <c r="B1338" s="123" t="s">
        <v>24</v>
      </c>
      <c r="C1338" s="128" t="s">
        <v>81</v>
      </c>
      <c r="D1338" s="123" t="s">
        <v>25</v>
      </c>
      <c r="E1338" s="128" t="s">
        <v>110</v>
      </c>
      <c r="F1338" s="123" t="s">
        <v>30</v>
      </c>
      <c r="G1338" s="132" t="s">
        <v>6</v>
      </c>
      <c r="N1338" s="129">
        <v>19.047619047619001</v>
      </c>
      <c r="O1338" s="130">
        <v>57.142857142857103</v>
      </c>
      <c r="P1338" s="131">
        <v>21</v>
      </c>
      <c r="Q1338" s="131">
        <v>21</v>
      </c>
    </row>
    <row r="1339" spans="1:17" x14ac:dyDescent="0.35">
      <c r="A1339" s="127">
        <v>1</v>
      </c>
      <c r="B1339" s="123" t="s">
        <v>24</v>
      </c>
      <c r="C1339" s="128" t="s">
        <v>81</v>
      </c>
      <c r="D1339" s="123" t="s">
        <v>27</v>
      </c>
      <c r="E1339" s="132" t="s">
        <v>32</v>
      </c>
      <c r="N1339" s="129">
        <v>18.965517241379299</v>
      </c>
      <c r="O1339" s="130">
        <v>41.379310344827601</v>
      </c>
      <c r="P1339" s="131">
        <v>58</v>
      </c>
      <c r="Q1339" s="131">
        <v>58</v>
      </c>
    </row>
    <row r="1340" spans="1:17" x14ac:dyDescent="0.35">
      <c r="A1340" s="127">
        <v>1</v>
      </c>
      <c r="B1340" s="123" t="s">
        <v>22</v>
      </c>
      <c r="C1340" s="128" t="s">
        <v>695</v>
      </c>
      <c r="D1340" s="123" t="s">
        <v>24</v>
      </c>
      <c r="E1340" s="128" t="s">
        <v>81</v>
      </c>
      <c r="F1340" s="123" t="s">
        <v>30</v>
      </c>
      <c r="G1340" s="132" t="s">
        <v>6</v>
      </c>
      <c r="N1340" s="129">
        <v>18</v>
      </c>
      <c r="O1340" s="130">
        <v>52</v>
      </c>
      <c r="P1340" s="131">
        <v>50</v>
      </c>
      <c r="Q1340" s="131">
        <v>50</v>
      </c>
    </row>
    <row r="1341" spans="1:17" x14ac:dyDescent="0.35">
      <c r="A1341" s="127">
        <v>1</v>
      </c>
      <c r="B1341" s="123" t="s">
        <v>24</v>
      </c>
      <c r="C1341" s="128" t="s">
        <v>81</v>
      </c>
      <c r="D1341" s="123" t="s">
        <v>30</v>
      </c>
      <c r="E1341" s="132" t="s">
        <v>6</v>
      </c>
      <c r="N1341" s="129">
        <v>16.923076923076898</v>
      </c>
      <c r="O1341" s="130">
        <v>46.153846153846203</v>
      </c>
      <c r="P1341" s="131">
        <v>65</v>
      </c>
      <c r="Q1341" s="131">
        <v>65</v>
      </c>
    </row>
    <row r="1342" spans="1:17" x14ac:dyDescent="0.35">
      <c r="A1342" s="127">
        <v>1</v>
      </c>
      <c r="B1342" s="123" t="s">
        <v>25</v>
      </c>
      <c r="C1342" s="128" t="s">
        <v>110</v>
      </c>
      <c r="D1342" s="123" t="s">
        <v>29</v>
      </c>
      <c r="E1342" s="132" t="s">
        <v>32</v>
      </c>
      <c r="N1342" s="129">
        <v>16.6666666666667</v>
      </c>
      <c r="P1342" s="131">
        <v>198</v>
      </c>
    </row>
    <row r="1343" spans="1:17" x14ac:dyDescent="0.35">
      <c r="A1343" s="127">
        <v>1</v>
      </c>
      <c r="B1343" s="123" t="s">
        <v>27</v>
      </c>
      <c r="C1343" s="132" t="s">
        <v>32</v>
      </c>
      <c r="D1343" s="123" t="s">
        <v>29</v>
      </c>
      <c r="E1343" s="132" t="s">
        <v>32</v>
      </c>
      <c r="N1343" s="129">
        <v>16.157205240174701</v>
      </c>
      <c r="P1343" s="131">
        <v>229</v>
      </c>
    </row>
    <row r="1344" spans="1:17" x14ac:dyDescent="0.35">
      <c r="A1344" s="127">
        <v>1</v>
      </c>
      <c r="B1344" s="123" t="s">
        <v>27</v>
      </c>
      <c r="C1344" s="132" t="s">
        <v>32</v>
      </c>
      <c r="D1344" s="123" t="s">
        <v>30</v>
      </c>
      <c r="E1344" s="132" t="s">
        <v>6</v>
      </c>
      <c r="N1344" s="129">
        <v>15.714285714285699</v>
      </c>
      <c r="P1344" s="131">
        <v>140</v>
      </c>
    </row>
    <row r="1345" spans="1:17" x14ac:dyDescent="0.35">
      <c r="A1345" s="127">
        <v>1</v>
      </c>
      <c r="B1345" s="123" t="s">
        <v>22</v>
      </c>
      <c r="C1345" s="128" t="s">
        <v>695</v>
      </c>
      <c r="D1345" s="123" t="s">
        <v>27</v>
      </c>
      <c r="E1345" s="132" t="s">
        <v>32</v>
      </c>
      <c r="F1345" s="123" t="s">
        <v>30</v>
      </c>
      <c r="G1345" s="132" t="s">
        <v>6</v>
      </c>
      <c r="O1345" s="130">
        <v>41.228070175438603</v>
      </c>
      <c r="Q1345" s="131">
        <v>114</v>
      </c>
    </row>
    <row r="1346" spans="1:17" x14ac:dyDescent="0.35">
      <c r="A1346" s="127">
        <v>1</v>
      </c>
      <c r="B1346" s="123" t="s">
        <v>25</v>
      </c>
      <c r="C1346" s="128" t="s">
        <v>110</v>
      </c>
      <c r="D1346" s="123" t="s">
        <v>30</v>
      </c>
      <c r="E1346" s="132" t="s">
        <v>6</v>
      </c>
      <c r="O1346" s="130">
        <v>40.7792207792208</v>
      </c>
      <c r="Q1346" s="131">
        <v>385</v>
      </c>
    </row>
    <row r="1347" spans="1:17" x14ac:dyDescent="0.35">
      <c r="A1347" s="127">
        <v>3</v>
      </c>
      <c r="B1347" s="123" t="s">
        <v>24</v>
      </c>
      <c r="C1347" s="128" t="s">
        <v>81</v>
      </c>
      <c r="D1347" s="123" t="s">
        <v>25</v>
      </c>
      <c r="E1347" s="128" t="s">
        <v>183</v>
      </c>
      <c r="N1347" s="129">
        <v>19.4444444444444</v>
      </c>
      <c r="O1347" s="130">
        <v>47.2222222222222</v>
      </c>
      <c r="P1347" s="131">
        <v>36</v>
      </c>
      <c r="Q1347" s="131">
        <v>36</v>
      </c>
    </row>
    <row r="1348" spans="1:17" x14ac:dyDescent="0.35">
      <c r="A1348" s="127">
        <v>3</v>
      </c>
      <c r="B1348" s="123" t="s">
        <v>24</v>
      </c>
      <c r="C1348" s="128" t="s">
        <v>81</v>
      </c>
      <c r="D1348" s="123" t="s">
        <v>25</v>
      </c>
      <c r="E1348" s="128" t="s">
        <v>183</v>
      </c>
      <c r="F1348" s="123" t="s">
        <v>33</v>
      </c>
      <c r="G1348" s="128" t="s">
        <v>33</v>
      </c>
      <c r="N1348" s="129">
        <v>22.580645161290299</v>
      </c>
      <c r="O1348" s="130">
        <v>51.612903225806399</v>
      </c>
      <c r="P1348" s="131">
        <v>31</v>
      </c>
      <c r="Q1348" s="131">
        <v>31</v>
      </c>
    </row>
    <row r="1349" spans="1:17" x14ac:dyDescent="0.35">
      <c r="A1349" s="127">
        <v>3</v>
      </c>
      <c r="B1349" s="123" t="s">
        <v>24</v>
      </c>
      <c r="C1349" s="128" t="s">
        <v>81</v>
      </c>
      <c r="D1349" s="123" t="s">
        <v>25</v>
      </c>
      <c r="E1349" s="128" t="s">
        <v>183</v>
      </c>
      <c r="F1349" s="123" t="s">
        <v>28</v>
      </c>
      <c r="G1349" s="128" t="s">
        <v>701</v>
      </c>
      <c r="N1349" s="129">
        <v>16.6666666666667</v>
      </c>
      <c r="O1349" s="130">
        <v>55.5555555555556</v>
      </c>
      <c r="P1349" s="131">
        <v>18</v>
      </c>
      <c r="Q1349" s="131">
        <v>18</v>
      </c>
    </row>
    <row r="1350" spans="1:17" x14ac:dyDescent="0.35">
      <c r="A1350" s="127">
        <v>3</v>
      </c>
      <c r="B1350" s="123" t="s">
        <v>24</v>
      </c>
      <c r="C1350" s="128" t="s">
        <v>81</v>
      </c>
      <c r="D1350" s="123" t="s">
        <v>25</v>
      </c>
      <c r="E1350" s="128" t="s">
        <v>183</v>
      </c>
      <c r="F1350" s="123" t="s">
        <v>28</v>
      </c>
      <c r="G1350" s="128" t="s">
        <v>701</v>
      </c>
      <c r="H1350" s="123" t="s">
        <v>33</v>
      </c>
      <c r="I1350" s="128" t="s">
        <v>33</v>
      </c>
      <c r="N1350" s="129">
        <v>20</v>
      </c>
      <c r="O1350" s="130">
        <v>66.6666666666667</v>
      </c>
      <c r="P1350" s="131">
        <v>15</v>
      </c>
      <c r="Q1350" s="131">
        <v>15</v>
      </c>
    </row>
    <row r="1351" spans="1:17" x14ac:dyDescent="0.35">
      <c r="A1351" s="127">
        <v>3</v>
      </c>
      <c r="B1351" s="123" t="s">
        <v>25</v>
      </c>
      <c r="C1351" s="128" t="s">
        <v>183</v>
      </c>
      <c r="D1351" s="123" t="s">
        <v>27</v>
      </c>
      <c r="E1351" s="128" t="s">
        <v>32</v>
      </c>
      <c r="F1351" s="123" t="s">
        <v>33</v>
      </c>
      <c r="G1351" s="128" t="s">
        <v>33</v>
      </c>
      <c r="N1351" s="129">
        <v>16.759776536312799</v>
      </c>
      <c r="P1351" s="131">
        <v>179</v>
      </c>
    </row>
    <row r="1352" spans="1:17" x14ac:dyDescent="0.35">
      <c r="A1352" s="127">
        <v>3</v>
      </c>
      <c r="B1352" s="123" t="s">
        <v>25</v>
      </c>
      <c r="C1352" s="128" t="s">
        <v>183</v>
      </c>
      <c r="D1352" s="123" t="s">
        <v>33</v>
      </c>
      <c r="E1352" s="128" t="s">
        <v>33</v>
      </c>
      <c r="N1352" s="129">
        <v>15.7509157509158</v>
      </c>
      <c r="P1352" s="131">
        <v>273</v>
      </c>
    </row>
    <row r="1354" spans="1:17" ht="51.75" customHeight="1" x14ac:dyDescent="0.35">
      <c r="A1354" s="185" t="s">
        <v>2723</v>
      </c>
      <c r="B1354" s="181"/>
      <c r="C1354" s="181"/>
      <c r="D1354" s="181"/>
      <c r="E1354" s="181"/>
      <c r="F1354" s="181"/>
      <c r="G1354" s="181"/>
      <c r="H1354" s="181"/>
      <c r="I1354" s="181"/>
      <c r="J1354" s="181"/>
      <c r="K1354" s="181"/>
      <c r="L1354" s="181"/>
      <c r="M1354" s="181"/>
      <c r="N1354" s="181"/>
      <c r="O1354" s="181"/>
      <c r="P1354" s="181"/>
      <c r="Q1354" s="181"/>
    </row>
    <row r="1355" spans="1:17" x14ac:dyDescent="0.35">
      <c r="A1355" s="8" t="s">
        <v>689</v>
      </c>
      <c r="B1355" s="123" t="s">
        <v>690</v>
      </c>
      <c r="D1355" s="123" t="s">
        <v>690</v>
      </c>
      <c r="F1355" s="123" t="s">
        <v>690</v>
      </c>
      <c r="H1355" s="123" t="s">
        <v>690</v>
      </c>
      <c r="J1355" s="123" t="s">
        <v>690</v>
      </c>
      <c r="L1355" s="123" t="s">
        <v>690</v>
      </c>
      <c r="N1355" s="124" t="s">
        <v>691</v>
      </c>
      <c r="O1355" s="125" t="s">
        <v>692</v>
      </c>
      <c r="P1355" s="126" t="s">
        <v>693</v>
      </c>
      <c r="Q1355" s="126" t="s">
        <v>694</v>
      </c>
    </row>
    <row r="1356" spans="1:17" x14ac:dyDescent="0.35">
      <c r="A1356" s="127">
        <v>3</v>
      </c>
      <c r="B1356" s="123" t="s">
        <v>22</v>
      </c>
      <c r="C1356" s="128" t="s">
        <v>695</v>
      </c>
      <c r="D1356" s="123" t="s">
        <v>24</v>
      </c>
      <c r="E1356" s="128" t="s">
        <v>81</v>
      </c>
      <c r="F1356" s="123" t="s">
        <v>27</v>
      </c>
      <c r="G1356" s="132" t="s">
        <v>32</v>
      </c>
      <c r="H1356" s="123" t="s">
        <v>30</v>
      </c>
      <c r="I1356" s="132" t="s">
        <v>6</v>
      </c>
      <c r="N1356" s="129">
        <v>16.6666666666667</v>
      </c>
      <c r="O1356" s="130">
        <v>46.6666666666667</v>
      </c>
      <c r="P1356" s="131">
        <v>60</v>
      </c>
      <c r="Q1356" s="131">
        <v>60</v>
      </c>
    </row>
    <row r="1357" spans="1:17" x14ac:dyDescent="0.35">
      <c r="A1357" s="127">
        <v>3</v>
      </c>
      <c r="B1357" s="123" t="s">
        <v>24</v>
      </c>
      <c r="C1357" s="128" t="s">
        <v>81</v>
      </c>
      <c r="D1357" s="123" t="s">
        <v>27</v>
      </c>
      <c r="E1357" s="132" t="s">
        <v>32</v>
      </c>
      <c r="F1357" s="123" t="s">
        <v>30</v>
      </c>
      <c r="G1357" s="132" t="s">
        <v>6</v>
      </c>
      <c r="O1357" s="130">
        <v>43.283582089552198</v>
      </c>
      <c r="Q1357" s="131">
        <v>67</v>
      </c>
    </row>
    <row r="1358" spans="1:17" x14ac:dyDescent="0.35">
      <c r="A1358" s="127">
        <v>3</v>
      </c>
      <c r="B1358" s="123" t="s">
        <v>28</v>
      </c>
      <c r="C1358" s="128" t="s">
        <v>1819</v>
      </c>
      <c r="D1358" s="123" t="s">
        <v>30</v>
      </c>
      <c r="E1358" s="132" t="s">
        <v>6</v>
      </c>
      <c r="F1358" s="123" t="s">
        <v>33</v>
      </c>
      <c r="G1358" s="128" t="s">
        <v>33</v>
      </c>
      <c r="N1358" s="129">
        <v>16.6666666666667</v>
      </c>
      <c r="O1358" s="130">
        <v>45.238095238095198</v>
      </c>
      <c r="P1358" s="131">
        <v>84</v>
      </c>
      <c r="Q1358" s="131">
        <v>84</v>
      </c>
    </row>
    <row r="1359" spans="1:17" x14ac:dyDescent="0.35">
      <c r="A1359" s="127">
        <v>3</v>
      </c>
      <c r="B1359" s="123" t="s">
        <v>22</v>
      </c>
      <c r="C1359" s="128" t="s">
        <v>695</v>
      </c>
      <c r="D1359" s="123" t="s">
        <v>24</v>
      </c>
      <c r="E1359" s="128" t="s">
        <v>81</v>
      </c>
      <c r="F1359" s="123" t="s">
        <v>30</v>
      </c>
      <c r="G1359" s="132" t="s">
        <v>6</v>
      </c>
      <c r="H1359" s="123" t="s">
        <v>33</v>
      </c>
      <c r="I1359" s="128" t="s">
        <v>33</v>
      </c>
      <c r="O1359" s="130">
        <v>40.799999999999997</v>
      </c>
      <c r="Q1359" s="131">
        <v>125</v>
      </c>
    </row>
    <row r="1360" spans="1:17" x14ac:dyDescent="0.35">
      <c r="A1360" s="127">
        <v>3</v>
      </c>
      <c r="B1360" s="123" t="s">
        <v>24</v>
      </c>
      <c r="C1360" s="128" t="s">
        <v>81</v>
      </c>
      <c r="D1360" s="123" t="s">
        <v>30</v>
      </c>
      <c r="E1360" s="132" t="s">
        <v>6</v>
      </c>
      <c r="F1360" s="123" t="s">
        <v>33</v>
      </c>
      <c r="G1360" s="128" t="s">
        <v>33</v>
      </c>
      <c r="N1360" s="129">
        <v>16.2337662337662</v>
      </c>
      <c r="O1360" s="130">
        <v>41.558441558441601</v>
      </c>
      <c r="P1360" s="131">
        <v>154</v>
      </c>
      <c r="Q1360" s="131">
        <v>154</v>
      </c>
    </row>
    <row r="1361" spans="1:17" x14ac:dyDescent="0.35">
      <c r="A1361" s="127">
        <v>3</v>
      </c>
      <c r="B1361" s="123" t="s">
        <v>22</v>
      </c>
      <c r="C1361" s="128" t="s">
        <v>695</v>
      </c>
      <c r="D1361" s="123" t="s">
        <v>24</v>
      </c>
      <c r="E1361" s="128" t="s">
        <v>81</v>
      </c>
      <c r="F1361" s="123" t="s">
        <v>27</v>
      </c>
      <c r="G1361" s="132" t="s">
        <v>32</v>
      </c>
      <c r="N1361" s="129">
        <v>16.417910447761201</v>
      </c>
      <c r="P1361" s="131">
        <v>134</v>
      </c>
    </row>
    <row r="1362" spans="1:17" x14ac:dyDescent="0.35">
      <c r="A1362" s="127">
        <v>3</v>
      </c>
      <c r="B1362" s="123" t="s">
        <v>28</v>
      </c>
      <c r="C1362" s="128" t="s">
        <v>1819</v>
      </c>
      <c r="D1362" s="123" t="s">
        <v>30</v>
      </c>
      <c r="E1362" s="132" t="s">
        <v>6</v>
      </c>
      <c r="N1362" s="129">
        <v>15.1960784313725</v>
      </c>
      <c r="O1362" s="130">
        <v>40.196078431372499</v>
      </c>
      <c r="P1362" s="131">
        <v>204</v>
      </c>
      <c r="Q1362" s="131">
        <v>204</v>
      </c>
    </row>
    <row r="1363" spans="1:17" x14ac:dyDescent="0.35">
      <c r="A1363" s="127">
        <v>3</v>
      </c>
      <c r="B1363" s="123" t="s">
        <v>22</v>
      </c>
      <c r="C1363" s="128" t="s">
        <v>695</v>
      </c>
      <c r="D1363" s="123" t="s">
        <v>27</v>
      </c>
      <c r="E1363" s="132" t="s">
        <v>32</v>
      </c>
      <c r="F1363" s="123" t="s">
        <v>28</v>
      </c>
      <c r="G1363" s="128" t="s">
        <v>1819</v>
      </c>
      <c r="N1363" s="129">
        <v>19.101123595505602</v>
      </c>
      <c r="P1363" s="131">
        <v>89</v>
      </c>
    </row>
    <row r="1364" spans="1:17" x14ac:dyDescent="0.35">
      <c r="A1364" s="127">
        <v>3</v>
      </c>
      <c r="B1364" s="123" t="s">
        <v>27</v>
      </c>
      <c r="C1364" s="132" t="s">
        <v>32</v>
      </c>
      <c r="D1364" s="123" t="s">
        <v>28</v>
      </c>
      <c r="E1364" s="128" t="s">
        <v>1819</v>
      </c>
      <c r="N1364" s="129">
        <v>19.090909090909101</v>
      </c>
      <c r="P1364" s="131">
        <v>110</v>
      </c>
    </row>
    <row r="1365" spans="1:17" x14ac:dyDescent="0.35">
      <c r="A1365" s="127">
        <v>3</v>
      </c>
      <c r="B1365" s="123" t="s">
        <v>27</v>
      </c>
      <c r="C1365" s="132" t="s">
        <v>32</v>
      </c>
      <c r="D1365" s="123" t="s">
        <v>28</v>
      </c>
      <c r="E1365" s="128" t="s">
        <v>1819</v>
      </c>
      <c r="F1365" s="123" t="s">
        <v>30</v>
      </c>
      <c r="G1365" s="132" t="s">
        <v>6</v>
      </c>
      <c r="N1365" s="129">
        <v>17.5</v>
      </c>
      <c r="P1365" s="131">
        <v>40</v>
      </c>
    </row>
    <row r="1366" spans="1:17" x14ac:dyDescent="0.35">
      <c r="A1366" s="127">
        <v>3</v>
      </c>
      <c r="B1366" s="123" t="s">
        <v>24</v>
      </c>
      <c r="C1366" s="128" t="s">
        <v>81</v>
      </c>
      <c r="D1366" s="123" t="s">
        <v>28</v>
      </c>
      <c r="E1366" s="128" t="s">
        <v>1819</v>
      </c>
      <c r="O1366" s="130">
        <v>41.791044776119399</v>
      </c>
      <c r="Q1366" s="131">
        <v>67</v>
      </c>
    </row>
    <row r="1367" spans="1:17" x14ac:dyDescent="0.35">
      <c r="A1367" s="127">
        <v>3</v>
      </c>
      <c r="B1367" s="123" t="s">
        <v>22</v>
      </c>
      <c r="C1367" s="128" t="s">
        <v>695</v>
      </c>
      <c r="D1367" s="123" t="s">
        <v>24</v>
      </c>
      <c r="E1367" s="128" t="s">
        <v>81</v>
      </c>
      <c r="F1367" s="123" t="s">
        <v>28</v>
      </c>
      <c r="G1367" s="128" t="s">
        <v>1819</v>
      </c>
      <c r="O1367" s="130">
        <v>42.857142857142897</v>
      </c>
      <c r="Q1367" s="131">
        <v>56</v>
      </c>
    </row>
    <row r="1369" spans="1:17" ht="51.75" customHeight="1" x14ac:dyDescent="0.35">
      <c r="A1369" s="185" t="s">
        <v>2742</v>
      </c>
      <c r="B1369" s="181"/>
      <c r="C1369" s="181"/>
      <c r="D1369" s="181"/>
      <c r="E1369" s="181"/>
      <c r="F1369" s="181"/>
      <c r="G1369" s="181"/>
      <c r="H1369" s="181"/>
      <c r="I1369" s="181"/>
      <c r="J1369" s="181"/>
      <c r="K1369" s="181"/>
      <c r="L1369" s="181"/>
      <c r="M1369" s="181"/>
      <c r="N1369" s="181"/>
      <c r="O1369" s="181"/>
      <c r="P1369" s="181"/>
      <c r="Q1369" s="181"/>
    </row>
    <row r="1370" spans="1:17" x14ac:dyDescent="0.35">
      <c r="A1370" s="8" t="s">
        <v>689</v>
      </c>
      <c r="B1370" s="123" t="s">
        <v>690</v>
      </c>
      <c r="D1370" s="123" t="s">
        <v>690</v>
      </c>
      <c r="F1370" s="123" t="s">
        <v>690</v>
      </c>
      <c r="H1370" s="123" t="s">
        <v>690</v>
      </c>
      <c r="J1370" s="123" t="s">
        <v>690</v>
      </c>
      <c r="L1370" s="123" t="s">
        <v>690</v>
      </c>
      <c r="N1370" s="124" t="s">
        <v>691</v>
      </c>
      <c r="O1370" s="125" t="s">
        <v>692</v>
      </c>
      <c r="P1370" s="126" t="s">
        <v>693</v>
      </c>
      <c r="Q1370" s="126" t="s">
        <v>694</v>
      </c>
    </row>
    <row r="1371" spans="1:17" x14ac:dyDescent="0.35">
      <c r="A1371" s="127">
        <v>3</v>
      </c>
      <c r="B1371" s="123" t="s">
        <v>24</v>
      </c>
      <c r="C1371" s="128" t="s">
        <v>81</v>
      </c>
      <c r="D1371" s="123" t="s">
        <v>25</v>
      </c>
      <c r="E1371" s="128" t="s">
        <v>102</v>
      </c>
      <c r="F1371" s="123" t="s">
        <v>33</v>
      </c>
      <c r="G1371" s="128" t="s">
        <v>33</v>
      </c>
      <c r="H1371" s="123" t="s">
        <v>34</v>
      </c>
      <c r="I1371" s="128" t="s">
        <v>34</v>
      </c>
      <c r="O1371" s="130">
        <v>41.176470588235297</v>
      </c>
      <c r="Q1371" s="131">
        <v>34</v>
      </c>
    </row>
    <row r="1372" spans="1:17" x14ac:dyDescent="0.35">
      <c r="A1372" s="127">
        <v>3</v>
      </c>
      <c r="B1372" s="123" t="s">
        <v>25</v>
      </c>
      <c r="C1372" s="128" t="s">
        <v>102</v>
      </c>
      <c r="D1372" s="123" t="s">
        <v>29</v>
      </c>
      <c r="E1372" s="128" t="s">
        <v>32</v>
      </c>
      <c r="F1372" s="123" t="s">
        <v>34</v>
      </c>
      <c r="G1372" s="128" t="s">
        <v>34</v>
      </c>
      <c r="N1372" s="129">
        <v>17.0731707317073</v>
      </c>
      <c r="P1372" s="131">
        <v>82</v>
      </c>
    </row>
    <row r="1373" spans="1:17" x14ac:dyDescent="0.35">
      <c r="A1373" s="127">
        <v>3</v>
      </c>
      <c r="B1373" s="123" t="s">
        <v>24</v>
      </c>
      <c r="C1373" s="128" t="s">
        <v>81</v>
      </c>
      <c r="D1373" s="123" t="s">
        <v>25</v>
      </c>
      <c r="E1373" s="128" t="s">
        <v>102</v>
      </c>
      <c r="F1373" s="123" t="s">
        <v>34</v>
      </c>
      <c r="G1373" s="128" t="s">
        <v>34</v>
      </c>
      <c r="O1373" s="130">
        <v>44</v>
      </c>
      <c r="Q1373" s="131">
        <v>50</v>
      </c>
    </row>
    <row r="1374" spans="1:17" x14ac:dyDescent="0.35">
      <c r="A1374" s="127">
        <v>3</v>
      </c>
      <c r="B1374" s="123" t="s">
        <v>25</v>
      </c>
      <c r="C1374" s="128" t="s">
        <v>102</v>
      </c>
      <c r="D1374" s="123" t="s">
        <v>29</v>
      </c>
      <c r="E1374" s="128" t="s">
        <v>32</v>
      </c>
      <c r="F1374" s="123" t="s">
        <v>33</v>
      </c>
      <c r="G1374" s="128" t="s">
        <v>33</v>
      </c>
      <c r="H1374" s="123" t="s">
        <v>34</v>
      </c>
      <c r="I1374" s="128" t="s">
        <v>34</v>
      </c>
      <c r="N1374" s="129">
        <v>15.789473684210501</v>
      </c>
      <c r="P1374" s="131">
        <v>57</v>
      </c>
    </row>
    <row r="1376" spans="1:17" ht="51.75" customHeight="1" x14ac:dyDescent="0.35">
      <c r="A1376" s="185" t="s">
        <v>2767</v>
      </c>
      <c r="B1376" s="181"/>
      <c r="C1376" s="181"/>
      <c r="D1376" s="181"/>
      <c r="E1376" s="181"/>
      <c r="F1376" s="181"/>
      <c r="G1376" s="181"/>
      <c r="H1376" s="181"/>
      <c r="I1376" s="181"/>
      <c r="J1376" s="181"/>
      <c r="K1376" s="181"/>
      <c r="L1376" s="181"/>
      <c r="M1376" s="181"/>
      <c r="N1376" s="181"/>
      <c r="O1376" s="181"/>
      <c r="P1376" s="181"/>
      <c r="Q1376" s="181"/>
    </row>
    <row r="1377" spans="1:17" x14ac:dyDescent="0.35">
      <c r="A1377" s="8" t="s">
        <v>689</v>
      </c>
      <c r="B1377" s="123" t="s">
        <v>690</v>
      </c>
      <c r="D1377" s="123" t="s">
        <v>690</v>
      </c>
      <c r="F1377" s="123" t="s">
        <v>690</v>
      </c>
      <c r="H1377" s="123" t="s">
        <v>690</v>
      </c>
      <c r="J1377" s="123" t="s">
        <v>690</v>
      </c>
      <c r="L1377" s="123" t="s">
        <v>690</v>
      </c>
      <c r="N1377" s="124" t="s">
        <v>691</v>
      </c>
      <c r="O1377" s="125" t="s">
        <v>692</v>
      </c>
      <c r="P1377" s="126" t="s">
        <v>693</v>
      </c>
      <c r="Q1377" s="126" t="s">
        <v>694</v>
      </c>
    </row>
    <row r="1378" spans="1:17" x14ac:dyDescent="0.35">
      <c r="A1378" s="127">
        <v>2</v>
      </c>
      <c r="B1378" s="123" t="s">
        <v>22</v>
      </c>
      <c r="C1378" s="128" t="s">
        <v>695</v>
      </c>
      <c r="D1378" s="123" t="s">
        <v>24</v>
      </c>
      <c r="E1378" s="128" t="s">
        <v>81</v>
      </c>
      <c r="F1378" s="123" t="s">
        <v>27</v>
      </c>
      <c r="G1378" s="132" t="s">
        <v>32</v>
      </c>
      <c r="H1378" s="123" t="s">
        <v>30</v>
      </c>
      <c r="I1378" s="128" t="s">
        <v>30</v>
      </c>
      <c r="N1378" s="129">
        <v>16.6666666666667</v>
      </c>
      <c r="P1378" s="131">
        <v>24</v>
      </c>
    </row>
    <row r="1379" spans="1:17" x14ac:dyDescent="0.35">
      <c r="A1379" s="127">
        <v>2</v>
      </c>
      <c r="B1379" s="123" t="s">
        <v>22</v>
      </c>
      <c r="C1379" s="128" t="s">
        <v>695</v>
      </c>
      <c r="D1379" s="123" t="s">
        <v>24</v>
      </c>
      <c r="E1379" s="128" t="s">
        <v>81</v>
      </c>
      <c r="F1379" s="123" t="s">
        <v>27</v>
      </c>
      <c r="G1379" s="132" t="s">
        <v>32</v>
      </c>
      <c r="N1379" s="129">
        <v>17.7777777777778</v>
      </c>
      <c r="P1379" s="131">
        <v>90</v>
      </c>
    </row>
    <row r="1380" spans="1:17" x14ac:dyDescent="0.35">
      <c r="A1380" s="127">
        <v>2</v>
      </c>
      <c r="B1380" s="123" t="s">
        <v>24</v>
      </c>
      <c r="C1380" s="128" t="s">
        <v>81</v>
      </c>
      <c r="D1380" s="123" t="s">
        <v>27</v>
      </c>
      <c r="E1380" s="132" t="s">
        <v>32</v>
      </c>
      <c r="N1380" s="129">
        <v>16.6666666666667</v>
      </c>
      <c r="P1380" s="131">
        <v>108</v>
      </c>
    </row>
    <row r="1381" spans="1:17" x14ac:dyDescent="0.35">
      <c r="A1381" s="127">
        <v>2</v>
      </c>
      <c r="B1381" s="123" t="s">
        <v>24</v>
      </c>
      <c r="C1381" s="128" t="s">
        <v>81</v>
      </c>
      <c r="D1381" s="123" t="s">
        <v>27</v>
      </c>
      <c r="E1381" s="132" t="s">
        <v>32</v>
      </c>
      <c r="F1381" s="123" t="s">
        <v>30</v>
      </c>
      <c r="G1381" s="128" t="s">
        <v>30</v>
      </c>
      <c r="N1381" s="129">
        <v>17.241379310344801</v>
      </c>
      <c r="P1381" s="131">
        <v>29</v>
      </c>
    </row>
    <row r="1383" spans="1:17" ht="51.75" customHeight="1" x14ac:dyDescent="0.35">
      <c r="A1383" s="185" t="s">
        <v>2775</v>
      </c>
      <c r="B1383" s="181"/>
      <c r="C1383" s="181"/>
      <c r="D1383" s="181"/>
      <c r="E1383" s="181"/>
      <c r="F1383" s="181"/>
      <c r="G1383" s="181"/>
      <c r="H1383" s="181"/>
      <c r="I1383" s="181"/>
      <c r="J1383" s="181"/>
      <c r="K1383" s="181"/>
      <c r="L1383" s="181"/>
      <c r="M1383" s="181"/>
      <c r="N1383" s="181"/>
      <c r="O1383" s="181"/>
      <c r="P1383" s="181"/>
      <c r="Q1383" s="181"/>
    </row>
    <row r="1384" spans="1:17" x14ac:dyDescent="0.35">
      <c r="A1384" s="8" t="s">
        <v>689</v>
      </c>
      <c r="B1384" s="123" t="s">
        <v>690</v>
      </c>
      <c r="D1384" s="123" t="s">
        <v>690</v>
      </c>
      <c r="F1384" s="123" t="s">
        <v>690</v>
      </c>
      <c r="H1384" s="123" t="s">
        <v>690</v>
      </c>
      <c r="J1384" s="123" t="s">
        <v>690</v>
      </c>
      <c r="L1384" s="123" t="s">
        <v>690</v>
      </c>
      <c r="N1384" s="124" t="s">
        <v>691</v>
      </c>
      <c r="O1384" s="125" t="s">
        <v>692</v>
      </c>
      <c r="P1384" s="126" t="s">
        <v>693</v>
      </c>
      <c r="Q1384" s="126" t="s">
        <v>694</v>
      </c>
    </row>
    <row r="1385" spans="1:17" x14ac:dyDescent="0.35">
      <c r="A1385" s="127">
        <v>2</v>
      </c>
      <c r="B1385" s="123" t="s">
        <v>24</v>
      </c>
      <c r="C1385" s="128" t="s">
        <v>81</v>
      </c>
      <c r="D1385" s="123" t="s">
        <v>25</v>
      </c>
      <c r="E1385" s="128" t="s">
        <v>681</v>
      </c>
      <c r="F1385" s="123" t="s">
        <v>30</v>
      </c>
      <c r="G1385" s="132" t="s">
        <v>6</v>
      </c>
      <c r="O1385" s="130">
        <v>47.826086956521699</v>
      </c>
      <c r="Q1385" s="131">
        <v>23</v>
      </c>
    </row>
    <row r="1386" spans="1:17" x14ac:dyDescent="0.35">
      <c r="A1386" s="127">
        <v>2</v>
      </c>
      <c r="B1386" s="123" t="s">
        <v>25</v>
      </c>
      <c r="C1386" s="128" t="s">
        <v>681</v>
      </c>
      <c r="D1386" s="123" t="s">
        <v>28</v>
      </c>
      <c r="E1386" s="128" t="s">
        <v>697</v>
      </c>
      <c r="N1386" s="129">
        <v>17.5193798449612</v>
      </c>
      <c r="O1386" s="130">
        <v>44.496124031007803</v>
      </c>
      <c r="P1386" s="131">
        <v>645</v>
      </c>
      <c r="Q1386" s="131">
        <v>645</v>
      </c>
    </row>
    <row r="1387" spans="1:17" x14ac:dyDescent="0.35">
      <c r="A1387" s="127">
        <v>2</v>
      </c>
      <c r="B1387" s="123" t="s">
        <v>21</v>
      </c>
      <c r="C1387" s="128" t="s">
        <v>65</v>
      </c>
      <c r="D1387" s="123" t="s">
        <v>25</v>
      </c>
      <c r="E1387" s="128" t="s">
        <v>681</v>
      </c>
      <c r="F1387" s="123" t="s">
        <v>28</v>
      </c>
      <c r="G1387" s="128" t="s">
        <v>697</v>
      </c>
      <c r="N1387" s="129">
        <v>18.117647058823501</v>
      </c>
      <c r="O1387" s="130">
        <v>44.235294117647101</v>
      </c>
      <c r="P1387" s="131">
        <v>425</v>
      </c>
      <c r="Q1387" s="131">
        <v>425</v>
      </c>
    </row>
    <row r="1388" spans="1:17" x14ac:dyDescent="0.35">
      <c r="A1388" s="127">
        <v>2</v>
      </c>
      <c r="B1388" s="123" t="s">
        <v>25</v>
      </c>
      <c r="C1388" s="128" t="s">
        <v>681</v>
      </c>
      <c r="D1388" s="123" t="s">
        <v>28</v>
      </c>
      <c r="E1388" s="128" t="s">
        <v>697</v>
      </c>
      <c r="F1388" s="123" t="s">
        <v>30</v>
      </c>
      <c r="G1388" s="132" t="s">
        <v>6</v>
      </c>
      <c r="N1388" s="129">
        <v>15.7464212678937</v>
      </c>
      <c r="O1388" s="130">
        <v>42.126789366053202</v>
      </c>
      <c r="P1388" s="131">
        <v>489</v>
      </c>
      <c r="Q1388" s="131">
        <v>489</v>
      </c>
    </row>
    <row r="1389" spans="1:17" x14ac:dyDescent="0.35">
      <c r="A1389" s="127">
        <v>2</v>
      </c>
      <c r="B1389" s="123" t="s">
        <v>24</v>
      </c>
      <c r="C1389" s="128" t="s">
        <v>81</v>
      </c>
      <c r="D1389" s="123" t="s">
        <v>25</v>
      </c>
      <c r="E1389" s="128" t="s">
        <v>681</v>
      </c>
      <c r="F1389" s="123" t="s">
        <v>28</v>
      </c>
      <c r="G1389" s="128" t="s">
        <v>697</v>
      </c>
      <c r="N1389" s="129">
        <v>15.789473684210501</v>
      </c>
      <c r="P1389" s="131">
        <v>19</v>
      </c>
    </row>
    <row r="1390" spans="1:17" x14ac:dyDescent="0.35">
      <c r="A1390" s="127">
        <v>2</v>
      </c>
      <c r="B1390" s="123" t="s">
        <v>25</v>
      </c>
      <c r="C1390" s="128" t="s">
        <v>681</v>
      </c>
      <c r="D1390" s="123" t="s">
        <v>30</v>
      </c>
      <c r="E1390" s="132" t="s">
        <v>6</v>
      </c>
      <c r="N1390" s="129">
        <v>16.091954022988499</v>
      </c>
      <c r="O1390" s="130">
        <v>40.438871473354197</v>
      </c>
      <c r="P1390" s="131">
        <v>957</v>
      </c>
      <c r="Q1390" s="131">
        <v>957</v>
      </c>
    </row>
    <row r="1391" spans="1:17" x14ac:dyDescent="0.35">
      <c r="A1391" s="127">
        <v>2</v>
      </c>
      <c r="B1391" s="123" t="s">
        <v>21</v>
      </c>
      <c r="C1391" s="128" t="s">
        <v>65</v>
      </c>
      <c r="D1391" s="123" t="s">
        <v>25</v>
      </c>
      <c r="E1391" s="128" t="s">
        <v>681</v>
      </c>
      <c r="N1391" s="129">
        <v>16.835994194484801</v>
      </c>
      <c r="O1391" s="130">
        <v>42.235123367198803</v>
      </c>
      <c r="P1391" s="131">
        <v>689</v>
      </c>
      <c r="Q1391" s="131">
        <v>689</v>
      </c>
    </row>
    <row r="1392" spans="1:17" x14ac:dyDescent="0.35">
      <c r="A1392" s="127">
        <v>2</v>
      </c>
      <c r="B1392" s="123" t="s">
        <v>22</v>
      </c>
      <c r="C1392" s="128" t="s">
        <v>695</v>
      </c>
      <c r="D1392" s="123" t="s">
        <v>25</v>
      </c>
      <c r="E1392" s="128" t="s">
        <v>681</v>
      </c>
      <c r="N1392" s="129">
        <v>15.343347639485</v>
      </c>
      <c r="O1392" s="130">
        <v>40.128755364806899</v>
      </c>
      <c r="P1392" s="131">
        <v>932</v>
      </c>
      <c r="Q1392" s="131">
        <v>932</v>
      </c>
    </row>
    <row r="1393" spans="1:17" x14ac:dyDescent="0.35">
      <c r="A1393" s="127">
        <v>2</v>
      </c>
      <c r="B1393" s="123" t="s">
        <v>21</v>
      </c>
      <c r="C1393" s="128" t="s">
        <v>65</v>
      </c>
      <c r="D1393" s="123" t="s">
        <v>24</v>
      </c>
      <c r="E1393" s="128" t="s">
        <v>81</v>
      </c>
      <c r="F1393" s="123" t="s">
        <v>25</v>
      </c>
      <c r="G1393" s="128" t="s">
        <v>681</v>
      </c>
      <c r="H1393" s="123" t="s">
        <v>28</v>
      </c>
      <c r="I1393" s="128" t="s">
        <v>697</v>
      </c>
      <c r="N1393" s="129">
        <v>16.6666666666667</v>
      </c>
      <c r="P1393" s="131">
        <v>12</v>
      </c>
    </row>
    <row r="1394" spans="1:17" x14ac:dyDescent="0.35">
      <c r="A1394" s="127">
        <v>2</v>
      </c>
      <c r="B1394" s="123" t="s">
        <v>28</v>
      </c>
      <c r="C1394" s="128" t="s">
        <v>697</v>
      </c>
      <c r="D1394" s="123" t="s">
        <v>30</v>
      </c>
      <c r="E1394" s="132" t="s">
        <v>6</v>
      </c>
      <c r="N1394" s="129">
        <v>15.3711790393013</v>
      </c>
      <c r="O1394" s="130">
        <v>40.698689956331897</v>
      </c>
      <c r="P1394" s="131">
        <v>1145</v>
      </c>
      <c r="Q1394" s="131">
        <v>1145</v>
      </c>
    </row>
    <row r="1395" spans="1:17" x14ac:dyDescent="0.35">
      <c r="A1395" s="127">
        <v>2</v>
      </c>
      <c r="B1395" s="123" t="s">
        <v>21</v>
      </c>
      <c r="C1395" s="128" t="s">
        <v>65</v>
      </c>
      <c r="D1395" s="123" t="s">
        <v>25</v>
      </c>
      <c r="E1395" s="128" t="s">
        <v>681</v>
      </c>
      <c r="F1395" s="123" t="s">
        <v>27</v>
      </c>
      <c r="G1395" s="128" t="s">
        <v>32</v>
      </c>
      <c r="O1395" s="130">
        <v>43.661971830985898</v>
      </c>
      <c r="Q1395" s="131">
        <v>142</v>
      </c>
    </row>
    <row r="1396" spans="1:17" x14ac:dyDescent="0.35">
      <c r="A1396" s="127">
        <v>2</v>
      </c>
      <c r="B1396" s="123" t="s">
        <v>21</v>
      </c>
      <c r="C1396" s="128" t="s">
        <v>65</v>
      </c>
      <c r="D1396" s="123" t="s">
        <v>28</v>
      </c>
      <c r="E1396" s="128" t="s">
        <v>697</v>
      </c>
      <c r="F1396" s="123" t="s">
        <v>30</v>
      </c>
      <c r="G1396" s="132" t="s">
        <v>6</v>
      </c>
      <c r="N1396" s="129">
        <v>15.409836065573799</v>
      </c>
      <c r="P1396" s="131">
        <v>610</v>
      </c>
    </row>
    <row r="1397" spans="1:17" x14ac:dyDescent="0.35">
      <c r="A1397" s="127">
        <v>2</v>
      </c>
      <c r="B1397" s="123" t="s">
        <v>24</v>
      </c>
      <c r="C1397" s="128" t="s">
        <v>81</v>
      </c>
      <c r="D1397" s="123" t="s">
        <v>25</v>
      </c>
      <c r="E1397" s="128" t="s">
        <v>681</v>
      </c>
      <c r="F1397" s="123" t="s">
        <v>28</v>
      </c>
      <c r="G1397" s="128" t="s">
        <v>697</v>
      </c>
      <c r="H1397" s="123" t="s">
        <v>30</v>
      </c>
      <c r="I1397" s="132" t="s">
        <v>6</v>
      </c>
      <c r="O1397" s="130">
        <v>42.857142857142897</v>
      </c>
      <c r="Q1397" s="131">
        <v>14</v>
      </c>
    </row>
    <row r="1398" spans="1:17" x14ac:dyDescent="0.35">
      <c r="A1398" s="127">
        <v>2</v>
      </c>
      <c r="B1398" s="123" t="s">
        <v>21</v>
      </c>
      <c r="C1398" s="128" t="s">
        <v>65</v>
      </c>
      <c r="D1398" s="123" t="s">
        <v>24</v>
      </c>
      <c r="E1398" s="128" t="s">
        <v>81</v>
      </c>
      <c r="F1398" s="123" t="s">
        <v>30</v>
      </c>
      <c r="G1398" s="132" t="s">
        <v>6</v>
      </c>
      <c r="O1398" s="130">
        <v>41.071428571428598</v>
      </c>
      <c r="Q1398" s="131">
        <v>56</v>
      </c>
    </row>
    <row r="1399" spans="1:17" x14ac:dyDescent="0.35">
      <c r="A1399" s="127">
        <v>2</v>
      </c>
      <c r="B1399" s="123" t="s">
        <v>25</v>
      </c>
      <c r="C1399" s="128" t="s">
        <v>681</v>
      </c>
      <c r="D1399" s="123" t="s">
        <v>27</v>
      </c>
      <c r="E1399" s="128" t="s">
        <v>32</v>
      </c>
      <c r="O1399" s="130">
        <v>41.379310344827601</v>
      </c>
      <c r="Q1399" s="131">
        <v>348</v>
      </c>
    </row>
    <row r="1400" spans="1:17" x14ac:dyDescent="0.35">
      <c r="A1400" s="127">
        <v>2</v>
      </c>
      <c r="B1400" s="123" t="s">
        <v>21</v>
      </c>
      <c r="C1400" s="128" t="s">
        <v>65</v>
      </c>
      <c r="D1400" s="123" t="s">
        <v>24</v>
      </c>
      <c r="E1400" s="128" t="s">
        <v>81</v>
      </c>
      <c r="F1400" s="123" t="s">
        <v>27</v>
      </c>
      <c r="G1400" s="128" t="s">
        <v>32</v>
      </c>
      <c r="H1400" s="123" t="s">
        <v>30</v>
      </c>
      <c r="I1400" s="132" t="s">
        <v>6</v>
      </c>
      <c r="O1400" s="130">
        <v>41.176470588235297</v>
      </c>
      <c r="Q1400" s="131">
        <v>17</v>
      </c>
    </row>
    <row r="1401" spans="1:17" x14ac:dyDescent="0.35">
      <c r="A1401" s="127">
        <v>2</v>
      </c>
      <c r="B1401" s="123" t="s">
        <v>22</v>
      </c>
      <c r="C1401" s="128" t="s">
        <v>695</v>
      </c>
      <c r="D1401" s="123" t="s">
        <v>24</v>
      </c>
      <c r="E1401" s="128" t="s">
        <v>81</v>
      </c>
      <c r="F1401" s="123" t="s">
        <v>27</v>
      </c>
      <c r="G1401" s="128" t="s">
        <v>32</v>
      </c>
      <c r="H1401" s="123" t="s">
        <v>30</v>
      </c>
      <c r="I1401" s="132" t="s">
        <v>6</v>
      </c>
      <c r="O1401" s="130">
        <v>41.025641025641001</v>
      </c>
      <c r="Q1401" s="131">
        <v>39</v>
      </c>
    </row>
    <row r="1402" spans="1:17" x14ac:dyDescent="0.35">
      <c r="A1402" s="127">
        <v>2</v>
      </c>
      <c r="B1402" s="123" t="s">
        <v>21</v>
      </c>
      <c r="C1402" s="128" t="s">
        <v>65</v>
      </c>
      <c r="D1402" s="123" t="s">
        <v>24</v>
      </c>
      <c r="E1402" s="128" t="s">
        <v>81</v>
      </c>
      <c r="F1402" s="123" t="s">
        <v>28</v>
      </c>
      <c r="G1402" s="128" t="s">
        <v>697</v>
      </c>
      <c r="H1402" s="123" t="s">
        <v>30</v>
      </c>
      <c r="I1402" s="132" t="s">
        <v>6</v>
      </c>
      <c r="O1402" s="130">
        <v>41.025641025641001</v>
      </c>
      <c r="Q1402" s="131">
        <v>39</v>
      </c>
    </row>
    <row r="1404" spans="1:17" ht="51.75" customHeight="1" x14ac:dyDescent="0.35">
      <c r="A1404" s="185" t="s">
        <v>2796</v>
      </c>
      <c r="B1404" s="181"/>
      <c r="C1404" s="181"/>
      <c r="D1404" s="181"/>
      <c r="E1404" s="181"/>
      <c r="F1404" s="181"/>
      <c r="G1404" s="181"/>
      <c r="H1404" s="181"/>
      <c r="I1404" s="181"/>
      <c r="J1404" s="181"/>
      <c r="K1404" s="181"/>
      <c r="L1404" s="181"/>
      <c r="M1404" s="181"/>
      <c r="N1404" s="181"/>
      <c r="O1404" s="181"/>
      <c r="P1404" s="181"/>
      <c r="Q1404" s="181"/>
    </row>
    <row r="1405" spans="1:17" x14ac:dyDescent="0.35">
      <c r="A1405" s="8" t="s">
        <v>689</v>
      </c>
      <c r="B1405" s="123" t="s">
        <v>690</v>
      </c>
      <c r="D1405" s="123" t="s">
        <v>690</v>
      </c>
      <c r="F1405" s="123" t="s">
        <v>690</v>
      </c>
      <c r="H1405" s="123" t="s">
        <v>690</v>
      </c>
      <c r="J1405" s="123" t="s">
        <v>690</v>
      </c>
      <c r="L1405" s="123" t="s">
        <v>690</v>
      </c>
      <c r="N1405" s="124" t="s">
        <v>691</v>
      </c>
      <c r="O1405" s="125" t="s">
        <v>692</v>
      </c>
      <c r="P1405" s="126" t="s">
        <v>693</v>
      </c>
      <c r="Q1405" s="126" t="s">
        <v>694</v>
      </c>
    </row>
    <row r="1406" spans="1:17" x14ac:dyDescent="0.35">
      <c r="A1406" s="127">
        <v>2</v>
      </c>
      <c r="B1406" s="123" t="s">
        <v>27</v>
      </c>
      <c r="C1406" s="128" t="s">
        <v>698</v>
      </c>
      <c r="D1406" s="123" t="s">
        <v>33</v>
      </c>
      <c r="E1406" s="128" t="s">
        <v>33</v>
      </c>
      <c r="N1406" s="129">
        <v>16.285714285714299</v>
      </c>
      <c r="O1406" s="130">
        <v>42</v>
      </c>
      <c r="P1406" s="131">
        <v>350</v>
      </c>
      <c r="Q1406" s="131">
        <v>350</v>
      </c>
    </row>
    <row r="1407" spans="1:17" x14ac:dyDescent="0.35">
      <c r="A1407" s="127">
        <v>3</v>
      </c>
      <c r="B1407" s="123" t="s">
        <v>23</v>
      </c>
      <c r="C1407" s="132" t="s">
        <v>699</v>
      </c>
      <c r="D1407" s="123" t="s">
        <v>25</v>
      </c>
      <c r="E1407" s="128" t="s">
        <v>102</v>
      </c>
      <c r="F1407" s="123" t="s">
        <v>27</v>
      </c>
      <c r="G1407" s="128" t="s">
        <v>699</v>
      </c>
      <c r="H1407" s="123" t="s">
        <v>32</v>
      </c>
      <c r="I1407" s="128" t="s">
        <v>32</v>
      </c>
      <c r="O1407" s="130">
        <v>42.857142857142897</v>
      </c>
      <c r="Q1407" s="131">
        <v>91</v>
      </c>
    </row>
    <row r="1408" spans="1:17" x14ac:dyDescent="0.35">
      <c r="A1408" s="127">
        <v>3</v>
      </c>
      <c r="B1408" s="123" t="s">
        <v>23</v>
      </c>
      <c r="C1408" s="132" t="s">
        <v>699</v>
      </c>
      <c r="D1408" s="123" t="s">
        <v>30</v>
      </c>
      <c r="E1408" s="128" t="s">
        <v>30</v>
      </c>
      <c r="F1408" s="123" t="s">
        <v>32</v>
      </c>
      <c r="G1408" s="128" t="s">
        <v>32</v>
      </c>
      <c r="N1408" s="129">
        <v>18.2017543859649</v>
      </c>
      <c r="O1408" s="130">
        <v>43.201754385964897</v>
      </c>
      <c r="P1408" s="131">
        <v>456</v>
      </c>
      <c r="Q1408" s="131">
        <v>456</v>
      </c>
    </row>
    <row r="1409" spans="1:17" x14ac:dyDescent="0.35">
      <c r="A1409" s="127">
        <v>3</v>
      </c>
      <c r="B1409" s="123" t="s">
        <v>23</v>
      </c>
      <c r="C1409" s="132" t="s">
        <v>699</v>
      </c>
      <c r="D1409" s="123" t="s">
        <v>27</v>
      </c>
      <c r="E1409" s="128" t="s">
        <v>699</v>
      </c>
      <c r="F1409" s="123" t="s">
        <v>32</v>
      </c>
      <c r="G1409" s="128" t="s">
        <v>32</v>
      </c>
      <c r="N1409" s="129">
        <v>15.7258064516129</v>
      </c>
      <c r="O1409" s="130">
        <v>41.129032258064498</v>
      </c>
      <c r="P1409" s="131">
        <v>248</v>
      </c>
      <c r="Q1409" s="131">
        <v>248</v>
      </c>
    </row>
    <row r="1410" spans="1:17" x14ac:dyDescent="0.35">
      <c r="A1410" s="127">
        <v>3</v>
      </c>
      <c r="B1410" s="123" t="s">
        <v>23</v>
      </c>
      <c r="C1410" s="132" t="s">
        <v>699</v>
      </c>
      <c r="D1410" s="123" t="s">
        <v>27</v>
      </c>
      <c r="E1410" s="128" t="s">
        <v>699</v>
      </c>
      <c r="F1410" s="123" t="s">
        <v>29</v>
      </c>
      <c r="G1410" s="132" t="s">
        <v>699</v>
      </c>
      <c r="H1410" s="123" t="s">
        <v>32</v>
      </c>
      <c r="I1410" s="128" t="s">
        <v>32</v>
      </c>
      <c r="N1410" s="129">
        <v>15.384615384615399</v>
      </c>
      <c r="O1410" s="130">
        <v>42.857142857142897</v>
      </c>
      <c r="P1410" s="131">
        <v>91</v>
      </c>
      <c r="Q1410" s="131">
        <v>91</v>
      </c>
    </row>
    <row r="1411" spans="1:17" x14ac:dyDescent="0.35">
      <c r="A1411" s="127">
        <v>3</v>
      </c>
      <c r="B1411" s="123" t="s">
        <v>25</v>
      </c>
      <c r="C1411" s="128" t="s">
        <v>102</v>
      </c>
      <c r="D1411" s="123" t="s">
        <v>30</v>
      </c>
      <c r="E1411" s="128" t="s">
        <v>30</v>
      </c>
      <c r="F1411" s="123" t="s">
        <v>32</v>
      </c>
      <c r="G1411" s="128" t="s">
        <v>32</v>
      </c>
      <c r="N1411" s="129">
        <v>15.700141442715699</v>
      </c>
      <c r="P1411" s="131">
        <v>707</v>
      </c>
    </row>
    <row r="1412" spans="1:17" x14ac:dyDescent="0.35">
      <c r="A1412" s="127">
        <v>3</v>
      </c>
      <c r="B1412" s="123" t="s">
        <v>27</v>
      </c>
      <c r="C1412" s="128" t="s">
        <v>699</v>
      </c>
      <c r="D1412" s="123" t="s">
        <v>29</v>
      </c>
      <c r="E1412" s="132" t="s">
        <v>699</v>
      </c>
      <c r="F1412" s="123" t="s">
        <v>32</v>
      </c>
      <c r="G1412" s="128" t="s">
        <v>32</v>
      </c>
      <c r="N1412" s="129">
        <v>16.379310344827601</v>
      </c>
      <c r="P1412" s="131">
        <v>116</v>
      </c>
    </row>
    <row r="1413" spans="1:17" x14ac:dyDescent="0.35">
      <c r="A1413" s="127">
        <v>3</v>
      </c>
      <c r="B1413" s="123" t="s">
        <v>23</v>
      </c>
      <c r="C1413" s="132" t="s">
        <v>699</v>
      </c>
      <c r="D1413" s="123" t="s">
        <v>29</v>
      </c>
      <c r="E1413" s="132" t="s">
        <v>699</v>
      </c>
      <c r="F1413" s="123" t="s">
        <v>32</v>
      </c>
      <c r="G1413" s="128" t="s">
        <v>32</v>
      </c>
      <c r="N1413" s="129">
        <v>16.610169491525401</v>
      </c>
      <c r="O1413" s="130">
        <v>45.762711864406803</v>
      </c>
      <c r="P1413" s="131">
        <v>295</v>
      </c>
      <c r="Q1413" s="131">
        <v>295</v>
      </c>
    </row>
    <row r="1414" spans="1:17" x14ac:dyDescent="0.35">
      <c r="A1414" s="127">
        <v>3</v>
      </c>
      <c r="B1414" s="123" t="s">
        <v>23</v>
      </c>
      <c r="C1414" s="132" t="s">
        <v>699</v>
      </c>
      <c r="D1414" s="123" t="s">
        <v>32</v>
      </c>
      <c r="E1414" s="128" t="s">
        <v>32</v>
      </c>
      <c r="N1414" s="129">
        <v>17.845117845117802</v>
      </c>
      <c r="O1414" s="130">
        <v>43.7710437710438</v>
      </c>
      <c r="P1414" s="131">
        <v>891</v>
      </c>
      <c r="Q1414" s="131">
        <v>891</v>
      </c>
    </row>
    <row r="1415" spans="1:17" x14ac:dyDescent="0.35">
      <c r="A1415" s="127">
        <v>3</v>
      </c>
      <c r="B1415" s="123" t="s">
        <v>30</v>
      </c>
      <c r="C1415" s="128" t="s">
        <v>30</v>
      </c>
      <c r="D1415" s="123" t="s">
        <v>32</v>
      </c>
      <c r="E1415" s="128" t="s">
        <v>32</v>
      </c>
      <c r="N1415" s="129">
        <v>15.143320713899399</v>
      </c>
      <c r="P1415" s="131">
        <v>1849</v>
      </c>
    </row>
    <row r="1416" spans="1:17" x14ac:dyDescent="0.35">
      <c r="A1416" s="127">
        <v>3</v>
      </c>
      <c r="B1416" s="123" t="s">
        <v>25</v>
      </c>
      <c r="C1416" s="128" t="s">
        <v>102</v>
      </c>
      <c r="D1416" s="123" t="s">
        <v>32</v>
      </c>
      <c r="E1416" s="128" t="s">
        <v>32</v>
      </c>
      <c r="N1416" s="129">
        <v>15.4513888888889</v>
      </c>
      <c r="P1416" s="131">
        <v>1152</v>
      </c>
    </row>
    <row r="1417" spans="1:17" x14ac:dyDescent="0.35">
      <c r="A1417" s="127">
        <v>3</v>
      </c>
      <c r="B1417" s="123" t="s">
        <v>23</v>
      </c>
      <c r="C1417" s="132" t="s">
        <v>699</v>
      </c>
      <c r="D1417" s="123" t="s">
        <v>25</v>
      </c>
      <c r="E1417" s="128" t="s">
        <v>102</v>
      </c>
      <c r="F1417" s="123" t="s">
        <v>32</v>
      </c>
      <c r="G1417" s="128" t="s">
        <v>32</v>
      </c>
      <c r="N1417" s="129">
        <v>17.9271708683473</v>
      </c>
      <c r="O1417" s="130">
        <v>45.378151260504197</v>
      </c>
      <c r="P1417" s="131">
        <v>357</v>
      </c>
      <c r="Q1417" s="131">
        <v>357</v>
      </c>
    </row>
    <row r="1418" spans="1:17" x14ac:dyDescent="0.35">
      <c r="A1418" s="127">
        <v>3</v>
      </c>
      <c r="B1418" s="123" t="s">
        <v>29</v>
      </c>
      <c r="C1418" s="132" t="s">
        <v>699</v>
      </c>
      <c r="D1418" s="123" t="s">
        <v>30</v>
      </c>
      <c r="E1418" s="128" t="s">
        <v>30</v>
      </c>
      <c r="F1418" s="123" t="s">
        <v>32</v>
      </c>
      <c r="G1418" s="128" t="s">
        <v>32</v>
      </c>
      <c r="N1418" s="129">
        <v>16.544117647058801</v>
      </c>
      <c r="O1418" s="130">
        <v>40.625</v>
      </c>
      <c r="P1418" s="131">
        <v>544</v>
      </c>
      <c r="Q1418" s="131">
        <v>544</v>
      </c>
    </row>
    <row r="1419" spans="1:17" x14ac:dyDescent="0.35">
      <c r="A1419" s="127">
        <v>3</v>
      </c>
      <c r="B1419" s="123" t="s">
        <v>23</v>
      </c>
      <c r="C1419" s="132" t="s">
        <v>699</v>
      </c>
      <c r="D1419" s="123" t="s">
        <v>25</v>
      </c>
      <c r="E1419" s="128" t="s">
        <v>102</v>
      </c>
      <c r="F1419" s="123" t="s">
        <v>29</v>
      </c>
      <c r="G1419" s="132" t="s">
        <v>699</v>
      </c>
      <c r="H1419" s="123" t="s">
        <v>32</v>
      </c>
      <c r="I1419" s="128" t="s">
        <v>32</v>
      </c>
      <c r="N1419" s="129">
        <v>16.875</v>
      </c>
      <c r="O1419" s="130">
        <v>45.625</v>
      </c>
      <c r="P1419" s="131">
        <v>160</v>
      </c>
      <c r="Q1419" s="131">
        <v>160</v>
      </c>
    </row>
    <row r="1420" spans="1:17" x14ac:dyDescent="0.35">
      <c r="A1420" s="127">
        <v>3</v>
      </c>
      <c r="B1420" s="123" t="s">
        <v>23</v>
      </c>
      <c r="C1420" s="132" t="s">
        <v>699</v>
      </c>
      <c r="D1420" s="123" t="s">
        <v>25</v>
      </c>
      <c r="E1420" s="128" t="s">
        <v>102</v>
      </c>
      <c r="F1420" s="123" t="s">
        <v>27</v>
      </c>
      <c r="G1420" s="128" t="s">
        <v>699</v>
      </c>
      <c r="H1420" s="123" t="s">
        <v>29</v>
      </c>
      <c r="I1420" s="132" t="s">
        <v>699</v>
      </c>
      <c r="J1420" s="123" t="s">
        <v>32</v>
      </c>
      <c r="K1420" s="128" t="s">
        <v>32</v>
      </c>
      <c r="O1420" s="130">
        <v>44.230769230769198</v>
      </c>
      <c r="Q1420" s="131">
        <v>52</v>
      </c>
    </row>
    <row r="1421" spans="1:17" x14ac:dyDescent="0.35">
      <c r="A1421" s="127">
        <v>3</v>
      </c>
      <c r="B1421" s="123" t="s">
        <v>25</v>
      </c>
      <c r="C1421" s="128" t="s">
        <v>102</v>
      </c>
      <c r="D1421" s="123" t="s">
        <v>27</v>
      </c>
      <c r="E1421" s="128" t="s">
        <v>699</v>
      </c>
      <c r="F1421" s="123" t="s">
        <v>29</v>
      </c>
      <c r="G1421" s="132" t="s">
        <v>699</v>
      </c>
      <c r="H1421" s="123" t="s">
        <v>32</v>
      </c>
      <c r="I1421" s="128" t="s">
        <v>32</v>
      </c>
      <c r="O1421" s="130">
        <v>41.6666666666667</v>
      </c>
      <c r="Q1421" s="131">
        <v>60</v>
      </c>
    </row>
    <row r="1422" spans="1:17" x14ac:dyDescent="0.35">
      <c r="A1422" s="127">
        <v>3</v>
      </c>
      <c r="B1422" s="123" t="s">
        <v>23</v>
      </c>
      <c r="C1422" s="132" t="s">
        <v>699</v>
      </c>
      <c r="D1422" s="123" t="s">
        <v>25</v>
      </c>
      <c r="E1422" s="128" t="s">
        <v>102</v>
      </c>
      <c r="F1422" s="123" t="s">
        <v>29</v>
      </c>
      <c r="G1422" s="132" t="s">
        <v>699</v>
      </c>
      <c r="N1422" s="129">
        <v>15.850144092219001</v>
      </c>
      <c r="O1422" s="130">
        <v>40.634005763688798</v>
      </c>
      <c r="P1422" s="131">
        <v>347</v>
      </c>
      <c r="Q1422" s="131">
        <v>347</v>
      </c>
    </row>
    <row r="1423" spans="1:17" x14ac:dyDescent="0.35">
      <c r="A1423" s="127">
        <v>3</v>
      </c>
      <c r="B1423" s="123" t="s">
        <v>23</v>
      </c>
      <c r="C1423" s="132" t="s">
        <v>699</v>
      </c>
      <c r="D1423" s="123" t="s">
        <v>29</v>
      </c>
      <c r="E1423" s="132" t="s">
        <v>699</v>
      </c>
      <c r="N1423" s="129">
        <v>15.501519756838899</v>
      </c>
      <c r="O1423" s="130">
        <v>40.577507598784202</v>
      </c>
      <c r="P1423" s="131">
        <v>658</v>
      </c>
      <c r="Q1423" s="131">
        <v>658</v>
      </c>
    </row>
    <row r="1424" spans="1:17" x14ac:dyDescent="0.35">
      <c r="A1424" s="127">
        <v>3</v>
      </c>
      <c r="B1424" s="123" t="s">
        <v>23</v>
      </c>
      <c r="C1424" s="132" t="s">
        <v>699</v>
      </c>
      <c r="D1424" s="123" t="s">
        <v>27</v>
      </c>
      <c r="E1424" s="128" t="s">
        <v>699</v>
      </c>
      <c r="F1424" s="123" t="s">
        <v>29</v>
      </c>
      <c r="G1424" s="132" t="s">
        <v>699</v>
      </c>
      <c r="N1424" s="129">
        <v>15.517241379310301</v>
      </c>
      <c r="P1424" s="131">
        <v>232</v>
      </c>
    </row>
    <row r="1426" spans="1:17" ht="51.75" customHeight="1" x14ac:dyDescent="0.35">
      <c r="A1426" s="185" t="s">
        <v>2811</v>
      </c>
      <c r="B1426" s="181"/>
      <c r="C1426" s="181"/>
      <c r="D1426" s="181"/>
      <c r="E1426" s="181"/>
      <c r="F1426" s="181"/>
      <c r="G1426" s="181"/>
      <c r="H1426" s="181"/>
      <c r="I1426" s="181"/>
      <c r="J1426" s="181"/>
      <c r="K1426" s="181"/>
      <c r="L1426" s="181"/>
      <c r="M1426" s="181"/>
      <c r="N1426" s="181"/>
      <c r="O1426" s="181"/>
      <c r="P1426" s="181"/>
      <c r="Q1426" s="181"/>
    </row>
    <row r="1427" spans="1:17" x14ac:dyDescent="0.35">
      <c r="A1427" s="8" t="s">
        <v>689</v>
      </c>
      <c r="B1427" s="123" t="s">
        <v>690</v>
      </c>
      <c r="D1427" s="123" t="s">
        <v>690</v>
      </c>
      <c r="F1427" s="123" t="s">
        <v>690</v>
      </c>
      <c r="H1427" s="123" t="s">
        <v>690</v>
      </c>
      <c r="J1427" s="123" t="s">
        <v>690</v>
      </c>
      <c r="L1427" s="123" t="s">
        <v>690</v>
      </c>
      <c r="N1427" s="124" t="s">
        <v>691</v>
      </c>
      <c r="O1427" s="125" t="s">
        <v>692</v>
      </c>
      <c r="P1427" s="126" t="s">
        <v>693</v>
      </c>
      <c r="Q1427" s="126" t="s">
        <v>694</v>
      </c>
    </row>
    <row r="1428" spans="1:17" x14ac:dyDescent="0.35">
      <c r="A1428" s="127">
        <v>3</v>
      </c>
      <c r="B1428" s="123" t="s">
        <v>21</v>
      </c>
      <c r="C1428" s="128" t="s">
        <v>65</v>
      </c>
      <c r="D1428" s="123" t="s">
        <v>30</v>
      </c>
      <c r="E1428" s="132" t="s">
        <v>702</v>
      </c>
      <c r="N1428" s="129">
        <v>19.483315392895602</v>
      </c>
      <c r="O1428" s="130">
        <v>44.994617868676002</v>
      </c>
      <c r="P1428" s="131">
        <v>929</v>
      </c>
      <c r="Q1428" s="131">
        <v>929</v>
      </c>
    </row>
    <row r="1430" spans="1:17" ht="51.75" customHeight="1" x14ac:dyDescent="0.35">
      <c r="A1430" s="185" t="s">
        <v>2840</v>
      </c>
      <c r="B1430" s="181"/>
      <c r="C1430" s="181"/>
      <c r="D1430" s="181"/>
      <c r="E1430" s="181"/>
      <c r="F1430" s="181"/>
      <c r="G1430" s="181"/>
      <c r="H1430" s="181"/>
      <c r="I1430" s="181"/>
      <c r="J1430" s="181"/>
      <c r="K1430" s="181"/>
      <c r="L1430" s="181"/>
      <c r="M1430" s="181"/>
      <c r="N1430" s="181"/>
      <c r="O1430" s="181"/>
      <c r="P1430" s="181"/>
      <c r="Q1430" s="181"/>
    </row>
    <row r="1431" spans="1:17" x14ac:dyDescent="0.35">
      <c r="A1431" s="8" t="s">
        <v>689</v>
      </c>
      <c r="B1431" s="123" t="s">
        <v>690</v>
      </c>
      <c r="D1431" s="123" t="s">
        <v>690</v>
      </c>
      <c r="F1431" s="123" t="s">
        <v>690</v>
      </c>
      <c r="H1431" s="123" t="s">
        <v>690</v>
      </c>
      <c r="J1431" s="123" t="s">
        <v>690</v>
      </c>
      <c r="L1431" s="123" t="s">
        <v>690</v>
      </c>
      <c r="N1431" s="124" t="s">
        <v>691</v>
      </c>
      <c r="O1431" s="125" t="s">
        <v>692</v>
      </c>
      <c r="P1431" s="126" t="s">
        <v>693</v>
      </c>
      <c r="Q1431" s="126" t="s">
        <v>694</v>
      </c>
    </row>
    <row r="1432" spans="1:17" x14ac:dyDescent="0.35">
      <c r="A1432" s="127">
        <v>1</v>
      </c>
      <c r="B1432" s="123" t="s">
        <v>22</v>
      </c>
      <c r="C1432" s="128" t="s">
        <v>695</v>
      </c>
      <c r="D1432" s="123" t="s">
        <v>24</v>
      </c>
      <c r="E1432" s="128" t="s">
        <v>81</v>
      </c>
      <c r="F1432" s="123" t="s">
        <v>32</v>
      </c>
      <c r="G1432" s="128" t="s">
        <v>32</v>
      </c>
      <c r="H1432" s="123" t="s">
        <v>33</v>
      </c>
      <c r="I1432" s="128" t="s">
        <v>33</v>
      </c>
      <c r="N1432" s="129">
        <v>41.176470588235297</v>
      </c>
      <c r="O1432" s="130">
        <v>52.941176470588204</v>
      </c>
      <c r="P1432" s="131">
        <v>17</v>
      </c>
      <c r="Q1432" s="131">
        <v>17</v>
      </c>
    </row>
    <row r="1433" spans="1:17" x14ac:dyDescent="0.35">
      <c r="A1433" s="127">
        <v>1</v>
      </c>
      <c r="B1433" s="123" t="s">
        <v>22</v>
      </c>
      <c r="C1433" s="128" t="s">
        <v>695</v>
      </c>
      <c r="D1433" s="123" t="s">
        <v>24</v>
      </c>
      <c r="E1433" s="128" t="s">
        <v>81</v>
      </c>
      <c r="F1433" s="123" t="s">
        <v>32</v>
      </c>
      <c r="G1433" s="128" t="s">
        <v>32</v>
      </c>
      <c r="N1433" s="129">
        <v>36</v>
      </c>
      <c r="O1433" s="130">
        <v>56</v>
      </c>
      <c r="P1433" s="131">
        <v>25</v>
      </c>
      <c r="Q1433" s="131">
        <v>25</v>
      </c>
    </row>
    <row r="1434" spans="1:17" x14ac:dyDescent="0.35">
      <c r="A1434" s="127">
        <v>1</v>
      </c>
      <c r="B1434" s="123" t="s">
        <v>28</v>
      </c>
      <c r="C1434" s="128" t="s">
        <v>1819</v>
      </c>
      <c r="D1434" s="123" t="s">
        <v>30</v>
      </c>
      <c r="E1434" s="132" t="s">
        <v>702</v>
      </c>
      <c r="F1434" s="123" t="s">
        <v>32</v>
      </c>
      <c r="G1434" s="128" t="s">
        <v>32</v>
      </c>
      <c r="N1434" s="129">
        <v>28.571428571428601</v>
      </c>
      <c r="P1434" s="131">
        <v>14</v>
      </c>
    </row>
    <row r="1435" spans="1:17" x14ac:dyDescent="0.35">
      <c r="A1435" s="127">
        <v>1</v>
      </c>
      <c r="B1435" s="123" t="s">
        <v>22</v>
      </c>
      <c r="C1435" s="128" t="s">
        <v>695</v>
      </c>
      <c r="D1435" s="123" t="s">
        <v>30</v>
      </c>
      <c r="E1435" s="132" t="s">
        <v>702</v>
      </c>
      <c r="F1435" s="123" t="s">
        <v>32</v>
      </c>
      <c r="G1435" s="128" t="s">
        <v>32</v>
      </c>
      <c r="H1435" s="123" t="s">
        <v>33</v>
      </c>
      <c r="I1435" s="128" t="s">
        <v>33</v>
      </c>
      <c r="N1435" s="129">
        <v>27.710843373494001</v>
      </c>
      <c r="O1435" s="130">
        <v>62.650602409638601</v>
      </c>
      <c r="P1435" s="131">
        <v>83</v>
      </c>
      <c r="Q1435" s="131">
        <v>83</v>
      </c>
    </row>
    <row r="1436" spans="1:17" x14ac:dyDescent="0.35">
      <c r="A1436" s="127">
        <v>1</v>
      </c>
      <c r="B1436" s="123" t="s">
        <v>30</v>
      </c>
      <c r="C1436" s="132" t="s">
        <v>702</v>
      </c>
      <c r="D1436" s="123" t="s">
        <v>32</v>
      </c>
      <c r="E1436" s="128" t="s">
        <v>32</v>
      </c>
      <c r="N1436" s="129">
        <v>27.348066298342498</v>
      </c>
      <c r="O1436" s="130">
        <v>56.906077348066297</v>
      </c>
      <c r="P1436" s="131">
        <v>362</v>
      </c>
      <c r="Q1436" s="131">
        <v>362</v>
      </c>
    </row>
    <row r="1437" spans="1:17" x14ac:dyDescent="0.35">
      <c r="A1437" s="127">
        <v>1</v>
      </c>
      <c r="B1437" s="123" t="s">
        <v>22</v>
      </c>
      <c r="C1437" s="128" t="s">
        <v>695</v>
      </c>
      <c r="D1437" s="123" t="s">
        <v>28</v>
      </c>
      <c r="E1437" s="128" t="s">
        <v>1819</v>
      </c>
      <c r="F1437" s="123" t="s">
        <v>30</v>
      </c>
      <c r="G1437" s="132" t="s">
        <v>702</v>
      </c>
      <c r="H1437" s="123" t="s">
        <v>32</v>
      </c>
      <c r="I1437" s="128" t="s">
        <v>32</v>
      </c>
      <c r="N1437" s="129">
        <v>27.272727272727298</v>
      </c>
      <c r="P1437" s="131">
        <v>11</v>
      </c>
    </row>
    <row r="1438" spans="1:17" x14ac:dyDescent="0.35">
      <c r="A1438" s="127">
        <v>1</v>
      </c>
      <c r="B1438" s="123" t="s">
        <v>22</v>
      </c>
      <c r="C1438" s="128" t="s">
        <v>695</v>
      </c>
      <c r="D1438" s="123" t="s">
        <v>30</v>
      </c>
      <c r="E1438" s="132" t="s">
        <v>702</v>
      </c>
      <c r="F1438" s="123" t="s">
        <v>32</v>
      </c>
      <c r="G1438" s="128" t="s">
        <v>32</v>
      </c>
      <c r="N1438" s="129">
        <v>26.470588235294102</v>
      </c>
      <c r="O1438" s="130">
        <v>53.3613445378151</v>
      </c>
      <c r="P1438" s="131">
        <v>238</v>
      </c>
      <c r="Q1438" s="131">
        <v>238</v>
      </c>
    </row>
    <row r="1439" spans="1:17" x14ac:dyDescent="0.35">
      <c r="A1439" s="127">
        <v>1</v>
      </c>
      <c r="B1439" s="123" t="s">
        <v>27</v>
      </c>
      <c r="C1439" s="128" t="s">
        <v>32</v>
      </c>
      <c r="D1439" s="123" t="s">
        <v>30</v>
      </c>
      <c r="E1439" s="132" t="s">
        <v>702</v>
      </c>
      <c r="F1439" s="123" t="s">
        <v>33</v>
      </c>
      <c r="G1439" s="128" t="s">
        <v>33</v>
      </c>
      <c r="N1439" s="129">
        <v>26.315789473684202</v>
      </c>
      <c r="O1439" s="130">
        <v>63.157894736842103</v>
      </c>
      <c r="P1439" s="131">
        <v>19</v>
      </c>
      <c r="Q1439" s="131">
        <v>19</v>
      </c>
    </row>
    <row r="1440" spans="1:17" x14ac:dyDescent="0.35">
      <c r="A1440" s="127">
        <v>1</v>
      </c>
      <c r="B1440" s="123" t="s">
        <v>22</v>
      </c>
      <c r="C1440" s="128" t="s">
        <v>695</v>
      </c>
      <c r="D1440" s="123" t="s">
        <v>24</v>
      </c>
      <c r="E1440" s="128" t="s">
        <v>81</v>
      </c>
      <c r="F1440" s="123" t="s">
        <v>30</v>
      </c>
      <c r="G1440" s="132" t="s">
        <v>702</v>
      </c>
      <c r="N1440" s="129">
        <v>25</v>
      </c>
      <c r="O1440" s="130">
        <v>54.1666666666667</v>
      </c>
      <c r="P1440" s="131">
        <v>24</v>
      </c>
      <c r="Q1440" s="131">
        <v>24</v>
      </c>
    </row>
    <row r="1441" spans="1:17" x14ac:dyDescent="0.35">
      <c r="A1441" s="127">
        <v>1</v>
      </c>
      <c r="B1441" s="123" t="s">
        <v>30</v>
      </c>
      <c r="C1441" s="132" t="s">
        <v>702</v>
      </c>
      <c r="D1441" s="123" t="s">
        <v>32</v>
      </c>
      <c r="E1441" s="128" t="s">
        <v>32</v>
      </c>
      <c r="F1441" s="123" t="s">
        <v>33</v>
      </c>
      <c r="G1441" s="128" t="s">
        <v>33</v>
      </c>
      <c r="N1441" s="129">
        <v>24.812030075188002</v>
      </c>
      <c r="O1441" s="130">
        <v>66.917293233082702</v>
      </c>
      <c r="P1441" s="131">
        <v>133</v>
      </c>
      <c r="Q1441" s="131">
        <v>133</v>
      </c>
    </row>
    <row r="1442" spans="1:17" x14ac:dyDescent="0.35">
      <c r="A1442" s="127">
        <v>1</v>
      </c>
      <c r="B1442" s="123" t="s">
        <v>27</v>
      </c>
      <c r="C1442" s="128" t="s">
        <v>32</v>
      </c>
      <c r="D1442" s="123" t="s">
        <v>30</v>
      </c>
      <c r="E1442" s="132" t="s">
        <v>702</v>
      </c>
      <c r="F1442" s="123" t="s">
        <v>32</v>
      </c>
      <c r="G1442" s="128" t="s">
        <v>32</v>
      </c>
      <c r="N1442" s="129">
        <v>17.241379310344801</v>
      </c>
      <c r="O1442" s="130">
        <v>51.724137931034498</v>
      </c>
      <c r="P1442" s="131">
        <v>29</v>
      </c>
      <c r="Q1442" s="131">
        <v>29</v>
      </c>
    </row>
    <row r="1443" spans="1:17" x14ac:dyDescent="0.35">
      <c r="A1443" s="127">
        <v>1</v>
      </c>
      <c r="B1443" s="123" t="s">
        <v>27</v>
      </c>
      <c r="C1443" s="128" t="s">
        <v>32</v>
      </c>
      <c r="D1443" s="123" t="s">
        <v>30</v>
      </c>
      <c r="E1443" s="132" t="s">
        <v>702</v>
      </c>
      <c r="F1443" s="123" t="s">
        <v>32</v>
      </c>
      <c r="G1443" s="128" t="s">
        <v>32</v>
      </c>
      <c r="H1443" s="123" t="s">
        <v>33</v>
      </c>
      <c r="I1443" s="128" t="s">
        <v>33</v>
      </c>
      <c r="N1443" s="129">
        <v>21.428571428571399</v>
      </c>
      <c r="O1443" s="130">
        <v>64.285714285714306</v>
      </c>
      <c r="P1443" s="131">
        <v>14</v>
      </c>
      <c r="Q1443" s="131">
        <v>14</v>
      </c>
    </row>
    <row r="1444" spans="1:17" x14ac:dyDescent="0.35">
      <c r="A1444" s="127">
        <v>1</v>
      </c>
      <c r="B1444" s="123" t="s">
        <v>27</v>
      </c>
      <c r="C1444" s="128" t="s">
        <v>32</v>
      </c>
      <c r="D1444" s="123" t="s">
        <v>28</v>
      </c>
      <c r="E1444" s="128" t="s">
        <v>1819</v>
      </c>
      <c r="F1444" s="123" t="s">
        <v>30</v>
      </c>
      <c r="G1444" s="132" t="s">
        <v>702</v>
      </c>
      <c r="N1444" s="129">
        <v>15.384615384615399</v>
      </c>
      <c r="P1444" s="131">
        <v>13</v>
      </c>
    </row>
    <row r="1445" spans="1:17" x14ac:dyDescent="0.35">
      <c r="A1445" s="127">
        <v>1</v>
      </c>
      <c r="B1445" s="123" t="s">
        <v>22</v>
      </c>
      <c r="C1445" s="128" t="s">
        <v>695</v>
      </c>
      <c r="D1445" s="123" t="s">
        <v>30</v>
      </c>
      <c r="E1445" s="132" t="s">
        <v>702</v>
      </c>
      <c r="F1445" s="123" t="s">
        <v>33</v>
      </c>
      <c r="G1445" s="128" t="s">
        <v>33</v>
      </c>
      <c r="N1445" s="129">
        <v>23.8095238095238</v>
      </c>
      <c r="O1445" s="130">
        <v>54.761904761904802</v>
      </c>
      <c r="P1445" s="131">
        <v>126</v>
      </c>
      <c r="Q1445" s="131">
        <v>126</v>
      </c>
    </row>
    <row r="1446" spans="1:17" x14ac:dyDescent="0.35">
      <c r="A1446" s="127">
        <v>1</v>
      </c>
      <c r="B1446" s="123" t="s">
        <v>24</v>
      </c>
      <c r="C1446" s="128" t="s">
        <v>81</v>
      </c>
      <c r="D1446" s="123" t="s">
        <v>30</v>
      </c>
      <c r="E1446" s="132" t="s">
        <v>702</v>
      </c>
      <c r="F1446" s="123" t="s">
        <v>33</v>
      </c>
      <c r="G1446" s="128" t="s">
        <v>33</v>
      </c>
      <c r="N1446" s="129">
        <v>16.6666666666667</v>
      </c>
      <c r="O1446" s="130">
        <v>50</v>
      </c>
      <c r="P1446" s="131">
        <v>12</v>
      </c>
      <c r="Q1446" s="131">
        <v>12</v>
      </c>
    </row>
    <row r="1447" spans="1:17" x14ac:dyDescent="0.35">
      <c r="A1447" s="127">
        <v>1</v>
      </c>
      <c r="B1447" s="123" t="s">
        <v>24</v>
      </c>
      <c r="C1447" s="128" t="s">
        <v>81</v>
      </c>
      <c r="D1447" s="123" t="s">
        <v>32</v>
      </c>
      <c r="E1447" s="128" t="s">
        <v>32</v>
      </c>
      <c r="F1447" s="123" t="s">
        <v>33</v>
      </c>
      <c r="G1447" s="128" t="s">
        <v>33</v>
      </c>
      <c r="N1447" s="129">
        <v>23.255813953488399</v>
      </c>
      <c r="O1447" s="130">
        <v>44.1860465116279</v>
      </c>
      <c r="P1447" s="131">
        <v>43</v>
      </c>
      <c r="Q1447" s="131">
        <v>43</v>
      </c>
    </row>
    <row r="1448" spans="1:17" x14ac:dyDescent="0.35">
      <c r="A1448" s="127">
        <v>1</v>
      </c>
      <c r="B1448" s="123" t="s">
        <v>30</v>
      </c>
      <c r="C1448" s="132" t="s">
        <v>702</v>
      </c>
      <c r="D1448" s="123" t="s">
        <v>33</v>
      </c>
      <c r="E1448" s="128" t="s">
        <v>33</v>
      </c>
      <c r="N1448" s="129">
        <v>22.488038277512</v>
      </c>
      <c r="O1448" s="130">
        <v>57.894736842105303</v>
      </c>
      <c r="P1448" s="131">
        <v>209</v>
      </c>
      <c r="Q1448" s="131">
        <v>209</v>
      </c>
    </row>
    <row r="1449" spans="1:17" x14ac:dyDescent="0.35">
      <c r="A1449" s="127">
        <v>1</v>
      </c>
      <c r="B1449" s="123" t="s">
        <v>24</v>
      </c>
      <c r="C1449" s="128" t="s">
        <v>81</v>
      </c>
      <c r="D1449" s="123" t="s">
        <v>30</v>
      </c>
      <c r="E1449" s="132" t="s">
        <v>702</v>
      </c>
      <c r="N1449" s="129">
        <v>21.875</v>
      </c>
      <c r="O1449" s="130">
        <v>53.125</v>
      </c>
      <c r="P1449" s="131">
        <v>32</v>
      </c>
      <c r="Q1449" s="131">
        <v>32</v>
      </c>
    </row>
    <row r="1450" spans="1:17" x14ac:dyDescent="0.35">
      <c r="A1450" s="127">
        <v>1</v>
      </c>
      <c r="B1450" s="123" t="s">
        <v>28</v>
      </c>
      <c r="C1450" s="128" t="s">
        <v>1819</v>
      </c>
      <c r="D1450" s="123" t="s">
        <v>30</v>
      </c>
      <c r="E1450" s="132" t="s">
        <v>702</v>
      </c>
      <c r="N1450" s="129">
        <v>22.2222222222222</v>
      </c>
      <c r="P1450" s="131">
        <v>36</v>
      </c>
    </row>
    <row r="1451" spans="1:17" x14ac:dyDescent="0.35">
      <c r="A1451" s="127">
        <v>1</v>
      </c>
      <c r="B1451" s="123" t="s">
        <v>28</v>
      </c>
      <c r="C1451" s="128" t="s">
        <v>1819</v>
      </c>
      <c r="D1451" s="123" t="s">
        <v>32</v>
      </c>
      <c r="E1451" s="128" t="s">
        <v>32</v>
      </c>
      <c r="F1451" s="123" t="s">
        <v>33</v>
      </c>
      <c r="G1451" s="128" t="s">
        <v>33</v>
      </c>
      <c r="N1451" s="129">
        <v>21.428571428571399</v>
      </c>
      <c r="O1451" s="130">
        <v>42.857142857142897</v>
      </c>
      <c r="P1451" s="131">
        <v>14</v>
      </c>
      <c r="Q1451" s="131">
        <v>14</v>
      </c>
    </row>
    <row r="1452" spans="1:17" x14ac:dyDescent="0.35">
      <c r="A1452" s="127">
        <v>1</v>
      </c>
      <c r="B1452" s="123" t="s">
        <v>22</v>
      </c>
      <c r="C1452" s="128" t="s">
        <v>695</v>
      </c>
      <c r="D1452" s="123" t="s">
        <v>30</v>
      </c>
      <c r="E1452" s="132" t="s">
        <v>702</v>
      </c>
      <c r="N1452" s="129">
        <v>21.061359867330001</v>
      </c>
      <c r="O1452" s="130">
        <v>47.9270315091211</v>
      </c>
      <c r="P1452" s="131">
        <v>603</v>
      </c>
      <c r="Q1452" s="131">
        <v>603</v>
      </c>
    </row>
    <row r="1453" spans="1:17" x14ac:dyDescent="0.35">
      <c r="A1453" s="127">
        <v>1</v>
      </c>
      <c r="B1453" s="123" t="s">
        <v>28</v>
      </c>
      <c r="C1453" s="128" t="s">
        <v>1819</v>
      </c>
      <c r="D1453" s="123" t="s">
        <v>32</v>
      </c>
      <c r="E1453" s="128" t="s">
        <v>32</v>
      </c>
      <c r="N1453" s="129">
        <v>20.754716981132098</v>
      </c>
      <c r="O1453" s="130">
        <v>45.283018867924497</v>
      </c>
      <c r="P1453" s="131">
        <v>53</v>
      </c>
      <c r="Q1453" s="131">
        <v>53</v>
      </c>
    </row>
    <row r="1454" spans="1:17" x14ac:dyDescent="0.35">
      <c r="A1454" s="127">
        <v>1</v>
      </c>
      <c r="B1454" s="123" t="s">
        <v>22</v>
      </c>
      <c r="C1454" s="128" t="s">
        <v>695</v>
      </c>
      <c r="D1454" s="123" t="s">
        <v>28</v>
      </c>
      <c r="E1454" s="128" t="s">
        <v>1819</v>
      </c>
      <c r="F1454" s="123" t="s">
        <v>30</v>
      </c>
      <c r="G1454" s="132" t="s">
        <v>702</v>
      </c>
      <c r="N1454" s="129">
        <v>15.384615384615399</v>
      </c>
      <c r="P1454" s="131">
        <v>26</v>
      </c>
    </row>
    <row r="1455" spans="1:17" x14ac:dyDescent="0.35">
      <c r="A1455" s="127">
        <v>1</v>
      </c>
      <c r="B1455" s="123" t="s">
        <v>24</v>
      </c>
      <c r="C1455" s="128" t="s">
        <v>81</v>
      </c>
      <c r="D1455" s="123" t="s">
        <v>32</v>
      </c>
      <c r="E1455" s="128" t="s">
        <v>32</v>
      </c>
      <c r="N1455" s="129">
        <v>20.270270270270299</v>
      </c>
      <c r="O1455" s="130">
        <v>41.891891891891902</v>
      </c>
      <c r="P1455" s="131">
        <v>74</v>
      </c>
      <c r="Q1455" s="131">
        <v>74</v>
      </c>
    </row>
    <row r="1456" spans="1:17" x14ac:dyDescent="0.35">
      <c r="A1456" s="127">
        <v>1</v>
      </c>
      <c r="B1456" s="123" t="s">
        <v>22</v>
      </c>
      <c r="C1456" s="128" t="s">
        <v>695</v>
      </c>
      <c r="D1456" s="123" t="s">
        <v>28</v>
      </c>
      <c r="E1456" s="128" t="s">
        <v>1819</v>
      </c>
      <c r="F1456" s="123" t="s">
        <v>32</v>
      </c>
      <c r="G1456" s="128" t="s">
        <v>32</v>
      </c>
      <c r="N1456" s="129">
        <v>20</v>
      </c>
      <c r="P1456" s="131">
        <v>20</v>
      </c>
    </row>
    <row r="1457" spans="1:17" x14ac:dyDescent="0.35">
      <c r="A1457" s="127">
        <v>1</v>
      </c>
      <c r="B1457" s="123" t="s">
        <v>27</v>
      </c>
      <c r="C1457" s="128" t="s">
        <v>32</v>
      </c>
      <c r="D1457" s="123" t="s">
        <v>30</v>
      </c>
      <c r="E1457" s="132" t="s">
        <v>702</v>
      </c>
      <c r="O1457" s="130">
        <v>46.478873239436602</v>
      </c>
      <c r="Q1457" s="131">
        <v>71</v>
      </c>
    </row>
    <row r="1458" spans="1:17" x14ac:dyDescent="0.35">
      <c r="A1458" s="127">
        <v>1</v>
      </c>
      <c r="B1458" s="123" t="s">
        <v>22</v>
      </c>
      <c r="C1458" s="128" t="s">
        <v>695</v>
      </c>
      <c r="D1458" s="123" t="s">
        <v>27</v>
      </c>
      <c r="E1458" s="128" t="s">
        <v>32</v>
      </c>
      <c r="F1458" s="123" t="s">
        <v>30</v>
      </c>
      <c r="G1458" s="132" t="s">
        <v>702</v>
      </c>
      <c r="O1458" s="130">
        <v>41.176470588235297</v>
      </c>
      <c r="Q1458" s="131">
        <v>51</v>
      </c>
    </row>
    <row r="1459" spans="1:17" x14ac:dyDescent="0.35">
      <c r="A1459" s="127">
        <v>1</v>
      </c>
      <c r="B1459" s="123" t="s">
        <v>27</v>
      </c>
      <c r="C1459" s="128" t="s">
        <v>32</v>
      </c>
      <c r="D1459" s="123" t="s">
        <v>32</v>
      </c>
      <c r="E1459" s="128" t="s">
        <v>32</v>
      </c>
      <c r="F1459" s="123" t="s">
        <v>33</v>
      </c>
      <c r="G1459" s="128" t="s">
        <v>33</v>
      </c>
      <c r="N1459" s="129">
        <v>18.309859154929601</v>
      </c>
      <c r="O1459" s="130">
        <v>45.0704225352113</v>
      </c>
      <c r="P1459" s="131">
        <v>142</v>
      </c>
      <c r="Q1459" s="131">
        <v>142</v>
      </c>
    </row>
    <row r="1460" spans="1:17" x14ac:dyDescent="0.35">
      <c r="A1460" s="127">
        <v>1</v>
      </c>
      <c r="B1460" s="123" t="s">
        <v>22</v>
      </c>
      <c r="C1460" s="128" t="s">
        <v>695</v>
      </c>
      <c r="D1460" s="123" t="s">
        <v>32</v>
      </c>
      <c r="E1460" s="128" t="s">
        <v>32</v>
      </c>
      <c r="N1460" s="129">
        <v>17.8391959798995</v>
      </c>
      <c r="O1460" s="130">
        <v>42.336683417085403</v>
      </c>
      <c r="P1460" s="131">
        <v>796</v>
      </c>
      <c r="Q1460" s="131">
        <v>796</v>
      </c>
    </row>
    <row r="1461" spans="1:17" x14ac:dyDescent="0.35">
      <c r="A1461" s="127">
        <v>1</v>
      </c>
      <c r="B1461" s="123" t="s">
        <v>22</v>
      </c>
      <c r="C1461" s="128" t="s">
        <v>695</v>
      </c>
      <c r="D1461" s="123" t="s">
        <v>32</v>
      </c>
      <c r="E1461" s="128" t="s">
        <v>32</v>
      </c>
      <c r="F1461" s="123" t="s">
        <v>33</v>
      </c>
      <c r="G1461" s="128" t="s">
        <v>33</v>
      </c>
      <c r="N1461" s="129">
        <v>17.307692307692299</v>
      </c>
      <c r="O1461" s="130">
        <v>41.987179487179503</v>
      </c>
      <c r="P1461" s="131">
        <v>312</v>
      </c>
      <c r="Q1461" s="131">
        <v>312</v>
      </c>
    </row>
    <row r="1462" spans="1:17" x14ac:dyDescent="0.35">
      <c r="A1462" s="127">
        <v>1</v>
      </c>
      <c r="B1462" s="123" t="s">
        <v>32</v>
      </c>
      <c r="C1462" s="128" t="s">
        <v>32</v>
      </c>
      <c r="D1462" s="123" t="s">
        <v>33</v>
      </c>
      <c r="E1462" s="128" t="s">
        <v>33</v>
      </c>
      <c r="N1462" s="129">
        <v>17.056856187291</v>
      </c>
      <c r="O1462" s="130">
        <v>41.806020066889602</v>
      </c>
      <c r="P1462" s="131">
        <v>897</v>
      </c>
      <c r="Q1462" s="131">
        <v>897</v>
      </c>
    </row>
    <row r="1463" spans="1:17" x14ac:dyDescent="0.35">
      <c r="A1463" s="127">
        <v>1</v>
      </c>
      <c r="B1463" s="123" t="s">
        <v>27</v>
      </c>
      <c r="C1463" s="128" t="s">
        <v>32</v>
      </c>
      <c r="D1463" s="123" t="s">
        <v>32</v>
      </c>
      <c r="E1463" s="128" t="s">
        <v>32</v>
      </c>
      <c r="N1463" s="129">
        <v>16.943521594684398</v>
      </c>
      <c r="O1463" s="130">
        <v>41.1960132890365</v>
      </c>
      <c r="P1463" s="131">
        <v>301</v>
      </c>
      <c r="Q1463" s="131">
        <v>301</v>
      </c>
    </row>
    <row r="1464" spans="1:17" x14ac:dyDescent="0.35">
      <c r="A1464" s="127">
        <v>1</v>
      </c>
      <c r="B1464" s="123" t="s">
        <v>32</v>
      </c>
      <c r="C1464" s="128" t="s">
        <v>32</v>
      </c>
      <c r="N1464" s="129">
        <v>18.351870576339699</v>
      </c>
      <c r="O1464" s="130">
        <v>41.860465116279101</v>
      </c>
      <c r="P1464" s="131">
        <v>1978</v>
      </c>
      <c r="Q1464" s="131">
        <v>1978</v>
      </c>
    </row>
    <row r="1465" spans="1:17" x14ac:dyDescent="0.35">
      <c r="A1465" s="127">
        <v>3</v>
      </c>
      <c r="B1465" s="123" t="s">
        <v>23</v>
      </c>
      <c r="C1465" s="132" t="s">
        <v>32</v>
      </c>
      <c r="D1465" s="123" t="s">
        <v>34</v>
      </c>
      <c r="E1465" s="128" t="s">
        <v>34</v>
      </c>
      <c r="N1465" s="129">
        <v>15.1975683890578</v>
      </c>
      <c r="O1465" s="130">
        <v>40.425531914893597</v>
      </c>
      <c r="P1465" s="131">
        <v>329</v>
      </c>
      <c r="Q1465" s="131">
        <v>329</v>
      </c>
    </row>
    <row r="1467" spans="1:17" ht="51.75" customHeight="1" x14ac:dyDescent="0.35">
      <c r="A1467" s="185" t="s">
        <v>2857</v>
      </c>
      <c r="B1467" s="181"/>
      <c r="C1467" s="181"/>
      <c r="D1467" s="181"/>
      <c r="E1467" s="181"/>
      <c r="F1467" s="181"/>
      <c r="G1467" s="181"/>
      <c r="H1467" s="181"/>
      <c r="I1467" s="181"/>
      <c r="J1467" s="181"/>
      <c r="K1467" s="181"/>
      <c r="L1467" s="181"/>
      <c r="M1467" s="181"/>
      <c r="N1467" s="181"/>
      <c r="O1467" s="181"/>
      <c r="P1467" s="181"/>
      <c r="Q1467" s="181"/>
    </row>
    <row r="1468" spans="1:17" x14ac:dyDescent="0.35">
      <c r="A1468" s="8" t="s">
        <v>689</v>
      </c>
      <c r="B1468" s="123" t="s">
        <v>690</v>
      </c>
      <c r="D1468" s="123" t="s">
        <v>690</v>
      </c>
      <c r="F1468" s="123" t="s">
        <v>690</v>
      </c>
      <c r="H1468" s="123" t="s">
        <v>690</v>
      </c>
      <c r="J1468" s="123" t="s">
        <v>690</v>
      </c>
      <c r="L1468" s="123" t="s">
        <v>690</v>
      </c>
      <c r="N1468" s="124" t="s">
        <v>691</v>
      </c>
      <c r="O1468" s="125" t="s">
        <v>692</v>
      </c>
      <c r="P1468" s="126" t="s">
        <v>693</v>
      </c>
      <c r="Q1468" s="126" t="s">
        <v>694</v>
      </c>
    </row>
    <row r="1469" spans="1:17" x14ac:dyDescent="0.35">
      <c r="A1469" s="127">
        <v>1</v>
      </c>
      <c r="B1469" s="123" t="s">
        <v>25</v>
      </c>
      <c r="C1469" s="128" t="s">
        <v>102</v>
      </c>
      <c r="D1469" s="123" t="s">
        <v>29</v>
      </c>
      <c r="E1469" s="132" t="s">
        <v>699</v>
      </c>
      <c r="F1469" s="123" t="s">
        <v>33</v>
      </c>
      <c r="G1469" s="128" t="s">
        <v>33</v>
      </c>
      <c r="N1469" s="129">
        <v>16.6666666666667</v>
      </c>
      <c r="O1469" s="130">
        <v>40.123456790123498</v>
      </c>
      <c r="P1469" s="131">
        <v>162</v>
      </c>
      <c r="Q1469" s="131">
        <v>162</v>
      </c>
    </row>
    <row r="1470" spans="1:17" x14ac:dyDescent="0.35">
      <c r="A1470" s="127">
        <v>1</v>
      </c>
      <c r="B1470" s="123" t="s">
        <v>24</v>
      </c>
      <c r="C1470" s="128" t="s">
        <v>81</v>
      </c>
      <c r="D1470" s="123" t="s">
        <v>30</v>
      </c>
      <c r="E1470" s="128" t="s">
        <v>6</v>
      </c>
      <c r="F1470" s="123" t="s">
        <v>33</v>
      </c>
      <c r="G1470" s="128" t="s">
        <v>33</v>
      </c>
      <c r="N1470" s="129">
        <v>16.2162162162162</v>
      </c>
      <c r="P1470" s="131">
        <v>37</v>
      </c>
    </row>
    <row r="1471" spans="1:17" x14ac:dyDescent="0.35">
      <c r="A1471" s="127">
        <v>1</v>
      </c>
      <c r="B1471" s="123" t="s">
        <v>33</v>
      </c>
      <c r="C1471" s="128" t="s">
        <v>33</v>
      </c>
      <c r="D1471" s="123" t="s">
        <v>36</v>
      </c>
      <c r="E1471" s="128" t="s">
        <v>703</v>
      </c>
      <c r="N1471" s="129">
        <v>16.1016949152542</v>
      </c>
      <c r="P1471" s="131">
        <v>472</v>
      </c>
    </row>
    <row r="1472" spans="1:17" x14ac:dyDescent="0.35">
      <c r="A1472" s="127">
        <v>1</v>
      </c>
      <c r="B1472" s="123" t="s">
        <v>29</v>
      </c>
      <c r="C1472" s="132" t="s">
        <v>699</v>
      </c>
      <c r="D1472" s="123" t="s">
        <v>33</v>
      </c>
      <c r="E1472" s="128" t="s">
        <v>33</v>
      </c>
      <c r="N1472" s="129">
        <v>16.1016949152542</v>
      </c>
      <c r="P1472" s="131">
        <v>472</v>
      </c>
    </row>
    <row r="1473" spans="1:17" x14ac:dyDescent="0.35">
      <c r="A1473" s="127">
        <v>1</v>
      </c>
      <c r="B1473" s="123" t="s">
        <v>24</v>
      </c>
      <c r="C1473" s="128" t="s">
        <v>81</v>
      </c>
      <c r="D1473" s="123" t="s">
        <v>36</v>
      </c>
      <c r="E1473" s="128" t="s">
        <v>703</v>
      </c>
      <c r="O1473" s="130">
        <v>41.818181818181799</v>
      </c>
      <c r="Q1473" s="131">
        <v>55</v>
      </c>
    </row>
    <row r="1474" spans="1:17" x14ac:dyDescent="0.35">
      <c r="A1474" s="127">
        <v>1</v>
      </c>
      <c r="B1474" s="123" t="s">
        <v>24</v>
      </c>
      <c r="C1474" s="128" t="s">
        <v>81</v>
      </c>
      <c r="D1474" s="123" t="s">
        <v>33</v>
      </c>
      <c r="E1474" s="128" t="s">
        <v>33</v>
      </c>
      <c r="F1474" s="123" t="s">
        <v>36</v>
      </c>
      <c r="G1474" s="128" t="s">
        <v>703</v>
      </c>
      <c r="O1474" s="130">
        <v>42.424242424242401</v>
      </c>
      <c r="Q1474" s="131">
        <v>33</v>
      </c>
    </row>
    <row r="1475" spans="1:17" x14ac:dyDescent="0.35">
      <c r="A1475" s="127">
        <v>2</v>
      </c>
      <c r="B1475" s="123" t="s">
        <v>21</v>
      </c>
      <c r="C1475" s="128" t="s">
        <v>92</v>
      </c>
      <c r="D1475" s="123" t="s">
        <v>23</v>
      </c>
      <c r="E1475" s="132" t="s">
        <v>698</v>
      </c>
      <c r="F1475" s="123" t="s">
        <v>32</v>
      </c>
      <c r="G1475" s="128" t="s">
        <v>32</v>
      </c>
      <c r="N1475" s="129">
        <v>25</v>
      </c>
      <c r="O1475" s="130">
        <v>55</v>
      </c>
      <c r="P1475" s="131">
        <v>20</v>
      </c>
      <c r="Q1475" s="131">
        <v>20</v>
      </c>
    </row>
    <row r="1476" spans="1:17" x14ac:dyDescent="0.35">
      <c r="A1476" s="127">
        <v>2</v>
      </c>
      <c r="B1476" s="123" t="s">
        <v>21</v>
      </c>
      <c r="C1476" s="128" t="s">
        <v>92</v>
      </c>
      <c r="D1476" s="123" t="s">
        <v>23</v>
      </c>
      <c r="E1476" s="132" t="s">
        <v>698</v>
      </c>
      <c r="F1476" s="123" t="s">
        <v>25</v>
      </c>
      <c r="G1476" s="128" t="s">
        <v>93</v>
      </c>
      <c r="H1476" s="123" t="s">
        <v>32</v>
      </c>
      <c r="I1476" s="128" t="s">
        <v>32</v>
      </c>
      <c r="N1476" s="129">
        <v>30</v>
      </c>
      <c r="O1476" s="130">
        <v>60</v>
      </c>
      <c r="P1476" s="131">
        <v>10</v>
      </c>
      <c r="Q1476" s="131">
        <v>10</v>
      </c>
    </row>
    <row r="1477" spans="1:17" x14ac:dyDescent="0.35">
      <c r="A1477" s="127">
        <v>2</v>
      </c>
      <c r="B1477" s="123" t="s">
        <v>32</v>
      </c>
      <c r="C1477" s="128" t="s">
        <v>32</v>
      </c>
      <c r="D1477" s="123" t="s">
        <v>38</v>
      </c>
      <c r="E1477" s="128" t="s">
        <v>2411</v>
      </c>
      <c r="N1477" s="129">
        <v>17.647058823529399</v>
      </c>
      <c r="O1477" s="130">
        <v>41.176470588235297</v>
      </c>
      <c r="P1477" s="131">
        <v>34</v>
      </c>
      <c r="Q1477" s="131">
        <v>34</v>
      </c>
    </row>
    <row r="1478" spans="1:17" x14ac:dyDescent="0.35">
      <c r="A1478" s="127">
        <v>2</v>
      </c>
      <c r="B1478" s="123" t="s">
        <v>21</v>
      </c>
      <c r="C1478" s="128" t="s">
        <v>92</v>
      </c>
      <c r="D1478" s="123" t="s">
        <v>23</v>
      </c>
      <c r="E1478" s="132" t="s">
        <v>698</v>
      </c>
      <c r="O1478" s="130">
        <v>40.476190476190503</v>
      </c>
      <c r="Q1478" s="131">
        <v>42</v>
      </c>
    </row>
    <row r="1479" spans="1:17" x14ac:dyDescent="0.35">
      <c r="A1479" s="127">
        <v>2</v>
      </c>
      <c r="B1479" s="123" t="s">
        <v>21</v>
      </c>
      <c r="C1479" s="128" t="s">
        <v>92</v>
      </c>
      <c r="D1479" s="123" t="s">
        <v>25</v>
      </c>
      <c r="E1479" s="128" t="s">
        <v>93</v>
      </c>
      <c r="F1479" s="123" t="s">
        <v>32</v>
      </c>
      <c r="G1479" s="128" t="s">
        <v>32</v>
      </c>
      <c r="N1479" s="129">
        <v>23.529411764705898</v>
      </c>
      <c r="O1479" s="130">
        <v>54.901960784313701</v>
      </c>
      <c r="P1479" s="131">
        <v>102</v>
      </c>
      <c r="Q1479" s="131">
        <v>102</v>
      </c>
    </row>
    <row r="1480" spans="1:17" x14ac:dyDescent="0.35">
      <c r="A1480" s="127">
        <v>2</v>
      </c>
      <c r="B1480" s="123" t="s">
        <v>21</v>
      </c>
      <c r="C1480" s="128" t="s">
        <v>92</v>
      </c>
      <c r="D1480" s="123" t="s">
        <v>23</v>
      </c>
      <c r="E1480" s="132" t="s">
        <v>698</v>
      </c>
      <c r="F1480" s="123" t="s">
        <v>30</v>
      </c>
      <c r="G1480" s="132" t="s">
        <v>6</v>
      </c>
      <c r="H1480" s="123" t="s">
        <v>32</v>
      </c>
      <c r="I1480" s="128" t="s">
        <v>32</v>
      </c>
      <c r="N1480" s="129">
        <v>23.529411764705898</v>
      </c>
      <c r="O1480" s="130">
        <v>52.941176470588204</v>
      </c>
      <c r="P1480" s="131">
        <v>17</v>
      </c>
      <c r="Q1480" s="131">
        <v>17</v>
      </c>
    </row>
    <row r="1481" spans="1:17" x14ac:dyDescent="0.35">
      <c r="A1481" s="127">
        <v>2</v>
      </c>
      <c r="B1481" s="123" t="s">
        <v>21</v>
      </c>
      <c r="C1481" s="128" t="s">
        <v>92</v>
      </c>
      <c r="D1481" s="123" t="s">
        <v>23</v>
      </c>
      <c r="E1481" s="132" t="s">
        <v>698</v>
      </c>
      <c r="F1481" s="123" t="s">
        <v>30</v>
      </c>
      <c r="G1481" s="132" t="s">
        <v>6</v>
      </c>
      <c r="N1481" s="129">
        <v>20</v>
      </c>
      <c r="O1481" s="130">
        <v>44</v>
      </c>
      <c r="P1481" s="131">
        <v>25</v>
      </c>
      <c r="Q1481" s="131">
        <v>25</v>
      </c>
    </row>
    <row r="1482" spans="1:17" x14ac:dyDescent="0.35">
      <c r="A1482" s="127">
        <v>2</v>
      </c>
      <c r="B1482" s="123" t="s">
        <v>21</v>
      </c>
      <c r="C1482" s="128" t="s">
        <v>92</v>
      </c>
      <c r="D1482" s="123" t="s">
        <v>22</v>
      </c>
      <c r="E1482" s="128" t="s">
        <v>695</v>
      </c>
      <c r="F1482" s="123" t="s">
        <v>32</v>
      </c>
      <c r="G1482" s="128" t="s">
        <v>32</v>
      </c>
      <c r="N1482" s="129">
        <v>19.631901840490801</v>
      </c>
      <c r="O1482" s="130">
        <v>49.693251533742298</v>
      </c>
      <c r="P1482" s="131">
        <v>163</v>
      </c>
      <c r="Q1482" s="131">
        <v>163</v>
      </c>
    </row>
    <row r="1483" spans="1:17" x14ac:dyDescent="0.35">
      <c r="A1483" s="127">
        <v>2</v>
      </c>
      <c r="B1483" s="123" t="s">
        <v>21</v>
      </c>
      <c r="C1483" s="128" t="s">
        <v>92</v>
      </c>
      <c r="D1483" s="123" t="s">
        <v>32</v>
      </c>
      <c r="E1483" s="128" t="s">
        <v>32</v>
      </c>
      <c r="N1483" s="129">
        <v>21.4634146341463</v>
      </c>
      <c r="O1483" s="130">
        <v>52.195121951219498</v>
      </c>
      <c r="P1483" s="131">
        <v>205</v>
      </c>
      <c r="Q1483" s="131">
        <v>205</v>
      </c>
    </row>
    <row r="1484" spans="1:17" x14ac:dyDescent="0.35">
      <c r="A1484" s="127">
        <v>2</v>
      </c>
      <c r="B1484" s="123" t="s">
        <v>21</v>
      </c>
      <c r="C1484" s="128" t="s">
        <v>92</v>
      </c>
      <c r="D1484" s="123" t="s">
        <v>30</v>
      </c>
      <c r="E1484" s="132" t="s">
        <v>6</v>
      </c>
      <c r="F1484" s="123" t="s">
        <v>32</v>
      </c>
      <c r="G1484" s="128" t="s">
        <v>32</v>
      </c>
      <c r="N1484" s="129">
        <v>16.6666666666667</v>
      </c>
      <c r="O1484" s="130">
        <v>50</v>
      </c>
      <c r="P1484" s="131">
        <v>132</v>
      </c>
      <c r="Q1484" s="131">
        <v>132</v>
      </c>
    </row>
    <row r="1485" spans="1:17" x14ac:dyDescent="0.35">
      <c r="A1485" s="127">
        <v>2</v>
      </c>
      <c r="B1485" s="123" t="s">
        <v>23</v>
      </c>
      <c r="C1485" s="132" t="s">
        <v>698</v>
      </c>
      <c r="D1485" s="123" t="s">
        <v>25</v>
      </c>
      <c r="E1485" s="128" t="s">
        <v>93</v>
      </c>
      <c r="F1485" s="123" t="s">
        <v>32</v>
      </c>
      <c r="G1485" s="128" t="s">
        <v>32</v>
      </c>
      <c r="N1485" s="129">
        <v>20</v>
      </c>
      <c r="O1485" s="130">
        <v>50</v>
      </c>
      <c r="P1485" s="131">
        <v>30</v>
      </c>
      <c r="Q1485" s="131">
        <v>30</v>
      </c>
    </row>
    <row r="1486" spans="1:17" x14ac:dyDescent="0.35">
      <c r="A1486" s="127">
        <v>2</v>
      </c>
      <c r="B1486" s="123" t="s">
        <v>21</v>
      </c>
      <c r="C1486" s="128" t="s">
        <v>92</v>
      </c>
      <c r="D1486" s="123" t="s">
        <v>23</v>
      </c>
      <c r="E1486" s="132" t="s">
        <v>698</v>
      </c>
      <c r="F1486" s="123" t="s">
        <v>25</v>
      </c>
      <c r="G1486" s="128" t="s">
        <v>93</v>
      </c>
      <c r="O1486" s="130">
        <v>45</v>
      </c>
      <c r="Q1486" s="131">
        <v>20</v>
      </c>
    </row>
    <row r="1487" spans="1:17" x14ac:dyDescent="0.35">
      <c r="A1487" s="127">
        <v>2</v>
      </c>
      <c r="B1487" s="123" t="s">
        <v>21</v>
      </c>
      <c r="C1487" s="128" t="s">
        <v>92</v>
      </c>
      <c r="D1487" s="123" t="s">
        <v>25</v>
      </c>
      <c r="E1487" s="128" t="s">
        <v>93</v>
      </c>
      <c r="N1487" s="129">
        <v>17.910447761194</v>
      </c>
      <c r="O1487" s="130">
        <v>43.656716417910403</v>
      </c>
      <c r="P1487" s="131">
        <v>268</v>
      </c>
      <c r="Q1487" s="131">
        <v>268</v>
      </c>
    </row>
    <row r="1488" spans="1:17" x14ac:dyDescent="0.35">
      <c r="A1488" s="127">
        <v>2</v>
      </c>
      <c r="B1488" s="123" t="s">
        <v>25</v>
      </c>
      <c r="C1488" s="128" t="s">
        <v>93</v>
      </c>
      <c r="D1488" s="123" t="s">
        <v>32</v>
      </c>
      <c r="E1488" s="128" t="s">
        <v>32</v>
      </c>
      <c r="N1488" s="129">
        <v>17.1122994652406</v>
      </c>
      <c r="O1488" s="130">
        <v>44.385026737967898</v>
      </c>
      <c r="P1488" s="131">
        <v>187</v>
      </c>
      <c r="Q1488" s="131">
        <v>187</v>
      </c>
    </row>
    <row r="1489" spans="1:17" x14ac:dyDescent="0.35">
      <c r="A1489" s="127">
        <v>2</v>
      </c>
      <c r="B1489" s="123" t="s">
        <v>22</v>
      </c>
      <c r="C1489" s="128" t="s">
        <v>695</v>
      </c>
      <c r="D1489" s="123" t="s">
        <v>32</v>
      </c>
      <c r="E1489" s="128" t="s">
        <v>32</v>
      </c>
      <c r="N1489" s="129">
        <v>16.057312252964401</v>
      </c>
      <c r="P1489" s="131">
        <v>2024</v>
      </c>
    </row>
    <row r="1490" spans="1:17" x14ac:dyDescent="0.35">
      <c r="A1490" s="127">
        <v>2</v>
      </c>
      <c r="B1490" s="123" t="s">
        <v>30</v>
      </c>
      <c r="C1490" s="132" t="s">
        <v>6</v>
      </c>
      <c r="D1490" s="123" t="s">
        <v>32</v>
      </c>
      <c r="E1490" s="128" t="s">
        <v>32</v>
      </c>
      <c r="N1490" s="129">
        <v>16.898395721925102</v>
      </c>
      <c r="O1490" s="130">
        <v>42.459893048128301</v>
      </c>
      <c r="P1490" s="131">
        <v>935</v>
      </c>
      <c r="Q1490" s="131">
        <v>935</v>
      </c>
    </row>
    <row r="1491" spans="1:17" x14ac:dyDescent="0.35">
      <c r="A1491" s="127">
        <v>2</v>
      </c>
      <c r="B1491" s="123" t="s">
        <v>21</v>
      </c>
      <c r="C1491" s="128" t="s">
        <v>92</v>
      </c>
      <c r="D1491" s="123" t="s">
        <v>22</v>
      </c>
      <c r="E1491" s="128" t="s">
        <v>695</v>
      </c>
      <c r="F1491" s="123" t="s">
        <v>30</v>
      </c>
      <c r="G1491" s="132" t="s">
        <v>6</v>
      </c>
      <c r="H1491" s="123" t="s">
        <v>32</v>
      </c>
      <c r="I1491" s="128" t="s">
        <v>32</v>
      </c>
      <c r="O1491" s="130">
        <v>46.428571428571402</v>
      </c>
      <c r="Q1491" s="131">
        <v>112</v>
      </c>
    </row>
    <row r="1492" spans="1:17" x14ac:dyDescent="0.35">
      <c r="A1492" s="127">
        <v>2</v>
      </c>
      <c r="B1492" s="123" t="s">
        <v>22</v>
      </c>
      <c r="C1492" s="128" t="s">
        <v>695</v>
      </c>
      <c r="D1492" s="123" t="s">
        <v>30</v>
      </c>
      <c r="E1492" s="132" t="s">
        <v>6</v>
      </c>
      <c r="F1492" s="123" t="s">
        <v>32</v>
      </c>
      <c r="G1492" s="128" t="s">
        <v>32</v>
      </c>
      <c r="N1492" s="129">
        <v>15.173410404624301</v>
      </c>
      <c r="O1492" s="130">
        <v>41.040462427745702</v>
      </c>
      <c r="P1492" s="131">
        <v>692</v>
      </c>
      <c r="Q1492" s="131">
        <v>692</v>
      </c>
    </row>
    <row r="1493" spans="1:17" x14ac:dyDescent="0.35">
      <c r="A1493" s="127">
        <v>2</v>
      </c>
      <c r="B1493" s="123" t="s">
        <v>23</v>
      </c>
      <c r="C1493" s="132" t="s">
        <v>698</v>
      </c>
      <c r="D1493" s="123" t="s">
        <v>25</v>
      </c>
      <c r="E1493" s="128" t="s">
        <v>93</v>
      </c>
      <c r="N1493" s="129">
        <v>15.9420289855072</v>
      </c>
      <c r="O1493" s="130">
        <v>43.478260869565197</v>
      </c>
      <c r="P1493" s="131">
        <v>69</v>
      </c>
      <c r="Q1493" s="131">
        <v>69</v>
      </c>
    </row>
    <row r="1494" spans="1:17" x14ac:dyDescent="0.35">
      <c r="A1494" s="127">
        <v>2</v>
      </c>
      <c r="B1494" s="123" t="s">
        <v>25</v>
      </c>
      <c r="C1494" s="128" t="s">
        <v>93</v>
      </c>
      <c r="D1494" s="123" t="s">
        <v>30</v>
      </c>
      <c r="E1494" s="132" t="s">
        <v>6</v>
      </c>
      <c r="F1494" s="123" t="s">
        <v>32</v>
      </c>
      <c r="G1494" s="128" t="s">
        <v>32</v>
      </c>
      <c r="O1494" s="130">
        <v>43.965517241379303</v>
      </c>
      <c r="Q1494" s="131">
        <v>116</v>
      </c>
    </row>
    <row r="1495" spans="1:17" x14ac:dyDescent="0.35">
      <c r="A1495" s="127">
        <v>2</v>
      </c>
      <c r="B1495" s="123" t="s">
        <v>23</v>
      </c>
      <c r="C1495" s="132" t="s">
        <v>698</v>
      </c>
      <c r="D1495" s="123" t="s">
        <v>30</v>
      </c>
      <c r="E1495" s="132" t="s">
        <v>6</v>
      </c>
      <c r="F1495" s="123" t="s">
        <v>32</v>
      </c>
      <c r="G1495" s="128" t="s">
        <v>32</v>
      </c>
      <c r="N1495" s="129">
        <v>15.2173913043478</v>
      </c>
      <c r="P1495" s="131">
        <v>92</v>
      </c>
    </row>
    <row r="1496" spans="1:17" x14ac:dyDescent="0.35">
      <c r="A1496" s="127">
        <v>2</v>
      </c>
      <c r="B1496" s="123" t="s">
        <v>21</v>
      </c>
      <c r="C1496" s="128" t="s">
        <v>92</v>
      </c>
      <c r="D1496" s="123" t="s">
        <v>30</v>
      </c>
      <c r="E1496" s="132" t="s">
        <v>6</v>
      </c>
      <c r="O1496" s="130">
        <v>40.540540540540498</v>
      </c>
      <c r="Q1496" s="131">
        <v>370</v>
      </c>
    </row>
    <row r="1497" spans="1:17" x14ac:dyDescent="0.35">
      <c r="A1497" s="127">
        <v>2</v>
      </c>
      <c r="B1497" s="123" t="s">
        <v>32</v>
      </c>
      <c r="C1497" s="128" t="s">
        <v>32</v>
      </c>
      <c r="N1497" s="129">
        <v>15.3124083308888</v>
      </c>
      <c r="P1497" s="131">
        <v>3409</v>
      </c>
    </row>
    <row r="1498" spans="1:17" x14ac:dyDescent="0.35">
      <c r="A1498" s="127">
        <v>3</v>
      </c>
      <c r="B1498" s="123" t="s">
        <v>24</v>
      </c>
      <c r="C1498" s="128" t="s">
        <v>696</v>
      </c>
      <c r="D1498" s="123" t="s">
        <v>34</v>
      </c>
      <c r="E1498" s="128" t="s">
        <v>34</v>
      </c>
      <c r="N1498" s="129">
        <v>16.417910447761201</v>
      </c>
      <c r="P1498" s="131">
        <v>67</v>
      </c>
    </row>
    <row r="1500" spans="1:17" ht="51.75" customHeight="1" x14ac:dyDescent="0.35">
      <c r="A1500" s="185" t="s">
        <v>2872</v>
      </c>
      <c r="B1500" s="181"/>
      <c r="C1500" s="181"/>
      <c r="D1500" s="181"/>
      <c r="E1500" s="181"/>
      <c r="F1500" s="181"/>
      <c r="G1500" s="181"/>
      <c r="H1500" s="181"/>
      <c r="I1500" s="181"/>
      <c r="J1500" s="181"/>
      <c r="K1500" s="181"/>
      <c r="L1500" s="181"/>
      <c r="M1500" s="181"/>
      <c r="N1500" s="181"/>
      <c r="O1500" s="181"/>
      <c r="P1500" s="181"/>
      <c r="Q1500" s="181"/>
    </row>
    <row r="1501" spans="1:17" x14ac:dyDescent="0.35">
      <c r="A1501" s="8" t="s">
        <v>689</v>
      </c>
      <c r="B1501" s="123" t="s">
        <v>690</v>
      </c>
      <c r="D1501" s="123" t="s">
        <v>690</v>
      </c>
      <c r="F1501" s="123" t="s">
        <v>690</v>
      </c>
      <c r="H1501" s="123" t="s">
        <v>690</v>
      </c>
      <c r="J1501" s="123" t="s">
        <v>690</v>
      </c>
      <c r="L1501" s="123" t="s">
        <v>690</v>
      </c>
      <c r="N1501" s="124" t="s">
        <v>691</v>
      </c>
      <c r="O1501" s="125" t="s">
        <v>692</v>
      </c>
      <c r="P1501" s="126" t="s">
        <v>693</v>
      </c>
      <c r="Q1501" s="126" t="s">
        <v>694</v>
      </c>
    </row>
    <row r="1502" spans="1:17" x14ac:dyDescent="0.35">
      <c r="A1502" s="127">
        <v>1</v>
      </c>
      <c r="B1502" s="123" t="s">
        <v>24</v>
      </c>
      <c r="C1502" s="128" t="s">
        <v>696</v>
      </c>
      <c r="D1502" s="123" t="s">
        <v>30</v>
      </c>
      <c r="E1502" s="132" t="s">
        <v>702</v>
      </c>
      <c r="N1502" s="129">
        <v>33.3333333333333</v>
      </c>
      <c r="O1502" s="130">
        <v>66.6666666666667</v>
      </c>
      <c r="P1502" s="131">
        <v>9</v>
      </c>
      <c r="Q1502" s="131">
        <v>9</v>
      </c>
    </row>
    <row r="1503" spans="1:17" x14ac:dyDescent="0.35">
      <c r="A1503" s="127">
        <v>1</v>
      </c>
      <c r="B1503" s="123" t="s">
        <v>23</v>
      </c>
      <c r="C1503" s="132" t="s">
        <v>699</v>
      </c>
      <c r="D1503" s="123" t="s">
        <v>30</v>
      </c>
      <c r="E1503" s="132" t="s">
        <v>702</v>
      </c>
      <c r="N1503" s="129">
        <v>20</v>
      </c>
      <c r="O1503" s="130">
        <v>50.769230769230802</v>
      </c>
      <c r="P1503" s="131">
        <v>65</v>
      </c>
      <c r="Q1503" s="131">
        <v>65</v>
      </c>
    </row>
    <row r="1504" spans="1:17" x14ac:dyDescent="0.35">
      <c r="A1504" s="127">
        <v>1</v>
      </c>
      <c r="B1504" s="123" t="s">
        <v>29</v>
      </c>
      <c r="C1504" s="132" t="s">
        <v>32</v>
      </c>
      <c r="D1504" s="123" t="s">
        <v>30</v>
      </c>
      <c r="E1504" s="132" t="s">
        <v>702</v>
      </c>
      <c r="N1504" s="129">
        <v>17.7514792899408</v>
      </c>
      <c r="O1504" s="130">
        <v>44.378698224852101</v>
      </c>
      <c r="P1504" s="131">
        <v>169</v>
      </c>
      <c r="Q1504" s="131">
        <v>169</v>
      </c>
    </row>
    <row r="1505" spans="1:17" x14ac:dyDescent="0.35">
      <c r="A1505" s="127">
        <v>2</v>
      </c>
      <c r="B1505" s="123" t="s">
        <v>24</v>
      </c>
      <c r="C1505" s="128" t="s">
        <v>696</v>
      </c>
      <c r="D1505" s="123" t="s">
        <v>28</v>
      </c>
      <c r="E1505" s="128" t="s">
        <v>697</v>
      </c>
      <c r="F1505" s="123" t="s">
        <v>30</v>
      </c>
      <c r="G1505" s="132" t="s">
        <v>6</v>
      </c>
      <c r="H1505" s="123" t="s">
        <v>33</v>
      </c>
      <c r="I1505" s="128" t="s">
        <v>33</v>
      </c>
      <c r="N1505" s="129">
        <v>50</v>
      </c>
      <c r="O1505" s="130">
        <v>50</v>
      </c>
      <c r="P1505" s="131">
        <v>8</v>
      </c>
      <c r="Q1505" s="131">
        <v>8</v>
      </c>
    </row>
    <row r="1506" spans="1:17" x14ac:dyDescent="0.35">
      <c r="A1506" s="127">
        <v>2</v>
      </c>
      <c r="B1506" s="123" t="s">
        <v>22</v>
      </c>
      <c r="C1506" s="128" t="s">
        <v>695</v>
      </c>
      <c r="D1506" s="123" t="s">
        <v>24</v>
      </c>
      <c r="E1506" s="128" t="s">
        <v>696</v>
      </c>
      <c r="F1506" s="123" t="s">
        <v>28</v>
      </c>
      <c r="G1506" s="128" t="s">
        <v>697</v>
      </c>
      <c r="N1506" s="129">
        <v>23.684210526315798</v>
      </c>
      <c r="P1506" s="131">
        <v>38</v>
      </c>
    </row>
    <row r="1507" spans="1:17" x14ac:dyDescent="0.35">
      <c r="A1507" s="127">
        <v>2</v>
      </c>
      <c r="B1507" s="123" t="s">
        <v>23</v>
      </c>
      <c r="C1507" s="132" t="s">
        <v>699</v>
      </c>
      <c r="D1507" s="123" t="s">
        <v>24</v>
      </c>
      <c r="E1507" s="128" t="s">
        <v>696</v>
      </c>
      <c r="F1507" s="123" t="s">
        <v>28</v>
      </c>
      <c r="G1507" s="128" t="s">
        <v>697</v>
      </c>
      <c r="H1507" s="123" t="s">
        <v>30</v>
      </c>
      <c r="I1507" s="132" t="s">
        <v>6</v>
      </c>
      <c r="N1507" s="129">
        <v>37.5</v>
      </c>
      <c r="O1507" s="130">
        <v>50</v>
      </c>
      <c r="P1507" s="131">
        <v>8</v>
      </c>
      <c r="Q1507" s="131">
        <v>8</v>
      </c>
    </row>
    <row r="1508" spans="1:17" x14ac:dyDescent="0.35">
      <c r="A1508" s="127">
        <v>2</v>
      </c>
      <c r="B1508" s="123" t="s">
        <v>24</v>
      </c>
      <c r="C1508" s="128" t="s">
        <v>696</v>
      </c>
      <c r="D1508" s="123" t="s">
        <v>28</v>
      </c>
      <c r="E1508" s="128" t="s">
        <v>697</v>
      </c>
      <c r="F1508" s="123" t="s">
        <v>30</v>
      </c>
      <c r="G1508" s="132" t="s">
        <v>6</v>
      </c>
      <c r="N1508" s="129">
        <v>36.363636363636402</v>
      </c>
      <c r="O1508" s="130">
        <v>45.454545454545503</v>
      </c>
      <c r="P1508" s="131">
        <v>11</v>
      </c>
      <c r="Q1508" s="131">
        <v>11</v>
      </c>
    </row>
    <row r="1509" spans="1:17" x14ac:dyDescent="0.35">
      <c r="A1509" s="127">
        <v>2</v>
      </c>
      <c r="B1509" s="123" t="s">
        <v>24</v>
      </c>
      <c r="C1509" s="128" t="s">
        <v>696</v>
      </c>
      <c r="D1509" s="123" t="s">
        <v>28</v>
      </c>
      <c r="E1509" s="128" t="s">
        <v>697</v>
      </c>
      <c r="F1509" s="123" t="s">
        <v>33</v>
      </c>
      <c r="G1509" s="128" t="s">
        <v>33</v>
      </c>
      <c r="H1509" s="123" t="s">
        <v>36</v>
      </c>
      <c r="I1509" s="128" t="s">
        <v>703</v>
      </c>
      <c r="N1509" s="129">
        <v>33.3333333333333</v>
      </c>
      <c r="O1509" s="130">
        <v>66.6666666666667</v>
      </c>
      <c r="P1509" s="131">
        <v>9</v>
      </c>
      <c r="Q1509" s="131">
        <v>9</v>
      </c>
    </row>
    <row r="1510" spans="1:17" x14ac:dyDescent="0.35">
      <c r="A1510" s="127">
        <v>2</v>
      </c>
      <c r="B1510" s="123" t="s">
        <v>22</v>
      </c>
      <c r="C1510" s="128" t="s">
        <v>695</v>
      </c>
      <c r="D1510" s="123" t="s">
        <v>24</v>
      </c>
      <c r="E1510" s="128" t="s">
        <v>696</v>
      </c>
      <c r="F1510" s="123" t="s">
        <v>28</v>
      </c>
      <c r="G1510" s="128" t="s">
        <v>697</v>
      </c>
      <c r="H1510" s="123" t="s">
        <v>30</v>
      </c>
      <c r="I1510" s="132" t="s">
        <v>6</v>
      </c>
      <c r="N1510" s="129">
        <v>33.3333333333333</v>
      </c>
      <c r="O1510" s="130">
        <v>44.4444444444444</v>
      </c>
      <c r="P1510" s="131">
        <v>9</v>
      </c>
      <c r="Q1510" s="131">
        <v>9</v>
      </c>
    </row>
    <row r="1511" spans="1:17" x14ac:dyDescent="0.35">
      <c r="A1511" s="127">
        <v>2</v>
      </c>
      <c r="B1511" s="123" t="s">
        <v>22</v>
      </c>
      <c r="C1511" s="128" t="s">
        <v>695</v>
      </c>
      <c r="D1511" s="123" t="s">
        <v>23</v>
      </c>
      <c r="E1511" s="132" t="s">
        <v>699</v>
      </c>
      <c r="F1511" s="123" t="s">
        <v>24</v>
      </c>
      <c r="G1511" s="128" t="s">
        <v>696</v>
      </c>
      <c r="H1511" s="123" t="s">
        <v>28</v>
      </c>
      <c r="I1511" s="128" t="s">
        <v>697</v>
      </c>
      <c r="N1511" s="129">
        <v>17.241379310344801</v>
      </c>
      <c r="P1511" s="131">
        <v>29</v>
      </c>
    </row>
    <row r="1512" spans="1:17" x14ac:dyDescent="0.35">
      <c r="A1512" s="127">
        <v>2</v>
      </c>
      <c r="B1512" s="123" t="s">
        <v>24</v>
      </c>
      <c r="C1512" s="128" t="s">
        <v>696</v>
      </c>
      <c r="D1512" s="123" t="s">
        <v>28</v>
      </c>
      <c r="E1512" s="128" t="s">
        <v>697</v>
      </c>
      <c r="F1512" s="123" t="s">
        <v>33</v>
      </c>
      <c r="G1512" s="128" t="s">
        <v>33</v>
      </c>
      <c r="N1512" s="129">
        <v>32.258064516128997</v>
      </c>
      <c r="O1512" s="130">
        <v>45.161290322580598</v>
      </c>
      <c r="P1512" s="131">
        <v>31</v>
      </c>
      <c r="Q1512" s="131">
        <v>31</v>
      </c>
    </row>
    <row r="1513" spans="1:17" x14ac:dyDescent="0.35">
      <c r="A1513" s="127">
        <v>2</v>
      </c>
      <c r="B1513" s="123" t="s">
        <v>24</v>
      </c>
      <c r="C1513" s="128" t="s">
        <v>696</v>
      </c>
      <c r="D1513" s="123" t="s">
        <v>28</v>
      </c>
      <c r="E1513" s="128" t="s">
        <v>697</v>
      </c>
      <c r="N1513" s="129">
        <v>28.571428571428601</v>
      </c>
      <c r="O1513" s="130">
        <v>46.428571428571402</v>
      </c>
      <c r="P1513" s="131">
        <v>56</v>
      </c>
      <c r="Q1513" s="131">
        <v>56</v>
      </c>
    </row>
    <row r="1514" spans="1:17" x14ac:dyDescent="0.35">
      <c r="A1514" s="127">
        <v>2</v>
      </c>
      <c r="B1514" s="123" t="s">
        <v>24</v>
      </c>
      <c r="C1514" s="128" t="s">
        <v>696</v>
      </c>
      <c r="D1514" s="123" t="s">
        <v>28</v>
      </c>
      <c r="E1514" s="128" t="s">
        <v>697</v>
      </c>
      <c r="F1514" s="123" t="s">
        <v>36</v>
      </c>
      <c r="G1514" s="128" t="s">
        <v>703</v>
      </c>
      <c r="N1514" s="129">
        <v>30.769230769230798</v>
      </c>
      <c r="O1514" s="130">
        <v>53.846153846153797</v>
      </c>
      <c r="P1514" s="131">
        <v>13</v>
      </c>
      <c r="Q1514" s="131">
        <v>13</v>
      </c>
    </row>
    <row r="1515" spans="1:17" x14ac:dyDescent="0.35">
      <c r="A1515" s="127">
        <v>2</v>
      </c>
      <c r="B1515" s="123" t="s">
        <v>23</v>
      </c>
      <c r="C1515" s="132" t="s">
        <v>699</v>
      </c>
      <c r="D1515" s="123" t="s">
        <v>25</v>
      </c>
      <c r="E1515" s="128" t="s">
        <v>681</v>
      </c>
      <c r="F1515" s="123" t="s">
        <v>33</v>
      </c>
      <c r="G1515" s="128" t="s">
        <v>33</v>
      </c>
      <c r="N1515" s="129">
        <v>27.3381294964029</v>
      </c>
      <c r="O1515" s="130">
        <v>59.712230215827297</v>
      </c>
      <c r="P1515" s="131">
        <v>139</v>
      </c>
      <c r="Q1515" s="131">
        <v>139</v>
      </c>
    </row>
    <row r="1516" spans="1:17" x14ac:dyDescent="0.35">
      <c r="A1516" s="127">
        <v>2</v>
      </c>
      <c r="B1516" s="123" t="s">
        <v>23</v>
      </c>
      <c r="C1516" s="132" t="s">
        <v>699</v>
      </c>
      <c r="D1516" s="123" t="s">
        <v>30</v>
      </c>
      <c r="E1516" s="132" t="s">
        <v>6</v>
      </c>
      <c r="F1516" s="123" t="s">
        <v>33</v>
      </c>
      <c r="G1516" s="128" t="s">
        <v>33</v>
      </c>
      <c r="N1516" s="129">
        <v>26.5625</v>
      </c>
      <c r="O1516" s="130">
        <v>52.0833333333333</v>
      </c>
      <c r="P1516" s="131">
        <v>192</v>
      </c>
      <c r="Q1516" s="131">
        <v>192</v>
      </c>
    </row>
    <row r="1517" spans="1:17" x14ac:dyDescent="0.35">
      <c r="A1517" s="127">
        <v>2</v>
      </c>
      <c r="B1517" s="123" t="s">
        <v>23</v>
      </c>
      <c r="C1517" s="132" t="s">
        <v>699</v>
      </c>
      <c r="D1517" s="123" t="s">
        <v>25</v>
      </c>
      <c r="E1517" s="128" t="s">
        <v>681</v>
      </c>
      <c r="F1517" s="123" t="s">
        <v>29</v>
      </c>
      <c r="G1517" s="132" t="s">
        <v>699</v>
      </c>
      <c r="H1517" s="123" t="s">
        <v>33</v>
      </c>
      <c r="I1517" s="128" t="s">
        <v>33</v>
      </c>
      <c r="N1517" s="129">
        <v>24.528301886792502</v>
      </c>
      <c r="O1517" s="130">
        <v>66.037735849056602</v>
      </c>
      <c r="P1517" s="131">
        <v>53</v>
      </c>
      <c r="Q1517" s="131">
        <v>53</v>
      </c>
    </row>
    <row r="1518" spans="1:17" x14ac:dyDescent="0.35">
      <c r="A1518" s="127">
        <v>2</v>
      </c>
      <c r="B1518" s="123" t="s">
        <v>22</v>
      </c>
      <c r="C1518" s="128" t="s">
        <v>695</v>
      </c>
      <c r="D1518" s="123" t="s">
        <v>23</v>
      </c>
      <c r="E1518" s="132" t="s">
        <v>699</v>
      </c>
      <c r="F1518" s="123" t="s">
        <v>28</v>
      </c>
      <c r="G1518" s="128" t="s">
        <v>697</v>
      </c>
      <c r="H1518" s="123" t="s">
        <v>30</v>
      </c>
      <c r="I1518" s="132" t="s">
        <v>6</v>
      </c>
      <c r="N1518" s="129">
        <v>25</v>
      </c>
      <c r="O1518" s="130">
        <v>54.629629629629598</v>
      </c>
      <c r="P1518" s="131">
        <v>108</v>
      </c>
      <c r="Q1518" s="131">
        <v>108</v>
      </c>
    </row>
    <row r="1519" spans="1:17" x14ac:dyDescent="0.35">
      <c r="A1519" s="127">
        <v>2</v>
      </c>
      <c r="B1519" s="123" t="s">
        <v>24</v>
      </c>
      <c r="C1519" s="128" t="s">
        <v>696</v>
      </c>
      <c r="D1519" s="123" t="s">
        <v>25</v>
      </c>
      <c r="E1519" s="128" t="s">
        <v>681</v>
      </c>
      <c r="F1519" s="123" t="s">
        <v>30</v>
      </c>
      <c r="G1519" s="132" t="s">
        <v>6</v>
      </c>
      <c r="N1519" s="129">
        <v>25</v>
      </c>
      <c r="P1519" s="131">
        <v>8</v>
      </c>
    </row>
    <row r="1520" spans="1:17" x14ac:dyDescent="0.35">
      <c r="A1520" s="127">
        <v>2</v>
      </c>
      <c r="B1520" s="123" t="s">
        <v>23</v>
      </c>
      <c r="C1520" s="132" t="s">
        <v>699</v>
      </c>
      <c r="D1520" s="123" t="s">
        <v>28</v>
      </c>
      <c r="E1520" s="128" t="s">
        <v>697</v>
      </c>
      <c r="F1520" s="123" t="s">
        <v>30</v>
      </c>
      <c r="G1520" s="132" t="s">
        <v>6</v>
      </c>
      <c r="N1520" s="129">
        <v>24.4444444444444</v>
      </c>
      <c r="O1520" s="130">
        <v>54.4444444444444</v>
      </c>
      <c r="P1520" s="131">
        <v>180</v>
      </c>
      <c r="Q1520" s="131">
        <v>180</v>
      </c>
    </row>
    <row r="1521" spans="1:17" x14ac:dyDescent="0.35">
      <c r="A1521" s="127">
        <v>2</v>
      </c>
      <c r="B1521" s="123" t="s">
        <v>23</v>
      </c>
      <c r="C1521" s="132" t="s">
        <v>699</v>
      </c>
      <c r="D1521" s="123" t="s">
        <v>25</v>
      </c>
      <c r="E1521" s="128" t="s">
        <v>681</v>
      </c>
      <c r="F1521" s="123" t="s">
        <v>29</v>
      </c>
      <c r="G1521" s="132" t="s">
        <v>699</v>
      </c>
      <c r="N1521" s="129">
        <v>22.972972972973</v>
      </c>
      <c r="O1521" s="130">
        <v>60.8108108108108</v>
      </c>
      <c r="P1521" s="131">
        <v>74</v>
      </c>
      <c r="Q1521" s="131">
        <v>74</v>
      </c>
    </row>
    <row r="1522" spans="1:17" x14ac:dyDescent="0.35">
      <c r="A1522" s="127">
        <v>2</v>
      </c>
      <c r="B1522" s="123" t="s">
        <v>23</v>
      </c>
      <c r="C1522" s="132" t="s">
        <v>699</v>
      </c>
      <c r="D1522" s="123" t="s">
        <v>24</v>
      </c>
      <c r="E1522" s="128" t="s">
        <v>696</v>
      </c>
      <c r="F1522" s="123" t="s">
        <v>28</v>
      </c>
      <c r="G1522" s="128" t="s">
        <v>697</v>
      </c>
      <c r="N1522" s="129">
        <v>23.076923076923102</v>
      </c>
      <c r="O1522" s="130">
        <v>48.717948717948701</v>
      </c>
      <c r="P1522" s="131">
        <v>39</v>
      </c>
      <c r="Q1522" s="131">
        <v>39</v>
      </c>
    </row>
    <row r="1523" spans="1:17" x14ac:dyDescent="0.35">
      <c r="A1523" s="127">
        <v>2</v>
      </c>
      <c r="B1523" s="123" t="s">
        <v>22</v>
      </c>
      <c r="C1523" s="128" t="s">
        <v>695</v>
      </c>
      <c r="D1523" s="123" t="s">
        <v>24</v>
      </c>
      <c r="E1523" s="128" t="s">
        <v>696</v>
      </c>
      <c r="F1523" s="123" t="s">
        <v>30</v>
      </c>
      <c r="G1523" s="132" t="s">
        <v>6</v>
      </c>
      <c r="H1523" s="123" t="s">
        <v>33</v>
      </c>
      <c r="I1523" s="128" t="s">
        <v>33</v>
      </c>
      <c r="N1523" s="129">
        <v>23.529411764705898</v>
      </c>
      <c r="O1523" s="130">
        <v>47.058823529411796</v>
      </c>
      <c r="P1523" s="131">
        <v>17</v>
      </c>
      <c r="Q1523" s="131">
        <v>17</v>
      </c>
    </row>
    <row r="1524" spans="1:17" x14ac:dyDescent="0.35">
      <c r="A1524" s="127">
        <v>2</v>
      </c>
      <c r="B1524" s="123" t="s">
        <v>24</v>
      </c>
      <c r="C1524" s="128" t="s">
        <v>696</v>
      </c>
      <c r="D1524" s="123" t="s">
        <v>25</v>
      </c>
      <c r="E1524" s="128" t="s">
        <v>681</v>
      </c>
      <c r="F1524" s="123" t="s">
        <v>33</v>
      </c>
      <c r="G1524" s="128" t="s">
        <v>33</v>
      </c>
      <c r="N1524" s="129">
        <v>18.181818181818201</v>
      </c>
      <c r="O1524" s="130">
        <v>54.545454545454497</v>
      </c>
      <c r="P1524" s="131">
        <v>11</v>
      </c>
      <c r="Q1524" s="131">
        <v>11</v>
      </c>
    </row>
    <row r="1525" spans="1:17" x14ac:dyDescent="0.35">
      <c r="A1525" s="127">
        <v>2</v>
      </c>
      <c r="B1525" s="123" t="s">
        <v>24</v>
      </c>
      <c r="C1525" s="128" t="s">
        <v>696</v>
      </c>
      <c r="D1525" s="123" t="s">
        <v>30</v>
      </c>
      <c r="E1525" s="132" t="s">
        <v>6</v>
      </c>
      <c r="F1525" s="123" t="s">
        <v>33</v>
      </c>
      <c r="G1525" s="128" t="s">
        <v>33</v>
      </c>
      <c r="N1525" s="129">
        <v>22.727272727272702</v>
      </c>
      <c r="O1525" s="130">
        <v>40.909090909090899</v>
      </c>
      <c r="P1525" s="131">
        <v>22</v>
      </c>
      <c r="Q1525" s="131">
        <v>22</v>
      </c>
    </row>
    <row r="1526" spans="1:17" x14ac:dyDescent="0.35">
      <c r="A1526" s="127">
        <v>2</v>
      </c>
      <c r="B1526" s="123" t="s">
        <v>23</v>
      </c>
      <c r="C1526" s="132" t="s">
        <v>699</v>
      </c>
      <c r="D1526" s="123" t="s">
        <v>25</v>
      </c>
      <c r="E1526" s="128" t="s">
        <v>681</v>
      </c>
      <c r="N1526" s="129">
        <v>22.372881355932201</v>
      </c>
      <c r="O1526" s="130">
        <v>54.237288135593197</v>
      </c>
      <c r="P1526" s="131">
        <v>295</v>
      </c>
      <c r="Q1526" s="131">
        <v>295</v>
      </c>
    </row>
    <row r="1527" spans="1:17" x14ac:dyDescent="0.35">
      <c r="A1527" s="127">
        <v>2</v>
      </c>
      <c r="B1527" s="123" t="s">
        <v>22</v>
      </c>
      <c r="C1527" s="128" t="s">
        <v>695</v>
      </c>
      <c r="D1527" s="123" t="s">
        <v>23</v>
      </c>
      <c r="E1527" s="132" t="s">
        <v>699</v>
      </c>
      <c r="F1527" s="123" t="s">
        <v>28</v>
      </c>
      <c r="G1527" s="128" t="s">
        <v>697</v>
      </c>
      <c r="N1527" s="129">
        <v>18.181818181818201</v>
      </c>
      <c r="O1527" s="130">
        <v>45.454545454545503</v>
      </c>
      <c r="P1527" s="131">
        <v>319</v>
      </c>
      <c r="Q1527" s="131">
        <v>319</v>
      </c>
    </row>
    <row r="1528" spans="1:17" x14ac:dyDescent="0.35">
      <c r="A1528" s="127">
        <v>2</v>
      </c>
      <c r="B1528" s="123" t="s">
        <v>22</v>
      </c>
      <c r="C1528" s="128" t="s">
        <v>695</v>
      </c>
      <c r="D1528" s="123" t="s">
        <v>23</v>
      </c>
      <c r="E1528" s="132" t="s">
        <v>699</v>
      </c>
      <c r="F1528" s="123" t="s">
        <v>24</v>
      </c>
      <c r="G1528" s="128" t="s">
        <v>696</v>
      </c>
      <c r="H1528" s="123" t="s">
        <v>30</v>
      </c>
      <c r="I1528" s="132" t="s">
        <v>6</v>
      </c>
      <c r="N1528" s="129">
        <v>17.647058823529399</v>
      </c>
      <c r="O1528" s="130">
        <v>41.176470588235297</v>
      </c>
      <c r="P1528" s="131">
        <v>17</v>
      </c>
      <c r="Q1528" s="131">
        <v>17</v>
      </c>
    </row>
    <row r="1529" spans="1:17" x14ac:dyDescent="0.35">
      <c r="A1529" s="127">
        <v>2</v>
      </c>
      <c r="B1529" s="123" t="s">
        <v>29</v>
      </c>
      <c r="C1529" s="132" t="s">
        <v>699</v>
      </c>
      <c r="D1529" s="123" t="s">
        <v>30</v>
      </c>
      <c r="E1529" s="132" t="s">
        <v>6</v>
      </c>
      <c r="F1529" s="123" t="s">
        <v>33</v>
      </c>
      <c r="G1529" s="128" t="s">
        <v>33</v>
      </c>
      <c r="N1529" s="129">
        <v>16.923076923076898</v>
      </c>
      <c r="O1529" s="130">
        <v>46.6666666666667</v>
      </c>
      <c r="P1529" s="131">
        <v>195</v>
      </c>
      <c r="Q1529" s="131">
        <v>195</v>
      </c>
    </row>
    <row r="1530" spans="1:17" x14ac:dyDescent="0.35">
      <c r="A1530" s="127">
        <v>2</v>
      </c>
      <c r="B1530" s="123" t="s">
        <v>24</v>
      </c>
      <c r="C1530" s="128" t="s">
        <v>696</v>
      </c>
      <c r="D1530" s="123" t="s">
        <v>28</v>
      </c>
      <c r="E1530" s="128" t="s">
        <v>697</v>
      </c>
      <c r="F1530" s="123" t="s">
        <v>37</v>
      </c>
      <c r="G1530" s="128" t="s">
        <v>2411</v>
      </c>
      <c r="N1530" s="129">
        <v>20</v>
      </c>
      <c r="O1530" s="130">
        <v>50</v>
      </c>
      <c r="P1530" s="131">
        <v>10</v>
      </c>
      <c r="Q1530" s="131">
        <v>10</v>
      </c>
    </row>
    <row r="1531" spans="1:17" x14ac:dyDescent="0.35">
      <c r="A1531" s="127">
        <v>2</v>
      </c>
      <c r="B1531" s="123" t="s">
        <v>24</v>
      </c>
      <c r="C1531" s="128" t="s">
        <v>696</v>
      </c>
      <c r="D1531" s="123" t="s">
        <v>28</v>
      </c>
      <c r="E1531" s="128" t="s">
        <v>697</v>
      </c>
      <c r="F1531" s="123" t="s">
        <v>33</v>
      </c>
      <c r="G1531" s="128" t="s">
        <v>33</v>
      </c>
      <c r="H1531" s="123" t="s">
        <v>37</v>
      </c>
      <c r="I1531" s="128" t="s">
        <v>2411</v>
      </c>
      <c r="N1531" s="129">
        <v>20</v>
      </c>
      <c r="O1531" s="130">
        <v>50</v>
      </c>
      <c r="P1531" s="131">
        <v>10</v>
      </c>
      <c r="Q1531" s="131">
        <v>10</v>
      </c>
    </row>
    <row r="1532" spans="1:17" x14ac:dyDescent="0.35">
      <c r="A1532" s="127">
        <v>2</v>
      </c>
      <c r="B1532" s="123" t="s">
        <v>23</v>
      </c>
      <c r="C1532" s="132" t="s">
        <v>699</v>
      </c>
      <c r="D1532" s="123" t="s">
        <v>30</v>
      </c>
      <c r="E1532" s="132" t="s">
        <v>6</v>
      </c>
      <c r="N1532" s="129">
        <v>19.861431870669701</v>
      </c>
      <c r="O1532" s="130">
        <v>45.958429561200902</v>
      </c>
      <c r="P1532" s="131">
        <v>433</v>
      </c>
      <c r="Q1532" s="131">
        <v>433</v>
      </c>
    </row>
    <row r="1533" spans="1:17" x14ac:dyDescent="0.35">
      <c r="A1533" s="127">
        <v>2</v>
      </c>
      <c r="B1533" s="123" t="s">
        <v>25</v>
      </c>
      <c r="C1533" s="128" t="s">
        <v>681</v>
      </c>
      <c r="D1533" s="123" t="s">
        <v>28</v>
      </c>
      <c r="E1533" s="128" t="s">
        <v>697</v>
      </c>
      <c r="N1533" s="129">
        <v>17.5193798449612</v>
      </c>
      <c r="O1533" s="130">
        <v>44.496124031007803</v>
      </c>
      <c r="P1533" s="131">
        <v>645</v>
      </c>
      <c r="Q1533" s="131">
        <v>645</v>
      </c>
    </row>
    <row r="1534" spans="1:17" x14ac:dyDescent="0.35">
      <c r="A1534" s="127">
        <v>2</v>
      </c>
      <c r="B1534" s="123" t="s">
        <v>25</v>
      </c>
      <c r="C1534" s="128" t="s">
        <v>681</v>
      </c>
      <c r="D1534" s="123" t="s">
        <v>29</v>
      </c>
      <c r="E1534" s="132" t="s">
        <v>699</v>
      </c>
      <c r="F1534" s="123" t="s">
        <v>33</v>
      </c>
      <c r="G1534" s="128" t="s">
        <v>33</v>
      </c>
      <c r="N1534" s="129">
        <v>18.75</v>
      </c>
      <c r="O1534" s="130">
        <v>52.34375</v>
      </c>
      <c r="P1534" s="131">
        <v>128</v>
      </c>
      <c r="Q1534" s="131">
        <v>128</v>
      </c>
    </row>
    <row r="1535" spans="1:17" x14ac:dyDescent="0.35">
      <c r="A1535" s="127">
        <v>2</v>
      </c>
      <c r="B1535" s="123" t="s">
        <v>25</v>
      </c>
      <c r="C1535" s="128" t="s">
        <v>681</v>
      </c>
      <c r="D1535" s="123" t="s">
        <v>28</v>
      </c>
      <c r="E1535" s="128" t="s">
        <v>697</v>
      </c>
      <c r="F1535" s="123" t="s">
        <v>33</v>
      </c>
      <c r="G1535" s="128" t="s">
        <v>33</v>
      </c>
      <c r="N1535" s="129">
        <v>17.4377224199288</v>
      </c>
      <c r="O1535" s="130">
        <v>46.263345195729499</v>
      </c>
      <c r="P1535" s="131">
        <v>281</v>
      </c>
      <c r="Q1535" s="131">
        <v>281</v>
      </c>
    </row>
    <row r="1536" spans="1:17" x14ac:dyDescent="0.35">
      <c r="A1536" s="127">
        <v>2</v>
      </c>
      <c r="B1536" s="123" t="s">
        <v>22</v>
      </c>
      <c r="C1536" s="128" t="s">
        <v>695</v>
      </c>
      <c r="D1536" s="123" t="s">
        <v>23</v>
      </c>
      <c r="E1536" s="132" t="s">
        <v>699</v>
      </c>
      <c r="F1536" s="123" t="s">
        <v>30</v>
      </c>
      <c r="G1536" s="132" t="s">
        <v>6</v>
      </c>
      <c r="N1536" s="129">
        <v>18.936877076411999</v>
      </c>
      <c r="O1536" s="130">
        <v>45.847176079734197</v>
      </c>
      <c r="P1536" s="131">
        <v>301</v>
      </c>
      <c r="Q1536" s="131">
        <v>301</v>
      </c>
    </row>
    <row r="1537" spans="1:17" x14ac:dyDescent="0.35">
      <c r="A1537" s="127">
        <v>2</v>
      </c>
      <c r="B1537" s="123" t="s">
        <v>28</v>
      </c>
      <c r="C1537" s="128" t="s">
        <v>697</v>
      </c>
      <c r="D1537" s="123" t="s">
        <v>33</v>
      </c>
      <c r="E1537" s="128" t="s">
        <v>33</v>
      </c>
      <c r="F1537" s="123" t="s">
        <v>36</v>
      </c>
      <c r="G1537" s="128" t="s">
        <v>703</v>
      </c>
      <c r="N1537" s="129">
        <v>15.185185185185199</v>
      </c>
      <c r="O1537" s="130">
        <v>43.703703703703702</v>
      </c>
      <c r="P1537" s="131">
        <v>270</v>
      </c>
      <c r="Q1537" s="131">
        <v>270</v>
      </c>
    </row>
    <row r="1538" spans="1:17" x14ac:dyDescent="0.35">
      <c r="A1538" s="127">
        <v>2</v>
      </c>
      <c r="B1538" s="123" t="s">
        <v>24</v>
      </c>
      <c r="C1538" s="128" t="s">
        <v>696</v>
      </c>
      <c r="D1538" s="123" t="s">
        <v>25</v>
      </c>
      <c r="E1538" s="128" t="s">
        <v>681</v>
      </c>
      <c r="N1538" s="129">
        <v>18.75</v>
      </c>
      <c r="O1538" s="130">
        <v>50</v>
      </c>
      <c r="P1538" s="131">
        <v>16</v>
      </c>
      <c r="Q1538" s="131">
        <v>16</v>
      </c>
    </row>
    <row r="1539" spans="1:17" x14ac:dyDescent="0.35">
      <c r="A1539" s="127">
        <v>2</v>
      </c>
      <c r="B1539" s="123" t="s">
        <v>22</v>
      </c>
      <c r="C1539" s="128" t="s">
        <v>695</v>
      </c>
      <c r="D1539" s="123" t="s">
        <v>24</v>
      </c>
      <c r="E1539" s="128" t="s">
        <v>696</v>
      </c>
      <c r="F1539" s="123" t="s">
        <v>25</v>
      </c>
      <c r="G1539" s="128" t="s">
        <v>681</v>
      </c>
      <c r="N1539" s="129">
        <v>18.75</v>
      </c>
      <c r="O1539" s="130">
        <v>50</v>
      </c>
      <c r="P1539" s="131">
        <v>16</v>
      </c>
      <c r="Q1539" s="131">
        <v>16</v>
      </c>
    </row>
    <row r="1540" spans="1:17" x14ac:dyDescent="0.35">
      <c r="A1540" s="127">
        <v>2</v>
      </c>
      <c r="B1540" s="123" t="s">
        <v>25</v>
      </c>
      <c r="C1540" s="128" t="s">
        <v>681</v>
      </c>
      <c r="D1540" s="123" t="s">
        <v>28</v>
      </c>
      <c r="E1540" s="128" t="s">
        <v>697</v>
      </c>
      <c r="F1540" s="123" t="s">
        <v>30</v>
      </c>
      <c r="G1540" s="132" t="s">
        <v>6</v>
      </c>
      <c r="N1540" s="129">
        <v>15.7464212678937</v>
      </c>
      <c r="O1540" s="130">
        <v>42.126789366053202</v>
      </c>
      <c r="P1540" s="131">
        <v>489</v>
      </c>
      <c r="Q1540" s="131">
        <v>489</v>
      </c>
    </row>
    <row r="1541" spans="1:17" x14ac:dyDescent="0.35">
      <c r="A1541" s="127">
        <v>2</v>
      </c>
      <c r="B1541" s="123" t="s">
        <v>23</v>
      </c>
      <c r="C1541" s="132" t="s">
        <v>699</v>
      </c>
      <c r="D1541" s="123" t="s">
        <v>24</v>
      </c>
      <c r="E1541" s="128" t="s">
        <v>696</v>
      </c>
      <c r="F1541" s="123" t="s">
        <v>30</v>
      </c>
      <c r="G1541" s="132" t="s">
        <v>6</v>
      </c>
      <c r="N1541" s="129">
        <v>18.181818181818201</v>
      </c>
      <c r="P1541" s="131">
        <v>22</v>
      </c>
    </row>
    <row r="1542" spans="1:17" x14ac:dyDescent="0.35">
      <c r="A1542" s="127">
        <v>2</v>
      </c>
      <c r="B1542" s="123" t="s">
        <v>25</v>
      </c>
      <c r="C1542" s="128" t="s">
        <v>681</v>
      </c>
      <c r="D1542" s="123" t="s">
        <v>29</v>
      </c>
      <c r="E1542" s="132" t="s">
        <v>699</v>
      </c>
      <c r="N1542" s="129">
        <v>18.556701030927801</v>
      </c>
      <c r="O1542" s="130">
        <v>48.9690721649485</v>
      </c>
      <c r="P1542" s="131">
        <v>194</v>
      </c>
      <c r="Q1542" s="131">
        <v>194</v>
      </c>
    </row>
    <row r="1543" spans="1:17" x14ac:dyDescent="0.35">
      <c r="A1543" s="127">
        <v>2</v>
      </c>
      <c r="B1543" s="123" t="s">
        <v>29</v>
      </c>
      <c r="C1543" s="132" t="s">
        <v>699</v>
      </c>
      <c r="D1543" s="123" t="s">
        <v>30</v>
      </c>
      <c r="E1543" s="132" t="s">
        <v>6</v>
      </c>
      <c r="N1543" s="129">
        <v>16.504854368932001</v>
      </c>
      <c r="O1543" s="130">
        <v>43.6893203883495</v>
      </c>
      <c r="P1543" s="131">
        <v>309</v>
      </c>
      <c r="Q1543" s="131">
        <v>309</v>
      </c>
    </row>
    <row r="1544" spans="1:17" x14ac:dyDescent="0.35">
      <c r="A1544" s="127">
        <v>2</v>
      </c>
      <c r="B1544" s="123" t="s">
        <v>28</v>
      </c>
      <c r="C1544" s="128" t="s">
        <v>697</v>
      </c>
      <c r="D1544" s="123" t="s">
        <v>37</v>
      </c>
      <c r="E1544" s="128" t="s">
        <v>2411</v>
      </c>
      <c r="N1544" s="129">
        <v>17.687074829932001</v>
      </c>
      <c r="O1544" s="130">
        <v>51.020408163265301</v>
      </c>
      <c r="P1544" s="131">
        <v>147</v>
      </c>
      <c r="Q1544" s="131">
        <v>147</v>
      </c>
    </row>
    <row r="1545" spans="1:17" x14ac:dyDescent="0.35">
      <c r="A1545" s="127">
        <v>2</v>
      </c>
      <c r="B1545" s="123" t="s">
        <v>28</v>
      </c>
      <c r="C1545" s="128" t="s">
        <v>697</v>
      </c>
      <c r="D1545" s="123" t="s">
        <v>33</v>
      </c>
      <c r="E1545" s="128" t="s">
        <v>33</v>
      </c>
      <c r="F1545" s="123" t="s">
        <v>37</v>
      </c>
      <c r="G1545" s="128" t="s">
        <v>2411</v>
      </c>
      <c r="N1545" s="129">
        <v>17.687074829932001</v>
      </c>
      <c r="O1545" s="130">
        <v>51.020408163265301</v>
      </c>
      <c r="P1545" s="131">
        <v>147</v>
      </c>
      <c r="Q1545" s="131">
        <v>147</v>
      </c>
    </row>
    <row r="1546" spans="1:17" x14ac:dyDescent="0.35">
      <c r="A1546" s="127">
        <v>2</v>
      </c>
      <c r="B1546" s="123" t="s">
        <v>25</v>
      </c>
      <c r="C1546" s="128" t="s">
        <v>681</v>
      </c>
      <c r="D1546" s="123" t="s">
        <v>30</v>
      </c>
      <c r="E1546" s="132" t="s">
        <v>6</v>
      </c>
      <c r="N1546" s="129">
        <v>16.091954022988499</v>
      </c>
      <c r="O1546" s="130">
        <v>40.438871473354197</v>
      </c>
      <c r="P1546" s="131">
        <v>957</v>
      </c>
      <c r="Q1546" s="131">
        <v>957</v>
      </c>
    </row>
    <row r="1547" spans="1:17" x14ac:dyDescent="0.35">
      <c r="A1547" s="127">
        <v>2</v>
      </c>
      <c r="B1547" s="123" t="s">
        <v>23</v>
      </c>
      <c r="C1547" s="132" t="s">
        <v>699</v>
      </c>
      <c r="D1547" s="123" t="s">
        <v>29</v>
      </c>
      <c r="E1547" s="132" t="s">
        <v>699</v>
      </c>
      <c r="F1547" s="123" t="s">
        <v>33</v>
      </c>
      <c r="G1547" s="128" t="s">
        <v>33</v>
      </c>
      <c r="N1547" s="129">
        <v>17.760617760617802</v>
      </c>
      <c r="O1547" s="130">
        <v>44.787644787644801</v>
      </c>
      <c r="P1547" s="131">
        <v>259</v>
      </c>
      <c r="Q1547" s="131">
        <v>259</v>
      </c>
    </row>
    <row r="1548" spans="1:17" x14ac:dyDescent="0.35">
      <c r="A1548" s="127">
        <v>2</v>
      </c>
      <c r="B1548" s="123" t="s">
        <v>23</v>
      </c>
      <c r="C1548" s="132" t="s">
        <v>699</v>
      </c>
      <c r="D1548" s="123" t="s">
        <v>33</v>
      </c>
      <c r="E1548" s="128" t="s">
        <v>33</v>
      </c>
      <c r="N1548" s="129">
        <v>17.3913043478261</v>
      </c>
      <c r="O1548" s="130">
        <v>42.455242966751896</v>
      </c>
      <c r="P1548" s="131">
        <v>782</v>
      </c>
      <c r="Q1548" s="131">
        <v>782</v>
      </c>
    </row>
    <row r="1549" spans="1:17" x14ac:dyDescent="0.35">
      <c r="A1549" s="127">
        <v>2</v>
      </c>
      <c r="B1549" s="123" t="s">
        <v>23</v>
      </c>
      <c r="C1549" s="132" t="s">
        <v>699</v>
      </c>
      <c r="D1549" s="123" t="s">
        <v>28</v>
      </c>
      <c r="E1549" s="128" t="s">
        <v>697</v>
      </c>
      <c r="N1549" s="129">
        <v>17.3913043478261</v>
      </c>
      <c r="O1549" s="130">
        <v>45.913043478260903</v>
      </c>
      <c r="P1549" s="131">
        <v>575</v>
      </c>
      <c r="Q1549" s="131">
        <v>575</v>
      </c>
    </row>
    <row r="1550" spans="1:17" x14ac:dyDescent="0.35">
      <c r="A1550" s="127">
        <v>2</v>
      </c>
      <c r="B1550" s="123" t="s">
        <v>25</v>
      </c>
      <c r="C1550" s="128" t="s">
        <v>681</v>
      </c>
      <c r="D1550" s="123" t="s">
        <v>28</v>
      </c>
      <c r="E1550" s="128" t="s">
        <v>697</v>
      </c>
      <c r="F1550" s="123" t="s">
        <v>30</v>
      </c>
      <c r="G1550" s="132" t="s">
        <v>6</v>
      </c>
      <c r="H1550" s="123" t="s">
        <v>33</v>
      </c>
      <c r="I1550" s="128" t="s">
        <v>33</v>
      </c>
      <c r="N1550" s="129">
        <v>15.865384615384601</v>
      </c>
      <c r="O1550" s="130">
        <v>43.75</v>
      </c>
      <c r="P1550" s="131">
        <v>208</v>
      </c>
      <c r="Q1550" s="131">
        <v>208</v>
      </c>
    </row>
    <row r="1551" spans="1:17" x14ac:dyDescent="0.35">
      <c r="A1551" s="127">
        <v>2</v>
      </c>
      <c r="B1551" s="123" t="s">
        <v>25</v>
      </c>
      <c r="C1551" s="128" t="s">
        <v>681</v>
      </c>
      <c r="D1551" s="123" t="s">
        <v>33</v>
      </c>
      <c r="E1551" s="128" t="s">
        <v>33</v>
      </c>
      <c r="N1551" s="129">
        <v>17.021276595744698</v>
      </c>
      <c r="O1551" s="130">
        <v>45.212765957446798</v>
      </c>
      <c r="P1551" s="131">
        <v>564</v>
      </c>
      <c r="Q1551" s="131">
        <v>564</v>
      </c>
    </row>
    <row r="1552" spans="1:17" x14ac:dyDescent="0.35">
      <c r="A1552" s="127">
        <v>2</v>
      </c>
      <c r="B1552" s="123" t="s">
        <v>25</v>
      </c>
      <c r="C1552" s="128" t="s">
        <v>681</v>
      </c>
      <c r="D1552" s="123" t="s">
        <v>30</v>
      </c>
      <c r="E1552" s="132" t="s">
        <v>6</v>
      </c>
      <c r="F1552" s="123" t="s">
        <v>33</v>
      </c>
      <c r="G1552" s="128" t="s">
        <v>33</v>
      </c>
      <c r="N1552" s="129">
        <v>16.75</v>
      </c>
      <c r="O1552" s="130">
        <v>41.75</v>
      </c>
      <c r="P1552" s="131">
        <v>400</v>
      </c>
      <c r="Q1552" s="131">
        <v>400</v>
      </c>
    </row>
    <row r="1553" spans="1:17" x14ac:dyDescent="0.35">
      <c r="A1553" s="127">
        <v>2</v>
      </c>
      <c r="B1553" s="123" t="s">
        <v>22</v>
      </c>
      <c r="C1553" s="128" t="s">
        <v>695</v>
      </c>
      <c r="D1553" s="123" t="s">
        <v>25</v>
      </c>
      <c r="E1553" s="128" t="s">
        <v>681</v>
      </c>
      <c r="N1553" s="129">
        <v>15.343347639485</v>
      </c>
      <c r="O1553" s="130">
        <v>40.128755364806899</v>
      </c>
      <c r="P1553" s="131">
        <v>932</v>
      </c>
      <c r="Q1553" s="131">
        <v>932</v>
      </c>
    </row>
    <row r="1554" spans="1:17" x14ac:dyDescent="0.35">
      <c r="A1554" s="127">
        <v>2</v>
      </c>
      <c r="B1554" s="123" t="s">
        <v>22</v>
      </c>
      <c r="C1554" s="128" t="s">
        <v>695</v>
      </c>
      <c r="D1554" s="123" t="s">
        <v>24</v>
      </c>
      <c r="E1554" s="128" t="s">
        <v>696</v>
      </c>
      <c r="F1554" s="123" t="s">
        <v>30</v>
      </c>
      <c r="G1554" s="132" t="s">
        <v>6</v>
      </c>
      <c r="N1554" s="129">
        <v>15.384615384615399</v>
      </c>
      <c r="P1554" s="131">
        <v>26</v>
      </c>
    </row>
    <row r="1555" spans="1:17" x14ac:dyDescent="0.35">
      <c r="A1555" s="127">
        <v>2</v>
      </c>
      <c r="B1555" s="123" t="s">
        <v>28</v>
      </c>
      <c r="C1555" s="128" t="s">
        <v>697</v>
      </c>
      <c r="D1555" s="123" t="s">
        <v>30</v>
      </c>
      <c r="E1555" s="132" t="s">
        <v>6</v>
      </c>
      <c r="N1555" s="129">
        <v>15.3711790393013</v>
      </c>
      <c r="O1555" s="130">
        <v>40.698689956331897</v>
      </c>
      <c r="P1555" s="131">
        <v>1145</v>
      </c>
      <c r="Q1555" s="131">
        <v>1145</v>
      </c>
    </row>
    <row r="1556" spans="1:17" x14ac:dyDescent="0.35">
      <c r="A1556" s="127">
        <v>2</v>
      </c>
      <c r="B1556" s="123" t="s">
        <v>28</v>
      </c>
      <c r="C1556" s="128" t="s">
        <v>697</v>
      </c>
      <c r="D1556" s="123" t="s">
        <v>30</v>
      </c>
      <c r="E1556" s="132" t="s">
        <v>6</v>
      </c>
      <c r="F1556" s="123" t="s">
        <v>33</v>
      </c>
      <c r="G1556" s="128" t="s">
        <v>33</v>
      </c>
      <c r="N1556" s="129">
        <v>15.789473684210501</v>
      </c>
      <c r="O1556" s="130">
        <v>42.105263157894697</v>
      </c>
      <c r="P1556" s="131">
        <v>475</v>
      </c>
      <c r="Q1556" s="131">
        <v>475</v>
      </c>
    </row>
    <row r="1557" spans="1:17" x14ac:dyDescent="0.35">
      <c r="A1557" s="127">
        <v>2</v>
      </c>
      <c r="B1557" s="123" t="s">
        <v>23</v>
      </c>
      <c r="C1557" s="132" t="s">
        <v>699</v>
      </c>
      <c r="D1557" s="123" t="s">
        <v>29</v>
      </c>
      <c r="E1557" s="132" t="s">
        <v>699</v>
      </c>
      <c r="N1557" s="129">
        <v>16.067146282973599</v>
      </c>
      <c r="O1557" s="130">
        <v>41.726618705036003</v>
      </c>
      <c r="P1557" s="131">
        <v>417</v>
      </c>
      <c r="Q1557" s="131">
        <v>417</v>
      </c>
    </row>
    <row r="1558" spans="1:17" x14ac:dyDescent="0.35">
      <c r="A1558" s="127">
        <v>2</v>
      </c>
      <c r="B1558" s="123" t="s">
        <v>22</v>
      </c>
      <c r="C1558" s="128" t="s">
        <v>695</v>
      </c>
      <c r="D1558" s="123" t="s">
        <v>28</v>
      </c>
      <c r="E1558" s="128" t="s">
        <v>697</v>
      </c>
      <c r="F1558" s="123" t="s">
        <v>33</v>
      </c>
      <c r="G1558" s="128" t="s">
        <v>33</v>
      </c>
      <c r="N1558" s="129">
        <v>15.6908665105386</v>
      </c>
      <c r="P1558" s="131">
        <v>854</v>
      </c>
    </row>
    <row r="1559" spans="1:17" x14ac:dyDescent="0.35">
      <c r="A1559" s="127">
        <v>2</v>
      </c>
      <c r="B1559" s="123" t="s">
        <v>28</v>
      </c>
      <c r="C1559" s="128" t="s">
        <v>697</v>
      </c>
      <c r="D1559" s="123" t="s">
        <v>36</v>
      </c>
      <c r="E1559" s="128" t="s">
        <v>703</v>
      </c>
      <c r="O1559" s="130">
        <v>40.794979079497899</v>
      </c>
      <c r="Q1559" s="131">
        <v>478</v>
      </c>
    </row>
    <row r="1560" spans="1:17" x14ac:dyDescent="0.35">
      <c r="A1560" s="127">
        <v>2</v>
      </c>
      <c r="B1560" s="123" t="s">
        <v>24</v>
      </c>
      <c r="C1560" s="128" t="s">
        <v>696</v>
      </c>
      <c r="D1560" s="123" t="s">
        <v>30</v>
      </c>
      <c r="E1560" s="132" t="s">
        <v>6</v>
      </c>
      <c r="N1560" s="129">
        <v>15.625</v>
      </c>
      <c r="P1560" s="131">
        <v>32</v>
      </c>
    </row>
    <row r="1561" spans="1:17" x14ac:dyDescent="0.35">
      <c r="A1561" s="127">
        <v>2</v>
      </c>
      <c r="B1561" s="123" t="s">
        <v>22</v>
      </c>
      <c r="C1561" s="128" t="s">
        <v>695</v>
      </c>
      <c r="D1561" s="123" t="s">
        <v>28</v>
      </c>
      <c r="E1561" s="128" t="s">
        <v>697</v>
      </c>
      <c r="F1561" s="123" t="s">
        <v>30</v>
      </c>
      <c r="G1561" s="132" t="s">
        <v>6</v>
      </c>
      <c r="H1561" s="123" t="s">
        <v>33</v>
      </c>
      <c r="I1561" s="128" t="s">
        <v>33</v>
      </c>
      <c r="N1561" s="129">
        <v>15.361445783132501</v>
      </c>
      <c r="O1561" s="130">
        <v>40.662650602409599</v>
      </c>
      <c r="P1561" s="131">
        <v>332</v>
      </c>
      <c r="Q1561" s="131">
        <v>332</v>
      </c>
    </row>
    <row r="1562" spans="1:17" x14ac:dyDescent="0.35">
      <c r="A1562" s="127">
        <v>2</v>
      </c>
      <c r="B1562" s="123" t="s">
        <v>24</v>
      </c>
      <c r="C1562" s="128" t="s">
        <v>696</v>
      </c>
      <c r="D1562" s="123" t="s">
        <v>33</v>
      </c>
      <c r="E1562" s="128" t="s">
        <v>33</v>
      </c>
      <c r="F1562" s="123" t="s">
        <v>36</v>
      </c>
      <c r="G1562" s="128" t="s">
        <v>703</v>
      </c>
      <c r="O1562" s="130">
        <v>44.4444444444444</v>
      </c>
      <c r="Q1562" s="131">
        <v>36</v>
      </c>
    </row>
    <row r="1563" spans="1:17" x14ac:dyDescent="0.35">
      <c r="A1563" s="127">
        <v>2</v>
      </c>
      <c r="B1563" s="123" t="s">
        <v>28</v>
      </c>
      <c r="C1563" s="128" t="s">
        <v>697</v>
      </c>
      <c r="D1563" s="123" t="s">
        <v>36</v>
      </c>
      <c r="E1563" s="128" t="s">
        <v>703</v>
      </c>
      <c r="F1563" s="123" t="s">
        <v>37</v>
      </c>
      <c r="G1563" s="128" t="s">
        <v>2411</v>
      </c>
      <c r="O1563" s="130">
        <v>62.962962962962997</v>
      </c>
      <c r="Q1563" s="131">
        <v>27</v>
      </c>
    </row>
    <row r="1564" spans="1:17" x14ac:dyDescent="0.35">
      <c r="A1564" s="127">
        <v>2</v>
      </c>
      <c r="B1564" s="123" t="s">
        <v>28</v>
      </c>
      <c r="C1564" s="128" t="s">
        <v>697</v>
      </c>
      <c r="D1564" s="123" t="s">
        <v>33</v>
      </c>
      <c r="E1564" s="128" t="s">
        <v>33</v>
      </c>
      <c r="F1564" s="123" t="s">
        <v>36</v>
      </c>
      <c r="G1564" s="128" t="s">
        <v>703</v>
      </c>
      <c r="H1564" s="123" t="s">
        <v>37</v>
      </c>
      <c r="I1564" s="128" t="s">
        <v>2411</v>
      </c>
      <c r="O1564" s="130">
        <v>62.962962962962997</v>
      </c>
      <c r="Q1564" s="131">
        <v>27</v>
      </c>
    </row>
    <row r="1565" spans="1:17" x14ac:dyDescent="0.35">
      <c r="A1565" s="127">
        <v>2</v>
      </c>
      <c r="B1565" s="123" t="s">
        <v>36</v>
      </c>
      <c r="C1565" s="128" t="s">
        <v>703</v>
      </c>
      <c r="D1565" s="123" t="s">
        <v>37</v>
      </c>
      <c r="E1565" s="128" t="s">
        <v>2411</v>
      </c>
      <c r="O1565" s="130">
        <v>45.535714285714299</v>
      </c>
      <c r="Q1565" s="131">
        <v>112</v>
      </c>
    </row>
    <row r="1566" spans="1:17" x14ac:dyDescent="0.35">
      <c r="A1566" s="127">
        <v>2</v>
      </c>
      <c r="B1566" s="123" t="s">
        <v>33</v>
      </c>
      <c r="C1566" s="128" t="s">
        <v>33</v>
      </c>
      <c r="D1566" s="123" t="s">
        <v>36</v>
      </c>
      <c r="E1566" s="128" t="s">
        <v>703</v>
      </c>
      <c r="F1566" s="123" t="s">
        <v>37</v>
      </c>
      <c r="G1566" s="128" t="s">
        <v>2411</v>
      </c>
      <c r="O1566" s="130">
        <v>45.535714285714299</v>
      </c>
      <c r="Q1566" s="131">
        <v>112</v>
      </c>
    </row>
    <row r="1567" spans="1:17" x14ac:dyDescent="0.35">
      <c r="A1567" s="127">
        <v>2</v>
      </c>
      <c r="B1567" s="123" t="s">
        <v>23</v>
      </c>
      <c r="C1567" s="132" t="s">
        <v>699</v>
      </c>
      <c r="D1567" s="123" t="s">
        <v>24</v>
      </c>
      <c r="E1567" s="128" t="s">
        <v>696</v>
      </c>
      <c r="O1567" s="130">
        <v>40.579710144927503</v>
      </c>
      <c r="Q1567" s="131">
        <v>138</v>
      </c>
    </row>
    <row r="1568" spans="1:17" x14ac:dyDescent="0.35">
      <c r="A1568" s="127">
        <v>2</v>
      </c>
      <c r="B1568" s="123" t="s">
        <v>24</v>
      </c>
      <c r="C1568" s="128" t="s">
        <v>696</v>
      </c>
      <c r="D1568" s="123" t="s">
        <v>33</v>
      </c>
      <c r="E1568" s="128" t="s">
        <v>33</v>
      </c>
      <c r="F1568" s="123" t="s">
        <v>36</v>
      </c>
      <c r="G1568" s="128" t="s">
        <v>703</v>
      </c>
      <c r="H1568" s="123" t="s">
        <v>37</v>
      </c>
      <c r="I1568" s="128" t="s">
        <v>2411</v>
      </c>
      <c r="O1568" s="130">
        <v>53.3333333333333</v>
      </c>
      <c r="Q1568" s="131">
        <v>15</v>
      </c>
    </row>
    <row r="1569" spans="1:17" x14ac:dyDescent="0.35">
      <c r="A1569" s="127">
        <v>2</v>
      </c>
      <c r="B1569" s="123" t="s">
        <v>24</v>
      </c>
      <c r="C1569" s="128" t="s">
        <v>696</v>
      </c>
      <c r="D1569" s="123" t="s">
        <v>36</v>
      </c>
      <c r="E1569" s="128" t="s">
        <v>703</v>
      </c>
      <c r="F1569" s="123" t="s">
        <v>37</v>
      </c>
      <c r="G1569" s="128" t="s">
        <v>2411</v>
      </c>
      <c r="O1569" s="130">
        <v>53.3333333333333</v>
      </c>
      <c r="Q1569" s="131">
        <v>15</v>
      </c>
    </row>
    <row r="1571" spans="1:17" ht="51.75" customHeight="1" x14ac:dyDescent="0.35">
      <c r="A1571" s="185" t="s">
        <v>2890</v>
      </c>
      <c r="B1571" s="181"/>
      <c r="C1571" s="181"/>
      <c r="D1571" s="181"/>
      <c r="E1571" s="181"/>
      <c r="F1571" s="181"/>
      <c r="G1571" s="181"/>
      <c r="H1571" s="181"/>
      <c r="I1571" s="181"/>
      <c r="J1571" s="181"/>
      <c r="K1571" s="181"/>
      <c r="L1571" s="181"/>
      <c r="M1571" s="181"/>
      <c r="N1571" s="181"/>
      <c r="O1571" s="181"/>
      <c r="P1571" s="181"/>
      <c r="Q1571" s="181"/>
    </row>
    <row r="1572" spans="1:17" x14ac:dyDescent="0.35">
      <c r="A1572" s="8" t="s">
        <v>689</v>
      </c>
      <c r="B1572" s="123" t="s">
        <v>690</v>
      </c>
      <c r="D1572" s="123" t="s">
        <v>690</v>
      </c>
      <c r="F1572" s="123" t="s">
        <v>690</v>
      </c>
      <c r="H1572" s="123" t="s">
        <v>690</v>
      </c>
      <c r="J1572" s="123" t="s">
        <v>690</v>
      </c>
      <c r="L1572" s="123" t="s">
        <v>690</v>
      </c>
      <c r="N1572" s="124" t="s">
        <v>691</v>
      </c>
      <c r="O1572" s="125" t="s">
        <v>692</v>
      </c>
      <c r="P1572" s="126" t="s">
        <v>693</v>
      </c>
      <c r="Q1572" s="126" t="s">
        <v>694</v>
      </c>
    </row>
    <row r="1573" spans="1:17" x14ac:dyDescent="0.35">
      <c r="A1573" s="127">
        <v>2</v>
      </c>
      <c r="B1573" s="123" t="s">
        <v>24</v>
      </c>
      <c r="C1573" s="128" t="s">
        <v>81</v>
      </c>
      <c r="D1573" s="123" t="s">
        <v>25</v>
      </c>
      <c r="E1573" s="128" t="s">
        <v>183</v>
      </c>
      <c r="N1573" s="129">
        <v>30.434782608695699</v>
      </c>
      <c r="O1573" s="130">
        <v>43.478260869565197</v>
      </c>
      <c r="P1573" s="131">
        <v>23</v>
      </c>
      <c r="Q1573" s="131">
        <v>23</v>
      </c>
    </row>
    <row r="1574" spans="1:17" x14ac:dyDescent="0.35">
      <c r="A1574" s="127">
        <v>2</v>
      </c>
      <c r="B1574" s="123" t="s">
        <v>24</v>
      </c>
      <c r="C1574" s="128" t="s">
        <v>81</v>
      </c>
      <c r="D1574" s="123" t="s">
        <v>25</v>
      </c>
      <c r="E1574" s="128" t="s">
        <v>183</v>
      </c>
      <c r="F1574" s="123" t="s">
        <v>28</v>
      </c>
      <c r="G1574" s="128" t="s">
        <v>701</v>
      </c>
      <c r="N1574" s="129">
        <v>33.3333333333333</v>
      </c>
      <c r="O1574" s="130">
        <v>55.5555555555556</v>
      </c>
      <c r="P1574" s="131">
        <v>9</v>
      </c>
      <c r="Q1574" s="131">
        <v>9</v>
      </c>
    </row>
    <row r="1575" spans="1:17" x14ac:dyDescent="0.35">
      <c r="A1575" s="127">
        <v>2</v>
      </c>
      <c r="B1575" s="123" t="s">
        <v>25</v>
      </c>
      <c r="C1575" s="128" t="s">
        <v>183</v>
      </c>
      <c r="D1575" s="123" t="s">
        <v>34</v>
      </c>
      <c r="E1575" s="128" t="s">
        <v>34</v>
      </c>
      <c r="N1575" s="129">
        <v>16.6666666666667</v>
      </c>
      <c r="O1575" s="130">
        <v>41.025641025641001</v>
      </c>
      <c r="P1575" s="131">
        <v>78</v>
      </c>
      <c r="Q1575" s="131">
        <v>78</v>
      </c>
    </row>
    <row r="1576" spans="1:17" x14ac:dyDescent="0.35">
      <c r="A1576" s="127">
        <v>2</v>
      </c>
      <c r="B1576" s="123" t="s">
        <v>25</v>
      </c>
      <c r="C1576" s="128" t="s">
        <v>183</v>
      </c>
      <c r="D1576" s="123" t="s">
        <v>28</v>
      </c>
      <c r="E1576" s="128" t="s">
        <v>701</v>
      </c>
      <c r="N1576" s="129">
        <v>15.1515151515152</v>
      </c>
      <c r="P1576" s="131">
        <v>132</v>
      </c>
    </row>
    <row r="1577" spans="1:17" x14ac:dyDescent="0.35">
      <c r="A1577" s="127">
        <v>2</v>
      </c>
      <c r="B1577" s="123" t="s">
        <v>25</v>
      </c>
      <c r="C1577" s="128" t="s">
        <v>183</v>
      </c>
      <c r="D1577" s="123" t="s">
        <v>27</v>
      </c>
      <c r="E1577" s="128" t="s">
        <v>32</v>
      </c>
      <c r="N1577" s="129">
        <v>15.083798882681601</v>
      </c>
      <c r="P1577" s="131">
        <v>179</v>
      </c>
    </row>
    <row r="1580" spans="1:17" ht="35.1" customHeight="1" x14ac:dyDescent="0.35">
      <c r="A1580" s="184" t="s">
        <v>3110</v>
      </c>
      <c r="B1580" s="181"/>
      <c r="C1580" s="181"/>
      <c r="D1580" s="181"/>
      <c r="E1580" s="181"/>
      <c r="F1580" s="181"/>
      <c r="G1580" s="181"/>
      <c r="H1580" s="181"/>
      <c r="I1580" s="181"/>
      <c r="J1580" s="181"/>
      <c r="K1580" s="181"/>
      <c r="L1580" s="181"/>
      <c r="M1580" s="181"/>
      <c r="N1580" s="181"/>
      <c r="O1580" s="181"/>
      <c r="P1580" s="181"/>
      <c r="Q1580" s="181"/>
    </row>
    <row r="1582" spans="1:17" ht="51.75" customHeight="1" x14ac:dyDescent="0.35">
      <c r="A1582" s="185" t="s">
        <v>2942</v>
      </c>
      <c r="B1582" s="181"/>
      <c r="C1582" s="181"/>
      <c r="D1582" s="181"/>
      <c r="E1582" s="181"/>
      <c r="F1582" s="181"/>
      <c r="G1582" s="181"/>
      <c r="H1582" s="181"/>
      <c r="I1582" s="181"/>
      <c r="J1582" s="181"/>
      <c r="K1582" s="181"/>
      <c r="L1582" s="181"/>
      <c r="M1582" s="181"/>
      <c r="N1582" s="181"/>
      <c r="O1582" s="181"/>
      <c r="P1582" s="181"/>
      <c r="Q1582" s="181"/>
    </row>
    <row r="1583" spans="1:17" x14ac:dyDescent="0.35">
      <c r="A1583" s="8" t="s">
        <v>689</v>
      </c>
      <c r="B1583" s="123" t="s">
        <v>690</v>
      </c>
      <c r="D1583" s="123" t="s">
        <v>690</v>
      </c>
      <c r="F1583" s="123" t="s">
        <v>690</v>
      </c>
      <c r="H1583" s="123" t="s">
        <v>690</v>
      </c>
      <c r="J1583" s="123" t="s">
        <v>690</v>
      </c>
      <c r="L1583" s="123" t="s">
        <v>690</v>
      </c>
      <c r="N1583" s="124" t="s">
        <v>691</v>
      </c>
      <c r="O1583" s="125" t="s">
        <v>692</v>
      </c>
      <c r="P1583" s="126" t="s">
        <v>693</v>
      </c>
      <c r="Q1583" s="126" t="s">
        <v>694</v>
      </c>
    </row>
    <row r="1584" spans="1:17" x14ac:dyDescent="0.35">
      <c r="A1584" s="127">
        <v>1</v>
      </c>
      <c r="B1584" s="123" t="s">
        <v>24</v>
      </c>
      <c r="C1584" s="128" t="s">
        <v>1034</v>
      </c>
      <c r="D1584" s="123" t="s">
        <v>27</v>
      </c>
      <c r="E1584" s="128" t="s">
        <v>32</v>
      </c>
      <c r="N1584" s="129">
        <v>27.272727272727298</v>
      </c>
      <c r="O1584" s="130">
        <v>45.454545454545503</v>
      </c>
      <c r="P1584" s="131">
        <v>11</v>
      </c>
      <c r="Q1584" s="131">
        <v>11</v>
      </c>
    </row>
    <row r="1585" spans="1:17" x14ac:dyDescent="0.35">
      <c r="A1585" s="127">
        <v>1</v>
      </c>
      <c r="B1585" s="123" t="s">
        <v>21</v>
      </c>
      <c r="C1585" s="128" t="s">
        <v>65</v>
      </c>
      <c r="D1585" s="123" t="s">
        <v>27</v>
      </c>
      <c r="E1585" s="128" t="s">
        <v>32</v>
      </c>
      <c r="F1585" s="123" t="s">
        <v>33</v>
      </c>
      <c r="G1585" s="128" t="s">
        <v>33</v>
      </c>
      <c r="N1585" s="129">
        <v>21.052631578947398</v>
      </c>
      <c r="O1585" s="130">
        <v>50</v>
      </c>
      <c r="P1585" s="131">
        <v>38</v>
      </c>
      <c r="Q1585" s="131">
        <v>38</v>
      </c>
    </row>
    <row r="1586" spans="1:17" x14ac:dyDescent="0.35">
      <c r="A1586" s="127">
        <v>1</v>
      </c>
      <c r="B1586" s="123" t="s">
        <v>21</v>
      </c>
      <c r="C1586" s="128" t="s">
        <v>65</v>
      </c>
      <c r="D1586" s="123" t="s">
        <v>24</v>
      </c>
      <c r="E1586" s="128" t="s">
        <v>1034</v>
      </c>
      <c r="F1586" s="123" t="s">
        <v>33</v>
      </c>
      <c r="G1586" s="128" t="s">
        <v>33</v>
      </c>
      <c r="N1586" s="129">
        <v>20</v>
      </c>
      <c r="P1586" s="131">
        <v>10</v>
      </c>
    </row>
    <row r="1587" spans="1:17" x14ac:dyDescent="0.35">
      <c r="A1587" s="127">
        <v>1</v>
      </c>
      <c r="B1587" s="123" t="s">
        <v>24</v>
      </c>
      <c r="C1587" s="128" t="s">
        <v>1034</v>
      </c>
      <c r="D1587" s="123" t="s">
        <v>33</v>
      </c>
      <c r="E1587" s="128" t="s">
        <v>33</v>
      </c>
      <c r="N1587" s="129">
        <v>19.047619047619001</v>
      </c>
      <c r="P1587" s="131">
        <v>21</v>
      </c>
    </row>
    <row r="1588" spans="1:17" x14ac:dyDescent="0.35">
      <c r="A1588" s="127">
        <v>1</v>
      </c>
      <c r="B1588" s="123" t="s">
        <v>24</v>
      </c>
      <c r="C1588" s="128" t="s">
        <v>1034</v>
      </c>
      <c r="D1588" s="123" t="s">
        <v>28</v>
      </c>
      <c r="E1588" s="128" t="s">
        <v>697</v>
      </c>
      <c r="N1588" s="129">
        <v>17.647058823529399</v>
      </c>
      <c r="P1588" s="131">
        <v>34</v>
      </c>
    </row>
    <row r="1589" spans="1:17" x14ac:dyDescent="0.35">
      <c r="A1589" s="127">
        <v>1</v>
      </c>
      <c r="B1589" s="123" t="s">
        <v>28</v>
      </c>
      <c r="C1589" s="128" t="s">
        <v>697</v>
      </c>
      <c r="D1589" s="123" t="s">
        <v>37</v>
      </c>
      <c r="E1589" s="128" t="s">
        <v>33</v>
      </c>
      <c r="O1589" s="130">
        <v>42.1875</v>
      </c>
      <c r="Q1589" s="131">
        <v>64</v>
      </c>
    </row>
    <row r="1590" spans="1:17" x14ac:dyDescent="0.35">
      <c r="A1590" s="127">
        <v>1</v>
      </c>
      <c r="B1590" s="123" t="s">
        <v>28</v>
      </c>
      <c r="C1590" s="128" t="s">
        <v>697</v>
      </c>
      <c r="D1590" s="123" t="s">
        <v>33</v>
      </c>
      <c r="E1590" s="128" t="s">
        <v>33</v>
      </c>
      <c r="F1590" s="123" t="s">
        <v>37</v>
      </c>
      <c r="G1590" s="128" t="s">
        <v>33</v>
      </c>
      <c r="O1590" s="130">
        <v>42.1875</v>
      </c>
      <c r="Q1590" s="131">
        <v>64</v>
      </c>
    </row>
    <row r="1591" spans="1:17" x14ac:dyDescent="0.35">
      <c r="A1591" s="127">
        <v>1</v>
      </c>
      <c r="B1591" s="123" t="s">
        <v>24</v>
      </c>
      <c r="C1591" s="128" t="s">
        <v>1034</v>
      </c>
      <c r="D1591" s="123" t="s">
        <v>28</v>
      </c>
      <c r="E1591" s="128" t="s">
        <v>697</v>
      </c>
      <c r="F1591" s="123" t="s">
        <v>33</v>
      </c>
      <c r="G1591" s="128" t="s">
        <v>33</v>
      </c>
      <c r="N1591" s="129">
        <v>15.384615384615399</v>
      </c>
      <c r="P1591" s="131">
        <v>13</v>
      </c>
    </row>
    <row r="1592" spans="1:17" x14ac:dyDescent="0.35">
      <c r="A1592" s="127">
        <v>1</v>
      </c>
      <c r="B1592" s="123" t="s">
        <v>21</v>
      </c>
      <c r="C1592" s="128" t="s">
        <v>65</v>
      </c>
      <c r="D1592" s="123" t="s">
        <v>27</v>
      </c>
      <c r="E1592" s="128" t="s">
        <v>32</v>
      </c>
      <c r="F1592" s="123" t="s">
        <v>30</v>
      </c>
      <c r="G1592" s="128" t="s">
        <v>30</v>
      </c>
      <c r="H1592" s="123" t="s">
        <v>33</v>
      </c>
      <c r="I1592" s="128" t="s">
        <v>33</v>
      </c>
      <c r="O1592" s="130">
        <v>55.5555555555556</v>
      </c>
      <c r="Q1592" s="131">
        <v>9</v>
      </c>
    </row>
    <row r="1593" spans="1:17" x14ac:dyDescent="0.35">
      <c r="A1593" s="127">
        <v>1</v>
      </c>
      <c r="B1593" s="123" t="s">
        <v>27</v>
      </c>
      <c r="C1593" s="128" t="s">
        <v>32</v>
      </c>
      <c r="D1593" s="123" t="s">
        <v>30</v>
      </c>
      <c r="E1593" s="128" t="s">
        <v>30</v>
      </c>
      <c r="F1593" s="123" t="s">
        <v>33</v>
      </c>
      <c r="G1593" s="128" t="s">
        <v>33</v>
      </c>
      <c r="O1593" s="130">
        <v>40.397350993377501</v>
      </c>
      <c r="Q1593" s="131">
        <v>151</v>
      </c>
    </row>
    <row r="1594" spans="1:17" x14ac:dyDescent="0.35">
      <c r="A1594" s="127">
        <v>1</v>
      </c>
      <c r="B1594" s="123" t="s">
        <v>21</v>
      </c>
      <c r="C1594" s="128" t="s">
        <v>65</v>
      </c>
      <c r="D1594" s="123" t="s">
        <v>27</v>
      </c>
      <c r="E1594" s="128" t="s">
        <v>32</v>
      </c>
      <c r="F1594" s="123" t="s">
        <v>28</v>
      </c>
      <c r="G1594" s="128" t="s">
        <v>697</v>
      </c>
      <c r="H1594" s="123" t="s">
        <v>30</v>
      </c>
      <c r="I1594" s="128" t="s">
        <v>30</v>
      </c>
      <c r="O1594" s="130">
        <v>41.176470588235297</v>
      </c>
      <c r="Q1594" s="131">
        <v>34</v>
      </c>
    </row>
    <row r="1595" spans="1:17" x14ac:dyDescent="0.35">
      <c r="A1595" s="127">
        <v>2</v>
      </c>
      <c r="B1595" s="123" t="s">
        <v>21</v>
      </c>
      <c r="C1595" s="128" t="s">
        <v>65</v>
      </c>
      <c r="D1595" s="123" t="s">
        <v>25</v>
      </c>
      <c r="E1595" s="128" t="s">
        <v>110</v>
      </c>
      <c r="F1595" s="123" t="s">
        <v>28</v>
      </c>
      <c r="G1595" s="128" t="s">
        <v>697</v>
      </c>
      <c r="H1595" s="123" t="s">
        <v>32</v>
      </c>
      <c r="I1595" s="128" t="s">
        <v>32</v>
      </c>
      <c r="N1595" s="129">
        <v>24.137931034482801</v>
      </c>
      <c r="O1595" s="130">
        <v>56.321839080459803</v>
      </c>
      <c r="P1595" s="131">
        <v>87</v>
      </c>
      <c r="Q1595" s="131">
        <v>87</v>
      </c>
    </row>
    <row r="1596" spans="1:17" x14ac:dyDescent="0.35">
      <c r="A1596" s="127">
        <v>2</v>
      </c>
      <c r="B1596" s="123" t="s">
        <v>25</v>
      </c>
      <c r="C1596" s="128" t="s">
        <v>110</v>
      </c>
      <c r="D1596" s="123" t="s">
        <v>28</v>
      </c>
      <c r="E1596" s="128" t="s">
        <v>697</v>
      </c>
      <c r="F1596" s="123" t="s">
        <v>32</v>
      </c>
      <c r="G1596" s="128" t="s">
        <v>32</v>
      </c>
      <c r="N1596" s="129">
        <v>28.2258064516129</v>
      </c>
      <c r="O1596" s="130">
        <v>59.677419354838698</v>
      </c>
      <c r="P1596" s="131">
        <v>124</v>
      </c>
      <c r="Q1596" s="131">
        <v>124</v>
      </c>
    </row>
    <row r="1597" spans="1:17" x14ac:dyDescent="0.35">
      <c r="A1597" s="127">
        <v>2</v>
      </c>
      <c r="B1597" s="123" t="s">
        <v>28</v>
      </c>
      <c r="C1597" s="128" t="s">
        <v>697</v>
      </c>
      <c r="D1597" s="123" t="s">
        <v>32</v>
      </c>
      <c r="E1597" s="128" t="s">
        <v>32</v>
      </c>
      <c r="N1597" s="129">
        <v>20.267260579064601</v>
      </c>
      <c r="O1597" s="130">
        <v>45.322939866369701</v>
      </c>
      <c r="P1597" s="131">
        <v>898</v>
      </c>
      <c r="Q1597" s="131">
        <v>898</v>
      </c>
    </row>
    <row r="1598" spans="1:17" x14ac:dyDescent="0.35">
      <c r="A1598" s="127">
        <v>2</v>
      </c>
      <c r="B1598" s="123" t="s">
        <v>22</v>
      </c>
      <c r="C1598" s="128" t="s">
        <v>695</v>
      </c>
      <c r="D1598" s="123" t="s">
        <v>28</v>
      </c>
      <c r="E1598" s="128" t="s">
        <v>697</v>
      </c>
      <c r="F1598" s="123" t="s">
        <v>32</v>
      </c>
      <c r="G1598" s="128" t="s">
        <v>32</v>
      </c>
      <c r="N1598" s="129">
        <v>21.568627450980401</v>
      </c>
      <c r="O1598" s="130">
        <v>43.3155080213904</v>
      </c>
      <c r="P1598" s="131">
        <v>561</v>
      </c>
      <c r="Q1598" s="131">
        <v>561</v>
      </c>
    </row>
    <row r="1599" spans="1:17" x14ac:dyDescent="0.35">
      <c r="A1599" s="127">
        <v>2</v>
      </c>
      <c r="B1599" s="123" t="s">
        <v>25</v>
      </c>
      <c r="C1599" s="128" t="s">
        <v>110</v>
      </c>
      <c r="D1599" s="123" t="s">
        <v>28</v>
      </c>
      <c r="E1599" s="128" t="s">
        <v>697</v>
      </c>
      <c r="F1599" s="123" t="s">
        <v>30</v>
      </c>
      <c r="G1599" s="132" t="s">
        <v>6</v>
      </c>
      <c r="H1599" s="123" t="s">
        <v>32</v>
      </c>
      <c r="I1599" s="128" t="s">
        <v>32</v>
      </c>
      <c r="N1599" s="129">
        <v>24.657534246575299</v>
      </c>
      <c r="O1599" s="130">
        <v>60.273972602739697</v>
      </c>
      <c r="P1599" s="131">
        <v>73</v>
      </c>
      <c r="Q1599" s="131">
        <v>73</v>
      </c>
    </row>
    <row r="1600" spans="1:17" x14ac:dyDescent="0.35">
      <c r="A1600" s="127">
        <v>2</v>
      </c>
      <c r="B1600" s="123" t="s">
        <v>28</v>
      </c>
      <c r="C1600" s="128" t="s">
        <v>697</v>
      </c>
      <c r="D1600" s="123" t="s">
        <v>30</v>
      </c>
      <c r="E1600" s="132" t="s">
        <v>6</v>
      </c>
      <c r="F1600" s="123" t="s">
        <v>32</v>
      </c>
      <c r="G1600" s="128" t="s">
        <v>32</v>
      </c>
      <c r="N1600" s="129">
        <v>23.1012658227848</v>
      </c>
      <c r="O1600" s="130">
        <v>49.367088607594901</v>
      </c>
      <c r="P1600" s="131">
        <v>316</v>
      </c>
      <c r="Q1600" s="131">
        <v>316</v>
      </c>
    </row>
    <row r="1601" spans="1:17" x14ac:dyDescent="0.35">
      <c r="A1601" s="127">
        <v>2</v>
      </c>
      <c r="B1601" s="123" t="s">
        <v>21</v>
      </c>
      <c r="C1601" s="128" t="s">
        <v>65</v>
      </c>
      <c r="D1601" s="123" t="s">
        <v>22</v>
      </c>
      <c r="E1601" s="128" t="s">
        <v>695</v>
      </c>
      <c r="F1601" s="123" t="s">
        <v>24</v>
      </c>
      <c r="G1601" s="128" t="s">
        <v>1034</v>
      </c>
      <c r="H1601" s="123" t="s">
        <v>32</v>
      </c>
      <c r="I1601" s="128" t="s">
        <v>32</v>
      </c>
      <c r="N1601" s="129">
        <v>15.384615384615399</v>
      </c>
      <c r="O1601" s="130">
        <v>46.153846153846203</v>
      </c>
      <c r="P1601" s="131">
        <v>13</v>
      </c>
      <c r="Q1601" s="131">
        <v>13</v>
      </c>
    </row>
    <row r="1602" spans="1:17" x14ac:dyDescent="0.35">
      <c r="A1602" s="127">
        <v>2</v>
      </c>
      <c r="B1602" s="123" t="s">
        <v>22</v>
      </c>
      <c r="C1602" s="128" t="s">
        <v>695</v>
      </c>
      <c r="D1602" s="123" t="s">
        <v>24</v>
      </c>
      <c r="E1602" s="128" t="s">
        <v>1034</v>
      </c>
      <c r="F1602" s="123" t="s">
        <v>32</v>
      </c>
      <c r="G1602" s="128" t="s">
        <v>32</v>
      </c>
      <c r="N1602" s="129">
        <v>16.6666666666667</v>
      </c>
      <c r="P1602" s="131">
        <v>24</v>
      </c>
    </row>
    <row r="1603" spans="1:17" x14ac:dyDescent="0.35">
      <c r="A1603" s="127">
        <v>2</v>
      </c>
      <c r="B1603" s="123" t="s">
        <v>22</v>
      </c>
      <c r="C1603" s="128" t="s">
        <v>695</v>
      </c>
      <c r="D1603" s="123" t="s">
        <v>28</v>
      </c>
      <c r="E1603" s="128" t="s">
        <v>697</v>
      </c>
      <c r="F1603" s="123" t="s">
        <v>30</v>
      </c>
      <c r="G1603" s="132" t="s">
        <v>6</v>
      </c>
      <c r="H1603" s="123" t="s">
        <v>32</v>
      </c>
      <c r="I1603" s="128" t="s">
        <v>32</v>
      </c>
      <c r="N1603" s="129">
        <v>21.7777777777778</v>
      </c>
      <c r="O1603" s="130">
        <v>45.7777777777778</v>
      </c>
      <c r="P1603" s="131">
        <v>225</v>
      </c>
      <c r="Q1603" s="131">
        <v>225</v>
      </c>
    </row>
    <row r="1604" spans="1:17" x14ac:dyDescent="0.35">
      <c r="A1604" s="127">
        <v>2</v>
      </c>
      <c r="B1604" s="123" t="s">
        <v>21</v>
      </c>
      <c r="C1604" s="128" t="s">
        <v>65</v>
      </c>
      <c r="D1604" s="123" t="s">
        <v>22</v>
      </c>
      <c r="E1604" s="128" t="s">
        <v>695</v>
      </c>
      <c r="F1604" s="123" t="s">
        <v>28</v>
      </c>
      <c r="G1604" s="128" t="s">
        <v>697</v>
      </c>
      <c r="H1604" s="123" t="s">
        <v>32</v>
      </c>
      <c r="I1604" s="128" t="s">
        <v>32</v>
      </c>
      <c r="N1604" s="129">
        <v>21.428571428571399</v>
      </c>
      <c r="O1604" s="130">
        <v>45.535714285714299</v>
      </c>
      <c r="P1604" s="131">
        <v>336</v>
      </c>
      <c r="Q1604" s="131">
        <v>336</v>
      </c>
    </row>
    <row r="1605" spans="1:17" x14ac:dyDescent="0.35">
      <c r="A1605" s="127">
        <v>2</v>
      </c>
      <c r="B1605" s="123" t="s">
        <v>25</v>
      </c>
      <c r="C1605" s="128" t="s">
        <v>110</v>
      </c>
      <c r="D1605" s="123" t="s">
        <v>32</v>
      </c>
      <c r="E1605" s="128" t="s">
        <v>32</v>
      </c>
      <c r="N1605" s="129">
        <v>19.2708333333333</v>
      </c>
      <c r="O1605" s="130">
        <v>46.875</v>
      </c>
      <c r="P1605" s="131">
        <v>384</v>
      </c>
      <c r="Q1605" s="131">
        <v>384</v>
      </c>
    </row>
    <row r="1606" spans="1:17" x14ac:dyDescent="0.35">
      <c r="A1606" s="127">
        <v>2</v>
      </c>
      <c r="B1606" s="123" t="s">
        <v>21</v>
      </c>
      <c r="C1606" s="128" t="s">
        <v>65</v>
      </c>
      <c r="D1606" s="123" t="s">
        <v>28</v>
      </c>
      <c r="E1606" s="128" t="s">
        <v>697</v>
      </c>
      <c r="F1606" s="123" t="s">
        <v>30</v>
      </c>
      <c r="G1606" s="132" t="s">
        <v>6</v>
      </c>
      <c r="H1606" s="123" t="s">
        <v>32</v>
      </c>
      <c r="I1606" s="128" t="s">
        <v>32</v>
      </c>
      <c r="N1606" s="129">
        <v>20.202020202020201</v>
      </c>
      <c r="O1606" s="130">
        <v>44.949494949494898</v>
      </c>
      <c r="P1606" s="131">
        <v>198</v>
      </c>
      <c r="Q1606" s="131">
        <v>198</v>
      </c>
    </row>
    <row r="1607" spans="1:17" x14ac:dyDescent="0.35">
      <c r="A1607" s="127">
        <v>2</v>
      </c>
      <c r="B1607" s="123" t="s">
        <v>21</v>
      </c>
      <c r="C1607" s="128" t="s">
        <v>65</v>
      </c>
      <c r="D1607" s="123" t="s">
        <v>22</v>
      </c>
      <c r="E1607" s="128" t="s">
        <v>695</v>
      </c>
      <c r="F1607" s="123" t="s">
        <v>28</v>
      </c>
      <c r="G1607" s="128" t="s">
        <v>697</v>
      </c>
      <c r="H1607" s="123" t="s">
        <v>30</v>
      </c>
      <c r="I1607" s="132" t="s">
        <v>6</v>
      </c>
      <c r="J1607" s="123" t="s">
        <v>32</v>
      </c>
      <c r="K1607" s="128" t="s">
        <v>32</v>
      </c>
      <c r="N1607" s="129">
        <v>19.014084507042298</v>
      </c>
      <c r="O1607" s="130">
        <v>43.661971830985898</v>
      </c>
      <c r="P1607" s="131">
        <v>142</v>
      </c>
      <c r="Q1607" s="131">
        <v>142</v>
      </c>
    </row>
    <row r="1608" spans="1:17" x14ac:dyDescent="0.35">
      <c r="A1608" s="127">
        <v>2</v>
      </c>
      <c r="B1608" s="123" t="s">
        <v>21</v>
      </c>
      <c r="C1608" s="128" t="s">
        <v>65</v>
      </c>
      <c r="D1608" s="123" t="s">
        <v>28</v>
      </c>
      <c r="E1608" s="128" t="s">
        <v>697</v>
      </c>
      <c r="F1608" s="123" t="s">
        <v>32</v>
      </c>
      <c r="G1608" s="128" t="s">
        <v>32</v>
      </c>
      <c r="N1608" s="129">
        <v>19.771863117870701</v>
      </c>
      <c r="O1608" s="130">
        <v>45.057034220532302</v>
      </c>
      <c r="P1608" s="131">
        <v>526</v>
      </c>
      <c r="Q1608" s="131">
        <v>526</v>
      </c>
    </row>
    <row r="1609" spans="1:17" x14ac:dyDescent="0.35">
      <c r="A1609" s="127">
        <v>2</v>
      </c>
      <c r="B1609" s="123" t="s">
        <v>21</v>
      </c>
      <c r="C1609" s="128" t="s">
        <v>65</v>
      </c>
      <c r="D1609" s="123" t="s">
        <v>25</v>
      </c>
      <c r="E1609" s="128" t="s">
        <v>110</v>
      </c>
      <c r="F1609" s="123" t="s">
        <v>28</v>
      </c>
      <c r="G1609" s="128" t="s">
        <v>697</v>
      </c>
      <c r="N1609" s="129">
        <v>16.6666666666667</v>
      </c>
      <c r="O1609" s="130">
        <v>44.871794871794897</v>
      </c>
      <c r="P1609" s="131">
        <v>234</v>
      </c>
      <c r="Q1609" s="131">
        <v>234</v>
      </c>
    </row>
    <row r="1610" spans="1:17" x14ac:dyDescent="0.35">
      <c r="A1610" s="127">
        <v>2</v>
      </c>
      <c r="B1610" s="123" t="s">
        <v>21</v>
      </c>
      <c r="C1610" s="128" t="s">
        <v>65</v>
      </c>
      <c r="D1610" s="123" t="s">
        <v>32</v>
      </c>
      <c r="E1610" s="128" t="s">
        <v>32</v>
      </c>
      <c r="N1610" s="129">
        <v>15.7756354075372</v>
      </c>
      <c r="O1610" s="130">
        <v>40.22787028922</v>
      </c>
      <c r="P1610" s="131">
        <v>1141</v>
      </c>
      <c r="Q1610" s="131">
        <v>1141</v>
      </c>
    </row>
    <row r="1611" spans="1:17" x14ac:dyDescent="0.35">
      <c r="A1611" s="127">
        <v>2</v>
      </c>
      <c r="B1611" s="123" t="s">
        <v>25</v>
      </c>
      <c r="C1611" s="128" t="s">
        <v>110</v>
      </c>
      <c r="D1611" s="123" t="s">
        <v>28</v>
      </c>
      <c r="E1611" s="128" t="s">
        <v>697</v>
      </c>
      <c r="N1611" s="129">
        <v>17.808219178082201</v>
      </c>
      <c r="O1611" s="130">
        <v>45.753424657534197</v>
      </c>
      <c r="P1611" s="131">
        <v>365</v>
      </c>
      <c r="Q1611" s="131">
        <v>365</v>
      </c>
    </row>
    <row r="1612" spans="1:17" x14ac:dyDescent="0.35">
      <c r="A1612" s="127">
        <v>2</v>
      </c>
      <c r="B1612" s="123" t="s">
        <v>22</v>
      </c>
      <c r="C1612" s="128" t="s">
        <v>695</v>
      </c>
      <c r="D1612" s="123" t="s">
        <v>32</v>
      </c>
      <c r="E1612" s="128" t="s">
        <v>32</v>
      </c>
      <c r="N1612" s="129">
        <v>16.057312252964401</v>
      </c>
      <c r="P1612" s="131">
        <v>2024</v>
      </c>
    </row>
    <row r="1613" spans="1:17" x14ac:dyDescent="0.35">
      <c r="A1613" s="127">
        <v>2</v>
      </c>
      <c r="B1613" s="123" t="s">
        <v>30</v>
      </c>
      <c r="C1613" s="132" t="s">
        <v>6</v>
      </c>
      <c r="D1613" s="123" t="s">
        <v>32</v>
      </c>
      <c r="E1613" s="128" t="s">
        <v>32</v>
      </c>
      <c r="N1613" s="129">
        <v>16.898395721925102</v>
      </c>
      <c r="O1613" s="130">
        <v>42.459893048128301</v>
      </c>
      <c r="P1613" s="131">
        <v>935</v>
      </c>
      <c r="Q1613" s="131">
        <v>935</v>
      </c>
    </row>
    <row r="1614" spans="1:17" x14ac:dyDescent="0.35">
      <c r="A1614" s="127">
        <v>2</v>
      </c>
      <c r="B1614" s="123" t="s">
        <v>21</v>
      </c>
      <c r="C1614" s="128" t="s">
        <v>65</v>
      </c>
      <c r="D1614" s="123" t="s">
        <v>30</v>
      </c>
      <c r="E1614" s="132" t="s">
        <v>6</v>
      </c>
      <c r="F1614" s="123" t="s">
        <v>32</v>
      </c>
      <c r="G1614" s="128" t="s">
        <v>32</v>
      </c>
      <c r="N1614" s="129">
        <v>17.241379310344801</v>
      </c>
      <c r="O1614" s="130">
        <v>41.091954022988503</v>
      </c>
      <c r="P1614" s="131">
        <v>348</v>
      </c>
      <c r="Q1614" s="131">
        <v>348</v>
      </c>
    </row>
    <row r="1615" spans="1:17" x14ac:dyDescent="0.35">
      <c r="A1615" s="127">
        <v>2</v>
      </c>
      <c r="B1615" s="123" t="s">
        <v>21</v>
      </c>
      <c r="C1615" s="128" t="s">
        <v>65</v>
      </c>
      <c r="D1615" s="123" t="s">
        <v>22</v>
      </c>
      <c r="E1615" s="128" t="s">
        <v>695</v>
      </c>
      <c r="F1615" s="123" t="s">
        <v>30</v>
      </c>
      <c r="G1615" s="132" t="s">
        <v>6</v>
      </c>
      <c r="H1615" s="123" t="s">
        <v>32</v>
      </c>
      <c r="I1615" s="128" t="s">
        <v>32</v>
      </c>
      <c r="N1615" s="129">
        <v>16.602316602316598</v>
      </c>
      <c r="P1615" s="131">
        <v>259</v>
      </c>
    </row>
    <row r="1616" spans="1:17" x14ac:dyDescent="0.35">
      <c r="A1616" s="127">
        <v>2</v>
      </c>
      <c r="B1616" s="123" t="s">
        <v>21</v>
      </c>
      <c r="C1616" s="128" t="s">
        <v>65</v>
      </c>
      <c r="D1616" s="123" t="s">
        <v>25</v>
      </c>
      <c r="E1616" s="128" t="s">
        <v>110</v>
      </c>
      <c r="F1616" s="123" t="s">
        <v>32</v>
      </c>
      <c r="G1616" s="128" t="s">
        <v>32</v>
      </c>
      <c r="N1616" s="129">
        <v>16.568047337278099</v>
      </c>
      <c r="O1616" s="130">
        <v>46.153846153846203</v>
      </c>
      <c r="P1616" s="131">
        <v>169</v>
      </c>
      <c r="Q1616" s="131">
        <v>169</v>
      </c>
    </row>
    <row r="1617" spans="1:17" x14ac:dyDescent="0.35">
      <c r="A1617" s="127">
        <v>2</v>
      </c>
      <c r="B1617" s="123" t="s">
        <v>21</v>
      </c>
      <c r="C1617" s="128" t="s">
        <v>65</v>
      </c>
      <c r="D1617" s="123" t="s">
        <v>22</v>
      </c>
      <c r="E1617" s="128" t="s">
        <v>695</v>
      </c>
      <c r="F1617" s="123" t="s">
        <v>32</v>
      </c>
      <c r="G1617" s="128" t="s">
        <v>32</v>
      </c>
      <c r="N1617" s="129">
        <v>17.090395480226</v>
      </c>
      <c r="O1617" s="130">
        <v>41.2429378531073</v>
      </c>
      <c r="P1617" s="131">
        <v>708</v>
      </c>
      <c r="Q1617" s="131">
        <v>708</v>
      </c>
    </row>
    <row r="1618" spans="1:17" x14ac:dyDescent="0.35">
      <c r="A1618" s="127">
        <v>2</v>
      </c>
      <c r="B1618" s="123" t="s">
        <v>25</v>
      </c>
      <c r="C1618" s="128" t="s">
        <v>110</v>
      </c>
      <c r="D1618" s="123" t="s">
        <v>28</v>
      </c>
      <c r="E1618" s="128" t="s">
        <v>697</v>
      </c>
      <c r="F1618" s="123" t="s">
        <v>30</v>
      </c>
      <c r="G1618" s="132" t="s">
        <v>6</v>
      </c>
      <c r="N1618" s="129">
        <v>16.349809885931599</v>
      </c>
      <c r="O1618" s="130">
        <v>44.866920152091303</v>
      </c>
      <c r="P1618" s="131">
        <v>263</v>
      </c>
      <c r="Q1618" s="131">
        <v>263</v>
      </c>
    </row>
    <row r="1619" spans="1:17" x14ac:dyDescent="0.35">
      <c r="A1619" s="127">
        <v>2</v>
      </c>
      <c r="B1619" s="123" t="s">
        <v>28</v>
      </c>
      <c r="C1619" s="128" t="s">
        <v>697</v>
      </c>
      <c r="D1619" s="123" t="s">
        <v>30</v>
      </c>
      <c r="E1619" s="132" t="s">
        <v>6</v>
      </c>
      <c r="N1619" s="129">
        <v>15.3711790393013</v>
      </c>
      <c r="O1619" s="130">
        <v>40.698689956331897</v>
      </c>
      <c r="P1619" s="131">
        <v>1145</v>
      </c>
      <c r="Q1619" s="131">
        <v>1145</v>
      </c>
    </row>
    <row r="1620" spans="1:17" x14ac:dyDescent="0.35">
      <c r="A1620" s="127">
        <v>2</v>
      </c>
      <c r="B1620" s="123" t="s">
        <v>21</v>
      </c>
      <c r="C1620" s="128" t="s">
        <v>65</v>
      </c>
      <c r="D1620" s="123" t="s">
        <v>28</v>
      </c>
      <c r="E1620" s="128" t="s">
        <v>697</v>
      </c>
      <c r="F1620" s="123" t="s">
        <v>30</v>
      </c>
      <c r="G1620" s="132" t="s">
        <v>6</v>
      </c>
      <c r="N1620" s="129">
        <v>15.409836065573799</v>
      </c>
      <c r="P1620" s="131">
        <v>610</v>
      </c>
    </row>
    <row r="1621" spans="1:17" x14ac:dyDescent="0.35">
      <c r="A1621" s="127">
        <v>2</v>
      </c>
      <c r="B1621" s="123" t="s">
        <v>22</v>
      </c>
      <c r="C1621" s="128" t="s">
        <v>695</v>
      </c>
      <c r="D1621" s="123" t="s">
        <v>30</v>
      </c>
      <c r="E1621" s="132" t="s">
        <v>6</v>
      </c>
      <c r="F1621" s="123" t="s">
        <v>32</v>
      </c>
      <c r="G1621" s="128" t="s">
        <v>32</v>
      </c>
      <c r="N1621" s="129">
        <v>15.173410404624301</v>
      </c>
      <c r="O1621" s="130">
        <v>41.040462427745702</v>
      </c>
      <c r="P1621" s="131">
        <v>692</v>
      </c>
      <c r="Q1621" s="131">
        <v>692</v>
      </c>
    </row>
    <row r="1622" spans="1:17" x14ac:dyDescent="0.35">
      <c r="A1622" s="127">
        <v>2</v>
      </c>
      <c r="B1622" s="123" t="s">
        <v>25</v>
      </c>
      <c r="C1622" s="128" t="s">
        <v>110</v>
      </c>
      <c r="D1622" s="123" t="s">
        <v>30</v>
      </c>
      <c r="E1622" s="132" t="s">
        <v>6</v>
      </c>
      <c r="F1622" s="123" t="s">
        <v>32</v>
      </c>
      <c r="G1622" s="128" t="s">
        <v>32</v>
      </c>
      <c r="N1622" s="129">
        <v>15.830115830115799</v>
      </c>
      <c r="O1622" s="130">
        <v>44.787644787644801</v>
      </c>
      <c r="P1622" s="131">
        <v>259</v>
      </c>
      <c r="Q1622" s="131">
        <v>259</v>
      </c>
    </row>
    <row r="1623" spans="1:17" x14ac:dyDescent="0.35">
      <c r="A1623" s="127">
        <v>2</v>
      </c>
      <c r="B1623" s="123" t="s">
        <v>21</v>
      </c>
      <c r="C1623" s="128" t="s">
        <v>65</v>
      </c>
      <c r="D1623" s="123" t="s">
        <v>24</v>
      </c>
      <c r="E1623" s="128" t="s">
        <v>1034</v>
      </c>
      <c r="F1623" s="123" t="s">
        <v>25</v>
      </c>
      <c r="G1623" s="128" t="s">
        <v>110</v>
      </c>
      <c r="H1623" s="123" t="s">
        <v>28</v>
      </c>
      <c r="I1623" s="128" t="s">
        <v>697</v>
      </c>
      <c r="O1623" s="130">
        <v>50</v>
      </c>
      <c r="Q1623" s="131">
        <v>8</v>
      </c>
    </row>
    <row r="1624" spans="1:17" x14ac:dyDescent="0.35">
      <c r="A1624" s="127">
        <v>2</v>
      </c>
      <c r="B1624" s="123" t="s">
        <v>32</v>
      </c>
      <c r="C1624" s="128" t="s">
        <v>32</v>
      </c>
      <c r="N1624" s="129">
        <v>15.3124083308888</v>
      </c>
      <c r="P1624" s="131">
        <v>3409</v>
      </c>
    </row>
    <row r="1626" spans="1:17" ht="51.75" customHeight="1" x14ac:dyDescent="0.35">
      <c r="A1626" s="185" t="s">
        <v>2964</v>
      </c>
      <c r="B1626" s="181"/>
      <c r="C1626" s="181"/>
      <c r="D1626" s="181"/>
      <c r="E1626" s="181"/>
      <c r="F1626" s="181"/>
      <c r="G1626" s="181"/>
      <c r="H1626" s="181"/>
      <c r="I1626" s="181"/>
      <c r="J1626" s="181"/>
      <c r="K1626" s="181"/>
      <c r="L1626" s="181"/>
      <c r="M1626" s="181"/>
      <c r="N1626" s="181"/>
      <c r="O1626" s="181"/>
      <c r="P1626" s="181"/>
      <c r="Q1626" s="181"/>
    </row>
    <row r="1627" spans="1:17" x14ac:dyDescent="0.35">
      <c r="A1627" s="8" t="s">
        <v>689</v>
      </c>
      <c r="B1627" s="123" t="s">
        <v>690</v>
      </c>
      <c r="D1627" s="123" t="s">
        <v>690</v>
      </c>
      <c r="F1627" s="123" t="s">
        <v>690</v>
      </c>
      <c r="H1627" s="123" t="s">
        <v>690</v>
      </c>
      <c r="J1627" s="123" t="s">
        <v>690</v>
      </c>
      <c r="L1627" s="123" t="s">
        <v>690</v>
      </c>
      <c r="N1627" s="124" t="s">
        <v>691</v>
      </c>
      <c r="O1627" s="125" t="s">
        <v>692</v>
      </c>
      <c r="P1627" s="126" t="s">
        <v>693</v>
      </c>
      <c r="Q1627" s="126" t="s">
        <v>694</v>
      </c>
    </row>
    <row r="1628" spans="1:17" x14ac:dyDescent="0.35">
      <c r="A1628" s="127">
        <v>1</v>
      </c>
      <c r="B1628" s="123" t="s">
        <v>22</v>
      </c>
      <c r="C1628" s="128" t="s">
        <v>695</v>
      </c>
      <c r="D1628" s="123" t="s">
        <v>27</v>
      </c>
      <c r="E1628" s="128" t="s">
        <v>32</v>
      </c>
      <c r="F1628" s="123" t="s">
        <v>28</v>
      </c>
      <c r="G1628" s="128" t="s">
        <v>701</v>
      </c>
      <c r="H1628" s="123" t="s">
        <v>30</v>
      </c>
      <c r="I1628" s="128" t="s">
        <v>6</v>
      </c>
      <c r="N1628" s="129">
        <v>28.571428571428601</v>
      </c>
      <c r="O1628" s="130">
        <v>47.619047619047599</v>
      </c>
      <c r="P1628" s="131">
        <v>21</v>
      </c>
      <c r="Q1628" s="131">
        <v>21</v>
      </c>
    </row>
    <row r="1629" spans="1:17" x14ac:dyDescent="0.35">
      <c r="A1629" s="127">
        <v>1</v>
      </c>
      <c r="B1629" s="123" t="s">
        <v>24</v>
      </c>
      <c r="C1629" s="128" t="s">
        <v>81</v>
      </c>
      <c r="D1629" s="123" t="s">
        <v>28</v>
      </c>
      <c r="E1629" s="128" t="s">
        <v>701</v>
      </c>
      <c r="F1629" s="123" t="s">
        <v>30</v>
      </c>
      <c r="G1629" s="128" t="s">
        <v>6</v>
      </c>
      <c r="N1629" s="129">
        <v>22.2222222222222</v>
      </c>
      <c r="O1629" s="130">
        <v>44.4444444444444</v>
      </c>
      <c r="P1629" s="131">
        <v>9</v>
      </c>
      <c r="Q1629" s="131">
        <v>9</v>
      </c>
    </row>
    <row r="1630" spans="1:17" x14ac:dyDescent="0.35">
      <c r="A1630" s="127">
        <v>1</v>
      </c>
      <c r="B1630" s="123" t="s">
        <v>24</v>
      </c>
      <c r="C1630" s="128" t="s">
        <v>81</v>
      </c>
      <c r="D1630" s="123" t="s">
        <v>27</v>
      </c>
      <c r="E1630" s="128" t="s">
        <v>32</v>
      </c>
      <c r="F1630" s="123" t="s">
        <v>28</v>
      </c>
      <c r="G1630" s="128" t="s">
        <v>701</v>
      </c>
      <c r="H1630" s="123" t="s">
        <v>30</v>
      </c>
      <c r="I1630" s="128" t="s">
        <v>6</v>
      </c>
      <c r="N1630" s="129">
        <v>22.2222222222222</v>
      </c>
      <c r="O1630" s="130">
        <v>44.4444444444444</v>
      </c>
      <c r="P1630" s="131">
        <v>9</v>
      </c>
      <c r="Q1630" s="131">
        <v>9</v>
      </c>
    </row>
    <row r="1631" spans="1:17" x14ac:dyDescent="0.35">
      <c r="A1631" s="127">
        <v>1</v>
      </c>
      <c r="B1631" s="123" t="s">
        <v>22</v>
      </c>
      <c r="C1631" s="128" t="s">
        <v>695</v>
      </c>
      <c r="D1631" s="123" t="s">
        <v>28</v>
      </c>
      <c r="E1631" s="128" t="s">
        <v>701</v>
      </c>
      <c r="F1631" s="123" t="s">
        <v>30</v>
      </c>
      <c r="G1631" s="128" t="s">
        <v>6</v>
      </c>
      <c r="N1631" s="129">
        <v>21.6216216216216</v>
      </c>
      <c r="P1631" s="131">
        <v>37</v>
      </c>
    </row>
    <row r="1632" spans="1:17" x14ac:dyDescent="0.35">
      <c r="A1632" s="127">
        <v>1</v>
      </c>
      <c r="B1632" s="123" t="s">
        <v>24</v>
      </c>
      <c r="C1632" s="128" t="s">
        <v>81</v>
      </c>
      <c r="D1632" s="123" t="s">
        <v>36</v>
      </c>
      <c r="E1632" s="128" t="s">
        <v>703</v>
      </c>
      <c r="O1632" s="130">
        <v>41.818181818181799</v>
      </c>
      <c r="Q1632" s="131">
        <v>55</v>
      </c>
    </row>
    <row r="1633" spans="1:17" x14ac:dyDescent="0.35">
      <c r="A1633" s="127">
        <v>1</v>
      </c>
      <c r="B1633" s="123" t="s">
        <v>24</v>
      </c>
      <c r="C1633" s="128" t="s">
        <v>81</v>
      </c>
      <c r="D1633" s="123" t="s">
        <v>25</v>
      </c>
      <c r="E1633" s="128" t="s">
        <v>102</v>
      </c>
      <c r="F1633" s="123" t="s">
        <v>28</v>
      </c>
      <c r="G1633" s="128" t="s">
        <v>701</v>
      </c>
      <c r="O1633" s="130">
        <v>62.5</v>
      </c>
      <c r="Q1633" s="131">
        <v>8</v>
      </c>
    </row>
    <row r="1635" spans="1:17" ht="51.75" customHeight="1" x14ac:dyDescent="0.35">
      <c r="A1635" s="185" t="s">
        <v>2985</v>
      </c>
      <c r="B1635" s="181"/>
      <c r="C1635" s="181"/>
      <c r="D1635" s="181"/>
      <c r="E1635" s="181"/>
      <c r="F1635" s="181"/>
      <c r="G1635" s="181"/>
      <c r="H1635" s="181"/>
      <c r="I1635" s="181"/>
      <c r="J1635" s="181"/>
      <c r="K1635" s="181"/>
      <c r="L1635" s="181"/>
      <c r="M1635" s="181"/>
      <c r="N1635" s="181"/>
      <c r="O1635" s="181"/>
      <c r="P1635" s="181"/>
      <c r="Q1635" s="181"/>
    </row>
    <row r="1636" spans="1:17" x14ac:dyDescent="0.35">
      <c r="A1636" s="8" t="s">
        <v>689</v>
      </c>
      <c r="B1636" s="123" t="s">
        <v>690</v>
      </c>
      <c r="D1636" s="123" t="s">
        <v>690</v>
      </c>
      <c r="F1636" s="123" t="s">
        <v>690</v>
      </c>
      <c r="H1636" s="123" t="s">
        <v>690</v>
      </c>
      <c r="J1636" s="123" t="s">
        <v>690</v>
      </c>
      <c r="L1636" s="123" t="s">
        <v>690</v>
      </c>
      <c r="N1636" s="124" t="s">
        <v>691</v>
      </c>
      <c r="O1636" s="125" t="s">
        <v>692</v>
      </c>
      <c r="P1636" s="126" t="s">
        <v>693</v>
      </c>
      <c r="Q1636" s="126" t="s">
        <v>694</v>
      </c>
    </row>
    <row r="1637" spans="1:17" x14ac:dyDescent="0.35">
      <c r="A1637" s="127">
        <v>1</v>
      </c>
      <c r="B1637" s="123" t="s">
        <v>21</v>
      </c>
      <c r="C1637" s="128" t="s">
        <v>101</v>
      </c>
      <c r="D1637" s="123" t="s">
        <v>23</v>
      </c>
      <c r="E1637" s="132" t="s">
        <v>699</v>
      </c>
      <c r="N1637" s="129">
        <v>19.4312796208531</v>
      </c>
      <c r="O1637" s="130">
        <v>45.497630331753598</v>
      </c>
      <c r="P1637" s="131">
        <v>211</v>
      </c>
      <c r="Q1637" s="131">
        <v>211</v>
      </c>
    </row>
    <row r="1638" spans="1:17" x14ac:dyDescent="0.35">
      <c r="A1638" s="127">
        <v>1</v>
      </c>
      <c r="B1638" s="123" t="s">
        <v>23</v>
      </c>
      <c r="C1638" s="132" t="s">
        <v>699</v>
      </c>
      <c r="D1638" s="123" t="s">
        <v>30</v>
      </c>
      <c r="E1638" s="128" t="s">
        <v>30</v>
      </c>
      <c r="N1638" s="129">
        <v>16.883116883116902</v>
      </c>
      <c r="O1638" s="130">
        <v>41.038961038960998</v>
      </c>
      <c r="P1638" s="131">
        <v>385</v>
      </c>
      <c r="Q1638" s="131">
        <v>385</v>
      </c>
    </row>
    <row r="1639" spans="1:17" x14ac:dyDescent="0.35">
      <c r="A1639" s="127">
        <v>3</v>
      </c>
      <c r="B1639" s="123" t="s">
        <v>24</v>
      </c>
      <c r="C1639" s="128" t="s">
        <v>1034</v>
      </c>
      <c r="D1639" s="123" t="s">
        <v>25</v>
      </c>
      <c r="E1639" s="128" t="s">
        <v>110</v>
      </c>
      <c r="F1639" s="123" t="s">
        <v>30</v>
      </c>
      <c r="G1639" s="132" t="s">
        <v>6</v>
      </c>
      <c r="O1639" s="130">
        <v>44.827586206896598</v>
      </c>
      <c r="Q1639" s="131">
        <v>29</v>
      </c>
    </row>
    <row r="1640" spans="1:17" x14ac:dyDescent="0.35">
      <c r="A1640" s="127">
        <v>3</v>
      </c>
      <c r="B1640" s="123" t="s">
        <v>21</v>
      </c>
      <c r="C1640" s="128" t="s">
        <v>65</v>
      </c>
      <c r="D1640" s="123" t="s">
        <v>24</v>
      </c>
      <c r="E1640" s="128" t="s">
        <v>1034</v>
      </c>
      <c r="F1640" s="123" t="s">
        <v>30</v>
      </c>
      <c r="G1640" s="132" t="s">
        <v>6</v>
      </c>
      <c r="O1640" s="130">
        <v>41.6666666666667</v>
      </c>
      <c r="Q1640" s="131">
        <v>48</v>
      </c>
    </row>
    <row r="1641" spans="1:17" x14ac:dyDescent="0.35">
      <c r="A1641" s="127">
        <v>3</v>
      </c>
      <c r="B1641" s="123" t="s">
        <v>24</v>
      </c>
      <c r="C1641" s="128" t="s">
        <v>1034</v>
      </c>
      <c r="D1641" s="123" t="s">
        <v>25</v>
      </c>
      <c r="E1641" s="128" t="s">
        <v>110</v>
      </c>
      <c r="O1641" s="130">
        <v>42.857142857142897</v>
      </c>
      <c r="Q1641" s="131">
        <v>35</v>
      </c>
    </row>
    <row r="1642" spans="1:17" x14ac:dyDescent="0.35">
      <c r="A1642" s="127">
        <v>3</v>
      </c>
      <c r="B1642" s="123" t="s">
        <v>21</v>
      </c>
      <c r="C1642" s="128" t="s">
        <v>65</v>
      </c>
      <c r="D1642" s="123" t="s">
        <v>24</v>
      </c>
      <c r="E1642" s="128" t="s">
        <v>1034</v>
      </c>
      <c r="F1642" s="123" t="s">
        <v>25</v>
      </c>
      <c r="G1642" s="128" t="s">
        <v>110</v>
      </c>
      <c r="O1642" s="130">
        <v>45.454545454545503</v>
      </c>
      <c r="Q1642" s="131">
        <v>22</v>
      </c>
    </row>
    <row r="1644" spans="1:17" ht="51.75" customHeight="1" x14ac:dyDescent="0.35">
      <c r="A1644" s="185" t="s">
        <v>3008</v>
      </c>
      <c r="B1644" s="181"/>
      <c r="C1644" s="181"/>
      <c r="D1644" s="181"/>
      <c r="E1644" s="181"/>
      <c r="F1644" s="181"/>
      <c r="G1644" s="181"/>
      <c r="H1644" s="181"/>
      <c r="I1644" s="181"/>
      <c r="J1644" s="181"/>
      <c r="K1644" s="181"/>
      <c r="L1644" s="181"/>
      <c r="M1644" s="181"/>
      <c r="N1644" s="181"/>
      <c r="O1644" s="181"/>
      <c r="P1644" s="181"/>
      <c r="Q1644" s="181"/>
    </row>
    <row r="1645" spans="1:17" x14ac:dyDescent="0.35">
      <c r="A1645" s="8" t="s">
        <v>689</v>
      </c>
      <c r="B1645" s="123" t="s">
        <v>690</v>
      </c>
      <c r="D1645" s="123" t="s">
        <v>690</v>
      </c>
      <c r="F1645" s="123" t="s">
        <v>690</v>
      </c>
      <c r="H1645" s="123" t="s">
        <v>690</v>
      </c>
      <c r="J1645" s="123" t="s">
        <v>690</v>
      </c>
      <c r="L1645" s="123" t="s">
        <v>690</v>
      </c>
      <c r="N1645" s="124" t="s">
        <v>691</v>
      </c>
      <c r="O1645" s="125" t="s">
        <v>692</v>
      </c>
      <c r="P1645" s="126" t="s">
        <v>693</v>
      </c>
      <c r="Q1645" s="126" t="s">
        <v>694</v>
      </c>
    </row>
    <row r="1646" spans="1:17" x14ac:dyDescent="0.35">
      <c r="A1646" s="127">
        <v>1</v>
      </c>
      <c r="B1646" s="123" t="s">
        <v>24</v>
      </c>
      <c r="C1646" s="128" t="s">
        <v>696</v>
      </c>
      <c r="D1646" s="123" t="s">
        <v>34</v>
      </c>
      <c r="E1646" s="128" t="s">
        <v>34</v>
      </c>
      <c r="N1646" s="129">
        <v>18.75</v>
      </c>
      <c r="P1646" s="131">
        <v>16</v>
      </c>
    </row>
    <row r="1647" spans="1:17" x14ac:dyDescent="0.35">
      <c r="A1647" s="127">
        <v>3</v>
      </c>
      <c r="B1647" s="123" t="s">
        <v>24</v>
      </c>
      <c r="C1647" s="128" t="s">
        <v>81</v>
      </c>
      <c r="D1647" s="123" t="s">
        <v>25</v>
      </c>
      <c r="E1647" s="128" t="s">
        <v>102</v>
      </c>
      <c r="F1647" s="123" t="s">
        <v>30</v>
      </c>
      <c r="G1647" s="128" t="s">
        <v>702</v>
      </c>
      <c r="O1647" s="130">
        <v>44.4444444444444</v>
      </c>
      <c r="Q1647" s="131">
        <v>36</v>
      </c>
    </row>
    <row r="1648" spans="1:17" x14ac:dyDescent="0.35">
      <c r="A1648" s="127">
        <v>3</v>
      </c>
      <c r="B1648" s="123" t="s">
        <v>22</v>
      </c>
      <c r="C1648" s="128" t="s">
        <v>695</v>
      </c>
      <c r="D1648" s="123" t="s">
        <v>24</v>
      </c>
      <c r="E1648" s="128" t="s">
        <v>81</v>
      </c>
      <c r="F1648" s="123" t="s">
        <v>30</v>
      </c>
      <c r="G1648" s="128" t="s">
        <v>702</v>
      </c>
      <c r="O1648" s="130">
        <v>43.3734939759036</v>
      </c>
      <c r="Q1648" s="131">
        <v>83</v>
      </c>
    </row>
    <row r="1650" spans="1:17" ht="51.75" customHeight="1" x14ac:dyDescent="0.35">
      <c r="A1650" s="185" t="s">
        <v>3028</v>
      </c>
      <c r="B1650" s="181"/>
      <c r="C1650" s="181"/>
      <c r="D1650" s="181"/>
      <c r="E1650" s="181"/>
      <c r="F1650" s="181"/>
      <c r="G1650" s="181"/>
      <c r="H1650" s="181"/>
      <c r="I1650" s="181"/>
      <c r="J1650" s="181"/>
      <c r="K1650" s="181"/>
      <c r="L1650" s="181"/>
      <c r="M1650" s="181"/>
      <c r="N1650" s="181"/>
      <c r="O1650" s="181"/>
      <c r="P1650" s="181"/>
      <c r="Q1650" s="181"/>
    </row>
    <row r="1651" spans="1:17" x14ac:dyDescent="0.35">
      <c r="A1651" s="8" t="s">
        <v>689</v>
      </c>
      <c r="B1651" s="123" t="s">
        <v>690</v>
      </c>
      <c r="D1651" s="123" t="s">
        <v>690</v>
      </c>
      <c r="F1651" s="123" t="s">
        <v>690</v>
      </c>
      <c r="H1651" s="123" t="s">
        <v>690</v>
      </c>
      <c r="J1651" s="123" t="s">
        <v>690</v>
      </c>
      <c r="L1651" s="123" t="s">
        <v>690</v>
      </c>
      <c r="N1651" s="124" t="s">
        <v>691</v>
      </c>
      <c r="O1651" s="125" t="s">
        <v>692</v>
      </c>
      <c r="P1651" s="126" t="s">
        <v>693</v>
      </c>
      <c r="Q1651" s="126" t="s">
        <v>694</v>
      </c>
    </row>
    <row r="1652" spans="1:17" x14ac:dyDescent="0.35">
      <c r="A1652" s="127">
        <v>1</v>
      </c>
      <c r="B1652" s="123" t="s">
        <v>25</v>
      </c>
      <c r="C1652" s="128" t="s">
        <v>681</v>
      </c>
      <c r="D1652" s="123" t="s">
        <v>30</v>
      </c>
      <c r="E1652" s="132" t="s">
        <v>6</v>
      </c>
      <c r="N1652" s="129">
        <v>17.943548387096801</v>
      </c>
      <c r="O1652" s="130">
        <v>43.346774193548399</v>
      </c>
      <c r="P1652" s="131">
        <v>496</v>
      </c>
      <c r="Q1652" s="131">
        <v>496</v>
      </c>
    </row>
    <row r="1653" spans="1:17" x14ac:dyDescent="0.35">
      <c r="A1653" s="127">
        <v>1</v>
      </c>
      <c r="B1653" s="123" t="s">
        <v>22</v>
      </c>
      <c r="C1653" s="128" t="s">
        <v>695</v>
      </c>
      <c r="D1653" s="123" t="s">
        <v>25</v>
      </c>
      <c r="E1653" s="128" t="s">
        <v>681</v>
      </c>
      <c r="N1653" s="129">
        <v>16.6666666666667</v>
      </c>
      <c r="O1653" s="130">
        <v>43.661971830985898</v>
      </c>
      <c r="P1653" s="131">
        <v>426</v>
      </c>
      <c r="Q1653" s="131">
        <v>426</v>
      </c>
    </row>
    <row r="1654" spans="1:17" x14ac:dyDescent="0.35">
      <c r="A1654" s="127">
        <v>1</v>
      </c>
      <c r="B1654" s="123" t="s">
        <v>25</v>
      </c>
      <c r="C1654" s="128" t="s">
        <v>681</v>
      </c>
      <c r="D1654" s="123" t="s">
        <v>29</v>
      </c>
      <c r="E1654" s="132" t="s">
        <v>32</v>
      </c>
      <c r="N1654" s="129">
        <v>15.625</v>
      </c>
      <c r="O1654" s="130">
        <v>44.2708333333333</v>
      </c>
      <c r="P1654" s="131">
        <v>192</v>
      </c>
      <c r="Q1654" s="131">
        <v>192</v>
      </c>
    </row>
    <row r="1655" spans="1:17" x14ac:dyDescent="0.35">
      <c r="A1655" s="127">
        <v>3</v>
      </c>
      <c r="B1655" s="123" t="s">
        <v>24</v>
      </c>
      <c r="C1655" s="128" t="s">
        <v>81</v>
      </c>
      <c r="D1655" s="123" t="s">
        <v>34</v>
      </c>
      <c r="E1655" s="128" t="s">
        <v>34</v>
      </c>
      <c r="F1655" s="123" t="s">
        <v>36</v>
      </c>
      <c r="G1655" s="128" t="s">
        <v>703</v>
      </c>
      <c r="N1655" s="129">
        <v>19.4444444444444</v>
      </c>
      <c r="O1655" s="130">
        <v>44.4444444444444</v>
      </c>
      <c r="P1655" s="131">
        <v>36</v>
      </c>
      <c r="Q1655" s="131">
        <v>36</v>
      </c>
    </row>
    <row r="1657" spans="1:17" ht="51.75" customHeight="1" x14ac:dyDescent="0.35">
      <c r="A1657" s="185" t="s">
        <v>3049</v>
      </c>
      <c r="B1657" s="181"/>
      <c r="C1657" s="181"/>
      <c r="D1657" s="181"/>
      <c r="E1657" s="181"/>
      <c r="F1657" s="181"/>
      <c r="G1657" s="181"/>
      <c r="H1657" s="181"/>
      <c r="I1657" s="181"/>
      <c r="J1657" s="181"/>
      <c r="K1657" s="181"/>
      <c r="L1657" s="181"/>
      <c r="M1657" s="181"/>
      <c r="N1657" s="181"/>
      <c r="O1657" s="181"/>
      <c r="P1657" s="181"/>
      <c r="Q1657" s="181"/>
    </row>
    <row r="1658" spans="1:17" x14ac:dyDescent="0.35">
      <c r="A1658" s="8" t="s">
        <v>689</v>
      </c>
      <c r="B1658" s="123" t="s">
        <v>690</v>
      </c>
      <c r="D1658" s="123" t="s">
        <v>690</v>
      </c>
      <c r="F1658" s="123" t="s">
        <v>690</v>
      </c>
      <c r="H1658" s="123" t="s">
        <v>690</v>
      </c>
      <c r="J1658" s="123" t="s">
        <v>690</v>
      </c>
      <c r="L1658" s="123" t="s">
        <v>690</v>
      </c>
      <c r="N1658" s="124" t="s">
        <v>691</v>
      </c>
      <c r="O1658" s="125" t="s">
        <v>692</v>
      </c>
      <c r="P1658" s="126" t="s">
        <v>693</v>
      </c>
      <c r="Q1658" s="126" t="s">
        <v>694</v>
      </c>
    </row>
    <row r="1659" spans="1:17" x14ac:dyDescent="0.35">
      <c r="A1659" s="127">
        <v>1</v>
      </c>
      <c r="B1659" s="123" t="s">
        <v>22</v>
      </c>
      <c r="C1659" s="128" t="s">
        <v>695</v>
      </c>
      <c r="D1659" s="123" t="s">
        <v>28</v>
      </c>
      <c r="E1659" s="128" t="s">
        <v>697</v>
      </c>
      <c r="F1659" s="123" t="s">
        <v>30</v>
      </c>
      <c r="G1659" s="128" t="s">
        <v>6</v>
      </c>
      <c r="O1659" s="130">
        <v>40.298507462686601</v>
      </c>
      <c r="Q1659" s="131">
        <v>134</v>
      </c>
    </row>
    <row r="1661" spans="1:17" ht="51.75" customHeight="1" x14ac:dyDescent="0.35">
      <c r="A1661" s="185" t="s">
        <v>3100</v>
      </c>
      <c r="B1661" s="181"/>
      <c r="C1661" s="181"/>
      <c r="D1661" s="181"/>
      <c r="E1661" s="181"/>
      <c r="F1661" s="181"/>
      <c r="G1661" s="181"/>
      <c r="H1661" s="181"/>
      <c r="I1661" s="181"/>
      <c r="J1661" s="181"/>
      <c r="K1661" s="181"/>
      <c r="L1661" s="181"/>
      <c r="M1661" s="181"/>
      <c r="N1661" s="181"/>
      <c r="O1661" s="181"/>
      <c r="P1661" s="181"/>
      <c r="Q1661" s="181"/>
    </row>
    <row r="1662" spans="1:17" x14ac:dyDescent="0.35">
      <c r="A1662" s="8" t="s">
        <v>689</v>
      </c>
      <c r="B1662" s="123" t="s">
        <v>690</v>
      </c>
      <c r="D1662" s="123" t="s">
        <v>690</v>
      </c>
      <c r="F1662" s="123" t="s">
        <v>690</v>
      </c>
      <c r="H1662" s="123" t="s">
        <v>690</v>
      </c>
      <c r="J1662" s="123" t="s">
        <v>690</v>
      </c>
      <c r="L1662" s="123" t="s">
        <v>690</v>
      </c>
      <c r="N1662" s="124" t="s">
        <v>691</v>
      </c>
      <c r="O1662" s="125" t="s">
        <v>692</v>
      </c>
      <c r="P1662" s="126" t="s">
        <v>693</v>
      </c>
      <c r="Q1662" s="126" t="s">
        <v>694</v>
      </c>
    </row>
    <row r="1663" spans="1:17" x14ac:dyDescent="0.35">
      <c r="A1663" s="127">
        <v>1</v>
      </c>
      <c r="B1663" s="123" t="s">
        <v>28</v>
      </c>
      <c r="C1663" s="128" t="s">
        <v>697</v>
      </c>
      <c r="D1663" s="123" t="s">
        <v>30</v>
      </c>
      <c r="E1663" s="128" t="s">
        <v>702</v>
      </c>
      <c r="F1663" s="123" t="s">
        <v>32</v>
      </c>
      <c r="G1663" s="128" t="s">
        <v>32</v>
      </c>
      <c r="N1663" s="129">
        <v>41.176470588235297</v>
      </c>
      <c r="O1663" s="130">
        <v>67.647058823529406</v>
      </c>
      <c r="P1663" s="131">
        <v>34</v>
      </c>
      <c r="Q1663" s="131">
        <v>34</v>
      </c>
    </row>
    <row r="1664" spans="1:17" x14ac:dyDescent="0.35">
      <c r="A1664" s="127">
        <v>1</v>
      </c>
      <c r="B1664" s="123" t="s">
        <v>25</v>
      </c>
      <c r="C1664" s="128" t="s">
        <v>102</v>
      </c>
      <c r="D1664" s="123" t="s">
        <v>28</v>
      </c>
      <c r="E1664" s="128" t="s">
        <v>697</v>
      </c>
      <c r="F1664" s="123" t="s">
        <v>30</v>
      </c>
      <c r="G1664" s="128" t="s">
        <v>702</v>
      </c>
      <c r="H1664" s="123" t="s">
        <v>33</v>
      </c>
      <c r="I1664" s="128" t="s">
        <v>33</v>
      </c>
      <c r="N1664" s="129">
        <v>40</v>
      </c>
      <c r="O1664" s="130">
        <v>70</v>
      </c>
      <c r="P1664" s="131">
        <v>10</v>
      </c>
      <c r="Q1664" s="131">
        <v>10</v>
      </c>
    </row>
    <row r="1665" spans="1:17" x14ac:dyDescent="0.35">
      <c r="A1665" s="127">
        <v>1</v>
      </c>
      <c r="B1665" s="123" t="s">
        <v>29</v>
      </c>
      <c r="C1665" s="132" t="s">
        <v>699</v>
      </c>
      <c r="D1665" s="123" t="s">
        <v>30</v>
      </c>
      <c r="E1665" s="128" t="s">
        <v>702</v>
      </c>
      <c r="F1665" s="123" t="s">
        <v>32</v>
      </c>
      <c r="G1665" s="128" t="s">
        <v>32</v>
      </c>
      <c r="N1665" s="129">
        <v>33.3333333333333</v>
      </c>
      <c r="O1665" s="130">
        <v>44.4444444444444</v>
      </c>
      <c r="P1665" s="131">
        <v>9</v>
      </c>
      <c r="Q1665" s="131">
        <v>9</v>
      </c>
    </row>
    <row r="1666" spans="1:17" x14ac:dyDescent="0.35">
      <c r="A1666" s="127">
        <v>1</v>
      </c>
      <c r="B1666" s="123" t="s">
        <v>28</v>
      </c>
      <c r="C1666" s="128" t="s">
        <v>697</v>
      </c>
      <c r="D1666" s="123" t="s">
        <v>30</v>
      </c>
      <c r="E1666" s="128" t="s">
        <v>702</v>
      </c>
      <c r="F1666" s="123" t="s">
        <v>32</v>
      </c>
      <c r="G1666" s="128" t="s">
        <v>32</v>
      </c>
      <c r="H1666" s="123" t="s">
        <v>33</v>
      </c>
      <c r="I1666" s="128" t="s">
        <v>33</v>
      </c>
      <c r="N1666" s="129">
        <v>33.3333333333333</v>
      </c>
      <c r="O1666" s="130">
        <v>44.4444444444444</v>
      </c>
      <c r="P1666" s="131">
        <v>9</v>
      </c>
      <c r="Q1666" s="131">
        <v>9</v>
      </c>
    </row>
    <row r="1667" spans="1:17" x14ac:dyDescent="0.35">
      <c r="A1667" s="127">
        <v>1</v>
      </c>
      <c r="B1667" s="123" t="s">
        <v>25</v>
      </c>
      <c r="C1667" s="128" t="s">
        <v>102</v>
      </c>
      <c r="D1667" s="123" t="s">
        <v>28</v>
      </c>
      <c r="E1667" s="128" t="s">
        <v>697</v>
      </c>
      <c r="F1667" s="123" t="s">
        <v>30</v>
      </c>
      <c r="G1667" s="128" t="s">
        <v>702</v>
      </c>
      <c r="H1667" s="123" t="s">
        <v>32</v>
      </c>
      <c r="I1667" s="128" t="s">
        <v>32</v>
      </c>
      <c r="N1667" s="129">
        <v>30</v>
      </c>
      <c r="O1667" s="130">
        <v>70</v>
      </c>
      <c r="P1667" s="131">
        <v>10</v>
      </c>
      <c r="Q1667" s="131">
        <v>10</v>
      </c>
    </row>
    <row r="1668" spans="1:17" x14ac:dyDescent="0.35">
      <c r="A1668" s="127">
        <v>1</v>
      </c>
      <c r="B1668" s="123" t="s">
        <v>29</v>
      </c>
      <c r="C1668" s="132" t="s">
        <v>699</v>
      </c>
      <c r="D1668" s="123" t="s">
        <v>30</v>
      </c>
      <c r="E1668" s="128" t="s">
        <v>702</v>
      </c>
      <c r="F1668" s="123" t="s">
        <v>33</v>
      </c>
      <c r="G1668" s="128" t="s">
        <v>33</v>
      </c>
      <c r="N1668" s="129">
        <v>26.6666666666667</v>
      </c>
      <c r="P1668" s="131">
        <v>15</v>
      </c>
    </row>
    <row r="1669" spans="1:17" x14ac:dyDescent="0.35">
      <c r="A1669" s="127">
        <v>1</v>
      </c>
      <c r="B1669" s="123" t="s">
        <v>21</v>
      </c>
      <c r="C1669" s="128" t="s">
        <v>65</v>
      </c>
      <c r="D1669" s="123" t="s">
        <v>28</v>
      </c>
      <c r="E1669" s="128" t="s">
        <v>697</v>
      </c>
      <c r="F1669" s="123" t="s">
        <v>30</v>
      </c>
      <c r="G1669" s="128" t="s">
        <v>702</v>
      </c>
      <c r="H1669" s="123" t="s">
        <v>32</v>
      </c>
      <c r="I1669" s="128" t="s">
        <v>32</v>
      </c>
      <c r="N1669" s="129">
        <v>23.076923076923102</v>
      </c>
      <c r="O1669" s="130">
        <v>53.846153846153797</v>
      </c>
      <c r="P1669" s="131">
        <v>13</v>
      </c>
      <c r="Q1669" s="131">
        <v>13</v>
      </c>
    </row>
    <row r="1670" spans="1:17" x14ac:dyDescent="0.35">
      <c r="A1670" s="127">
        <v>1</v>
      </c>
      <c r="B1670" s="123" t="s">
        <v>28</v>
      </c>
      <c r="C1670" s="128" t="s">
        <v>697</v>
      </c>
      <c r="D1670" s="123" t="s">
        <v>32</v>
      </c>
      <c r="E1670" s="128" t="s">
        <v>32</v>
      </c>
      <c r="N1670" s="129">
        <v>26.495726495726501</v>
      </c>
      <c r="O1670" s="130">
        <v>49.002849002848997</v>
      </c>
      <c r="P1670" s="131">
        <v>351</v>
      </c>
      <c r="Q1670" s="131">
        <v>351</v>
      </c>
    </row>
    <row r="1671" spans="1:17" x14ac:dyDescent="0.35">
      <c r="A1671" s="127">
        <v>1</v>
      </c>
      <c r="B1671" s="123" t="s">
        <v>28</v>
      </c>
      <c r="C1671" s="128" t="s">
        <v>697</v>
      </c>
      <c r="D1671" s="123" t="s">
        <v>32</v>
      </c>
      <c r="E1671" s="128" t="s">
        <v>32</v>
      </c>
      <c r="F1671" s="123" t="s">
        <v>33</v>
      </c>
      <c r="G1671" s="128" t="s">
        <v>33</v>
      </c>
      <c r="H1671" s="123" t="s">
        <v>36</v>
      </c>
      <c r="I1671" s="128" t="s">
        <v>703</v>
      </c>
      <c r="N1671" s="129">
        <v>26.315789473684202</v>
      </c>
      <c r="O1671" s="130">
        <v>47.368421052631597</v>
      </c>
      <c r="P1671" s="131">
        <v>19</v>
      </c>
      <c r="Q1671" s="131">
        <v>19</v>
      </c>
    </row>
    <row r="1672" spans="1:17" x14ac:dyDescent="0.35">
      <c r="A1672" s="127">
        <v>1</v>
      </c>
      <c r="B1672" s="123" t="s">
        <v>30</v>
      </c>
      <c r="C1672" s="128" t="s">
        <v>702</v>
      </c>
      <c r="D1672" s="123" t="s">
        <v>32</v>
      </c>
      <c r="E1672" s="128" t="s">
        <v>32</v>
      </c>
      <c r="N1672" s="129">
        <v>25.7575757575758</v>
      </c>
      <c r="O1672" s="130">
        <v>54.545454545454497</v>
      </c>
      <c r="P1672" s="131">
        <v>132</v>
      </c>
      <c r="Q1672" s="131">
        <v>132</v>
      </c>
    </row>
    <row r="1673" spans="1:17" x14ac:dyDescent="0.35">
      <c r="A1673" s="127">
        <v>1</v>
      </c>
      <c r="B1673" s="123" t="s">
        <v>21</v>
      </c>
      <c r="C1673" s="128" t="s">
        <v>65</v>
      </c>
      <c r="D1673" s="123" t="s">
        <v>30</v>
      </c>
      <c r="E1673" s="128" t="s">
        <v>702</v>
      </c>
      <c r="F1673" s="123" t="s">
        <v>32</v>
      </c>
      <c r="G1673" s="128" t="s">
        <v>32</v>
      </c>
      <c r="N1673" s="129">
        <v>25</v>
      </c>
      <c r="O1673" s="130">
        <v>58.3333333333333</v>
      </c>
      <c r="P1673" s="131">
        <v>24</v>
      </c>
      <c r="Q1673" s="131">
        <v>24</v>
      </c>
    </row>
    <row r="1674" spans="1:17" x14ac:dyDescent="0.35">
      <c r="A1674" s="127">
        <v>1</v>
      </c>
      <c r="B1674" s="123" t="s">
        <v>25</v>
      </c>
      <c r="C1674" s="128" t="s">
        <v>102</v>
      </c>
      <c r="D1674" s="123" t="s">
        <v>28</v>
      </c>
      <c r="E1674" s="128" t="s">
        <v>697</v>
      </c>
      <c r="F1674" s="123" t="s">
        <v>30</v>
      </c>
      <c r="G1674" s="128" t="s">
        <v>702</v>
      </c>
      <c r="N1674" s="129">
        <v>25</v>
      </c>
      <c r="O1674" s="130">
        <v>52.7777777777778</v>
      </c>
      <c r="P1674" s="131">
        <v>36</v>
      </c>
      <c r="Q1674" s="131">
        <v>36</v>
      </c>
    </row>
    <row r="1675" spans="1:17" x14ac:dyDescent="0.35">
      <c r="A1675" s="127">
        <v>1</v>
      </c>
      <c r="B1675" s="123" t="s">
        <v>21</v>
      </c>
      <c r="C1675" s="128" t="s">
        <v>65</v>
      </c>
      <c r="D1675" s="123" t="s">
        <v>25</v>
      </c>
      <c r="E1675" s="128" t="s">
        <v>102</v>
      </c>
      <c r="F1675" s="123" t="s">
        <v>29</v>
      </c>
      <c r="G1675" s="132" t="s">
        <v>699</v>
      </c>
      <c r="H1675" s="123" t="s">
        <v>32</v>
      </c>
      <c r="I1675" s="128" t="s">
        <v>32</v>
      </c>
      <c r="J1675" s="123" t="s">
        <v>33</v>
      </c>
      <c r="K1675" s="128" t="s">
        <v>33</v>
      </c>
      <c r="N1675" s="129">
        <v>25</v>
      </c>
      <c r="O1675" s="130">
        <v>41.6666666666667</v>
      </c>
      <c r="P1675" s="131">
        <v>12</v>
      </c>
      <c r="Q1675" s="131">
        <v>12</v>
      </c>
    </row>
    <row r="1676" spans="1:17" x14ac:dyDescent="0.35">
      <c r="A1676" s="127">
        <v>1</v>
      </c>
      <c r="B1676" s="123" t="s">
        <v>25</v>
      </c>
      <c r="C1676" s="128" t="s">
        <v>102</v>
      </c>
      <c r="D1676" s="123" t="s">
        <v>30</v>
      </c>
      <c r="E1676" s="128" t="s">
        <v>702</v>
      </c>
      <c r="F1676" s="123" t="s">
        <v>32</v>
      </c>
      <c r="G1676" s="128" t="s">
        <v>32</v>
      </c>
      <c r="H1676" s="123" t="s">
        <v>33</v>
      </c>
      <c r="I1676" s="128" t="s">
        <v>33</v>
      </c>
      <c r="N1676" s="129">
        <v>20</v>
      </c>
      <c r="O1676" s="130">
        <v>60</v>
      </c>
      <c r="P1676" s="131">
        <v>10</v>
      </c>
      <c r="Q1676" s="131">
        <v>10</v>
      </c>
    </row>
    <row r="1677" spans="1:17" x14ac:dyDescent="0.35">
      <c r="A1677" s="127">
        <v>1</v>
      </c>
      <c r="B1677" s="123" t="s">
        <v>25</v>
      </c>
      <c r="C1677" s="128" t="s">
        <v>102</v>
      </c>
      <c r="D1677" s="123" t="s">
        <v>28</v>
      </c>
      <c r="E1677" s="128" t="s">
        <v>697</v>
      </c>
      <c r="F1677" s="123" t="s">
        <v>32</v>
      </c>
      <c r="G1677" s="128" t="s">
        <v>32</v>
      </c>
      <c r="H1677" s="123" t="s">
        <v>33</v>
      </c>
      <c r="I1677" s="128" t="s">
        <v>33</v>
      </c>
      <c r="N1677" s="129">
        <v>24.2424242424242</v>
      </c>
      <c r="P1677" s="131">
        <v>33</v>
      </c>
    </row>
    <row r="1678" spans="1:17" x14ac:dyDescent="0.35">
      <c r="A1678" s="127">
        <v>1</v>
      </c>
      <c r="B1678" s="123" t="s">
        <v>21</v>
      </c>
      <c r="C1678" s="128" t="s">
        <v>65</v>
      </c>
      <c r="D1678" s="123" t="s">
        <v>29</v>
      </c>
      <c r="E1678" s="132" t="s">
        <v>699</v>
      </c>
      <c r="F1678" s="123" t="s">
        <v>32</v>
      </c>
      <c r="G1678" s="128" t="s">
        <v>32</v>
      </c>
      <c r="H1678" s="123" t="s">
        <v>33</v>
      </c>
      <c r="I1678" s="128" t="s">
        <v>33</v>
      </c>
      <c r="N1678" s="129">
        <v>24.137931034482801</v>
      </c>
      <c r="O1678" s="130">
        <v>48.275862068965502</v>
      </c>
      <c r="P1678" s="131">
        <v>29</v>
      </c>
      <c r="Q1678" s="131">
        <v>29</v>
      </c>
    </row>
    <row r="1679" spans="1:17" x14ac:dyDescent="0.35">
      <c r="A1679" s="127">
        <v>1</v>
      </c>
      <c r="B1679" s="123" t="s">
        <v>25</v>
      </c>
      <c r="C1679" s="128" t="s">
        <v>102</v>
      </c>
      <c r="D1679" s="123" t="s">
        <v>30</v>
      </c>
      <c r="E1679" s="128" t="s">
        <v>702</v>
      </c>
      <c r="F1679" s="123" t="s">
        <v>32</v>
      </c>
      <c r="G1679" s="128" t="s">
        <v>32</v>
      </c>
      <c r="N1679" s="129">
        <v>24</v>
      </c>
      <c r="O1679" s="130">
        <v>60</v>
      </c>
      <c r="P1679" s="131">
        <v>25</v>
      </c>
      <c r="Q1679" s="131">
        <v>25</v>
      </c>
    </row>
    <row r="1680" spans="1:17" x14ac:dyDescent="0.35">
      <c r="A1680" s="127">
        <v>1</v>
      </c>
      <c r="B1680" s="123" t="s">
        <v>25</v>
      </c>
      <c r="C1680" s="128" t="s">
        <v>102</v>
      </c>
      <c r="D1680" s="123" t="s">
        <v>29</v>
      </c>
      <c r="E1680" s="132" t="s">
        <v>699</v>
      </c>
      <c r="F1680" s="123" t="s">
        <v>32</v>
      </c>
      <c r="G1680" s="128" t="s">
        <v>32</v>
      </c>
      <c r="H1680" s="123" t="s">
        <v>33</v>
      </c>
      <c r="I1680" s="128" t="s">
        <v>33</v>
      </c>
      <c r="N1680" s="129">
        <v>23.728813559321999</v>
      </c>
      <c r="O1680" s="130">
        <v>47.457627118644098</v>
      </c>
      <c r="P1680" s="131">
        <v>59</v>
      </c>
      <c r="Q1680" s="131">
        <v>59</v>
      </c>
    </row>
    <row r="1681" spans="1:17" x14ac:dyDescent="0.35">
      <c r="A1681" s="127">
        <v>1</v>
      </c>
      <c r="B1681" s="123" t="s">
        <v>25</v>
      </c>
      <c r="C1681" s="128" t="s">
        <v>102</v>
      </c>
      <c r="D1681" s="123" t="s">
        <v>28</v>
      </c>
      <c r="E1681" s="128" t="s">
        <v>697</v>
      </c>
      <c r="F1681" s="123" t="s">
        <v>32</v>
      </c>
      <c r="G1681" s="128" t="s">
        <v>32</v>
      </c>
      <c r="N1681" s="129">
        <v>23.636363636363601</v>
      </c>
      <c r="P1681" s="131">
        <v>55</v>
      </c>
    </row>
    <row r="1682" spans="1:17" x14ac:dyDescent="0.35">
      <c r="A1682" s="127">
        <v>1</v>
      </c>
      <c r="B1682" s="123" t="s">
        <v>28</v>
      </c>
      <c r="C1682" s="128" t="s">
        <v>697</v>
      </c>
      <c r="D1682" s="123" t="s">
        <v>32</v>
      </c>
      <c r="E1682" s="128" t="s">
        <v>32</v>
      </c>
      <c r="F1682" s="123" t="s">
        <v>33</v>
      </c>
      <c r="G1682" s="128" t="s">
        <v>33</v>
      </c>
      <c r="N1682" s="129">
        <v>23.287671232876701</v>
      </c>
      <c r="O1682" s="130">
        <v>45.205479452054803</v>
      </c>
      <c r="P1682" s="131">
        <v>146</v>
      </c>
      <c r="Q1682" s="131">
        <v>146</v>
      </c>
    </row>
    <row r="1683" spans="1:17" x14ac:dyDescent="0.35">
      <c r="A1683" s="127">
        <v>1</v>
      </c>
      <c r="B1683" s="123" t="s">
        <v>30</v>
      </c>
      <c r="C1683" s="128" t="s">
        <v>702</v>
      </c>
      <c r="D1683" s="123" t="s">
        <v>32</v>
      </c>
      <c r="E1683" s="128" t="s">
        <v>32</v>
      </c>
      <c r="F1683" s="123" t="s">
        <v>33</v>
      </c>
      <c r="G1683" s="128" t="s">
        <v>33</v>
      </c>
      <c r="N1683" s="129">
        <v>23.255813953488399</v>
      </c>
      <c r="O1683" s="130">
        <v>46.511627906976699</v>
      </c>
      <c r="P1683" s="131">
        <v>43</v>
      </c>
      <c r="Q1683" s="131">
        <v>43</v>
      </c>
    </row>
    <row r="1684" spans="1:17" x14ac:dyDescent="0.35">
      <c r="A1684" s="127">
        <v>1</v>
      </c>
      <c r="B1684" s="123" t="s">
        <v>25</v>
      </c>
      <c r="C1684" s="128" t="s">
        <v>102</v>
      </c>
      <c r="D1684" s="123" t="s">
        <v>30</v>
      </c>
      <c r="E1684" s="128" t="s">
        <v>702</v>
      </c>
      <c r="F1684" s="123" t="s">
        <v>33</v>
      </c>
      <c r="G1684" s="128" t="s">
        <v>33</v>
      </c>
      <c r="N1684" s="129">
        <v>23.076923076923102</v>
      </c>
      <c r="O1684" s="130">
        <v>50</v>
      </c>
      <c r="P1684" s="131">
        <v>26</v>
      </c>
      <c r="Q1684" s="131">
        <v>26</v>
      </c>
    </row>
    <row r="1685" spans="1:17" x14ac:dyDescent="0.35">
      <c r="A1685" s="127">
        <v>1</v>
      </c>
      <c r="B1685" s="123" t="s">
        <v>21</v>
      </c>
      <c r="C1685" s="128" t="s">
        <v>65</v>
      </c>
      <c r="D1685" s="123" t="s">
        <v>28</v>
      </c>
      <c r="E1685" s="128" t="s">
        <v>697</v>
      </c>
      <c r="F1685" s="123" t="s">
        <v>30</v>
      </c>
      <c r="G1685" s="128" t="s">
        <v>702</v>
      </c>
      <c r="H1685" s="123" t="s">
        <v>33</v>
      </c>
      <c r="I1685" s="128" t="s">
        <v>33</v>
      </c>
      <c r="N1685" s="129">
        <v>15.384615384615399</v>
      </c>
      <c r="O1685" s="130">
        <v>46.153846153846203</v>
      </c>
      <c r="P1685" s="131">
        <v>13</v>
      </c>
      <c r="Q1685" s="131">
        <v>13</v>
      </c>
    </row>
    <row r="1686" spans="1:17" x14ac:dyDescent="0.35">
      <c r="A1686" s="127">
        <v>1</v>
      </c>
      <c r="B1686" s="123" t="s">
        <v>25</v>
      </c>
      <c r="C1686" s="128" t="s">
        <v>102</v>
      </c>
      <c r="D1686" s="123" t="s">
        <v>29</v>
      </c>
      <c r="E1686" s="132" t="s">
        <v>699</v>
      </c>
      <c r="F1686" s="123" t="s">
        <v>32</v>
      </c>
      <c r="G1686" s="128" t="s">
        <v>32</v>
      </c>
      <c r="N1686" s="129">
        <v>22.2222222222222</v>
      </c>
      <c r="O1686" s="130">
        <v>46.913580246913597</v>
      </c>
      <c r="P1686" s="131">
        <v>81</v>
      </c>
      <c r="Q1686" s="131">
        <v>81</v>
      </c>
    </row>
    <row r="1687" spans="1:17" x14ac:dyDescent="0.35">
      <c r="A1687" s="127">
        <v>1</v>
      </c>
      <c r="B1687" s="123" t="s">
        <v>21</v>
      </c>
      <c r="C1687" s="128" t="s">
        <v>65</v>
      </c>
      <c r="D1687" s="123" t="s">
        <v>25</v>
      </c>
      <c r="E1687" s="128" t="s">
        <v>102</v>
      </c>
      <c r="F1687" s="123" t="s">
        <v>28</v>
      </c>
      <c r="G1687" s="128" t="s">
        <v>697</v>
      </c>
      <c r="H1687" s="123" t="s">
        <v>32</v>
      </c>
      <c r="I1687" s="128" t="s">
        <v>32</v>
      </c>
      <c r="J1687" s="123" t="s">
        <v>33</v>
      </c>
      <c r="K1687" s="128" t="s">
        <v>33</v>
      </c>
      <c r="N1687" s="129">
        <v>21.052631578947398</v>
      </c>
      <c r="P1687" s="131">
        <v>19</v>
      </c>
    </row>
    <row r="1688" spans="1:17" x14ac:dyDescent="0.35">
      <c r="A1688" s="127">
        <v>1</v>
      </c>
      <c r="B1688" s="123" t="s">
        <v>28</v>
      </c>
      <c r="C1688" s="128" t="s">
        <v>697</v>
      </c>
      <c r="D1688" s="123" t="s">
        <v>32</v>
      </c>
      <c r="E1688" s="128" t="s">
        <v>32</v>
      </c>
      <c r="F1688" s="123" t="s">
        <v>36</v>
      </c>
      <c r="G1688" s="128" t="s">
        <v>703</v>
      </c>
      <c r="N1688" s="129">
        <v>21.2121212121212</v>
      </c>
      <c r="O1688" s="130">
        <v>42.424242424242401</v>
      </c>
      <c r="P1688" s="131">
        <v>33</v>
      </c>
      <c r="Q1688" s="131">
        <v>33</v>
      </c>
    </row>
    <row r="1689" spans="1:17" x14ac:dyDescent="0.35">
      <c r="A1689" s="127">
        <v>1</v>
      </c>
      <c r="B1689" s="123" t="s">
        <v>21</v>
      </c>
      <c r="C1689" s="128" t="s">
        <v>65</v>
      </c>
      <c r="D1689" s="123" t="s">
        <v>29</v>
      </c>
      <c r="E1689" s="132" t="s">
        <v>699</v>
      </c>
      <c r="F1689" s="123" t="s">
        <v>32</v>
      </c>
      <c r="G1689" s="128" t="s">
        <v>32</v>
      </c>
      <c r="N1689" s="129">
        <v>21.153846153846199</v>
      </c>
      <c r="O1689" s="130">
        <v>50</v>
      </c>
      <c r="P1689" s="131">
        <v>52</v>
      </c>
      <c r="Q1689" s="131">
        <v>52</v>
      </c>
    </row>
    <row r="1690" spans="1:17" x14ac:dyDescent="0.35">
      <c r="A1690" s="127">
        <v>1</v>
      </c>
      <c r="B1690" s="123" t="s">
        <v>28</v>
      </c>
      <c r="C1690" s="128" t="s">
        <v>697</v>
      </c>
      <c r="D1690" s="123" t="s">
        <v>30</v>
      </c>
      <c r="E1690" s="128" t="s">
        <v>702</v>
      </c>
      <c r="F1690" s="123" t="s">
        <v>33</v>
      </c>
      <c r="G1690" s="128" t="s">
        <v>33</v>
      </c>
      <c r="N1690" s="129">
        <v>21.052631578947398</v>
      </c>
      <c r="O1690" s="130">
        <v>55.263157894736899</v>
      </c>
      <c r="P1690" s="131">
        <v>38</v>
      </c>
      <c r="Q1690" s="131">
        <v>38</v>
      </c>
    </row>
    <row r="1691" spans="1:17" x14ac:dyDescent="0.35">
      <c r="A1691" s="127">
        <v>1</v>
      </c>
      <c r="B1691" s="123" t="s">
        <v>21</v>
      </c>
      <c r="C1691" s="128" t="s">
        <v>65</v>
      </c>
      <c r="D1691" s="123" t="s">
        <v>28</v>
      </c>
      <c r="E1691" s="128" t="s">
        <v>697</v>
      </c>
      <c r="F1691" s="123" t="s">
        <v>32</v>
      </c>
      <c r="G1691" s="128" t="s">
        <v>32</v>
      </c>
      <c r="H1691" s="123" t="s">
        <v>33</v>
      </c>
      <c r="I1691" s="128" t="s">
        <v>33</v>
      </c>
      <c r="N1691" s="129">
        <v>17.647058823529399</v>
      </c>
      <c r="P1691" s="131">
        <v>68</v>
      </c>
    </row>
    <row r="1692" spans="1:17" x14ac:dyDescent="0.35">
      <c r="A1692" s="127">
        <v>1</v>
      </c>
      <c r="B1692" s="123" t="s">
        <v>32</v>
      </c>
      <c r="C1692" s="128" t="s">
        <v>32</v>
      </c>
      <c r="D1692" s="123" t="s">
        <v>33</v>
      </c>
      <c r="E1692" s="128" t="s">
        <v>33</v>
      </c>
      <c r="F1692" s="123" t="s">
        <v>36</v>
      </c>
      <c r="G1692" s="128" t="s">
        <v>703</v>
      </c>
      <c r="N1692" s="129">
        <v>20.5128205128205</v>
      </c>
      <c r="O1692" s="130">
        <v>44.871794871794897</v>
      </c>
      <c r="P1692" s="131">
        <v>156</v>
      </c>
      <c r="Q1692" s="131">
        <v>156</v>
      </c>
    </row>
    <row r="1693" spans="1:17" x14ac:dyDescent="0.35">
      <c r="A1693" s="127">
        <v>1</v>
      </c>
      <c r="B1693" s="123" t="s">
        <v>29</v>
      </c>
      <c r="C1693" s="132" t="s">
        <v>699</v>
      </c>
      <c r="D1693" s="123" t="s">
        <v>32</v>
      </c>
      <c r="E1693" s="128" t="s">
        <v>32</v>
      </c>
      <c r="F1693" s="123" t="s">
        <v>33</v>
      </c>
      <c r="G1693" s="128" t="s">
        <v>33</v>
      </c>
      <c r="N1693" s="129">
        <v>20.5128205128205</v>
      </c>
      <c r="O1693" s="130">
        <v>44.871794871794897</v>
      </c>
      <c r="P1693" s="131">
        <v>156</v>
      </c>
      <c r="Q1693" s="131">
        <v>156</v>
      </c>
    </row>
    <row r="1694" spans="1:17" x14ac:dyDescent="0.35">
      <c r="A1694" s="127">
        <v>1</v>
      </c>
      <c r="B1694" s="123" t="s">
        <v>25</v>
      </c>
      <c r="C1694" s="128" t="s">
        <v>102</v>
      </c>
      <c r="D1694" s="123" t="s">
        <v>32</v>
      </c>
      <c r="E1694" s="128" t="s">
        <v>32</v>
      </c>
      <c r="F1694" s="123" t="s">
        <v>33</v>
      </c>
      <c r="G1694" s="128" t="s">
        <v>33</v>
      </c>
      <c r="N1694" s="129">
        <v>20.496894409937902</v>
      </c>
      <c r="O1694" s="130">
        <v>42.236024844720497</v>
      </c>
      <c r="P1694" s="131">
        <v>161</v>
      </c>
      <c r="Q1694" s="131">
        <v>161</v>
      </c>
    </row>
    <row r="1695" spans="1:17" x14ac:dyDescent="0.35">
      <c r="A1695" s="127">
        <v>1</v>
      </c>
      <c r="B1695" s="123" t="s">
        <v>21</v>
      </c>
      <c r="C1695" s="128" t="s">
        <v>65</v>
      </c>
      <c r="D1695" s="123" t="s">
        <v>28</v>
      </c>
      <c r="E1695" s="128" t="s">
        <v>697</v>
      </c>
      <c r="F1695" s="123" t="s">
        <v>32</v>
      </c>
      <c r="G1695" s="128" t="s">
        <v>32</v>
      </c>
      <c r="N1695" s="129">
        <v>20</v>
      </c>
      <c r="O1695" s="130">
        <v>44.705882352941202</v>
      </c>
      <c r="P1695" s="131">
        <v>170</v>
      </c>
      <c r="Q1695" s="131">
        <v>170</v>
      </c>
    </row>
    <row r="1696" spans="1:17" x14ac:dyDescent="0.35">
      <c r="A1696" s="127">
        <v>1</v>
      </c>
      <c r="B1696" s="123" t="s">
        <v>21</v>
      </c>
      <c r="C1696" s="128" t="s">
        <v>65</v>
      </c>
      <c r="D1696" s="123" t="s">
        <v>29</v>
      </c>
      <c r="E1696" s="132" t="s">
        <v>699</v>
      </c>
      <c r="F1696" s="123" t="s">
        <v>33</v>
      </c>
      <c r="G1696" s="128" t="s">
        <v>33</v>
      </c>
      <c r="N1696" s="129">
        <v>20</v>
      </c>
      <c r="O1696" s="130">
        <v>44.347826086956502</v>
      </c>
      <c r="P1696" s="131">
        <v>115</v>
      </c>
      <c r="Q1696" s="131">
        <v>115</v>
      </c>
    </row>
    <row r="1697" spans="1:17" x14ac:dyDescent="0.35">
      <c r="A1697" s="127">
        <v>1</v>
      </c>
      <c r="B1697" s="123" t="s">
        <v>25</v>
      </c>
      <c r="C1697" s="128" t="s">
        <v>102</v>
      </c>
      <c r="D1697" s="123" t="s">
        <v>28</v>
      </c>
      <c r="E1697" s="128" t="s">
        <v>697</v>
      </c>
      <c r="F1697" s="123" t="s">
        <v>33</v>
      </c>
      <c r="G1697" s="128" t="s">
        <v>33</v>
      </c>
      <c r="N1697" s="129">
        <v>20</v>
      </c>
      <c r="P1697" s="131">
        <v>115</v>
      </c>
    </row>
    <row r="1698" spans="1:17" x14ac:dyDescent="0.35">
      <c r="A1698" s="127">
        <v>1</v>
      </c>
      <c r="B1698" s="123" t="s">
        <v>21</v>
      </c>
      <c r="C1698" s="128" t="s">
        <v>65</v>
      </c>
      <c r="D1698" s="123" t="s">
        <v>30</v>
      </c>
      <c r="E1698" s="128" t="s">
        <v>702</v>
      </c>
      <c r="F1698" s="123" t="s">
        <v>33</v>
      </c>
      <c r="G1698" s="128" t="s">
        <v>33</v>
      </c>
      <c r="N1698" s="129">
        <v>16</v>
      </c>
      <c r="O1698" s="130">
        <v>56</v>
      </c>
      <c r="P1698" s="131">
        <v>25</v>
      </c>
      <c r="Q1698" s="131">
        <v>25</v>
      </c>
    </row>
    <row r="1699" spans="1:17" x14ac:dyDescent="0.35">
      <c r="A1699" s="127">
        <v>1</v>
      </c>
      <c r="B1699" s="123" t="s">
        <v>25</v>
      </c>
      <c r="C1699" s="128" t="s">
        <v>102</v>
      </c>
      <c r="D1699" s="123" t="s">
        <v>32</v>
      </c>
      <c r="E1699" s="128" t="s">
        <v>32</v>
      </c>
      <c r="N1699" s="129">
        <v>19.262295081967199</v>
      </c>
      <c r="O1699" s="130">
        <v>41.8032786885246</v>
      </c>
      <c r="P1699" s="131">
        <v>244</v>
      </c>
      <c r="Q1699" s="131">
        <v>244</v>
      </c>
    </row>
    <row r="1700" spans="1:17" x14ac:dyDescent="0.35">
      <c r="A1700" s="127">
        <v>1</v>
      </c>
      <c r="B1700" s="123" t="s">
        <v>21</v>
      </c>
      <c r="C1700" s="128" t="s">
        <v>65</v>
      </c>
      <c r="D1700" s="123" t="s">
        <v>32</v>
      </c>
      <c r="E1700" s="128" t="s">
        <v>32</v>
      </c>
      <c r="F1700" s="123" t="s">
        <v>33</v>
      </c>
      <c r="G1700" s="128" t="s">
        <v>33</v>
      </c>
      <c r="N1700" s="129">
        <v>19.230769230769202</v>
      </c>
      <c r="O1700" s="130">
        <v>45.604395604395599</v>
      </c>
      <c r="P1700" s="131">
        <v>182</v>
      </c>
      <c r="Q1700" s="131">
        <v>182</v>
      </c>
    </row>
    <row r="1701" spans="1:17" x14ac:dyDescent="0.35">
      <c r="A1701" s="127">
        <v>1</v>
      </c>
      <c r="B1701" s="123" t="s">
        <v>32</v>
      </c>
      <c r="C1701" s="128" t="s">
        <v>32</v>
      </c>
      <c r="D1701" s="123" t="s">
        <v>36</v>
      </c>
      <c r="E1701" s="128" t="s">
        <v>703</v>
      </c>
      <c r="N1701" s="129">
        <v>18.965517241379299</v>
      </c>
      <c r="O1701" s="130">
        <v>44.3965517241379</v>
      </c>
      <c r="P1701" s="131">
        <v>232</v>
      </c>
      <c r="Q1701" s="131">
        <v>232</v>
      </c>
    </row>
    <row r="1702" spans="1:17" x14ac:dyDescent="0.35">
      <c r="A1702" s="127">
        <v>1</v>
      </c>
      <c r="B1702" s="123" t="s">
        <v>29</v>
      </c>
      <c r="C1702" s="132" t="s">
        <v>699</v>
      </c>
      <c r="D1702" s="123" t="s">
        <v>32</v>
      </c>
      <c r="E1702" s="128" t="s">
        <v>32</v>
      </c>
      <c r="N1702" s="129">
        <v>18.965517241379299</v>
      </c>
      <c r="O1702" s="130">
        <v>44.3965517241379</v>
      </c>
      <c r="P1702" s="131">
        <v>232</v>
      </c>
      <c r="Q1702" s="131">
        <v>232</v>
      </c>
    </row>
    <row r="1703" spans="1:17" x14ac:dyDescent="0.35">
      <c r="A1703" s="127">
        <v>1</v>
      </c>
      <c r="B1703" s="123" t="s">
        <v>21</v>
      </c>
      <c r="C1703" s="128" t="s">
        <v>65</v>
      </c>
      <c r="D1703" s="123" t="s">
        <v>25</v>
      </c>
      <c r="E1703" s="128" t="s">
        <v>102</v>
      </c>
      <c r="F1703" s="123" t="s">
        <v>28</v>
      </c>
      <c r="G1703" s="128" t="s">
        <v>697</v>
      </c>
      <c r="H1703" s="123" t="s">
        <v>33</v>
      </c>
      <c r="I1703" s="128" t="s">
        <v>33</v>
      </c>
      <c r="N1703" s="129">
        <v>18.918918918918902</v>
      </c>
      <c r="P1703" s="131">
        <v>74</v>
      </c>
    </row>
    <row r="1704" spans="1:17" x14ac:dyDescent="0.35">
      <c r="A1704" s="127">
        <v>1</v>
      </c>
      <c r="B1704" s="123" t="s">
        <v>28</v>
      </c>
      <c r="C1704" s="128" t="s">
        <v>697</v>
      </c>
      <c r="D1704" s="123" t="s">
        <v>33</v>
      </c>
      <c r="E1704" s="128" t="s">
        <v>33</v>
      </c>
      <c r="F1704" s="123" t="s">
        <v>36</v>
      </c>
      <c r="G1704" s="128" t="s">
        <v>703</v>
      </c>
      <c r="N1704" s="129">
        <v>18.840579710144901</v>
      </c>
      <c r="P1704" s="131">
        <v>69</v>
      </c>
    </row>
    <row r="1705" spans="1:17" x14ac:dyDescent="0.35">
      <c r="A1705" s="127">
        <v>1</v>
      </c>
      <c r="B1705" s="123" t="s">
        <v>21</v>
      </c>
      <c r="C1705" s="128" t="s">
        <v>65</v>
      </c>
      <c r="D1705" s="123" t="s">
        <v>25</v>
      </c>
      <c r="E1705" s="128" t="s">
        <v>102</v>
      </c>
      <c r="F1705" s="123" t="s">
        <v>28</v>
      </c>
      <c r="G1705" s="128" t="s">
        <v>697</v>
      </c>
      <c r="H1705" s="123" t="s">
        <v>32</v>
      </c>
      <c r="I1705" s="128" t="s">
        <v>32</v>
      </c>
      <c r="N1705" s="129">
        <v>15.625</v>
      </c>
      <c r="P1705" s="131">
        <v>32</v>
      </c>
    </row>
    <row r="1706" spans="1:17" x14ac:dyDescent="0.35">
      <c r="A1706" s="127">
        <v>1</v>
      </c>
      <c r="B1706" s="123" t="s">
        <v>28</v>
      </c>
      <c r="C1706" s="128" t="s">
        <v>697</v>
      </c>
      <c r="D1706" s="123" t="s">
        <v>30</v>
      </c>
      <c r="E1706" s="128" t="s">
        <v>702</v>
      </c>
      <c r="N1706" s="129">
        <v>18.556701030927801</v>
      </c>
      <c r="O1706" s="130">
        <v>49.4845360824742</v>
      </c>
      <c r="P1706" s="131">
        <v>194</v>
      </c>
      <c r="Q1706" s="131">
        <v>194</v>
      </c>
    </row>
    <row r="1707" spans="1:17" x14ac:dyDescent="0.35">
      <c r="A1707" s="127">
        <v>1</v>
      </c>
      <c r="B1707" s="123" t="s">
        <v>21</v>
      </c>
      <c r="C1707" s="128" t="s">
        <v>65</v>
      </c>
      <c r="D1707" s="123" t="s">
        <v>32</v>
      </c>
      <c r="E1707" s="128" t="s">
        <v>32</v>
      </c>
      <c r="N1707" s="129">
        <v>18.446601941747598</v>
      </c>
      <c r="O1707" s="130">
        <v>46.116504854368898</v>
      </c>
      <c r="P1707" s="131">
        <v>412</v>
      </c>
      <c r="Q1707" s="131">
        <v>412</v>
      </c>
    </row>
    <row r="1708" spans="1:17" x14ac:dyDescent="0.35">
      <c r="A1708" s="127">
        <v>1</v>
      </c>
      <c r="B1708" s="123" t="s">
        <v>21</v>
      </c>
      <c r="C1708" s="128" t="s">
        <v>65</v>
      </c>
      <c r="D1708" s="123" t="s">
        <v>25</v>
      </c>
      <c r="E1708" s="128" t="s">
        <v>102</v>
      </c>
      <c r="F1708" s="123" t="s">
        <v>32</v>
      </c>
      <c r="G1708" s="128" t="s">
        <v>32</v>
      </c>
      <c r="H1708" s="123" t="s">
        <v>33</v>
      </c>
      <c r="I1708" s="128" t="s">
        <v>33</v>
      </c>
      <c r="N1708" s="129">
        <v>17.021276595744698</v>
      </c>
      <c r="P1708" s="131">
        <v>47</v>
      </c>
    </row>
    <row r="1709" spans="1:17" x14ac:dyDescent="0.35">
      <c r="A1709" s="127">
        <v>1</v>
      </c>
      <c r="B1709" s="123" t="s">
        <v>29</v>
      </c>
      <c r="C1709" s="132" t="s">
        <v>699</v>
      </c>
      <c r="D1709" s="123" t="s">
        <v>30</v>
      </c>
      <c r="E1709" s="128" t="s">
        <v>702</v>
      </c>
      <c r="N1709" s="129">
        <v>17.1428571428571</v>
      </c>
      <c r="P1709" s="131">
        <v>35</v>
      </c>
    </row>
    <row r="1710" spans="1:17" x14ac:dyDescent="0.35">
      <c r="A1710" s="127">
        <v>1</v>
      </c>
      <c r="B1710" s="123" t="s">
        <v>32</v>
      </c>
      <c r="C1710" s="128" t="s">
        <v>32</v>
      </c>
      <c r="D1710" s="123" t="s">
        <v>33</v>
      </c>
      <c r="E1710" s="128" t="s">
        <v>33</v>
      </c>
      <c r="N1710" s="129">
        <v>17.056856187291</v>
      </c>
      <c r="O1710" s="130">
        <v>41.806020066889602</v>
      </c>
      <c r="P1710" s="131">
        <v>897</v>
      </c>
      <c r="Q1710" s="131">
        <v>897</v>
      </c>
    </row>
    <row r="1711" spans="1:17" x14ac:dyDescent="0.35">
      <c r="A1711" s="127">
        <v>1</v>
      </c>
      <c r="B1711" s="123" t="s">
        <v>21</v>
      </c>
      <c r="C1711" s="128" t="s">
        <v>65</v>
      </c>
      <c r="D1711" s="123" t="s">
        <v>28</v>
      </c>
      <c r="E1711" s="128" t="s">
        <v>697</v>
      </c>
      <c r="F1711" s="123" t="s">
        <v>30</v>
      </c>
      <c r="G1711" s="128" t="s">
        <v>702</v>
      </c>
      <c r="N1711" s="129">
        <v>15.714285714285699</v>
      </c>
      <c r="O1711" s="130">
        <v>44.285714285714299</v>
      </c>
      <c r="P1711" s="131">
        <v>70</v>
      </c>
      <c r="Q1711" s="131">
        <v>70</v>
      </c>
    </row>
    <row r="1712" spans="1:17" x14ac:dyDescent="0.35">
      <c r="A1712" s="127">
        <v>1</v>
      </c>
      <c r="B1712" s="123" t="s">
        <v>30</v>
      </c>
      <c r="C1712" s="128" t="s">
        <v>702</v>
      </c>
      <c r="D1712" s="123" t="s">
        <v>33</v>
      </c>
      <c r="E1712" s="128" t="s">
        <v>33</v>
      </c>
      <c r="N1712" s="129">
        <v>15.4411764705882</v>
      </c>
      <c r="P1712" s="131">
        <v>136</v>
      </c>
    </row>
    <row r="1713" spans="1:17" x14ac:dyDescent="0.35">
      <c r="A1713" s="127">
        <v>1</v>
      </c>
      <c r="B1713" s="123" t="s">
        <v>25</v>
      </c>
      <c r="C1713" s="128" t="s">
        <v>102</v>
      </c>
      <c r="D1713" s="123" t="s">
        <v>29</v>
      </c>
      <c r="E1713" s="132" t="s">
        <v>699</v>
      </c>
      <c r="F1713" s="123" t="s">
        <v>33</v>
      </c>
      <c r="G1713" s="128" t="s">
        <v>33</v>
      </c>
      <c r="N1713" s="129">
        <v>16.6666666666667</v>
      </c>
      <c r="O1713" s="130">
        <v>40.123456790123498</v>
      </c>
      <c r="P1713" s="131">
        <v>162</v>
      </c>
      <c r="Q1713" s="131">
        <v>162</v>
      </c>
    </row>
    <row r="1714" spans="1:17" x14ac:dyDescent="0.35">
      <c r="A1714" s="127">
        <v>1</v>
      </c>
      <c r="B1714" s="123" t="s">
        <v>25</v>
      </c>
      <c r="C1714" s="128" t="s">
        <v>102</v>
      </c>
      <c r="D1714" s="123" t="s">
        <v>28</v>
      </c>
      <c r="E1714" s="128" t="s">
        <v>697</v>
      </c>
      <c r="N1714" s="129">
        <v>16.582914572864301</v>
      </c>
      <c r="P1714" s="131">
        <v>398</v>
      </c>
    </row>
    <row r="1715" spans="1:17" x14ac:dyDescent="0.35">
      <c r="A1715" s="127">
        <v>1</v>
      </c>
      <c r="B1715" s="123" t="s">
        <v>21</v>
      </c>
      <c r="C1715" s="128" t="s">
        <v>65</v>
      </c>
      <c r="D1715" s="123" t="s">
        <v>25</v>
      </c>
      <c r="E1715" s="128" t="s">
        <v>102</v>
      </c>
      <c r="F1715" s="123" t="s">
        <v>29</v>
      </c>
      <c r="G1715" s="132" t="s">
        <v>699</v>
      </c>
      <c r="H1715" s="123" t="s">
        <v>33</v>
      </c>
      <c r="I1715" s="128" t="s">
        <v>33</v>
      </c>
      <c r="N1715" s="129">
        <v>16.2790697674419</v>
      </c>
      <c r="P1715" s="131">
        <v>43</v>
      </c>
    </row>
    <row r="1716" spans="1:17" x14ac:dyDescent="0.35">
      <c r="A1716" s="127">
        <v>1</v>
      </c>
      <c r="B1716" s="123" t="s">
        <v>33</v>
      </c>
      <c r="C1716" s="128" t="s">
        <v>33</v>
      </c>
      <c r="D1716" s="123" t="s">
        <v>36</v>
      </c>
      <c r="E1716" s="128" t="s">
        <v>703</v>
      </c>
      <c r="N1716" s="129">
        <v>16.1016949152542</v>
      </c>
      <c r="P1716" s="131">
        <v>472</v>
      </c>
    </row>
    <row r="1717" spans="1:17" x14ac:dyDescent="0.35">
      <c r="A1717" s="127">
        <v>1</v>
      </c>
      <c r="B1717" s="123" t="s">
        <v>29</v>
      </c>
      <c r="C1717" s="132" t="s">
        <v>699</v>
      </c>
      <c r="D1717" s="123" t="s">
        <v>33</v>
      </c>
      <c r="E1717" s="128" t="s">
        <v>33</v>
      </c>
      <c r="N1717" s="129">
        <v>16.1016949152542</v>
      </c>
      <c r="P1717" s="131">
        <v>472</v>
      </c>
    </row>
    <row r="1718" spans="1:17" x14ac:dyDescent="0.35">
      <c r="A1718" s="127">
        <v>1</v>
      </c>
      <c r="B1718" s="123" t="s">
        <v>25</v>
      </c>
      <c r="C1718" s="128" t="s">
        <v>102</v>
      </c>
      <c r="D1718" s="123" t="s">
        <v>30</v>
      </c>
      <c r="E1718" s="128" t="s">
        <v>702</v>
      </c>
      <c r="N1718" s="129">
        <v>15.730337078651701</v>
      </c>
      <c r="O1718" s="130">
        <v>40.449438202247201</v>
      </c>
      <c r="P1718" s="131">
        <v>89</v>
      </c>
      <c r="Q1718" s="131">
        <v>89</v>
      </c>
    </row>
    <row r="1719" spans="1:17" x14ac:dyDescent="0.35">
      <c r="A1719" s="127">
        <v>1</v>
      </c>
      <c r="B1719" s="123" t="s">
        <v>28</v>
      </c>
      <c r="C1719" s="128" t="s">
        <v>697</v>
      </c>
      <c r="D1719" s="123" t="s">
        <v>36</v>
      </c>
      <c r="E1719" s="128" t="s">
        <v>703</v>
      </c>
      <c r="N1719" s="129">
        <v>15.625</v>
      </c>
      <c r="P1719" s="131">
        <v>160</v>
      </c>
    </row>
    <row r="1720" spans="1:17" x14ac:dyDescent="0.35">
      <c r="A1720" s="127">
        <v>1</v>
      </c>
      <c r="B1720" s="123" t="s">
        <v>21</v>
      </c>
      <c r="C1720" s="128" t="s">
        <v>65</v>
      </c>
      <c r="D1720" s="123" t="s">
        <v>30</v>
      </c>
      <c r="E1720" s="128" t="s">
        <v>702</v>
      </c>
      <c r="O1720" s="130">
        <v>42.142857142857103</v>
      </c>
      <c r="Q1720" s="131">
        <v>140</v>
      </c>
    </row>
    <row r="1721" spans="1:17" x14ac:dyDescent="0.35">
      <c r="A1721" s="127">
        <v>1</v>
      </c>
      <c r="B1721" s="123" t="s">
        <v>32</v>
      </c>
      <c r="C1721" s="128" t="s">
        <v>32</v>
      </c>
      <c r="N1721" s="129">
        <v>18.351870576339699</v>
      </c>
      <c r="O1721" s="130">
        <v>41.860465116279101</v>
      </c>
      <c r="P1721" s="131">
        <v>1978</v>
      </c>
      <c r="Q1721" s="131">
        <v>1978</v>
      </c>
    </row>
    <row r="1723" spans="1:17" ht="51.75" customHeight="1" x14ac:dyDescent="0.35">
      <c r="A1723" s="185" t="s">
        <v>3104</v>
      </c>
      <c r="B1723" s="181"/>
      <c r="C1723" s="181"/>
      <c r="D1723" s="181"/>
      <c r="E1723" s="181"/>
      <c r="F1723" s="181"/>
      <c r="G1723" s="181"/>
      <c r="H1723" s="181"/>
      <c r="I1723" s="181"/>
      <c r="J1723" s="181"/>
      <c r="K1723" s="181"/>
      <c r="L1723" s="181"/>
      <c r="M1723" s="181"/>
      <c r="N1723" s="181"/>
      <c r="O1723" s="181"/>
      <c r="P1723" s="181"/>
      <c r="Q1723" s="181"/>
    </row>
    <row r="1724" spans="1:17" x14ac:dyDescent="0.35">
      <c r="A1724" s="8" t="s">
        <v>689</v>
      </c>
      <c r="B1724" s="123" t="s">
        <v>690</v>
      </c>
      <c r="D1724" s="123" t="s">
        <v>690</v>
      </c>
      <c r="F1724" s="123" t="s">
        <v>690</v>
      </c>
      <c r="H1724" s="123" t="s">
        <v>690</v>
      </c>
      <c r="J1724" s="123" t="s">
        <v>690</v>
      </c>
      <c r="L1724" s="123" t="s">
        <v>690</v>
      </c>
      <c r="N1724" s="124" t="s">
        <v>691</v>
      </c>
      <c r="O1724" s="125" t="s">
        <v>692</v>
      </c>
      <c r="P1724" s="126" t="s">
        <v>693</v>
      </c>
      <c r="Q1724" s="126" t="s">
        <v>694</v>
      </c>
    </row>
    <row r="1725" spans="1:17" x14ac:dyDescent="0.35">
      <c r="A1725" s="127">
        <v>3</v>
      </c>
      <c r="B1725" s="123" t="s">
        <v>21</v>
      </c>
      <c r="C1725" s="128" t="s">
        <v>101</v>
      </c>
      <c r="D1725" s="123" t="s">
        <v>30</v>
      </c>
      <c r="E1725" s="128" t="s">
        <v>702</v>
      </c>
      <c r="N1725" s="129">
        <v>16.614664586583501</v>
      </c>
      <c r="O1725" s="130">
        <v>41.965678627145103</v>
      </c>
      <c r="P1725" s="131">
        <v>1282</v>
      </c>
      <c r="Q1725" s="131">
        <v>1282</v>
      </c>
    </row>
  </sheetData>
  <mergeCells count="97">
    <mergeCell ref="A95:Q95"/>
    <mergeCell ref="A1:Q1"/>
    <mergeCell ref="A3:Q3"/>
    <mergeCell ref="A74:Q74"/>
    <mergeCell ref="A78:Q78"/>
    <mergeCell ref="A86:Q86"/>
    <mergeCell ref="A225:Q225"/>
    <mergeCell ref="A117:Q117"/>
    <mergeCell ref="A121:Q121"/>
    <mergeCell ref="A126:Q126"/>
    <mergeCell ref="A169:Q169"/>
    <mergeCell ref="A174:Q174"/>
    <mergeCell ref="A185:Q185"/>
    <mergeCell ref="A187:Q187"/>
    <mergeCell ref="A192:Q192"/>
    <mergeCell ref="A197:Q197"/>
    <mergeCell ref="A208:Q208"/>
    <mergeCell ref="A213:Q213"/>
    <mergeCell ref="A465:Q465"/>
    <mergeCell ref="A231:Q231"/>
    <mergeCell ref="A233:Q233"/>
    <mergeCell ref="A238:Q238"/>
    <mergeCell ref="A281:Q281"/>
    <mergeCell ref="A360:Q360"/>
    <mergeCell ref="A364:Q364"/>
    <mergeCell ref="A380:Q380"/>
    <mergeCell ref="A387:Q387"/>
    <mergeCell ref="A416:Q416"/>
    <mergeCell ref="A418:Q418"/>
    <mergeCell ref="A461:Q461"/>
    <mergeCell ref="A700:Q700"/>
    <mergeCell ref="A469:Q469"/>
    <mergeCell ref="A477:Q477"/>
    <mergeCell ref="A494:Q494"/>
    <mergeCell ref="A522:Q522"/>
    <mergeCell ref="A526:Q526"/>
    <mergeCell ref="A531:Q531"/>
    <mergeCell ref="A537:Q537"/>
    <mergeCell ref="A539:Q539"/>
    <mergeCell ref="A590:Q590"/>
    <mergeCell ref="A645:Q645"/>
    <mergeCell ref="A694:Q694"/>
    <mergeCell ref="A839:Q839"/>
    <mergeCell ref="A707:Q707"/>
    <mergeCell ref="A730:Q730"/>
    <mergeCell ref="A737:Q737"/>
    <mergeCell ref="A739:Q739"/>
    <mergeCell ref="A765:Q765"/>
    <mergeCell ref="A769:Q769"/>
    <mergeCell ref="A783:Q783"/>
    <mergeCell ref="A795:Q795"/>
    <mergeCell ref="A806:Q806"/>
    <mergeCell ref="A829:Q829"/>
    <mergeCell ref="A834:Q834"/>
    <mergeCell ref="A1013:Q1013"/>
    <mergeCell ref="A847:Q847"/>
    <mergeCell ref="A894:Q894"/>
    <mergeCell ref="A903:Q903"/>
    <mergeCell ref="A909:Q909"/>
    <mergeCell ref="A933:Q933"/>
    <mergeCell ref="A935:Q935"/>
    <mergeCell ref="A948:Q948"/>
    <mergeCell ref="A957:Q957"/>
    <mergeCell ref="A968:Q968"/>
    <mergeCell ref="A984:Q984"/>
    <mergeCell ref="A1003:Q1003"/>
    <mergeCell ref="A1328:Q1328"/>
    <mergeCell ref="A1038:Q1038"/>
    <mergeCell ref="A1054:Q1054"/>
    <mergeCell ref="A1056:Q1056"/>
    <mergeCell ref="A1177:Q1177"/>
    <mergeCell ref="A1195:Q1195"/>
    <mergeCell ref="A1226:Q1226"/>
    <mergeCell ref="A1234:Q1234"/>
    <mergeCell ref="A1256:Q1256"/>
    <mergeCell ref="A1272:Q1272"/>
    <mergeCell ref="A1305:Q1305"/>
    <mergeCell ref="A1326:Q1326"/>
    <mergeCell ref="A1582:Q1582"/>
    <mergeCell ref="A1354:Q1354"/>
    <mergeCell ref="A1369:Q1369"/>
    <mergeCell ref="A1376:Q1376"/>
    <mergeCell ref="A1383:Q1383"/>
    <mergeCell ref="A1404:Q1404"/>
    <mergeCell ref="A1426:Q1426"/>
    <mergeCell ref="A1430:Q1430"/>
    <mergeCell ref="A1467:Q1467"/>
    <mergeCell ref="A1500:Q1500"/>
    <mergeCell ref="A1571:Q1571"/>
    <mergeCell ref="A1580:Q1580"/>
    <mergeCell ref="A1723:Q1723"/>
    <mergeCell ref="A1626:Q1626"/>
    <mergeCell ref="A1635:Q1635"/>
    <mergeCell ref="A1644:Q1644"/>
    <mergeCell ref="A1650:Q1650"/>
    <mergeCell ref="A1657:Q1657"/>
    <mergeCell ref="A1661:Q166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I1"/>
  <sheetViews>
    <sheetView zoomScale="80" zoomScaleNormal="80" workbookViewId="0">
      <selection activeCell="BI2" sqref="BI1:BI1048576"/>
    </sheetView>
  </sheetViews>
  <sheetFormatPr defaultRowHeight="21" x14ac:dyDescent="0.35"/>
  <cols>
    <col min="52" max="52" width="3.28515625" customWidth="1"/>
    <col min="61" max="61" width="11.85546875" style="192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Race 10 S</vt:lpstr>
      <vt:lpstr>Race 9 S</vt:lpstr>
      <vt:lpstr>Race 8 S</vt:lpstr>
      <vt:lpstr>Race 7 S</vt:lpstr>
      <vt:lpstr>Race 6 S</vt:lpstr>
      <vt:lpstr>Race 5 S</vt:lpstr>
      <vt:lpstr>Race 4 N</vt:lpstr>
      <vt:lpstr>Race 3 S</vt:lpstr>
      <vt:lpstr>Race 2 S</vt:lpstr>
      <vt:lpstr>Race 1 S</vt:lpstr>
      <vt:lpstr>Pace Score</vt:lpstr>
      <vt:lpstr>Probability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2025-02-22T03:23:25Z</dcterms:created>
  <dcterms:modified xsi:type="dcterms:W3CDTF">2025-02-23T03:21:22Z</dcterms:modified>
</cp:coreProperties>
</file>